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jpeg" ContentType="image/jpeg"/>
  <Override PartName="/xl/styles.xml" ContentType="application/vnd.openxmlformats-officedocument.spreadsheetml.styles+xml"/>
  <Override PartName="/xl/ctrProps/ctrProp1.xml" ContentType="application/vnd.ms-excel.controlproperties+xml"/>
  <Override PartName="/xl/ctrProps/ctrProp2.xml" ContentType="application/vnd.ms-excel.controlproperties+xml"/>
  <Override PartName="/xl/ctrProps/ctrProp3.xml" ContentType="application/vnd.ms-excel.controlproperties+xml"/>
  <Override PartName="/xl/ctrProps/ctrProp4.xml" ContentType="application/vnd.ms-excel.controlproperties+xml"/>
  <Override PartName="/xl/ctrProps/ctrProp5.xml" ContentType="application/vnd.ms-excel.controlproperties+xml"/>
  <Override PartName="/xl/ctrProps/ctrProp6.xml" ContentType="application/vnd.ms-excel.controlproperties+xml"/>
  <Override PartName="/xl/ctrProps/ctrProp7.xml" ContentType="application/vnd.ms-excel.controlproperties+xml"/>
  <Override PartName="/xl/ctrProps/ctrProp8.xml" ContentType="application/vnd.ms-excel.controlproperties+xml"/>
  <Override PartName="/xl/ctrProps/ctrProp9.xml" ContentType="application/vnd.ms-excel.controlproperties+xml"/>
  <Override PartName="/xl/ctrProps/ctrProp10.xml" ContentType="application/vnd.ms-excel.controlproperties+xml"/>
  <Override PartName="/xl/ctrProps/ctrProp11.xml" ContentType="application/vnd.ms-excel.controlproperties+xml"/>
  <Override PartName="/xl/ctrProps/ctrProp12.xml" ContentType="application/vnd.ms-excel.controlproperties+xml"/>
  <Override PartName="/xl/ctrProps/ctrProp13.xml" ContentType="application/vnd.ms-excel.controlproperties+xml"/>
  <Override PartName="/xl/ctrProps/ctrProp14.xml" ContentType="application/vnd.ms-excel.controlproperties+xml"/>
  <Override PartName="/xl/ctrProps/ctrProp15.xml" ContentType="application/vnd.ms-excel.controlproperties+xml"/>
  <Override PartName="/xl/ctrProps/ctrProp16.xml" ContentType="application/vnd.ms-excel.controlproperties+xml"/>
  <Override PartName="/xl/ctrProps/ctrProp17.xml" ContentType="application/vnd.ms-excel.controlproperties+xml"/>
  <Override PartName="/xl/ctrProps/ctrProp18.xml" ContentType="application/vnd.ms-excel.controlproperties+xml"/>
  <Override PartName="/xl/ctrProps/ctrProp19.xml" ContentType="application/vnd.ms-excel.controlproperties+xml"/>
  <Override PartName="/xl/ctrProps/ctrProp20.xml" ContentType="application/vnd.ms-excel.controlproperties+xml"/>
  <Override PartName="/xl/ctrProps/ctrProp21.xml" ContentType="application/vnd.ms-excel.controlproperties+xml"/>
  <Override PartName="/xl/ctrProps/ctrProp22.xml" ContentType="application/vnd.ms-excel.controlproperties+xml"/>
  <Override PartName="/xl/ctrProps/ctrProp23.xml" ContentType="application/vnd.ms-excel.controlproperties+xml"/>
  <Override PartName="/xl/ctrProps/ctrProp24.xml" ContentType="application/vnd.ms-excel.controlproperties+xml"/>
  <Override PartName="/xl/ctrProps/ctrProp25.xml" ContentType="application/vnd.ms-excel.controlproperties+xml"/>
  <Override PartName="/xl/ctrProps/ctrProp26.xml" ContentType="application/vnd.ms-excel.controlproperties+xml"/>
  <Override PartName="/xl/ctrProps/ctrProp27.xml" ContentType="application/vnd.ms-excel.controlproperties+xml"/>
  <Override PartName="/xl/ctrProps/ctrProp28.xml" ContentType="application/vnd.ms-excel.controlproperties+xml"/>
  <Override PartName="/xl/ctrProps/ctrProp29.xml" ContentType="application/vnd.ms-excel.controlproperties+xml"/>
  <Override PartName="/xl/ctrProps/ctrProp30.xml" ContentType="application/vnd.ms-excel.controlproperties+xml"/>
  <Override PartName="/xl/ctrProps/ctrProp31.xml" ContentType="application/vnd.ms-excel.controlproperties+xml"/>
  <Override PartName="/xl/ctrProps/ctrProp32.xml" ContentType="application/vnd.ms-excel.controlproperties+xml"/>
  <Override PartName="/xl/ctrProps/ctrProp33.xml" ContentType="application/vnd.ms-excel.controlproperties+xml"/>
  <Override PartName="/xl/ctrProps/ctrProp34.xml" ContentType="application/vnd.ms-excel.controlproperties+xml"/>
  <Override PartName="/xl/ctrProps/ctrProp35.xml" ContentType="application/vnd.ms-excel.controlproperties+xml"/>
  <Override PartName="/xl/ctrProps/ctrProp36.xml" ContentType="application/vnd.ms-excel.controlproperties+xml"/>
  <Override PartName="/xl/ctrProps/ctrProp37.xml" ContentType="application/vnd.ms-excel.controlproperties+xml"/>
  <Override PartName="/xl/ctrProps/ctrProp38.xml" ContentType="application/vnd.ms-excel.controlproperties+xml"/>
  <Override PartName="/xl/ctrProps/ctrProp39.xml" ContentType="application/vnd.ms-excel.controlproperties+xml"/>
  <Override PartName="/xl/ctrProps/ctrProp40.xml" ContentType="application/vnd.ms-excel.controlproperties+xml"/>
  <Override PartName="/xl/ctrProps/ctrProp41.xml" ContentType="application/vnd.ms-excel.controlproperties+xml"/>
  <Override PartName="/xl/ctrProps/ctrProp42.xml" ContentType="application/vnd.ms-excel.controlproperties+xml"/>
  <Override PartName="/xl/ctrProps/ctrProp43.xml" ContentType="application/vnd.ms-excel.controlproperties+xml"/>
  <Override PartName="/xl/ctrProps/ctrProp44.xml" ContentType="application/vnd.ms-excel.controlproperties+xml"/>
  <Override PartName="/xl/ctrProps/ctrProp45.xml" ContentType="application/vnd.ms-excel.controlproperties+xml"/>
  <Override PartName="/xl/ctrProps/ctrProp46.xml" ContentType="application/vnd.ms-excel.controlproperties+xml"/>
  <Override PartName="/xl/ctrProps/ctrProp47.xml" ContentType="application/vnd.ms-excel.controlproperties+xml"/>
  <Override PartName="/xl/ctrProps/ctrProp48.xml" ContentType="application/vnd.ms-excel.controlproperties+xml"/>
  <Override PartName="/xl/ctrProps/ctrProp49.xml" ContentType="application/vnd.ms-excel.controlproperties+xml"/>
  <Override PartName="/xl/ctrProps/ctrProp50.xml" ContentType="application/vnd.ms-excel.controlproperties+xml"/>
  <Override PartName="/xl/ctrProps/ctrProp51.xml" ContentType="application/vnd.ms-excel.controlproperties+xml"/>
  <Override PartName="/xl/ctrProps/ctrProp52.xml" ContentType="application/vnd.ms-excel.controlproperties+xml"/>
  <Override PartName="/xl/ctrProps/ctrProp53.xml" ContentType="application/vnd.ms-excel.controlproperties+xml"/>
  <Override PartName="/xl/ctrProps/ctrProp54.xml" ContentType="application/vnd.ms-excel.controlproperties+xml"/>
  <Override PartName="/xl/ctrProps/ctrProp55.xml" ContentType="application/vnd.ms-excel.controlproperties+xml"/>
  <Override PartName="/xl/ctrProps/ctrProp56.xml" ContentType="application/vnd.ms-excel.controlproperties+xml"/>
  <Override PartName="/xl/ctrProps/ctrProp57.xml" ContentType="application/vnd.ms-excel.controlproperties+xml"/>
  <Override PartName="/xl/ctrProps/ctrProp58.xml" ContentType="application/vnd.ms-excel.controlproperties+xml"/>
  <Override PartName="/xl/ctrProps/ctrProp59.xml" ContentType="application/vnd.ms-excel.controlproperties+xml"/>
  <Override PartName="/xl/ctrProps/ctrProp60.xml" ContentType="application/vnd.ms-excel.controlproperties+xml"/>
  <Override PartName="/xl/ctrProps/ctrProp61.xml" ContentType="application/vnd.ms-excel.controlproperties+xml"/>
  <Override PartName="/xl/ctrProps/ctrProp62.xml" ContentType="application/vnd.ms-excel.controlproperties+xml"/>
  <Override PartName="/xl/ctrProps/ctrProp63.xml" ContentType="application/vnd.ms-excel.controlproperties+xml"/>
  <Override PartName="/xl/ctrProps/ctrProp64.xml" ContentType="application/vnd.ms-excel.controlproperties+xml"/>
  <Override PartName="/xl/ctrProps/ctrProp65.xml" ContentType="application/vnd.ms-excel.controlproperties+xml"/>
  <Override PartName="/xl/ctrProps/ctrProp66.xml" ContentType="application/vnd.ms-excel.controlproperties+xml"/>
  <Override PartName="/xl/ctrProps/ctrProp67.xml" ContentType="application/vnd.ms-excel.controlproperties+xml"/>
  <Override PartName="/xl/drawings/drawing1.xml" ContentType="application/vnd.openxmlformats-officedocument.drawing+xml"/>
  <Default Extension="vml" ContentType="application/vnd.openxmlformats-officedocument.vmlDrawing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ustomer Service\Bills of Material\NEW\2 Commercial\"/>
    </mc:Choice>
  </mc:AlternateContent>
  <bookViews>
    <workbookView xWindow="-38520" yWindow="-120" windowWidth="38640" windowHeight="21120" activeTab="0"/>
  </bookViews>
  <sheets>
    <sheet name="Commercial" sheetId="1" r:id="rId3"/>
    <sheet name="Gas Support" sheetId="6" state="hidden" r:id="rId4"/>
    <sheet name="Flex Face Dimensions" sheetId="2" r:id="rId5"/>
    <sheet name="GS Placement A" sheetId="3" r:id="rId6"/>
    <sheet name="GS Placement B" sheetId="4" r:id="rId7"/>
    <sheet name="GS Placement C" sheetId="5" r:id="rId8"/>
  </sheets>
  <definedNames>
    <definedName name="AH">'Gas Support'!$C$21</definedName>
    <definedName name="AW">'Gas Support'!$D$21</definedName>
    <definedName name="Bhgt">Commercial!$C$18</definedName>
    <definedName name="BOD">Commercial!$AG$12</definedName>
    <definedName name="BodyType">Commercial!$AE$12</definedName>
    <definedName name="Bwdt">Commercial!$C$17</definedName>
    <definedName name="CS">Commercial!$AE$77</definedName>
    <definedName name="Cust">Commercial!$F$7</definedName>
    <definedName name="CVRS">Commercial!$AE$78</definedName>
    <definedName name="DCVRSH">Commercial!$AE$95</definedName>
    <definedName name="DCVRSV">Commercial!$AE$96</definedName>
    <definedName name="DDCVD">Commercial!$AG$42</definedName>
    <definedName name="DDCVN">Commercial!$AF$42</definedName>
    <definedName name="DDIS">Commercial!$AG$36</definedName>
    <definedName name="DFTC">Commercial!$AE$86</definedName>
    <definedName name="DHEA">Commercial!$AE$89</definedName>
    <definedName name="DIS">Commercial!$B$5</definedName>
    <definedName name="DIVDR">Commercial!$AF$36</definedName>
    <definedName name="DJS">Commercial!$AF$94</definedName>
    <definedName name="DJST">Commercial!$AE$94</definedName>
    <definedName name="DTYP">Commercial!$AE$36</definedName>
    <definedName name="DVEA">Commercial!$AE$90</definedName>
    <definedName name="DVJ">Commercial!$AF$93</definedName>
    <definedName name="DVJT">Commercial!$AE$93</definedName>
    <definedName name="FBT">Commercial!$AI$25</definedName>
    <definedName name="FBTT">Commercial!$AE$85</definedName>
    <definedName name="FBTYP">Commercial!$AE$83</definedName>
    <definedName name="Fhgt">Commercial!$C$27</definedName>
    <definedName name="FrmHgt">'Flex Face Dimensions'!$K$29</definedName>
    <definedName name="FrmWdt">'Flex Face Dimensions'!$U$29</definedName>
    <definedName name="FST">Commercial!$AE$30</definedName>
    <definedName name="FSTTL">Commercial!$AJ$33</definedName>
    <definedName name="Fwdt">Commercial!$C$25</definedName>
    <definedName name="GSPLMT">Commercial!$B$115</definedName>
    <definedName name="GSS">'Gas Support'!$C$39</definedName>
    <definedName name="HD">Commercial!$AE$37</definedName>
    <definedName name="HDAS">Commercial!$AE$91</definedName>
    <definedName name="HFB">Commercial!$AK$25</definedName>
    <definedName name="HFST">Commercial!$AK$30</definedName>
    <definedName name="Hgt">Commercial!$L$8</definedName>
    <definedName name="Hinge">Commercial!$AE$54</definedName>
    <definedName name="HingScrs">Commercial!$AE$112</definedName>
    <definedName name="HorzB">Commercial!$AH$78</definedName>
    <definedName name="HorzT">Commercial!$AG$78</definedName>
    <definedName name="HS">Commercial!$AE$76</definedName>
    <definedName name="HSCS">Commercial!$AF$76</definedName>
    <definedName name="HT">'Gas Support'!$C$23</definedName>
    <definedName name="IFH">Commercial!$C$51</definedName>
    <definedName name="IFW">Commercial!$C$50</definedName>
    <definedName name="IHCVR">Commercial!$AE$28</definedName>
    <definedName name="INFRM">Commercial!$AE$48</definedName>
    <definedName name="KQ">Commercial!$F$8</definedName>
    <definedName name="NHD">Commercial!$E$38</definedName>
    <definedName name="NOYES">Commercial!$AE$46</definedName>
    <definedName name="NoYes2">Commercial!$AE$35</definedName>
    <definedName name="NVD">Commercial!$O$38</definedName>
    <definedName name="OFH">Commercial!$C$56</definedName>
    <definedName name="OFW">Commercial!$C$57</definedName>
    <definedName name="OHRET">Commercial!$AE$27</definedName>
    <definedName name="Ordnum">Commercial!$S$7</definedName>
    <definedName name="OTFRM">Commercial!$AE$53</definedName>
    <definedName name="PPTD">Commercial!$AF$13</definedName>
    <definedName name="_xlnm.Print_Area" localSheetId="0">Commercial!$B$2:$AC$119</definedName>
    <definedName name="PTDS">Commercial!$AE$13</definedName>
    <definedName name="RET">Commercial!$AE$21</definedName>
    <definedName name="RETADD">Commercial!$AE$14</definedName>
    <definedName name="RETHGT">Commercial!$AF$26</definedName>
    <definedName name="RETOPT">Commercial!$AE$22</definedName>
    <definedName name="RETQTY">Commercial!$AE$26</definedName>
    <definedName name="RETTYPE">Commercial!$AE$20</definedName>
    <definedName name="TFTC">Commercial!$AE$87</definedName>
    <definedName name="THFB">Commercial!$AJ$25</definedName>
    <definedName name="THFST">Commercial!$AJ$30</definedName>
    <definedName name="TQCVR">Commercial!$AF$28</definedName>
    <definedName name="TQRET">Commercial!$AF$27</definedName>
    <definedName name="TVFB">Commercial!$AJ$26</definedName>
    <definedName name="TVFST">Commercial!$AJ$32</definedName>
    <definedName name="VD">Commercial!$AF$37</definedName>
    <definedName name="VDAS">Commercial!$AE$92</definedName>
    <definedName name="VertL">Commercial!$AF$78</definedName>
    <definedName name="VertR">Commercial!$AI$78</definedName>
    <definedName name="VFB">Commercial!$AK$26</definedName>
    <definedName name="VFST">Commercial!$AK$32</definedName>
    <definedName name="Wdt">Commercial!$R$8</definedName>
    <definedName name="WTH">'Gas Support'!$D$23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1" l="1"/>
</calcChain>
</file>

<file path=xl/sharedStrings.xml><?xml version="1.0" encoding="utf-8"?>
<sst xmlns="http://schemas.openxmlformats.org/spreadsheetml/2006/main" count="669" uniqueCount="102">
  <si>
    <t>BILL OF MATERIAL</t>
  </si>
  <si>
    <t xml:space="preserve">Customer  </t>
  </si>
  <si>
    <t xml:space="preserve">Order#   </t>
  </si>
  <si>
    <t>Lengths Required</t>
  </si>
  <si>
    <t>Lengths Used</t>
  </si>
  <si>
    <t>Drops Used</t>
  </si>
  <si>
    <t xml:space="preserve">Kit Quantity  </t>
  </si>
  <si>
    <t xml:space="preserve">Height  </t>
  </si>
  <si>
    <t>Width</t>
  </si>
  <si>
    <t>Enter Fractions as Decimals</t>
  </si>
  <si>
    <t>Add one inch (1'') the direction of the lamp when fluorescent lamps are to be used for illumination.</t>
  </si>
  <si>
    <t>Extrusions</t>
  </si>
  <si>
    <t>Body Type</t>
  </si>
  <si>
    <t>Body</t>
  </si>
  <si>
    <t>Qty.</t>
  </si>
  <si>
    <t>Size (in)</t>
  </si>
  <si>
    <t>x</t>
  </si>
  <si>
    <t>Part #</t>
  </si>
  <si>
    <t xml:space="preserve">  Description</t>
  </si>
  <si>
    <t>Retainer Type</t>
  </si>
  <si>
    <t>Ret</t>
  </si>
  <si>
    <t>Retainer</t>
  </si>
  <si>
    <t>Frame Braces</t>
  </si>
  <si>
    <t xml:space="preserve"> Horz. Frame Braces</t>
  </si>
  <si>
    <t xml:space="preserve"> Vert. Frame Braces</t>
  </si>
  <si>
    <t>Frame Support Tube</t>
  </si>
  <si>
    <t>Length(s)</t>
  </si>
  <si>
    <t xml:space="preserve"> Horz. Frame Supports Tubes</t>
  </si>
  <si>
    <t>Description</t>
  </si>
  <si>
    <t xml:space="preserve"> Vert. Frame Support Tubes</t>
  </si>
  <si>
    <t>Total Length(s)</t>
  </si>
  <si>
    <t>Divider</t>
  </si>
  <si>
    <t>Divider Type</t>
  </si>
  <si>
    <t xml:space="preserve"> Select 2'' Divider or 2-3/4'' Divider</t>
  </si>
  <si>
    <t>Vandal Cover</t>
  </si>
  <si>
    <t xml:space="preserve"> Retro Frame Brace Not For Use With Single Face Bodies</t>
  </si>
  <si>
    <t>Inner Frame</t>
  </si>
  <si>
    <t>Outer Frame</t>
  </si>
  <si>
    <t>Hinge</t>
  </si>
  <si>
    <t>Hardware</t>
  </si>
  <si>
    <t xml:space="preserve"> Divider Corner Angle w/Notch - 1-3/4'' x 1-3/4'' x 1/4'' x 1-1/16'' Wide - Two (2) Placed every 36'' on Center</t>
  </si>
  <si>
    <t xml:space="preserve"> Not for use with fluorescent illumination</t>
  </si>
  <si>
    <t xml:space="preserve"> Call Customer Service for assistance</t>
  </si>
  <si>
    <t>Tension Clips</t>
  </si>
  <si>
    <t>`</t>
  </si>
  <si>
    <t>Hinge Screws</t>
  </si>
  <si>
    <t>Gas Supports</t>
  </si>
  <si>
    <t>Hardware Summary</t>
  </si>
  <si>
    <t>5241P</t>
  </si>
  <si>
    <t>Face Trim Size Calculations</t>
  </si>
  <si>
    <t>Frame Type:</t>
  </si>
  <si>
    <t xml:space="preserve">Outside Frame dimension (Height) </t>
  </si>
  <si>
    <t xml:space="preserve">Outside Frame Dimension (Width) </t>
  </si>
  <si>
    <t xml:space="preserve">Visual Opening (Height) </t>
  </si>
  <si>
    <t xml:space="preserve">Visual Opening (Width) </t>
  </si>
  <si>
    <t xml:space="preserve">Face Trim Size (Height) </t>
  </si>
  <si>
    <t xml:space="preserve">Face Trim Size (Width) </t>
  </si>
  <si>
    <t>Clip Line Calculations</t>
  </si>
  <si>
    <t xml:space="preserve">Clip Line Placement </t>
  </si>
  <si>
    <t>(In from the trimmed edge of the face.)</t>
  </si>
  <si>
    <t xml:space="preserve">Clip Spacing </t>
  </si>
  <si>
    <t>(Center to Center)</t>
  </si>
  <si>
    <t>( See Commercial Catalog Pg.13 or Contact Customer Service)</t>
  </si>
  <si>
    <t>S  I  G  N  C  O  M  P       S  Y  S  T  E  M  S      A  N  D      E  X  T  R  U  S  I  O  N  S</t>
  </si>
  <si>
    <t xml:space="preserve">  2Part Large Vandal Cover and Large Vandal Cover</t>
  </si>
  <si>
    <t>Gas Support Placement and Poundage Table:</t>
  </si>
  <si>
    <t>Weight table for door in lbs.</t>
  </si>
  <si>
    <t>Height</t>
  </si>
  <si>
    <t>Poundage per Gas Support in lbs. (2 Gas Supports per door)</t>
  </si>
  <si>
    <t>Placement "A" #5933 Gas Support (Special Order Only)</t>
  </si>
  <si>
    <t>Placement "B" #5934 Gas Support ( Stock Item)</t>
  </si>
  <si>
    <t>Placement "B" #5934 Gas Support (Special Order Only)</t>
  </si>
  <si>
    <t>Placement "C" #5934 Gas Support ( Stock Item)</t>
  </si>
  <si>
    <t>Placement "C" #5934 Gas Support (Special Order Only)</t>
  </si>
  <si>
    <t>HT</t>
  </si>
  <si>
    <t>Actual Cabinet Size</t>
  </si>
  <si>
    <t>Nominal Cabinet Size</t>
  </si>
  <si>
    <t>WIDTH</t>
  </si>
  <si>
    <t>K5934-30</t>
  </si>
  <si>
    <t>K5934-40</t>
  </si>
  <si>
    <t>K5934-50</t>
  </si>
  <si>
    <t>K5934-60</t>
  </si>
  <si>
    <t>K5934-70</t>
  </si>
  <si>
    <t>0.3535*AC9+16.182</t>
  </si>
  <si>
    <t>K5934-80</t>
  </si>
  <si>
    <t>K5934-90</t>
  </si>
  <si>
    <t>K5934-100</t>
  </si>
  <si>
    <t>K5934-110</t>
  </si>
  <si>
    <t>K5934-120</t>
  </si>
  <si>
    <t>K5934-130</t>
  </si>
  <si>
    <t>K5934-140</t>
  </si>
  <si>
    <t>K5934-150</t>
  </si>
  <si>
    <t>K5934-160</t>
  </si>
  <si>
    <t>K5934-170</t>
  </si>
  <si>
    <t>K5934-180</t>
  </si>
  <si>
    <t>K5934-190</t>
  </si>
  <si>
    <t>Gas Support Required</t>
  </si>
  <si>
    <t>A</t>
  </si>
  <si>
    <t>B</t>
  </si>
  <si>
    <t>C</t>
  </si>
  <si>
    <t>Gas Support Placement</t>
  </si>
  <si>
    <t>K5934-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</si>
</sst>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00"/>
    <numFmt numFmtId="165" formatCode="0.0000"/>
    <numFmt numFmtId="166" formatCode="#\-##/##\'\'"/>
    <numFmt numFmtId="167" formatCode="#\-##/16\'\'"/>
  </numFmts>
  <fonts count="6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Tahoma"/>
      <family val="2"/>
    </font>
    <font>
      <sz val="8"/>
      <color rgb="FF000000"/>
      <name val="Segoe UI"/>
      <family val="2"/>
    </font>
    <font>
      <sz val="11"/>
      <color indexed="9"/>
      <name val="Helvetica 65 Medium"/>
      <family val="2"/>
    </font>
    <font>
      <sz val="11"/>
      <name val="Stone Serif"/>
      <family val="1"/>
    </font>
    <font>
      <sz val="10"/>
      <name val="Helvetica"/>
      <family val="2"/>
    </font>
    <font>
      <sz val="14"/>
      <color theme="1"/>
      <name val="Helvetica 65 Medium"/>
      <family val="2"/>
    </font>
    <font>
      <sz val="14"/>
      <color theme="1"/>
      <name val="Stone Serif"/>
      <family val="1"/>
    </font>
    <font>
      <i/>
      <sz val="13"/>
      <name val="Helvetica 65 Medium"/>
      <family val="2"/>
    </font>
    <font>
      <sz val="11"/>
      <name val="Helvetica 65 Medium"/>
      <family val="2"/>
    </font>
    <font>
      <b/>
      <i/>
      <sz val="10"/>
      <color indexed="8"/>
      <name val="Helvetica 55 Roman"/>
      <family val="2"/>
    </font>
    <font>
      <sz val="10"/>
      <name val="Helvetica 55 Roman"/>
      <family val="2"/>
    </font>
    <font>
      <sz val="9"/>
      <name val="Helvetica"/>
      <family val="2"/>
    </font>
    <font>
      <b/>
      <i/>
      <sz val="10"/>
      <name val="Helvetica 55 Roman"/>
      <family val="2"/>
    </font>
    <font>
      <sz val="10"/>
      <color theme="1"/>
      <name val="Stone Serif"/>
      <family val="1"/>
    </font>
    <font>
      <sz val="14"/>
      <color theme="0"/>
      <name val="Helvetica 65 Medium"/>
      <family val="2"/>
    </font>
    <font>
      <b/>
      <sz val="12"/>
      <name val="Helvetica"/>
      <family val="2"/>
    </font>
    <font>
      <b/>
      <sz val="11"/>
      <name val="Helvetica"/>
      <family val="2"/>
    </font>
    <font>
      <sz val="10"/>
      <name val="Stone Serif"/>
      <family val="1"/>
    </font>
    <font>
      <b/>
      <sz val="12"/>
      <name val="Stone Serif"/>
      <family val="1"/>
    </font>
    <font>
      <sz val="11"/>
      <name val="Calibri"/>
      <family val="2"/>
      <scheme val="minor"/>
    </font>
    <font>
      <b/>
      <sz val="14"/>
      <name val="Stone Serif"/>
      <family val="1"/>
    </font>
    <font>
      <sz val="10"/>
      <color theme="1"/>
      <name val="Helvetica 65 Medium"/>
      <family val="2"/>
    </font>
    <font>
      <sz val="11"/>
      <color theme="0"/>
      <name val="Helvetica"/>
      <family val="2"/>
    </font>
    <font>
      <sz val="11"/>
      <color theme="1"/>
      <name val="Helvetica"/>
      <family val="2"/>
    </font>
    <font>
      <sz val="10"/>
      <color rgb="FF9C6500"/>
      <name val="Helvetica"/>
      <family val="2"/>
    </font>
    <font>
      <b/>
      <sz val="10"/>
      <name val="Helvetica"/>
      <family val="2"/>
    </font>
    <font>
      <sz val="11"/>
      <color indexed="9"/>
      <name val="Helvetica"/>
      <family val="2"/>
    </font>
    <font>
      <b/>
      <sz val="10"/>
      <name val="Stone Serif"/>
      <family val="1"/>
    </font>
    <font>
      <b/>
      <i/>
      <sz val="11"/>
      <color indexed="8"/>
      <name val="Helvetica 65 Medium"/>
      <family val="2"/>
    </font>
    <font>
      <b/>
      <i/>
      <sz val="11"/>
      <name val="Helvetica 65 Medium"/>
      <family val="2"/>
    </font>
    <font>
      <sz val="14"/>
      <color theme="0"/>
      <name val="Stone Serif"/>
      <family val="1"/>
    </font>
    <font>
      <sz val="10"/>
      <color theme="0"/>
      <name val="Helvetica"/>
      <family val="2"/>
    </font>
    <font>
      <sz val="11"/>
      <name val="Helvetica"/>
      <family val="2"/>
    </font>
    <font>
      <sz val="10"/>
      <color theme="1"/>
      <name val="Helvetica"/>
      <family val="2"/>
    </font>
    <font>
      <sz val="12"/>
      <name val="Helvetica"/>
      <family val="2"/>
    </font>
    <font>
      <b/>
      <sz val="14"/>
      <name val="Helvetica"/>
      <family val="2"/>
    </font>
    <font>
      <sz val="11"/>
      <color rgb="FF006100"/>
      <name val="Helvetica"/>
      <family val="2"/>
    </font>
    <font>
      <sz val="10"/>
      <name val="Helv"/>
      <family val="2"/>
    </font>
    <font>
      <i/>
      <sz val="13"/>
      <name val="Stone Serif"/>
      <family val="1"/>
    </font>
    <font>
      <sz val="10"/>
      <color indexed="9"/>
      <name val="Helvetica"/>
      <family val="2"/>
    </font>
    <font>
      <b/>
      <sz val="20"/>
      <name val="Helvetica"/>
      <family val="2"/>
    </font>
    <font>
      <b/>
      <sz val="16"/>
      <name val="Helvetica"/>
      <family val="2"/>
    </font>
    <font>
      <sz val="10"/>
      <color indexed="9"/>
      <name val="Stone Serif"/>
      <family val="1"/>
    </font>
    <font>
      <b/>
      <i/>
      <sz val="12"/>
      <name val="Stone Serif"/>
      <family val="1"/>
    </font>
    <font>
      <i/>
      <sz val="10"/>
      <color indexed="12"/>
      <name val="Stone Serif"/>
      <family val="1"/>
    </font>
    <font>
      <i/>
      <sz val="10"/>
      <color indexed="20"/>
      <name val="Stone Serif"/>
      <family val="1"/>
    </font>
    <font>
      <b/>
      <i/>
      <sz val="10"/>
      <color indexed="12"/>
      <name val="Stone Serif"/>
      <family val="1"/>
    </font>
    <font>
      <b/>
      <i/>
      <sz val="10"/>
      <color indexed="20"/>
      <name val="Stone Serif"/>
      <family val="1"/>
    </font>
    <font>
      <b/>
      <i/>
      <sz val="10"/>
      <color indexed="9"/>
      <name val="Helvetica 65 Medium"/>
      <family val="2"/>
    </font>
    <font>
      <sz val="10"/>
      <name val="Helvetica 65 Medium"/>
      <family val="2"/>
    </font>
    <font>
      <sz val="10"/>
      <color indexed="9"/>
      <name val="Helvetica 65 Medium"/>
      <family val="2"/>
    </font>
    <font>
      <b/>
      <i/>
      <sz val="10"/>
      <name val="Stone Serif"/>
      <family val="1"/>
    </font>
    <font>
      <sz val="10"/>
      <color indexed="12"/>
      <name val="Stone Serif"/>
      <family val="1"/>
    </font>
    <font>
      <sz val="10"/>
      <color indexed="57"/>
      <name val="Stone Serif"/>
      <family val="1"/>
    </font>
    <font>
      <sz val="10"/>
      <color indexed="10"/>
      <name val="Stone Serif"/>
      <family val="1"/>
    </font>
    <font>
      <b/>
      <i/>
      <sz val="10"/>
      <color indexed="9"/>
      <name val="Stone Serif"/>
      <family val="1"/>
    </font>
    <font>
      <sz val="14"/>
      <color theme="1" tint="0.35"/>
      <name val="Calibri"/>
      <family val="2"/>
      <scheme val="minor"/>
    </font>
    <font>
      <sz val="9"/>
      <color theme="1" tint="0.35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799847602844"/>
        <bgColor indexed="64"/>
      </patternFill>
    </fill>
    <fill>
      <patternFill patternType="solid">
        <fgColor theme="4" tint="0.5999900102615356"/>
        <bgColor indexed="64"/>
      </patternFill>
    </fill>
    <fill>
      <patternFill patternType="solid">
        <fgColor theme="4" tint="0.3999800086021423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799847602844"/>
        <bgColor indexed="64"/>
      </patternFill>
    </fill>
    <fill>
      <patternFill patternType="solid">
        <fgColor theme="5" tint="0.5999900102615356"/>
        <bgColor indexed="64"/>
      </patternFill>
    </fill>
    <fill>
      <patternFill patternType="solid">
        <fgColor theme="5" tint="0.3999800086021423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799847602844"/>
        <bgColor indexed="64"/>
      </patternFill>
    </fill>
    <fill>
      <patternFill patternType="solid">
        <fgColor theme="6" tint="0.5999900102615356"/>
        <bgColor indexed="64"/>
      </patternFill>
    </fill>
    <fill>
      <patternFill patternType="solid">
        <fgColor theme="6" tint="0.3999800086021423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theme="7" tint="0.5999900102615356"/>
        <bgColor indexed="64"/>
      </patternFill>
    </fill>
    <fill>
      <patternFill patternType="solid">
        <fgColor theme="7" tint="0.3999800086021423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8" tint="0.5999900102615356"/>
        <bgColor indexed="64"/>
      </patternFill>
    </fill>
    <fill>
      <patternFill patternType="solid">
        <fgColor theme="8" tint="0.3999800086021423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799847602844"/>
        <bgColor indexed="64"/>
      </patternFill>
    </fill>
    <fill>
      <patternFill patternType="solid">
        <fgColor theme="9" tint="0.5999900102615356"/>
        <bgColor indexed="64"/>
      </patternFill>
    </fill>
    <fill>
      <patternFill patternType="solid">
        <fgColor theme="9" tint="0.3999800086021423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00039625167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79996681213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 style="thin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/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thin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/>
      <top/>
      <bottom style="thin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/>
      <top/>
      <bottom/>
    </border>
    <border>
      <left/>
      <right style="thin">
        <color auto="1"/>
      </right>
      <top style="medium">
        <color auto="1"/>
      </top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/>
      <bottom/>
    </border>
    <border>
      <left/>
      <right style="thin">
        <color auto="1"/>
      </right>
      <top style="thin">
        <color auto="1"/>
      </top>
      <bottom/>
    </border>
    <border>
      <left/>
      <right/>
      <top style="thin">
        <color auto="1"/>
      </top>
      <bottom/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/>
      <top style="thin">
        <color auto="1"/>
      </top>
      <bottom style="medium">
        <color auto="1"/>
      </bottom>
    </border>
  </borders>
  <cellStyleXfs count="56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0" applyNumberFormat="0" applyBorder="0" applyAlignment="0" applyProtection="0"/>
    <xf numFmtId="0" fontId="0" fillId="6" borderId="0" applyNumberFormat="0" applyBorder="0" applyAlignment="0" applyProtection="0"/>
    <xf numFmtId="0" fontId="0" fillId="7" borderId="0" applyNumberFormat="0" applyBorder="0" applyAlignment="0" applyProtection="0"/>
    <xf numFmtId="0" fontId="0" fillId="8" borderId="0" applyNumberFormat="0" applyBorder="0" applyAlignment="0" applyProtection="0"/>
    <xf numFmtId="0" fontId="5" fillId="9" borderId="0" applyNumberFormat="0" applyBorder="0" applyAlignment="0" applyProtection="0"/>
    <xf numFmtId="0" fontId="0" fillId="10" borderId="0" applyNumberFormat="0" applyBorder="0" applyAlignment="0" applyProtection="0"/>
    <xf numFmtId="0" fontId="0" fillId="11" borderId="0" applyNumberFormat="0" applyBorder="0" applyAlignment="0" applyProtection="0"/>
    <xf numFmtId="0" fontId="0" fillId="12" borderId="0" applyNumberFormat="0" applyBorder="0" applyAlignment="0" applyProtection="0"/>
    <xf numFmtId="0" fontId="5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0" fillId="16" borderId="0" applyNumberFormat="0" applyBorder="0" applyAlignment="0" applyProtection="0"/>
    <xf numFmtId="0" fontId="5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0" fillId="20" borderId="0" applyNumberFormat="0" applyBorder="0" applyAlignment="0" applyProtection="0"/>
    <xf numFmtId="0" fontId="5" fillId="21" borderId="0" applyNumberFormat="0" applyBorder="0" applyAlignment="0" applyProtection="0"/>
    <xf numFmtId="0" fontId="0" fillId="22" borderId="0" applyNumberFormat="0" applyBorder="0" applyAlignment="0" applyProtection="0"/>
    <xf numFmtId="0" fontId="0" fillId="23" borderId="0" applyNumberFormat="0" applyBorder="0" applyAlignment="0" applyProtection="0"/>
    <xf numFmtId="0" fontId="0" fillId="24" borderId="0" applyNumberFormat="0" applyBorder="0" applyAlignment="0" applyProtection="0"/>
    <xf numFmtId="0" fontId="5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0" fillId="28" borderId="0" applyNumberFormat="0" applyBorder="0" applyAlignment="0" applyProtection="0"/>
    <xf numFmtId="0" fontId="23" fillId="0" borderId="0">
      <alignment/>
      <protection/>
    </xf>
    <xf numFmtId="0" fontId="0" fillId="14" borderId="0" applyNumberFormat="0" applyBorder="0" applyAlignment="0" applyProtection="0"/>
    <xf numFmtId="0" fontId="0" fillId="19" borderId="0" applyNumberFormat="0" applyBorder="0" applyAlignment="0" applyProtection="0"/>
    <xf numFmtId="0" fontId="0" fillId="23" borderId="0" applyNumberFormat="0" applyBorder="0" applyAlignment="0" applyProtection="0"/>
    <xf numFmtId="0" fontId="0" fillId="10" borderId="0" applyNumberFormat="0" applyBorder="0" applyAlignment="0" applyProtection="0"/>
    <xf numFmtId="0" fontId="0" fillId="22" borderId="0" applyNumberFormat="0" applyBorder="0" applyAlignment="0" applyProtection="0"/>
    <xf numFmtId="44" fontId="23" fillId="0" borderId="0" applyFont="0" applyFill="0" applyBorder="0" applyAlignment="0" applyProtection="0"/>
    <xf numFmtId="0" fontId="23" fillId="0" borderId="0">
      <alignment/>
      <protection/>
    </xf>
    <xf numFmtId="0" fontId="23" fillId="0" borderId="0">
      <alignment/>
      <protection/>
    </xf>
  </cellStyleXfs>
  <cellXfs count="796">
    <xf numFmtId="0" fontId="0" fillId="0" borderId="0" xfId="0"/>
    <xf numFmtId="0" fontId="10" fillId="0" borderId="0" xfId="0" applyFont="1"/>
    <xf numFmtId="0" fontId="10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alignment vertical="center"/>
      <protection locked="0"/>
    </xf>
    <xf numFmtId="0" fontId="0" fillId="19" borderId="1" xfId="37" applyBorder="1" applyAlignment="1" applyProtection="1">
      <alignment horizontal="center" vertical="center"/>
      <protection locked="0"/>
    </xf>
    <xf numFmtId="0" fontId="0" fillId="23" borderId="1" xfId="41" applyBorder="1" applyAlignment="1" applyProtection="1">
      <alignment horizontal="left" vertical="center"/>
      <protection locked="0"/>
    </xf>
    <xf numFmtId="0" fontId="0" fillId="7" borderId="1" xfId="25" applyBorder="1" applyAlignment="1" applyProtection="1">
      <alignment horizontal="left" vertical="center"/>
      <protection locked="0"/>
    </xf>
    <xf numFmtId="0" fontId="17" fillId="0" borderId="0" xfId="0" applyFont="1" applyProtection="1">
      <protection locked="0"/>
    </xf>
    <xf numFmtId="0" fontId="5" fillId="5" borderId="2" xfId="23" applyBorder="1" applyAlignment="1" applyProtection="1">
      <alignment horizontal="center" vertical="center"/>
      <protection locked="0"/>
    </xf>
    <xf numFmtId="0" fontId="5" fillId="9" borderId="3" xfId="27" applyBorder="1" applyAlignment="1" applyProtection="1">
      <alignment horizontal="center" vertical="center"/>
      <protection locked="0"/>
    </xf>
    <xf numFmtId="0" fontId="0" fillId="11" borderId="4" xfId="29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0" fillId="0" borderId="0" xfId="0" applyAlignment="1">
      <alignment horizontal="left" vertical="center"/>
    </xf>
    <xf numFmtId="0" fontId="21" fillId="0" borderId="5" xfId="0" applyFont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0" xfId="0" applyAlignment="1" applyProtection="1">
      <alignment horizontal="left" vertical="center"/>
      <protection locked="0"/>
    </xf>
    <xf numFmtId="0" fontId="5" fillId="0" borderId="0" xfId="31" applyFill="1" applyBorder="1" applyAlignment="1" applyProtection="1">
      <alignment horizontal="center" vertical="center"/>
      <protection locked="0"/>
    </xf>
    <xf numFmtId="0" fontId="0" fillId="0" borderId="0" xfId="33" applyFill="1" applyBorder="1" applyAlignment="1" applyProtection="1">
      <alignment horizontal="left" vertical="center" indent="1"/>
      <protection locked="0"/>
    </xf>
    <xf numFmtId="0" fontId="10" fillId="0" borderId="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29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29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" fillId="5" borderId="17" xfId="23" applyBorder="1" applyAlignment="1" applyProtection="1">
      <alignment horizontal="center" vertical="center"/>
      <protection locked="0"/>
    </xf>
    <xf numFmtId="0" fontId="5" fillId="13" borderId="3" xfId="31" applyBorder="1" applyAlignment="1" applyProtection="1">
      <alignment horizontal="center" vertical="center"/>
      <protection locked="0"/>
    </xf>
    <xf numFmtId="0" fontId="0" fillId="15" borderId="4" xfId="33" applyBorder="1" applyAlignment="1" applyProtection="1">
      <alignment horizontal="center" vertical="center"/>
      <protection locked="0"/>
    </xf>
    <xf numFmtId="0" fontId="5" fillId="5" borderId="18" xfId="23" applyBorder="1" applyAlignment="1" applyProtection="1">
      <alignment horizontal="center" vertical="center"/>
      <protection locked="0"/>
    </xf>
    <xf numFmtId="0" fontId="10" fillId="30" borderId="10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19" borderId="19" xfId="37" applyBorder="1" applyAlignment="1" applyProtection="1">
      <alignment horizontal="center" vertical="center"/>
      <protection locked="0"/>
    </xf>
    <xf numFmtId="0" fontId="0" fillId="18" borderId="1" xfId="36" applyBorder="1" applyAlignment="1" applyProtection="1">
      <alignment horizontal="center" vertical="center"/>
      <protection locked="0"/>
    </xf>
    <xf numFmtId="0" fontId="10" fillId="30" borderId="8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64" fontId="5" fillId="5" borderId="2" xfId="23" applyNumberFormat="1" applyBorder="1" applyAlignment="1" applyProtection="1">
      <alignment horizontal="center"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30" borderId="1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30" borderId="15" xfId="0" applyFont="1" applyFill="1" applyBorder="1" applyAlignment="1">
      <alignment horizontal="center" vertical="center"/>
    </xf>
    <xf numFmtId="0" fontId="0" fillId="22" borderId="1" xfId="40" applyBorder="1" applyAlignment="1" applyProtection="1">
      <alignment horizontal="center" vertical="center"/>
      <protection locked="0"/>
    </xf>
    <xf numFmtId="0" fontId="10" fillId="31" borderId="13" xfId="0" applyFont="1" applyFill="1" applyBorder="1" applyAlignment="1">
      <alignment horizontal="center" vertical="center"/>
    </xf>
    <xf numFmtId="0" fontId="10" fillId="31" borderId="23" xfId="0" applyFont="1" applyFill="1" applyBorder="1" applyAlignment="1">
      <alignment horizontal="center" vertical="center"/>
    </xf>
    <xf numFmtId="0" fontId="0" fillId="23" borderId="1" xfId="4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>
      <alignment horizontal="center" vertical="center"/>
    </xf>
    <xf numFmtId="0" fontId="10" fillId="30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0" fillId="0" borderId="0" xfId="0" applyFont="1" applyAlignment="1" applyProtection="1">
      <alignment horizontal="left"/>
      <protection locked="0"/>
    </xf>
    <xf numFmtId="0" fontId="10" fillId="29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left" vertical="center"/>
    </xf>
    <xf numFmtId="0" fontId="10" fillId="29" borderId="15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left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 textRotation="90"/>
      <protection locked="0"/>
    </xf>
    <xf numFmtId="0" fontId="10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locked="0"/>
    </xf>
    <xf numFmtId="165" fontId="10" fillId="0" borderId="0" xfId="0" applyNumberFormat="1" applyFont="1" applyAlignment="1" applyProtection="1">
      <alignment horizontal="center"/>
      <protection locked="0"/>
    </xf>
    <xf numFmtId="0" fontId="10" fillId="30" borderId="6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30" borderId="29" xfId="0" applyFont="1" applyFill="1" applyBorder="1" applyAlignment="1">
      <alignment horizontal="left" vertical="center"/>
    </xf>
    <xf numFmtId="0" fontId="10" fillId="0" borderId="0" xfId="0" applyFont="1" applyAlignment="1" applyProtection="1">
      <alignment horizontal="right" vertical="center"/>
      <protection locked="0"/>
    </xf>
    <xf numFmtId="0" fontId="10" fillId="0" borderId="0" xfId="0" applyFont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0" fillId="23" borderId="30" xfId="41" applyBorder="1" applyAlignment="1" applyProtection="1">
      <alignment horizontal="center" vertical="center"/>
      <protection locked="0"/>
    </xf>
    <xf numFmtId="0" fontId="5" fillId="21" borderId="2" xfId="39" applyBorder="1" applyAlignment="1" applyProtection="1">
      <alignment horizontal="center" vertical="center"/>
      <protection locked="0"/>
    </xf>
    <xf numFmtId="0" fontId="5" fillId="0" borderId="0" xfId="35" applyNumberFormat="1" applyFill="1" applyBorder="1" applyAlignment="1" applyProtection="1">
      <alignment horizontal="center" vertical="center"/>
      <protection locked="0"/>
    </xf>
    <xf numFmtId="0" fontId="5" fillId="0" borderId="0" xfId="35" applyFill="1" applyBorder="1" applyAlignment="1" applyProtection="1">
      <alignment horizontal="center" vertical="center"/>
      <protection locked="0"/>
    </xf>
    <xf numFmtId="0" fontId="5" fillId="13" borderId="2" xfId="31" applyBorder="1" applyAlignment="1" applyProtection="1">
      <alignment horizontal="center" vertical="center"/>
      <protection locked="0"/>
    </xf>
    <xf numFmtId="0" fontId="0" fillId="14" borderId="31" xfId="32" applyBorder="1" applyAlignment="1" applyProtection="1">
      <alignment horizontal="center" vertical="center"/>
      <protection locked="0"/>
    </xf>
    <xf numFmtId="0" fontId="0" fillId="14" borderId="1" xfId="32" applyNumberFormat="1" applyBorder="1" applyAlignment="1" applyProtection="1">
      <alignment horizontal="center" vertical="center"/>
      <protection locked="0"/>
    </xf>
    <xf numFmtId="0" fontId="0" fillId="14" borderId="1" xfId="32" applyBorder="1" applyAlignment="1" applyProtection="1">
      <alignment horizontal="center" vertical="center"/>
      <protection locked="0"/>
    </xf>
    <xf numFmtId="0" fontId="0" fillId="0" borderId="0" xfId="36" applyFill="1" applyBorder="1" applyAlignment="1" applyProtection="1">
      <alignment vertical="center"/>
      <protection locked="0"/>
    </xf>
    <xf numFmtId="164" fontId="0" fillId="0" borderId="0" xfId="36" applyNumberFormat="1" applyFill="1" applyBorder="1" applyAlignment="1" applyProtection="1">
      <alignment horizontal="center" vertical="center"/>
      <protection locked="0"/>
    </xf>
    <xf numFmtId="0" fontId="0" fillId="0" borderId="0" xfId="36" applyFill="1" applyBorder="1" applyAlignment="1" applyProtection="1">
      <alignment horizontal="center" vertical="center"/>
      <protection locked="0"/>
    </xf>
    <xf numFmtId="0" fontId="10" fillId="0" borderId="16" xfId="0" applyFont="1" applyBorder="1" applyAlignment="1">
      <alignment horizontal="center" vertical="center"/>
    </xf>
    <xf numFmtId="0" fontId="5" fillId="9" borderId="2" xfId="27" applyBorder="1" applyAlignment="1" applyProtection="1">
      <alignment horizontal="center" vertical="center"/>
      <protection locked="0"/>
    </xf>
    <xf numFmtId="0" fontId="0" fillId="10" borderId="32" xfId="28" applyBorder="1" applyAlignment="1" applyProtection="1">
      <alignment horizontal="center" vertical="center"/>
      <protection locked="0"/>
    </xf>
    <xf numFmtId="0" fontId="0" fillId="10" borderId="1" xfId="28" applyNumberFormat="1" applyBorder="1" applyAlignment="1" applyProtection="1">
      <alignment horizontal="center" vertical="center"/>
      <protection locked="0"/>
    </xf>
    <xf numFmtId="0" fontId="0" fillId="10" borderId="1" xfId="28" applyBorder="1" applyAlignment="1" applyProtection="1">
      <alignment horizontal="center" vertical="center"/>
      <protection locked="0"/>
    </xf>
    <xf numFmtId="0" fontId="28" fillId="0" borderId="0" xfId="27" applyFont="1" applyFill="1" applyBorder="1" applyAlignment="1" applyProtection="1">
      <alignment horizontal="center" vertical="center"/>
      <protection locked="0"/>
    </xf>
    <xf numFmtId="0" fontId="29" fillId="0" borderId="0" xfId="28" applyFont="1" applyFill="1" applyBorder="1" applyAlignment="1" applyProtection="1">
      <alignment horizontal="center" vertical="center"/>
      <protection locked="0"/>
    </xf>
    <xf numFmtId="0" fontId="29" fillId="0" borderId="0" xfId="28" applyNumberFormat="1" applyFont="1" applyFill="1" applyBorder="1" applyAlignment="1" applyProtection="1">
      <alignment horizontal="center" vertical="center"/>
      <protection locked="0"/>
    </xf>
    <xf numFmtId="0" fontId="10" fillId="0" borderId="33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30" fillId="4" borderId="0" xfId="22" applyFont="1" applyBorder="1" applyAlignment="1" applyProtection="1">
      <alignment horizontal="center" vertical="center"/>
      <protection locked="0"/>
    </xf>
    <xf numFmtId="0" fontId="5" fillId="25" borderId="2" xfId="43" applyBorder="1" applyAlignment="1" applyProtection="1">
      <alignment horizontal="center" vertical="center"/>
      <protection locked="0"/>
    </xf>
    <xf numFmtId="0" fontId="10" fillId="0" borderId="34" xfId="0" applyFont="1" applyBorder="1" applyAlignment="1">
      <alignment horizontal="center" vertical="center"/>
    </xf>
    <xf numFmtId="0" fontId="0" fillId="30" borderId="2" xfId="0" applyFill="1" applyBorder="1" applyAlignment="1">
      <alignment vertical="center"/>
    </xf>
    <xf numFmtId="0" fontId="0" fillId="20" borderId="2" xfId="38" applyBorder="1" applyAlignment="1" applyProtection="1">
      <alignment horizontal="center" vertical="center"/>
      <protection locked="0"/>
    </xf>
    <xf numFmtId="0" fontId="0" fillId="11" borderId="1" xfId="29" applyBorder="1" applyAlignment="1" applyProtection="1">
      <alignment horizontal="center" vertical="center"/>
      <protection locked="0"/>
    </xf>
    <xf numFmtId="0" fontId="5" fillId="17" borderId="2" xfId="35" applyBorder="1" applyAlignment="1" applyProtection="1">
      <alignment horizontal="center" vertical="center"/>
      <protection locked="0"/>
    </xf>
    <xf numFmtId="0" fontId="0" fillId="23" borderId="21" xfId="41" applyBorder="1" applyAlignment="1" applyProtection="1">
      <alignment horizontal="center" vertical="center"/>
      <protection locked="0"/>
    </xf>
    <xf numFmtId="0" fontId="0" fillId="11" borderId="31" xfId="29" applyBorder="1" applyAlignment="1" applyProtection="1">
      <alignment horizontal="center" vertical="center"/>
      <protection locked="0"/>
    </xf>
    <xf numFmtId="0" fontId="0" fillId="0" borderId="0" xfId="29" applyFill="1" applyBorder="1" applyAlignment="1" applyProtection="1">
      <alignment horizontal="center" vertical="center"/>
      <protection locked="0"/>
    </xf>
    <xf numFmtId="0" fontId="0" fillId="24" borderId="18" xfId="42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6" xfId="0" applyBorder="1" applyAlignment="1">
      <alignment vertical="center"/>
    </xf>
    <xf numFmtId="166" fontId="10" fillId="0" borderId="0" xfId="0" applyNumberFormat="1" applyFont="1" applyAlignment="1">
      <alignment horizontal="center" vertical="center"/>
    </xf>
    <xf numFmtId="1" fontId="10" fillId="0" borderId="3" xfId="0" applyNumberFormat="1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30" borderId="29" xfId="0" applyFont="1" applyFill="1" applyBorder="1" applyAlignment="1">
      <alignment horizontal="left" vertical="center"/>
    </xf>
    <xf numFmtId="0" fontId="5" fillId="17" borderId="3" xfId="35" applyBorder="1" applyAlignment="1" applyProtection="1">
      <alignment horizontal="center" vertical="center"/>
      <protection/>
    </xf>
    <xf numFmtId="0" fontId="0" fillId="0" borderId="0" xfId="0" applyAlignment="1">
      <alignment horizontal="center" vertical="center"/>
    </xf>
    <xf numFmtId="1" fontId="10" fillId="0" borderId="9" xfId="0" applyNumberFormat="1" applyFont="1" applyBorder="1" applyAlignment="1">
      <alignment horizontal="center" vertical="center"/>
    </xf>
    <xf numFmtId="0" fontId="10" fillId="30" borderId="35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6" fontId="10" fillId="0" borderId="0" xfId="0" applyNumberFormat="1" applyFont="1" applyAlignment="1">
      <alignment horizontal="right" vertical="center"/>
    </xf>
    <xf numFmtId="0" fontId="10" fillId="30" borderId="36" xfId="0" applyFont="1" applyFill="1" applyBorder="1" applyAlignment="1">
      <alignment horizontal="left" vertical="center"/>
    </xf>
    <xf numFmtId="0" fontId="10" fillId="0" borderId="0" xfId="0" applyFont="1" applyAlignment="1">
      <alignment horizontal="right"/>
    </xf>
    <xf numFmtId="0" fontId="31" fillId="0" borderId="37" xfId="0" applyFont="1" applyBorder="1" applyAlignment="1">
      <alignment horizontal="left" vertical="center" indent="1"/>
    </xf>
    <xf numFmtId="0" fontId="0" fillId="0" borderId="38" xfId="0" applyBorder="1" applyAlignment="1">
      <alignment horizontal="left" vertical="center" indent="1"/>
    </xf>
    <xf numFmtId="0" fontId="0" fillId="0" borderId="38" xfId="0" applyBorder="1" applyAlignment="1">
      <alignment horizontal="left" indent="1"/>
    </xf>
    <xf numFmtId="0" fontId="10" fillId="0" borderId="38" xfId="0" applyFont="1" applyBorder="1" applyAlignment="1">
      <alignment horizontal="center" vertical="center"/>
    </xf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10" fillId="0" borderId="41" xfId="0" applyFont="1" applyBorder="1" applyAlignment="1">
      <alignment horizontal="center" vertical="center"/>
    </xf>
    <xf numFmtId="0" fontId="0" fillId="0" borderId="42" xfId="0" applyBorder="1"/>
    <xf numFmtId="0" fontId="10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3" fillId="0" borderId="0" xfId="47">
      <alignment/>
      <protection/>
    </xf>
    <xf numFmtId="0" fontId="10" fillId="0" borderId="0" xfId="47" applyFont="1">
      <alignment/>
      <protection/>
    </xf>
    <xf numFmtId="0" fontId="10" fillId="0" borderId="0" xfId="47" applyFont="1" applyAlignment="1">
      <alignment vertical="center"/>
      <protection/>
    </xf>
    <xf numFmtId="0" fontId="23" fillId="0" borderId="0" xfId="47" applyAlignment="1">
      <alignment vertical="center"/>
      <protection/>
    </xf>
    <xf numFmtId="0" fontId="10" fillId="0" borderId="0" xfId="47" applyFont="1" applyAlignment="1">
      <alignment horizontal="center" vertical="center"/>
      <protection/>
    </xf>
    <xf numFmtId="0" fontId="28" fillId="0" borderId="0" xfId="43" applyFont="1" applyFill="1" applyBorder="1" applyAlignment="1" applyProtection="1">
      <alignment horizontal="left" vertical="center"/>
      <protection/>
    </xf>
    <xf numFmtId="0" fontId="10" fillId="0" borderId="0" xfId="47" applyFont="1" applyAlignment="1">
      <alignment horizontal="left" vertical="center"/>
      <protection/>
    </xf>
    <xf numFmtId="0" fontId="28" fillId="0" borderId="0" xfId="31" applyFont="1" applyFill="1" applyBorder="1" applyAlignment="1" applyProtection="1">
      <alignment horizontal="left" vertical="center"/>
      <protection/>
    </xf>
    <xf numFmtId="0" fontId="28" fillId="0" borderId="0" xfId="39" applyFont="1" applyFill="1" applyBorder="1" applyAlignment="1" applyProtection="1">
      <alignment horizontal="left" vertical="center"/>
      <protection/>
    </xf>
    <xf numFmtId="0" fontId="31" fillId="0" borderId="0" xfId="47" applyFont="1" applyAlignment="1">
      <alignment horizontal="center" vertical="center"/>
      <protection/>
    </xf>
    <xf numFmtId="0" fontId="33" fillId="0" borderId="0" xfId="47" applyFont="1" applyAlignment="1">
      <alignment horizontal="center" vertical="center"/>
      <protection/>
    </xf>
    <xf numFmtId="0" fontId="23" fillId="0" borderId="5" xfId="47" applyBorder="1" applyAlignment="1">
      <alignment horizontal="center" vertical="center"/>
      <protection/>
    </xf>
    <xf numFmtId="0" fontId="23" fillId="0" borderId="0" xfId="47" applyAlignment="1">
      <alignment horizontal="center" vertical="center"/>
      <protection/>
    </xf>
    <xf numFmtId="0" fontId="14" fillId="0" borderId="0" xfId="47" applyFont="1" applyAlignment="1">
      <alignment horizontal="center" textRotation="90"/>
      <protection/>
    </xf>
    <xf numFmtId="0" fontId="14" fillId="0" borderId="43" xfId="47" applyFont="1" applyBorder="1" applyAlignment="1">
      <alignment horizontal="center" textRotation="90"/>
      <protection/>
    </xf>
    <xf numFmtId="0" fontId="14" fillId="0" borderId="5" xfId="47" applyFont="1" applyBorder="1" applyAlignment="1">
      <alignment horizontal="right" vertical="distributed"/>
      <protection/>
    </xf>
    <xf numFmtId="0" fontId="14" fillId="0" borderId="0" xfId="47" applyFont="1" applyAlignment="1">
      <alignment horizontal="right" vertical="distributed"/>
      <protection/>
    </xf>
    <xf numFmtId="0" fontId="23" fillId="0" borderId="0" xfId="47" applyAlignment="1">
      <alignment horizontal="left" vertical="center"/>
      <protection/>
    </xf>
    <xf numFmtId="0" fontId="23" fillId="0" borderId="0" xfId="47" applyAlignment="1">
      <alignment horizontal="center"/>
      <protection/>
    </xf>
    <xf numFmtId="0" fontId="23" fillId="0" borderId="43" xfId="47" applyBorder="1" applyAlignment="1">
      <alignment horizontal="center"/>
      <protection/>
    </xf>
    <xf numFmtId="0" fontId="28" fillId="0" borderId="0" xfId="35" applyFont="1" applyFill="1" applyBorder="1" applyAlignment="1" applyProtection="1">
      <alignment horizontal="left" vertical="center"/>
      <protection/>
    </xf>
    <xf numFmtId="164" fontId="10" fillId="0" borderId="0" xfId="47" applyNumberFormat="1" applyFont="1" applyAlignment="1">
      <alignment horizontal="center" vertical="center"/>
      <protection/>
    </xf>
    <xf numFmtId="164" fontId="23" fillId="0" borderId="0" xfId="47" applyNumberFormat="1" applyAlignment="1">
      <alignment horizontal="center" vertical="center"/>
      <protection/>
    </xf>
    <xf numFmtId="0" fontId="25" fillId="0" borderId="0" xfId="47" applyFont="1" applyAlignment="1">
      <alignment horizontal="right" vertical="distributed"/>
      <protection/>
    </xf>
    <xf numFmtId="0" fontId="34" fillId="0" borderId="0" xfId="47" applyFont="1" applyAlignment="1">
      <alignment horizontal="center" vertical="center"/>
      <protection/>
    </xf>
    <xf numFmtId="0" fontId="33" fillId="0" borderId="0" xfId="47" applyFont="1" applyAlignment="1">
      <alignment vertical="center"/>
      <protection/>
    </xf>
    <xf numFmtId="0" fontId="35" fillId="0" borderId="5" xfId="47" applyFont="1" applyBorder="1" applyAlignment="1">
      <alignment horizontal="center" vertical="center"/>
      <protection/>
    </xf>
    <xf numFmtId="0" fontId="20" fillId="0" borderId="5" xfId="47" applyFont="1" applyBorder="1" applyAlignment="1">
      <alignment horizontal="center" vertical="center"/>
      <protection/>
    </xf>
    <xf numFmtId="0" fontId="36" fillId="0" borderId="0" xfId="47" applyFont="1" applyAlignment="1">
      <alignment horizontal="center" vertical="center"/>
      <protection/>
    </xf>
    <xf numFmtId="0" fontId="36" fillId="0" borderId="43" xfId="47" applyFont="1" applyBorder="1" applyAlignment="1">
      <alignment horizontal="center" vertical="center"/>
      <protection/>
    </xf>
    <xf numFmtId="0" fontId="23" fillId="0" borderId="43" xfId="47" applyBorder="1" applyAlignment="1">
      <alignment horizontal="center" vertical="center"/>
      <protection/>
    </xf>
    <xf numFmtId="0" fontId="21" fillId="0" borderId="5" xfId="47" applyFont="1" applyBorder="1" applyAlignment="1">
      <alignment horizontal="left" vertical="center"/>
      <protection/>
    </xf>
    <xf numFmtId="0" fontId="21" fillId="0" borderId="0" xfId="47" applyFont="1" applyAlignment="1">
      <alignment horizontal="left" vertical="center"/>
      <protection/>
    </xf>
    <xf numFmtId="0" fontId="21" fillId="0" borderId="43" xfId="47" applyFont="1" applyBorder="1" applyAlignment="1">
      <alignment horizontal="left" vertical="center"/>
      <protection/>
    </xf>
    <xf numFmtId="0" fontId="37" fillId="0" borderId="0" xfId="23" applyFont="1" applyFill="1" applyBorder="1" applyAlignment="1" applyProtection="1">
      <alignment horizontal="center" vertical="center"/>
      <protection/>
    </xf>
    <xf numFmtId="0" fontId="10" fillId="0" borderId="0" xfId="26" applyFont="1" applyFill="1" applyBorder="1" applyAlignment="1" applyProtection="1">
      <alignment horizontal="center" vertical="center"/>
      <protection/>
    </xf>
    <xf numFmtId="0" fontId="37" fillId="0" borderId="0" xfId="35" applyFont="1" applyFill="1" applyBorder="1" applyAlignment="1" applyProtection="1">
      <alignment horizontal="center" vertical="center"/>
      <protection/>
    </xf>
    <xf numFmtId="0" fontId="38" fillId="0" borderId="0" xfId="38" applyFont="1" applyFill="1" applyBorder="1" applyAlignment="1" applyProtection="1">
      <alignment horizontal="center" vertical="center"/>
      <protection/>
    </xf>
    <xf numFmtId="0" fontId="23" fillId="0" borderId="43" xfId="47" applyBorder="1" applyAlignment="1">
      <alignment horizontal="left" vertical="center"/>
      <protection/>
    </xf>
    <xf numFmtId="0" fontId="37" fillId="0" borderId="0" xfId="31" applyFont="1" applyFill="1" applyBorder="1" applyAlignment="1" applyProtection="1">
      <alignment horizontal="center" vertical="center"/>
      <protection/>
    </xf>
    <xf numFmtId="0" fontId="37" fillId="0" borderId="0" xfId="34" applyFont="1" applyFill="1" applyBorder="1" applyAlignment="1" applyProtection="1">
      <alignment horizontal="center" vertical="center"/>
      <protection/>
    </xf>
    <xf numFmtId="0" fontId="39" fillId="0" borderId="0" xfId="33" applyFont="1" applyFill="1" applyBorder="1" applyAlignment="1" applyProtection="1">
      <alignment horizontal="center" vertical="center"/>
      <protection/>
    </xf>
    <xf numFmtId="0" fontId="23" fillId="0" borderId="0" xfId="47" applyAlignment="1">
      <alignment vertical="center" readingOrder="1"/>
      <protection/>
    </xf>
    <xf numFmtId="0" fontId="23" fillId="0" borderId="0" xfId="47" applyAlignment="1">
      <alignment horizontal="left" vertical="center" readingOrder="1"/>
      <protection/>
    </xf>
    <xf numFmtId="0" fontId="10" fillId="0" borderId="5" xfId="47" applyFont="1" applyBorder="1" applyAlignment="1">
      <alignment horizontal="center" vertical="distributed"/>
      <protection/>
    </xf>
    <xf numFmtId="0" fontId="10" fillId="0" borderId="0" xfId="47" applyFont="1" applyAlignment="1">
      <alignment horizontal="center" vertical="distributed"/>
      <protection/>
    </xf>
    <xf numFmtId="0" fontId="10" fillId="0" borderId="0" xfId="47" applyFont="1" applyAlignment="1">
      <alignment vertical="distributed"/>
      <protection/>
    </xf>
    <xf numFmtId="0" fontId="23" fillId="0" borderId="0" xfId="47" applyAlignment="1">
      <alignment vertical="distributed"/>
      <protection/>
    </xf>
    <xf numFmtId="0" fontId="23" fillId="0" borderId="43" xfId="47" applyBorder="1" applyAlignment="1">
      <alignment vertical="distributed"/>
      <protection/>
    </xf>
    <xf numFmtId="0" fontId="23" fillId="0" borderId="0" xfId="47" applyAlignment="1">
      <alignment horizontal="center" vertical="center" readingOrder="1"/>
      <protection/>
    </xf>
    <xf numFmtId="0" fontId="10" fillId="0" borderId="5" xfId="47" applyFont="1" applyBorder="1" applyAlignment="1">
      <alignment horizontal="center" vertical="center"/>
      <protection/>
    </xf>
    <xf numFmtId="0" fontId="10" fillId="0" borderId="0" xfId="47" applyFont="1" applyAlignment="1">
      <alignment horizontal="left" vertical="distributed"/>
      <protection/>
    </xf>
    <xf numFmtId="0" fontId="23" fillId="0" borderId="0" xfId="47" applyAlignment="1">
      <alignment horizontal="left" vertical="distributed"/>
      <protection/>
    </xf>
    <xf numFmtId="0" fontId="23" fillId="0" borderId="43" xfId="47" applyBorder="1" applyAlignment="1">
      <alignment horizontal="left" vertical="distributed"/>
      <protection/>
    </xf>
    <xf numFmtId="0" fontId="23" fillId="0" borderId="43" xfId="47" applyBorder="1">
      <alignment/>
      <protection/>
    </xf>
    <xf numFmtId="0" fontId="24" fillId="0" borderId="0" xfId="47" applyFont="1" applyAlignment="1">
      <alignment horizontal="left" vertical="center"/>
      <protection/>
    </xf>
    <xf numFmtId="0" fontId="24" fillId="0" borderId="43" xfId="47" applyFont="1" applyBorder="1" applyAlignment="1">
      <alignment horizontal="left" vertical="center"/>
      <protection/>
    </xf>
    <xf numFmtId="0" fontId="28" fillId="0" borderId="0" xfId="27" applyFont="1" applyFill="1" applyBorder="1" applyAlignment="1" applyProtection="1">
      <alignment horizontal="center" vertical="center"/>
      <protection/>
    </xf>
    <xf numFmtId="0" fontId="38" fillId="0" borderId="0" xfId="30" applyFont="1" applyFill="1" applyBorder="1" applyAlignment="1" applyProtection="1">
      <alignment horizontal="center" vertical="center"/>
      <protection/>
    </xf>
    <xf numFmtId="0" fontId="28" fillId="0" borderId="0" xfId="43" applyFont="1" applyFill="1" applyBorder="1" applyAlignment="1" applyProtection="1">
      <alignment horizontal="center" vertical="center"/>
      <protection/>
    </xf>
    <xf numFmtId="0" fontId="38" fillId="0" borderId="0" xfId="46" applyFont="1" applyFill="1" applyBorder="1" applyAlignment="1" applyProtection="1">
      <alignment horizontal="center" vertical="center"/>
      <protection/>
    </xf>
    <xf numFmtId="0" fontId="21" fillId="0" borderId="40" xfId="47" applyFont="1" applyBorder="1" applyAlignment="1">
      <alignment horizontal="left" vertical="center"/>
      <protection/>
    </xf>
    <xf numFmtId="0" fontId="23" fillId="0" borderId="41" xfId="47" applyBorder="1" applyAlignment="1">
      <alignment horizontal="left" vertical="center"/>
      <protection/>
    </xf>
    <xf numFmtId="0" fontId="23" fillId="0" borderId="42" xfId="47" applyBorder="1" applyAlignment="1">
      <alignment horizontal="left" vertical="center"/>
      <protection/>
    </xf>
    <xf numFmtId="0" fontId="5" fillId="0" borderId="0" xfId="23" applyFill="1" applyBorder="1" applyAlignment="1" applyProtection="1">
      <alignment horizontal="center" vertical="center"/>
      <protection/>
    </xf>
    <xf numFmtId="0" fontId="25" fillId="0" borderId="0" xfId="26" applyFont="1" applyFill="1" applyBorder="1" applyAlignment="1" applyProtection="1">
      <alignment horizontal="center" vertical="center"/>
      <protection/>
    </xf>
    <xf numFmtId="0" fontId="23" fillId="0" borderId="5" xfId="47" applyBorder="1" applyAlignment="1">
      <alignment horizontal="left"/>
      <protection/>
    </xf>
    <xf numFmtId="0" fontId="23" fillId="0" borderId="0" xfId="47" applyAlignment="1">
      <alignment horizontal="left"/>
      <protection/>
    </xf>
    <xf numFmtId="0" fontId="28" fillId="0" borderId="0" xfId="35" applyFont="1" applyFill="1" applyBorder="1" applyAlignment="1" applyProtection="1">
      <alignment horizontal="center" vertical="center"/>
      <protection/>
    </xf>
    <xf numFmtId="0" fontId="28" fillId="0" borderId="0" xfId="38" applyFont="1" applyFill="1" applyBorder="1" applyAlignment="1" applyProtection="1">
      <alignment horizontal="center" vertical="center"/>
      <protection/>
    </xf>
    <xf numFmtId="0" fontId="29" fillId="0" borderId="0" xfId="49" applyFont="1" applyFill="1" applyBorder="1" applyAlignment="1" applyProtection="1">
      <alignment horizontal="center" vertical="center"/>
      <protection/>
    </xf>
    <xf numFmtId="0" fontId="20" fillId="0" borderId="0" xfId="47" applyFont="1" applyAlignment="1">
      <alignment horizontal="center" vertical="center"/>
      <protection/>
    </xf>
    <xf numFmtId="0" fontId="20" fillId="0" borderId="43" xfId="47" applyFont="1" applyBorder="1" applyAlignment="1">
      <alignment horizontal="center" vertical="center"/>
      <protection/>
    </xf>
    <xf numFmtId="0" fontId="41" fillId="0" borderId="5" xfId="47" applyFont="1" applyBorder="1" applyAlignment="1">
      <alignment horizontal="left" vertical="center"/>
      <protection/>
    </xf>
    <xf numFmtId="166" fontId="10" fillId="0" borderId="0" xfId="47" applyNumberFormat="1" applyFont="1" applyAlignment="1">
      <alignment horizontal="center" vertical="distributed"/>
      <protection/>
    </xf>
    <xf numFmtId="166" fontId="10" fillId="0" borderId="0" xfId="47" applyNumberFormat="1" applyFont="1" applyAlignment="1">
      <alignment horizontal="left" vertical="distributed"/>
      <protection/>
    </xf>
    <xf numFmtId="166" fontId="23" fillId="0" borderId="0" xfId="47" applyNumberFormat="1" applyAlignment="1">
      <alignment horizontal="center" vertical="center"/>
      <protection/>
    </xf>
    <xf numFmtId="0" fontId="28" fillId="0" borderId="0" xfId="42" applyFont="1" applyFill="1" applyBorder="1" applyAlignment="1" applyProtection="1">
      <alignment horizontal="center" vertical="center"/>
      <protection/>
    </xf>
    <xf numFmtId="0" fontId="28" fillId="0" borderId="0" xfId="39" applyFont="1" applyFill="1" applyBorder="1" applyAlignment="1" applyProtection="1">
      <alignment horizontal="center" vertical="center"/>
      <protection/>
    </xf>
    <xf numFmtId="0" fontId="29" fillId="0" borderId="0" xfId="50" applyFont="1" applyFill="1" applyBorder="1" applyAlignment="1" applyProtection="1">
      <alignment horizontal="left" vertical="center"/>
      <protection/>
    </xf>
    <xf numFmtId="0" fontId="10" fillId="0" borderId="5" xfId="47" applyFont="1" applyBorder="1">
      <alignment/>
      <protection/>
    </xf>
    <xf numFmtId="164" fontId="39" fillId="0" borderId="0" xfId="24" applyNumberFormat="1" applyFont="1" applyFill="1" applyBorder="1" applyAlignment="1" applyProtection="1">
      <alignment horizontal="center" vertical="center"/>
      <protection/>
    </xf>
    <xf numFmtId="0" fontId="42" fillId="0" borderId="0" xfId="20" applyFont="1" applyFill="1" applyBorder="1" applyAlignment="1" applyProtection="1">
      <alignment horizontal="left" vertical="center"/>
      <protection/>
    </xf>
    <xf numFmtId="0" fontId="42" fillId="0" borderId="0" xfId="20" applyFont="1" applyFill="1" applyBorder="1" applyAlignment="1" applyProtection="1">
      <alignment vertical="center"/>
      <protection/>
    </xf>
    <xf numFmtId="0" fontId="10" fillId="0" borderId="40" xfId="47" applyFont="1" applyBorder="1">
      <alignment/>
      <protection/>
    </xf>
    <xf numFmtId="0" fontId="10" fillId="0" borderId="41" xfId="47" applyFont="1" applyBorder="1">
      <alignment/>
      <protection/>
    </xf>
    <xf numFmtId="0" fontId="23" fillId="0" borderId="41" xfId="47" applyBorder="1" applyAlignment="1">
      <alignment vertical="distributed"/>
      <protection/>
    </xf>
    <xf numFmtId="0" fontId="23" fillId="0" borderId="42" xfId="47" applyBorder="1" applyAlignment="1">
      <alignment vertical="distributed"/>
      <protection/>
    </xf>
    <xf numFmtId="166" fontId="10" fillId="0" borderId="0" xfId="47" applyNumberFormat="1" applyFont="1" applyAlignment="1">
      <alignment horizontal="center" vertical="center"/>
      <protection/>
    </xf>
    <xf numFmtId="0" fontId="10" fillId="0" borderId="0" xfId="47" applyFont="1" applyAlignment="1">
      <alignment horizontal="center" vertical="center" textRotation="90"/>
      <protection/>
    </xf>
    <xf numFmtId="0" fontId="23" fillId="0" borderId="0" xfId="47" applyAlignment="1">
      <alignment horizontal="right" vertical="center"/>
      <protection/>
    </xf>
    <xf numFmtId="0" fontId="41" fillId="0" borderId="0" xfId="47" applyFont="1" applyAlignment="1">
      <alignment vertical="center"/>
      <protection/>
    </xf>
    <xf numFmtId="0" fontId="43" fillId="0" borderId="0" xfId="47" applyFont="1" applyAlignment="1">
      <alignment horizontal="center" vertical="center"/>
      <protection/>
    </xf>
    <xf numFmtId="0" fontId="8" fillId="0" borderId="0" xfId="47" applyFont="1" applyAlignment="1">
      <alignment horizontal="center" vertical="center"/>
      <protection/>
    </xf>
    <xf numFmtId="0" fontId="9" fillId="0" borderId="0" xfId="47" applyFont="1" applyAlignment="1">
      <alignment horizontal="center"/>
      <protection/>
    </xf>
    <xf numFmtId="0" fontId="9" fillId="0" borderId="0" xfId="47" applyFont="1">
      <alignment/>
      <protection/>
    </xf>
    <xf numFmtId="0" fontId="13" fillId="0" borderId="0" xfId="47" applyFont="1" applyAlignment="1">
      <alignment horizontal="center" vertical="center"/>
      <protection/>
    </xf>
    <xf numFmtId="0" fontId="44" fillId="0" borderId="0" xfId="47" applyFont="1" applyAlignment="1">
      <alignment horizontal="center" vertical="center"/>
      <protection/>
    </xf>
    <xf numFmtId="0" fontId="41" fillId="0" borderId="0" xfId="47" applyFont="1" applyAlignment="1">
      <alignment vertical="distributed"/>
      <protection/>
    </xf>
    <xf numFmtId="0" fontId="26" fillId="0" borderId="0" xfId="47" applyFont="1" applyAlignment="1">
      <alignment vertical="distributed"/>
      <protection/>
    </xf>
    <xf numFmtId="0" fontId="10" fillId="0" borderId="0" xfId="53" applyNumberFormat="1" applyFont="1" applyFill="1" applyBorder="1" applyAlignment="1" applyProtection="1">
      <alignment horizontal="center" vertical="distributed"/>
      <protection/>
    </xf>
    <xf numFmtId="0" fontId="10" fillId="0" borderId="0" xfId="47" applyFont="1" applyAlignment="1">
      <alignment horizontal="right" vertical="center"/>
      <protection/>
    </xf>
    <xf numFmtId="0" fontId="10" fillId="0" borderId="0" xfId="47" applyFont="1" applyAlignment="1">
      <alignment horizontal="center"/>
      <protection/>
    </xf>
    <xf numFmtId="0" fontId="45" fillId="0" borderId="0" xfId="47" applyFont="1" applyAlignment="1">
      <alignment horizontal="center" vertical="distributed"/>
      <protection/>
    </xf>
    <xf numFmtId="0" fontId="31" fillId="0" borderId="0" xfId="47" applyFont="1" applyAlignment="1">
      <alignment horizontal="left" vertical="center"/>
      <protection/>
    </xf>
    <xf numFmtId="0" fontId="10" fillId="0" borderId="0" xfId="47" applyFont="1" applyAlignment="1">
      <alignment horizontal="right"/>
      <protection/>
    </xf>
    <xf numFmtId="0" fontId="46" fillId="0" borderId="0" xfId="47" applyFont="1" applyAlignment="1">
      <alignment horizontal="left" vertical="center"/>
      <protection/>
    </xf>
    <xf numFmtId="0" fontId="47" fillId="0" borderId="0" xfId="47" applyFont="1" applyAlignment="1">
      <alignment horizontal="left" vertical="center"/>
      <protection/>
    </xf>
    <xf numFmtId="0" fontId="23" fillId="0" borderId="0" xfId="54">
      <alignment/>
      <protection/>
    </xf>
    <xf numFmtId="0" fontId="23" fillId="0" borderId="37" xfId="54" applyBorder="1">
      <alignment/>
      <protection/>
    </xf>
    <xf numFmtId="0" fontId="23" fillId="0" borderId="38" xfId="54" applyBorder="1">
      <alignment/>
      <protection/>
    </xf>
    <xf numFmtId="0" fontId="23" fillId="0" borderId="39" xfId="54" applyBorder="1">
      <alignment/>
      <protection/>
    </xf>
    <xf numFmtId="0" fontId="23" fillId="0" borderId="5" xfId="54" applyBorder="1">
      <alignment/>
      <protection/>
    </xf>
    <xf numFmtId="0" fontId="26" fillId="0" borderId="0" xfId="54" applyFont="1">
      <alignment/>
      <protection/>
    </xf>
    <xf numFmtId="0" fontId="23" fillId="0" borderId="43" xfId="54" applyBorder="1">
      <alignment/>
      <protection/>
    </xf>
    <xf numFmtId="0" fontId="49" fillId="0" borderId="0" xfId="54" applyFont="1">
      <alignment/>
      <protection/>
    </xf>
    <xf numFmtId="0" fontId="50" fillId="0" borderId="0" xfId="54" applyFont="1" applyAlignment="1">
      <alignment horizontal="center"/>
      <protection/>
    </xf>
    <xf numFmtId="0" fontId="51" fillId="0" borderId="0" xfId="54" applyFont="1" applyAlignment="1">
      <alignment horizontal="center"/>
      <protection/>
    </xf>
    <xf numFmtId="0" fontId="23" fillId="0" borderId="9" xfId="54" applyBorder="1" applyAlignment="1">
      <alignment horizontal="center"/>
      <protection/>
    </xf>
    <xf numFmtId="0" fontId="23" fillId="0" borderId="10" xfId="54" applyBorder="1" applyAlignment="1">
      <alignment horizontal="center"/>
      <protection/>
    </xf>
    <xf numFmtId="0" fontId="23" fillId="0" borderId="11" xfId="54" applyBorder="1" applyAlignment="1">
      <alignment horizontal="center"/>
      <protection/>
    </xf>
    <xf numFmtId="0" fontId="23" fillId="0" borderId="21" xfId="54" applyBorder="1" applyAlignment="1">
      <alignment horizontal="center"/>
      <protection/>
    </xf>
    <xf numFmtId="0" fontId="23" fillId="0" borderId="1" xfId="54" applyBorder="1" applyAlignment="1">
      <alignment horizontal="center"/>
      <protection/>
    </xf>
    <xf numFmtId="0" fontId="23" fillId="0" borderId="22" xfId="54" applyBorder="1" applyAlignment="1">
      <alignment horizontal="center"/>
      <protection/>
    </xf>
    <xf numFmtId="0" fontId="23" fillId="0" borderId="14" xfId="54" applyBorder="1" applyAlignment="1">
      <alignment horizontal="center"/>
      <protection/>
    </xf>
    <xf numFmtId="0" fontId="23" fillId="0" borderId="15" xfId="54" applyBorder="1" applyAlignment="1">
      <alignment horizontal="center"/>
      <protection/>
    </xf>
    <xf numFmtId="0" fontId="23" fillId="0" borderId="16" xfId="54" applyBorder="1" applyAlignment="1">
      <alignment horizontal="center"/>
      <protection/>
    </xf>
    <xf numFmtId="0" fontId="52" fillId="0" borderId="0" xfId="54" applyFont="1" applyAlignment="1">
      <alignment horizontal="center"/>
      <protection/>
    </xf>
    <xf numFmtId="0" fontId="48" fillId="0" borderId="0" xfId="54" applyFont="1">
      <alignment/>
      <protection/>
    </xf>
    <xf numFmtId="0" fontId="53" fillId="0" borderId="0" xfId="54" applyFont="1" applyAlignment="1">
      <alignment horizontal="center"/>
      <protection/>
    </xf>
    <xf numFmtId="0" fontId="54" fillId="32" borderId="3" xfId="54" applyFont="1" applyFill="1" applyBorder="1" applyAlignment="1">
      <alignment horizontal="center"/>
      <protection/>
    </xf>
    <xf numFmtId="0" fontId="54" fillId="32" borderId="6" xfId="54" applyFont="1" applyFill="1" applyBorder="1" applyAlignment="1">
      <alignment horizontal="center"/>
      <protection/>
    </xf>
    <xf numFmtId="0" fontId="54" fillId="32" borderId="4" xfId="54" applyFont="1" applyFill="1" applyBorder="1" applyAlignment="1">
      <alignment horizontal="center"/>
      <protection/>
    </xf>
    <xf numFmtId="0" fontId="55" fillId="33" borderId="7" xfId="54" applyFont="1" applyFill="1" applyBorder="1" applyAlignment="1">
      <alignment horizontal="center"/>
      <protection/>
    </xf>
    <xf numFmtId="0" fontId="55" fillId="33" borderId="8" xfId="54" applyFont="1" applyFill="1" applyBorder="1" applyAlignment="1">
      <alignment horizontal="center"/>
      <protection/>
    </xf>
    <xf numFmtId="0" fontId="55" fillId="33" borderId="20" xfId="54" applyFont="1" applyFill="1" applyBorder="1" applyAlignment="1">
      <alignment horizontal="center"/>
      <protection/>
    </xf>
    <xf numFmtId="0" fontId="55" fillId="33" borderId="21" xfId="54" applyFont="1" applyFill="1" applyBorder="1" applyAlignment="1">
      <alignment horizontal="center"/>
      <protection/>
    </xf>
    <xf numFmtId="0" fontId="55" fillId="33" borderId="1" xfId="54" applyFont="1" applyFill="1" applyBorder="1" applyAlignment="1">
      <alignment horizontal="center"/>
      <protection/>
    </xf>
    <xf numFmtId="0" fontId="55" fillId="33" borderId="22" xfId="54" applyFont="1" applyFill="1" applyBorder="1" applyAlignment="1">
      <alignment horizontal="center"/>
      <protection/>
    </xf>
    <xf numFmtId="0" fontId="55" fillId="33" borderId="15" xfId="54" applyFont="1" applyFill="1" applyBorder="1" applyAlignment="1">
      <alignment horizontal="center"/>
      <protection/>
    </xf>
    <xf numFmtId="0" fontId="55" fillId="33" borderId="28" xfId="54" applyFont="1" applyFill="1" applyBorder="1" applyAlignment="1">
      <alignment horizontal="center"/>
      <protection/>
    </xf>
    <xf numFmtId="0" fontId="55" fillId="33" borderId="27" xfId="54" applyFont="1" applyFill="1" applyBorder="1" applyAlignment="1">
      <alignment horizontal="center"/>
      <protection/>
    </xf>
    <xf numFmtId="0" fontId="54" fillId="34" borderId="44" xfId="54" applyFont="1" applyFill="1" applyBorder="1" applyAlignment="1">
      <alignment horizontal="center"/>
      <protection/>
    </xf>
    <xf numFmtId="0" fontId="55" fillId="33" borderId="45" xfId="54" applyFont="1" applyFill="1" applyBorder="1" applyAlignment="1">
      <alignment horizontal="center"/>
      <protection/>
    </xf>
    <xf numFmtId="0" fontId="55" fillId="33" borderId="46" xfId="54" applyFont="1" applyFill="1" applyBorder="1" applyAlignment="1">
      <alignment horizontal="center"/>
      <protection/>
    </xf>
    <xf numFmtId="0" fontId="54" fillId="34" borderId="32" xfId="54" applyFont="1" applyFill="1" applyBorder="1" applyAlignment="1">
      <alignment horizontal="center"/>
      <protection/>
    </xf>
    <xf numFmtId="0" fontId="54" fillId="34" borderId="23" xfId="54" applyFont="1" applyFill="1" applyBorder="1" applyAlignment="1">
      <alignment horizontal="center"/>
      <protection/>
    </xf>
    <xf numFmtId="0" fontId="55" fillId="33" borderId="16" xfId="54" applyFont="1" applyFill="1" applyBorder="1" applyAlignment="1">
      <alignment horizontal="center"/>
      <protection/>
    </xf>
    <xf numFmtId="0" fontId="54" fillId="34" borderId="13" xfId="54" applyFont="1" applyFill="1" applyBorder="1" applyAlignment="1">
      <alignment horizontal="center"/>
      <protection/>
    </xf>
    <xf numFmtId="0" fontId="54" fillId="34" borderId="16" xfId="54" applyFont="1" applyFill="1" applyBorder="1" applyAlignment="1">
      <alignment horizontal="center"/>
      <protection/>
    </xf>
    <xf numFmtId="0" fontId="56" fillId="35" borderId="47" xfId="54" applyFont="1" applyFill="1" applyBorder="1" applyAlignment="1">
      <alignment horizontal="center"/>
      <protection/>
    </xf>
    <xf numFmtId="0" fontId="55" fillId="33" borderId="14" xfId="54" applyFont="1" applyFill="1" applyBorder="1" applyAlignment="1">
      <alignment horizontal="center"/>
      <protection/>
    </xf>
    <xf numFmtId="0" fontId="54" fillId="34" borderId="48" xfId="54" applyFont="1" applyFill="1" applyBorder="1" applyAlignment="1">
      <alignment horizontal="center"/>
      <protection/>
    </xf>
    <xf numFmtId="0" fontId="54" fillId="34" borderId="15" xfId="54" applyFont="1" applyFill="1" applyBorder="1" applyAlignment="1">
      <alignment horizontal="center"/>
      <protection/>
    </xf>
    <xf numFmtId="0" fontId="56" fillId="35" borderId="49" xfId="54" applyFont="1" applyFill="1" applyBorder="1" applyAlignment="1">
      <alignment horizontal="center"/>
      <protection/>
    </xf>
    <xf numFmtId="0" fontId="56" fillId="35" borderId="48" xfId="54" applyFont="1" applyFill="1" applyBorder="1" applyAlignment="1">
      <alignment horizontal="center"/>
      <protection/>
    </xf>
    <xf numFmtId="0" fontId="56" fillId="35" borderId="28" xfId="54" applyFont="1" applyFill="1" applyBorder="1" applyAlignment="1">
      <alignment horizontal="center"/>
      <protection/>
    </xf>
    <xf numFmtId="0" fontId="56" fillId="35" borderId="7" xfId="54" applyFont="1" applyFill="1" applyBorder="1" applyAlignment="1">
      <alignment horizontal="center"/>
      <protection/>
    </xf>
    <xf numFmtId="0" fontId="56" fillId="35" borderId="8" xfId="54" applyFont="1" applyFill="1" applyBorder="1" applyAlignment="1">
      <alignment horizontal="center"/>
      <protection/>
    </xf>
    <xf numFmtId="0" fontId="56" fillId="35" borderId="50" xfId="54" applyFont="1" applyFill="1" applyBorder="1" applyAlignment="1">
      <alignment horizontal="center"/>
      <protection/>
    </xf>
    <xf numFmtId="0" fontId="56" fillId="35" borderId="10" xfId="54" applyFont="1" applyFill="1" applyBorder="1" applyAlignment="1">
      <alignment horizontal="center"/>
      <protection/>
    </xf>
    <xf numFmtId="0" fontId="56" fillId="35" borderId="34" xfId="54" applyFont="1" applyFill="1" applyBorder="1" applyAlignment="1">
      <alignment horizontal="center"/>
      <protection/>
    </xf>
    <xf numFmtId="0" fontId="56" fillId="35" borderId="22" xfId="54" applyFont="1" applyFill="1" applyBorder="1" applyAlignment="1">
      <alignment horizontal="center"/>
      <protection/>
    </xf>
    <xf numFmtId="0" fontId="54" fillId="36" borderId="44" xfId="54" applyFont="1" applyFill="1" applyBorder="1" applyAlignment="1">
      <alignment horizontal="center"/>
      <protection/>
    </xf>
    <xf numFmtId="0" fontId="56" fillId="35" borderId="45" xfId="54" applyFont="1" applyFill="1" applyBorder="1" applyAlignment="1">
      <alignment horizontal="center"/>
      <protection/>
    </xf>
    <xf numFmtId="0" fontId="56" fillId="35" borderId="14" xfId="54" applyFont="1" applyFill="1" applyBorder="1" applyAlignment="1">
      <alignment horizontal="center"/>
      <protection/>
    </xf>
    <xf numFmtId="0" fontId="56" fillId="35" borderId="46" xfId="54" applyFont="1" applyFill="1" applyBorder="1" applyAlignment="1">
      <alignment horizontal="center"/>
      <protection/>
    </xf>
    <xf numFmtId="0" fontId="56" fillId="35" borderId="15" xfId="54" applyFont="1" applyFill="1" applyBorder="1" applyAlignment="1">
      <alignment horizontal="center"/>
      <protection/>
    </xf>
    <xf numFmtId="0" fontId="56" fillId="35" borderId="16" xfId="54" applyFont="1" applyFill="1" applyBorder="1" applyAlignment="1">
      <alignment horizontal="center"/>
      <protection/>
    </xf>
    <xf numFmtId="0" fontId="54" fillId="36" borderId="2" xfId="54" applyFont="1" applyFill="1" applyBorder="1" applyAlignment="1">
      <alignment horizontal="center"/>
      <protection/>
    </xf>
    <xf numFmtId="0" fontId="54" fillId="36" borderId="51" xfId="54" applyFont="1" applyFill="1" applyBorder="1" applyAlignment="1">
      <alignment horizontal="center"/>
      <protection/>
    </xf>
    <xf numFmtId="0" fontId="54" fillId="36" borderId="23" xfId="54" applyFont="1" applyFill="1" applyBorder="1" applyAlignment="1">
      <alignment horizontal="center"/>
      <protection/>
    </xf>
    <xf numFmtId="0" fontId="23" fillId="32" borderId="44" xfId="54" applyFill="1" applyBorder="1">
      <alignment/>
      <protection/>
    </xf>
    <xf numFmtId="0" fontId="57" fillId="0" borderId="0" xfId="54" applyFont="1">
      <alignment/>
      <protection/>
    </xf>
    <xf numFmtId="0" fontId="23" fillId="33" borderId="52" xfId="54" applyFill="1" applyBorder="1">
      <alignment/>
      <protection/>
    </xf>
    <xf numFmtId="0" fontId="23" fillId="34" borderId="53" xfId="54" applyFill="1" applyBorder="1">
      <alignment/>
      <protection/>
    </xf>
    <xf numFmtId="0" fontId="23" fillId="35" borderId="53" xfId="54" applyFill="1" applyBorder="1">
      <alignment/>
      <protection/>
    </xf>
    <xf numFmtId="0" fontId="23" fillId="36" borderId="45" xfId="54" applyFill="1" applyBorder="1">
      <alignment/>
      <protection/>
    </xf>
    <xf numFmtId="0" fontId="23" fillId="0" borderId="40" xfId="54" applyBorder="1">
      <alignment/>
      <protection/>
    </xf>
    <xf numFmtId="0" fontId="23" fillId="0" borderId="41" xfId="54" applyBorder="1">
      <alignment/>
      <protection/>
    </xf>
    <xf numFmtId="0" fontId="23" fillId="0" borderId="42" xfId="54" applyBorder="1">
      <alignment/>
      <protection/>
    </xf>
    <xf numFmtId="0" fontId="23" fillId="0" borderId="0" xfId="55">
      <alignment/>
      <protection/>
    </xf>
    <xf numFmtId="0" fontId="58" fillId="0" borderId="0" xfId="55" applyFont="1">
      <alignment/>
      <protection/>
    </xf>
    <xf numFmtId="0" fontId="59" fillId="0" borderId="0" xfId="55" applyFont="1" applyAlignment="1">
      <alignment horizontal="center"/>
      <protection/>
    </xf>
    <xf numFmtId="0" fontId="58" fillId="0" borderId="0" xfId="55" applyFont="1" applyAlignment="1">
      <alignment horizontal="center"/>
      <protection/>
    </xf>
    <xf numFmtId="0" fontId="23" fillId="0" borderId="0" xfId="55" applyAlignment="1">
      <alignment horizontal="center"/>
      <protection/>
    </xf>
    <xf numFmtId="0" fontId="23" fillId="33" borderId="31" xfId="55" applyFill="1" applyBorder="1" applyAlignment="1">
      <alignment horizontal="center"/>
      <protection/>
    </xf>
    <xf numFmtId="0" fontId="23" fillId="33" borderId="8" xfId="55" applyFill="1" applyBorder="1" applyAlignment="1">
      <alignment horizontal="center"/>
      <protection/>
    </xf>
    <xf numFmtId="0" fontId="23" fillId="33" borderId="32" xfId="55" applyFill="1" applyBorder="1" applyAlignment="1">
      <alignment horizontal="center"/>
      <protection/>
    </xf>
    <xf numFmtId="0" fontId="23" fillId="33" borderId="1" xfId="55" applyFill="1" applyBorder="1" applyAlignment="1">
      <alignment horizontal="center"/>
      <protection/>
    </xf>
    <xf numFmtId="0" fontId="60" fillId="0" borderId="0" xfId="55" applyFont="1" applyAlignment="1">
      <alignment horizontal="center"/>
      <protection/>
    </xf>
    <xf numFmtId="0" fontId="48" fillId="37" borderId="2" xfId="55" applyFont="1" applyFill="1" applyBorder="1" applyAlignment="1">
      <alignment horizontal="center"/>
      <protection/>
    </xf>
    <xf numFmtId="0" fontId="48" fillId="38" borderId="2" xfId="55" applyFont="1" applyFill="1" applyBorder="1" applyAlignment="1">
      <alignment horizontal="center"/>
      <protection/>
    </xf>
    <xf numFmtId="0" fontId="48" fillId="0" borderId="0" xfId="55" applyFont="1" applyAlignment="1">
      <alignment horizontal="center"/>
      <protection/>
    </xf>
    <xf numFmtId="0" fontId="23" fillId="33" borderId="51" xfId="55" applyFill="1" applyBorder="1" applyAlignment="1">
      <alignment horizontal="center"/>
      <protection/>
    </xf>
    <xf numFmtId="0" fontId="23" fillId="33" borderId="46" xfId="55" applyFill="1" applyBorder="1" applyAlignment="1">
      <alignment horizontal="center"/>
      <protection/>
    </xf>
    <xf numFmtId="0" fontId="61" fillId="35" borderId="31" xfId="55" applyFont="1" applyFill="1" applyBorder="1" applyAlignment="1">
      <alignment horizontal="center"/>
      <protection/>
    </xf>
    <xf numFmtId="0" fontId="61" fillId="35" borderId="8" xfId="55" applyFont="1" applyFill="1" applyBorder="1" applyAlignment="1">
      <alignment horizontal="center"/>
      <protection/>
    </xf>
    <xf numFmtId="0" fontId="61" fillId="39" borderId="1" xfId="55" applyFont="1" applyFill="1" applyBorder="1" applyAlignment="1">
      <alignment horizontal="center"/>
      <protection/>
    </xf>
    <xf numFmtId="0" fontId="61" fillId="35" borderId="51" xfId="55" applyFont="1" applyFill="1" applyBorder="1" applyAlignment="1">
      <alignment horizontal="center"/>
      <protection/>
    </xf>
    <xf numFmtId="0" fontId="61" fillId="35" borderId="15" xfId="55" applyFont="1" applyFill="1" applyBorder="1" applyAlignment="1">
      <alignment horizontal="center"/>
      <protection/>
    </xf>
    <xf numFmtId="0" fontId="61" fillId="34" borderId="1" xfId="55" applyFont="1" applyFill="1" applyBorder="1" applyAlignment="1">
      <alignment horizontal="center"/>
      <protection/>
    </xf>
    <xf numFmtId="0" fontId="61" fillId="35" borderId="1" xfId="55" applyFont="1" applyFill="1" applyBorder="1" applyAlignment="1">
      <alignment horizontal="center"/>
      <protection/>
    </xf>
    <xf numFmtId="0" fontId="61" fillId="36" borderId="1" xfId="55" applyFont="1" applyFill="1" applyBorder="1" applyAlignment="1">
      <alignment horizontal="center"/>
      <protection/>
    </xf>
    <xf numFmtId="0" fontId="5" fillId="5" borderId="2" xfId="23" applyBorder="1" applyAlignment="1">
      <alignment horizontal="center"/>
    </xf>
    <xf numFmtId="0" fontId="60" fillId="0" borderId="0" xfId="55" applyFont="1">
      <alignment/>
      <protection/>
    </xf>
    <xf numFmtId="0" fontId="23" fillId="40" borderId="0" xfId="55" applyFill="1">
      <alignment/>
      <protection/>
    </xf>
    <xf numFmtId="0" fontId="61" fillId="39" borderId="3" xfId="55" applyFont="1" applyFill="1" applyBorder="1" applyAlignment="1">
      <alignment horizontal="center"/>
      <protection/>
    </xf>
    <xf numFmtId="0" fontId="61" fillId="39" borderId="6" xfId="55" applyFont="1" applyFill="1" applyBorder="1" applyAlignment="1">
      <alignment horizontal="center"/>
      <protection/>
    </xf>
    <xf numFmtId="0" fontId="61" fillId="39" borderId="4" xfId="55" applyFont="1" applyFill="1" applyBorder="1" applyAlignment="1">
      <alignment horizontal="center"/>
      <protection/>
    </xf>
    <xf numFmtId="0" fontId="23" fillId="33" borderId="7" xfId="55" applyFill="1" applyBorder="1" applyAlignment="1">
      <alignment horizontal="center"/>
      <protection/>
    </xf>
    <xf numFmtId="0" fontId="23" fillId="33" borderId="20" xfId="55" applyFill="1" applyBorder="1" applyAlignment="1">
      <alignment horizontal="center"/>
      <protection/>
    </xf>
    <xf numFmtId="0" fontId="23" fillId="33" borderId="21" xfId="55" applyFill="1" applyBorder="1" applyAlignment="1">
      <alignment horizontal="center"/>
      <protection/>
    </xf>
    <xf numFmtId="0" fontId="23" fillId="33" borderId="22" xfId="55" applyFill="1" applyBorder="1" applyAlignment="1">
      <alignment horizontal="center"/>
      <protection/>
    </xf>
    <xf numFmtId="0" fontId="23" fillId="33" borderId="27" xfId="55" applyFill="1" applyBorder="1" applyAlignment="1">
      <alignment horizontal="center"/>
      <protection/>
    </xf>
    <xf numFmtId="0" fontId="23" fillId="33" borderId="19" xfId="55" applyFill="1" applyBorder="1" applyAlignment="1">
      <alignment horizontal="center"/>
      <protection/>
    </xf>
    <xf numFmtId="0" fontId="61" fillId="34" borderId="54" xfId="55" applyFont="1" applyFill="1" applyBorder="1" applyAlignment="1">
      <alignment horizontal="center"/>
      <protection/>
    </xf>
    <xf numFmtId="0" fontId="23" fillId="33" borderId="55" xfId="55" applyFill="1" applyBorder="1" applyAlignment="1">
      <alignment horizontal="center"/>
      <protection/>
    </xf>
    <xf numFmtId="0" fontId="23" fillId="33" borderId="56" xfId="55" applyFill="1" applyBorder="1" applyAlignment="1">
      <alignment horizontal="center"/>
      <protection/>
    </xf>
    <xf numFmtId="0" fontId="61" fillId="34" borderId="21" xfId="55" applyFont="1" applyFill="1" applyBorder="1" applyAlignment="1">
      <alignment horizontal="center"/>
      <protection/>
    </xf>
    <xf numFmtId="0" fontId="61" fillId="34" borderId="57" xfId="55" applyFont="1" applyFill="1" applyBorder="1" applyAlignment="1">
      <alignment horizontal="center"/>
      <protection/>
    </xf>
    <xf numFmtId="0" fontId="23" fillId="33" borderId="16" xfId="55" applyFill="1" applyBorder="1" applyAlignment="1">
      <alignment horizontal="center"/>
      <protection/>
    </xf>
    <xf numFmtId="0" fontId="23" fillId="33" borderId="58" xfId="55" applyFill="1" applyBorder="1" applyAlignment="1">
      <alignment horizontal="center"/>
      <protection/>
    </xf>
    <xf numFmtId="0" fontId="61" fillId="34" borderId="25" xfId="55" applyFont="1" applyFill="1" applyBorder="1" applyAlignment="1">
      <alignment horizontal="center"/>
      <protection/>
    </xf>
    <xf numFmtId="0" fontId="61" fillId="34" borderId="30" xfId="55" applyFont="1" applyFill="1" applyBorder="1" applyAlignment="1">
      <alignment horizontal="center"/>
      <protection/>
    </xf>
    <xf numFmtId="0" fontId="61" fillId="35" borderId="44" xfId="55" applyFont="1" applyFill="1" applyBorder="1" applyAlignment="1">
      <alignment horizontal="center"/>
      <protection/>
    </xf>
    <xf numFmtId="0" fontId="23" fillId="33" borderId="14" xfId="55" applyFill="1" applyBorder="1" applyAlignment="1">
      <alignment horizontal="center"/>
      <protection/>
    </xf>
    <xf numFmtId="0" fontId="23" fillId="33" borderId="15" xfId="55" applyFill="1" applyBorder="1" applyAlignment="1">
      <alignment horizontal="center"/>
      <protection/>
    </xf>
    <xf numFmtId="0" fontId="61" fillId="34" borderId="49" xfId="55" applyFont="1" applyFill="1" applyBorder="1" applyAlignment="1">
      <alignment horizontal="center"/>
      <protection/>
    </xf>
    <xf numFmtId="0" fontId="61" fillId="34" borderId="27" xfId="55" applyFont="1" applyFill="1" applyBorder="1" applyAlignment="1">
      <alignment horizontal="center"/>
      <protection/>
    </xf>
    <xf numFmtId="0" fontId="61" fillId="34" borderId="59" xfId="55" applyFont="1" applyFill="1" applyBorder="1" applyAlignment="1">
      <alignment horizontal="center"/>
      <protection/>
    </xf>
    <xf numFmtId="0" fontId="61" fillId="35" borderId="9" xfId="55" applyFont="1" applyFill="1" applyBorder="1" applyAlignment="1">
      <alignment horizontal="center"/>
      <protection/>
    </xf>
    <xf numFmtId="0" fontId="61" fillId="35" borderId="6" xfId="55" applyFont="1" applyFill="1" applyBorder="1" applyAlignment="1">
      <alignment horizontal="center"/>
      <protection/>
    </xf>
    <xf numFmtId="0" fontId="61" fillId="35" borderId="22" xfId="55" applyFont="1" applyFill="1" applyBorder="1" applyAlignment="1">
      <alignment horizontal="center"/>
      <protection/>
    </xf>
    <xf numFmtId="0" fontId="61" fillId="35" borderId="7" xfId="55" applyFont="1" applyFill="1" applyBorder="1" applyAlignment="1">
      <alignment horizontal="center"/>
      <protection/>
    </xf>
    <xf numFmtId="0" fontId="61" fillId="35" borderId="10" xfId="55" applyFont="1" applyFill="1" applyBorder="1" applyAlignment="1">
      <alignment horizontal="center"/>
      <protection/>
    </xf>
    <xf numFmtId="0" fontId="61" fillId="35" borderId="59" xfId="55" applyFont="1" applyFill="1" applyBorder="1" applyAlignment="1">
      <alignment horizontal="center"/>
      <protection/>
    </xf>
    <xf numFmtId="0" fontId="61" fillId="35" borderId="19" xfId="55" applyFont="1" applyFill="1" applyBorder="1" applyAlignment="1">
      <alignment horizontal="center"/>
      <protection/>
    </xf>
    <xf numFmtId="0" fontId="61" fillId="36" borderId="60" xfId="55" applyFont="1" applyFill="1" applyBorder="1" applyAlignment="1">
      <alignment horizontal="center"/>
      <protection/>
    </xf>
    <xf numFmtId="0" fontId="61" fillId="35" borderId="45" xfId="55" applyFont="1" applyFill="1" applyBorder="1" applyAlignment="1">
      <alignment horizontal="center"/>
      <protection/>
    </xf>
    <xf numFmtId="0" fontId="61" fillId="35" borderId="14" xfId="55" applyFont="1" applyFill="1" applyBorder="1" applyAlignment="1">
      <alignment horizontal="center"/>
      <protection/>
    </xf>
    <xf numFmtId="0" fontId="61" fillId="35" borderId="16" xfId="55" applyFont="1" applyFill="1" applyBorder="1" applyAlignment="1">
      <alignment horizontal="center"/>
      <protection/>
    </xf>
    <xf numFmtId="0" fontId="61" fillId="36" borderId="61" xfId="55" applyFont="1" applyFill="1" applyBorder="1" applyAlignment="1">
      <alignment horizontal="center"/>
      <protection/>
    </xf>
    <xf numFmtId="0" fontId="61" fillId="35" borderId="56" xfId="55" applyFont="1" applyFill="1" applyBorder="1" applyAlignment="1">
      <alignment horizontal="center"/>
      <protection/>
    </xf>
    <xf numFmtId="0" fontId="61" fillId="36" borderId="14" xfId="55" applyFont="1" applyFill="1" applyBorder="1" applyAlignment="1">
      <alignment horizontal="center"/>
      <protection/>
    </xf>
    <xf numFmtId="0" fontId="61" fillId="36" borderId="23" xfId="55" applyFont="1" applyFill="1" applyBorder="1" applyAlignment="1">
      <alignment horizontal="center"/>
      <protection/>
    </xf>
    <xf numFmtId="0" fontId="5" fillId="17" borderId="2" xfId="35" applyBorder="1" applyAlignment="1">
      <alignment horizontal="center"/>
    </xf>
    <xf numFmtId="0" fontId="23" fillId="33" borderId="62" xfId="55" applyFill="1" applyBorder="1" applyAlignment="1">
      <alignment horizontal="center"/>
      <protection/>
    </xf>
    <xf numFmtId="0" fontId="23" fillId="33" borderId="30" xfId="55" applyFill="1" applyBorder="1" applyAlignment="1">
      <alignment horizontal="center"/>
      <protection/>
    </xf>
    <xf numFmtId="0" fontId="23" fillId="33" borderId="50" xfId="55" applyFill="1" applyBorder="1" applyAlignment="1">
      <alignment horizontal="center"/>
      <protection/>
    </xf>
    <xf numFmtId="0" fontId="61" fillId="34" borderId="5" xfId="55" applyFont="1" applyFill="1" applyBorder="1" applyAlignment="1">
      <alignment horizontal="center"/>
      <protection/>
    </xf>
    <xf numFmtId="0" fontId="61" fillId="34" borderId="0" xfId="55" applyFont="1" applyFill="1" applyAlignment="1">
      <alignment horizontal="center"/>
      <protection/>
    </xf>
    <xf numFmtId="0" fontId="23" fillId="33" borderId="0" xfId="55" applyFill="1" applyAlignment="1">
      <alignment horizontal="center"/>
      <protection/>
    </xf>
    <xf numFmtId="0" fontId="61" fillId="34" borderId="63" xfId="55" applyFont="1" applyFill="1" applyBorder="1" applyAlignment="1">
      <alignment horizontal="center"/>
      <protection/>
    </xf>
    <xf numFmtId="0" fontId="61" fillId="34" borderId="64" xfId="55" applyFont="1" applyFill="1" applyBorder="1" applyAlignment="1">
      <alignment horizontal="center"/>
      <protection/>
    </xf>
    <xf numFmtId="0" fontId="61" fillId="35" borderId="65" xfId="55" applyFont="1" applyFill="1" applyBorder="1" applyAlignment="1">
      <alignment horizontal="center"/>
      <protection/>
    </xf>
    <xf numFmtId="0" fontId="61" fillId="35" borderId="64" xfId="55" applyFont="1" applyFill="1" applyBorder="1" applyAlignment="1">
      <alignment horizontal="center"/>
      <protection/>
    </xf>
    <xf numFmtId="0" fontId="61" fillId="35" borderId="50" xfId="55" applyFont="1" applyFill="1" applyBorder="1" applyAlignment="1">
      <alignment horizontal="center"/>
      <protection/>
    </xf>
    <xf numFmtId="0" fontId="61" fillId="36" borderId="5" xfId="55" applyFont="1" applyFill="1" applyBorder="1" applyAlignment="1">
      <alignment horizontal="center"/>
      <protection/>
    </xf>
    <xf numFmtId="0" fontId="61" fillId="35" borderId="46" xfId="55" applyFont="1" applyFill="1" applyBorder="1" applyAlignment="1">
      <alignment horizontal="center"/>
      <protection/>
    </xf>
    <xf numFmtId="0" fontId="61" fillId="35" borderId="41" xfId="55" applyFont="1" applyFill="1" applyBorder="1" applyAlignment="1">
      <alignment horizontal="center"/>
      <protection/>
    </xf>
    <xf numFmtId="0" fontId="61" fillId="36" borderId="40" xfId="55" applyFont="1" applyFill="1" applyBorder="1" applyAlignment="1">
      <alignment horizontal="center"/>
      <protection/>
    </xf>
    <xf numFmtId="0" fontId="61" fillId="36" borderId="41" xfId="55" applyFont="1" applyFill="1" applyBorder="1" applyAlignment="1">
      <alignment horizontal="center"/>
      <protection/>
    </xf>
    <xf numFmtId="0" fontId="10" fillId="0" borderId="1" xfId="0" applyFont="1" applyBorder="1" applyAlignment="1">
      <alignment horizontal="center" vertical="center"/>
    </xf>
    <xf numFmtId="0" fontId="0" fillId="30" borderId="15" xfId="0" applyFill="1" applyBorder="1" applyAlignment="1">
      <alignment vertical="center"/>
    </xf>
    <xf numFmtId="0" fontId="0" fillId="30" borderId="16" xfId="0" applyFill="1" applyBorder="1" applyAlignment="1">
      <alignment vertical="center"/>
    </xf>
    <xf numFmtId="0" fontId="0" fillId="0" borderId="38" xfId="0" applyBorder="1"/>
    <xf numFmtId="0" fontId="31" fillId="0" borderId="0" xfId="0" applyFont="1" applyAlignment="1">
      <alignment horizontal="left" vertical="center" indent="1"/>
    </xf>
    <xf numFmtId="0" fontId="10" fillId="0" borderId="19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4" fillId="0" borderId="14" xfId="0" applyFont="1" applyBorder="1" applyAlignment="1">
      <alignment horizontal="right" vertical="center"/>
    </xf>
    <xf numFmtId="0" fontId="14" fillId="0" borderId="15" xfId="0" applyFont="1" applyBorder="1" applyAlignment="1">
      <alignment horizontal="right" vertical="center"/>
    </xf>
    <xf numFmtId="0" fontId="10" fillId="0" borderId="46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164" fontId="10" fillId="0" borderId="46" xfId="0" applyNumberFormat="1" applyFont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0" xfId="0" applyAlignment="1">
      <alignment vertical="center"/>
    </xf>
    <xf numFmtId="0" fontId="0" fillId="0" borderId="43" xfId="0" applyBorder="1" applyAlignment="1">
      <alignment vertical="center"/>
    </xf>
    <xf numFmtId="0" fontId="14" fillId="0" borderId="9" xfId="0" applyFont="1" applyBorder="1" applyAlignment="1">
      <alignment horizontal="right" vertical="center"/>
    </xf>
    <xf numFmtId="0" fontId="14" fillId="0" borderId="10" xfId="0" applyFont="1" applyBorder="1" applyAlignment="1">
      <alignment horizontal="right" vertical="center"/>
    </xf>
    <xf numFmtId="0" fontId="10" fillId="0" borderId="66" xfId="0" applyFont="1" applyBorder="1" applyAlignment="1">
      <alignment horizontal="left" vertical="center" indent="1"/>
    </xf>
    <xf numFmtId="0" fontId="10" fillId="0" borderId="67" xfId="0" applyFont="1" applyBorder="1" applyAlignment="1">
      <alignment horizontal="left" vertical="center" indent="1"/>
    </xf>
    <xf numFmtId="0" fontId="10" fillId="0" borderId="68" xfId="0" applyFont="1" applyBorder="1" applyAlignment="1">
      <alignment horizontal="left" vertical="center" indent="1"/>
    </xf>
    <xf numFmtId="0" fontId="0" fillId="30" borderId="10" xfId="0" applyFill="1" applyBorder="1" applyAlignment="1">
      <alignment vertical="center"/>
    </xf>
    <xf numFmtId="0" fontId="0" fillId="30" borderId="11" xfId="0" applyFill="1" applyBorder="1" applyAlignment="1">
      <alignment vertical="center"/>
    </xf>
    <xf numFmtId="0" fontId="10" fillId="41" borderId="15" xfId="0" applyFont="1" applyFill="1" applyBorder="1" applyAlignment="1">
      <alignment horizontal="center" vertical="center"/>
    </xf>
    <xf numFmtId="0" fontId="0" fillId="41" borderId="15" xfId="0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38" xfId="0" applyFont="1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/>
    </xf>
    <xf numFmtId="0" fontId="8" fillId="42" borderId="5" xfId="0" applyFont="1" applyFill="1" applyBorder="1" applyAlignment="1">
      <alignment horizontal="center" vertical="center"/>
    </xf>
    <xf numFmtId="0" fontId="8" fillId="42" borderId="0" xfId="0" applyFont="1" applyFill="1" applyAlignment="1">
      <alignment horizontal="center" vertical="center"/>
    </xf>
    <xf numFmtId="0" fontId="9" fillId="42" borderId="0" xfId="0" applyFont="1" applyFill="1" applyAlignment="1">
      <alignment horizontal="center" vertical="center"/>
    </xf>
    <xf numFmtId="0" fontId="9" fillId="42" borderId="0" xfId="0" applyFont="1" applyFill="1" applyAlignment="1">
      <alignment vertical="center"/>
    </xf>
    <xf numFmtId="0" fontId="0" fillId="42" borderId="0" xfId="0" applyFill="1" applyAlignment="1">
      <alignment vertical="center"/>
    </xf>
    <xf numFmtId="0" fontId="0" fillId="42" borderId="43" xfId="0" applyFill="1" applyBorder="1" applyAlignment="1">
      <alignment vertical="center"/>
    </xf>
    <xf numFmtId="0" fontId="11" fillId="0" borderId="61" xfId="0" applyFont="1" applyBorder="1" applyAlignment="1">
      <alignment horizontal="center" vertical="center"/>
    </xf>
    <xf numFmtId="0" fontId="11" fillId="0" borderId="69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69" xfId="0" applyFont="1" applyBorder="1" applyAlignment="1">
      <alignment vertical="center"/>
    </xf>
    <xf numFmtId="0" fontId="12" fillId="0" borderId="6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0" fontId="13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21" fillId="0" borderId="40" xfId="0" applyFont="1" applyBorder="1" applyAlignment="1">
      <alignment horizontal="left" vertical="center" indent="1"/>
    </xf>
    <xf numFmtId="0" fontId="0" fillId="0" borderId="41" xfId="0" applyBorder="1" applyAlignment="1">
      <alignment horizontal="left" vertical="center" indent="1"/>
    </xf>
    <xf numFmtId="0" fontId="0" fillId="0" borderId="42" xfId="0" applyBorder="1" applyAlignment="1">
      <alignment horizontal="left" vertical="center" indent="1"/>
    </xf>
    <xf numFmtId="0" fontId="10" fillId="0" borderId="34" xfId="0" applyFon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10" fillId="0" borderId="34" xfId="0" applyFont="1" applyBorder="1" applyAlignment="1">
      <alignment horizontal="left" vertical="center"/>
    </xf>
    <xf numFmtId="0" fontId="0" fillId="0" borderId="69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19" borderId="6" xfId="37" applyBorder="1" applyAlignment="1" applyProtection="1">
      <alignment horizontal="left" vertical="center" indent="1"/>
      <protection/>
    </xf>
    <xf numFmtId="0" fontId="0" fillId="19" borderId="4" xfId="37" applyBorder="1" applyAlignment="1">
      <alignment horizontal="left" vertical="center" indent="1"/>
    </xf>
    <xf numFmtId="0" fontId="21" fillId="0" borderId="61" xfId="0" applyFont="1" applyBorder="1" applyAlignment="1">
      <alignment horizontal="left" vertical="center" indent="1"/>
    </xf>
    <xf numFmtId="0" fontId="24" fillId="0" borderId="69" xfId="0" applyFont="1" applyBorder="1" applyAlignment="1">
      <alignment horizontal="left" vertical="center" indent="1"/>
    </xf>
    <xf numFmtId="0" fontId="24" fillId="0" borderId="29" xfId="0" applyFont="1" applyBorder="1" applyAlignment="1">
      <alignment horizontal="left" vertical="center" indent="1"/>
    </xf>
    <xf numFmtId="0" fontId="10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0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66" xfId="0" applyBorder="1" applyAlignment="1">
      <alignment horizontal="left" vertical="center"/>
    </xf>
    <xf numFmtId="0" fontId="10" fillId="0" borderId="19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9" xfId="0" applyBorder="1" applyAlignment="1">
      <alignment vertical="center"/>
    </xf>
    <xf numFmtId="0" fontId="10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0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46" xfId="0" applyBorder="1" applyAlignment="1">
      <alignment vertical="center"/>
    </xf>
    <xf numFmtId="0" fontId="21" fillId="0" borderId="37" xfId="0" applyFont="1" applyBorder="1" applyAlignment="1">
      <alignment horizontal="left" vertical="center" indent="1"/>
    </xf>
    <xf numFmtId="0" fontId="21" fillId="0" borderId="38" xfId="0" applyFont="1" applyBorder="1" applyAlignment="1">
      <alignment horizontal="left" vertical="center" indent="1"/>
    </xf>
    <xf numFmtId="0" fontId="21" fillId="0" borderId="39" xfId="0" applyFont="1" applyBorder="1" applyAlignment="1">
      <alignment horizontal="left" vertical="center" indent="1"/>
    </xf>
    <xf numFmtId="0" fontId="10" fillId="0" borderId="66" xfId="0" applyFont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66" xfId="0" applyBorder="1" applyAlignment="1">
      <alignment vertical="center"/>
    </xf>
    <xf numFmtId="0" fontId="0" fillId="30" borderId="35" xfId="0" applyFill="1" applyBorder="1" applyAlignment="1">
      <alignment horizontal="center" vertical="center"/>
    </xf>
    <xf numFmtId="0" fontId="0" fillId="30" borderId="71" xfId="0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0" fillId="0" borderId="27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0" fillId="0" borderId="22" xfId="0" applyFont="1" applyBorder="1" applyAlignment="1">
      <alignment horizontal="left" vertical="center"/>
    </xf>
    <xf numFmtId="0" fontId="10" fillId="0" borderId="16" xfId="0" applyFont="1" applyBorder="1" applyAlignment="1">
      <alignment horizontal="left" vertical="center"/>
    </xf>
    <xf numFmtId="0" fontId="0" fillId="30" borderId="17" xfId="0" applyFill="1" applyBorder="1" applyAlignment="1">
      <alignment vertical="center"/>
    </xf>
    <xf numFmtId="0" fontId="0" fillId="30" borderId="72" xfId="0" applyFill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2" xfId="0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30" borderId="44" xfId="0" applyFill="1" applyBorder="1" applyAlignment="1">
      <alignment horizontal="center" vertical="center"/>
    </xf>
    <xf numFmtId="0" fontId="0" fillId="30" borderId="53" xfId="0" applyFill="1" applyBorder="1" applyAlignment="1">
      <alignment horizontal="center" vertical="center"/>
    </xf>
    <xf numFmtId="0" fontId="0" fillId="30" borderId="45" xfId="0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21" fillId="0" borderId="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43" xfId="0" applyFont="1" applyBorder="1" applyAlignment="1">
      <alignment horizontal="left" vertical="center" indent="1"/>
    </xf>
    <xf numFmtId="0" fontId="3" fillId="3" borderId="61" xfId="21" applyBorder="1" applyAlignment="1" applyProtection="1">
      <alignment horizontal="left" vertical="center"/>
      <protection locked="0"/>
    </xf>
    <xf numFmtId="0" fontId="3" fillId="3" borderId="69" xfId="21" applyBorder="1" applyAlignment="1">
      <alignment horizontal="left" vertical="center"/>
    </xf>
    <xf numFmtId="0" fontId="3" fillId="3" borderId="29" xfId="21" applyBorder="1" applyAlignment="1">
      <alignment horizontal="left" vertical="center"/>
    </xf>
    <xf numFmtId="0" fontId="3" fillId="3" borderId="61" xfId="21" applyBorder="1" applyAlignment="1">
      <alignment horizontal="left" vertical="center"/>
    </xf>
    <xf numFmtId="0" fontId="3" fillId="3" borderId="69" xfId="21" applyBorder="1" applyAlignment="1">
      <alignment vertical="center"/>
    </xf>
    <xf numFmtId="0" fontId="3" fillId="3" borderId="29" xfId="2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34" xfId="0" applyFont="1" applyBorder="1" applyAlignment="1">
      <alignment horizontal="left" vertical="center" shrinkToFit="1"/>
    </xf>
    <xf numFmtId="0" fontId="0" fillId="0" borderId="69" xfId="0" applyBorder="1" applyAlignment="1">
      <alignment horizontal="left" vertical="center" shrinkToFit="1"/>
    </xf>
    <xf numFmtId="0" fontId="0" fillId="0" borderId="29" xfId="0" applyBorder="1" applyAlignment="1">
      <alignment horizontal="left" vertical="center" shrinkToFit="1"/>
    </xf>
    <xf numFmtId="0" fontId="3" fillId="0" borderId="0" xfId="21" applyFill="1" applyBorder="1" applyAlignment="1" applyProtection="1">
      <alignment horizontal="left" vertical="center"/>
      <protection locked="0"/>
    </xf>
    <xf numFmtId="0" fontId="3" fillId="0" borderId="0" xfId="21" applyFill="1" applyBorder="1" applyAlignment="1">
      <alignment horizontal="left" vertical="center"/>
    </xf>
    <xf numFmtId="0" fontId="3" fillId="0" borderId="0" xfId="21" applyNumberFormat="1" applyFill="1" applyBorder="1" applyAlignment="1" applyProtection="1">
      <alignment horizontal="left" vertical="center"/>
      <protection locked="0"/>
    </xf>
    <xf numFmtId="0" fontId="3" fillId="0" borderId="0" xfId="21" applyFill="1" applyBorder="1" applyAlignment="1">
      <alignment vertical="center"/>
    </xf>
    <xf numFmtId="0" fontId="3" fillId="3" borderId="0" xfId="21" applyBorder="1" applyAlignment="1" applyProtection="1">
      <alignment horizontal="left" vertical="center"/>
      <protection locked="0"/>
    </xf>
    <xf numFmtId="0" fontId="0" fillId="0" borderId="0" xfId="0"/>
    <xf numFmtId="0" fontId="0" fillId="0" borderId="69" xfId="0" applyBorder="1" applyAlignment="1">
      <alignment horizontal="left" vertical="center" indent="1"/>
    </xf>
    <xf numFmtId="0" fontId="0" fillId="0" borderId="29" xfId="0" applyBorder="1" applyAlignment="1">
      <alignment horizontal="left" vertical="center" indent="1"/>
    </xf>
    <xf numFmtId="0" fontId="10" fillId="0" borderId="30" xfId="0" applyFont="1" applyBorder="1" applyAlignment="1">
      <alignment horizontal="center" vertical="center"/>
    </xf>
    <xf numFmtId="0" fontId="10" fillId="0" borderId="73" xfId="0" applyFont="1" applyBorder="1" applyAlignment="1">
      <alignment horizontal="center" vertical="center"/>
    </xf>
    <xf numFmtId="0" fontId="10" fillId="0" borderId="30" xfId="0" applyFont="1" applyBorder="1" applyAlignment="1">
      <alignment horizontal="left" vertical="center"/>
    </xf>
    <xf numFmtId="0" fontId="0" fillId="0" borderId="74" xfId="0" applyBorder="1" applyAlignment="1">
      <alignment horizontal="left" vertical="center"/>
    </xf>
    <xf numFmtId="0" fontId="0" fillId="30" borderId="18" xfId="0" applyFill="1" applyBorder="1" applyAlignment="1">
      <alignment vertical="center"/>
    </xf>
    <xf numFmtId="0" fontId="4" fillId="4" borderId="0" xfId="22" applyBorder="1" applyAlignment="1" applyProtection="1">
      <alignment horizontal="left" vertical="center"/>
      <protection locked="0"/>
    </xf>
    <xf numFmtId="0" fontId="4" fillId="4" borderId="0" xfId="22" applyAlignment="1">
      <alignment/>
    </xf>
    <xf numFmtId="0" fontId="10" fillId="0" borderId="19" xfId="0" applyFont="1" applyBorder="1" applyAlignment="1">
      <alignment horizontal="left" vertical="center"/>
    </xf>
    <xf numFmtId="0" fontId="0" fillId="0" borderId="75" xfId="0" applyBorder="1" applyAlignment="1">
      <alignment horizontal="left" vertical="center"/>
    </xf>
    <xf numFmtId="0" fontId="0" fillId="0" borderId="71" xfId="0" applyBorder="1" applyAlignment="1">
      <alignment horizontal="left" vertical="center"/>
    </xf>
    <xf numFmtId="0" fontId="11" fillId="0" borderId="61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0" fillId="30" borderId="39" xfId="0" applyFill="1" applyBorder="1" applyAlignment="1">
      <alignment vertical="center"/>
    </xf>
    <xf numFmtId="0" fontId="0" fillId="30" borderId="43" xfId="0" applyFill="1" applyBorder="1" applyAlignment="1">
      <alignment vertical="center"/>
    </xf>
    <xf numFmtId="0" fontId="0" fillId="30" borderId="42" xfId="0" applyFill="1" applyBorder="1" applyAlignment="1">
      <alignment vertical="center"/>
    </xf>
    <xf numFmtId="0" fontId="10" fillId="0" borderId="32" xfId="0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164" fontId="10" fillId="0" borderId="10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left" vertical="center"/>
    </xf>
    <xf numFmtId="0" fontId="3" fillId="3" borderId="19" xfId="21" applyBorder="1" applyAlignment="1" applyProtection="1">
      <alignment horizontal="left" vertical="center"/>
      <protection locked="0"/>
    </xf>
    <xf numFmtId="0" fontId="0" fillId="0" borderId="75" xfId="0" applyBorder="1" applyAlignment="1" applyProtection="1">
      <alignment horizontal="left" vertical="center"/>
      <protection locked="0"/>
    </xf>
    <xf numFmtId="0" fontId="0" fillId="0" borderId="32" xfId="0" applyBorder="1" applyAlignment="1" applyProtection="1">
      <alignment horizontal="left" vertical="center"/>
      <protection locked="0"/>
    </xf>
    <xf numFmtId="164" fontId="10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0" fillId="0" borderId="62" xfId="0" applyFont="1" applyBorder="1" applyAlignment="1">
      <alignment horizontal="left" vertical="center"/>
    </xf>
    <xf numFmtId="0" fontId="3" fillId="3" borderId="75" xfId="21" applyBorder="1" applyAlignment="1" applyProtection="1">
      <alignment horizontal="left" vertical="center"/>
      <protection locked="0"/>
    </xf>
    <xf numFmtId="0" fontId="3" fillId="3" borderId="32" xfId="21" applyBorder="1" applyAlignment="1" applyProtection="1">
      <alignment horizontal="left" vertical="center"/>
      <protection locked="0"/>
    </xf>
    <xf numFmtId="164" fontId="10" fillId="0" borderId="15" xfId="0" applyNumberFormat="1" applyFont="1" applyBorder="1" applyAlignment="1">
      <alignment horizontal="center" vertical="center"/>
    </xf>
    <xf numFmtId="0" fontId="10" fillId="0" borderId="46" xfId="0" applyFont="1" applyBorder="1" applyAlignment="1">
      <alignment horizontal="left" vertical="center"/>
    </xf>
    <xf numFmtId="0" fontId="26" fillId="0" borderId="0" xfId="0" applyFont="1" applyAlignment="1">
      <alignment horizontal="left" vertical="center" indent="1"/>
    </xf>
    <xf numFmtId="0" fontId="26" fillId="0" borderId="43" xfId="0" applyFont="1" applyBorder="1" applyAlignment="1">
      <alignment horizontal="left" vertical="center" indent="1"/>
    </xf>
    <xf numFmtId="0" fontId="0" fillId="0" borderId="5" xfId="0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43" xfId="0" applyBorder="1" applyAlignment="1">
      <alignment horizontal="left" vertical="center" indent="1"/>
    </xf>
    <xf numFmtId="0" fontId="21" fillId="0" borderId="40" xfId="0" applyFont="1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21" fillId="0" borderId="40" xfId="0" applyFon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0" fontId="10" fillId="0" borderId="66" xfId="0" applyFont="1" applyBorder="1" applyAlignment="1">
      <alignment horizontal="left" vertical="center"/>
    </xf>
    <xf numFmtId="0" fontId="3" fillId="3" borderId="62" xfId="21" applyBorder="1" applyAlignment="1" applyProtection="1">
      <alignment horizontal="left" vertical="center"/>
      <protection locked="0"/>
    </xf>
    <xf numFmtId="0" fontId="3" fillId="3" borderId="50" xfId="21" applyBorder="1" applyAlignment="1" applyProtection="1">
      <alignment/>
      <protection locked="0"/>
    </xf>
    <xf numFmtId="0" fontId="3" fillId="3" borderId="31" xfId="21" applyBorder="1" applyAlignment="1" applyProtection="1">
      <alignment/>
      <protection locked="0"/>
    </xf>
    <xf numFmtId="0" fontId="3" fillId="3" borderId="0" xfId="21" applyAlignment="1">
      <alignment/>
    </xf>
    <xf numFmtId="164" fontId="10" fillId="0" borderId="1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0" fontId="5" fillId="5" borderId="61" xfId="23" applyBorder="1" applyAlignment="1" applyProtection="1">
      <alignment vertical="center"/>
      <protection locked="0"/>
    </xf>
    <xf numFmtId="0" fontId="5" fillId="5" borderId="69" xfId="23" applyBorder="1" applyAlignment="1" applyProtection="1">
      <alignment vertical="center"/>
      <protection locked="0"/>
    </xf>
    <xf numFmtId="0" fontId="3" fillId="3" borderId="27" xfId="21" applyBorder="1" applyAlignment="1" applyProtection="1">
      <alignment horizontal="left" vertical="center"/>
      <protection locked="0"/>
    </xf>
    <xf numFmtId="0" fontId="3" fillId="3" borderId="27" xfId="21" applyBorder="1" applyAlignment="1" applyProtection="1">
      <alignment/>
      <protection locked="0"/>
    </xf>
    <xf numFmtId="164" fontId="10" fillId="0" borderId="62" xfId="0" applyNumberFormat="1" applyFont="1" applyBorder="1" applyAlignment="1">
      <alignment horizontal="center" vertical="center"/>
    </xf>
    <xf numFmtId="164" fontId="10" fillId="0" borderId="31" xfId="0" applyNumberFormat="1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3" fillId="3" borderId="75" xfId="21" applyBorder="1" applyAlignment="1" applyProtection="1">
      <alignment/>
      <protection locked="0"/>
    </xf>
    <xf numFmtId="0" fontId="3" fillId="3" borderId="32" xfId="21" applyBorder="1" applyAlignment="1" applyProtection="1">
      <alignment/>
      <protection locked="0"/>
    </xf>
    <xf numFmtId="0" fontId="0" fillId="0" borderId="4" xfId="0" applyBorder="1" applyAlignment="1">
      <alignment horizontal="left" vertical="center"/>
    </xf>
    <xf numFmtId="0" fontId="3" fillId="3" borderId="1" xfId="21" applyBorder="1" applyAlignment="1" applyProtection="1">
      <alignment horizontal="left" vertical="center"/>
      <protection locked="0"/>
    </xf>
    <xf numFmtId="0" fontId="3" fillId="3" borderId="1" xfId="21" applyBorder="1" applyAlignment="1" applyProtection="1">
      <alignment/>
      <protection locked="0"/>
    </xf>
    <xf numFmtId="0" fontId="21" fillId="0" borderId="5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3" borderId="75" xfId="21" applyBorder="1" applyAlignment="1">
      <alignment/>
    </xf>
    <xf numFmtId="0" fontId="3" fillId="3" borderId="32" xfId="21" applyBorder="1" applyAlignment="1">
      <alignment/>
    </xf>
    <xf numFmtId="0" fontId="0" fillId="0" borderId="70" xfId="0" applyBorder="1" applyAlignment="1">
      <alignment horizontal="left" vertical="center"/>
    </xf>
    <xf numFmtId="0" fontId="25" fillId="24" borderId="19" xfId="42" applyFont="1" applyBorder="1" applyAlignment="1" applyProtection="1">
      <alignment horizontal="right" vertical="center"/>
      <protection locked="0"/>
    </xf>
    <xf numFmtId="0" fontId="25" fillId="24" borderId="32" xfId="42" applyFont="1" applyBorder="1" applyAlignment="1" applyProtection="1">
      <alignment vertical="center"/>
      <protection locked="0"/>
    </xf>
    <xf numFmtId="0" fontId="5" fillId="5" borderId="29" xfId="23" applyBorder="1" applyAlignment="1" applyProtection="1">
      <alignment vertical="center"/>
      <protection locked="0"/>
    </xf>
    <xf numFmtId="0" fontId="5" fillId="21" borderId="19" xfId="39" applyBorder="1" applyAlignment="1" applyProtection="1">
      <alignment horizontal="left" vertical="center"/>
      <protection locked="0"/>
    </xf>
    <xf numFmtId="0" fontId="5" fillId="21" borderId="75" xfId="39" applyBorder="1" applyAlignment="1" applyProtection="1">
      <alignment/>
      <protection locked="0"/>
    </xf>
    <xf numFmtId="0" fontId="5" fillId="21" borderId="32" xfId="39" applyBorder="1" applyAlignment="1" applyProtection="1">
      <alignment/>
      <protection locked="0"/>
    </xf>
    <xf numFmtId="164" fontId="10" fillId="0" borderId="1" xfId="0" applyNumberFormat="1" applyFont="1" applyBorder="1" applyAlignment="1">
      <alignment horizontal="center" vertical="center"/>
    </xf>
    <xf numFmtId="0" fontId="5" fillId="17" borderId="19" xfId="35" applyBorder="1" applyAlignment="1" applyProtection="1">
      <alignment horizontal="right" vertical="center"/>
      <protection locked="0"/>
    </xf>
    <xf numFmtId="0" fontId="5" fillId="17" borderId="32" xfId="35" applyBorder="1" applyAlignment="1" applyProtection="1">
      <alignment vertical="center"/>
      <protection locked="0"/>
    </xf>
    <xf numFmtId="0" fontId="0" fillId="20" borderId="19" xfId="38" applyBorder="1" applyAlignment="1" applyProtection="1">
      <alignment horizontal="left" vertical="center"/>
      <protection locked="0"/>
    </xf>
    <xf numFmtId="0" fontId="0" fillId="20" borderId="32" xfId="38" applyBorder="1" applyAlignment="1" applyProtection="1">
      <alignment horizontal="left"/>
      <protection locked="0"/>
    </xf>
    <xf numFmtId="0" fontId="10" fillId="0" borderId="69" xfId="0" applyFont="1" applyBorder="1" applyAlignment="1">
      <alignment horizontal="left" vertical="center"/>
    </xf>
    <xf numFmtId="0" fontId="10" fillId="0" borderId="67" xfId="0" applyFont="1" applyBorder="1" applyAlignment="1">
      <alignment horizontal="left" vertical="center"/>
    </xf>
    <xf numFmtId="0" fontId="10" fillId="0" borderId="35" xfId="0" applyFont="1" applyBorder="1" applyAlignment="1">
      <alignment horizontal="left" vertical="center"/>
    </xf>
    <xf numFmtId="0" fontId="3" fillId="3" borderId="19" xfId="21" applyBorder="1" applyAlignment="1" applyProtection="1">
      <alignment vertical="center"/>
      <protection locked="0"/>
    </xf>
    <xf numFmtId="0" fontId="3" fillId="3" borderId="75" xfId="21" applyBorder="1" applyAlignment="1" applyProtection="1">
      <alignment vertical="center"/>
      <protection locked="0"/>
    </xf>
    <xf numFmtId="0" fontId="3" fillId="3" borderId="32" xfId="21" applyBorder="1" applyAlignment="1" applyProtection="1">
      <alignment vertical="center"/>
      <protection locked="0"/>
    </xf>
    <xf numFmtId="0" fontId="3" fillId="3" borderId="1" xfId="21" applyBorder="1" applyAlignment="1" applyProtection="1">
      <alignment vertical="center"/>
      <protection locked="0"/>
    </xf>
    <xf numFmtId="16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left" vertical="center"/>
    </xf>
    <xf numFmtId="0" fontId="10" fillId="0" borderId="76" xfId="0" applyFont="1" applyBorder="1" applyAlignment="1">
      <alignment horizontal="left" vertical="center"/>
    </xf>
    <xf numFmtId="0" fontId="10" fillId="0" borderId="0" xfId="0" applyFont="1" applyAlignment="1">
      <alignment horizontal="left" vertical="center" indent="1"/>
    </xf>
    <xf numFmtId="0" fontId="23" fillId="0" borderId="0" xfId="0" applyFont="1" applyAlignment="1">
      <alignment horizontal="left" vertical="center" indent="1"/>
    </xf>
    <xf numFmtId="0" fontId="10" fillId="0" borderId="34" xfId="0" applyFont="1" applyBorder="1" applyAlignment="1">
      <alignment vertical="center"/>
    </xf>
    <xf numFmtId="0" fontId="10" fillId="0" borderId="69" xfId="0" applyFont="1" applyBorder="1" applyAlignment="1">
      <alignment vertical="center"/>
    </xf>
    <xf numFmtId="0" fontId="11" fillId="0" borderId="40" xfId="0" applyFont="1" applyBorder="1" applyAlignment="1">
      <alignment horizontal="center" vertical="center"/>
    </xf>
    <xf numFmtId="0" fontId="19" fillId="0" borderId="41" xfId="0" applyFont="1" applyBorder="1" applyAlignment="1">
      <alignment vertical="center"/>
    </xf>
    <xf numFmtId="0" fontId="19" fillId="0" borderId="69" xfId="0" applyFont="1" applyBorder="1" applyAlignment="1">
      <alignment vertical="center"/>
    </xf>
    <xf numFmtId="0" fontId="19" fillId="0" borderId="29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14" fillId="0" borderId="58" xfId="0" applyFont="1" applyBorder="1" applyAlignment="1">
      <alignment horizontal="right" vertical="center"/>
    </xf>
    <xf numFmtId="0" fontId="14" fillId="0" borderId="74" xfId="0" applyFont="1" applyBorder="1" applyAlignment="1">
      <alignment horizontal="right" vertical="center"/>
    </xf>
    <xf numFmtId="0" fontId="14" fillId="0" borderId="73" xfId="0" applyFont="1" applyBorder="1" applyAlignment="1">
      <alignment horizontal="right" vertical="center"/>
    </xf>
    <xf numFmtId="0" fontId="10" fillId="0" borderId="30" xfId="0" applyFont="1" applyBorder="1" applyAlignment="1" applyProtection="1">
      <alignment horizontal="center" vertical="center"/>
      <protection locked="0"/>
    </xf>
    <xf numFmtId="0" fontId="10" fillId="0" borderId="73" xfId="0" applyFont="1" applyBorder="1" applyAlignment="1" applyProtection="1">
      <alignment horizontal="center" vertical="center"/>
      <protection locked="0"/>
    </xf>
    <xf numFmtId="0" fontId="14" fillId="0" borderId="30" xfId="0" applyFont="1" applyBorder="1" applyAlignment="1">
      <alignment horizontal="right" vertical="center"/>
    </xf>
    <xf numFmtId="164" fontId="10" fillId="0" borderId="30" xfId="0" applyNumberFormat="1" applyFont="1" applyBorder="1" applyAlignment="1" applyProtection="1">
      <alignment horizontal="center" vertical="center"/>
      <protection locked="0"/>
    </xf>
    <xf numFmtId="164" fontId="0" fillId="0" borderId="73" xfId="0" applyNumberFormat="1" applyBorder="1" applyAlignment="1" applyProtection="1">
      <alignment horizontal="center" vertical="center"/>
      <protection locked="0"/>
    </xf>
    <xf numFmtId="164" fontId="10" fillId="0" borderId="73" xfId="0" applyNumberFormat="1" applyFont="1" applyBorder="1" applyAlignment="1" applyProtection="1">
      <alignment horizontal="center" vertical="center"/>
      <protection locked="0"/>
    </xf>
    <xf numFmtId="0" fontId="9" fillId="0" borderId="38" xfId="0" applyFont="1" applyBorder="1" applyAlignment="1">
      <alignment horizontal="center"/>
    </xf>
    <xf numFmtId="0" fontId="9" fillId="0" borderId="38" xfId="0" applyFont="1" applyBorder="1"/>
    <xf numFmtId="0" fontId="0" fillId="0" borderId="39" xfId="0" applyBorder="1"/>
    <xf numFmtId="0" fontId="9" fillId="42" borderId="0" xfId="0" applyFont="1" applyFill="1" applyAlignment="1">
      <alignment horizontal="center"/>
    </xf>
    <xf numFmtId="0" fontId="9" fillId="42" borderId="0" xfId="0" applyFont="1" applyFill="1"/>
    <xf numFmtId="0" fontId="0" fillId="42" borderId="0" xfId="0" applyFill="1"/>
    <xf numFmtId="0" fontId="0" fillId="42" borderId="43" xfId="0" applyFill="1" applyBorder="1"/>
    <xf numFmtId="0" fontId="12" fillId="0" borderId="69" xfId="0" applyFont="1" applyBorder="1" applyAlignment="1">
      <alignment horizontal="center"/>
    </xf>
    <xf numFmtId="0" fontId="12" fillId="0" borderId="69" xfId="0" applyFont="1" applyBorder="1"/>
    <xf numFmtId="0" fontId="12" fillId="0" borderId="69" xfId="0" applyFont="1" applyBorder="1"/>
    <xf numFmtId="0" fontId="12" fillId="0" borderId="29" xfId="0" applyFont="1" applyBorder="1"/>
    <xf numFmtId="0" fontId="0" fillId="7" borderId="1" xfId="25" applyBorder="1" applyAlignment="1" applyProtection="1">
      <alignment horizontal="left" vertical="center"/>
      <protection locked="0"/>
    </xf>
    <xf numFmtId="0" fontId="0" fillId="11" borderId="1" xfId="29" applyBorder="1" applyAlignment="1" applyProtection="1">
      <alignment horizontal="left" vertical="center"/>
      <protection locked="0"/>
    </xf>
    <xf numFmtId="0" fontId="0" fillId="11" borderId="1" xfId="29" applyBorder="1" applyAlignment="1" applyProtection="1">
      <alignment/>
      <protection locked="0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15" borderId="1" xfId="33" applyBorder="1" applyAlignment="1" applyProtection="1">
      <alignment horizontal="left" vertical="center"/>
      <protection locked="0"/>
    </xf>
    <xf numFmtId="0" fontId="14" fillId="0" borderId="54" xfId="0" applyFont="1" applyBorder="1" applyAlignment="1">
      <alignment horizontal="right" vertical="center"/>
    </xf>
    <xf numFmtId="0" fontId="14" fillId="0" borderId="67" xfId="0" applyFont="1" applyBorder="1" applyAlignment="1">
      <alignment horizontal="right" vertical="center"/>
    </xf>
    <xf numFmtId="0" fontId="14" fillId="0" borderId="68" xfId="0" applyFont="1" applyBorder="1" applyAlignment="1">
      <alignment horizontal="right" vertical="center"/>
    </xf>
    <xf numFmtId="0" fontId="10" fillId="0" borderId="66" xfId="0" applyFont="1" applyBorder="1" applyAlignment="1" applyProtection="1">
      <alignment horizontal="left" vertical="center" indent="1"/>
      <protection locked="0"/>
    </xf>
    <xf numFmtId="0" fontId="10" fillId="0" borderId="67" xfId="0" applyFont="1" applyBorder="1" applyAlignment="1" applyProtection="1">
      <alignment horizontal="left" vertical="center" indent="1"/>
      <protection locked="0"/>
    </xf>
    <xf numFmtId="0" fontId="10" fillId="0" borderId="68" xfId="0" applyFont="1" applyBorder="1" applyAlignment="1" applyProtection="1">
      <alignment horizontal="left" vertical="center" indent="1"/>
      <protection locked="0"/>
    </xf>
    <xf numFmtId="0" fontId="14" fillId="0" borderId="66" xfId="0" applyFont="1" applyBorder="1" applyAlignment="1">
      <alignment horizontal="right" vertical="center"/>
    </xf>
    <xf numFmtId="0" fontId="0" fillId="0" borderId="67" xfId="0" applyBorder="1" applyAlignment="1" applyProtection="1">
      <alignment horizontal="left" vertical="center" indent="1"/>
      <protection locked="0"/>
    </xf>
    <xf numFmtId="0" fontId="0" fillId="0" borderId="35" xfId="0" applyBorder="1" applyAlignment="1" applyProtection="1">
      <alignment horizontal="left" vertical="center" indent="1"/>
      <protection locked="0"/>
    </xf>
    <xf numFmtId="0" fontId="14" fillId="0" borderId="65" xfId="0" applyFont="1" applyBorder="1" applyAlignment="1">
      <alignment horizontal="center" textRotation="90" wrapText="1"/>
    </xf>
    <xf numFmtId="0" fontId="0" fillId="0" borderId="63" xfId="0" applyBorder="1" applyAlignment="1">
      <alignment horizontal="center" textRotation="90" wrapText="1"/>
    </xf>
    <xf numFmtId="0" fontId="0" fillId="0" borderId="48" xfId="0" applyBorder="1" applyAlignment="1">
      <alignment horizontal="center" textRotation="90" wrapText="1"/>
    </xf>
    <xf numFmtId="0" fontId="14" fillId="0" borderId="59" xfId="0" applyFont="1" applyBorder="1" applyAlignment="1">
      <alignment horizontal="center" textRotation="90" wrapText="1"/>
    </xf>
    <xf numFmtId="0" fontId="0" fillId="0" borderId="25" xfId="0" applyBorder="1" applyAlignment="1">
      <alignment horizontal="center" textRotation="90" wrapText="1"/>
    </xf>
    <xf numFmtId="0" fontId="0" fillId="0" borderId="13" xfId="0" applyBorder="1" applyAlignment="1">
      <alignment horizontal="center" textRotation="90" wrapText="1"/>
    </xf>
    <xf numFmtId="0" fontId="14" fillId="0" borderId="57" xfId="0" applyFont="1" applyBorder="1" applyAlignment="1">
      <alignment horizontal="center" textRotation="90" wrapText="1"/>
    </xf>
    <xf numFmtId="0" fontId="0" fillId="0" borderId="26" xfId="0" applyBorder="1" applyAlignment="1">
      <alignment horizontal="center" textRotation="90" wrapText="1"/>
    </xf>
    <xf numFmtId="0" fontId="0" fillId="0" borderId="23" xfId="0" applyBorder="1" applyAlignment="1">
      <alignment horizontal="center" textRotation="90" wrapText="1"/>
    </xf>
    <xf numFmtId="0" fontId="0" fillId="27" borderId="1" xfId="45" applyBorder="1" applyAlignment="1" applyProtection="1">
      <alignment horizontal="left" vertical="center"/>
      <protection locked="0"/>
    </xf>
    <xf numFmtId="0" fontId="15" fillId="43" borderId="30" xfId="0" applyFont="1" applyFill="1" applyBorder="1" applyAlignment="1">
      <alignment horizontal="center" vertical="center"/>
    </xf>
    <xf numFmtId="0" fontId="16" fillId="0" borderId="74" xfId="0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/>
    </xf>
    <xf numFmtId="0" fontId="0" fillId="19" borderId="19" xfId="37" applyBorder="1" applyAlignment="1" applyProtection="1">
      <alignment horizontal="left" vertical="center"/>
      <protection locked="0"/>
    </xf>
    <xf numFmtId="0" fontId="0" fillId="19" borderId="75" xfId="37" applyBorder="1" applyAlignment="1" applyProtection="1">
      <alignment horizontal="left" vertical="center"/>
      <protection locked="0"/>
    </xf>
    <xf numFmtId="0" fontId="0" fillId="19" borderId="32" xfId="37" applyBorder="1" applyAlignment="1" applyProtection="1">
      <alignment horizontal="left" vertical="center"/>
      <protection locked="0"/>
    </xf>
    <xf numFmtId="0" fontId="18" fillId="0" borderId="56" xfId="0" applyFont="1" applyBorder="1" applyAlignment="1">
      <alignment horizontal="center" vertical="center"/>
    </xf>
    <xf numFmtId="0" fontId="18" fillId="0" borderId="78" xfId="0" applyFont="1" applyBorder="1" applyAlignment="1">
      <alignment vertical="center"/>
    </xf>
    <xf numFmtId="0" fontId="16" fillId="0" borderId="78" xfId="0" applyFont="1" applyBorder="1" applyAlignment="1">
      <alignment vertical="center"/>
    </xf>
    <xf numFmtId="0" fontId="16" fillId="0" borderId="36" xfId="0" applyFont="1" applyBorder="1" applyAlignment="1">
      <alignment vertical="center"/>
    </xf>
    <xf numFmtId="0" fontId="0" fillId="15" borderId="19" xfId="33" applyBorder="1" applyAlignment="1" applyProtection="1">
      <alignment vertical="center"/>
      <protection locked="0"/>
    </xf>
    <xf numFmtId="0" fontId="0" fillId="15" borderId="75" xfId="33" applyBorder="1" applyAlignment="1" applyProtection="1">
      <alignment vertical="center"/>
      <protection locked="0"/>
    </xf>
    <xf numFmtId="0" fontId="0" fillId="15" borderId="32" xfId="33" applyBorder="1" applyAlignment="1" applyProtection="1">
      <alignment vertical="center"/>
      <protection locked="0"/>
    </xf>
    <xf numFmtId="0" fontId="23" fillId="0" borderId="0" xfId="55" applyAlignment="1">
      <alignment horizontal="right" indent="1"/>
      <protection/>
    </xf>
    <xf numFmtId="0" fontId="60" fillId="0" borderId="0" xfId="55" applyFont="1" applyAlignment="1">
      <alignment horizontal="right" indent="1"/>
      <protection/>
    </xf>
    <xf numFmtId="0" fontId="10" fillId="0" borderId="5" xfId="47" applyFont="1" applyBorder="1">
      <alignment/>
      <protection/>
    </xf>
    <xf numFmtId="0" fontId="23" fillId="0" borderId="0" xfId="47">
      <alignment/>
      <protection/>
    </xf>
    <xf numFmtId="0" fontId="23" fillId="0" borderId="43" xfId="47" applyBorder="1">
      <alignment/>
      <protection/>
    </xf>
    <xf numFmtId="164" fontId="39" fillId="0" borderId="0" xfId="24" applyNumberFormat="1" applyFont="1" applyFill="1" applyBorder="1" applyAlignment="1" applyProtection="1">
      <alignment horizontal="right" vertical="center"/>
      <protection/>
    </xf>
    <xf numFmtId="0" fontId="23" fillId="0" borderId="0" xfId="47" applyAlignment="1">
      <alignment horizontal="right"/>
      <protection/>
    </xf>
    <xf numFmtId="0" fontId="23" fillId="0" borderId="63" xfId="47" applyBorder="1" applyAlignment="1">
      <alignment horizontal="right"/>
      <protection/>
    </xf>
    <xf numFmtId="0" fontId="0" fillId="0" borderId="19" xfId="52" applyFill="1" applyBorder="1" applyAlignment="1" applyProtection="1">
      <alignment horizontal="center" vertical="center"/>
      <protection/>
    </xf>
    <xf numFmtId="0" fontId="0" fillId="0" borderId="32" xfId="52" applyFill="1" applyBorder="1" applyAlignment="1" applyProtection="1">
      <alignment horizontal="center" vertical="center"/>
      <protection/>
    </xf>
    <xf numFmtId="0" fontId="10" fillId="0" borderId="64" xfId="47" applyFont="1" applyBorder="1" applyAlignment="1">
      <alignment horizontal="left" vertical="center" indent="1"/>
      <protection/>
    </xf>
    <xf numFmtId="0" fontId="10" fillId="0" borderId="0" xfId="47" applyFont="1" applyAlignment="1">
      <alignment horizontal="left" vertical="center" indent="1"/>
      <protection/>
    </xf>
    <xf numFmtId="0" fontId="10" fillId="0" borderId="0" xfId="47" applyFont="1" applyAlignment="1">
      <alignment horizontal="right" vertical="center"/>
      <protection/>
    </xf>
    <xf numFmtId="0" fontId="0" fillId="0" borderId="0" xfId="0" applyAlignment="1">
      <alignment horizontal="right" vertical="center"/>
    </xf>
    <xf numFmtId="0" fontId="0" fillId="0" borderId="19" xfId="45" applyFill="1" applyBorder="1" applyAlignment="1" applyProtection="1">
      <alignment horizontal="center" vertical="center"/>
      <protection/>
    </xf>
    <xf numFmtId="0" fontId="0" fillId="0" borderId="32" xfId="45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10" fillId="0" borderId="37" xfId="47" applyFont="1" applyBorder="1" applyAlignment="1">
      <alignment horizontal="center" vertical="center"/>
      <protection/>
    </xf>
    <xf numFmtId="0" fontId="23" fillId="0" borderId="38" xfId="47" applyBorder="1">
      <alignment/>
      <protection/>
    </xf>
    <xf numFmtId="0" fontId="23" fillId="0" borderId="39" xfId="47" applyBorder="1">
      <alignment/>
      <protection/>
    </xf>
    <xf numFmtId="0" fontId="21" fillId="0" borderId="5" xfId="47" applyFont="1" applyBorder="1" applyAlignment="1">
      <alignment horizontal="left" vertical="center" indent="1"/>
      <protection/>
    </xf>
    <xf numFmtId="0" fontId="24" fillId="0" borderId="0" xfId="47" applyFont="1" applyAlignment="1">
      <alignment horizontal="left" indent="1"/>
      <protection/>
    </xf>
    <xf numFmtId="0" fontId="24" fillId="0" borderId="43" xfId="47" applyFont="1" applyBorder="1" applyAlignment="1">
      <alignment horizontal="left" indent="1"/>
      <protection/>
    </xf>
    <xf numFmtId="0" fontId="10" fillId="0" borderId="5" xfId="47" applyFont="1" applyBorder="1" applyAlignment="1">
      <alignment horizontal="center" vertical="center"/>
      <protection/>
    </xf>
    <xf numFmtId="0" fontId="10" fillId="0" borderId="63" xfId="47" applyFont="1" applyBorder="1" applyAlignment="1">
      <alignment horizontal="right" vertical="center"/>
      <protection/>
    </xf>
    <xf numFmtId="0" fontId="0" fillId="0" borderId="19" xfId="51" applyFill="1" applyBorder="1" applyAlignment="1" applyProtection="1">
      <alignment horizontal="center" vertical="center"/>
      <protection/>
    </xf>
    <xf numFmtId="0" fontId="0" fillId="0" borderId="32" xfId="51" applyFill="1" applyBorder="1" applyAlignment="1" applyProtection="1">
      <alignment horizontal="center" vertical="center"/>
      <protection/>
    </xf>
    <xf numFmtId="0" fontId="21" fillId="0" borderId="40" xfId="47" applyFont="1" applyBorder="1" applyAlignment="1">
      <alignment horizontal="left" vertical="center"/>
      <protection/>
    </xf>
    <xf numFmtId="0" fontId="23" fillId="0" borderId="41" xfId="47" applyBorder="1" applyAlignment="1">
      <alignment horizontal="left" vertical="center"/>
      <protection/>
    </xf>
    <xf numFmtId="0" fontId="23" fillId="0" borderId="42" xfId="47" applyBorder="1" applyAlignment="1">
      <alignment horizontal="left" vertical="center"/>
      <protection/>
    </xf>
    <xf numFmtId="167" fontId="0" fillId="0" borderId="19" xfId="48" applyNumberFormat="1" applyFill="1" applyBorder="1" applyAlignment="1" applyProtection="1">
      <alignment horizontal="center" vertical="center"/>
      <protection/>
    </xf>
    <xf numFmtId="167" fontId="0" fillId="0" borderId="32" xfId="48" applyNumberFormat="1" applyFill="1" applyBorder="1" applyAlignment="1" applyProtection="1">
      <alignment horizontal="center" vertical="center"/>
      <protection/>
    </xf>
    <xf numFmtId="0" fontId="23" fillId="0" borderId="64" xfId="47" applyBorder="1" applyAlignment="1">
      <alignment horizontal="left" vertical="center"/>
      <protection/>
    </xf>
    <xf numFmtId="0" fontId="23" fillId="0" borderId="0" xfId="47" applyAlignment="1">
      <alignment horizontal="left" vertical="center"/>
      <protection/>
    </xf>
    <xf numFmtId="0" fontId="23" fillId="0" borderId="43" xfId="47" applyBorder="1" applyAlignment="1">
      <alignment horizontal="left" vertical="center"/>
      <protection/>
    </xf>
    <xf numFmtId="0" fontId="21" fillId="0" borderId="5" xfId="47" applyFont="1" applyBorder="1" applyAlignment="1">
      <alignment horizontal="left" vertical="center"/>
      <protection/>
    </xf>
    <xf numFmtId="0" fontId="23" fillId="0" borderId="0" xfId="47" applyAlignment="1">
      <alignment vertical="center"/>
      <protection/>
    </xf>
    <xf numFmtId="0" fontId="23" fillId="0" borderId="43" xfId="47" applyBorder="1" applyAlignment="1">
      <alignment vertical="center"/>
      <protection/>
    </xf>
    <xf numFmtId="0" fontId="10" fillId="0" borderId="0" xfId="47" applyFont="1" applyAlignment="1">
      <alignment horizontal="right"/>
      <protection/>
    </xf>
    <xf numFmtId="0" fontId="10" fillId="0" borderId="63" xfId="47" applyFont="1" applyBorder="1" applyAlignment="1">
      <alignment horizontal="right"/>
      <protection/>
    </xf>
    <xf numFmtId="167" fontId="0" fillId="0" borderId="19" xfId="44" applyNumberFormat="1" applyFill="1" applyBorder="1" applyAlignment="1" applyProtection="1">
      <alignment horizontal="center" vertical="center"/>
      <protection/>
    </xf>
    <xf numFmtId="167" fontId="0" fillId="0" borderId="32" xfId="44" applyNumberFormat="1" applyFill="1" applyBorder="1" applyAlignment="1" applyProtection="1">
      <alignment horizontal="center"/>
      <protection/>
    </xf>
    <xf numFmtId="167" fontId="0" fillId="0" borderId="32" xfId="44" applyNumberFormat="1" applyFill="1" applyBorder="1" applyAlignment="1" applyProtection="1">
      <alignment horizontal="center" vertical="center"/>
      <protection/>
    </xf>
    <xf numFmtId="0" fontId="21" fillId="0" borderId="0" xfId="47" applyFont="1" applyAlignment="1">
      <alignment horizontal="left" vertical="center" indent="1"/>
      <protection/>
    </xf>
    <xf numFmtId="0" fontId="21" fillId="0" borderId="43" xfId="47" applyFont="1" applyBorder="1" applyAlignment="1">
      <alignment horizontal="left" vertical="center" indent="1"/>
      <protection/>
    </xf>
    <xf numFmtId="0" fontId="23" fillId="0" borderId="0" xfId="47" applyAlignment="1">
      <alignment horizontal="left" vertical="center" indent="1"/>
      <protection/>
    </xf>
    <xf numFmtId="0" fontId="40" fillId="0" borderId="0" xfId="47" applyFont="1" applyAlignment="1">
      <alignment horizontal="left" vertical="center"/>
      <protection/>
    </xf>
    <xf numFmtId="0" fontId="26" fillId="0" borderId="0" xfId="47" applyFont="1" applyAlignment="1">
      <alignment horizontal="left" vertical="top" indent="1"/>
      <protection/>
    </xf>
    <xf numFmtId="0" fontId="23" fillId="0" borderId="0" xfId="47" applyAlignment="1">
      <alignment horizontal="left" vertical="top" indent="1"/>
      <protection/>
    </xf>
    <xf numFmtId="0" fontId="23" fillId="0" borderId="43" xfId="47" applyBorder="1" applyAlignment="1">
      <alignment horizontal="left" vertical="top" indent="1"/>
      <protection/>
    </xf>
    <xf numFmtId="0" fontId="26" fillId="0" borderId="5" xfId="47" applyFont="1" applyBorder="1" applyAlignment="1">
      <alignment horizontal="left" vertical="top" indent="1"/>
      <protection/>
    </xf>
    <xf numFmtId="167" fontId="0" fillId="0" borderId="19" xfId="24" applyNumberFormat="1" applyFill="1" applyBorder="1" applyAlignment="1" applyProtection="1">
      <alignment horizontal="center" vertical="center"/>
      <protection/>
    </xf>
    <xf numFmtId="167" fontId="0" fillId="0" borderId="32" xfId="24" applyNumberFormat="1" applyFill="1" applyBorder="1" applyAlignment="1" applyProtection="1">
      <alignment horizontal="center" vertical="center"/>
      <protection/>
    </xf>
    <xf numFmtId="0" fontId="23" fillId="0" borderId="64" xfId="47" applyBorder="1" applyAlignment="1">
      <alignment horizontal="left"/>
      <protection/>
    </xf>
    <xf numFmtId="0" fontId="23" fillId="0" borderId="0" xfId="47" applyAlignment="1">
      <alignment horizontal="left"/>
      <protection/>
    </xf>
    <xf numFmtId="0" fontId="23" fillId="0" borderId="43" xfId="47" applyBorder="1" applyAlignment="1">
      <alignment horizontal="left"/>
      <protection/>
    </xf>
    <xf numFmtId="0" fontId="23" fillId="0" borderId="37" xfId="47" applyBorder="1" applyAlignment="1">
      <alignment horizontal="center" vertical="center"/>
      <protection/>
    </xf>
    <xf numFmtId="0" fontId="23" fillId="0" borderId="38" xfId="47" applyBorder="1" applyAlignment="1">
      <alignment horizontal="center" vertical="center"/>
      <protection/>
    </xf>
    <xf numFmtId="0" fontId="23" fillId="0" borderId="39" xfId="47" applyBorder="1" applyAlignment="1">
      <alignment horizontal="center" vertical="center"/>
      <protection/>
    </xf>
    <xf numFmtId="0" fontId="14" fillId="0" borderId="61" xfId="47" applyFont="1" applyBorder="1" applyAlignment="1">
      <alignment horizontal="center" vertical="center"/>
      <protection/>
    </xf>
    <xf numFmtId="0" fontId="14" fillId="0" borderId="69" xfId="47" applyFont="1" applyBorder="1" applyAlignment="1">
      <alignment horizontal="center" vertical="center"/>
      <protection/>
    </xf>
    <xf numFmtId="0" fontId="9" fillId="0" borderId="69" xfId="47" applyFont="1" applyBorder="1" applyAlignment="1">
      <alignment horizontal="center"/>
      <protection/>
    </xf>
    <xf numFmtId="0" fontId="9" fillId="0" borderId="69" xfId="47" applyFont="1" applyBorder="1">
      <alignment/>
      <protection/>
    </xf>
    <xf numFmtId="0" fontId="23" fillId="0" borderId="69" xfId="47" applyBorder="1">
      <alignment/>
      <protection/>
    </xf>
    <xf numFmtId="0" fontId="23" fillId="0" borderId="29" xfId="47" applyBorder="1">
      <alignment/>
      <protection/>
    </xf>
    <xf numFmtId="0" fontId="14" fillId="44" borderId="37" xfId="47" applyFont="1" applyFill="1" applyBorder="1" applyAlignment="1">
      <alignment horizontal="center" vertical="center"/>
      <protection/>
    </xf>
    <xf numFmtId="0" fontId="32" fillId="0" borderId="37" xfId="47" applyFont="1" applyBorder="1" applyAlignment="1">
      <alignment horizontal="center" vertical="center"/>
      <protection/>
    </xf>
    <xf numFmtId="0" fontId="23" fillId="0" borderId="5" xfId="47" applyBorder="1">
      <alignment/>
      <protection/>
    </xf>
    <xf numFmtId="0" fontId="23" fillId="0" borderId="40" xfId="47" applyBorder="1" applyAlignment="1">
      <alignment horizontal="center" vertical="center"/>
      <protection/>
    </xf>
    <xf numFmtId="0" fontId="23" fillId="0" borderId="41" xfId="47" applyBorder="1" applyAlignment="1">
      <alignment horizontal="center" vertical="center"/>
      <protection/>
    </xf>
    <xf numFmtId="0" fontId="23" fillId="0" borderId="42" xfId="47" applyBorder="1" applyAlignment="1">
      <alignment horizontal="center" vertical="center"/>
      <protection/>
    </xf>
    <xf numFmtId="0" fontId="48" fillId="44" borderId="0" xfId="54" applyFont="1" applyFill="1" applyAlignment="1">
      <alignment horizontal="center" vertical="center"/>
      <protection/>
    </xf>
    <xf numFmtId="0" fontId="23" fillId="44" borderId="0" xfId="54" applyFill="1" applyAlignment="1">
      <alignment horizontal="center" vertical="center"/>
      <protection/>
    </xf>
    <xf numFmtId="0" fontId="23" fillId="0" borderId="0" xfId="54">
      <alignment/>
      <protection/>
    </xf>
    <xf numFmtId="0" fontId="26" fillId="0" borderId="37" xfId="54" applyFont="1" applyBorder="1" applyAlignment="1">
      <alignment vertical="center"/>
      <protection/>
    </xf>
    <xf numFmtId="0" fontId="33" fillId="0" borderId="38" xfId="54" applyFont="1" applyBorder="1">
      <alignment/>
      <protection/>
    </xf>
    <xf numFmtId="0" fontId="33" fillId="0" borderId="39" xfId="54" applyFont="1" applyBorder="1">
      <alignment/>
      <protection/>
    </xf>
    <xf numFmtId="0" fontId="33" fillId="0" borderId="40" xfId="54" applyFont="1" applyBorder="1">
      <alignment/>
      <protection/>
    </xf>
    <xf numFmtId="0" fontId="33" fillId="0" borderId="41" xfId="54" applyFont="1" applyBorder="1">
      <alignment/>
      <protection/>
    </xf>
    <xf numFmtId="0" fontId="33" fillId="0" borderId="42" xfId="54" applyFont="1" applyBorder="1">
      <alignment/>
      <protection/>
    </xf>
    <xf numFmtId="0" fontId="23" fillId="0" borderId="38" xfId="54" applyBorder="1">
      <alignment/>
      <protection/>
    </xf>
  </cellXfs>
  <cellStyles count="42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Good" xfId="20" builtinId="26"/>
    <cellStyle name="Bad" xfId="21" builtinId="27"/>
    <cellStyle name="Neutral" xfId="22" builtinId="28"/>
    <cellStyle name="Accent1" xfId="23" builtinId="29"/>
    <cellStyle name="20% - Accent1" xfId="24" builtinId="30"/>
    <cellStyle name="40% - Accent1" xfId="25" builtinId="31"/>
    <cellStyle name="60% - Accent1" xfId="26" builtinId="32"/>
    <cellStyle name="Accent2" xfId="27" builtinId="33"/>
    <cellStyle name="20% - Accent2" xfId="28" builtinId="34"/>
    <cellStyle name="40% - Accent2" xfId="29" builtinId="35"/>
    <cellStyle name="60% - Accent2" xfId="30" builtinId="36"/>
    <cellStyle name="Accent3" xfId="31" builtinId="37"/>
    <cellStyle name="20% - Accent3" xfId="32" builtinId="38"/>
    <cellStyle name="40% - Accent3" xfId="33" builtinId="39"/>
    <cellStyle name="60% - Accent3" xfId="34" builtinId="40"/>
    <cellStyle name="Accent4" xfId="35" builtinId="41"/>
    <cellStyle name="20% - Accent4" xfId="36" builtinId="42"/>
    <cellStyle name="40% - Accent4" xfId="37" builtinId="43"/>
    <cellStyle name="60% - Accent4" xfId="38" builtinId="44"/>
    <cellStyle name="Accent5" xfId="39" builtinId="45"/>
    <cellStyle name="20% - Accent5" xfId="40" builtinId="46"/>
    <cellStyle name="40% - Accent5" xfId="41" builtinId="47"/>
    <cellStyle name="60% - Accent5" xfId="42" builtinId="48"/>
    <cellStyle name="Accent6" xfId="43" builtinId="49"/>
    <cellStyle name="20% - Accent6" xfId="44" builtinId="50"/>
    <cellStyle name="40% - Accent6" xfId="45" builtinId="51"/>
    <cellStyle name="60% - Accent6" xfId="46" builtinId="52"/>
    <cellStyle name="Normal 3" xfId="47"/>
    <cellStyle name="20% - Accent3 2" xfId="48"/>
    <cellStyle name="40% - Accent4 2" xfId="49"/>
    <cellStyle name="40% - Accent5 2" xfId="50"/>
    <cellStyle name="20% - Accent2 2" xfId="51"/>
    <cellStyle name="20% - Accent5 2" xfId="52"/>
    <cellStyle name="Currency 2" xfId="53"/>
    <cellStyle name="Normal_Gas Support Poundage Table  Full 10-27-061" xfId="54"/>
    <cellStyle name="Normal_look up chart1" xfId="55"/>
  </cellStyles>
  <dxfs count="42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10" Type="http://schemas.openxmlformats.org/officeDocument/2006/relationships/calcChain" Target="calcChain.xml" /><Relationship Id="rId9" Type="http://schemas.openxmlformats.org/officeDocument/2006/relationships/sharedStrings" Target="sharedStrings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/Relationships>
</file>

<file path=xl/charts/_rels/chart1.xml.rels><?xml version="1.0" encoding="UTF-8" standalone="yes"?><Relationships xmlns="http://schemas.openxmlformats.org/package/2006/relationships"><Relationship Id="rId1" Type="http://schemas.microsoft.com/office/2011/relationships/chartStyle" Target="style1.xml" /><Relationship Id="rId2" Type="http://schemas.microsoft.com/office/2011/relationships/chartColorStyle" Target="colors1.xml" /></Relationships>
</file>

<file path=xl/charts/_rels/chart10.xml.rels><?xml version="1.0" encoding="UTF-8" standalone="yes"?><Relationships xmlns="http://schemas.openxmlformats.org/package/2006/relationships"><Relationship Id="rId1" Type="http://schemas.microsoft.com/office/2011/relationships/chartStyle" Target="style10.xml" /><Relationship Id="rId2" Type="http://schemas.microsoft.com/office/2011/relationships/chartColorStyle" Target="colors10.xml" /></Relationships>
</file>

<file path=xl/charts/_rels/chart11.xml.rels><?xml version="1.0" encoding="UTF-8" standalone="yes"?><Relationships xmlns="http://schemas.openxmlformats.org/package/2006/relationships"><Relationship Id="rId1" Type="http://schemas.microsoft.com/office/2011/relationships/chartStyle" Target="style11.xml" /><Relationship Id="rId2" Type="http://schemas.microsoft.com/office/2011/relationships/chartColorStyle" Target="colors11.xml" /></Relationships>
</file>

<file path=xl/charts/_rels/chart12.xml.rels><?xml version="1.0" encoding="UTF-8" standalone="yes"?><Relationships xmlns="http://schemas.openxmlformats.org/package/2006/relationships"><Relationship Id="rId1" Type="http://schemas.microsoft.com/office/2011/relationships/chartStyle" Target="style12.xml" /><Relationship Id="rId2" Type="http://schemas.microsoft.com/office/2011/relationships/chartColorStyle" Target="colors12.xml" /></Relationships>
</file>

<file path=xl/charts/_rels/chart2.xml.rels><?xml version="1.0" encoding="UTF-8" standalone="yes"?><Relationships xmlns="http://schemas.openxmlformats.org/package/2006/relationships"><Relationship Id="rId1" Type="http://schemas.microsoft.com/office/2011/relationships/chartStyle" Target="style2.xml" /><Relationship Id="rId2" Type="http://schemas.microsoft.com/office/2011/relationships/chartColorStyle" Target="colors2.xml" /></Relationships>
</file>

<file path=xl/charts/_rels/chart3.xml.rels><?xml version="1.0" encoding="UTF-8" standalone="yes"?><Relationships xmlns="http://schemas.openxmlformats.org/package/2006/relationships"><Relationship Id="rId1" Type="http://schemas.microsoft.com/office/2011/relationships/chartStyle" Target="style3.xml" /><Relationship Id="rId2" Type="http://schemas.microsoft.com/office/2011/relationships/chartColorStyle" Target="colors3.xml" /></Relationships>
</file>

<file path=xl/charts/_rels/chart4.xml.rels><?xml version="1.0" encoding="UTF-8" standalone="yes"?><Relationships xmlns="http://schemas.openxmlformats.org/package/2006/relationships"><Relationship Id="rId1" Type="http://schemas.microsoft.com/office/2011/relationships/chartStyle" Target="style4.xml" /><Relationship Id="rId2" Type="http://schemas.microsoft.com/office/2011/relationships/chartColorStyle" Target="colors4.xml" /></Relationships>
</file>

<file path=xl/charts/_rels/chart5.xml.rels><?xml version="1.0" encoding="UTF-8" standalone="yes"?><Relationships xmlns="http://schemas.openxmlformats.org/package/2006/relationships"><Relationship Id="rId1" Type="http://schemas.microsoft.com/office/2011/relationships/chartStyle" Target="style5.xml" /><Relationship Id="rId2" Type="http://schemas.microsoft.com/office/2011/relationships/chartColorStyle" Target="colors5.xml" /></Relationships>
</file>

<file path=xl/charts/_rels/chart6.xml.rels><?xml version="1.0" encoding="UTF-8" standalone="yes"?><Relationships xmlns="http://schemas.openxmlformats.org/package/2006/relationships"><Relationship Id="rId1" Type="http://schemas.microsoft.com/office/2011/relationships/chartStyle" Target="style6.xml" /><Relationship Id="rId2" Type="http://schemas.microsoft.com/office/2011/relationships/chartColorStyle" Target="colors6.xml" /></Relationships>
</file>

<file path=xl/charts/_rels/chart7.xml.rels><?xml version="1.0" encoding="UTF-8" standalone="yes"?><Relationships xmlns="http://schemas.openxmlformats.org/package/2006/relationships"><Relationship Id="rId1" Type="http://schemas.microsoft.com/office/2011/relationships/chartStyle" Target="style7.xml" /><Relationship Id="rId2" Type="http://schemas.microsoft.com/office/2011/relationships/chartColorStyle" Target="colors7.xml" /></Relationships>
</file>

<file path=xl/charts/_rels/chart8.xml.rels><?xml version="1.0" encoding="UTF-8" standalone="yes"?><Relationships xmlns="http://schemas.openxmlformats.org/package/2006/relationships"><Relationship Id="rId1" Type="http://schemas.microsoft.com/office/2011/relationships/chartStyle" Target="style8.xml" /><Relationship Id="rId2" Type="http://schemas.microsoft.com/office/2011/relationships/chartColorStyle" Target="colors8.xml" /></Relationships>
</file>

<file path=xl/charts/_rels/chart9.xml.rels><?xml version="1.0" encoding="UTF-8" standalone="yes"?><Relationships xmlns="http://schemas.openxmlformats.org/package/2006/relationships"><Relationship Id="rId1" Type="http://schemas.microsoft.com/office/2011/relationships/chartStyle" Target="style9.xml" /><Relationship Id="rId2" Type="http://schemas.microsoft.com/office/2011/relationships/chartColorStyle" Target="colors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465"/>
                  <c:y val="-0.0285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Support'!$Z$52:$AI$52</c:f>
              <c:numCache>
                <c:formatCode>General</c:formatCode>
                <c:ptCount val="10"/>
                <c:pt idx="0">
                  <c:v>30</c:v>
                </c:pt>
                <c:pt idx="1">
                  <c:v>30</c:v>
                </c:pt>
                <c:pt idx="2">
                  <c:v>40</c:v>
                </c:pt>
                <c:pt idx="3">
                  <c:v>40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60</c:v>
                </c:pt>
                <c:pt idx="8">
                  <c:v>60</c:v>
                </c:pt>
                <c:pt idx="9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FA-4B98-96AB-5A329DD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-267260267"/>
        <c:axId val="1856295104"/>
      </c:scatterChart>
      <c:valAx>
        <c:axId val="-2672602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6295104"/>
        <c:crosses val="autoZero"/>
        <c:crossBetween val="midCat"/>
      </c:valAx>
      <c:valAx>
        <c:axId val="18562951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7260267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6525"/>
          <c:y val="0.15775"/>
          <c:w val="0.87125"/>
          <c:h val="0.721"/>
        </c:manualLayout>
      </c:layout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32"/>
                  <c:y val="-7.5E-4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Support'!$Z$61:$AI$61</c:f>
              <c:numCache>
                <c:formatCode>General</c:formatCode>
                <c:ptCount val="10"/>
                <c:pt idx="0">
                  <c:v>60</c:v>
                </c:pt>
                <c:pt idx="1">
                  <c:v>70</c:v>
                </c:pt>
                <c:pt idx="2">
                  <c:v>80</c:v>
                </c:pt>
                <c:pt idx="3">
                  <c:v>80</c:v>
                </c:pt>
                <c:pt idx="4">
                  <c:v>90</c:v>
                </c:pt>
                <c:pt idx="5">
                  <c:v>100</c:v>
                </c:pt>
                <c:pt idx="6">
                  <c:v>110</c:v>
                </c:pt>
                <c:pt idx="7">
                  <c:v>120</c:v>
                </c:pt>
                <c:pt idx="8">
                  <c:v>130</c:v>
                </c:pt>
                <c:pt idx="9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A6-4A59-B1F1-58C0DD460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-985129326"/>
        <c:axId val="371894392"/>
      </c:scatterChart>
      <c:valAx>
        <c:axId val="-9851293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894392"/>
        <c:crosses val="autoZero"/>
        <c:crossBetween val="midCat"/>
      </c:valAx>
      <c:valAx>
        <c:axId val="3718943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5129326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Support'!$Z$62:$AI$62</c:f>
              <c:numCache>
                <c:formatCode>General</c:formatCode>
                <c:ptCount val="10"/>
                <c:pt idx="0">
                  <c:v>60</c:v>
                </c:pt>
                <c:pt idx="1">
                  <c:v>70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120</c:v>
                </c:pt>
                <c:pt idx="6">
                  <c:v>130</c:v>
                </c:pt>
                <c:pt idx="7">
                  <c:v>140</c:v>
                </c:pt>
                <c:pt idx="8">
                  <c:v>150</c:v>
                </c:pt>
                <c:pt idx="9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0A-4328-83F8-3966547F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-1881189317"/>
        <c:axId val="-415373746"/>
      </c:scatterChart>
      <c:valAx>
        <c:axId val="-18811893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15373746"/>
        <c:crosses val="autoZero"/>
        <c:crossBetween val="midCat"/>
      </c:valAx>
      <c:valAx>
        <c:axId val="-4153737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1189317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3"/>
                  <c:y val="0.0195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Support'!$AG$51:$AI$51</c:f>
              <c:numCache>
                <c:formatCode>General</c:formatCode>
                <c:ptCount val="3"/>
                <c:pt idx="0">
                  <c:v>120</c:v>
                </c:pt>
                <c:pt idx="1">
                  <c:v>132</c:v>
                </c:pt>
                <c:pt idx="2">
                  <c:v>144</c:v>
                </c:pt>
              </c:numCache>
            </c:numRef>
          </c:xVal>
          <c:yVal>
            <c:numRef>
              <c:f>'Gas Support'!$AG$60:$AI$60</c:f>
              <c:numCache>
                <c:formatCode>General</c:formatCode>
                <c:ptCount val="3"/>
                <c:pt idx="0">
                  <c:v>110</c:v>
                </c:pt>
                <c:pt idx="1">
                  <c:v>110</c:v>
                </c:pt>
                <c:pt idx="2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2A-4925-A318-37EC38A9C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1192464678"/>
        <c:axId val="36349245"/>
      </c:scatterChart>
      <c:valAx>
        <c:axId val="11924646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45"/>
        <c:crosses val="autoZero"/>
        <c:crossBetween val="midCat"/>
      </c:valAx>
      <c:valAx>
        <c:axId val="363492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464678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68"/>
                  <c:y val="-2.5E-4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Support'!$Z$56:$AI$56</c:f>
              <c:numCache>
                <c:formatCode>General</c:formatCode>
                <c:ptCount val="10"/>
                <c:pt idx="0">
                  <c:v>50</c:v>
                </c:pt>
                <c:pt idx="1">
                  <c:v>60</c:v>
                </c:pt>
                <c:pt idx="2">
                  <c:v>60</c:v>
                </c:pt>
                <c:pt idx="3">
                  <c:v>70</c:v>
                </c:pt>
                <c:pt idx="4">
                  <c:v>80</c:v>
                </c:pt>
                <c:pt idx="5">
                  <c:v>90</c:v>
                </c:pt>
                <c:pt idx="6">
                  <c:v>90</c:v>
                </c:pt>
                <c:pt idx="7">
                  <c:v>100</c:v>
                </c:pt>
                <c:pt idx="8">
                  <c:v>110</c:v>
                </c:pt>
                <c:pt idx="9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96-49F6-AB20-BCB38F037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482297545"/>
        <c:axId val="1361605908"/>
      </c:scatterChart>
      <c:valAx>
        <c:axId val="4822975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05908"/>
        <c:crosses val="autoZero"/>
        <c:crossBetween val="midCat"/>
      </c:valAx>
      <c:valAx>
        <c:axId val="13616059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297545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Support'!$Z$53:$AI$53</c:f>
              <c:numCache>
                <c:formatCode>General</c:formatCode>
                <c:ptCount val="10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4D-49A6-8418-6CCC8EA7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890098625"/>
        <c:axId val="605233084"/>
      </c:scatterChart>
      <c:valAx>
        <c:axId val="8900986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233084"/>
        <c:crosses val="autoZero"/>
        <c:crossBetween val="midCat"/>
      </c:valAx>
      <c:valAx>
        <c:axId val="6052330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098625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5"/>
                  <c:y val="-0.028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Support'!$Z$54:$AI$54</c:f>
              <c:numCache>
                <c:formatCode>General</c:formatCode>
                <c:ptCount val="10"/>
                <c:pt idx="0">
                  <c:v>30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50</c:v>
                </c:pt>
                <c:pt idx="5">
                  <c:v>60</c:v>
                </c:pt>
                <c:pt idx="6">
                  <c:v>60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C1-40BC-B42B-A3CBA09D4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1147600073"/>
        <c:axId val="-1588445227"/>
      </c:scatterChart>
      <c:valAx>
        <c:axId val="11476000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8445227"/>
        <c:crosses val="autoZero"/>
        <c:crossBetween val="midCat"/>
      </c:valAx>
      <c:valAx>
        <c:axId val="-15884452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600073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6525"/>
          <c:y val="0.18075"/>
          <c:w val="0.87125"/>
          <c:h val="0.714"/>
        </c:manualLayout>
      </c:layout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485"/>
                  <c:y val="-2.5E-4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Support'!$Z$55:$AI$55</c:f>
              <c:numCache>
                <c:formatCode>General</c:formatCode>
                <c:ptCount val="10"/>
                <c:pt idx="0">
                  <c:v>40</c:v>
                </c:pt>
                <c:pt idx="1">
                  <c:v>50</c:v>
                </c:pt>
                <c:pt idx="2">
                  <c:v>50</c:v>
                </c:pt>
                <c:pt idx="3">
                  <c:v>60</c:v>
                </c:pt>
                <c:pt idx="4">
                  <c:v>60</c:v>
                </c:pt>
                <c:pt idx="5">
                  <c:v>70</c:v>
                </c:pt>
                <c:pt idx="6">
                  <c:v>80</c:v>
                </c:pt>
                <c:pt idx="7">
                  <c:v>80</c:v>
                </c:pt>
                <c:pt idx="8">
                  <c:v>90</c:v>
                </c:pt>
                <c:pt idx="9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46-4A99-B81A-D2D2A374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1568609696"/>
        <c:axId val="-1207045575"/>
      </c:scatterChart>
      <c:valAx>
        <c:axId val="15686096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07045575"/>
        <c:crosses val="autoZero"/>
        <c:crossBetween val="midCat"/>
      </c:valAx>
      <c:valAx>
        <c:axId val="-12070455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609696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9025"/>
                  <c:y val="-0.01475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Support'!$Z$57:$AI$57</c:f>
              <c:numCache>
                <c:formatCode>General</c:formatCode>
                <c:ptCount val="10"/>
                <c:pt idx="0">
                  <c:v>60</c:v>
                </c:pt>
                <c:pt idx="1">
                  <c:v>70</c:v>
                </c:pt>
                <c:pt idx="2">
                  <c:v>80</c:v>
                </c:pt>
                <c:pt idx="3">
                  <c:v>80</c:v>
                </c:pt>
                <c:pt idx="4">
                  <c:v>90</c:v>
                </c:pt>
                <c:pt idx="5">
                  <c:v>100</c:v>
                </c:pt>
                <c:pt idx="6">
                  <c:v>110</c:v>
                </c:pt>
                <c:pt idx="7">
                  <c:v>120</c:v>
                </c:pt>
                <c:pt idx="8">
                  <c:v>130</c:v>
                </c:pt>
                <c:pt idx="9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9A-42AE-868D-74CBE7728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1189876305"/>
        <c:axId val="401154601"/>
      </c:scatterChart>
      <c:valAx>
        <c:axId val="11898763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154601"/>
        <c:crosses val="autoZero"/>
        <c:crossBetween val="midCat"/>
      </c:valAx>
      <c:valAx>
        <c:axId val="4011546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876305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82"/>
                  <c:y val="-2.5E-4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Support'!$Z$51:$AI$51</c:f>
              <c:numCache>
                <c:formatCode>General</c:formatCode>
                <c:ptCount val="10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  <c:pt idx="9">
                  <c:v>144</c:v>
                </c:pt>
              </c:numCache>
            </c:numRef>
          </c:xVal>
          <c:yVal>
            <c:numRef>
              <c:f>'Gas Support'!$Z$58:$AI$58</c:f>
              <c:numCache>
                <c:formatCode>General</c:formatCode>
                <c:ptCount val="10"/>
                <c:pt idx="0">
                  <c:v>70</c:v>
                </c:pt>
                <c:pt idx="1">
                  <c:v>80</c:v>
                </c:pt>
                <c:pt idx="2">
                  <c:v>90</c:v>
                </c:pt>
                <c:pt idx="3">
                  <c:v>100</c:v>
                </c:pt>
                <c:pt idx="4">
                  <c:v>110</c:v>
                </c:pt>
                <c:pt idx="5">
                  <c:v>120</c:v>
                </c:pt>
                <c:pt idx="6">
                  <c:v>130</c:v>
                </c:pt>
                <c:pt idx="7">
                  <c:v>140</c:v>
                </c:pt>
                <c:pt idx="8">
                  <c:v>160</c:v>
                </c:pt>
                <c:pt idx="9">
                  <c:v>170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0C-433C-B1A9-B54A7C11B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-60433391"/>
        <c:axId val="1810538188"/>
      </c:scatterChart>
      <c:valAx>
        <c:axId val="-604333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0538188"/>
        <c:crosses val="autoZero"/>
        <c:crossBetween val="midCat"/>
      </c:valAx>
      <c:valAx>
        <c:axId val="18105381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433391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9975"/>
                  <c:y val="-0.0045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Support'!$Z$51:$AH$51</c:f>
              <c:numCache>
                <c:formatCode>General</c:formatCode>
                <c:ptCount val="9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  <c:pt idx="7">
                  <c:v>120</c:v>
                </c:pt>
                <c:pt idx="8">
                  <c:v>132</c:v>
                </c:pt>
              </c:numCache>
            </c:numRef>
          </c:xVal>
          <c:yVal>
            <c:numRef>
              <c:f>'Gas Support'!$Z$59:$AH$59</c:f>
              <c:numCache>
                <c:formatCode>General</c:formatCode>
                <c:ptCount val="9"/>
                <c:pt idx="0">
                  <c:v>80</c:v>
                </c:pt>
                <c:pt idx="1">
                  <c:v>90</c:v>
                </c:pt>
                <c:pt idx="2">
                  <c:v>100</c:v>
                </c:pt>
                <c:pt idx="3">
                  <c:v>120</c:v>
                </c:pt>
                <c:pt idx="4">
                  <c:v>130</c:v>
                </c:pt>
                <c:pt idx="5">
                  <c:v>140</c:v>
                </c:pt>
                <c:pt idx="6">
                  <c:v>150</c:v>
                </c:pt>
                <c:pt idx="7">
                  <c:v>170</c:v>
                </c:pt>
                <c:pt idx="8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3A-4ECF-BEE5-F5D84FD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-2135090038"/>
        <c:axId val="-1603039612"/>
      </c:scatterChart>
      <c:valAx>
        <c:axId val="-21350900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3039612"/>
        <c:crosses val="autoZero"/>
        <c:crossBetween val="midCat"/>
      </c:valAx>
      <c:valAx>
        <c:axId val="-16030396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5090038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6350">
          <a:noFill/>
        </a:ln>
        <a:effectLst/>
      </c:spPr>
      <c:txPr>
        <a:bodyPr vert="horz" rot="0" spcFirstLastPara="1" vertOverflow="ellipsis" anchor="ctr" anchorCtr="1" wrap="square"/>
        <a:lstStyle/>
        <a:p>
          <a:pPr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405"/>
                  <c:y val="0.003"/>
                </c:manualLayout>
              </c:layout>
              <c:txPr>
                <a:bodyPr vert="horz" rot="0" spcFirstLastPara="1" vertOverflow="ellipsis" anchor="ctr" anchorCtr="1" wrap="square"/>
                <a:lstStyle/>
                <a:p>
                  <a:pPr algn="ctr">
                    <a:defRPr lang="en-US" sz="900" b="0" i="0" u="none" baseline="0" kern="12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numFmt formatCode="General"/>
              <c:spPr>
                <a:noFill/>
                <a:ln w="6350">
                  <a:noFill/>
                </a:ln>
                <a:effectLst/>
              </c:spPr>
            </c:trendlineLbl>
          </c:trendline>
          <c:xVal>
            <c:numRef>
              <c:f>'Gas Support'!$Z$51:$AF$51</c:f>
              <c:numCache>
                <c:formatCode>General</c:formatCode>
                <c:ptCount val="7"/>
                <c:pt idx="0">
                  <c:v>36</c:v>
                </c:pt>
                <c:pt idx="1">
                  <c:v>48</c:v>
                </c:pt>
                <c:pt idx="2">
                  <c:v>60</c:v>
                </c:pt>
                <c:pt idx="3">
                  <c:v>72</c:v>
                </c:pt>
                <c:pt idx="4">
                  <c:v>84</c:v>
                </c:pt>
                <c:pt idx="5">
                  <c:v>96</c:v>
                </c:pt>
                <c:pt idx="6">
                  <c:v>108</c:v>
                </c:pt>
              </c:numCache>
            </c:numRef>
          </c:xVal>
          <c:yVal>
            <c:numRef>
              <c:f>'Gas Support'!$Z$60:$AF$60</c:f>
              <c:numCache>
                <c:formatCode>General</c:formatCode>
                <c:ptCount val="7"/>
                <c:pt idx="0">
                  <c:v>90</c:v>
                </c:pt>
                <c:pt idx="1">
                  <c:v>100</c:v>
                </c:pt>
                <c:pt idx="2">
                  <c:v>120</c:v>
                </c:pt>
                <c:pt idx="3">
                  <c:v>130</c:v>
                </c:pt>
                <c:pt idx="4">
                  <c:v>150</c:v>
                </c:pt>
                <c:pt idx="5">
                  <c:v>160</c:v>
                </c:pt>
                <c:pt idx="6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C6-4AAA-BC26-6F2F55C9A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axId val="1822070142"/>
        <c:axId val="1759408516"/>
      </c:scatterChart>
      <c:valAx>
        <c:axId val="18220701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408516"/>
        <c:crosses val="autoZero"/>
        <c:crossBetween val="midCat"/>
      </c:valAx>
      <c:valAx>
        <c:axId val="17594085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2070142"/>
        <c:crosses val="autoZero"/>
        <c:crossBetween val="midCat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Props/ctrProp1.xml><?xml version="1.0" encoding="utf-8"?>
<formControlPr xmlns="http://schemas.microsoft.com/office/spreadsheetml/2009/9/main" objectType="Radio" checked="Checked" lockText="1" noThreeD="1" fmlaLink="$AE$12"/>
</file>

<file path=xl/ctrProps/ctrProp10.xml><?xml version="1.0" encoding="utf-8"?>
<formControlPr xmlns="http://schemas.microsoft.com/office/spreadsheetml/2009/9/main" objectType="GBox" noThreeD="1"/>
</file>

<file path=xl/ctrProps/ctrProp11.xml><?xml version="1.0" encoding="utf-8"?>
<formControlPr xmlns="http://schemas.microsoft.com/office/spreadsheetml/2009/9/main" objectType="Radio" checked="Checked" lockText="1" noThreeD="1" fmlaLink="$AE$48"/>
</file>

<file path=xl/ctrProps/ctrProp12.xml><?xml version="1.0" encoding="utf-8"?>
<formControlPr xmlns="http://schemas.microsoft.com/office/spreadsheetml/2009/9/main" objectType="Radio" lockText="1" noThreeD="1"/>
</file>

<file path=xl/ctrProps/ctrProp13.xml><?xml version="1.0" encoding="utf-8"?>
<formControlPr xmlns="http://schemas.microsoft.com/office/spreadsheetml/2009/9/main" objectType="GBox" noThreeD="1"/>
</file>

<file path=xl/ctrProps/ctrProp14.xml><?xml version="1.0" encoding="utf-8"?>
<formControlPr xmlns="http://schemas.microsoft.com/office/spreadsheetml/2009/9/main" objectType="Radio" checked="Checked" lockText="1" noThreeD="1" fmlaLink="$AE$53"/>
</file>

<file path=xl/ctrProps/ctrProp15.xml><?xml version="1.0" encoding="utf-8"?>
<formControlPr xmlns="http://schemas.microsoft.com/office/spreadsheetml/2009/9/main" objectType="Radio" lockText="1" noThreeD="1"/>
</file>

<file path=xl/ctrProps/ctrProp16.xml><?xml version="1.0" encoding="utf-8"?>
<formControlPr xmlns="http://schemas.microsoft.com/office/spreadsheetml/2009/9/main" objectType="Radio" checked="Checked" lockText="1" noThreeD="1" fmlaLink="$AE$54"/>
</file>

<file path=xl/ctrProps/ctrProp17.xml><?xml version="1.0" encoding="utf-8"?>
<formControlPr xmlns="http://schemas.microsoft.com/office/spreadsheetml/2009/9/main" objectType="Radio" lockText="1" noThreeD="1"/>
</file>

<file path=xl/ctrProps/ctrProp18.xml><?xml version="1.0" encoding="utf-8"?>
<formControlPr xmlns="http://schemas.microsoft.com/office/spreadsheetml/2009/9/main" objectType="Radio" checked="Checked" lockText="1" noThreeD="1" fmlaLink="$AE$20"/>
</file>

<file path=xl/ctrProps/ctrProp19.xml><?xml version="1.0" encoding="utf-8"?>
<formControlPr xmlns="http://schemas.microsoft.com/office/spreadsheetml/2009/9/main" objectType="Radio" lockText="1" noThreeD="1"/>
</file>

<file path=xl/ctrProps/ctrProp2.xml><?xml version="1.0" encoding="utf-8"?>
<formControlPr xmlns="http://schemas.microsoft.com/office/spreadsheetml/2009/9/main" objectType="CheckBox" lockText="1" noThreeD="1" fmlaLink="$AE$37"/>
</file>

<file path=xl/ctrProps/ctrProp20.xml><?xml version="1.0" encoding="utf-8"?>
<formControlPr xmlns="http://schemas.microsoft.com/office/spreadsheetml/2009/9/main" objectType="Radio" lockText="1" noThreeD="1"/>
</file>

<file path=xl/ctrProps/ctrProp21.xml><?xml version="1.0" encoding="utf-8"?>
<formControlPr xmlns="http://schemas.microsoft.com/office/spreadsheetml/2009/9/main" objectType="Radio" lockText="1" noThreeD="1"/>
</file>

<file path=xl/ctrProps/ctrProp22.xml><?xml version="1.0" encoding="utf-8"?>
<formControlPr xmlns="http://schemas.microsoft.com/office/spreadsheetml/2009/9/main" objectType="Radio" lockText="1" noThreeD="1"/>
</file>

<file path=xl/ctrProps/ctrProp23.xml><?xml version="1.0" encoding="utf-8"?>
<formControlPr xmlns="http://schemas.microsoft.com/office/spreadsheetml/2009/9/main" objectType="GBox" noThreeD="1"/>
</file>

<file path=xl/ctrProps/ctrProp24.xml><?xml version="1.0" encoding="utf-8"?>
<formControlPr xmlns="http://schemas.microsoft.com/office/spreadsheetml/2009/9/main" objectType="Radio" checked="Checked" lockText="1" noThreeD="1" fmlaLink="$AE$46"/>
</file>

<file path=xl/ctrProps/ctrProp25.xml><?xml version="1.0" encoding="utf-8"?>
<formControlPr xmlns="http://schemas.microsoft.com/office/spreadsheetml/2009/9/main" objectType="Radio" lockText="1" noThreeD="1"/>
</file>

<file path=xl/ctrProps/ctrProp26.xml><?xml version="1.0" encoding="utf-8"?>
<formControlPr xmlns="http://schemas.microsoft.com/office/spreadsheetml/2009/9/main" objectType="Radio" checked="Checked" lockText="1" noThreeD="1" fmlaLink="$AE$35"/>
</file>

<file path=xl/ctrProps/ctrProp27.xml><?xml version="1.0" encoding="utf-8"?>
<formControlPr xmlns="http://schemas.microsoft.com/office/spreadsheetml/2009/9/main" objectType="Radio" lockText="1" noThreeD="1"/>
</file>

<file path=xl/ctrProps/ctrProp28.xml><?xml version="1.0" encoding="utf-8"?>
<formControlPr xmlns="http://schemas.microsoft.com/office/spreadsheetml/2009/9/main" objectType="GBox" noThreeD="1"/>
</file>

<file path=xl/ctrProps/ctrProp29.xml><?xml version="1.0" encoding="utf-8"?>
<formControlPr xmlns="http://schemas.microsoft.com/office/spreadsheetml/2009/9/main" objectType="Radio" checked="Checked" lockText="1" noThreeD="1" fmlaLink="$AE$22"/>
</file>

<file path=xl/ctrProps/ctrProp3.xml><?xml version="1.0" encoding="utf-8"?>
<formControlPr xmlns="http://schemas.microsoft.com/office/spreadsheetml/2009/9/main" objectType="CheckBox" lockText="1" noThreeD="1" fmlaLink="$AF$37"/>
</file>

<file path=xl/ctrProps/ctrProp30.xml><?xml version="1.0" encoding="utf-8"?>
<formControlPr xmlns="http://schemas.microsoft.com/office/spreadsheetml/2009/9/main" objectType="Radio" lockText="1" noThreeD="1"/>
</file>

<file path=xl/ctrProps/ctrProp31.xml><?xml version="1.0" encoding="utf-8"?>
<formControlPr xmlns="http://schemas.microsoft.com/office/spreadsheetml/2009/9/main" objectType="Radio" lockText="1" noThreeD="1"/>
</file>

<file path=xl/ctrProps/ctrProp32.xml><?xml version="1.0" encoding="utf-8"?>
<formControlPr xmlns="http://schemas.microsoft.com/office/spreadsheetml/2009/9/main" objectType="GBox" noThreeD="1"/>
</file>

<file path=xl/ctrProps/ctrProp33.xml><?xml version="1.0" encoding="utf-8"?>
<formControlPr xmlns="http://schemas.microsoft.com/office/spreadsheetml/2009/9/main" objectType="Label"/>
</file>

<file path=xl/ctrProps/ctrProp34.xml><?xml version="1.0" encoding="utf-8"?>
<formControlPr xmlns="http://schemas.microsoft.com/office/spreadsheetml/2009/9/main" objectType="Radio" checked="Checked" lockText="1" noThreeD="1" fmlaLink="$AE$36"/>
</file>

<file path=xl/ctrProps/ctrProp35.xml><?xml version="1.0" encoding="utf-8"?>
<formControlPr xmlns="http://schemas.microsoft.com/office/spreadsheetml/2009/9/main" objectType="Radio" lockText="1" noThreeD="1"/>
</file>

<file path=xl/ctrProps/ctrProp36.xml><?xml version="1.0" encoding="utf-8"?>
<formControlPr xmlns="http://schemas.microsoft.com/office/spreadsheetml/2009/9/main" objectType="Radio" lockText="1" noThreeD="1"/>
</file>

<file path=xl/ctrProps/ctrProp37.xml><?xml version="1.0" encoding="utf-8"?>
<formControlPr xmlns="http://schemas.microsoft.com/office/spreadsheetml/2009/9/main" objectType="Radio" lockText="1" noThreeD="1"/>
</file>

<file path=xl/ctrProps/ctrProp38.xml><?xml version="1.0" encoding="utf-8"?>
<formControlPr xmlns="http://schemas.microsoft.com/office/spreadsheetml/2009/9/main" objectType="GBox" noThreeD="1"/>
</file>

<file path=xl/ctrProps/ctrProp39.xml><?xml version="1.0" encoding="utf-8"?>
<formControlPr xmlns="http://schemas.microsoft.com/office/spreadsheetml/2009/9/main" objectType="Label"/>
</file>

<file path=xl/ctrProps/ctrProp4.xml><?xml version="1.0" encoding="utf-8"?>
<formControlPr xmlns="http://schemas.microsoft.com/office/spreadsheetml/2009/9/main" objectType="Radio" lockText="1" noThreeD="1"/>
</file>

<file path=xl/ctrProps/ctrProp40.xml><?xml version="1.0" encoding="utf-8"?>
<formControlPr xmlns="http://schemas.microsoft.com/office/spreadsheetml/2009/9/main" objectType="Radio" checked="Checked" lockText="1" noThreeD="1" fmlaLink="$AE$30"/>
</file>

<file path=xl/ctrProps/ctrProp41.xml><?xml version="1.0" encoding="utf-8"?>
<formControlPr xmlns="http://schemas.microsoft.com/office/spreadsheetml/2009/9/main" objectType="Radio" lockText="1" noThreeD="1"/>
</file>

<file path=xl/ctrProps/ctrProp42.xml><?xml version="1.0" encoding="utf-8"?>
<formControlPr xmlns="http://schemas.microsoft.com/office/spreadsheetml/2009/9/main" objectType="Label"/>
</file>

<file path=xl/ctrProps/ctrProp43.xml><?xml version="1.0" encoding="utf-8"?>
<formControlPr xmlns="http://schemas.microsoft.com/office/spreadsheetml/2009/9/main" objectType="GBox" noThreeD="1"/>
</file>

<file path=xl/ctrProps/ctrProp44.xml><?xml version="1.0" encoding="utf-8"?>
<formControlPr xmlns="http://schemas.microsoft.com/office/spreadsheetml/2009/9/main" objectType="Radio" lockText="1" noThreeD="1"/>
</file>

<file path=xl/ctrProps/ctrProp45.xml><?xml version="1.0" encoding="utf-8"?>
<formControlPr xmlns="http://schemas.microsoft.com/office/spreadsheetml/2009/9/main" objectType="Radio" lockText="1" noThreeD="1"/>
</file>

<file path=xl/ctrProps/ctrProp46.xml><?xml version="1.0" encoding="utf-8"?>
<formControlPr xmlns="http://schemas.microsoft.com/office/spreadsheetml/2009/9/main" objectType="Radio" checked="Checked" lockText="1" noThreeD="1" fmlaLink="$AE$14"/>
</file>

<file path=xl/ctrProps/ctrProp47.xml><?xml version="1.0" encoding="utf-8"?>
<formControlPr xmlns="http://schemas.microsoft.com/office/spreadsheetml/2009/9/main" objectType="Radio" lockText="1" noThreeD="1"/>
</file>

<file path=xl/ctrProps/ctrProp48.xml><?xml version="1.0" encoding="utf-8"?>
<formControlPr xmlns="http://schemas.microsoft.com/office/spreadsheetml/2009/9/main" objectType="GBox" noThreeD="1"/>
</file>

<file path=xl/ctrProps/ctrProp49.xml><?xml version="1.0" encoding="utf-8"?>
<formControlPr xmlns="http://schemas.microsoft.com/office/spreadsheetml/2009/9/main" objectType="Radio" checked="Checked" lockText="1" noThreeD="1" fmlaLink="$AG$12"/>
</file>

<file path=xl/ctrProps/ctrProp5.xml><?xml version="1.0" encoding="utf-8"?>
<formControlPr xmlns="http://schemas.microsoft.com/office/spreadsheetml/2009/9/main" objectType="Radio" lockText="1" noThreeD="1"/>
</file>

<file path=xl/ctrProps/ctrProp50.xml><?xml version="1.0" encoding="utf-8"?>
<formControlPr xmlns="http://schemas.microsoft.com/office/spreadsheetml/2009/9/main" objectType="Radio" lockText="1" noThreeD="1"/>
</file>

<file path=xl/ctrProps/ctrProp51.xml><?xml version="1.0" encoding="utf-8"?>
<formControlPr xmlns="http://schemas.microsoft.com/office/spreadsheetml/2009/9/main" objectType="GBox" noThreeD="1"/>
</file>

<file path=xl/ctrProps/ctrProp52.xml><?xml version="1.0" encoding="utf-8"?>
<formControlPr xmlns="http://schemas.microsoft.com/office/spreadsheetml/2009/9/main" objectType="Radio" checked="Checked" lockText="1" noThreeD="1" fmlaLink="$AE$21"/>
</file>

<file path=xl/ctrProps/ctrProp53.xml><?xml version="1.0" encoding="utf-8"?>
<formControlPr xmlns="http://schemas.microsoft.com/office/spreadsheetml/2009/9/main" objectType="Radio" lockText="1" noThreeD="1"/>
</file>

<file path=xl/ctrProps/ctrProp54.xml><?xml version="1.0" encoding="utf-8"?>
<formControlPr xmlns="http://schemas.microsoft.com/office/spreadsheetml/2009/9/main" objectType="Radio" lockText="1" noThreeD="1"/>
</file>

<file path=xl/ctrProps/ctrProp55.xml><?xml version="1.0" encoding="utf-8"?>
<formControlPr xmlns="http://schemas.microsoft.com/office/spreadsheetml/2009/9/main" objectType="Radio" lockText="1" noThreeD="1"/>
</file>

<file path=xl/ctrProps/ctrProp56.xml><?xml version="1.0" encoding="utf-8"?>
<formControlPr xmlns="http://schemas.microsoft.com/office/spreadsheetml/2009/9/main" objectType="GBox" noThreeD="1"/>
</file>

<file path=xl/ctrProps/ctrProp57.xml><?xml version="1.0" encoding="utf-8"?>
<formControlPr xmlns="http://schemas.microsoft.com/office/spreadsheetml/2009/9/main" objectType="Radio" lockText="1" noThreeD="1" fmlaLink="$AE$83"/>
</file>

<file path=xl/ctrProps/ctrProp58.xml><?xml version="1.0" encoding="utf-8"?>
<formControlPr xmlns="http://schemas.microsoft.com/office/spreadsheetml/2009/9/main" objectType="Radio" lockText="1" noThreeD="1"/>
</file>

<file path=xl/ctrProps/ctrProp59.xml><?xml version="1.0" encoding="utf-8"?>
<formControlPr xmlns="http://schemas.microsoft.com/office/spreadsheetml/2009/9/main" objectType="Radio" lockText="1" noThreeD="1"/>
</file>

<file path=xl/ctrProps/ctrProp6.xml><?xml version="1.0" encoding="utf-8"?>
<formControlPr xmlns="http://schemas.microsoft.com/office/spreadsheetml/2009/9/main" objectType="Radio" lockText="1" noThreeD="1"/>
</file>

<file path=xl/ctrProps/ctrProp60.xml><?xml version="1.0" encoding="utf-8"?>
<formControlPr xmlns="http://schemas.microsoft.com/office/spreadsheetml/2009/9/main" objectType="Radio" lockText="1" noThreeD="1"/>
</file>

<file path=xl/ctrProps/ctrProp61.xml><?xml version="1.0" encoding="utf-8"?>
<formControlPr xmlns="http://schemas.microsoft.com/office/spreadsheetml/2009/9/main" objectType="Radio" checked="Checked" lockText="1" noThreeD="1"/>
</file>

<file path=xl/ctrProps/ctrProp62.xml><?xml version="1.0" encoding="utf-8"?>
<formControlPr xmlns="http://schemas.microsoft.com/office/spreadsheetml/2009/9/main" objectType="GBox" noThreeD="1"/>
</file>

<file path=xl/ctrProps/ctrProp63.xml><?xml version="1.0" encoding="utf-8"?>
<formControlPr xmlns="http://schemas.microsoft.com/office/spreadsheetml/2009/9/main" objectType="Radio" lockText="1" noThreeD="1"/>
</file>

<file path=xl/ctrProps/ctrProp64.xml><?xml version="1.0" encoding="utf-8"?>
<formControlPr xmlns="http://schemas.microsoft.com/office/spreadsheetml/2009/9/main" objectType="GBox" noThreeD="1"/>
</file>

<file path=xl/ctrProps/ctrProp65.xml><?xml version="1.0" encoding="utf-8"?>
<formControlPr xmlns="http://schemas.microsoft.com/office/spreadsheetml/2009/9/main" objectType="GBox" noThreeD="1"/>
</file>

<file path=xl/ctrProps/ctrProp66.xml><?xml version="1.0" encoding="utf-8"?>
<formControlPr xmlns="http://schemas.microsoft.com/office/spreadsheetml/2009/9/main" objectType="GBox" noThreeD="1"/>
</file>

<file path=xl/ctrProps/ctrProp67.xml><?xml version="1.0" encoding="utf-8"?>
<formControlPr xmlns="http://schemas.microsoft.com/office/spreadsheetml/2009/9/main" objectType="GBox" noThreeD="1"/>
</file>

<file path=xl/ctrProps/ctrProp7.xml><?xml version="1.0" encoding="utf-8"?>
<formControlPr xmlns="http://schemas.microsoft.com/office/spreadsheetml/2009/9/main" objectType="Radio" lockText="1" noThreeD="1"/>
</file>

<file path=xl/ctrProps/ctrProp8.xml><?xml version="1.0" encoding="utf-8"?>
<formControlPr xmlns="http://schemas.microsoft.com/office/spreadsheetml/2009/9/main" objectType="Radio" checked="Checked" lockText="1" noThreeD="1" fmlaLink="$AE$13"/>
</file>

<file path=xl/ctrProps/ctr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1.jpe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Relationship Id="rId2" Type="http://schemas.openxmlformats.org/officeDocument/2006/relationships/chart" Target="../charts/chart2.xml" /><Relationship Id="rId3" Type="http://schemas.openxmlformats.org/officeDocument/2006/relationships/chart" Target="../charts/chart3.xml" /><Relationship Id="rId4" Type="http://schemas.openxmlformats.org/officeDocument/2006/relationships/chart" Target="../charts/chart4.xml" /><Relationship Id="rId11" Type="http://schemas.openxmlformats.org/officeDocument/2006/relationships/chart" Target="../charts/chart11.xml" /><Relationship Id="rId10" Type="http://schemas.openxmlformats.org/officeDocument/2006/relationships/chart" Target="../charts/chart10.xml" /><Relationship Id="rId12" Type="http://schemas.openxmlformats.org/officeDocument/2006/relationships/chart" Target="../charts/chart12.xml" /><Relationship Id="rId9" Type="http://schemas.openxmlformats.org/officeDocument/2006/relationships/chart" Target="../charts/chart9.xml" /><Relationship Id="rId5" Type="http://schemas.openxmlformats.org/officeDocument/2006/relationships/chart" Target="../charts/chart5.xml" /><Relationship Id="rId6" Type="http://schemas.openxmlformats.org/officeDocument/2006/relationships/chart" Target="../charts/chart6.xml" /><Relationship Id="rId7" Type="http://schemas.openxmlformats.org/officeDocument/2006/relationships/chart" Target="../charts/chart7.xml" /><Relationship Id="rId8" Type="http://schemas.openxmlformats.org/officeDocument/2006/relationships/chart" Target="../charts/chart8.xml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image" Target="../media/image3.jpeg" /><Relationship Id="rId3" Type="http://schemas.openxmlformats.org/officeDocument/2006/relationships/image" Target="../media/image1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3.png" /><Relationship Id="rId2" Type="http://schemas.openxmlformats.org/officeDocument/2006/relationships/image" Target="../media/image4.png" /><Relationship Id="rId3" Type="http://schemas.openxmlformats.org/officeDocument/2006/relationships/image" Target="../media/image5.png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3.png" /><Relationship Id="rId2" Type="http://schemas.openxmlformats.org/officeDocument/2006/relationships/image" Target="../media/image6.png" /><Relationship Id="rId3" Type="http://schemas.openxmlformats.org/officeDocument/2006/relationships/image" Target="../media/image7.png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3.png" /><Relationship Id="rId2" Type="http://schemas.openxmlformats.org/officeDocument/2006/relationships/image" Target="../media/image8.png" /><Relationship Id="rId3" Type="http://schemas.openxmlformats.org/officeDocument/2006/relationships/image" Target="../media/image9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504824</xdr:colOff>
      <xdr:row>117</xdr:row>
      <xdr:rowOff>97862</xdr:rowOff>
    </xdr:from>
    <xdr:to>
      <xdr:col>28</xdr:col>
      <xdr:colOff>20411</xdr:colOff>
      <xdr:row>118</xdr:row>
      <xdr:rowOff>222407</xdr:rowOff>
    </xdr:to>
    <xdr:sp fLocksText="0">
      <xdr:nvSpPr>
        <xdr:cNvPr id="2" name="Text 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1114425" y="27698700"/>
          <a:ext cx="8591550" cy="352425"/>
        </a:xfrm>
        <a:prstGeom prst="rect"/>
        <a:noFill/>
        <a:ln w="1">
          <a:noFill/>
          <a:miter lim="800000"/>
        </a:ln>
      </xdr:spPr>
      <xdr:txBody>
        <a:bodyPr lIns="27432" tIns="22860" rIns="27432" bIns="22860" vertOverflow="clip" wrap="square" anchor="ctr" anchorCtr="1" upright="1">
          <a:noAutofit/>
        </a:bodyPr>
        <a:lstStyle/>
        <a:p>
          <a:pPr algn="ctr" rtl="0">
            <a:defRPr sz="1000"/>
          </a:pPr>
          <a:r>
            <a:rPr lang="en-US" sz="1100" u="none" b="0" i="0" baseline="0">
              <a:solidFill>
                <a:srgbClr val="000000"/>
              </a:solidFill>
              <a:latin typeface="Arial"/>
              <a:cs typeface="Arial"/>
            </a:rPr>
            <a:t>3032 Walker Ridge Dr. NW   •  Grand Rapids, MI  49544   •  Phone (616) 784-0405   •  Toll Free (877) 784-0405  •  FAX (616) 784-0411</a:t>
          </a:r>
          <a:endParaRPr lang="en-US" sz="1000" u="none" b="0" i="0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"/>
              <a:cs typeface="Arial"/>
            </a:rPr>
            <a:t>© SignComp 2007 All Rights Reserved  6/12/2007</a:t>
          </a:r>
        </a:p>
      </xdr:txBody>
    </xdr: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190500</xdr:colOff>
          <xdr:row>11</xdr:row>
          <xdr:rowOff>76200</xdr:rowOff>
        </xdr:from>
        <xdr:to>
          <xdr:col>11</xdr:col>
          <xdr:colOff>95250</xdr:colOff>
          <xdr:row>11</xdr:row>
          <xdr:rowOff>295275</xdr:rowOff>
        </xdr:to>
        <xdr:sp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>
              <a:spLocks noRot="1"/>
            </xdr:cNvSpPr>
          </xdr:nvSpPr>
          <xdr:spPr>
            <a:xfrm>
              <a:off x="3324225" y="2943225"/>
              <a:ext cx="84772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Slimline Body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36</xdr:row>
          <xdr:rowOff>57150</xdr:rowOff>
        </xdr:from>
        <xdr:to>
          <xdr:col>8</xdr:col>
          <xdr:colOff>47625</xdr:colOff>
          <xdr:row>36</xdr:row>
          <xdr:rowOff>257175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>
              <a:spLocks noRot="1"/>
            </xdr:cNvSpPr>
          </xdr:nvSpPr>
          <xdr:spPr>
            <a:xfrm>
              <a:off x="2038350" y="8696325"/>
              <a:ext cx="1143000" cy="20002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Horizontal Divider(s)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36</xdr:row>
          <xdr:rowOff>57150</xdr:rowOff>
        </xdr:from>
        <xdr:to>
          <xdr:col>12</xdr:col>
          <xdr:colOff>95250</xdr:colOff>
          <xdr:row>36</xdr:row>
          <xdr:rowOff>266700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>
              <a:spLocks noRot="1"/>
            </xdr:cNvSpPr>
          </xdr:nvSpPr>
          <xdr:spPr>
            <a:xfrm>
              <a:off x="3324225" y="8696325"/>
              <a:ext cx="1162050" cy="20955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Vertical Divider(s)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11</xdr:row>
          <xdr:rowOff>76200</xdr:rowOff>
        </xdr:from>
        <xdr:to>
          <xdr:col>14</xdr:col>
          <xdr:colOff>19050</xdr:colOff>
          <xdr:row>11</xdr:row>
          <xdr:rowOff>295275</xdr:rowOff>
        </xdr:to>
        <xdr:sp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>
              <a:spLocks noRot="1"/>
            </xdr:cNvSpPr>
          </xdr:nvSpPr>
          <xdr:spPr>
            <a:xfrm>
              <a:off x="4171950" y="2943225"/>
              <a:ext cx="86677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Narrow Body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66675</xdr:rowOff>
        </xdr:from>
        <xdr:to>
          <xdr:col>17</xdr:col>
          <xdr:colOff>142875</xdr:colOff>
          <xdr:row>11</xdr:row>
          <xdr:rowOff>304800</xdr:rowOff>
        </xdr:to>
        <xdr:sp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>
              <a:spLocks noRot="1"/>
            </xdr:cNvSpPr>
          </xdr:nvSpPr>
          <xdr:spPr>
            <a:xfrm>
              <a:off x="5048250" y="2933700"/>
              <a:ext cx="1057275" cy="23812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Single Face Body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11</xdr:row>
          <xdr:rowOff>76200</xdr:rowOff>
        </xdr:from>
        <xdr:to>
          <xdr:col>20</xdr:col>
          <xdr:colOff>142875</xdr:colOff>
          <xdr:row>11</xdr:row>
          <xdr:rowOff>295275</xdr:rowOff>
        </xdr:to>
        <xdr:sp>
          <xdr:nvSpPr>
            <xdr:cNvPr id="1030" name="Option 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>
              <a:spLocks noRot="1"/>
            </xdr:cNvSpPr>
          </xdr:nvSpPr>
          <xdr:spPr>
            <a:xfrm>
              <a:off x="6143625" y="2943225"/>
              <a:ext cx="90487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Medium Body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11</xdr:row>
          <xdr:rowOff>85725</xdr:rowOff>
        </xdr:from>
        <xdr:to>
          <xdr:col>22</xdr:col>
          <xdr:colOff>276225</xdr:colOff>
          <xdr:row>11</xdr:row>
          <xdr:rowOff>285750</xdr:rowOff>
        </xdr:to>
        <xdr:sp>
          <xdr:nvSpPr>
            <xdr:cNvPr id="1031" name="Option 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>
              <a:spLocks noRot="1"/>
            </xdr:cNvSpPr>
          </xdr:nvSpPr>
          <xdr:spPr>
            <a:xfrm>
              <a:off x="7010400" y="2952750"/>
              <a:ext cx="800100" cy="20002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Wide Body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12</xdr:row>
          <xdr:rowOff>28575</xdr:rowOff>
        </xdr:from>
        <xdr:to>
          <xdr:col>6</xdr:col>
          <xdr:colOff>114300</xdr:colOff>
          <xdr:row>12</xdr:row>
          <xdr:rowOff>247650</xdr:rowOff>
        </xdr:to>
        <xdr:sp>
          <xdr:nvSpPr>
            <xdr:cNvPr id="1032" name="Option 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>
              <a:spLocks noRot="1"/>
            </xdr:cNvSpPr>
          </xdr:nvSpPr>
          <xdr:spPr>
            <a:xfrm>
              <a:off x="1971675" y="3219450"/>
              <a:ext cx="64770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Mill Finish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257175</xdr:colOff>
          <xdr:row>12</xdr:row>
          <xdr:rowOff>28575</xdr:rowOff>
        </xdr:from>
        <xdr:to>
          <xdr:col>15</xdr:col>
          <xdr:colOff>238125</xdr:colOff>
          <xdr:row>12</xdr:row>
          <xdr:rowOff>247650</xdr:rowOff>
        </xdr:to>
        <xdr:sp>
          <xdr:nvSpPr>
            <xdr:cNvPr id="1033" name="Option 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>
              <a:spLocks noRot="1"/>
            </xdr:cNvSpPr>
          </xdr:nvSpPr>
          <xdr:spPr>
            <a:xfrm>
              <a:off x="2762250" y="3219450"/>
              <a:ext cx="280987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Pre-Painted - Quaker Dark Bronze Primer/Top Coat Finish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47625</xdr:colOff>
          <xdr:row>12</xdr:row>
          <xdr:rowOff>19050</xdr:rowOff>
        </xdr:from>
        <xdr:to>
          <xdr:col>15</xdr:col>
          <xdr:colOff>285750</xdr:colOff>
          <xdr:row>12</xdr:row>
          <xdr:rowOff>266700</xdr:rowOff>
        </xdr:to>
        <xdr:sp>
          <xdr:nvSpPr>
            <xdr:cNvPr id="1034" name="Group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>
              <a:spLocks noRot="1"/>
            </xdr:cNvSpPr>
          </xdr:nvSpPr>
          <xdr:spPr>
            <a:xfrm>
              <a:off x="1924050" y="3209925"/>
              <a:ext cx="3695700" cy="24765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247650</xdr:colOff>
          <xdr:row>47</xdr:row>
          <xdr:rowOff>47625</xdr:rowOff>
        </xdr:from>
        <xdr:to>
          <xdr:col>8</xdr:col>
          <xdr:colOff>247650</xdr:colOff>
          <xdr:row>47</xdr:row>
          <xdr:rowOff>266700</xdr:rowOff>
        </xdr:to>
        <xdr:sp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>
              <a:spLocks noRot="1"/>
            </xdr:cNvSpPr>
          </xdr:nvSpPr>
          <xdr:spPr>
            <a:xfrm>
              <a:off x="2124075" y="10953750"/>
              <a:ext cx="125730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Inner Frame Retainer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228600</xdr:colOff>
          <xdr:row>47</xdr:row>
          <xdr:rowOff>47625</xdr:rowOff>
        </xdr:from>
        <xdr:to>
          <xdr:col>13</xdr:col>
          <xdr:colOff>180975</xdr:colOff>
          <xdr:row>47</xdr:row>
          <xdr:rowOff>266700</xdr:rowOff>
        </xdr:to>
        <xdr:sp>
          <xdr:nvSpPr>
            <xdr:cNvPr id="1036" name="Option 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>
              <a:spLocks noRot="1"/>
            </xdr:cNvSpPr>
          </xdr:nvSpPr>
          <xdr:spPr>
            <a:xfrm>
              <a:off x="3362325" y="10953750"/>
              <a:ext cx="152400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Large Inner Frame Retainer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190500</xdr:colOff>
          <xdr:row>47</xdr:row>
          <xdr:rowOff>38100</xdr:rowOff>
        </xdr:from>
        <xdr:to>
          <xdr:col>13</xdr:col>
          <xdr:colOff>209550</xdr:colOff>
          <xdr:row>47</xdr:row>
          <xdr:rowOff>285750</xdr:rowOff>
        </xdr:to>
        <xdr:sp>
          <xdr:nvSpPr>
            <xdr:cNvPr id="1037" name="Group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>
              <a:spLocks noRot="1"/>
            </xdr:cNvSpPr>
          </xdr:nvSpPr>
          <xdr:spPr>
            <a:xfrm>
              <a:off x="2066925" y="10944225"/>
              <a:ext cx="2847975" cy="24765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52</xdr:row>
          <xdr:rowOff>66675</xdr:rowOff>
        </xdr:from>
        <xdr:to>
          <xdr:col>8</xdr:col>
          <xdr:colOff>161925</xdr:colOff>
          <xdr:row>52</xdr:row>
          <xdr:rowOff>285750</xdr:rowOff>
        </xdr:to>
        <xdr:sp>
          <xdr:nvSpPr>
            <xdr:cNvPr id="1038" name="Option 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>
              <a:spLocks noRot="1"/>
            </xdr:cNvSpPr>
          </xdr:nvSpPr>
          <xdr:spPr>
            <a:xfrm>
              <a:off x="2143125" y="11906250"/>
              <a:ext cx="115252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2Part Outer Frame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228600</xdr:colOff>
          <xdr:row>52</xdr:row>
          <xdr:rowOff>95250</xdr:rowOff>
        </xdr:from>
        <xdr:to>
          <xdr:col>13</xdr:col>
          <xdr:colOff>85725</xdr:colOff>
          <xdr:row>52</xdr:row>
          <xdr:rowOff>266700</xdr:rowOff>
        </xdr:to>
        <xdr:sp>
          <xdr:nvSpPr>
            <xdr:cNvPr id="1039" name="Option 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>
              <a:spLocks noRot="1"/>
            </xdr:cNvSpPr>
          </xdr:nvSpPr>
          <xdr:spPr>
            <a:xfrm>
              <a:off x="3362325" y="11934825"/>
              <a:ext cx="1428750" cy="17145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2Part Large Outer Frame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53</xdr:row>
          <xdr:rowOff>85725</xdr:rowOff>
        </xdr:from>
        <xdr:to>
          <xdr:col>8</xdr:col>
          <xdr:colOff>104775</xdr:colOff>
          <xdr:row>53</xdr:row>
          <xdr:rowOff>257175</xdr:rowOff>
        </xdr:to>
        <xdr:sp>
          <xdr:nvSpPr>
            <xdr:cNvPr id="1040" name="Option Butto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>
              <a:spLocks noRot="1"/>
            </xdr:cNvSpPr>
          </xdr:nvSpPr>
          <xdr:spPr>
            <a:xfrm>
              <a:off x="2133600" y="12249150"/>
              <a:ext cx="1104900" cy="17145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Top/Bottom Hinge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219075</xdr:colOff>
          <xdr:row>53</xdr:row>
          <xdr:rowOff>85725</xdr:rowOff>
        </xdr:from>
        <xdr:to>
          <xdr:col>11</xdr:col>
          <xdr:colOff>38100</xdr:colOff>
          <xdr:row>53</xdr:row>
          <xdr:rowOff>257175</xdr:rowOff>
        </xdr:to>
        <xdr:sp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>
              <a:spLocks noRot="1"/>
            </xdr:cNvSpPr>
          </xdr:nvSpPr>
          <xdr:spPr>
            <a:xfrm>
              <a:off x="3352800" y="12249150"/>
              <a:ext cx="762000" cy="17145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Side Hinge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238125</xdr:colOff>
          <xdr:row>19</xdr:row>
          <xdr:rowOff>9525</xdr:rowOff>
        </xdr:from>
        <xdr:to>
          <xdr:col>11</xdr:col>
          <xdr:colOff>66675</xdr:colOff>
          <xdr:row>19</xdr:row>
          <xdr:rowOff>219075</xdr:rowOff>
        </xdr:to>
        <xdr:sp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>
              <a:spLocks noRot="1"/>
            </xdr:cNvSpPr>
          </xdr:nvSpPr>
          <xdr:spPr>
            <a:xfrm>
              <a:off x="3057525" y="4686300"/>
              <a:ext cx="1085850" cy="20955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1-1/2" Retainer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76200</xdr:colOff>
          <xdr:row>19</xdr:row>
          <xdr:rowOff>0</xdr:rowOff>
        </xdr:from>
        <xdr:to>
          <xdr:col>14</xdr:col>
          <xdr:colOff>95250</xdr:colOff>
          <xdr:row>19</xdr:row>
          <xdr:rowOff>228600</xdr:rowOff>
        </xdr:to>
        <xdr:sp>
          <xdr:nvSpPr>
            <xdr:cNvPr id="1044" name="Option 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>
              <a:spLocks noRot="1"/>
            </xdr:cNvSpPr>
          </xdr:nvSpPr>
          <xdr:spPr>
            <a:xfrm>
              <a:off x="4152900" y="4676775"/>
              <a:ext cx="962025" cy="22860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2-1/4" Retainer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114300</xdr:colOff>
          <xdr:row>19</xdr:row>
          <xdr:rowOff>0</xdr:rowOff>
        </xdr:from>
        <xdr:to>
          <xdr:col>21</xdr:col>
          <xdr:colOff>85725</xdr:colOff>
          <xdr:row>19</xdr:row>
          <xdr:rowOff>228600</xdr:rowOff>
        </xdr:to>
        <xdr:sp>
          <xdr:nvSpPr>
            <xdr:cNvPr id="1045" name="Option 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>
              <a:spLocks noRot="1"/>
            </xdr:cNvSpPr>
          </xdr:nvSpPr>
          <xdr:spPr>
            <a:xfrm>
              <a:off x="5133975" y="4676775"/>
              <a:ext cx="2171700" cy="22860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Dual Frame with 2-1/4" Dual Frame Cover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104775</xdr:colOff>
          <xdr:row>19</xdr:row>
          <xdr:rowOff>0</xdr:rowOff>
        </xdr:from>
        <xdr:to>
          <xdr:col>28</xdr:col>
          <xdr:colOff>352425</xdr:colOff>
          <xdr:row>19</xdr:row>
          <xdr:rowOff>228600</xdr:rowOff>
        </xdr:to>
        <xdr:sp>
          <xdr:nvSpPr>
            <xdr:cNvPr id="1046" name="Option 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>
              <a:spLocks noRot="1"/>
            </xdr:cNvSpPr>
          </xdr:nvSpPr>
          <xdr:spPr>
            <a:xfrm>
              <a:off x="7324725" y="4676775"/>
              <a:ext cx="2714625" cy="22860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Bleed Tension Frame with Bleed Tension Frame Cover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238125</xdr:colOff>
          <xdr:row>19</xdr:row>
          <xdr:rowOff>228600</xdr:rowOff>
        </xdr:from>
        <xdr:to>
          <xdr:col>16</xdr:col>
          <xdr:colOff>228600</xdr:colOff>
          <xdr:row>20</xdr:row>
          <xdr:rowOff>66675</xdr:rowOff>
        </xdr:to>
        <xdr:sp>
          <xdr:nvSpPr>
            <xdr:cNvPr id="1047" name="Option 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>
              <a:spLocks noRot="1"/>
            </xdr:cNvSpPr>
          </xdr:nvSpPr>
          <xdr:spPr>
            <a:xfrm>
              <a:off x="3057525" y="4905375"/>
              <a:ext cx="281940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Bleed Tension Frame &amp; 1-1/2" Tension Frame Cover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190500</xdr:colOff>
          <xdr:row>45</xdr:row>
          <xdr:rowOff>28575</xdr:rowOff>
        </xdr:from>
        <xdr:to>
          <xdr:col>7</xdr:col>
          <xdr:colOff>123825</xdr:colOff>
          <xdr:row>45</xdr:row>
          <xdr:rowOff>295275</xdr:rowOff>
        </xdr:to>
        <xdr:sp>
          <xdr:nvSpPr>
            <xdr:cNvPr id="1048" name="Group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>
              <a:spLocks noRot="1"/>
            </xdr:cNvSpPr>
          </xdr:nvSpPr>
          <xdr:spPr>
            <a:xfrm>
              <a:off x="2066925" y="10534650"/>
              <a:ext cx="876300" cy="26670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247650</xdr:colOff>
          <xdr:row>45</xdr:row>
          <xdr:rowOff>47625</xdr:rowOff>
        </xdr:from>
        <xdr:to>
          <xdr:col>6</xdr:col>
          <xdr:colOff>19050</xdr:colOff>
          <xdr:row>45</xdr:row>
          <xdr:rowOff>266700</xdr:rowOff>
        </xdr:to>
        <xdr:sp>
          <xdr:nvSpPr>
            <xdr:cNvPr id="1049" name="Option 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>
              <a:spLocks noRot="1"/>
            </xdr:cNvSpPr>
          </xdr:nvSpPr>
          <xdr:spPr>
            <a:xfrm>
              <a:off x="2124075" y="10553700"/>
              <a:ext cx="40005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295275</xdr:colOff>
          <xdr:row>45</xdr:row>
          <xdr:rowOff>47625</xdr:rowOff>
        </xdr:from>
        <xdr:to>
          <xdr:col>7</xdr:col>
          <xdr:colOff>66675</xdr:colOff>
          <xdr:row>45</xdr:row>
          <xdr:rowOff>266700</xdr:rowOff>
        </xdr:to>
        <xdr:sp>
          <xdr:nvSpPr>
            <xdr:cNvPr id="1050" name="Option 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>
              <a:spLocks noRot="1"/>
            </xdr:cNvSpPr>
          </xdr:nvSpPr>
          <xdr:spPr>
            <a:xfrm>
              <a:off x="2486025" y="10553700"/>
              <a:ext cx="40005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34</xdr:row>
          <xdr:rowOff>38100</xdr:rowOff>
        </xdr:from>
        <xdr:to>
          <xdr:col>6</xdr:col>
          <xdr:colOff>95250</xdr:colOff>
          <xdr:row>34</xdr:row>
          <xdr:rowOff>257175</xdr:rowOff>
        </xdr:to>
        <xdr:sp>
          <xdr:nvSpPr>
            <xdr:cNvPr id="1051" name="Option 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>
              <a:spLocks noRot="1"/>
            </xdr:cNvSpPr>
          </xdr:nvSpPr>
          <xdr:spPr>
            <a:xfrm>
              <a:off x="2133600" y="8029575"/>
              <a:ext cx="46672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47625</xdr:colOff>
          <xdr:row>34</xdr:row>
          <xdr:rowOff>38100</xdr:rowOff>
        </xdr:from>
        <xdr:to>
          <xdr:col>7</xdr:col>
          <xdr:colOff>180975</xdr:colOff>
          <xdr:row>34</xdr:row>
          <xdr:rowOff>257175</xdr:rowOff>
        </xdr:to>
        <xdr:sp>
          <xdr:nvSpPr>
            <xdr:cNvPr id="1052" name="Option 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>
              <a:spLocks noRot="1"/>
            </xdr:cNvSpPr>
          </xdr:nvSpPr>
          <xdr:spPr>
            <a:xfrm>
              <a:off x="2552700" y="8029575"/>
              <a:ext cx="44767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200025</xdr:colOff>
          <xdr:row>34</xdr:row>
          <xdr:rowOff>19050</xdr:rowOff>
        </xdr:from>
        <xdr:to>
          <xdr:col>7</xdr:col>
          <xdr:colOff>247650</xdr:colOff>
          <xdr:row>34</xdr:row>
          <xdr:rowOff>285750</xdr:rowOff>
        </xdr:to>
        <xdr:sp>
          <xdr:nvSpPr>
            <xdr:cNvPr id="1053" name="Group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>
              <a:spLocks noRot="1"/>
            </xdr:cNvSpPr>
          </xdr:nvSpPr>
          <xdr:spPr>
            <a:xfrm>
              <a:off x="2076450" y="8010525"/>
              <a:ext cx="990600" cy="26670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21</xdr:row>
          <xdr:rowOff>38100</xdr:rowOff>
        </xdr:from>
        <xdr:to>
          <xdr:col>10</xdr:col>
          <xdr:colOff>95250</xdr:colOff>
          <xdr:row>21</xdr:row>
          <xdr:rowOff>257175</xdr:rowOff>
        </xdr:to>
        <xdr:sp>
          <xdr:nvSpPr>
            <xdr:cNvPr id="1054" name="Option 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>
              <a:spLocks noRot="1"/>
            </xdr:cNvSpPr>
          </xdr:nvSpPr>
          <xdr:spPr>
            <a:xfrm>
              <a:off x="2028825" y="5476875"/>
              <a:ext cx="182880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4 Sides (Top, Bottom and Ends)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114300</xdr:colOff>
          <xdr:row>21</xdr:row>
          <xdr:rowOff>38100</xdr:rowOff>
        </xdr:from>
        <xdr:to>
          <xdr:col>14</xdr:col>
          <xdr:colOff>19050</xdr:colOff>
          <xdr:row>21</xdr:row>
          <xdr:rowOff>257175</xdr:rowOff>
        </xdr:to>
        <xdr:sp>
          <xdr:nvSpPr>
            <xdr:cNvPr id="1055" name="Option 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>
              <a:spLocks noRot="1"/>
            </xdr:cNvSpPr>
          </xdr:nvSpPr>
          <xdr:spPr>
            <a:xfrm>
              <a:off x="3876675" y="5476875"/>
              <a:ext cx="116205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One End Removable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21</xdr:row>
          <xdr:rowOff>38100</xdr:rowOff>
        </xdr:from>
        <xdr:to>
          <xdr:col>18</xdr:col>
          <xdr:colOff>57150</xdr:colOff>
          <xdr:row>21</xdr:row>
          <xdr:rowOff>257175</xdr:rowOff>
        </xdr:to>
        <xdr:sp>
          <xdr:nvSpPr>
            <xdr:cNvPr id="1056" name="Option Butto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>
              <a:spLocks noRot="1"/>
            </xdr:cNvSpPr>
          </xdr:nvSpPr>
          <xdr:spPr>
            <a:xfrm>
              <a:off x="5029200" y="5476875"/>
              <a:ext cx="130492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Both Ends Removable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21</xdr:row>
          <xdr:rowOff>28575</xdr:rowOff>
        </xdr:from>
        <xdr:to>
          <xdr:col>27</xdr:col>
          <xdr:colOff>47625</xdr:colOff>
          <xdr:row>21</xdr:row>
          <xdr:rowOff>285750</xdr:rowOff>
        </xdr:to>
        <xdr:sp>
          <xdr:nvSpPr>
            <xdr:cNvPr id="1057" name="Group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>
              <a:spLocks noRot="1"/>
            </xdr:cNvSpPr>
          </xdr:nvSpPr>
          <xdr:spPr>
            <a:xfrm>
              <a:off x="1990725" y="5467350"/>
              <a:ext cx="7296150" cy="257175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21</xdr:row>
          <xdr:rowOff>66675</xdr:rowOff>
        </xdr:from>
        <xdr:to>
          <xdr:col>26</xdr:col>
          <xdr:colOff>438150</xdr:colOff>
          <xdr:row>21</xdr:row>
          <xdr:rowOff>228600</xdr:rowOff>
        </xdr:to>
        <xdr:sp>
          <xdr:nvSpPr>
            <xdr:cNvPr id="1058" name="Label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>
              <a:spLocks noRot="1"/>
            </xdr:cNvSpPr>
          </xdr:nvSpPr>
          <xdr:spPr>
            <a:xfrm>
              <a:off x="6286500" y="5505450"/>
              <a:ext cx="2943225" cy="161925"/>
            </a:xfrm>
            <a:prstGeom prst="rect"/>
            <a:noFill/>
            <a:ln>
              <a:noFill/>
            </a:ln>
          </xdr:spPr>
          <xdr:txBody>
            <a:bodyPr lIns="27432" tIns="18288" rIns="0" bIns="0" vertOverflow="clip" wrap="square" anchor="t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(Used with the 1-1/2" Retainer and 2-1/4" Retainer options only)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238125</xdr:colOff>
          <xdr:row>35</xdr:row>
          <xdr:rowOff>57150</xdr:rowOff>
        </xdr:from>
        <xdr:to>
          <xdr:col>7</xdr:col>
          <xdr:colOff>209550</xdr:colOff>
          <xdr:row>35</xdr:row>
          <xdr:rowOff>276225</xdr:rowOff>
        </xdr:to>
        <xdr:sp>
          <xdr:nvSpPr>
            <xdr:cNvPr id="1059" name="Option 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>
              <a:spLocks noRot="1"/>
            </xdr:cNvSpPr>
          </xdr:nvSpPr>
          <xdr:spPr>
            <a:xfrm>
              <a:off x="2114550" y="8372475"/>
              <a:ext cx="91440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1-1/2" Divider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35</xdr:row>
          <xdr:rowOff>57150</xdr:rowOff>
        </xdr:from>
        <xdr:to>
          <xdr:col>9</xdr:col>
          <xdr:colOff>228600</xdr:colOff>
          <xdr:row>35</xdr:row>
          <xdr:rowOff>276225</xdr:rowOff>
        </xdr:to>
        <xdr:sp>
          <xdr:nvSpPr>
            <xdr:cNvPr id="1060" name="Option 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>
              <a:spLocks noRot="1"/>
            </xdr:cNvSpPr>
          </xdr:nvSpPr>
          <xdr:spPr>
            <a:xfrm>
              <a:off x="2990850" y="8372475"/>
              <a:ext cx="68580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2" Divider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228600</xdr:colOff>
          <xdr:row>35</xdr:row>
          <xdr:rowOff>66675</xdr:rowOff>
        </xdr:from>
        <xdr:to>
          <xdr:col>13</xdr:col>
          <xdr:colOff>28575</xdr:colOff>
          <xdr:row>35</xdr:row>
          <xdr:rowOff>276225</xdr:rowOff>
        </xdr:to>
        <xdr:sp>
          <xdr:nvSpPr>
            <xdr:cNvPr id="1061" name="Option 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>
              <a:spLocks noRot="1"/>
            </xdr:cNvSpPr>
          </xdr:nvSpPr>
          <xdr:spPr>
            <a:xfrm>
              <a:off x="3676650" y="8382000"/>
              <a:ext cx="1057275" cy="20955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2-3/4" Divider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171450</xdr:colOff>
          <xdr:row>35</xdr:row>
          <xdr:rowOff>57150</xdr:rowOff>
        </xdr:from>
        <xdr:to>
          <xdr:col>18</xdr:col>
          <xdr:colOff>171450</xdr:colOff>
          <xdr:row>35</xdr:row>
          <xdr:rowOff>276225</xdr:rowOff>
        </xdr:to>
        <xdr:sp>
          <xdr:nvSpPr>
            <xdr:cNvPr id="1062" name="Option 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>
              <a:spLocks noRot="1"/>
            </xdr:cNvSpPr>
          </xdr:nvSpPr>
          <xdr:spPr>
            <a:xfrm>
              <a:off x="4562475" y="8372475"/>
              <a:ext cx="188595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Dual Divider and Dual Divider Cover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200025</xdr:colOff>
          <xdr:row>35</xdr:row>
          <xdr:rowOff>38100</xdr:rowOff>
        </xdr:from>
        <xdr:to>
          <xdr:col>27</xdr:col>
          <xdr:colOff>342900</xdr:colOff>
          <xdr:row>35</xdr:row>
          <xdr:rowOff>304800</xdr:rowOff>
        </xdr:to>
        <xdr:sp>
          <xdr:nvSpPr>
            <xdr:cNvPr id="1063" name="Group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>
              <a:spLocks noRot="1"/>
            </xdr:cNvSpPr>
          </xdr:nvSpPr>
          <xdr:spPr>
            <a:xfrm>
              <a:off x="2076450" y="8353425"/>
              <a:ext cx="7505700" cy="26670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238125</xdr:colOff>
          <xdr:row>35</xdr:row>
          <xdr:rowOff>95250</xdr:rowOff>
        </xdr:from>
        <xdr:to>
          <xdr:col>27</xdr:col>
          <xdr:colOff>333375</xdr:colOff>
          <xdr:row>35</xdr:row>
          <xdr:rowOff>285750</xdr:rowOff>
        </xdr:to>
        <xdr:sp>
          <xdr:nvSpPr>
            <xdr:cNvPr id="1064" name="Label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>
              <a:spLocks noRot="1"/>
            </xdr:cNvSpPr>
          </xdr:nvSpPr>
          <xdr:spPr>
            <a:xfrm>
              <a:off x="6515100" y="8410575"/>
              <a:ext cx="3057525" cy="190500"/>
            </a:xfrm>
            <a:prstGeom prst="rect"/>
            <a:noFill/>
            <a:ln>
              <a:noFill/>
            </a:ln>
          </xdr:spPr>
          <xdr:txBody>
            <a:bodyPr lIns="27432" tIns="18288" rIns="0" bIns="0" vertOverflow="clip" wrap="square" anchor="t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( If Vertical Divider is to be used choose ''Both Ends Removable"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29</xdr:row>
          <xdr:rowOff>47625</xdr:rowOff>
        </xdr:from>
        <xdr:to>
          <xdr:col>8</xdr:col>
          <xdr:colOff>0</xdr:colOff>
          <xdr:row>29</xdr:row>
          <xdr:rowOff>266700</xdr:rowOff>
        </xdr:to>
        <xdr:sp>
          <xdr:nvSpPr>
            <xdr:cNvPr id="1065" name="Option 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>
              <a:spLocks noRot="1"/>
            </xdr:cNvSpPr>
          </xdr:nvSpPr>
          <xdr:spPr>
            <a:xfrm>
              <a:off x="2705100" y="7105650"/>
              <a:ext cx="42862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29</xdr:row>
          <xdr:rowOff>47625</xdr:rowOff>
        </xdr:from>
        <xdr:to>
          <xdr:col>9</xdr:col>
          <xdr:colOff>95250</xdr:colOff>
          <xdr:row>29</xdr:row>
          <xdr:rowOff>266700</xdr:rowOff>
        </xdr:to>
        <xdr:sp>
          <xdr:nvSpPr>
            <xdr:cNvPr id="1066" name="Option Butto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>
              <a:spLocks noRot="1"/>
            </xdr:cNvSpPr>
          </xdr:nvSpPr>
          <xdr:spPr>
            <a:xfrm>
              <a:off x="3143250" y="7105650"/>
              <a:ext cx="40005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266700</xdr:colOff>
          <xdr:row>29</xdr:row>
          <xdr:rowOff>85725</xdr:rowOff>
        </xdr:from>
        <xdr:to>
          <xdr:col>22</xdr:col>
          <xdr:colOff>28575</xdr:colOff>
          <xdr:row>29</xdr:row>
          <xdr:rowOff>247650</xdr:rowOff>
        </xdr:to>
        <xdr:sp>
          <xdr:nvSpPr>
            <xdr:cNvPr id="1067" name="Label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>
              <a:spLocks noRot="1"/>
            </xdr:cNvSpPr>
          </xdr:nvSpPr>
          <xdr:spPr>
            <a:xfrm>
              <a:off x="3714750" y="7143750"/>
              <a:ext cx="3848100" cy="161925"/>
            </a:xfrm>
            <a:prstGeom prst="rect"/>
            <a:noFill/>
            <a:ln>
              <a:noFill/>
            </a:ln>
          </xdr:spPr>
          <xdr:txBody>
            <a:bodyPr lIns="27432" tIns="18288" rIns="0" bIns="0" vertOverflow="clip" wrap="square" anchor="t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( NOT INCLUDED IN KIT PRICING CALL CUSTOMER SERVICE FOR ASSISTANCE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180975</xdr:colOff>
          <xdr:row>29</xdr:row>
          <xdr:rowOff>38100</xdr:rowOff>
        </xdr:from>
        <xdr:to>
          <xdr:col>28</xdr:col>
          <xdr:colOff>314325</xdr:colOff>
          <xdr:row>29</xdr:row>
          <xdr:rowOff>295275</xdr:rowOff>
        </xdr:to>
        <xdr:sp>
          <xdr:nvSpPr>
            <xdr:cNvPr id="1068" name="Group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>
              <a:spLocks noRot="1"/>
            </xdr:cNvSpPr>
          </xdr:nvSpPr>
          <xdr:spPr>
            <a:xfrm>
              <a:off x="2686050" y="7096125"/>
              <a:ext cx="7315200" cy="257175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19</xdr:row>
          <xdr:rowOff>238125</xdr:rowOff>
        </xdr:from>
        <xdr:to>
          <xdr:col>19</xdr:col>
          <xdr:colOff>247650</xdr:colOff>
          <xdr:row>20</xdr:row>
          <xdr:rowOff>57150</xdr:rowOff>
        </xdr:to>
        <xdr:sp>
          <xdr:nvSpPr>
            <xdr:cNvPr id="1069" name="Option Butto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>
              <a:spLocks noRot="1"/>
            </xdr:cNvSpPr>
          </xdr:nvSpPr>
          <xdr:spPr>
            <a:xfrm>
              <a:off x="5657850" y="4914900"/>
              <a:ext cx="1181100" cy="20002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Bleed Rigid Retainer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200025</xdr:colOff>
          <xdr:row>19</xdr:row>
          <xdr:rowOff>238125</xdr:rowOff>
        </xdr:from>
        <xdr:to>
          <xdr:col>23</xdr:col>
          <xdr:colOff>0</xdr:colOff>
          <xdr:row>20</xdr:row>
          <xdr:rowOff>38100</xdr:rowOff>
        </xdr:to>
        <xdr:sp>
          <xdr:nvSpPr>
            <xdr:cNvPr id="1070" name="Option 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>
              <a:spLocks noRot="1"/>
            </xdr:cNvSpPr>
          </xdr:nvSpPr>
          <xdr:spPr>
            <a:xfrm>
              <a:off x="6791325" y="4914900"/>
              <a:ext cx="1057275" cy="1809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1-1/2'' Retainer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537483</xdr:colOff>
      <xdr:row>59</xdr:row>
      <xdr:rowOff>108778</xdr:rowOff>
    </xdr:from>
    <xdr:to>
      <xdr:col>27</xdr:col>
      <xdr:colOff>449035</xdr:colOff>
      <xdr:row>61</xdr:row>
      <xdr:rowOff>2002</xdr:rowOff>
    </xdr:to>
    <xdr:sp fLocksText="0">
      <xdr:nvSpPr>
        <xdr:cNvPr id="50" name="Text 5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 noChangeAspect="1"/>
        </xdr:cNvSpPr>
      </xdr:nvSpPr>
      <xdr:spPr bwMode="auto">
        <a:xfrm>
          <a:off x="1143000" y="13677900"/>
          <a:ext cx="8543925" cy="352425"/>
        </a:xfrm>
        <a:prstGeom prst="rect"/>
        <a:noFill/>
        <a:ln w="1">
          <a:noFill/>
          <a:miter lim="800000"/>
        </a:ln>
      </xdr:spPr>
      <xdr:txBody>
        <a:bodyPr lIns="27432" tIns="22860" rIns="27432" bIns="22860" vertOverflow="overflow" horzOverflow="overflow" wrap="square" anchor="ctr" anchorCtr="1" upright="1">
          <a:noAutofit/>
        </a:bodyPr>
        <a:lstStyle/>
        <a:p>
          <a:pPr algn="ctr" rtl="0">
            <a:defRPr sz="1000"/>
          </a:pPr>
          <a:r>
            <a:rPr lang="en-US" sz="1100" u="none" b="0" i="0" baseline="0">
              <a:solidFill>
                <a:srgbClr val="000000"/>
              </a:solidFill>
              <a:latin typeface="Arial"/>
              <a:cs typeface="Arial"/>
            </a:rPr>
            <a:t>3032 Walker Ridge Dr. NW   •  Grand Rapids, MI  49544   •  Phone (616) 784-0405   •  Toll Free (877) 784-0405  •  FAX (616) 784-0411</a:t>
          </a:r>
          <a:endParaRPr lang="en-US" sz="1000" u="none" b="0" i="0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"/>
              <a:cs typeface="Arial"/>
            </a:rPr>
            <a:t>© SignComp 2007 All Rights Reserved  6/12/2007</a:t>
          </a:r>
        </a:p>
      </xdr:txBody>
    </xdr: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13</xdr:row>
          <xdr:rowOff>47625</xdr:rowOff>
        </xdr:from>
        <xdr:to>
          <xdr:col>4</xdr:col>
          <xdr:colOff>295275</xdr:colOff>
          <xdr:row>13</xdr:row>
          <xdr:rowOff>285750</xdr:rowOff>
        </xdr:to>
        <xdr:sp>
          <xdr:nvSpPr>
            <xdr:cNvPr id="1072" name="Option 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>
              <a:spLocks noRot="1"/>
            </xdr:cNvSpPr>
          </xdr:nvSpPr>
          <xdr:spPr>
            <a:xfrm>
              <a:off x="1933575" y="3562350"/>
              <a:ext cx="238125" cy="238125"/>
            </a:xfrm>
            <a:prstGeom prst="rect"/>
            <a:noFill/>
            <a:ln>
              <a:noFill/>
            </a:ln>
          </xdr:spPr>
          <xdr:txBody>
            <a:bodyPr lIns="91440" tIns="45720" rIns="91440" bIns="45720" vertOverflow="clip" anchor="ctr" upright="1"/>
            <a:p/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13</xdr:row>
          <xdr:rowOff>38100</xdr:rowOff>
        </xdr:from>
        <xdr:to>
          <xdr:col>11</xdr:col>
          <xdr:colOff>247650</xdr:colOff>
          <xdr:row>13</xdr:row>
          <xdr:rowOff>276225</xdr:rowOff>
        </xdr:to>
        <xdr:sp>
          <xdr:nvSpPr>
            <xdr:cNvPr id="1073" name="Option 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>
              <a:spLocks noRot="1"/>
            </xdr:cNvSpPr>
          </xdr:nvSpPr>
          <xdr:spPr>
            <a:xfrm>
              <a:off x="4133850" y="3552825"/>
              <a:ext cx="190500" cy="238125"/>
            </a:xfrm>
            <a:prstGeom prst="rect"/>
            <a:noFill/>
            <a:ln>
              <a:noFill/>
            </a:ln>
          </xdr:spPr>
          <xdr:txBody>
            <a:bodyPr lIns="91440" tIns="45720" rIns="91440" bIns="45720" vertOverflow="clip" anchor="ctr" upright="1"/>
            <a:p/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13</xdr:row>
          <xdr:rowOff>0</xdr:rowOff>
        </xdr:from>
        <xdr:to>
          <xdr:col>18</xdr:col>
          <xdr:colOff>38100</xdr:colOff>
          <xdr:row>14</xdr:row>
          <xdr:rowOff>9525</xdr:rowOff>
        </xdr:to>
        <xdr:sp>
          <xdr:nvSpPr>
            <xdr:cNvPr id="1074" name="Group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>
              <a:spLocks noRot="1"/>
            </xdr:cNvSpPr>
          </xdr:nvSpPr>
          <xdr:spPr>
            <a:xfrm>
              <a:off x="1924050" y="3514725"/>
              <a:ext cx="4391025" cy="333375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85725</xdr:rowOff>
        </xdr:from>
        <xdr:to>
          <xdr:col>5</xdr:col>
          <xdr:colOff>200025</xdr:colOff>
          <xdr:row>11</xdr:row>
          <xdr:rowOff>266700</xdr:rowOff>
        </xdr:to>
        <xdr:sp>
          <xdr:nvSpPr>
            <xdr:cNvPr id="1075" name="Option Butto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>
              <a:spLocks noRot="1"/>
            </xdr:cNvSpPr>
          </xdr:nvSpPr>
          <xdr:spPr>
            <a:xfrm>
              <a:off x="1981200" y="2952750"/>
              <a:ext cx="409575" cy="1809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11</xdr:row>
          <xdr:rowOff>104775</xdr:rowOff>
        </xdr:from>
        <xdr:to>
          <xdr:col>6</xdr:col>
          <xdr:colOff>209550</xdr:colOff>
          <xdr:row>11</xdr:row>
          <xdr:rowOff>257175</xdr:rowOff>
        </xdr:to>
        <xdr:sp>
          <xdr:nvSpPr>
            <xdr:cNvPr id="1076" name="Option 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>
              <a:spLocks noRot="1"/>
            </xdr:cNvSpPr>
          </xdr:nvSpPr>
          <xdr:spPr>
            <a:xfrm>
              <a:off x="2333625" y="2971800"/>
              <a:ext cx="381000" cy="15240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11</xdr:row>
          <xdr:rowOff>38100</xdr:rowOff>
        </xdr:from>
        <xdr:to>
          <xdr:col>6</xdr:col>
          <xdr:colOff>266700</xdr:colOff>
          <xdr:row>11</xdr:row>
          <xdr:rowOff>304800</xdr:rowOff>
        </xdr:to>
        <xdr:sp>
          <xdr:nvSpPr>
            <xdr:cNvPr id="1077" name="Group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>
              <a:spLocks noRot="1"/>
            </xdr:cNvSpPr>
          </xdr:nvSpPr>
          <xdr:spPr>
            <a:xfrm>
              <a:off x="1952625" y="2905125"/>
              <a:ext cx="819150" cy="26670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19</xdr:row>
          <xdr:rowOff>266700</xdr:rowOff>
        </xdr:from>
        <xdr:to>
          <xdr:col>5</xdr:col>
          <xdr:colOff>200025</xdr:colOff>
          <xdr:row>20</xdr:row>
          <xdr:rowOff>104775</xdr:rowOff>
        </xdr:to>
        <xdr:sp>
          <xdr:nvSpPr>
            <xdr:cNvPr id="1078" name="Option 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>
              <a:spLocks noRot="1"/>
            </xdr:cNvSpPr>
          </xdr:nvSpPr>
          <xdr:spPr>
            <a:xfrm>
              <a:off x="2019300" y="4943475"/>
              <a:ext cx="37147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19</xdr:row>
          <xdr:rowOff>285750</xdr:rowOff>
        </xdr:from>
        <xdr:to>
          <xdr:col>6</xdr:col>
          <xdr:colOff>304800</xdr:colOff>
          <xdr:row>20</xdr:row>
          <xdr:rowOff>76200</xdr:rowOff>
        </xdr:to>
        <xdr:sp>
          <xdr:nvSpPr>
            <xdr:cNvPr id="1079" name="Option Butto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>
              <a:spLocks noRot="1"/>
            </xdr:cNvSpPr>
          </xdr:nvSpPr>
          <xdr:spPr>
            <a:xfrm>
              <a:off x="2409825" y="4962525"/>
              <a:ext cx="400050" cy="17145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20</xdr:row>
          <xdr:rowOff>85725</xdr:rowOff>
        </xdr:from>
        <xdr:to>
          <xdr:col>15</xdr:col>
          <xdr:colOff>266700</xdr:colOff>
          <xdr:row>20</xdr:row>
          <xdr:rowOff>266700</xdr:rowOff>
        </xdr:to>
        <xdr:sp>
          <xdr:nvSpPr>
            <xdr:cNvPr id="1081" name="Option Butto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>
              <a:spLocks noRot="1"/>
            </xdr:cNvSpPr>
          </xdr:nvSpPr>
          <xdr:spPr>
            <a:xfrm>
              <a:off x="3057525" y="5143500"/>
              <a:ext cx="2543175" cy="1809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Tension Frame II with Bleed Tension Frame Cover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257175</xdr:colOff>
          <xdr:row>20</xdr:row>
          <xdr:rowOff>95250</xdr:rowOff>
        </xdr:from>
        <xdr:to>
          <xdr:col>24</xdr:col>
          <xdr:colOff>133350</xdr:colOff>
          <xdr:row>20</xdr:row>
          <xdr:rowOff>257175</xdr:rowOff>
        </xdr:to>
        <xdr:sp>
          <xdr:nvSpPr>
            <xdr:cNvPr id="1082" name="Option Butto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>
              <a:spLocks noRot="1"/>
            </xdr:cNvSpPr>
          </xdr:nvSpPr>
          <xdr:spPr>
            <a:xfrm>
              <a:off x="5591175" y="5153025"/>
              <a:ext cx="2705100" cy="16192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Tension Frame II &amp; 1-1/2'' Tension Frame Cover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18</xdr:row>
          <xdr:rowOff>57150</xdr:rowOff>
        </xdr:from>
        <xdr:to>
          <xdr:col>28</xdr:col>
          <xdr:colOff>419100</xdr:colOff>
          <xdr:row>20</xdr:row>
          <xdr:rowOff>314325</xdr:rowOff>
        </xdr:to>
        <xdr:sp>
          <xdr:nvSpPr>
            <xdr:cNvPr id="1083" name="Group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>
              <a:spLocks noRot="1"/>
            </xdr:cNvSpPr>
          </xdr:nvSpPr>
          <xdr:spPr>
            <a:xfrm>
              <a:off x="3019425" y="4657725"/>
              <a:ext cx="7086600" cy="714375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82</xdr:row>
          <xdr:rowOff>57150</xdr:rowOff>
        </xdr:from>
        <xdr:to>
          <xdr:col>11</xdr:col>
          <xdr:colOff>114300</xdr:colOff>
          <xdr:row>82</xdr:row>
          <xdr:rowOff>276225</xdr:rowOff>
        </xdr:to>
        <xdr:sp>
          <xdr:nvSpPr>
            <xdr:cNvPr id="1084" name="Option Butto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>
              <a:spLocks noRot="1"/>
            </xdr:cNvSpPr>
          </xdr:nvSpPr>
          <xdr:spPr>
            <a:xfrm>
              <a:off x="3019425" y="19145250"/>
              <a:ext cx="1171575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Segoe UI"/>
                  <a:cs typeface="Segoe UI"/>
                </a:rPr>
                <a:t>#5350 Frame Brace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123825</xdr:colOff>
          <xdr:row>82</xdr:row>
          <xdr:rowOff>66675</xdr:rowOff>
        </xdr:from>
        <xdr:to>
          <xdr:col>16</xdr:col>
          <xdr:colOff>47625</xdr:colOff>
          <xdr:row>82</xdr:row>
          <xdr:rowOff>276225</xdr:rowOff>
        </xdr:to>
        <xdr:sp>
          <xdr:nvSpPr>
            <xdr:cNvPr id="1085" name="Option Button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>
              <a:spLocks noRot="1"/>
            </xdr:cNvSpPr>
          </xdr:nvSpPr>
          <xdr:spPr>
            <a:xfrm>
              <a:off x="4200525" y="19154775"/>
              <a:ext cx="1495425" cy="20955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Segoe UI"/>
                  <a:cs typeface="Segoe UI"/>
                </a:rPr>
                <a:t>#5357 2 Piece Frame Brace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57150</xdr:colOff>
          <xdr:row>82</xdr:row>
          <xdr:rowOff>76200</xdr:rowOff>
        </xdr:from>
        <xdr:to>
          <xdr:col>20</xdr:col>
          <xdr:colOff>209550</xdr:colOff>
          <xdr:row>82</xdr:row>
          <xdr:rowOff>276225</xdr:rowOff>
        </xdr:to>
        <xdr:sp>
          <xdr:nvSpPr>
            <xdr:cNvPr id="1086" name="Option Button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>
              <a:spLocks noRot="1"/>
            </xdr:cNvSpPr>
          </xdr:nvSpPr>
          <xdr:spPr>
            <a:xfrm>
              <a:off x="5705475" y="19164300"/>
              <a:ext cx="1409700" cy="20002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Segoe UI"/>
                  <a:cs typeface="Segoe UI"/>
                </a:rPr>
                <a:t>#5352 Small Frame Brace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238125</xdr:colOff>
          <xdr:row>82</xdr:row>
          <xdr:rowOff>66675</xdr:rowOff>
        </xdr:from>
        <xdr:to>
          <xdr:col>25</xdr:col>
          <xdr:colOff>76200</xdr:colOff>
          <xdr:row>82</xdr:row>
          <xdr:rowOff>285750</xdr:rowOff>
        </xdr:to>
        <xdr:sp>
          <xdr:nvSpPr>
            <xdr:cNvPr id="1087" name="Option Butto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>
              <a:spLocks noRot="1"/>
            </xdr:cNvSpPr>
          </xdr:nvSpPr>
          <xdr:spPr>
            <a:xfrm>
              <a:off x="7143750" y="19154775"/>
              <a:ext cx="1409700" cy="21907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Segoe UI"/>
                  <a:cs typeface="Segoe UI"/>
                </a:rPr>
                <a:t>#5353 Retro Frame Brace</a:t>
              </a:r>
            </a:p>
          </xdr:txBody>
        </xdr:sp>
        <xdr:clientData/>
      </xdr:twoCellAnchor>
    </mc:Choice>
    <mc:Fallback/>
  </mc:AlternateContent>
  <xdr:oneCellAnchor>
    <xdr:from>
      <xdr:col>1</xdr:col>
      <xdr:colOff>552450</xdr:colOff>
      <xdr:row>120</xdr:row>
      <xdr:rowOff>104775</xdr:rowOff>
    </xdr:from>
    <xdr:ext cx="7562850" cy="561975"/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" y="28241625"/>
          <a:ext cx="7562850" cy="561975"/>
        </a:xfrm>
        <a:prstGeom prst="rect"/>
      </xdr:spPr>
    </xdr:pic>
    <xdr:clientData/>
  </xdr:oneCellAnchor>
  <xdr:twoCellAnchor>
    <xdr:from>
      <xdr:col>1</xdr:col>
      <xdr:colOff>542925</xdr:colOff>
      <xdr:row>178</xdr:row>
      <xdr:rowOff>0</xdr:rowOff>
    </xdr:from>
    <xdr:to>
      <xdr:col>28</xdr:col>
      <xdr:colOff>58512</xdr:colOff>
      <xdr:row>180</xdr:row>
      <xdr:rowOff>29295</xdr:rowOff>
    </xdr:to>
    <xdr:sp fLocksText="0">
      <xdr:nvSpPr>
        <xdr:cNvPr id="68" name="Text 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1152525" y="41471850"/>
          <a:ext cx="8591550" cy="409575"/>
        </a:xfrm>
        <a:prstGeom prst="rect"/>
        <a:noFill/>
        <a:ln w="1">
          <a:noFill/>
          <a:miter lim="800000"/>
        </a:ln>
      </xdr:spPr>
      <xdr:txBody>
        <a:bodyPr lIns="27432" tIns="22860" rIns="27432" bIns="22860" vertOverflow="clip" wrap="square" anchor="ctr" anchorCtr="1" upright="1">
          <a:noAutofit/>
        </a:bodyPr>
        <a:lstStyle/>
        <a:p>
          <a:pPr algn="ctr" rtl="0">
            <a:defRPr sz="1000"/>
          </a:pPr>
          <a:r>
            <a:rPr lang="en-US" sz="1100" u="none" b="0" i="0" baseline="0">
              <a:solidFill>
                <a:srgbClr val="000000"/>
              </a:solidFill>
              <a:latin typeface="Arial"/>
              <a:cs typeface="Arial"/>
            </a:rPr>
            <a:t>3032 Walker Ridge Dr. NW   •  Grand Rapids, MI  49544   •  Phone (616) 784-0405   •  Toll Free (877) 784-0405  •  FAX (616) 784-0411</a:t>
          </a:r>
          <a:endParaRPr lang="en-US" sz="1000" u="none" b="0" i="0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"/>
              <a:cs typeface="Arial"/>
            </a:rPr>
            <a:t>© SignComp 2007 All Rights Reserved  6/12/2007</a:t>
          </a:r>
        </a:p>
      </xdr:txBody>
    </xdr: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82</xdr:row>
          <xdr:rowOff>66675</xdr:rowOff>
        </xdr:from>
        <xdr:to>
          <xdr:col>7</xdr:col>
          <xdr:colOff>114300</xdr:colOff>
          <xdr:row>82</xdr:row>
          <xdr:rowOff>266700</xdr:rowOff>
        </xdr:to>
        <xdr:sp>
          <xdr:nvSpPr>
            <xdr:cNvPr id="1088" name="Option 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>
              <a:spLocks noRot="1"/>
            </xdr:cNvSpPr>
          </xdr:nvSpPr>
          <xdr:spPr>
            <a:xfrm>
              <a:off x="2076450" y="19154775"/>
              <a:ext cx="857250" cy="200025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Segoe UI"/>
                  <a:cs typeface="Segoe UI"/>
                </a:rPr>
                <a:t>Default Brace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81</xdr:row>
          <xdr:rowOff>57150</xdr:rowOff>
        </xdr:from>
        <xdr:to>
          <xdr:col>26</xdr:col>
          <xdr:colOff>19050</xdr:colOff>
          <xdr:row>83</xdr:row>
          <xdr:rowOff>47625</xdr:rowOff>
        </xdr:to>
        <xdr:sp>
          <xdr:nvSpPr>
            <xdr:cNvPr id="1089" name="Group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>
              <a:spLocks noRot="1"/>
            </xdr:cNvSpPr>
          </xdr:nvSpPr>
          <xdr:spPr>
            <a:xfrm>
              <a:off x="1933575" y="19069050"/>
              <a:ext cx="6877050" cy="390525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xdr:twoCellAnchor editAs="oneCell">
    <xdr:from>
      <xdr:col>2</xdr:col>
      <xdr:colOff>9524</xdr:colOff>
      <xdr:row>1</xdr:row>
      <xdr:rowOff>114300</xdr:rowOff>
    </xdr:from>
    <xdr:to>
      <xdr:col>27</xdr:col>
      <xdr:colOff>57724</xdr:colOff>
      <xdr:row>1</xdr:row>
      <xdr:rowOff>647700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14325"/>
          <a:ext cx="8039100" cy="533400"/>
        </a:xfrm>
        <a:prstGeom prst="rect"/>
      </xdr:spPr>
    </xdr:pic>
    <xdr:clientData/>
  </xdr:twoCellAnchor>
  <xdr:twoCellAnchor editAs="oneCell">
    <xdr:from>
      <xdr:col>2</xdr:col>
      <xdr:colOff>0</xdr:colOff>
      <xdr:row>62</xdr:row>
      <xdr:rowOff>114300</xdr:rowOff>
    </xdr:from>
    <xdr:to>
      <xdr:col>25</xdr:col>
      <xdr:colOff>97917</xdr:colOff>
      <xdr:row>62</xdr:row>
      <xdr:rowOff>653796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" y="14220825"/>
          <a:ext cx="7324725" cy="542925"/>
        </a:xfrm>
        <a:prstGeom prst="rect"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228600</xdr:colOff>
          <xdr:row>11</xdr:row>
          <xdr:rowOff>85725</xdr:rowOff>
        </xdr:from>
        <xdr:to>
          <xdr:col>25</xdr:col>
          <xdr:colOff>28575</xdr:colOff>
          <xdr:row>11</xdr:row>
          <xdr:rowOff>276225</xdr:rowOff>
        </xdr:to>
        <xdr:sp>
          <xdr:nvSpPr>
            <xdr:cNvPr id="1090" name="Option Butto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>
              <a:spLocks noRot="1"/>
            </xdr:cNvSpPr>
          </xdr:nvSpPr>
          <xdr:spPr>
            <a:xfrm>
              <a:off x="7762875" y="2952750"/>
              <a:ext cx="742950" cy="190500"/>
            </a:xfrm>
            <a:prstGeom prst="rect"/>
            <a:noFill/>
            <a:ln>
              <a:noFill/>
            </a:ln>
          </xdr:spPr>
          <xdr:txBody>
            <a:bodyPr lIns="27432" tIns="18288" rIns="0" bIns="18288" vertOverflow="clip" wrap="square" anchor="ctr" upright="1"/>
            <a:p>
              <a:pPr algn="l" rtl="0"/>
              <a:r>
                <a:rPr lang="en-US" sz="800" u="none" b="0" i="0" baseline="0">
                  <a:solidFill>
                    <a:srgbClr val="000000"/>
                  </a:solidFill>
                  <a:latin typeface="Segoe UI"/>
                  <a:cs typeface="Segoe UI"/>
                </a:rPr>
                <a:t>Retro Body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57150</xdr:rowOff>
        </xdr:from>
        <xdr:to>
          <xdr:col>25</xdr:col>
          <xdr:colOff>295275</xdr:colOff>
          <xdr:row>11</xdr:row>
          <xdr:rowOff>314325</xdr:rowOff>
        </xdr:to>
        <xdr:sp>
          <xdr:nvSpPr>
            <xdr:cNvPr id="1091" name="Group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>
              <a:spLocks noRot="1"/>
            </xdr:cNvSpPr>
          </xdr:nvSpPr>
          <xdr:spPr>
            <a:xfrm>
              <a:off x="3238500" y="2924175"/>
              <a:ext cx="5534025" cy="257175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171450</xdr:rowOff>
        </xdr:from>
        <xdr:to>
          <xdr:col>7</xdr:col>
          <xdr:colOff>161925</xdr:colOff>
          <xdr:row>20</xdr:row>
          <xdr:rowOff>209550</xdr:rowOff>
        </xdr:to>
        <xdr:sp>
          <xdr:nvSpPr>
            <xdr:cNvPr id="1092" name="Group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>
              <a:spLocks noRot="1"/>
            </xdr:cNvSpPr>
          </xdr:nvSpPr>
          <xdr:spPr>
            <a:xfrm>
              <a:off x="1876425" y="4848225"/>
              <a:ext cx="1104900" cy="41910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52</xdr:row>
          <xdr:rowOff>28575</xdr:rowOff>
        </xdr:from>
        <xdr:to>
          <xdr:col>14</xdr:col>
          <xdr:colOff>0</xdr:colOff>
          <xdr:row>53</xdr:row>
          <xdr:rowOff>9525</xdr:rowOff>
        </xdr:to>
        <xdr:sp>
          <xdr:nvSpPr>
            <xdr:cNvPr id="1095" name="Group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>
              <a:spLocks noRot="1"/>
            </xdr:cNvSpPr>
          </xdr:nvSpPr>
          <xdr:spPr>
            <a:xfrm>
              <a:off x="2133600" y="11868150"/>
              <a:ext cx="2886075" cy="30480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28575</xdr:rowOff>
        </xdr:from>
        <xdr:to>
          <xdr:col>13</xdr:col>
          <xdr:colOff>200025</xdr:colOff>
          <xdr:row>53</xdr:row>
          <xdr:rowOff>314325</xdr:rowOff>
        </xdr:to>
        <xdr:sp>
          <xdr:nvSpPr>
            <xdr:cNvPr id="1096" name="Group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>
              <a:spLocks noRot="1"/>
            </xdr:cNvSpPr>
          </xdr:nvSpPr>
          <xdr:spPr>
            <a:xfrm>
              <a:off x="2095500" y="12192000"/>
              <a:ext cx="2809875" cy="285750"/>
            </a:xfrm>
            <a:prstGeom prst="rect"/>
            <a:noFill/>
            <a:ln>
              <a:solidFill>
                <a:srgbClr val="000000"/>
              </a:solidFill>
            </a:ln>
          </xdr:spPr>
          <xdr:txBody>
            <a:bodyPr lIns="91440" tIns="45720" rIns="91440" bIns="45720" vertOverflow="clip" upright="1"/>
            <a:p/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44</xdr:col>
      <xdr:colOff>285750</xdr:colOff>
      <xdr:row>51</xdr:row>
      <xdr:rowOff>28575</xdr:rowOff>
    </xdr:from>
    <xdr:to>
      <xdr:col>51</xdr:col>
      <xdr:colOff>590550</xdr:colOff>
      <xdr:row>67</xdr:row>
      <xdr:rowOff>38100</xdr:rowOff>
    </xdr:to>
    <xdr:graphicFrame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30632400" y="8534400"/>
        <a:ext cx="4572000" cy="28003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44</xdr:col>
      <xdr:colOff>471487</xdr:colOff>
      <xdr:row>121</xdr:row>
      <xdr:rowOff>95250</xdr:rowOff>
    </xdr:from>
    <xdr:to>
      <xdr:col>52</xdr:col>
      <xdr:colOff>166687</xdr:colOff>
      <xdr:row>138</xdr:row>
      <xdr:rowOff>47625</xdr:rowOff>
    </xdr:to>
    <xdr:graphicFrame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30813375" y="20250150"/>
        <a:ext cx="4572000" cy="270510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44</xdr:col>
      <xdr:colOff>271462</xdr:colOff>
      <xdr:row>67</xdr:row>
      <xdr:rowOff>171450</xdr:rowOff>
    </xdr:from>
    <xdr:to>
      <xdr:col>51</xdr:col>
      <xdr:colOff>576262</xdr:colOff>
      <xdr:row>83</xdr:row>
      <xdr:rowOff>85725</xdr:rowOff>
    </xdr:to>
    <xdr:graphicFrame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30613350" y="11468100"/>
        <a:ext cx="4572000" cy="2619375"/>
      </xdr:xfrm>
      <a:graphic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44</xdr:col>
      <xdr:colOff>366712</xdr:colOff>
      <xdr:row>84</xdr:row>
      <xdr:rowOff>19050</xdr:rowOff>
    </xdr:from>
    <xdr:to>
      <xdr:col>52</xdr:col>
      <xdr:colOff>61912</xdr:colOff>
      <xdr:row>100</xdr:row>
      <xdr:rowOff>123825</xdr:rowOff>
    </xdr:to>
    <xdr:graphicFrame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30708600" y="14182725"/>
        <a:ext cx="4572000" cy="2695575"/>
      </xdr:xfrm>
      <a:graphic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44</xdr:col>
      <xdr:colOff>471487</xdr:colOff>
      <xdr:row>103</xdr:row>
      <xdr:rowOff>47625</xdr:rowOff>
    </xdr:from>
    <xdr:to>
      <xdr:col>52</xdr:col>
      <xdr:colOff>166687</xdr:colOff>
      <xdr:row>119</xdr:row>
      <xdr:rowOff>133350</xdr:rowOff>
    </xdr:to>
    <xdr:graphicFrame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30813375" y="17287875"/>
        <a:ext cx="4572000" cy="2676525"/>
      </xdr:xfrm>
      <a:graphic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52</xdr:col>
      <xdr:colOff>585787</xdr:colOff>
      <xdr:row>50</xdr:row>
      <xdr:rowOff>104775</xdr:rowOff>
    </xdr:from>
    <xdr:to>
      <xdr:col>60</xdr:col>
      <xdr:colOff>280987</xdr:colOff>
      <xdr:row>66</xdr:row>
      <xdr:rowOff>123825</xdr:rowOff>
    </xdr:to>
    <xdr:graphicFrame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35804475" y="8448675"/>
        <a:ext cx="4572000" cy="2800350"/>
      </xdr:xfrm>
      <a:graphic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52</xdr:col>
      <xdr:colOff>414337</xdr:colOff>
      <xdr:row>67</xdr:row>
      <xdr:rowOff>142875</xdr:rowOff>
    </xdr:from>
    <xdr:to>
      <xdr:col>60</xdr:col>
      <xdr:colOff>109537</xdr:colOff>
      <xdr:row>83</xdr:row>
      <xdr:rowOff>9525</xdr:rowOff>
    </xdr:to>
    <xdr:graphicFrame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35633025" y="11439525"/>
        <a:ext cx="4572000" cy="2571750"/>
      </xdr:xfrm>
      <a:graphic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52</xdr:col>
      <xdr:colOff>357187</xdr:colOff>
      <xdr:row>83</xdr:row>
      <xdr:rowOff>161925</xdr:rowOff>
    </xdr:from>
    <xdr:to>
      <xdr:col>60</xdr:col>
      <xdr:colOff>52387</xdr:colOff>
      <xdr:row>100</xdr:row>
      <xdr:rowOff>85725</xdr:rowOff>
    </xdr:to>
    <xdr:graphicFrame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35575875" y="14163675"/>
        <a:ext cx="4572000" cy="2676525"/>
      </xdr:xfrm>
      <a:graphic>
        <a:graphicData uri="http://schemas.openxmlformats.org/drawingml/2006/chart">
          <c:chart xmlns:c="http://schemas.openxmlformats.org/drawingml/2006/chart" r:id="rId8"/>
        </a:graphicData>
      </a:graphic>
    </xdr:graphicFrame>
    <xdr:clientData/>
  </xdr:twoCellAnchor>
  <xdr:twoCellAnchor>
    <xdr:from>
      <xdr:col>52</xdr:col>
      <xdr:colOff>366712</xdr:colOff>
      <xdr:row>102</xdr:row>
      <xdr:rowOff>19050</xdr:rowOff>
    </xdr:from>
    <xdr:to>
      <xdr:col>60</xdr:col>
      <xdr:colOff>61912</xdr:colOff>
      <xdr:row>119</xdr:row>
      <xdr:rowOff>9525</xdr:rowOff>
    </xdr:to>
    <xdr:graphicFrame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35585400" y="17097375"/>
        <a:ext cx="4572000" cy="2743200"/>
      </xdr:xfrm>
      <a:graphic>
        <a:graphicData uri="http://schemas.openxmlformats.org/drawingml/2006/chart">
          <c:chart xmlns:c="http://schemas.openxmlformats.org/drawingml/2006/chart" r:id="rId9"/>
        </a:graphicData>
      </a:graphic>
    </xdr:graphicFrame>
    <xdr:clientData/>
  </xdr:twoCellAnchor>
  <xdr:twoCellAnchor>
    <xdr:from>
      <xdr:col>52</xdr:col>
      <xdr:colOff>376237</xdr:colOff>
      <xdr:row>121</xdr:row>
      <xdr:rowOff>57150</xdr:rowOff>
    </xdr:from>
    <xdr:to>
      <xdr:col>60</xdr:col>
      <xdr:colOff>71437</xdr:colOff>
      <xdr:row>138</xdr:row>
      <xdr:rowOff>47625</xdr:rowOff>
    </xdr:to>
    <xdr:graphicFrame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35594925" y="20212050"/>
        <a:ext cx="4572000" cy="2743200"/>
      </xdr:xfrm>
      <a:graphic>
        <a:graphicData uri="http://schemas.openxmlformats.org/drawingml/2006/chart">
          <c:chart xmlns:c="http://schemas.openxmlformats.org/drawingml/2006/chart" r:id="rId10"/>
        </a:graphicData>
      </a:graphic>
    </xdr:graphicFrame>
    <xdr:clientData/>
  </xdr:twoCellAnchor>
  <xdr:twoCellAnchor>
    <xdr:from>
      <xdr:col>52</xdr:col>
      <xdr:colOff>395287</xdr:colOff>
      <xdr:row>139</xdr:row>
      <xdr:rowOff>19050</xdr:rowOff>
    </xdr:from>
    <xdr:to>
      <xdr:col>60</xdr:col>
      <xdr:colOff>90487</xdr:colOff>
      <xdr:row>156</xdr:row>
      <xdr:rowOff>9525</xdr:rowOff>
    </xdr:to>
    <xdr:graphicFrame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35613975" y="23088600"/>
        <a:ext cx="4572000" cy="2743200"/>
      </xdr:xfrm>
      <a:graphic>
        <a:graphicData uri="http://schemas.openxmlformats.org/drawingml/2006/chart">
          <c:chart xmlns:c="http://schemas.openxmlformats.org/drawingml/2006/chart" r:id="rId11"/>
        </a:graphicData>
      </a:graphic>
    </xdr:graphicFrame>
    <xdr:clientData/>
  </xdr:twoCellAnchor>
  <xdr:twoCellAnchor>
    <xdr:from>
      <xdr:col>60</xdr:col>
      <xdr:colOff>395287</xdr:colOff>
      <xdr:row>101</xdr:row>
      <xdr:rowOff>38100</xdr:rowOff>
    </xdr:from>
    <xdr:to>
      <xdr:col>68</xdr:col>
      <xdr:colOff>90487</xdr:colOff>
      <xdr:row>118</xdr:row>
      <xdr:rowOff>28575</xdr:rowOff>
    </xdr:to>
    <xdr:graphicFrame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40490775" y="16954500"/>
        <a:ext cx="4572000" cy="2743200"/>
      </xdr:xfrm>
      <a:graphic>
        <a:graphicData uri="http://schemas.openxmlformats.org/drawingml/2006/chart">
          <c:chart xmlns:c="http://schemas.openxmlformats.org/drawingml/2006/chart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109904</xdr:colOff>
      <xdr:row>61</xdr:row>
      <xdr:rowOff>29432</xdr:rowOff>
    </xdr:from>
    <xdr:to>
      <xdr:col>28</xdr:col>
      <xdr:colOff>238125</xdr:colOff>
      <xdr:row>62</xdr:row>
      <xdr:rowOff>180367</xdr:rowOff>
    </xdr:to>
    <xdr:sp>
      <xdr:nvSpPr>
        <xdr:cNvPr id="2" name="Text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723900" y="12868275"/>
          <a:ext cx="8610600" cy="381000"/>
        </a:xfrm>
        <a:prstGeom prst="rect"/>
        <a:noFill/>
        <a:ln w="1">
          <a:noFill/>
          <a:miter lim="800000"/>
        </a:ln>
      </xdr:spPr>
      <xdr:txBody>
        <a:bodyPr lIns="27432" tIns="22860" rIns="27432" bIns="22860" vertOverflow="clip" wrap="square" anchor="ctr" upright="1"/>
        <a:lstStyle/>
        <a:p>
          <a:pPr algn="ctr" rtl="0">
            <a:defRPr sz="1000"/>
          </a:pPr>
          <a:r>
            <a:rPr lang="en-US" sz="1100" u="none" b="0" i="0" baseline="0">
              <a:solidFill>
                <a:srgbClr val="000000"/>
              </a:solidFill>
              <a:latin typeface="Arial"/>
              <a:cs typeface="Arial"/>
            </a:rPr>
            <a:t>3032 Walker Ridge Dr. NW   •  Grand Rapids, MI  49544   •  Phone (616) 784-0405   •  Toll Free (877) 784-0405  •  FAX (616) 784-0411</a:t>
          </a:r>
          <a:endParaRPr lang="en-US" sz="1000" u="none" b="0" i="0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"/>
              <a:cs typeface="Arial"/>
            </a:rPr>
            <a:t>© SignComp 2007 All Rights Reserved  6/12/2007</a:t>
          </a:r>
        </a:p>
      </xdr:txBody>
    </xdr:sp>
    <xdr:clientData/>
  </xdr:twoCellAnchor>
  <xdr:oneCellAnchor>
    <xdr:from>
      <xdr:col>6</xdr:col>
      <xdr:colOff>180975</xdr:colOff>
      <xdr:row>10</xdr:row>
      <xdr:rowOff>9525</xdr:rowOff>
    </xdr:from>
    <xdr:ext cx="4600575" cy="318135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2200" y="2314575"/>
          <a:ext cx="4600575" cy="3181350"/>
        </a:xfrm>
        <a:prstGeom prst="rect"/>
      </xdr:spPr>
    </xdr:pic>
    <xdr:clientData/>
  </xdr:oneCellAnchor>
  <xdr:twoCellAnchor editAs="oneCell">
    <xdr:from>
      <xdr:col>7</xdr:col>
      <xdr:colOff>9525</xdr:colOff>
      <xdr:row>37</xdr:row>
      <xdr:rowOff>9526</xdr:rowOff>
    </xdr:from>
    <xdr:to>
      <xdr:col>21</xdr:col>
      <xdr:colOff>254424</xdr:colOff>
      <xdr:row>51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7667625"/>
          <a:ext cx="4648200" cy="3238500"/>
        </a:xfrm>
        <a:prstGeom prst="rect"/>
      </xdr:spPr>
    </xdr:pic>
    <xdr:clientData/>
  </xdr:twoCellAnchor>
  <xdr:twoCellAnchor editAs="oneCell">
    <xdr:from>
      <xdr:col>2</xdr:col>
      <xdr:colOff>161925</xdr:colOff>
      <xdr:row>1</xdr:row>
      <xdr:rowOff>104775</xdr:rowOff>
    </xdr:from>
    <xdr:to>
      <xdr:col>25</xdr:col>
      <xdr:colOff>259842</xdr:colOff>
      <xdr:row>1</xdr:row>
      <xdr:rowOff>644271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276225"/>
          <a:ext cx="7324725" cy="542925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6</xdr:col>
      <xdr:colOff>85725</xdr:colOff>
      <xdr:row>1</xdr:row>
      <xdr:rowOff>123825</xdr:rowOff>
    </xdr:from>
    <xdr:to>
      <xdr:col>8</xdr:col>
      <xdr:colOff>419100</xdr:colOff>
      <xdr:row>3</xdr:row>
      <xdr:rowOff>123825</xdr:rowOff>
    </xdr:to>
    <xdr:pic>
      <xdr:nvPicPr>
        <xdr:cNvPr id="2" name="Picture 1" descr="Sign Comp Logo Horz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rrowheads="1" noChangeAspect="1"/>
        </xdr:cNvPicPr>
      </xdr:nvPicPr>
      <xdr:blipFill>
        <a:blip r:embed="rId1"/>
        <a:stretch>
          <a:fillRect/>
        </a:stretch>
      </xdr:blipFill>
      <xdr:spPr bwMode="auto">
        <a:xfrm>
          <a:off x="3381375" y="504825"/>
          <a:ext cx="1552575" cy="323850"/>
        </a:xfrm>
        <a:prstGeom prst="rect"/>
        <a:noFill/>
      </xdr:spPr>
    </xdr:pic>
    <xdr:clientData/>
  </xdr:twoCellAnchor>
  <xdr:twoCellAnchor>
    <xdr:from>
      <xdr:col>1</xdr:col>
      <xdr:colOff>9525</xdr:colOff>
      <xdr:row>74</xdr:row>
      <xdr:rowOff>152400</xdr:rowOff>
    </xdr:from>
    <xdr:to>
      <xdr:col>13</xdr:col>
      <xdr:colOff>219075</xdr:colOff>
      <xdr:row>76</xdr:row>
      <xdr:rowOff>123825</xdr:rowOff>
    </xdr:to>
    <xdr:sp>
      <xdr:nvSpPr>
        <xdr:cNvPr id="3" name="Text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619125" y="10191750"/>
          <a:ext cx="7162800" cy="295275"/>
        </a:xfrm>
        <a:prstGeom prst="rect"/>
        <a:noFill/>
        <a:ln w="1">
          <a:noFill/>
          <a:miter lim="800000"/>
        </a:ln>
      </xdr:spPr>
      <xdr:txBody>
        <a:bodyPr lIns="27432" tIns="22860" rIns="27432" bIns="22860" vertOverflow="clip" wrap="square" anchor="ctr" upright="1"/>
        <a:lstStyle/>
        <a:p>
          <a:pPr algn="ctr" rtl="0">
            <a:defRPr sz="1000"/>
          </a:pPr>
          <a:r>
            <a:rPr lang="en-US" sz="800" u="none" b="0" i="0" baseline="0">
              <a:solidFill>
                <a:srgbClr val="000000"/>
              </a:solidFill>
              <a:latin typeface="Arial"/>
              <a:cs typeface="Arial"/>
            </a:rPr>
            <a:t>3032 Walker Ridge Dr. NW   •  Grand Rapids, MI  49544   •  Phone (616) 784-0405   •  Toll Free (877) 784-0405  •  FAX (616) 784-0411</a:t>
          </a:r>
        </a:p>
        <a:p>
          <a:pPr algn="ctr" rtl="0">
            <a:defRPr sz="1000"/>
          </a:pPr>
          <a:r>
            <a:rPr lang="en-US" sz="800" u="none" b="0" i="0" baseline="0">
              <a:solidFill>
                <a:srgbClr val="000000"/>
              </a:solidFill>
              <a:latin typeface="Arial"/>
              <a:cs typeface="Arial"/>
            </a:rPr>
            <a:t>© SignComp 2004 All Rights Reserved  10/28/2006</a:t>
          </a:r>
        </a:p>
      </xdr:txBody>
    </xdr:sp>
    <xdr:clientData/>
  </xdr:twoCellAnchor>
  <xdr:twoCellAnchor editAs="oneCell">
    <xdr:from>
      <xdr:col>2</xdr:col>
      <xdr:colOff>333375</xdr:colOff>
      <xdr:row>10</xdr:row>
      <xdr:rowOff>104775</xdr:rowOff>
    </xdr:from>
    <xdr:to>
      <xdr:col>5</xdr:col>
      <xdr:colOff>257175</xdr:colOff>
      <xdr:row>33</xdr:row>
      <xdr:rowOff>95250</xdr:rowOff>
    </xdr:to>
    <xdr:pic>
      <xdr:nvPicPr>
        <xdr:cNvPr id="4" name="Picture 3" descr="Copy 2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rrowheads="1" noChangeAspect="1"/>
        </xdr:cNvPicPr>
      </xdr:nvPicPr>
      <xdr:blipFill>
        <a:blip r:embed="rId2"/>
        <a:stretch>
          <a:fillRect/>
        </a:stretch>
      </xdr:blipFill>
      <xdr:spPr bwMode="auto">
        <a:xfrm>
          <a:off x="1190625" y="2038350"/>
          <a:ext cx="1752600" cy="3714750"/>
        </a:xfrm>
        <a:prstGeom prst="rect"/>
        <a:noFill/>
      </xdr:spPr>
    </xdr:pic>
    <xdr:clientData/>
  </xdr:twoCellAnchor>
  <xdr:twoCellAnchor editAs="oneCell">
    <xdr:from>
      <xdr:col>5</xdr:col>
      <xdr:colOff>457200</xdr:colOff>
      <xdr:row>12</xdr:row>
      <xdr:rowOff>76200</xdr:rowOff>
    </xdr:from>
    <xdr:to>
      <xdr:col>12</xdr:col>
      <xdr:colOff>304800</xdr:colOff>
      <xdr:row>29</xdr:row>
      <xdr:rowOff>0</xdr:rowOff>
    </xdr:to>
    <xdr:pic>
      <xdr:nvPicPr>
        <xdr:cNvPr id="5" name="Picture 4" descr="GS2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rrowheads="1" noChangeAspect="1"/>
        </xdr:cNvPicPr>
      </xdr:nvPicPr>
      <xdr:blipFill>
        <a:blip r:embed="rId3"/>
        <a:stretch>
          <a:fillRect/>
        </a:stretch>
      </xdr:blipFill>
      <xdr:spPr bwMode="auto">
        <a:xfrm>
          <a:off x="3143250" y="2333625"/>
          <a:ext cx="4114800" cy="2676525"/>
        </a:xfrm>
        <a:prstGeom prst="rect"/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6</xdr:col>
      <xdr:colOff>85725</xdr:colOff>
      <xdr:row>1</xdr:row>
      <xdr:rowOff>123825</xdr:rowOff>
    </xdr:from>
    <xdr:to>
      <xdr:col>8</xdr:col>
      <xdr:colOff>419100</xdr:colOff>
      <xdr:row>3</xdr:row>
      <xdr:rowOff>123825</xdr:rowOff>
    </xdr:to>
    <xdr:pic>
      <xdr:nvPicPr>
        <xdr:cNvPr id="2" name="Picture 1" descr="Sign Comp Logo Horz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rrowheads="1" noChangeAspect="1"/>
        </xdr:cNvPicPr>
      </xdr:nvPicPr>
      <xdr:blipFill>
        <a:blip r:embed="rId1"/>
        <a:stretch>
          <a:fillRect/>
        </a:stretch>
      </xdr:blipFill>
      <xdr:spPr bwMode="auto">
        <a:xfrm>
          <a:off x="3381375" y="504825"/>
          <a:ext cx="1552575" cy="323850"/>
        </a:xfrm>
        <a:prstGeom prst="rect"/>
        <a:noFill/>
      </xdr:spPr>
    </xdr:pic>
    <xdr:clientData/>
  </xdr:twoCellAnchor>
  <xdr:twoCellAnchor>
    <xdr:from>
      <xdr:col>1</xdr:col>
      <xdr:colOff>9525</xdr:colOff>
      <xdr:row>74</xdr:row>
      <xdr:rowOff>152400</xdr:rowOff>
    </xdr:from>
    <xdr:to>
      <xdr:col>13</xdr:col>
      <xdr:colOff>219075</xdr:colOff>
      <xdr:row>76</xdr:row>
      <xdr:rowOff>123825</xdr:rowOff>
    </xdr:to>
    <xdr:sp>
      <xdr:nvSpPr>
        <xdr:cNvPr id="3" name="Text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19125" y="10191750"/>
          <a:ext cx="7162800" cy="295275"/>
        </a:xfrm>
        <a:prstGeom prst="rect"/>
        <a:noFill/>
        <a:ln w="1">
          <a:noFill/>
          <a:miter lim="800000"/>
        </a:ln>
      </xdr:spPr>
      <xdr:txBody>
        <a:bodyPr lIns="27432" tIns="22860" rIns="27432" bIns="22860" vertOverflow="clip" wrap="square" anchor="ctr" upright="1"/>
        <a:lstStyle/>
        <a:p>
          <a:pPr algn="ctr" rtl="0">
            <a:defRPr sz="1000"/>
          </a:pPr>
          <a:r>
            <a:rPr lang="en-US" sz="800" u="none" b="0" i="0" baseline="0">
              <a:solidFill>
                <a:srgbClr val="000000"/>
              </a:solidFill>
              <a:latin typeface="Arial"/>
              <a:cs typeface="Arial"/>
            </a:rPr>
            <a:t>3032 Walker Ridge Dr. NW   •  Grand Rapids, MI  49544   •  Phone (616) 784-0405   •  Toll Free (877) 784-0405  •  FAX (616) 784-0411</a:t>
          </a:r>
        </a:p>
        <a:p>
          <a:pPr algn="ctr" rtl="0">
            <a:defRPr sz="1000"/>
          </a:pPr>
          <a:r>
            <a:rPr lang="en-US" sz="800" u="none" b="0" i="0" baseline="0">
              <a:solidFill>
                <a:srgbClr val="000000"/>
              </a:solidFill>
              <a:latin typeface="Arial"/>
              <a:cs typeface="Arial"/>
            </a:rPr>
            <a:t>© SignComp 2004 All Rights Reserved  10/28/2006</a:t>
          </a:r>
        </a:p>
      </xdr:txBody>
    </xdr:sp>
    <xdr:clientData/>
  </xdr:twoCellAnchor>
  <xdr:twoCellAnchor editAs="oneCell">
    <xdr:from>
      <xdr:col>2</xdr:col>
      <xdr:colOff>9525</xdr:colOff>
      <xdr:row>10</xdr:row>
      <xdr:rowOff>142875</xdr:rowOff>
    </xdr:from>
    <xdr:to>
      <xdr:col>4</xdr:col>
      <xdr:colOff>542925</xdr:colOff>
      <xdr:row>33</xdr:row>
      <xdr:rowOff>133350</xdr:rowOff>
    </xdr:to>
    <xdr:pic>
      <xdr:nvPicPr>
        <xdr:cNvPr id="4" name="Picture 3" descr="Copy 307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rrowheads="1" noChangeAspect="1"/>
        </xdr:cNvPicPr>
      </xdr:nvPicPr>
      <xdr:blipFill>
        <a:blip r:embed="rId2"/>
        <a:stretch>
          <a:fillRect/>
        </a:stretch>
      </xdr:blipFill>
      <xdr:spPr bwMode="auto">
        <a:xfrm>
          <a:off x="866775" y="2076450"/>
          <a:ext cx="1752600" cy="3714750"/>
        </a:xfrm>
        <a:prstGeom prst="rect"/>
        <a:noFill/>
      </xdr:spPr>
    </xdr:pic>
    <xdr:clientData/>
  </xdr:twoCellAnchor>
  <xdr:twoCellAnchor editAs="oneCell">
    <xdr:from>
      <xdr:col>4</xdr:col>
      <xdr:colOff>485775</xdr:colOff>
      <xdr:row>10</xdr:row>
      <xdr:rowOff>47625</xdr:rowOff>
    </xdr:from>
    <xdr:to>
      <xdr:col>13</xdr:col>
      <xdr:colOff>0</xdr:colOff>
      <xdr:row>33</xdr:row>
      <xdr:rowOff>133350</xdr:rowOff>
    </xdr:to>
    <xdr:pic>
      <xdr:nvPicPr>
        <xdr:cNvPr id="5" name="Picture 4" descr="GS307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rrowheads="1" noChangeAspect="1"/>
        </xdr:cNvPicPr>
      </xdr:nvPicPr>
      <xdr:blipFill>
        <a:blip r:embed="rId3"/>
        <a:stretch>
          <a:fillRect/>
        </a:stretch>
      </xdr:blipFill>
      <xdr:spPr bwMode="auto">
        <a:xfrm>
          <a:off x="2562225" y="1981200"/>
          <a:ext cx="5000625" cy="3810000"/>
        </a:xfrm>
        <a:prstGeom prst="rect"/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6</xdr:col>
      <xdr:colOff>85725</xdr:colOff>
      <xdr:row>1</xdr:row>
      <xdr:rowOff>123825</xdr:rowOff>
    </xdr:from>
    <xdr:to>
      <xdr:col>8</xdr:col>
      <xdr:colOff>419100</xdr:colOff>
      <xdr:row>3</xdr:row>
      <xdr:rowOff>123825</xdr:rowOff>
    </xdr:to>
    <xdr:pic>
      <xdr:nvPicPr>
        <xdr:cNvPr id="2" name="Picture 1" descr="Sign Comp Logo Horz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rrowheads="1" noChangeAspect="1"/>
        </xdr:cNvPicPr>
      </xdr:nvPicPr>
      <xdr:blipFill>
        <a:blip r:embed="rId1"/>
        <a:stretch>
          <a:fillRect/>
        </a:stretch>
      </xdr:blipFill>
      <xdr:spPr bwMode="auto">
        <a:xfrm>
          <a:off x="3381375" y="504825"/>
          <a:ext cx="1552575" cy="323850"/>
        </a:xfrm>
        <a:prstGeom prst="rect"/>
        <a:noFill/>
      </xdr:spPr>
    </xdr:pic>
    <xdr:clientData/>
  </xdr:twoCellAnchor>
  <xdr:twoCellAnchor>
    <xdr:from>
      <xdr:col>1</xdr:col>
      <xdr:colOff>9525</xdr:colOff>
      <xdr:row>74</xdr:row>
      <xdr:rowOff>152400</xdr:rowOff>
    </xdr:from>
    <xdr:to>
      <xdr:col>13</xdr:col>
      <xdr:colOff>219075</xdr:colOff>
      <xdr:row>76</xdr:row>
      <xdr:rowOff>123825</xdr:rowOff>
    </xdr:to>
    <xdr:sp>
      <xdr:nvSpPr>
        <xdr:cNvPr id="3" name="Text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619125" y="10191750"/>
          <a:ext cx="7162800" cy="295275"/>
        </a:xfrm>
        <a:prstGeom prst="rect"/>
        <a:noFill/>
        <a:ln w="1">
          <a:noFill/>
          <a:miter lim="800000"/>
        </a:ln>
      </xdr:spPr>
      <xdr:txBody>
        <a:bodyPr lIns="27432" tIns="22860" rIns="27432" bIns="22860" vertOverflow="clip" wrap="square" anchor="ctr" upright="1"/>
        <a:lstStyle/>
        <a:p>
          <a:pPr algn="ctr" rtl="0">
            <a:defRPr sz="1000"/>
          </a:pPr>
          <a:r>
            <a:rPr lang="en-US" sz="800" u="none" b="0" i="0" baseline="0">
              <a:solidFill>
                <a:srgbClr val="000000"/>
              </a:solidFill>
              <a:latin typeface="Arial"/>
              <a:cs typeface="Arial"/>
            </a:rPr>
            <a:t>3032 Walker Ridge Dr. NW   •  Grand Rapids, MI  49544   •  Phone (616) 784-0405   •  Toll Free (877) 784-0405  •  FAX (616) 784-0411</a:t>
          </a:r>
        </a:p>
        <a:p>
          <a:pPr algn="ctr" rtl="0">
            <a:defRPr sz="1000"/>
          </a:pPr>
          <a:r>
            <a:rPr lang="en-US" sz="800" u="none" b="0" i="0" baseline="0">
              <a:solidFill>
                <a:srgbClr val="000000"/>
              </a:solidFill>
              <a:latin typeface="Arial"/>
              <a:cs typeface="Arial"/>
            </a:rPr>
            <a:t>© SignComp 2004 All Rights Reserved  10/28/2006</a:t>
          </a:r>
        </a:p>
      </xdr:txBody>
    </xdr:sp>
    <xdr:clientData/>
  </xdr:twoCellAnchor>
  <xdr:twoCellAnchor editAs="oneCell">
    <xdr:from>
      <xdr:col>2</xdr:col>
      <xdr:colOff>228600</xdr:colOff>
      <xdr:row>10</xdr:row>
      <xdr:rowOff>76200</xdr:rowOff>
    </xdr:from>
    <xdr:to>
      <xdr:col>5</xdr:col>
      <xdr:colOff>152400</xdr:colOff>
      <xdr:row>33</xdr:row>
      <xdr:rowOff>66675</xdr:rowOff>
    </xdr:to>
    <xdr:pic>
      <xdr:nvPicPr>
        <xdr:cNvPr id="4" name="Picture 3" descr="Copy 668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rrowheads="1" noChangeAspect="1"/>
        </xdr:cNvPicPr>
      </xdr:nvPicPr>
      <xdr:blipFill>
        <a:blip r:embed="rId2"/>
        <a:stretch>
          <a:fillRect/>
        </a:stretch>
      </xdr:blipFill>
      <xdr:spPr bwMode="auto">
        <a:xfrm>
          <a:off x="1085850" y="2009775"/>
          <a:ext cx="1752600" cy="3714750"/>
        </a:xfrm>
        <a:prstGeom prst="rect"/>
        <a:noFill/>
      </xdr:spPr>
    </xdr:pic>
    <xdr:clientData/>
  </xdr:twoCellAnchor>
  <xdr:twoCellAnchor editAs="oneCell">
    <xdr:from>
      <xdr:col>5</xdr:col>
      <xdr:colOff>381000</xdr:colOff>
      <xdr:row>10</xdr:row>
      <xdr:rowOff>28575</xdr:rowOff>
    </xdr:from>
    <xdr:to>
      <xdr:col>12</xdr:col>
      <xdr:colOff>381000</xdr:colOff>
      <xdr:row>34</xdr:row>
      <xdr:rowOff>66675</xdr:rowOff>
    </xdr:to>
    <xdr:pic>
      <xdr:nvPicPr>
        <xdr:cNvPr id="5" name="Picture 4" descr="GS788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rrowheads="1" noChangeAspect="1"/>
        </xdr:cNvPicPr>
      </xdr:nvPicPr>
      <xdr:blipFill>
        <a:blip r:embed="rId3"/>
        <a:stretch>
          <a:fillRect/>
        </a:stretch>
      </xdr:blipFill>
      <xdr:spPr bwMode="auto">
        <a:xfrm>
          <a:off x="3067050" y="1962150"/>
          <a:ext cx="4267200" cy="3924300"/>
        </a:xfrm>
        <a:prstGeom prst="rect"/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40" Type="http://schemas.openxmlformats.org/officeDocument/2006/relationships/ctrlProp" Target="../ctrProps/ctrProp40.xml" /><Relationship Id="rId42" Type="http://schemas.openxmlformats.org/officeDocument/2006/relationships/ctrlProp" Target="../ctrProps/ctrProp42.xml" /><Relationship Id="rId41" Type="http://schemas.openxmlformats.org/officeDocument/2006/relationships/ctrlProp" Target="../ctrProps/ctrProp41.xml" /><Relationship Id="rId44" Type="http://schemas.openxmlformats.org/officeDocument/2006/relationships/ctrlProp" Target="../ctrProps/ctrProp44.xml" /><Relationship Id="rId43" Type="http://schemas.openxmlformats.org/officeDocument/2006/relationships/ctrlProp" Target="../ctrProps/ctrProp43.xml" /><Relationship Id="rId46" Type="http://schemas.openxmlformats.org/officeDocument/2006/relationships/ctrlProp" Target="../ctrProps/ctrProp46.xml" /><Relationship Id="rId45" Type="http://schemas.openxmlformats.org/officeDocument/2006/relationships/ctrlProp" Target="../ctrProps/ctrProp45.xml" /><Relationship Id="rId1" Type="http://schemas.openxmlformats.org/officeDocument/2006/relationships/ctrlProp" Target="../ctrProps/ctrProp1.xml" /><Relationship Id="rId2" Type="http://schemas.openxmlformats.org/officeDocument/2006/relationships/ctrlProp" Target="../ctrProps/ctrProp2.xml" /><Relationship Id="rId3" Type="http://schemas.openxmlformats.org/officeDocument/2006/relationships/ctrlProp" Target="../ctrProps/ctrProp3.xml" /><Relationship Id="rId4" Type="http://schemas.openxmlformats.org/officeDocument/2006/relationships/ctrlProp" Target="../ctrProps/ctrProp4.xml" /><Relationship Id="rId9" Type="http://schemas.openxmlformats.org/officeDocument/2006/relationships/ctrlProp" Target="../ctrProps/ctrProp9.xml" /><Relationship Id="rId48" Type="http://schemas.openxmlformats.org/officeDocument/2006/relationships/ctrlProp" Target="../ctrProps/ctrProp48.xml" /><Relationship Id="rId47" Type="http://schemas.openxmlformats.org/officeDocument/2006/relationships/ctrlProp" Target="../ctrProps/ctrProp47.xml" /><Relationship Id="rId49" Type="http://schemas.openxmlformats.org/officeDocument/2006/relationships/ctrlProp" Target="../ctrProps/ctrProp49.xml" /><Relationship Id="rId5" Type="http://schemas.openxmlformats.org/officeDocument/2006/relationships/ctrlProp" Target="../ctrProps/ctrProp5.xml" /><Relationship Id="rId6" Type="http://schemas.openxmlformats.org/officeDocument/2006/relationships/ctrlProp" Target="../ctrProps/ctrProp6.xml" /><Relationship Id="rId7" Type="http://schemas.openxmlformats.org/officeDocument/2006/relationships/ctrlProp" Target="../ctrProps/ctrProp7.xml" /><Relationship Id="rId8" Type="http://schemas.openxmlformats.org/officeDocument/2006/relationships/ctrlProp" Target="../ctrProps/ctrProp8.xml" /><Relationship Id="rId31" Type="http://schemas.openxmlformats.org/officeDocument/2006/relationships/ctrlProp" Target="../ctrProps/ctrProp31.xml" /><Relationship Id="rId30" Type="http://schemas.openxmlformats.org/officeDocument/2006/relationships/ctrlProp" Target="../ctrProps/ctrProp30.xml" /><Relationship Id="rId33" Type="http://schemas.openxmlformats.org/officeDocument/2006/relationships/ctrlProp" Target="../ctrProps/ctrProp33.xml" /><Relationship Id="rId32" Type="http://schemas.openxmlformats.org/officeDocument/2006/relationships/ctrlProp" Target="../ctrProps/ctrProp32.xml" /><Relationship Id="rId35" Type="http://schemas.openxmlformats.org/officeDocument/2006/relationships/ctrlProp" Target="../ctrProps/ctrProp35.xml" /><Relationship Id="rId34" Type="http://schemas.openxmlformats.org/officeDocument/2006/relationships/ctrlProp" Target="../ctrProps/ctrProp34.xml" /><Relationship Id="rId70" Type="http://schemas.openxmlformats.org/officeDocument/2006/relationships/printerSettings" Target="../printerSettings/printerSettings1.bin" /><Relationship Id="rId37" Type="http://schemas.openxmlformats.org/officeDocument/2006/relationships/ctrlProp" Target="../ctrProps/ctrProp37.xml" /><Relationship Id="rId36" Type="http://schemas.openxmlformats.org/officeDocument/2006/relationships/ctrlProp" Target="../ctrProps/ctrProp36.xml" /><Relationship Id="rId39" Type="http://schemas.openxmlformats.org/officeDocument/2006/relationships/ctrlProp" Target="../ctrProps/ctrProp39.xml" /><Relationship Id="rId38" Type="http://schemas.openxmlformats.org/officeDocument/2006/relationships/ctrlProp" Target="../ctrProps/ctrProp38.xml" /><Relationship Id="rId62" Type="http://schemas.openxmlformats.org/officeDocument/2006/relationships/ctrlProp" Target="../ctrProps/ctrProp62.xml" /><Relationship Id="rId61" Type="http://schemas.openxmlformats.org/officeDocument/2006/relationships/ctrlProp" Target="../ctrProps/ctrProp61.xml" /><Relationship Id="rId20" Type="http://schemas.openxmlformats.org/officeDocument/2006/relationships/ctrlProp" Target="../ctrProps/ctrProp20.xml" /><Relationship Id="rId64" Type="http://schemas.openxmlformats.org/officeDocument/2006/relationships/ctrlProp" Target="../ctrProps/ctrProp64.xml" /><Relationship Id="rId63" Type="http://schemas.openxmlformats.org/officeDocument/2006/relationships/ctrlProp" Target="../ctrProps/ctrProp63.xml" /><Relationship Id="rId22" Type="http://schemas.openxmlformats.org/officeDocument/2006/relationships/ctrlProp" Target="../ctrProps/ctrProp22.xml" /><Relationship Id="rId66" Type="http://schemas.openxmlformats.org/officeDocument/2006/relationships/ctrlProp" Target="../ctrProps/ctrProp66.xml" /><Relationship Id="rId21" Type="http://schemas.openxmlformats.org/officeDocument/2006/relationships/ctrlProp" Target="../ctrProps/ctrProp21.xml" /><Relationship Id="rId65" Type="http://schemas.openxmlformats.org/officeDocument/2006/relationships/ctrlProp" Target="../ctrProps/ctrProp65.xml" /><Relationship Id="rId24" Type="http://schemas.openxmlformats.org/officeDocument/2006/relationships/ctrlProp" Target="../ctrProps/ctrProp24.xml" /><Relationship Id="rId68" Type="http://schemas.openxmlformats.org/officeDocument/2006/relationships/drawing" Target="../drawings/drawing1.xml" /><Relationship Id="rId23" Type="http://schemas.openxmlformats.org/officeDocument/2006/relationships/ctrlProp" Target="../ctrProps/ctrProp23.xml" /><Relationship Id="rId67" Type="http://schemas.openxmlformats.org/officeDocument/2006/relationships/ctrlProp" Target="../ctrProps/ctrProp67.xml" /><Relationship Id="rId60" Type="http://schemas.openxmlformats.org/officeDocument/2006/relationships/ctrlProp" Target="../ctrProps/ctrProp60.xml" /><Relationship Id="rId26" Type="http://schemas.openxmlformats.org/officeDocument/2006/relationships/ctrlProp" Target="../ctrProps/ctrProp26.xml" /><Relationship Id="rId25" Type="http://schemas.openxmlformats.org/officeDocument/2006/relationships/ctrlProp" Target="../ctrProps/ctrProp25.xml" /><Relationship Id="rId69" Type="http://schemas.openxmlformats.org/officeDocument/2006/relationships/vmlDrawing" Target="../drawings/vmlDrawing1.vml" /><Relationship Id="rId28" Type="http://schemas.openxmlformats.org/officeDocument/2006/relationships/ctrlProp" Target="../ctrProps/ctrProp28.xml" /><Relationship Id="rId27" Type="http://schemas.openxmlformats.org/officeDocument/2006/relationships/ctrlProp" Target="../ctrProps/ctrProp27.xml" /><Relationship Id="rId29" Type="http://schemas.openxmlformats.org/officeDocument/2006/relationships/ctrlProp" Target="../ctrProps/ctrProp29.xml" /><Relationship Id="rId51" Type="http://schemas.openxmlformats.org/officeDocument/2006/relationships/ctrlProp" Target="../ctrProps/ctrProp51.xml" /><Relationship Id="rId50" Type="http://schemas.openxmlformats.org/officeDocument/2006/relationships/ctrlProp" Target="../ctrProps/ctrProp50.xml" /><Relationship Id="rId53" Type="http://schemas.openxmlformats.org/officeDocument/2006/relationships/ctrlProp" Target="../ctrProps/ctrProp53.xml" /><Relationship Id="rId52" Type="http://schemas.openxmlformats.org/officeDocument/2006/relationships/ctrlProp" Target="../ctrProps/ctrProp52.xml" /><Relationship Id="rId11" Type="http://schemas.openxmlformats.org/officeDocument/2006/relationships/ctrlProp" Target="../ctrProps/ctrProp11.xml" /><Relationship Id="rId55" Type="http://schemas.openxmlformats.org/officeDocument/2006/relationships/ctrlProp" Target="../ctrProps/ctrProp55.xml" /><Relationship Id="rId10" Type="http://schemas.openxmlformats.org/officeDocument/2006/relationships/ctrlProp" Target="../ctrProps/ctrProp10.xml" /><Relationship Id="rId54" Type="http://schemas.openxmlformats.org/officeDocument/2006/relationships/ctrlProp" Target="../ctrProps/ctrProp54.xml" /><Relationship Id="rId13" Type="http://schemas.openxmlformats.org/officeDocument/2006/relationships/ctrlProp" Target="../ctrProps/ctrProp13.xml" /><Relationship Id="rId57" Type="http://schemas.openxmlformats.org/officeDocument/2006/relationships/ctrlProp" Target="../ctrProps/ctrProp57.xml" /><Relationship Id="rId12" Type="http://schemas.openxmlformats.org/officeDocument/2006/relationships/ctrlProp" Target="../ctrProps/ctrProp12.xml" /><Relationship Id="rId56" Type="http://schemas.openxmlformats.org/officeDocument/2006/relationships/ctrlProp" Target="../ctrProps/ctrProp56.xml" /><Relationship Id="rId15" Type="http://schemas.openxmlformats.org/officeDocument/2006/relationships/ctrlProp" Target="../ctrProps/ctrProp15.xml" /><Relationship Id="rId59" Type="http://schemas.openxmlformats.org/officeDocument/2006/relationships/ctrlProp" Target="../ctrProps/ctrProp59.xml" /><Relationship Id="rId14" Type="http://schemas.openxmlformats.org/officeDocument/2006/relationships/ctrlProp" Target="../ctrProps/ctrProp14.xml" /><Relationship Id="rId58" Type="http://schemas.openxmlformats.org/officeDocument/2006/relationships/ctrlProp" Target="../ctrProps/ctrProp58.xml" /><Relationship Id="rId17" Type="http://schemas.openxmlformats.org/officeDocument/2006/relationships/ctrlProp" Target="../ctrProps/ctrProp17.xml" /><Relationship Id="rId16" Type="http://schemas.openxmlformats.org/officeDocument/2006/relationships/ctrlProp" Target="../ctrProps/ctrProp16.xml" /><Relationship Id="rId19" Type="http://schemas.openxmlformats.org/officeDocument/2006/relationships/ctrlProp" Target="../ctrProps/ctrProp19.xml" /><Relationship Id="rId18" Type="http://schemas.openxmlformats.org/officeDocument/2006/relationships/ctrlProp" Target="../ctrProps/ctrProp18.xml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BF47052-3423-4FE9-9474-B995C4D03963}">
  <sheetPr>
    <tabColor rgb="FF00B0F0"/>
  </sheetPr>
  <dimension ref="B2:AR157"/>
  <sheetViews>
    <sheetView showGridLines="0" showRowColHeaders="0" tabSelected="1" workbookViewId="0" topLeftCell="A1">
      <selection pane="topLeft" activeCell="F7" sqref="F7:N7"/>
    </sheetView>
  </sheetViews>
  <sheetFormatPr defaultRowHeight="15"/>
  <cols>
    <col min="2" max="2" width="9.571428571428571" bestFit="1" customWidth="1"/>
    <col min="3" max="26" width="4.714285714285714" customWidth="1"/>
    <col min="27" max="29" width="6.714285714285714" customWidth="1"/>
    <col min="30" max="30" width="9.285714285714286" customWidth="1"/>
    <col min="31" max="32" width="9.142857142857142" hidden="1" customWidth="1"/>
    <col min="33" max="34" width="9.714285714285714" hidden="1" customWidth="1"/>
    <col min="35" max="69" width="9.142857142857142" hidden="1" customWidth="1"/>
    <col min="70" max="73" width="9.142857142857142" customWidth="1"/>
  </cols>
  <sheetData>
    <row r="1" ht="15.75" thickBot="1"/>
    <row r="2" spans="2:40" ht="60" customHeight="1">
      <c r="B2" s="444"/>
      <c r="C2" s="44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6"/>
      <c r="T2" s="666"/>
      <c r="U2" s="666"/>
      <c r="V2" s="666"/>
      <c r="W2" s="666"/>
      <c r="X2" s="666"/>
      <c r="Y2" s="666"/>
      <c r="Z2" s="666"/>
      <c r="AA2" s="419"/>
      <c r="AB2" s="419"/>
      <c r="AC2" s="667"/>
      <c r="AD2" s="1"/>
      <c r="AE2" s="1"/>
      <c r="AF2" s="2"/>
      <c r="AG2" s="3"/>
      <c r="AH2" s="3"/>
      <c r="AI2" s="2"/>
      <c r="AJ2" s="3"/>
      <c r="AK2" s="3"/>
      <c r="AL2" s="2"/>
      <c r="AM2" s="3"/>
      <c r="AN2" s="3"/>
    </row>
    <row r="3" spans="2:38" ht="3.95" customHeight="1" thickBot="1">
      <c r="B3" s="450"/>
      <c r="C3" s="451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9"/>
      <c r="T3" s="669"/>
      <c r="U3" s="669"/>
      <c r="V3" s="669"/>
      <c r="W3" s="669"/>
      <c r="X3" s="669"/>
      <c r="Y3" s="669"/>
      <c r="Z3" s="669"/>
      <c r="AA3" s="670"/>
      <c r="AB3" s="670"/>
      <c r="AC3" s="671"/>
      <c r="AD3" s="1"/>
      <c r="AE3" s="1"/>
      <c r="AF3" s="4"/>
      <c r="AI3" s="4"/>
      <c r="AL3" s="2"/>
    </row>
    <row r="4" spans="2:44" ht="23.1" customHeight="1" thickBot="1">
      <c r="B4" s="456" t="s">
        <v>0</v>
      </c>
      <c r="C4" s="457"/>
      <c r="D4" s="672"/>
      <c r="E4" s="672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72"/>
      <c r="Q4" s="672"/>
      <c r="R4" s="672"/>
      <c r="S4" s="673"/>
      <c r="T4" s="673"/>
      <c r="U4" s="673"/>
      <c r="V4" s="673"/>
      <c r="W4" s="673"/>
      <c r="X4" s="673"/>
      <c r="Y4" s="673"/>
      <c r="Z4" s="673"/>
      <c r="AA4" s="674"/>
      <c r="AB4" s="674"/>
      <c r="AC4" s="675"/>
      <c r="AD4" s="1"/>
      <c r="AE4" s="5"/>
      <c r="AF4" s="6"/>
      <c r="AG4" s="7"/>
      <c r="AH4" s="7"/>
      <c r="AI4" s="6"/>
      <c r="AJ4" s="7"/>
      <c r="AK4" s="7"/>
      <c r="AL4" s="8"/>
      <c r="AM4" s="7"/>
      <c r="AN4" s="7"/>
      <c r="AO4" s="7"/>
      <c r="AP4" s="7"/>
      <c r="AQ4" s="7"/>
      <c r="AR4" s="7"/>
    </row>
    <row r="5" spans="2:44" ht="18.75" customHeight="1">
      <c r="B5" s="462" t="str">
        <f>AI5&amp;AE5&amp;AI6&amp;AE6&amp;AE9&amp;AI8&amp;AE8&amp;AI7&amp;AE7</f>
        <v/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4"/>
      <c r="AD5" s="1"/>
      <c r="AE5" s="676" t="str">
        <f>IF(KQ=0,"",IF(BOD=1,"",IF(BodyType=1," Slimline Single Face Body",IF(BodyType=2," Narrow Single Face Body",IF(BodyType=3," Single Face Body",IF(BodyType=4," Medium Body",IF(BodyType=5," Wide Body",IF(BodyType=6," Retro Body",IF(BodyType=7,"  Retainer Only -","")))))))))</f>
        <v/>
      </c>
      <c r="AF5" s="676"/>
      <c r="AG5" s="676"/>
      <c r="AH5" s="676"/>
      <c r="AI5" s="677" t="str">
        <f>IF(KQ=0,"",IF(PTDS=1,"Mill Finish -",IF(PTDS=2,"Pre-Painted -")))</f>
        <v/>
      </c>
      <c r="AJ5" s="678"/>
      <c r="AK5" s="678"/>
      <c r="AL5" s="678"/>
      <c r="AM5" s="5"/>
      <c r="AN5" s="5"/>
      <c r="AO5" s="7"/>
      <c r="AP5" s="7"/>
      <c r="AQ5" s="7"/>
      <c r="AR5" s="7"/>
    </row>
    <row r="6" spans="2:44" ht="18" customHeight="1" thickBot="1">
      <c r="B6" s="679"/>
      <c r="C6" s="680"/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X6" s="680"/>
      <c r="Y6" s="680"/>
      <c r="Z6" s="680"/>
      <c r="AA6" s="680"/>
      <c r="AB6" s="680"/>
      <c r="AC6" s="681"/>
      <c r="AD6" s="1"/>
      <c r="AE6" s="682" t="str">
        <f>IF(KQ=0,"",IF(RET=1,"",IF(NOYES=2,"",IF(RETTYPE=1," 1-1/2'' Retainer II",IF(RETTYPE=2," 2-1/4'' Retainer",IF(RETTYPE=3," Dual Frame and 2-1/4'' Dual Frame Cover",IF(RETTYPE=4," Bleed Tension Frame and Bleed Tension Frame Cover",IF(RETTYPE=5," Tension Frame and 1-1/2'' Bleed Tension Frame Cover",IF(RETTYPE=6," Bleed Rigid Retainer",IF(RETTYPE=7," 1-1/2'' Retainer",IF(RETTYPE=8," Tension Frame II and Bleed Tension Frame Cover",IF(RETTYPE=9," Tension Frame II and 1-1/2'' Bleed Tension Frame Cover",""))))))))))))</f>
        <v/>
      </c>
      <c r="AF6" s="682"/>
      <c r="AG6" s="682"/>
      <c r="AH6" s="682"/>
      <c r="AI6" s="9" t="str">
        <f>IF(KQ=0,"",IF(BOD=1,"",IF(RET=1,"",IF(BodyType=1," with",IF(BodyType=2," with",IF(BodyType=3," with",IF(BodyType=4," with",IF(BodyType=5," with",IF(BodyType=6," with",IF(BodyType=7,"",""))))))))))</f>
        <v/>
      </c>
      <c r="AJ6" s="5"/>
      <c r="AK6" s="5"/>
      <c r="AL6" s="6"/>
      <c r="AM6" s="5"/>
      <c r="AN6" s="5"/>
      <c r="AO6" s="7"/>
      <c r="AP6" s="7"/>
      <c r="AQ6" s="7"/>
      <c r="AR6" s="7"/>
    </row>
    <row r="7" spans="2:44" ht="18" customHeight="1">
      <c r="B7" s="683" t="s">
        <v>1</v>
      </c>
      <c r="C7" s="684"/>
      <c r="D7" s="684"/>
      <c r="E7" s="685"/>
      <c r="F7" s="686"/>
      <c r="G7" s="687"/>
      <c r="H7" s="687"/>
      <c r="I7" s="687"/>
      <c r="J7" s="687"/>
      <c r="K7" s="687"/>
      <c r="L7" s="687"/>
      <c r="M7" s="687"/>
      <c r="N7" s="688"/>
      <c r="O7" s="689" t="s">
        <v>2</v>
      </c>
      <c r="P7" s="684"/>
      <c r="Q7" s="684"/>
      <c r="R7" s="685"/>
      <c r="S7" s="686"/>
      <c r="T7" s="690"/>
      <c r="U7" s="690"/>
      <c r="V7" s="690"/>
      <c r="W7" s="690"/>
      <c r="X7" s="690"/>
      <c r="Y7" s="690"/>
      <c r="Z7" s="691"/>
      <c r="AA7" s="692" t="s">
        <v>3</v>
      </c>
      <c r="AB7" s="695" t="s">
        <v>4</v>
      </c>
      <c r="AC7" s="698" t="s">
        <v>5</v>
      </c>
      <c r="AD7" s="1"/>
      <c r="AE7" s="701" t="str">
        <f>IF(KQ=0,"",IF(NOYES=1,"",IF(AND(INFRM=1,OTFRM=1)," Vandal Cover",IF(AND(INFRM=2,OTFRM=2)," Large Vandal Cover",""))))</f>
        <v/>
      </c>
      <c r="AF7" s="701"/>
      <c r="AG7" s="701"/>
      <c r="AH7" s="701"/>
      <c r="AI7" s="10" t="str">
        <f>IF(KQ=0,"",IF(BOD=1,"",IF(NOYES=1,"",IF(AND(INFRM=1,OTFRM=1)," with",IF(AND(INFRM=2,OTFRM=2)," with","")))))</f>
        <v/>
      </c>
      <c r="AJ7" s="5"/>
      <c r="AK7" s="5"/>
      <c r="AL7" s="5"/>
      <c r="AM7" s="5"/>
      <c r="AN7" s="5"/>
      <c r="AO7" s="7"/>
      <c r="AP7" s="7"/>
      <c r="AQ7" s="7"/>
      <c r="AR7" s="7"/>
    </row>
    <row r="8" spans="2:44" ht="18" customHeight="1">
      <c r="B8" s="656" t="s">
        <v>6</v>
      </c>
      <c r="C8" s="657"/>
      <c r="D8" s="657"/>
      <c r="E8" s="658"/>
      <c r="F8" s="659">
        <v>0</v>
      </c>
      <c r="G8" s="660"/>
      <c r="H8" s="661" t="s">
        <v>7</v>
      </c>
      <c r="I8" s="657"/>
      <c r="J8" s="657"/>
      <c r="K8" s="658"/>
      <c r="L8" s="662">
        <v>0</v>
      </c>
      <c r="M8" s="663"/>
      <c r="N8" s="661" t="s">
        <v>8</v>
      </c>
      <c r="O8" s="657"/>
      <c r="P8" s="657"/>
      <c r="Q8" s="658"/>
      <c r="R8" s="662">
        <v>0</v>
      </c>
      <c r="S8" s="664"/>
      <c r="T8" s="702" t="s">
        <v>9</v>
      </c>
      <c r="U8" s="703"/>
      <c r="V8" s="703"/>
      <c r="W8" s="703"/>
      <c r="X8" s="703"/>
      <c r="Y8" s="703"/>
      <c r="Z8" s="704"/>
      <c r="AA8" s="693"/>
      <c r="AB8" s="696"/>
      <c r="AC8" s="699"/>
      <c r="AD8" s="1"/>
      <c r="AE8" s="705" t="str">
        <f>IF(KQ=0,"",IF(NOYES=2,"",IF(RETTYPE&gt;=4,"",IF(RETOPT=1,"",IF(AND(RETTYPE&gt;=2,DTYP=1),"",IF(AND(RETTYPE=1,DTYP&gt;=2),"",(IF(AND(NoYes2=2,DTYP=1)," 1-1/2'' Divider",(IF(AND(NoYes2=2,DTYP=2)," 2'' Divider",(IF(AND(NoYes2=2,DTYP=3)," 2-3/4'' Divider",(IF(AND(NoYes2=2,DTYP=4)," Dual Divider and Dual Divider Cover",""))))))))))))))</f>
        <v/>
      </c>
      <c r="AF8" s="706"/>
      <c r="AG8" s="706"/>
      <c r="AH8" s="707"/>
      <c r="AI8" s="11" t="str">
        <f>IF(KQ=0,"",IF(BOD=1,"",IF(RET=1,"",IF(NOYES=2,"",IF(RETTYPE&gt;=4,"",IF(RETOPT=1,"",IF(AND(RETTYPE&gt;=2,DTYP=1),"",IF(AND(RETTYPE=1,DTYP&gt;=2),"",(IF(AND(NoYes2=2,DTYP=1)," and",(IF(AND(NoYes2=2,DTYP=2)," and",(IF(AND(NoYes2=2,DTYP=3)," and",(IF(AND(NoYes2=2,DTYP=4)," and",""))))))))))))))))</f>
        <v/>
      </c>
      <c r="AJ8" s="5"/>
      <c r="AK8" s="5"/>
      <c r="AL8" s="12"/>
      <c r="AM8" s="5"/>
      <c r="AN8" s="5"/>
      <c r="AO8" s="7"/>
      <c r="AP8" s="7"/>
      <c r="AQ8" s="7"/>
      <c r="AR8" s="7"/>
    </row>
    <row r="9" spans="2:44" ht="23.1" customHeight="1" thickBot="1">
      <c r="B9" s="708" t="s">
        <v>10</v>
      </c>
      <c r="C9" s="709"/>
      <c r="D9" s="709"/>
      <c r="E9" s="709"/>
      <c r="F9" s="709"/>
      <c r="G9" s="709"/>
      <c r="H9" s="709"/>
      <c r="I9" s="709"/>
      <c r="J9" s="709"/>
      <c r="K9" s="710"/>
      <c r="L9" s="710"/>
      <c r="M9" s="710"/>
      <c r="N9" s="710"/>
      <c r="O9" s="710"/>
      <c r="P9" s="710"/>
      <c r="Q9" s="710"/>
      <c r="R9" s="710"/>
      <c r="S9" s="710"/>
      <c r="T9" s="710"/>
      <c r="U9" s="710"/>
      <c r="V9" s="710"/>
      <c r="W9" s="710"/>
      <c r="X9" s="710"/>
      <c r="Y9" s="710"/>
      <c r="Z9" s="711"/>
      <c r="AA9" s="694"/>
      <c r="AB9" s="697"/>
      <c r="AC9" s="700"/>
      <c r="AD9" s="1"/>
      <c r="AE9" s="712" t="str">
        <f>IF(KQ=0,"",IF(RET=1,"",IF(NOYES=2,"",IF(RETTYPE&gt;=4,"",IF(RETTYPE&gt;=3,"",IF(RETOPT=1," (All Sides)",IF(RETOPT=2," (One End Removable)",IF(RETOPT=3," (Both Ends Removable)",""))))))))</f>
        <v/>
      </c>
      <c r="AF9" s="713"/>
      <c r="AG9" s="713"/>
      <c r="AH9" s="713"/>
      <c r="AI9" s="714"/>
      <c r="AJ9" s="5"/>
      <c r="AK9" s="5"/>
      <c r="AL9" s="5"/>
      <c r="AM9" s="5"/>
      <c r="AN9" s="5"/>
      <c r="AO9" s="7"/>
      <c r="AP9" s="7"/>
      <c r="AQ9" s="7"/>
      <c r="AR9" s="7"/>
    </row>
    <row r="10" spans="2:44" ht="23.1" customHeight="1" thickBot="1">
      <c r="B10" s="651" t="s">
        <v>11</v>
      </c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2"/>
      <c r="Y10" s="652"/>
      <c r="Z10" s="652"/>
      <c r="AA10" s="653"/>
      <c r="AB10" s="653"/>
      <c r="AC10" s="654"/>
      <c r="AD10" s="1"/>
      <c r="AE10" s="5"/>
      <c r="AF10" s="6"/>
      <c r="AG10" s="5"/>
      <c r="AH10" s="5"/>
      <c r="AI10" s="6"/>
      <c r="AJ10" s="5"/>
      <c r="AK10" s="5"/>
      <c r="AL10" s="5"/>
      <c r="AM10" s="5"/>
      <c r="AN10" s="5"/>
      <c r="AO10" s="7"/>
      <c r="AP10" s="7"/>
      <c r="AQ10" s="7"/>
      <c r="AR10" s="7"/>
    </row>
    <row r="11" spans="2:44" ht="6" customHeight="1" thickBot="1">
      <c r="B11" s="655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1"/>
      <c r="AD11" s="1"/>
      <c r="AE11" s="5"/>
      <c r="AF11" s="6"/>
      <c r="AG11" s="5"/>
      <c r="AH11" s="5"/>
      <c r="AI11" s="6"/>
      <c r="AJ11" s="5"/>
      <c r="AK11" s="5"/>
      <c r="AL11" s="5"/>
      <c r="AM11" s="5"/>
      <c r="AN11" s="5"/>
      <c r="AO11" s="7"/>
      <c r="AP11" s="7"/>
      <c r="AQ11" s="7"/>
      <c r="AR11" s="7"/>
    </row>
    <row r="12" spans="2:44" ht="26.1" customHeight="1" thickBot="1">
      <c r="B12" s="529" t="s">
        <v>12</v>
      </c>
      <c r="C12" s="587"/>
      <c r="D12" s="587"/>
      <c r="E12" s="587"/>
      <c r="F12" s="587"/>
      <c r="G12" s="587"/>
      <c r="H12" s="587"/>
      <c r="I12" s="587"/>
      <c r="J12" s="587"/>
      <c r="K12" s="587"/>
      <c r="L12" s="587"/>
      <c r="M12" s="587"/>
      <c r="N12" s="587"/>
      <c r="O12" s="587"/>
      <c r="P12" s="587"/>
      <c r="Q12" s="587"/>
      <c r="R12" s="587"/>
      <c r="S12" s="587"/>
      <c r="T12" s="587"/>
      <c r="U12" s="587"/>
      <c r="V12" s="587"/>
      <c r="W12" s="587"/>
      <c r="X12" s="587"/>
      <c r="Y12" s="587"/>
      <c r="Z12" s="587"/>
      <c r="AA12" s="587"/>
      <c r="AB12" s="587"/>
      <c r="AC12" s="588"/>
      <c r="AD12" s="1"/>
      <c r="AE12" s="13">
        <v>1</v>
      </c>
      <c r="AF12" s="6"/>
      <c r="AG12" s="14">
        <v>1</v>
      </c>
      <c r="AH12" s="15" t="s">
        <v>13</v>
      </c>
      <c r="AI12" s="6"/>
      <c r="AJ12" s="5"/>
      <c r="AK12" s="5"/>
      <c r="AL12" s="5"/>
      <c r="AM12" s="5"/>
      <c r="AN12" s="5"/>
      <c r="AO12" s="7"/>
      <c r="AP12" s="7"/>
      <c r="AQ12" s="7"/>
      <c r="AR12" s="7"/>
    </row>
    <row r="13" spans="2:44" ht="26.1" customHeight="1" thickBot="1">
      <c r="B13" s="586"/>
      <c r="C13" s="587"/>
      <c r="D13" s="587"/>
      <c r="E13" s="587"/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587"/>
      <c r="Q13" s="587"/>
      <c r="R13" s="587"/>
      <c r="S13" s="587"/>
      <c r="T13" s="587"/>
      <c r="U13" s="587"/>
      <c r="V13" s="587"/>
      <c r="W13" s="587"/>
      <c r="X13" s="587"/>
      <c r="Y13" s="587"/>
      <c r="Z13" s="587"/>
      <c r="AA13" s="587"/>
      <c r="AB13" s="587"/>
      <c r="AC13" s="588"/>
      <c r="AD13" s="1"/>
      <c r="AE13" s="13">
        <v>1</v>
      </c>
      <c r="AF13" s="16" t="str">
        <f>IF(PTDS=1,"",IF(PTDS=2,"P"))</f>
        <v/>
      </c>
      <c r="AG13" s="5"/>
      <c r="AH13" s="17"/>
      <c r="AI13" s="17"/>
      <c r="AJ13" s="18"/>
      <c r="AK13" s="5"/>
      <c r="AL13" s="18"/>
      <c r="AM13" s="5"/>
      <c r="AN13" s="5"/>
      <c r="AO13" s="7"/>
      <c r="AP13" s="7"/>
      <c r="AQ13" s="7"/>
      <c r="AR13" s="7"/>
    </row>
    <row r="14" spans="2:44" s="19" customFormat="1" ht="26.1" customHeight="1" thickBot="1">
      <c r="B14" s="20" t="s">
        <v>13</v>
      </c>
      <c r="C14" s="21"/>
      <c r="D14" s="21"/>
      <c r="E14" s="21"/>
      <c r="F14" s="647" t="str">
        <f>IF(AND(BodyType&gt;=1,BodyType&lt;=5,OR(BodyType=7)),"",IF(BodyType=6,"Retro Body Standard Add-on",""))</f>
        <v/>
      </c>
      <c r="G14" s="647"/>
      <c r="H14" s="647"/>
      <c r="I14" s="647"/>
      <c r="J14" s="647"/>
      <c r="K14" s="587"/>
      <c r="L14" s="21"/>
      <c r="M14" s="647" t="str">
        <f>IF(AND(BodyType&gt;=1,BodyType&lt;=5,OR(BodyType=7)),"",IF(BodyType=6,"Retro Body No Add-on",""))</f>
        <v/>
      </c>
      <c r="N14" s="647"/>
      <c r="O14" s="647"/>
      <c r="P14" s="647"/>
      <c r="Q14" s="647"/>
      <c r="R14" s="647"/>
      <c r="S14" s="648"/>
      <c r="T14" s="587"/>
      <c r="U14" s="587"/>
      <c r="V14" s="587"/>
      <c r="W14" s="587"/>
      <c r="X14" s="587"/>
      <c r="Y14" s="587"/>
      <c r="Z14" s="587"/>
      <c r="AA14" s="587"/>
      <c r="AB14" s="587"/>
      <c r="AC14" s="588"/>
      <c r="AE14" s="13">
        <v>1</v>
      </c>
      <c r="AF14" s="22"/>
      <c r="AG14" s="23"/>
      <c r="AH14" s="24"/>
      <c r="AI14" s="22"/>
      <c r="AJ14" s="22"/>
      <c r="AK14" s="22"/>
      <c r="AL14" s="22"/>
      <c r="AM14" s="22"/>
      <c r="AN14" s="22"/>
      <c r="AO14" s="22"/>
      <c r="AP14" s="22"/>
      <c r="AQ14" s="22"/>
      <c r="AR14" s="22"/>
    </row>
    <row r="15" spans="2:44" ht="6" customHeight="1" thickBot="1">
      <c r="B15" s="595"/>
      <c r="C15" s="596"/>
      <c r="D15" s="596"/>
      <c r="E15" s="596"/>
      <c r="F15" s="596"/>
      <c r="G15" s="596"/>
      <c r="H15" s="596"/>
      <c r="I15" s="596"/>
      <c r="J15" s="596"/>
      <c r="K15" s="596"/>
      <c r="L15" s="596"/>
      <c r="M15" s="596"/>
      <c r="N15" s="596"/>
      <c r="O15" s="596"/>
      <c r="P15" s="596"/>
      <c r="Q15" s="596"/>
      <c r="R15" s="596"/>
      <c r="S15" s="596"/>
      <c r="T15" s="596"/>
      <c r="U15" s="596"/>
      <c r="V15" s="596"/>
      <c r="W15" s="596"/>
      <c r="X15" s="596"/>
      <c r="Y15" s="596"/>
      <c r="Z15" s="596"/>
      <c r="AA15" s="596"/>
      <c r="AB15" s="596"/>
      <c r="AC15" s="597"/>
      <c r="AD15" s="1"/>
      <c r="AE15" s="5"/>
      <c r="AF15" s="6"/>
      <c r="AG15" s="5"/>
      <c r="AH15" s="17"/>
      <c r="AI15" s="17"/>
      <c r="AJ15" s="18"/>
      <c r="AK15" s="5"/>
      <c r="AL15" s="18"/>
      <c r="AM15" s="5"/>
      <c r="AN15" s="5"/>
      <c r="AO15" s="7"/>
      <c r="AP15" s="7"/>
      <c r="AQ15" s="7"/>
      <c r="AR15" s="7"/>
    </row>
    <row r="16" spans="2:44" ht="18" customHeight="1" thickBot="1">
      <c r="B16" s="25" t="s">
        <v>14</v>
      </c>
      <c r="C16" s="520" t="s">
        <v>15</v>
      </c>
      <c r="D16" s="520"/>
      <c r="E16" s="26" t="s">
        <v>16</v>
      </c>
      <c r="F16" s="520" t="s">
        <v>17</v>
      </c>
      <c r="G16" s="520"/>
      <c r="H16" s="649" t="s">
        <v>18</v>
      </c>
      <c r="I16" s="650"/>
      <c r="J16" s="650"/>
      <c r="K16" s="650"/>
      <c r="L16" s="650"/>
      <c r="M16" s="650"/>
      <c r="N16" s="650"/>
      <c r="O16" s="650"/>
      <c r="P16" s="650"/>
      <c r="Q16" s="650"/>
      <c r="R16" s="650"/>
      <c r="S16" s="650"/>
      <c r="T16" s="471"/>
      <c r="U16" s="471"/>
      <c r="V16" s="471"/>
      <c r="W16" s="471"/>
      <c r="X16" s="471"/>
      <c r="Y16" s="471"/>
      <c r="Z16" s="471"/>
      <c r="AA16" s="471"/>
      <c r="AB16" s="471"/>
      <c r="AC16" s="472"/>
      <c r="AD16" s="1"/>
      <c r="AE16" s="5"/>
      <c r="AF16" s="6"/>
      <c r="AG16" s="8"/>
      <c r="AH16" s="8"/>
      <c r="AI16" s="6"/>
      <c r="AJ16" s="5"/>
      <c r="AK16" s="5"/>
      <c r="AL16" s="6"/>
      <c r="AM16" s="5"/>
      <c r="AN16" s="5"/>
      <c r="AO16" s="7"/>
      <c r="AP16" s="7"/>
      <c r="AQ16" s="7"/>
      <c r="AR16" s="7"/>
    </row>
    <row r="17" spans="2:44" ht="18" customHeight="1">
      <c r="B17" s="27" t="str">
        <f>IF(KQ=0,"",IF(BOD=1,"",IF(AND(BodyType&gt;=1,BodyType&lt;=6),KQ*2,IF(BodyType=7,"",""))))</f>
        <v/>
      </c>
      <c r="C17" s="576" t="str">
        <f>IF(KQ=0,"",IF(BOD=1,"",IF(AND(BodyType&gt;=1,BodyType&lt;=5),Wdt,IF(AND(BodyType=6,RETADD=1),Wdt+0.265,IF(AND(BodyType=6,RETADD=2),Wdt+0.14,IF(BodyType=7,"",""))))))</f>
        <v/>
      </c>
      <c r="D17" s="576"/>
      <c r="E17" s="28"/>
      <c r="F17" s="577" t="str">
        <f>IF(KQ=0,"",IF(BOD=1,"",IF(BodyType=1,"2020"&amp;PPTD,IF(BodyType=2,"2021"&amp;PPTD,IF(BodyType=3,"2025"&amp;PPTD,IF(BodyType=4,"2015"&amp;PPTD,IF(BodyType=5,"2005"&amp;PPTD,IF(BodyType=6,"2040",IF(BodyType=7,"","")))))))))</f>
        <v/>
      </c>
      <c r="G17" s="577"/>
      <c r="H17" s="578" t="str">
        <f>IF(KQ=0,"",IF(BOD=1,"",IF(BodyType=1," Slimline Single Face Body - Top &amp; Bottom - Mitered Both Ends",IF(BodyType=2," Narrow Single Face Body - Top &amp; Bottom - Mitered Both Ends",IF(BodyType=3," Single Face Body - Top &amp; Bottom - Mitered both Ends",IF(BodyType=4," Medium Body - Double Face - Top &amp; Bottom - Mitered Both Ends",IF(BodyType=5," Wide Body - Double Face - Top &amp; Bottom - Mitered Both Ends",IF(BodyType=6," Retro Body - Single Face - Top &amp; Bottom - Mitered Both Ends",""))))))))</f>
        <v/>
      </c>
      <c r="I17" s="578"/>
      <c r="J17" s="578"/>
      <c r="K17" s="578"/>
      <c r="L17" s="578"/>
      <c r="M17" s="578"/>
      <c r="N17" s="578"/>
      <c r="O17" s="578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9"/>
      <c r="AA17" s="29"/>
      <c r="AB17" s="30"/>
      <c r="AC17" s="31"/>
      <c r="AD17" s="1"/>
      <c r="AE17" s="16"/>
      <c r="AF17" s="6"/>
      <c r="AG17" s="8"/>
      <c r="AH17" s="8"/>
      <c r="AI17" s="6"/>
      <c r="AJ17" s="6"/>
      <c r="AK17" s="6"/>
      <c r="AL17" s="6"/>
      <c r="AM17" s="5"/>
      <c r="AN17" s="5"/>
      <c r="AO17" s="7"/>
      <c r="AP17" s="7"/>
      <c r="AQ17" s="7"/>
      <c r="AR17" s="7"/>
    </row>
    <row r="18" spans="2:44" ht="18" customHeight="1" thickBot="1">
      <c r="B18" s="32" t="str">
        <f>IF(KQ=0,"",IF(BOD=1,"",IF(AND(BodyType&gt;=1,BodyType&lt;=6),KQ*2,IF(BodyType=7,"",""))))</f>
        <v/>
      </c>
      <c r="C18" s="643" t="str">
        <f>IF(KQ=0,"",IF(BOD=1,"",IF(AND(BodyType&gt;=1,BodyType&lt;=5),Hgt,IF(AND(BodyType=6,RETADD=1),Hgt+0.265,IF(AND(BodyType=6,RETADD=2),Hgt+0.14,IF(BodyType=7,"",""))))))</f>
        <v/>
      </c>
      <c r="D18" s="643"/>
      <c r="E18" s="33"/>
      <c r="F18" s="644" t="str">
        <f>IF(KQ=0,"",IF(BOD=1,"",IF(BodyType=1,"2020"&amp;PPTD,IF(BodyType=2,"2021"&amp;PPTD,IF(BodyType=3,"2025"&amp;PPTD,IF(BodyType=4,"2015"&amp;PPTD,IF(BodyType=5,"2005"&amp;PPTD,IF(BodyType=6,"2040",IF(BodyType=7,"","")))))))))</f>
        <v/>
      </c>
      <c r="G18" s="644"/>
      <c r="H18" s="645" t="str">
        <f>IF(KQ=0,"",IF(BOD=1,"",IF(BodyType=1," Slimline Single Face Body - Ends - Mitered Both Ends",IF(BodyType=2," Narrow Single Face Body - Ends - Mitered Both Ends",IF(BodyType=3," Single Face Body - Ends - Mitered Both Ends",IF(BodyType=4," Medium Body - Double Face - Ends - Mitered Both Ends",IF(BodyType=5," Wide Body - Double Face - Ends - Mitered Both Ends",IF(BodyType=6," Retro Body - Single Face - Ends - Mitered Both Ends",""))))))))</f>
        <v/>
      </c>
      <c r="I18" s="645"/>
      <c r="J18" s="645"/>
      <c r="K18" s="645"/>
      <c r="L18" s="645"/>
      <c r="M18" s="645"/>
      <c r="N18" s="645"/>
      <c r="O18" s="645"/>
      <c r="P18" s="645"/>
      <c r="Q18" s="645"/>
      <c r="R18" s="645"/>
      <c r="S18" s="645"/>
      <c r="T18" s="645"/>
      <c r="U18" s="645"/>
      <c r="V18" s="645"/>
      <c r="W18" s="645"/>
      <c r="X18" s="645"/>
      <c r="Y18" s="645"/>
      <c r="Z18" s="646"/>
      <c r="AA18" s="34"/>
      <c r="AB18" s="35"/>
      <c r="AC18" s="36"/>
      <c r="AD18" s="1"/>
      <c r="AE18" s="16"/>
      <c r="AF18" s="6"/>
      <c r="AG18" s="8"/>
      <c r="AH18" s="8"/>
      <c r="AI18" s="6"/>
      <c r="AJ18" s="6"/>
      <c r="AK18" s="6"/>
      <c r="AL18" s="6"/>
      <c r="AM18" s="5"/>
      <c r="AN18" s="5"/>
      <c r="AO18" s="7"/>
      <c r="AP18" s="7"/>
      <c r="AQ18" s="7"/>
      <c r="AR18" s="7"/>
    </row>
    <row r="19" spans="2:44" ht="6" customHeight="1" thickBot="1">
      <c r="B19" s="538"/>
      <c r="C19" s="430"/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1"/>
      <c r="AD19" s="1"/>
      <c r="AE19" s="16"/>
      <c r="AF19" s="6"/>
      <c r="AG19" s="8"/>
      <c r="AH19" s="8"/>
      <c r="AI19" s="6"/>
      <c r="AJ19" s="6"/>
      <c r="AK19" s="6"/>
      <c r="AL19" s="6"/>
      <c r="AM19" s="5"/>
      <c r="AN19" s="5"/>
      <c r="AO19" s="7"/>
      <c r="AP19" s="7"/>
      <c r="AQ19" s="7"/>
      <c r="AR19" s="7"/>
    </row>
    <row r="20" spans="2:44" ht="30" customHeight="1" thickBot="1">
      <c r="B20" s="529" t="s">
        <v>19</v>
      </c>
      <c r="C20" s="587"/>
      <c r="D20" s="587"/>
      <c r="E20" s="587"/>
      <c r="F20" s="587"/>
      <c r="G20" s="587"/>
      <c r="H20" s="587"/>
      <c r="I20" s="587"/>
      <c r="J20" s="587"/>
      <c r="K20" s="587"/>
      <c r="L20" s="587"/>
      <c r="M20" s="587"/>
      <c r="N20" s="587"/>
      <c r="O20" s="587"/>
      <c r="P20" s="587"/>
      <c r="Q20" s="587"/>
      <c r="R20" s="587"/>
      <c r="S20" s="587"/>
      <c r="T20" s="587"/>
      <c r="U20" s="587"/>
      <c r="V20" s="587"/>
      <c r="W20" s="587"/>
      <c r="X20" s="587"/>
      <c r="Y20" s="587"/>
      <c r="Z20" s="587"/>
      <c r="AA20" s="587"/>
      <c r="AB20" s="587"/>
      <c r="AC20" s="588"/>
      <c r="AD20" s="1"/>
      <c r="AE20" s="37">
        <v>1</v>
      </c>
      <c r="AF20" s="6"/>
      <c r="AG20" s="639" t="str">
        <f>" Use 1-1/2'' Retrainer II with One or Both Ends Removable"</f>
        <v xml:space="preserve"> Use 1-1/2'' Retrainer II with One or Both Ends Removable</v>
      </c>
      <c r="AH20" s="640"/>
      <c r="AI20" s="640"/>
      <c r="AJ20" s="640"/>
      <c r="AK20" s="640"/>
      <c r="AL20" s="641"/>
      <c r="AM20" s="5"/>
      <c r="AN20" s="5"/>
      <c r="AO20" s="7"/>
      <c r="AP20" s="7"/>
      <c r="AQ20" s="7"/>
      <c r="AR20" s="7"/>
    </row>
    <row r="21" spans="2:44" ht="30" customHeight="1" thickBot="1">
      <c r="B21" s="586"/>
      <c r="C21" s="587"/>
      <c r="D21" s="587"/>
      <c r="E21" s="587"/>
      <c r="F21" s="587"/>
      <c r="G21" s="587"/>
      <c r="H21" s="587"/>
      <c r="I21" s="587"/>
      <c r="J21" s="587"/>
      <c r="K21" s="587"/>
      <c r="L21" s="587"/>
      <c r="M21" s="587"/>
      <c r="N21" s="587"/>
      <c r="O21" s="587"/>
      <c r="P21" s="587"/>
      <c r="Q21" s="587"/>
      <c r="R21" s="587"/>
      <c r="S21" s="587"/>
      <c r="T21" s="587"/>
      <c r="U21" s="587"/>
      <c r="V21" s="587"/>
      <c r="W21" s="587"/>
      <c r="X21" s="587"/>
      <c r="Y21" s="587"/>
      <c r="Z21" s="587"/>
      <c r="AA21" s="587"/>
      <c r="AB21" s="587"/>
      <c r="AC21" s="588"/>
      <c r="AD21" s="1"/>
      <c r="AE21" s="38">
        <v>1</v>
      </c>
      <c r="AF21" s="39" t="s">
        <v>20</v>
      </c>
      <c r="AG21" s="8"/>
      <c r="AH21" s="8"/>
      <c r="AI21" s="6"/>
      <c r="AJ21" s="6"/>
      <c r="AK21" s="6"/>
      <c r="AL21" s="6"/>
      <c r="AM21" s="5"/>
      <c r="AN21" s="5"/>
      <c r="AO21" s="7"/>
      <c r="AP21" s="7"/>
      <c r="AQ21" s="7"/>
      <c r="AR21" s="7"/>
    </row>
    <row r="22" spans="2:44" ht="26.1" customHeight="1" thickBot="1">
      <c r="B22" s="529" t="s">
        <v>21</v>
      </c>
      <c r="C22" s="587"/>
      <c r="D22" s="587"/>
      <c r="E22" s="587"/>
      <c r="F22" s="587"/>
      <c r="G22" s="587"/>
      <c r="H22" s="587"/>
      <c r="I22" s="587"/>
      <c r="J22" s="587"/>
      <c r="K22" s="587"/>
      <c r="L22" s="587"/>
      <c r="M22" s="587"/>
      <c r="N22" s="587"/>
      <c r="O22" s="587"/>
      <c r="P22" s="587"/>
      <c r="Q22" s="587"/>
      <c r="R22" s="587"/>
      <c r="S22" s="587"/>
      <c r="T22" s="587"/>
      <c r="U22" s="587"/>
      <c r="V22" s="587"/>
      <c r="W22" s="587"/>
      <c r="X22" s="587"/>
      <c r="Y22" s="587"/>
      <c r="Z22" s="587"/>
      <c r="AA22" s="587"/>
      <c r="AB22" s="587"/>
      <c r="AC22" s="588"/>
      <c r="AD22" s="1"/>
      <c r="AE22" s="40">
        <v>1</v>
      </c>
      <c r="AF22" s="6"/>
      <c r="AG22" s="618" t="str">
        <f>" Select Both Ends Removable"</f>
        <v xml:space="preserve"> Select Both Ends Removable</v>
      </c>
      <c r="AH22" s="642"/>
      <c r="AI22" s="642"/>
      <c r="AJ22" s="6"/>
      <c r="AK22" s="6"/>
      <c r="AL22" s="6"/>
      <c r="AM22" s="5"/>
      <c r="AN22" s="5"/>
      <c r="AO22" s="7"/>
      <c r="AP22" s="7"/>
      <c r="AQ22" s="7"/>
      <c r="AR22" s="7"/>
    </row>
    <row r="23" spans="2:44" ht="6" customHeight="1" thickBot="1">
      <c r="B23" s="538"/>
      <c r="C23" s="430"/>
      <c r="D23" s="430"/>
      <c r="E23" s="430"/>
      <c r="F23" s="430"/>
      <c r="G23" s="430"/>
      <c r="H23" s="430"/>
      <c r="I23" s="430"/>
      <c r="J23" s="430"/>
      <c r="K23" s="430"/>
      <c r="L23" s="430"/>
      <c r="M23" s="430"/>
      <c r="N23" s="430"/>
      <c r="O23" s="430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0"/>
      <c r="AA23" s="430"/>
      <c r="AB23" s="430"/>
      <c r="AC23" s="431"/>
      <c r="AD23" s="1"/>
      <c r="AE23" s="16"/>
      <c r="AF23" s="6"/>
      <c r="AG23" s="8"/>
      <c r="AH23" s="8"/>
      <c r="AI23" s="6"/>
      <c r="AJ23" s="6"/>
      <c r="AK23" s="6"/>
      <c r="AL23" s="6"/>
      <c r="AM23" s="5"/>
      <c r="AN23" s="5"/>
      <c r="AO23" s="7"/>
      <c r="AP23" s="7"/>
      <c r="AQ23" s="7"/>
      <c r="AR23" s="7"/>
    </row>
    <row r="24" spans="2:44" ht="18" customHeight="1" thickBot="1">
      <c r="B24" s="25" t="s">
        <v>14</v>
      </c>
      <c r="C24" s="568" t="s">
        <v>15</v>
      </c>
      <c r="D24" s="520"/>
      <c r="E24" s="26" t="s">
        <v>16</v>
      </c>
      <c r="F24" s="520" t="s">
        <v>17</v>
      </c>
      <c r="G24" s="520"/>
      <c r="H24" s="470" t="s">
        <v>18</v>
      </c>
      <c r="I24" s="636"/>
      <c r="J24" s="636"/>
      <c r="K24" s="636"/>
      <c r="L24" s="636"/>
      <c r="M24" s="636"/>
      <c r="N24" s="636"/>
      <c r="O24" s="636"/>
      <c r="P24" s="636"/>
      <c r="Q24" s="636"/>
      <c r="R24" s="636"/>
      <c r="S24" s="636"/>
      <c r="T24" s="636"/>
      <c r="U24" s="636"/>
      <c r="V24" s="636"/>
      <c r="W24" s="636"/>
      <c r="X24" s="636"/>
      <c r="Y24" s="636"/>
      <c r="Z24" s="636"/>
      <c r="AA24" s="569"/>
      <c r="AB24" s="569"/>
      <c r="AC24" s="570"/>
      <c r="AD24" s="1"/>
      <c r="AE24" s="16"/>
      <c r="AF24" s="6"/>
      <c r="AG24" s="8"/>
      <c r="AH24" s="8"/>
      <c r="AI24" s="6"/>
      <c r="AJ24" s="6"/>
      <c r="AK24" s="6"/>
      <c r="AL24" s="6"/>
      <c r="AM24" s="5"/>
      <c r="AN24" s="5"/>
      <c r="AO24" s="7"/>
      <c r="AP24" s="7"/>
      <c r="AQ24" s="7"/>
      <c r="AR24" s="7"/>
    </row>
    <row r="25" spans="2:44" ht="18" customHeight="1" thickBot="1">
      <c r="B25" s="29" t="str">
        <f>IF(KQ=0,"",IF(RET=1,"",IF(NOYES=2,"",IF(BodyType&lt;=3,KQ*2,IF(AND(BodyType&gt;=4,BodyType&lt;=5),KQ*4,IF(BodyType=6,KQ*2,IF(BodyType=7,KQ*2,"")))))))</f>
        <v/>
      </c>
      <c r="C25" s="571" t="str">
        <f>IF(KQ=0,"",IF(RET=1,"",IF(NOYES=2,"",IF(AND(AND(BodyType=6,RETTYPE&lt;=2,RETADD=1)),Wdt+0.265,IF(AND(AND(BodyType=6,RETTYPE&lt;=2,RETADD=2)),Wdt+0.14,IF(AND(AND(BodyType=6,RETTYPE=6,RETADD=1)),Wdt+0.265,IF(AND(AND(BodyType=6,RETTYPE=6,RETADD=2)),Wdt+0.14,IF(AND(AND(BodyType=6,RETTYPE=7,RETADD=1)),Wdt+0.265,IF(AND(AND(BodyType=6,RETTYPE=7,RETADD=2)),Wdt+0.14,IF(AND(AND(BodyType=6,RETADD=1,OR(RETTYPE&gt;=3,RETTYPE&lt;=5))),Wdt+0.115,IF(AND(AND(BodyType=6,RETADD=2,OR(RETTYPE&gt;=3,RETTYPE&lt;=5))),Wdt-0.01,IF(AND(AND(BodyType=6,RETADD=1,OR(RETTYPE=8,RETTYPE=9))),Wdt+0.115,IF(AND(AND(BodyType=6,RETADD=2,OR(RETTYPE=8,RETTYPE=9))),Wdt-0.01,IF(AND(BodyType=7,RETTYPE=6),Wdt,IF(RETTYPE&lt;=2,Wdt,IF(AND(RETTYPE&gt;=3,RETTYPE&lt;=5),Wdt-0.15,IF(RETTYPE=6,Wdt,IF(RETTYPE=7,Wdt,IF(AND(RETTYPE&gt;=8,RETTYPE&lt;=9),Wdt-0.15,"")))))))))))))))))))</f>
        <v/>
      </c>
      <c r="D25" s="571"/>
      <c r="E25" s="41"/>
      <c r="F25" s="478" t="str">
        <f>IF(KQ=0,"",IF(RET=1,"",IF(NOYES=2,"",IF(RETTYPE=1,"2053"&amp;PPTD,IF(RETTYPE=2,"2045"&amp;PPTD,IF(RETTYPE=3,"2065",IF(RETTYPE=4,"2085",IF(RETTYPE=5,"2085",IF(RETTYPE=6,"2048",IF(RETTYPE=7,"2055"&amp;PPTD,IF(RETTYPE=8,"2086",IF(RETTYPE=9,"2086",""))))))))))))</f>
        <v/>
      </c>
      <c r="G25" s="478"/>
      <c r="H25" s="598" t="str">
        <f>IF(KQ=0,"",IF(RET=1,"",IF(NOYES=2,"",IF(AND(RETTYPE=1,DTYP&gt;=2)," Select 1-1/2'' Divider",IF(AND(AND(RETTYPE=1,RETOPT=1,VD=TRUE))," Select Both Ends Removable",IF(AND(RETTYPE=7,NoYes2=2)," Use 1-1/2'' Retrainer II with One or Both Ends Removable",IF(RETTYPE=1," 1-1/2'' Retainer II - Top and Bottom - Mitered Both Ends",IF(RETTYPE=2," 2-1/4'' Retainer - Top and Bottom - Mitered Both Ends",IF(RETTYPE=3," Dual Frame - Top and Bottom - Mitered Both Ends",IF(RETTYPE=4," Tension Frame - Top and Bottom - Mitered Both Ends",IF(RETTYPE=5," Tension Frame - Top and Bottom - Mitered Both Ends",IF(RETTYPE=6," Bleed Rigid Retainer - Top and Bottom - Mitered Both Ends",IF(RETTYPE=7," 1-1/2'' Retainer - Top and Bottom - Mitered Both Ends",IF(RETTYPE=8," Tension Frame II - Top and Bottom - Mitered Both Ends",IF(RETTYPE=9," Tension Frame II - Top and Bottom - Mitered Both Ends","")))))))))))))))</f>
        <v/>
      </c>
      <c r="I25" s="637"/>
      <c r="J25" s="637"/>
      <c r="K25" s="637"/>
      <c r="L25" s="637"/>
      <c r="M25" s="637"/>
      <c r="N25" s="637"/>
      <c r="O25" s="637"/>
      <c r="P25" s="637"/>
      <c r="Q25" s="637"/>
      <c r="R25" s="637"/>
      <c r="S25" s="637"/>
      <c r="T25" s="637"/>
      <c r="U25" s="637"/>
      <c r="V25" s="637"/>
      <c r="W25" s="637"/>
      <c r="X25" s="637"/>
      <c r="Y25" s="637"/>
      <c r="Z25" s="638"/>
      <c r="AA25" s="42"/>
      <c r="AB25" s="30"/>
      <c r="AC25" s="31"/>
      <c r="AD25" s="1"/>
      <c r="AE25" s="16"/>
      <c r="AF25" s="6"/>
      <c r="AG25" s="632" t="s">
        <v>22</v>
      </c>
      <c r="AH25" s="633"/>
      <c r="AI25" s="43">
        <f>(THFB+TVFB)*2</f>
        <v>0</v>
      </c>
      <c r="AJ25" s="44">
        <f>IF(Hgt&lt;=48,0,CEILING(HFB,1))</f>
        <v>0</v>
      </c>
      <c r="AK25" s="44" t="str">
        <f>IF(Hgt&lt;=71,"0",ROUNDDOWN(Hgt/37,0))</f>
        <v>0</v>
      </c>
      <c r="AL25" s="634" t="s">
        <v>23</v>
      </c>
      <c r="AM25" s="635"/>
      <c r="AN25" s="5"/>
      <c r="AO25" s="7"/>
      <c r="AP25" s="7"/>
      <c r="AQ25" s="7"/>
      <c r="AR25" s="7"/>
    </row>
    <row r="26" spans="2:44" ht="18" customHeight="1" thickBot="1">
      <c r="B26" s="27" t="str">
        <f>IF(KQ=0,"",IF(RET=1,"",IF(NOYES=2,"",IF(RETTYPE=7,"",IF(AND(RETTYPE=1,RETOPT=2),RETQTY,IF(AND(RETTYPE=2,RETOPT=2),RETQTY,IF(RETTYPE&lt;=2,"",IF(RETTYPE=6,"",IF(BodyType&lt;=3,KQ*2,IF(AND(BodyType&gt;=4,BodyType&lt;=5),KQ*4,IF(BodyType=6,KQ*2,IF(BodyType=7,KQ*2,""))))))))))))</f>
        <v/>
      </c>
      <c r="C26" s="603" t="str">
        <f>IF(KQ=0,"",IF(RET=1,"",IF(NOYES=2,"",IF(RETTYPE=6,"",IF(RETTYPE=7,"",IF(AND(RETTYPE&lt;=2,RETOPT=1),"",IF(AND(RETOPT=3,RETTYPE&lt;=2),"",IF(AND(RETTYPE=1,RETOPT=2),RETHGT,IF(AND(RETTYPE=2,RETOPT=2),RETHGT,IF(AND(AND(BodyType=6,RETADD=1,OR(RETTYPE&gt;=3,RETTYPE&lt;=5))),Wdt+0.265,IF(AND(AND(BodyType=6,RETADD=2,OR(RETTYPE&gt;=3,RETTYPE&lt;=5))),Wdt+0.14,IF(AND(RETTYPE&gt;=3,RETTYPE&lt;=5),Wdt,IF(AND(AND(BodyType=6,RETADD=1,OR(RETTYPE&gt;=8,RETTYPE&lt;=9))),Wdt+0.265,IF(AND(AND(BodyType=6,RETADD=2,OR(RETTYPE&gt;=8,RETTYPE&lt;=9))),Wdt+0.14,IF(AND(RETTYPE&gt;=8,RETTYPE&lt;=9),Wdt,"")))))))))))))))</f>
        <v/>
      </c>
      <c r="D26" s="604"/>
      <c r="E26" s="45"/>
      <c r="F26" s="483" t="str">
        <f>IF(KQ=0,"",IF(RET=1,"",IF(NOYES=2,"",IF(RETTYPE=7,"",IF(AND(RETTYPE=1,RETOPT=2),"2053"&amp;PPTD,IF(AND(RETTYPE=2,RETOPT=2),"2045"&amp;PPTD,IF(RETTYPE&lt;=2,"",IF(RETTYPE=3,"2075"&amp;PPTD,IF(RETTYPE=4,"2095"&amp;PPTD,IF(RETTYPE=5,"2084"&amp;PPTD,IF(RETTYPE=8,"2095"&amp;PPTD,IF(RETTYPE=9,"2084"&amp;PPTD,""))))))))))))</f>
        <v/>
      </c>
      <c r="G26" s="566"/>
      <c r="H26" s="557" t="str">
        <f>IF(KQ=0,"",IF(RET=1,"",IF(NOYES=2,"",IF(RETTYPE=7,"",IF(AND(RETTYPE=1,DTYP&gt;=2)," Select 1-1/2'' Divider",IF(AND(AND(RETTYPE=2,DTYP=1,NoYes2=2))," Select 2'' Divider or 2-3/4'' Divider or Dual Divider and Dual Divder Cover",IF(AND(AND(RETTYPE=1,RETOPT=1,VD=TRUE))," Select Both Ends Removable",IF(AND(AND(RETTYPE=1,RETOPT=2,VD=TRUE))," Select Both Ends Removable",IF(AND(AND(RETTYPE=2,RETOPT=1,VD=TRUE))," Select Both Ends Removable",IF(AND(AND(RETTYPE=2,RETOPT=2,VD=TRUE))," Select Both Ends Removable",IF(AND(RETTYPE=1,RETOPT=2)," 1-1/2'' Retainer II - One End - Both Ends Mitered",IF(AND(RETTYPE=2,RETOPT=2)," 2-1/4'' Retainer - One End - Mitered Both Ends",IF(RETTYPE&lt;=2,"",IF(RETTYPE=3," 2-1/4'' Dual Frame Cover - Top and Bottom - Mitered Both Ends",IF(RETTYPE=4," Bleed Tension Frame Cover - Top and Bottom - Mitered Both Ends",IF(RETTYPE=5," 1-1/2'' Tension Frame Cover - Top and Bottom - Mitered Both Ends",IF(RETTYPE=8," Bleed Tension Frame Cover - Top and Bottom - Mitered Both Ends",IF(RETTYPE=9," 1-1/2'' Tension Frame Cover - Top and Bottom - Mitered Both Ends",""))))))))))))))))))</f>
        <v/>
      </c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9"/>
      <c r="AA26" s="46"/>
      <c r="AB26" s="47"/>
      <c r="AC26" s="48"/>
      <c r="AD26" s="1"/>
      <c r="AE26" s="13">
        <f>IF(BodyType&lt;=3,KQ,IF(AND(BodyType&gt;=4,BodyType&lt;=5),KQ*2,IF(BodyType=6,KQ,IF(BodyType=7,KQ,""))))</f>
        <v>0</v>
      </c>
      <c r="AF26" s="49">
        <f>IF(AND(BodyType=6,RETADD=1),Hgt+0.265,IF(AND(BodyType=6,RETADD=2),Hgt+0.14,Hgt))</f>
        <v>0</v>
      </c>
      <c r="AG26" s="8"/>
      <c r="AH26" s="8"/>
      <c r="AI26" s="6"/>
      <c r="AJ26" s="44">
        <f>IF(Wdt&lt;=48,0,CEILING(VFB,1))</f>
        <v>0</v>
      </c>
      <c r="AK26" s="44" t="str">
        <f>IF(Wdt&lt;=71,"0",ROUNDDOWN(Wdt/37,0))</f>
        <v>0</v>
      </c>
      <c r="AL26" s="634" t="s">
        <v>24</v>
      </c>
      <c r="AM26" s="635"/>
      <c r="AN26" s="5"/>
      <c r="AO26" s="7"/>
      <c r="AP26" s="7"/>
      <c r="AQ26" s="7"/>
      <c r="AR26" s="7"/>
    </row>
    <row r="27" spans="2:44" ht="18" customHeight="1" thickBot="1">
      <c r="B27" s="50" t="str">
        <f>IF(KQ=0,"",IF(RET=1,"",IF(NOYES=2,"",IF(AND(RETTYPE=1,RETOPT=2),RETQTY,IF(AND(RETTYPE=2,RETOPT=2),RETQTY,IF(BodyType&lt;=3,KQ*2,IF(AND(BodyType&gt;=4,BodyType&lt;=5),KQ*4,IF(BodyType=6,KQ*2,IF(BodyType=7,KQ*2,"")))))))))</f>
        <v/>
      </c>
      <c r="C27" s="631" t="str">
        <f>IF(KQ=0,"",IF(RET=1,"",IF(NOYES=2,"",IF(AND(BodyType=6,RETTYPE=1),OHRET,IF(AND(BodyType=6,RETTYPE=2),TQRET,IF(AND(AND(BodyType=6,RETADD=1,RETTYPE=6)),Hgt+0.265,IF(AND(AND(BodyType=6,RETADD=2,RETTYPE=6)),Hgt+0.14,IF(AND(AND(BodyType=6,RETADD=1,RETTYPE=7)),Hgt+0.265,IF(AND(AND(BodyType=6,RETADD=2,RETTYPE=7)),Hgt+0.14,IF(AND(BodyType=7,RETTYPE=1),OHRET,IF(AND(BodyType=7,RETTYPE=2),TQRET,IF(AND(AND(BodyType=6,RETADD=1,OR(RETTYPE&gt;=3,RETTYPE&lt;=5))),Hgt+0.115,IF(AND(AND(BodyType=6,RETADD=2,OR(RETTYPE&gt;=3,RETTYPE&lt;=5))),Hgt-0.01,IF(AND(AND(BodyType=6,RETADD=1,OR(RETTYPE&gt;=8,RETTYPE&lt;=9))),Hgt+0.115,IF(AND(AND(BodyType=6,RETADD=2,OR(RETTYPE&gt;=8,RETTYPE&lt;=9))),Hgt-0.01,IF(AND(BodyType=7,RETTYPE=6),Hgt,IF(AND(BodyType=7,RETTYPE=7),Hgt,IF(BodyType=7,Hgt-0.15,IF(AND(RETTYPE=1,RETOPT=1),Hgt,IF(AND(RETTYPE=1,RETOPT&gt;=2),Hgt-0.125,IF(AND(RETTYPE=2,RETOPT=1),Hgt,IF(AND(RETTYPE=2,RETOPT&gt;=2),Hgt-0.15,IF(AND(RETTYPE&gt;=3,RETTYPE&lt;=5),Hgt-0.15,IF(AND(RETTYPE&gt;=8,RETTYPE&lt;=9),Hgt-0.15,IF(RETTYPE=6,Hgt,IF(RETTYPE=7,Hgt,""))))))))))))))))))))))))))</f>
        <v/>
      </c>
      <c r="D27" s="631"/>
      <c r="E27" s="51"/>
      <c r="F27" s="504" t="str">
        <f>IF(KQ=0,"",IF(RET=1,"",IF(NOYES=2,"",IF(AND(RETTYPE=1,RETOPT=1),"2053"&amp;PPTD,IF(AND(RETTYPE=1,RETOPT=2),"2063",IF(AND(RETTYPE=1,RETOPT=3),"2063",IF(AND(RETTYPE=2,RETOPT=1),"2045"&amp;PPTD,IF(AND(RETTYPE=2,RETOPT=2),"2065",IF(AND(RETTYPE=2,RETOPT=3),"2065",IF(RETTYPE=3,"2065",IF(RETTYPE=4,"2085",IF(RETTYPE=5,"2085",IF(RETTYPE=6,"2048",IF(RETTYPE=7,"2055"&amp;PPTD,IF(RETTYPE=8,"2086",IF(RETTYPE=9,"2086",""))))))))))))))))</f>
        <v/>
      </c>
      <c r="G27" s="504"/>
      <c r="H27" s="505" t="str">
        <f>IF(KQ=0,"",IF(RET=1,"",IF(NOYES=2,"",IF(AND(RETTYPE=7,NoYes2=2)," Use 1-1/2'' Retrainer II with One or Both Ends Removable",IF(AND(RETTYPE=1,DTYP&gt;=2)," Select 1-1/2'' Divider",IF(AND(AND(RETTYPE=2,NoYes2=2,DTYP=1))," Select 2'' Divider or 2-3/4'' Divider or Dual Divider and Dual Divder Cover",IF(AND(AND(RETTYPE=1,RETOPT=1,VD=TRUE))," Select Both Ends Removable",IF(AND(AND(RETTYPE=1,RETOPT=2,VD=TRUE))," Select Both Ends Removable",IF(AND(AND(RETTYPE=1,RETOPT=1,HD=TRUE))," Select either One End or Both Ends Removable",IF(AND(AND(RETTYPE=2,RETOPT=1,VD=TRUE))," Select Both Ends Removable",IF(AND(AND(RETTYPE=2,RETOPT=2,VD=TRUE))," Select Both Ends Removable",IF(AND(AND(RETTYPE=1,RETOPT=2,VD=TRUE))," Select Both Ends Removable",IF(AND(RETTYPE=1,RETOPT=1)," 1-1/2'' Retainer II - Both Ends - Mitered both ends",IF(AND(RETTYPE=1,RETOPT=2)," 1-1/2'' Frame - One End - Mitered Both Ends",IF(AND(AND(RETTYPE=2,RETOPT=1,HD=TRUE))," Select either One End or Both Ends Removable",IF(AND(RETTYPE=1,RETOPT=3)," 1-1/2'' Frame - Both Ends - Both Ends Mitered",IF(AND(RETTYPE=2,RETOPT=1)," 2-1/4'' Retainer - Both Ends - Mitered Both Ends",IF(AND(RETTYPE=2,RETOPT=2)," Dual Frame - One End - Mitered Both Ends",IF(AND(RETTYPE=2,RETOPT=3)," Dual Frame - Both Ends - Both Ends Mitered",IF(RETTYPE=3," Dual Frame - Both Ends - Mitered Both Ends",IF(RETTYPE=4," Tension Frame - Both ends - Mitered Both Ends",IF(RETTYPE=5," Tension Frame - Both Ends - Mitered Both Ends",IF(RETTYPE=6," Bleed Rigid Retainer - Both Ends - Mitered Both Ends",IF(RETTYPE=7," 1-1/2'' Retainer - Both Ends - Mitered Both Ends",IF(RETTYPE=8," Tension Frame II - Both ends - Mitered Both Ends",IF(RETTYPE=9," Tension Frame II - Both Ends - Mitered Both Ends",""))))))))))))))))))))))))))</f>
        <v/>
      </c>
      <c r="I27" s="505"/>
      <c r="J27" s="505"/>
      <c r="K27" s="505"/>
      <c r="L27" s="505"/>
      <c r="M27" s="505"/>
      <c r="N27" s="505"/>
      <c r="O27" s="505"/>
      <c r="P27" s="505"/>
      <c r="Q27" s="505"/>
      <c r="R27" s="505"/>
      <c r="S27" s="505"/>
      <c r="T27" s="505"/>
      <c r="U27" s="505"/>
      <c r="V27" s="505"/>
      <c r="W27" s="505"/>
      <c r="X27" s="505"/>
      <c r="Y27" s="505"/>
      <c r="Z27" s="557"/>
      <c r="AA27" s="52"/>
      <c r="AB27" s="53"/>
      <c r="AC27" s="54"/>
      <c r="AD27" s="1"/>
      <c r="AE27" s="49" t="str">
        <f>IF(AND(AND(BodyType=6,RETADD=1,RETOPT=1)),Hgt+0.265,IF(AND(AND(BodyType=6,RETADD=2,RETOPT=1)),Hgt+0.14,IF(AND(AND(BodyType=6,RETADD=1,RETOPT&gt;=2)),Hgt+0.203,IF(AND(AND(BodyType=6,RETADD=2,RETOPT&gt;=2)),Hgt+0.078,IF(AND(BodyType=7,RETOPT=1),Hgt,IF(AND(BodyType=7,RETOPT&gt;=2),Hgt-0.125,""))))))</f>
        <v/>
      </c>
      <c r="AF27" s="49" t="str">
        <f>IF(AND(AND(BodyType=6,RETADD=1,RETOPT=1)),Hgt+0.265,IF(AND(AND(BodyType=6,RETADD=2,RETOPT=1)),Hgt+0.14,IF(AND(AND(BodyType=6,RETADD=1,RETOPT&gt;=2)),Hgt+0.115,IF(AND(AND(BodyType=6,RETADD=2,RETOPT&gt;=2)),Hgt-0.01,IF(AND(BodyType=7,RETOPT=1),Hgt,IF(AND(BodyType=7,RETOPT&gt;=2),Hgt-0.15,""))))))</f>
        <v/>
      </c>
      <c r="AG27" s="8"/>
      <c r="AH27" s="8"/>
      <c r="AI27" s="6"/>
      <c r="AJ27" s="6"/>
      <c r="AK27" s="6"/>
      <c r="AL27" s="6"/>
      <c r="AM27" s="5"/>
      <c r="AN27" s="5"/>
      <c r="AO27" s="7"/>
      <c r="AP27" s="7"/>
      <c r="AQ27" s="7"/>
      <c r="AR27" s="7"/>
    </row>
    <row r="28" spans="2:44" ht="18" customHeight="1" thickBot="1">
      <c r="B28" s="55" t="str">
        <f>IF(KQ=0,"",IF(RET=1,"",IF(NOYES=2,"",IF(RETTYPE=7,"",IF(AND(RETTYPE&lt;=2,RETOPT=1),"",IF(AND(RETTYPE=1,RETOPT=2),RETQTY,IF(AND(RETTYPE=2,RETOPT=2),RETQTY,IF(RETTYPE=6,"",IF(BodyType&lt;=3,KQ*2,IF(AND(BodyType&gt;=4,BodyType&lt;=5),KQ*4,IF(BodyType=6,KQ*2,IF(BodyType=7,KQ*2,""))))))))))))</f>
        <v/>
      </c>
      <c r="C28" s="582" t="str">
        <f>IF(KQ=0,"",IF(RET=1,"",IF(NOYES=2,"",IF(RETTYPE=6,"",IF(RETTYPE=7,"",IF(AND(RETTYPE&lt;=2,RETOPT=1),"",IF(AND(BodyType=6,RETTYPE=1),IHCVR,IF(AND(BodyType=6,RETTYPE=2),TQCVR,IF(AND(BodyType=7,RETTYPE=1),IHCVR,IF(AND(BodyType=7,RETTYPE=2),TQCVR,IF(AND(AND(BodyType=6,RETADD=1,RETTYPE&gt;=3)),Hgt+0.265,IF(AND(AND(BodyType=6,RETADD=2,RETTYPE&gt;=3)),Hgt+0.14,IF(BodyType=7,Hgt,IF(AND(RETTYPE=1,RETOPT=1),Hgt,IF(AND(RETTYPE=1,RETOPT&gt;=2),Hgt,IF(AND(RETTYPE=2,RETOPT=1),Hgt,IF(AND(RETTYPE=2,RETOPT&gt;=2),Hgt,IF(AND(RETTYPE&gt;=3,RETTYPE&lt;=5),Hgt,IF(AND(RETTYPE&gt;=8,RETTYPE&lt;=9),Hgt,"")))))))))))))))))))</f>
        <v/>
      </c>
      <c r="D28" s="582"/>
      <c r="E28" s="56"/>
      <c r="F28" s="488" t="str">
        <f>IF(KQ=0,"",IF(RET=1,"",IF(NOYES=2,"",IF(RETTYPE=7,"",IF(AND(RETTYPE&lt;=2,RETOPT=1),"",IF(AND(RETTYPE=1,RETOPT=2),"2073"&amp;PPTD,IF(AND(RETTYPE=1,RETOPT=3),"2073"&amp;PPTD,IF(AND(RETTYPE=2,RETOPT=2),"2075"&amp;PPTD,IF(AND(RETTYPE=2,RETOPT=3),"2075"&amp;PPTD,IF(RETTYPE=3,"2075"&amp;PPTD,IF(RETTYPE=4,"2095"&amp;PPTD,IF(RETTYPE=5,"2084"&amp;PPTD,IF(RETTYPE=8,"2095"&amp;PPTD,IF(RETTYPE=9,"2084"&amp;PPTD,""))))))))))))))</f>
        <v/>
      </c>
      <c r="G28" s="488"/>
      <c r="H28" s="441" t="str">
        <f>IF(KQ=0,"",IF(RET=1,"",IF(NOYES=2,"",IF(RETTYPE=7,"",IF(AND(RETTYPE=1,DTYP&gt;=2)," Select 1-1/2'' Divider",IF(AND(AND(RETTYPE=2,NoYes2=2,DTYP=1))," Select 2'' Divider or 2-3/4'' Divider or Dual Divider and Dual Divder Cover",IF(AND(AND(RETTYPE=1,RETOPT=1,VD=TRUE))," Select Both Ends Removable",IF(AND(AND(RETTYPE=1,RETOPT=2,VD=TRUE))," Select Both Ends Removable",IF(AND(AND(RETTYPE=2,RETOPT=1,VD=TRUE))," Select Both Ends Removable",IF(AND(AND(RETTYPE=2,RETOPT=2,VD=TRUE))," Select Both Ends Removable",IF(AND(RETTYPE&lt;=2,RETOPT=1),"",IF(AND(RETTYPE=1,RETOPT=1)," 1-1/2'' Cover - Both Ends - Mitered both ends",IF(AND(RETTYPE=1,RETOPT=2)," 1-1/2'' Cover - One End - Mitered Both Ends",IF(AND(RETTYPE=1,RETOPT=3)," 1-1/2'' Cover - Both Ends - Both Ends Mitered",IF(AND(RETTYPE=2,RETOPT=1)," 2-1/4'' Dual Frame Cover - Both Ends - Mitered Both Ends",IF(AND(RETTYPE=2,RETOPT=2)," 2-1/4'' Dual Frame Cover - One End - Mitered Both Ends",IF(AND(RETTYPE=2,RETOPT=3)," 2-1/4'' Dual Frame Cover - Both Ends - Both Ends Mitered",IF(RETTYPE=3," 2-1/4'' Dual Frame Cover - Both Ends - Mitered Both Ends",IF(RETTYPE=4," Bleed Tension Frame Cover - Both ends - Mitered Both Ends",IF(RETTYPE=5," 1-1/2'' Tension Frame Cover - Both Ends - Mitered Both Ends",IF(RETTYPE=8," Bleed Tension Frame Cover - Both ends - Mitered Both Ends",IF(RETTYPE=9," 1-1/2'' Tension Frame Cover - Both Ends - Mitered Both Ends",""))))))))))))))))))))))</f>
        <v/>
      </c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1"/>
      <c r="V28" s="441"/>
      <c r="W28" s="441"/>
      <c r="X28" s="441"/>
      <c r="Y28" s="441"/>
      <c r="Z28" s="583"/>
      <c r="AA28" s="34"/>
      <c r="AB28" s="35"/>
      <c r="AC28" s="36"/>
      <c r="AD28" s="1"/>
      <c r="AE28" s="49" t="str">
        <f>IF(AND(AND(BodyType=6,RETADD=1,RETOPT=1)),Hgt+0.265,IF(AND(AND(BodyType=6,RETADD=2,RETOPT=1)),Hgt+0.14,IF(AND(AND(BodyType=6,RETADD=1,RETOPT&gt;=2)),Hgt+0.265,IF(AND(AND(BodyType=6,RETADD=2,RETOPT&gt;=2)),Hgt+0.14,IF(AND(BodyType=7,RETOPT=1),Hgt,IF(AND(BodyType=7,RETOPT&gt;=2),Hgt,""))))))</f>
        <v/>
      </c>
      <c r="AF28" s="49" t="str">
        <f>IF(AND(AND(BodyType=6,RETADD=1,RETOPT=1)),Hgt+0.265,IF(AND(AND(BodyType=6,RETADD=2,RETOPT=1)),Hgt+0.14,IF(AND(AND(BodyType=6,RETADD=1,RETOPT&gt;=2)),Hgt+0.265,IF(AND(AND(BodyType=6,RETADD=2,RETOPT&gt;=2)),Hgt+0.14,IF(AND(BodyType=7,RETOPT=1),Hgt,IF(AND(BodyType=7,RETOPT&gt;=2),Hgt,""))))))</f>
        <v/>
      </c>
      <c r="AG28" s="8"/>
      <c r="AH28" s="8"/>
      <c r="AI28" s="6"/>
      <c r="AJ28" s="6"/>
      <c r="AK28" s="6"/>
      <c r="AL28" s="6"/>
      <c r="AM28" s="5"/>
      <c r="AN28" s="5"/>
      <c r="AO28" s="7"/>
      <c r="AP28" s="7"/>
      <c r="AQ28" s="7"/>
      <c r="AR28" s="7"/>
    </row>
    <row r="29" spans="2:44" ht="6" customHeight="1" thickBot="1">
      <c r="B29" s="528"/>
      <c r="C29" s="448"/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448"/>
      <c r="P29" s="448"/>
      <c r="Q29" s="448"/>
      <c r="R29" s="448"/>
      <c r="S29" s="448"/>
      <c r="T29" s="448"/>
      <c r="U29" s="448"/>
      <c r="V29" s="448"/>
      <c r="W29" s="448"/>
      <c r="X29" s="448"/>
      <c r="Y29" s="448"/>
      <c r="Z29" s="448"/>
      <c r="AA29" s="448"/>
      <c r="AB29" s="448"/>
      <c r="AC29" s="449"/>
      <c r="AD29" s="1"/>
      <c r="AE29" s="16"/>
      <c r="AF29" s="6"/>
      <c r="AG29" s="8"/>
      <c r="AH29" s="8"/>
      <c r="AI29" s="6"/>
      <c r="AJ29" s="6"/>
      <c r="AK29" s="6"/>
      <c r="AL29" s="6"/>
      <c r="AM29" s="5"/>
      <c r="AN29" s="5"/>
      <c r="AO29" s="7"/>
      <c r="AP29" s="7"/>
      <c r="AQ29" s="7"/>
      <c r="AR29" s="7"/>
    </row>
    <row r="30" spans="2:44" ht="26.1" customHeight="1" thickBot="1">
      <c r="B30" s="529" t="s">
        <v>25</v>
      </c>
      <c r="C30" s="530"/>
      <c r="D30" s="530"/>
      <c r="E30" s="530"/>
      <c r="F30" s="530"/>
      <c r="G30" s="530"/>
      <c r="H30" s="530"/>
      <c r="I30" s="530"/>
      <c r="J30" s="530"/>
      <c r="K30" s="530"/>
      <c r="L30" s="530"/>
      <c r="M30" s="530"/>
      <c r="N30" s="530"/>
      <c r="O30" s="530"/>
      <c r="P30" s="530"/>
      <c r="Q30" s="530"/>
      <c r="R30" s="530"/>
      <c r="S30" s="530"/>
      <c r="T30" s="530"/>
      <c r="U30" s="530"/>
      <c r="V30" s="530"/>
      <c r="W30" s="530"/>
      <c r="X30" s="530"/>
      <c r="Y30" s="530"/>
      <c r="Z30" s="530"/>
      <c r="AA30" s="530"/>
      <c r="AB30" s="530"/>
      <c r="AC30" s="531"/>
      <c r="AD30" s="1"/>
      <c r="AE30" s="13">
        <v>1</v>
      </c>
      <c r="AF30" s="6"/>
      <c r="AG30" s="8"/>
      <c r="AH30" s="625" t="s">
        <v>26</v>
      </c>
      <c r="AI30" s="626"/>
      <c r="AJ30" s="57">
        <f>((HFST/12)/24)</f>
        <v>0</v>
      </c>
      <c r="AK30" s="57">
        <f>THFB*Wdt</f>
        <v>0</v>
      </c>
      <c r="AL30" s="628" t="s">
        <v>27</v>
      </c>
      <c r="AM30" s="629"/>
      <c r="AN30" s="630"/>
      <c r="AO30" s="7"/>
      <c r="AP30" s="7"/>
      <c r="AQ30" s="7"/>
      <c r="AR30" s="7"/>
    </row>
    <row r="31" spans="2:44" ht="6" customHeight="1" thickBot="1">
      <c r="B31" s="589"/>
      <c r="C31" s="590"/>
      <c r="D31" s="590"/>
      <c r="E31" s="590"/>
      <c r="F31" s="590"/>
      <c r="G31" s="590"/>
      <c r="H31" s="590"/>
      <c r="I31" s="590"/>
      <c r="J31" s="590"/>
      <c r="K31" s="590"/>
      <c r="L31" s="590"/>
      <c r="M31" s="590"/>
      <c r="N31" s="590"/>
      <c r="O31" s="590"/>
      <c r="P31" s="590"/>
      <c r="Q31" s="590"/>
      <c r="R31" s="590"/>
      <c r="S31" s="590"/>
      <c r="T31" s="590"/>
      <c r="U31" s="590"/>
      <c r="V31" s="590"/>
      <c r="W31" s="590"/>
      <c r="X31" s="590"/>
      <c r="Y31" s="590"/>
      <c r="Z31" s="590"/>
      <c r="AA31" s="590"/>
      <c r="AB31" s="590"/>
      <c r="AC31" s="591"/>
      <c r="AD31" s="1"/>
      <c r="AE31" s="16"/>
      <c r="AF31" s="6"/>
      <c r="AG31" s="8"/>
      <c r="AH31" s="8"/>
      <c r="AI31" s="6"/>
      <c r="AJ31" s="6"/>
      <c r="AK31" s="6"/>
      <c r="AL31" s="6"/>
      <c r="AM31" s="5"/>
      <c r="AN31" s="5"/>
      <c r="AO31" s="7"/>
      <c r="AP31" s="7"/>
      <c r="AQ31" s="7"/>
      <c r="AR31" s="7"/>
    </row>
    <row r="32" spans="2:44" ht="18" customHeight="1" thickBot="1">
      <c r="B32" s="25" t="s">
        <v>14</v>
      </c>
      <c r="C32" s="468" t="s">
        <v>17</v>
      </c>
      <c r="D32" s="568"/>
      <c r="E32" s="470" t="s">
        <v>28</v>
      </c>
      <c r="F32" s="569"/>
      <c r="G32" s="569"/>
      <c r="H32" s="569"/>
      <c r="I32" s="569"/>
      <c r="J32" s="569"/>
      <c r="K32" s="569"/>
      <c r="L32" s="569"/>
      <c r="M32" s="569"/>
      <c r="N32" s="569"/>
      <c r="O32" s="569"/>
      <c r="P32" s="569"/>
      <c r="Q32" s="569"/>
      <c r="R32" s="569"/>
      <c r="S32" s="569"/>
      <c r="T32" s="569"/>
      <c r="U32" s="569"/>
      <c r="V32" s="569"/>
      <c r="W32" s="569"/>
      <c r="X32" s="569"/>
      <c r="Y32" s="569"/>
      <c r="Z32" s="569"/>
      <c r="AA32" s="569"/>
      <c r="AB32" s="569"/>
      <c r="AC32" s="570"/>
      <c r="AD32" s="1"/>
      <c r="AE32" s="16"/>
      <c r="AF32" s="6"/>
      <c r="AG32" s="8"/>
      <c r="AH32" s="625" t="s">
        <v>26</v>
      </c>
      <c r="AI32" s="626"/>
      <c r="AJ32" s="57">
        <f>((VFST/12)/24)</f>
        <v>0</v>
      </c>
      <c r="AK32" s="57">
        <f>TVFB*Hgt</f>
        <v>0</v>
      </c>
      <c r="AL32" s="628" t="s">
        <v>29</v>
      </c>
      <c r="AM32" s="629"/>
      <c r="AN32" s="630"/>
      <c r="AO32" s="7"/>
      <c r="AP32" s="7"/>
      <c r="AQ32" s="7"/>
      <c r="AR32" s="7"/>
    </row>
    <row r="33" spans="2:44" ht="18" customHeight="1" thickBot="1">
      <c r="B33" s="32" t="str">
        <f>IF(KQ=0,"",IF(FST=1,"",IF(RETTYPE&lt;=2,"",IF(RETTYPE=6,"",IF(RETTYPE=7,"",IF(NOYES=2,"",IF(AND(BodyType&lt;=2,FBTYP=2),"",IF(AND(BodyType&lt;=3,FBTYP=4),"",IF(AND(BodyType=7,FBTYP&gt;=1),"",IF(AND(RETTYPE&gt;=3,BodyType&lt;=3),ROUNDUP(FSTTL*KQ,0),IF(AND(RETTYPE&gt;=3,BodyType=4),ROUNDUP(FSTTL*KQ*2,0),IF(AND(RETTYPE&gt;=3,BodyType=5),ROUNDUP(FSTTL*KQ*2,0),IF(AND(RETTYPE&gt;=3,BodyType&gt;=6),ROUNDUP(FSTTL*KQ,0),"")))))))))))))</f>
        <v/>
      </c>
      <c r="C33" s="468" t="str">
        <f>IF(KQ=0,"",IF(FST=1,"",IF(NOYES=2,"",IF(RETTYPE&lt;=2,"",IF(RETTYPE=6,"",IF(AND(BodyType&lt;=3,FBTYP=4),"",IF(RETTYPE=7,"",IF(AND(BodyType=7,FBTYP&gt;=1),"",IF(BodyType=6,"2175",IF(AND(AND(BodyType=1,RETTYPE=3,FBTYP=5)),"2177",IF(AND(AND(BodyType=2,RETTYPE=3,FBTYP=5)),"2175",IF(AND(AND(BodyType=3,RETTYPE=3,FBTYP=5)),"2175",IF(AND(AND(BodyType=4,RETTYPE=3,FBTYP=5)),"2175",IF(AND(AND(BodyType=5,RETTYPE=3,FBTYP=5)),"2175",IF(AND(AND(BodyType=1,RETTYPE=4,FBTYP=5)),"2177",IF(AND(AND(BodyType=2,RETTYPE=4,FBTYP=5)),"2175",IF(AND(AND(BodyType=3,RETTYPE=4,FBTYP=5)),"2175",IF(AND(AND(BodyType=4,RETTYPE=4,FBTYP=5)),"2175",IF(AND(AND(BodyType=5,RETTYPE=4,FBTYP=5)),"2175",IF(AND(AND(BodyType=1,RETTYPE=5,FBTYP=5)),"2177",IF(AND(AND(BodyType=2,RETTYPE=5,FBTYP=5)),"2175",IF(AND(AND(BodyType=3,RETTYPE=5,FBTYP=5)),"2175",IF(AND(AND(BodyType=4,RETTYPE=5,FBTYP=5)),"2175",IF(AND(AND(BodyType=5,RETTYPE=5,FBTYP=5)),"2175",IF(AND(AND(BodyType=1,RETTYPE=8,FBTYP=5)),"2177",IF(AND(AND(BodyType=2,RETTYPE=8,FBTYP=5)),"2177",IF(AND(AND(BodyType=3,RETTYPE=8,FBTYP=5)),"2175",IF(AND(AND(BodyType=4,RETTYPE=8,FBTYP=5)),"2177",IF(AND(AND(BodyType=5,RETTYPE=8,FBTYP=5)),"2175",IF(AND(AND(BodyType=1,RETTYPE=9,FBTYP=5)),"2177",IF(AND(AND(BodyType=2,RETTYPE=9,FBTYP=5)),"2177",IF(AND(AND(BodyType=3,RETTYPE=9,FBTYP=5)),"2175",IF(AND(AND(BodyType=4,RETTYPE=9,FBTYP=5)),"2177",IF(AND(AND(BodyType=5,RETTYPE=9,FBTYP=5)),"2175",IF(FBTYP=1," 2175",IF(FBTYP=2,"2175",IF(FBTYP=3,"2177",IF(FBTYP=4,"2177",""))))))))))))))))))))))))))))))))))))))</f>
        <v/>
      </c>
      <c r="D33" s="568"/>
      <c r="E33" s="470" t="str">
        <f>IF(KQ=0,"",IF(FST=1,"",IF(NOYES=2,"",IF(RETTYPE&lt;=2,"",IF(RETTYPE=6,"",IF(RETTYPE=7,"",IF(AND(BodyType=7,FBTYP&gt;=1),"",IF(AND(BodyType&lt;=3,FBTYP=4)," Retro Frame Brace Not For Use With Single Face Bodies",IF(BodyType=6," Frame Support Tube - 3/4'' x 1-5/8'' Rectangular Aluminum Tube - (24'-0'' Lengths)",IF(AND(AND(BodyType=1,RETTYPE=3,FBTYP=5))," Small Frame Support Tube - 1'' x 1'' Square  Aluminum Tube - (24'-0'' Lengths)",IF(AND(AND(BodyType=2,RETTYPE=3,FBTYP=5))," Frame Support Tube - 3/4'' x 1-5/8'' Rectangular Aluminum Tube - (24'-0'' Lengths)",IF(AND(AND(BodyType=3,RETTYPE=3,FBTYP=5))," Frame Support Tube - 3/4'' x 1-5/8'' Rectangular Aluminum Tube - (24'-0'' Lengths)",IF(AND(AND(BodyType=4,RETTYPE=3,FBTYP=5))," Frame Support Tube - 3/4'' x 1-5/8'' Rectangular Aluminum Tube - (24'-0'' Lengths)",IF(AND(AND(BodyType=5,RETTYPE=3,FBTYP=5))," Frame Support Tube - 3/4'' x 1-5/8'' Rectangular Aluminum Tube - (24'-0'' Lengths)",IF(AND(AND(BodyType=1,RETTYPE=4,FBTYP=5))," Small Frame Support Tube - 1'' x 1'' Square  Aluminum Tube - (24'-0'' Lengths)",IF(AND(AND(BodyType=2,RETTYPE=4,FBTYP=5))," Frame Support Tube - 3/4'' x 1-5/8'' Rectangular Aluminum Tube - (24'-0'' Lengths)",IF(AND(AND(BodyType=3,RETTYPE=4,FBTYP=5))," Frame Support Tube - 3/4'' x 1-5/8'' Rectangular Aluminum Tube - (24'-0'' Lengths)",IF(AND(AND(BodyType=4,RETTYPE=4,FBTYP=5))," Frame Support Tube - 3/4'' x 1-5/8'' Rectangular Aluminum Tube - (24'-0'' Lengths)",IF(AND(AND(BodyType=5,RETTYPE=4,FBTYP=5))," Frame Support Tube - 3/4'' x 1-5/8'' Rectangular Aluminum Tube - (24'-0'' Lengths)",IF(AND(AND(BodyType=1,RETTYPE=5,FBTYP=5))," Small Frame Support Tube - 1'' x 1'' Square  Aluminum Tube - (24'-0'' Lengths)",IF(AND(AND(BodyType=2,RETTYPE=5,FBTYP=5))," Frame Support Tube - 3/4'' x 1-5/8'' Rectangular Aluminum Tube - (24'-0'' Lengths)",IF(AND(AND(BodyType=3,RETTYPE=5,FBTYP=5))," Frame Support Tube - 3/4'' x 1-5/8'' Rectangular Aluminum Tube - (24'-0'' Lengths)",IF(AND(AND(BodyType=4,RETTYPE=5,FBTYP=5))," Frame Support Tube - 3/4'' x 1-5/8'' Rectangular Aluminum Tube - (24'-0'' Lengths)",IF(AND(AND(BodyType=5,RETTYPE=5,FBTYP=5))," Frame Support Tube - 3/4'' x 1-5/8'' Rectangular Aluminum Tube - (24'-0'' Lengths)",IF(AND(AND(BodyType=1,RETTYPE=8,FBTYP=5))," Small Frame Support Tube - 1'' x 1'' Square  Aluminum Tube - (24'-0'' Lengths)",IF(AND(AND(BodyType=2,RETTYPE=8,FBTYP=5))," Small Frame Support Tube - 1'' x 1'' Square  Aluminum Tube - (24'-0'' Lengths)",IF(AND(AND(BodyType=3,RETTYPE=8,FBTYP=5))," Frame Support Tube - 3/4'' x 1-5/8'' Rectangular Aluminum Tube - (24'-0'' Lengths)",IF(AND(AND(BodyType=4,RETTYPE=8,FBTYP=5))," Small Frame Support Tube - 1'' x 1'' Square  Aluminum Tube - (24'-0'' Lengths)",IF(AND(AND(BodyType=5,RETTYPE=8,FBTYP=5))," Frame Support Tube - 3/4'' x 1-5/8'' Rectangular Aluminum Tube - (24'-0'' Lengths)",IF(AND(AND(BodyType=1,RETTYPE=9,FBTYP=5))," Small Frame Support Tube - 1'' x 1'' Square  Aluminum Tube - (24'-0'' Lengths)",IF(AND(AND(BodyType=2,RETTYPE=9,FBTYP=5))," Small Frame Support Tube - 1'' x 1'' Square  Aluminum Tube - (24'-0'' Lengths)",IF(AND(AND(BodyType=3,RETTYPE=9,FBTYP=5))," Frame Support Tube - 3/4'' x 1-5/8'' Rectangular Aluminum Tube - (24'-0'' Lengths)",IF(AND(AND(BodyType=4,RETTYPE=9,FBTYP=5))," Small Frame Support Tube - 1'' x 1'' Square  Aluminum Tube - (24'-0'' Lengths)",IF(AND(AND(BodyType=5,RETTYPE=9,FBTYP=5))," Frame Support Tube - 3/4'' x 1-5/8'' Rectangular Aluminum Tube - (24'-0'' Lengths)",IF(FBTYP=1," Frame Support Tube - 3/4'' x 1-5/8'' Rectangular Aluminum Tube - (24'-0'' Lengths)",IF(FBTYP=2," Frame Support Tube - 3/4'' x 1-5/8'' Rectangular Aluminum Tube - (24'-0'' Lengths)",IF(FBTYP=3," Small Frame Support Tube - 1'' x 1'' Square  Aluminum Tube - (24'-0'' Lengths)",IF(FBTYP=4," Small Frame Support Tube - 1'' x 1'' Square Aluminum Tube - (24'-0'' Lengths)"))))))))))))))))))))))))))))))))))))))</f>
        <v/>
      </c>
      <c r="F33" s="569"/>
      <c r="G33" s="569"/>
      <c r="H33" s="569"/>
      <c r="I33" s="569"/>
      <c r="J33" s="569"/>
      <c r="K33" s="569"/>
      <c r="L33" s="569"/>
      <c r="M33" s="569"/>
      <c r="N33" s="569"/>
      <c r="O33" s="569"/>
      <c r="P33" s="569"/>
      <c r="Q33" s="569"/>
      <c r="R33" s="569"/>
      <c r="S33" s="569"/>
      <c r="T33" s="569"/>
      <c r="U33" s="569"/>
      <c r="V33" s="569"/>
      <c r="W33" s="569"/>
      <c r="X33" s="569"/>
      <c r="Y33" s="569"/>
      <c r="Z33" s="624"/>
      <c r="AA33" s="58"/>
      <c r="AB33" s="58"/>
      <c r="AC33" s="59"/>
      <c r="AD33" s="1"/>
      <c r="AE33" s="16"/>
      <c r="AF33" s="6"/>
      <c r="AG33" s="8"/>
      <c r="AH33" s="625" t="s">
        <v>30</v>
      </c>
      <c r="AI33" s="626"/>
      <c r="AJ33" s="60">
        <f>THFST+TVFST</f>
        <v>0</v>
      </c>
      <c r="AK33" s="6"/>
      <c r="AL33" s="6"/>
      <c r="AM33" s="5"/>
      <c r="AN33" s="5"/>
      <c r="AO33" s="7"/>
      <c r="AP33" s="7"/>
      <c r="AQ33" s="7"/>
      <c r="AR33" s="7"/>
    </row>
    <row r="34" spans="2:44" ht="6" customHeight="1" thickBot="1">
      <c r="B34" s="538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0"/>
      <c r="P34" s="430"/>
      <c r="Q34" s="430"/>
      <c r="R34" s="430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1"/>
      <c r="AD34" s="1"/>
      <c r="AE34" s="16"/>
      <c r="AF34" s="6"/>
      <c r="AG34" s="8"/>
      <c r="AH34" s="8"/>
      <c r="AI34" s="6"/>
      <c r="AJ34" s="6"/>
      <c r="AK34" s="6"/>
      <c r="AL34" s="6"/>
      <c r="AM34" s="5"/>
      <c r="AN34" s="5"/>
      <c r="AO34" s="7"/>
      <c r="AP34" s="7"/>
      <c r="AQ34" s="7"/>
      <c r="AR34" s="7"/>
    </row>
    <row r="35" spans="2:44" ht="26.1" customHeight="1" thickBot="1">
      <c r="B35" s="529" t="s">
        <v>31</v>
      </c>
      <c r="C35" s="587"/>
      <c r="D35" s="587"/>
      <c r="E35" s="587"/>
      <c r="F35" s="587"/>
      <c r="G35" s="587"/>
      <c r="H35" s="587"/>
      <c r="I35" s="587"/>
      <c r="J35" s="587"/>
      <c r="K35" s="587"/>
      <c r="L35" s="587"/>
      <c r="M35" s="587"/>
      <c r="N35" s="587"/>
      <c r="O35" s="587"/>
      <c r="P35" s="587"/>
      <c r="Q35" s="587"/>
      <c r="R35" s="587"/>
      <c r="S35" s="587"/>
      <c r="T35" s="587"/>
      <c r="U35" s="587"/>
      <c r="V35" s="587"/>
      <c r="W35" s="587"/>
      <c r="X35" s="587"/>
      <c r="Y35" s="587"/>
      <c r="Z35" s="587"/>
      <c r="AA35" s="587"/>
      <c r="AB35" s="587"/>
      <c r="AC35" s="588"/>
      <c r="AD35" s="1"/>
      <c r="AE35" s="13">
        <v>1</v>
      </c>
      <c r="AF35" s="6"/>
      <c r="AG35" s="8"/>
      <c r="AH35" s="8"/>
      <c r="AI35" s="6"/>
      <c r="AJ35" s="6"/>
      <c r="AK35" s="6"/>
      <c r="AL35" s="6"/>
      <c r="AM35" s="5"/>
      <c r="AN35" s="5"/>
      <c r="AO35" s="7"/>
      <c r="AP35" s="7"/>
      <c r="AQ35" s="7"/>
      <c r="AR35" s="7"/>
    </row>
    <row r="36" spans="2:44" ht="26.1" customHeight="1" thickBot="1">
      <c r="B36" s="529" t="s">
        <v>32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0"/>
      <c r="N36" s="530"/>
      <c r="O36" s="530"/>
      <c r="P36" s="530"/>
      <c r="Q36" s="530"/>
      <c r="R36" s="530"/>
      <c r="S36" s="530"/>
      <c r="T36" s="530"/>
      <c r="U36" s="530"/>
      <c r="V36" s="530"/>
      <c r="W36" s="530"/>
      <c r="X36" s="530"/>
      <c r="Y36" s="530"/>
      <c r="Z36" s="530"/>
      <c r="AA36" s="530"/>
      <c r="AB36" s="530"/>
      <c r="AC36" s="531"/>
      <c r="AD36" s="1"/>
      <c r="AE36" s="13">
        <v>1</v>
      </c>
      <c r="AF36" s="13" t="str">
        <f>IF(AND(RETTYPE=1,DTYP=2),"",IF(AND(RETTYPE&gt;=2,DTYP=1),"",IF(DTYP=1,"2133",IF(DTYP=2,"2138",IF(DTYP=3,"2128",IF(DTYP=4,"2142",""))))))</f>
        <v>2133</v>
      </c>
      <c r="AG36" s="605" t="str">
        <f>IF(AND(RETTYPE=1,DTYP=2),"",IF(AND(RETTYPE&gt;=2,DTYP=1),"",IF(DTYP=1," 1-1/2'' Divider - Straight Cut Both Ends",IF(DTYP=2," 2'' Divider - Straight Cut Both Ends",IF(DTYP=3," 2-3/4'' Divider - Straight Cut Both Ends",IF(DTYP=4," Dual Divider - Straight Cut Both Ends",""))))))</f>
        <v xml:space="preserve"> 1-1/2'' Divider - Straight Cut Both Ends</v>
      </c>
      <c r="AH36" s="606"/>
      <c r="AI36" s="606"/>
      <c r="AJ36" s="606"/>
      <c r="AK36" s="627"/>
      <c r="AL36" s="6"/>
      <c r="AM36" s="5"/>
      <c r="AN36" s="5"/>
      <c r="AO36" s="7"/>
      <c r="AP36" s="7"/>
      <c r="AQ36" s="7"/>
      <c r="AR36" s="7"/>
    </row>
    <row r="37" spans="2:44" ht="26.1" customHeight="1" thickBot="1">
      <c r="B37" s="620"/>
      <c r="C37" s="593"/>
      <c r="D37" s="593"/>
      <c r="E37" s="593"/>
      <c r="F37" s="593"/>
      <c r="G37" s="593"/>
      <c r="H37" s="593"/>
      <c r="I37" s="593"/>
      <c r="J37" s="593"/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593"/>
      <c r="V37" s="593"/>
      <c r="W37" s="593"/>
      <c r="X37" s="593"/>
      <c r="Y37" s="593"/>
      <c r="Z37" s="593"/>
      <c r="AA37" s="593"/>
      <c r="AB37" s="593"/>
      <c r="AC37" s="594"/>
      <c r="AD37" s="1"/>
      <c r="AE37" s="13" t="b">
        <v>0</v>
      </c>
      <c r="AF37" s="13" t="b">
        <v>0</v>
      </c>
      <c r="AG37" s="8"/>
      <c r="AH37" s="8"/>
      <c r="AI37" s="6"/>
      <c r="AJ37" s="6"/>
      <c r="AK37" s="6"/>
      <c r="AL37" s="6"/>
      <c r="AM37" s="5"/>
      <c r="AN37" s="5"/>
      <c r="AO37" s="7"/>
      <c r="AP37" s="7"/>
      <c r="AQ37" s="7"/>
      <c r="AR37" s="7"/>
    </row>
    <row r="38" spans="2:44" ht="20.1" customHeight="1" thickBot="1">
      <c r="B38" s="620"/>
      <c r="C38" s="593"/>
      <c r="D38" s="593"/>
      <c r="E38" s="61">
        <v>0</v>
      </c>
      <c r="F38" s="621" t="str">
        <f>IF(KQ=0,"",IF(NOYES=2,"",IF(NoYes2=1,"",IF(HD=FALSE,"",IF(HD=TRUE," Insert Number of Horizontal Divider(s)","")))))</f>
        <v/>
      </c>
      <c r="G38" s="593"/>
      <c r="H38" s="593"/>
      <c r="I38" s="593"/>
      <c r="J38" s="593"/>
      <c r="K38" s="593"/>
      <c r="L38" s="593"/>
      <c r="M38" s="593"/>
      <c r="N38" s="19"/>
      <c r="O38" s="61">
        <v>0</v>
      </c>
      <c r="P38" s="621" t="str">
        <f>IF(KQ=0,"",IF(NOYES=2,"",IF(NoYes2=1,"",IF(VD=FALSE,"",IF(VD=TRUE," Insert Number of Vertical Divider(s)","")))))</f>
        <v/>
      </c>
      <c r="Q38" s="593"/>
      <c r="R38" s="593"/>
      <c r="S38" s="593"/>
      <c r="T38" s="593"/>
      <c r="U38" s="593"/>
      <c r="V38" s="593"/>
      <c r="W38" s="593"/>
      <c r="X38" s="593"/>
      <c r="Y38" s="593"/>
      <c r="Z38" s="593"/>
      <c r="AA38" s="593"/>
      <c r="AB38" s="593"/>
      <c r="AC38" s="594"/>
      <c r="AD38" s="1"/>
      <c r="AE38" s="16"/>
      <c r="AF38" s="16"/>
      <c r="AG38" s="8"/>
      <c r="AH38" s="8"/>
      <c r="AI38" s="6"/>
      <c r="AJ38" s="6"/>
      <c r="AK38" s="573" t="s">
        <v>33</v>
      </c>
      <c r="AL38" s="622"/>
      <c r="AM38" s="622"/>
      <c r="AN38" s="623"/>
      <c r="AO38" s="7"/>
      <c r="AP38" s="7"/>
      <c r="AQ38" s="7"/>
      <c r="AR38" s="7"/>
    </row>
    <row r="39" spans="2:44" ht="6" customHeight="1" thickBot="1">
      <c r="B39" s="538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30"/>
      <c r="AB39" s="430"/>
      <c r="AC39" s="431"/>
      <c r="AD39" s="1"/>
      <c r="AE39" s="16"/>
      <c r="AF39" s="6"/>
      <c r="AG39" s="8"/>
      <c r="AH39" s="8"/>
      <c r="AI39" s="6"/>
      <c r="AJ39" s="6"/>
      <c r="AK39" s="6"/>
      <c r="AL39" s="6"/>
      <c r="AM39" s="5"/>
      <c r="AN39" s="5"/>
      <c r="AO39" s="7"/>
      <c r="AP39" s="7"/>
      <c r="AQ39" s="7"/>
      <c r="AR39" s="7"/>
    </row>
    <row r="40" spans="2:44" ht="18" customHeight="1" thickBot="1">
      <c r="B40" s="25" t="s">
        <v>14</v>
      </c>
      <c r="C40" s="520" t="s">
        <v>15</v>
      </c>
      <c r="D40" s="520"/>
      <c r="E40" s="26" t="s">
        <v>16</v>
      </c>
      <c r="F40" s="520" t="s">
        <v>17</v>
      </c>
      <c r="G40" s="520"/>
      <c r="H40" s="521" t="s">
        <v>18</v>
      </c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1"/>
      <c r="T40" s="521"/>
      <c r="U40" s="521"/>
      <c r="V40" s="521"/>
      <c r="W40" s="521"/>
      <c r="X40" s="521"/>
      <c r="Y40" s="521"/>
      <c r="Z40" s="521"/>
      <c r="AA40" s="522"/>
      <c r="AB40" s="522"/>
      <c r="AC40" s="617"/>
      <c r="AD40" s="1"/>
      <c r="AE40" s="16"/>
      <c r="AF40" s="6"/>
      <c r="AG40" s="8"/>
      <c r="AH40" s="8"/>
      <c r="AI40" s="6"/>
      <c r="AJ40" s="6"/>
      <c r="AK40" s="573" t="str">
        <f>" Select Dual Divider and Dual Divider Cover"</f>
        <v xml:space="preserve"> Select Dual Divider and Dual Divider Cover</v>
      </c>
      <c r="AL40" s="615"/>
      <c r="AM40" s="615"/>
      <c r="AN40" s="615"/>
      <c r="AO40" s="615"/>
      <c r="AP40" s="615"/>
      <c r="AQ40" s="616"/>
      <c r="AR40" s="7"/>
    </row>
    <row r="41" spans="2:44" ht="18" customHeight="1" thickBot="1">
      <c r="B41" s="27" t="str">
        <f>IF(KQ=0,"",IF(NOYES=2,"",IF(NoYes2=1,"",IF(HD=FALSE,"",IF(AND(RETOPT=1,RETTYPE=1),"",IF(AND(RETOPT=1,RETTYPE=2),"",IF(AND(RETTYPE=1,DTYP&gt;=2),"",IF(AND(RETTYPE&gt;=2,DTYP=1),"",IF(AND(RETTYPE=1,DTYP=4),"",IF(RETTYPE&gt;=4,"",IF(AND(RETTYPE=2,RETOPT=1),"",IF(AND(AND(RETTYPE=2,RETOPT=2,VD=TRUE)),"",IF(AND(BodyType&lt;=3,HD=TRUE),KQ*NHD,IF(AND(BodyType=4,HD=TRUE),KQ*NHD*2,IF(AND(BodyType=5,HD=TRUE),KQ*NHD*2,IF(AND(BodyType=6,HD=TRUE),KQ*NHD,IF(AND(BodyType=7,HD=TRUE),KQ*NHD,"")))))))))))))))))</f>
        <v/>
      </c>
      <c r="C41" s="576" t="str">
        <f>IF(KQ=0,"",IF(NOYES=2,"",IF(NoYes2=1,"",IF(HD=FALSE,"",IF(AND(RETOPT=1,RETTYPE=1),"",IF(AND(RETOPT=1,RETTYPE=2),"",IF(AND(RETTYPE=1,DTYP&gt;=2),"",IF(AND(RETTYPE&gt;=2,DTYP=1),"",IF(AND(RETTYPE=1,DTYP=4),"",IF(RETTYPE&gt;=4,"",IF(AND(RETTYPE=2,RETOPT=1),"",IF(AND(AND(RETTYPE=2,RETOPT=2,VD=TRUE)),"",IF(AND(AND(AND(BodyType=6,RETADD=1,RETTYPE=1,HD=TRUE))),(Wdt+0.265)-3,IF(AND(AND(AND(BodyType=6,RETADD=2,RETTYPE=1,HD=TRUE))),(Wdt+0.14)-3,IF(AND(AND(AND(BodyType=6,RETADD=1,RETTYPE&gt;=2,HD=TRUE))),(Wdt+0.265)-4.5,IF(AND(AND(AND(BodyType=6,RETADD=2,RETTYPE&gt;=2,HD=TRUE))),(Wdt+0.14)-4.5,IF(AND(RETTYPE=1,HD=TRUE),Wdt-3,IF(AND(RETTYPE=2,HD=TRUE),Wdt-4.5,IF(AND(RETTYPE=3,HD=TRUE),Wdt-4.5,"")))))))))))))))))))</f>
        <v/>
      </c>
      <c r="D41" s="576"/>
      <c r="E41" s="45"/>
      <c r="F41" s="577" t="str">
        <f>IF(KQ=0,"",IF(NOYES=2,"",IF(NoYes2=1,"",IF(HD=FALSE,"",IF(AND(RETOPT=1,RETTYPE=1),"",IF(AND(RETOPT=1,RETTYPE=2),"",IF(AND(RETTYPE=1,DTYP&gt;=2),"",IF(AND(RETTYPE=1,DTYP=4),"",IF(RETTYPE&gt;=4,"",IF(AND(RETTYPE=2,RETOPT=1),"",IF(AND(AND(RETTYPE=2,RETOPT=2,VD=TRUE)),"",IF(AND(RETTYPE=1,HD=TRUE),DIVDR&amp;PPTD,IF(AND(AND(RETTYPE=2,HD=TRUE,DTYP=4)),DIVDR,IF(AND(RETTYPE=2,HD=TRUE),DIVDR&amp;PPTD,IF(AND(RETTYPE=3,HD=TRUE),DIVDR,"")))))))))))))))</f>
        <v/>
      </c>
      <c r="G41" s="577"/>
      <c r="H41" s="578" t="str">
        <f>IF(KQ=0,"",IF(NOYES=2,"",IF(NoYes2=1,"",IF(HD=FALSE,"",IF(AND(RETTYPE=1,DTYP&gt;=2)," Select 1-1/2'' Divider",IF(AND(RETTYPE=2,DTYP=1)," Select 2'' Divider or 2-3/4'' Divider or Dual Divider and Dual Divder Cover",IF(AND(AND(RETTYPE=1,RETOPT&lt;=2,VD=TRUE))," Select Both Ends Removable",IF(AND(RETTYPE=1,RETOPT=1)," Select either One End or Both Ends Removable",IF(AND(AND(RETTYPE=2,RETOPT=1,VD=TRUE))," Select Both Ends Removable",IF(AND(AND(RETTYPE=2,RETOPT=2,VD=TRUE))," Select Both Ends Removable",IF(AND(RETTYPE=2,RETOPT=1)," Select either One End or Both Ends Removable",IF(AND(RETTYPE=3,DTYP&lt;=3)," Select Dual Divider and Dual Divider Cover",IF(RETTYPE&gt;=4," Dividers do not work with Tension Frame, Bleed Rigid Retainer or 1-1/2'' Retainer",IF(AND(RETTYPE=1,HD=TRUE),DDIS,IF(AND(RETTYPE=2,HD=TRUE),DDIS,IF(AND(RETTYPE=3,HD=TRUE),DDIS,""))))))))))))))))</f>
        <v/>
      </c>
      <c r="I41" s="578"/>
      <c r="J41" s="578"/>
      <c r="K41" s="578"/>
      <c r="L41" s="578"/>
      <c r="M41" s="578"/>
      <c r="N41" s="578"/>
      <c r="O41" s="578"/>
      <c r="P41" s="578"/>
      <c r="Q41" s="578"/>
      <c r="R41" s="578"/>
      <c r="S41" s="578"/>
      <c r="T41" s="578"/>
      <c r="U41" s="578"/>
      <c r="V41" s="578"/>
      <c r="W41" s="578"/>
      <c r="X41" s="578"/>
      <c r="Y41" s="578"/>
      <c r="Z41" s="579"/>
      <c r="AA41" s="42"/>
      <c r="AB41" s="30"/>
      <c r="AC41" s="31"/>
      <c r="AD41" s="1"/>
      <c r="AE41" s="16"/>
      <c r="AF41" s="6"/>
      <c r="AG41" s="8"/>
      <c r="AH41" s="8"/>
      <c r="AI41" s="6"/>
      <c r="AJ41" s="6"/>
      <c r="AK41" s="618" t="str">
        <f>" Select 1-1/2'' Divider"</f>
        <v xml:space="preserve"> Select 1-1/2'' Divider</v>
      </c>
      <c r="AL41" s="619"/>
      <c r="AM41" s="619"/>
      <c r="AN41" s="619"/>
      <c r="AO41" s="619"/>
      <c r="AP41" s="619"/>
      <c r="AQ41" s="619"/>
      <c r="AR41" s="7"/>
    </row>
    <row r="42" spans="2:44" ht="18" customHeight="1" thickBot="1">
      <c r="B42" s="50" t="str">
        <f>IF(KQ=0,"",IF(NOYES=2,"",IF(NoYes2=1,"",IF(HD=FALSE,"",IF(DTYP&lt;=3,"",IF(RETTYPE=1,"",IF(AND(RETOPT=1,RETTYPE=1),"",IF(AND(RETOPT=1,RETTYPE=2),"",IF(AND(RETTYPE&gt;=2,DTYP=1),"",IF(RETTYPE&gt;=4,"",IF(AND(RETTYPE=2,RETOPT=1),"",IF(AND(AND(RETTYPE=2,RETOPT=2,VD=TRUE)),"",IF(AND(BodyType&lt;=3,HD=TRUE),KQ*NHD,IF(AND(BodyType=4,HD=TRUE),KQ*NHD*2,IF(AND(BodyType=5,HD=TRUE),KQ*NHD*2,IF(AND(BodyType=6,HD=TRUE),KQ*NHD,IF(AND(BodyType=7,HD=TRUE),KQ*NHD,"")))))))))))))))))</f>
        <v/>
      </c>
      <c r="C42" s="603" t="str">
        <f>IF(KQ=0,"",IF(NOYES=2,"",IF(NoYes2=1,"",IF(HD=FALSE,"",IF(DTYP&lt;=3,"",IF(AND(RETOPT=1,RETTYPE=1),"",IF(AND(RETOPT=1,RETTYPE=2),"",IF(AND(RETTYPE&gt;=2,DTYP=1),"",IF(RETTYPE&gt;=4,"",IF(AND(RETTYPE=2,RETOPT=1),"",IF(AND(AND(RETTYPE=2,RETOPT=2,VD=TRUE)),"",IF(AND(AND(BodyType=6,RETADD=1,DTYP=4,OR(RETTYPE=2,RETTYPE=3))),(Wdt+0.265)-4.5,IF(AND(AND(BodyType=6,RETADD=2,DTYP=4,OR(RETTYPE=2,RETTYPE=3))),(Wdt+0.14)-4.5,IF(AND(AND(RETTYPE=2,HD=TRUE,DTYP=4)),Wdt-4.5,IF(AND(RETTYPE=2,HD=TRUE),Wdt-4.5,IF(AND(RETTYPE=3,HD=TRUE),Wdt-4.5,""))))))))))))))))</f>
        <v/>
      </c>
      <c r="D42" s="604"/>
      <c r="E42" s="51"/>
      <c r="F42" s="483" t="str">
        <f>IF(KQ=0,"",IF(NOYES=2,"",IF(NoYes2=1,"",IF(HD=FALSE,"",IF(DTYP&lt;=3,"",IF(AND(RETOPT=1,RETTYPE=1),"",IF(AND(RETOPT=1,RETTYPE=2),"",IF(RETTYPE&gt;=4,"",IF(AND(RETTYPE=2,RETOPT=1),"",IF(AND(AND(RETTYPE=2,RETOPT=2,VD=TRUE)),"",IF(AND(AND(RETTYPE=2,HD=TRUE,DTYP=4)),DDCVN,IF(AND(RETTYPE=2,HD=TRUE),DDCVN,IF(AND(RETTYPE=3,HD=TRUE),DDCVN,"")))))))))))))</f>
        <v/>
      </c>
      <c r="G42" s="566"/>
      <c r="H42" s="557" t="str">
        <f>IF(KQ=0,"",IF(NOYES=2,"",IF(NoYes2=1,"",IF(HD=FALSE,"",IF(DTYP&lt;=3,"",IF(AND(RETOPT=1,RETTYPE=1),"",IF(AND(RETOPT=1,RETTYPE=2),"",IF(RETTYPE&gt;=4,"",IF(AND(AND(RETTYPE=2,RETOPT=2,VD=TRUE))," Select Both Ends Removable",IF(AND(AND(RETTYPE=2,HD=TRUE,DTYP=4)),DDCVD,IF(AND(RETTYPE=2,HD=TRUE),DDCVD,IF(AND(RETTYPE=3,HD=TRUE),DDCVD,""))))))))))))</f>
        <v/>
      </c>
      <c r="I42" s="558"/>
      <c r="J42" s="558"/>
      <c r="K42" s="558"/>
      <c r="L42" s="558"/>
      <c r="M42" s="558"/>
      <c r="N42" s="558"/>
      <c r="O42" s="558"/>
      <c r="P42" s="558"/>
      <c r="Q42" s="558"/>
      <c r="R42" s="558"/>
      <c r="S42" s="558"/>
      <c r="T42" s="558"/>
      <c r="U42" s="558"/>
      <c r="V42" s="558"/>
      <c r="W42" s="558"/>
      <c r="X42" s="558"/>
      <c r="Y42" s="558"/>
      <c r="Z42" s="559"/>
      <c r="AA42" s="52"/>
      <c r="AB42" s="53"/>
      <c r="AC42" s="54"/>
      <c r="AD42" s="1"/>
      <c r="AE42" s="16"/>
      <c r="AF42" s="13" t="str">
        <f>IF(AND(RETTYPE=1,DTYP=2),"",IF(AND(RETTYPE&gt;=2,DTYP=1),"",IF(DTYP=4,"2146"&amp;PPTD,"")))</f>
        <v/>
      </c>
      <c r="AG42" s="605" t="str">
        <f>IF(AND(RETTYPE=1,DTYP=2),"",IF(AND(RETTYPE&gt;=2,DTYP=1),"",IF(DTYP=4," Dual Divider Cover- Straight Cut Both Ends","")))</f>
        <v/>
      </c>
      <c r="AH42" s="606"/>
      <c r="AI42" s="606"/>
      <c r="AJ42" s="606"/>
      <c r="AK42" s="607" t="str">
        <f>" Select 2'' Divider or 2-3/4'' Divider or Dual Divider and Dual Divder Cover"</f>
        <v xml:space="preserve"> Select 2'' Divider or 2-3/4'' Divider or Dual Divider and Dual Divder Cover</v>
      </c>
      <c r="AL42" s="608"/>
      <c r="AM42" s="608"/>
      <c r="AN42" s="608"/>
      <c r="AO42" s="608"/>
      <c r="AP42" s="608"/>
      <c r="AQ42" s="608"/>
      <c r="AR42" s="7"/>
    </row>
    <row r="43" spans="2:44" ht="18" customHeight="1">
      <c r="B43" s="62" t="str">
        <f>IF(KQ=0,"",IF(NOYES=2,"",IF(NoYes2=1,"",IF(VD=FALSE,"",IF(AND(RETOPT=1,RETTYPE=1),"",IF(AND(RETOPT=1,RETTYPE=2),"",IF(AND(RETTYPE=1,DTYP&gt;=2),"",IF(AND(RETTYPE&gt;=2,DTYP=1),"",IF(AND(RETTYPE=1,DTYP=4),"",IF(RETTYPE&gt;=4,"",IF(AND(RETTYPE=2,RETOPT&lt;=2),"",IF(AND(BodyType&lt;=3,VD=TRUE),KQ*NVD,IF(AND(BodyType=4,VD=TRUE),KQ*NVD*2,IF(AND(BodyType=5,VD=TRUE),KQ*NVD*2,IF(AND(BodyType=6,VD=TRUE),KQ*NVD,IF(AND(BodyType=7,VD=TRUE),KQ*NVD,""))))))))))))))))</f>
        <v/>
      </c>
      <c r="C43" s="609" t="str">
        <f>IF(KQ=0,"",IF(NOYES=2,"",IF(NoYes2=1,"",IF(VD=FALSE,"",IF(AND(RETOPT=1,RETTYPE=1),"",IF(AND(RETOPT=1,RETTYPE=2),"",IF(AND(RETTYPE=1,DTYP&gt;=2),"",IF(AND(RETTYPE&gt;=2,DTYP=1),"",IF(AND(RETTYPE=1,DTYP=4),"",IF(RETTYPE&gt;=4,"",IF(AND(RETTYPE=2,RETOPT&lt;=2),"",IF(AND(AND(AND(BodyType=6,RETADD=1,RETTYPE=1,VD=TRUE))),(Hgt+0.265)-3,IF(AND(AND(AND(BodyType=6,RETADD=2,RETTYPE=1,VD=TRUE))),(Hgt+0.14)-3,IF(AND(AND(AND(BodyType=6,RETADD=1,RETTYPE&gt;=2,VD=TRUE))),(Hgt+0.265)-4.5,IF(AND(AND(AND(BodyType=6,RETADD=2,RETTYPE&gt;=2,VD=TRUE))),(Hgt+0.14)-4.5,IF(AND(RETTYPE=1,VD=TRUE),Hgt-3,IF(AND(RETTYPE=2,VD=TRUE),Hgt-4.5,IF(AND(RETTYPE=3,VD=TRUE),Hgt-4.5,""))))))))))))))))))</f>
        <v/>
      </c>
      <c r="D43" s="610"/>
      <c r="E43" s="63"/>
      <c r="F43" s="611" t="str">
        <f>IF(KQ=0,"",IF(NOYES=2,"",IF(NoYes2=1,"",IF(VD=FALSE,"",IF(AND(RETOPT=1,RETTYPE=1),"",IF(AND(RETOPT=1,RETTYPE=2),"",IF(AND(RETTYPE=1,DTYP&gt;=2),"",IF(AND(RETTYPE=1,DTYP=4),"",IF(RETTYPE&gt;=4,"",IF(AND(RETTYPE=2,RETOPT&lt;=2),"",IF(AND(RETTYPE=1,VD=TRUE),DIVDR&amp;PPTD,IF(AND(AND(RETTYPE=2,VD=TRUE,DTYP=4)),DIVDR,IF(AND(RETTYPE=2,VD=TRUE),DIVDR&amp;PPTD,IF(AND(RETTYPE=3,VD=TRUE),DIVDR,""))))))))))))))</f>
        <v/>
      </c>
      <c r="G43" s="612"/>
      <c r="H43" s="579" t="str">
        <f>IF(KQ=0,"",IF(NOYES=2,"",IF(NoYes2=1,"",IF(VD=FALSE,"",IF(AND(RETTYPE=1,DTYP&gt;=2)," Select 1-1/2'' Divider",IF(AND(RETTYPE=2,DTYP=1)," Select 2'' Divider or 2-3/4'' Divider or Dual Divider and Dual Divder Cover",IF(AND(AND(RETTYPE=1,RETOPT=1,VD=TRUE))," Select Both Ends Removable",IF(AND(AND(RETTYPE=1,RETOPT=2,VD=TRUE))," Select Both Ends Removable",IF(AND(AND(RETTYPE=2,RETOPT=1,VD=TRUE))," Select Both Ends Removable",IF(AND(AND(RETTYPE=2,RETOPT=2,VD=TRUE))," Select Both Ends Removable",IF(AND(RETTYPE=3,DTYP&lt;=3)," Select Dual Divider and Dual Divider Cover",IF(RETTYPE&gt;=4," Dividers do not work with Tension Frame, Bleed Rigid Retainer or 1-1/2'' Retainer",IF(AND(RETTYPE=1,VD=TRUE),DDIS,IF(AND(RETTYPE=2,VD=TRUE),DDIS,IF(AND(RETTYPE=3,VD=TRUE),DDIS,"")))))))))))))))</f>
        <v/>
      </c>
      <c r="I43" s="613"/>
      <c r="J43" s="613"/>
      <c r="K43" s="613"/>
      <c r="L43" s="613"/>
      <c r="M43" s="613"/>
      <c r="N43" s="613"/>
      <c r="O43" s="613"/>
      <c r="P43" s="613"/>
      <c r="Q43" s="613"/>
      <c r="R43" s="613"/>
      <c r="S43" s="613"/>
      <c r="T43" s="613"/>
      <c r="U43" s="613"/>
      <c r="V43" s="613"/>
      <c r="W43" s="613"/>
      <c r="X43" s="613"/>
      <c r="Y43" s="613"/>
      <c r="Z43" s="614"/>
      <c r="AA43" s="64"/>
      <c r="AB43" s="65"/>
      <c r="AC43" s="66"/>
      <c r="AD43" s="1"/>
      <c r="AE43" s="16"/>
      <c r="AF43" s="6"/>
      <c r="AG43" s="8"/>
      <c r="AH43" s="8"/>
      <c r="AI43" s="6"/>
      <c r="AJ43" s="6"/>
      <c r="AK43" s="573" t="str">
        <f>" Dividers do not work with Tension Frame, Bleed Rigid Retainer or 1-1/2'' Retainer"</f>
        <v xml:space="preserve"> Dividers do not work with Tension Frame, Bleed Rigid Retainer or 1-1/2'' Retainer</v>
      </c>
      <c r="AL43" s="615"/>
      <c r="AM43" s="615"/>
      <c r="AN43" s="615"/>
      <c r="AO43" s="615"/>
      <c r="AP43" s="615"/>
      <c r="AQ43" s="615"/>
      <c r="AR43" s="616"/>
    </row>
    <row r="44" spans="2:44" ht="18" customHeight="1" thickBot="1">
      <c r="B44" s="55" t="str">
        <f>IF(KQ=0,"",IF(NOYES=2,"",IF(NoYes2=1,"",IF(VD=FALSE,"",IF(DTYP&lt;=3,"",IF(RETTYPE=1,"",IF(AND(RETOPT=1,RETTYPE=1),"",IF(AND(RETOPT=1,RETTYPE=2),"",IF(RETTYPE&gt;=4,"",IF(AND(RETTYPE=2,RETOPT=1),"",IF(AND(BodyType&lt;=3,VD=TRUE),KQ*NVD,IF(AND(BodyType=4,VD=TRUE),KQ*NVD*2,IF(AND(BodyType=5,VD=TRUE),KQ*NVD*2,IF(AND(BodyType=6,VD=TRUE),KQ*NVD,IF(AND(BodyType=7,VD=TRUE),KQ*NVD,"")))))))))))))))</f>
        <v/>
      </c>
      <c r="C44" s="582" t="str">
        <f>IF(KQ=0,"",IF(NOYES=2,"",IF(NoYes2=1,"",IF(VD=FALSE,"",IF(DTYP&lt;=3,"",IF(AND(RETOPT=1,RETTYPE=1),"",IF(AND(RETOPT=1,RETTYPE=2),"",IF(AND(RETTYPE&gt;=2,DTYP=1),"",IF(RETTYPE&gt;=4,"",IF(AND(RETTYPE=2,RETOPT=1),"",IF(AND(AND(RETTYPE=2,RETOPT=2,VD=TRUE)),"",IF(AND(AND(BodyType=6,RETADD=1,DTYP=4,OR(RETTYPE=2,RETTYPE=3))),(Hgt+0.265)-4.5,IF(AND(AND(BodyType=6,RETADD=2,DTYP=4,OR(RETTYPE=2,RETTYPE=3))),(Hgt+0.14)-4.5,IF(AND(AND(RETTYPE=2,VD=TRUE,DTYP=4)),Hgt-4.5,IF(AND(RETTYPE=2,VD=TRUE),Hgt-4.5,IF(AND(RETTYPE=3,VD=TRUE),Hgt-4.5,""))))))))))))))))</f>
        <v/>
      </c>
      <c r="D44" s="582"/>
      <c r="E44" s="56"/>
      <c r="F44" s="488" t="str">
        <f>IF(KQ=0,"",IF(NOYES=2,"",IF(NoYes2=1,"",IF(VD=FALSE,"",IF(DTYP&lt;=3,"",IF(AND(RETOPT=1,RETTYPE=1),"",IF(AND(RETOPT=1,RETTYPE=2),"",IF(RETTYPE&gt;=4,"",IF(AND(RETTYPE=2,RETOPT=1),"",IF(AND(AND(RETTYPE=2,RETOPT=2,VD=TRUE)),"",IF(AND(RETTYPE=2,VD=TRUE),DDCVN,IF(AND(RETTYPE=3,VD=TRUE),DDCVN,""))))))))))))</f>
        <v/>
      </c>
      <c r="G44" s="488"/>
      <c r="H44" s="441" t="str">
        <f>IF(KQ=0,"",IF(NOYES=2,"",IF(NoYes2=1,"",IF(VD=FALSE,"",IF(DTYP&lt;=3,"",IF(AND(RETOPT=1,RETTYPE=1),"",IF(AND(RETOPT=1,RETTYPE=2),"",IF(RETTYPE&gt;=4,"",IF(AND(RETTYPE=2,RETOPT=1),"",IF(AND(AND(RETTYPE=2,RETOPT=2,VD=TRUE))," Select Both Ends Removable",IF(AND(AND(RETTYPE=2,VD=TRUE,DTYP=4)),DDCVD,IF(AND(RETTYPE=2,VD=TRUE),DDCVD,IF(AND(RETTYPE=3,VD=TRUE),DDCVD,"")))))))))))))</f>
        <v/>
      </c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583"/>
      <c r="AA44" s="34"/>
      <c r="AB44" s="35"/>
      <c r="AC44" s="36"/>
      <c r="AD44" s="1"/>
      <c r="AE44" s="16"/>
      <c r="AF44" s="6"/>
      <c r="AG44" s="8"/>
      <c r="AH44" s="8"/>
      <c r="AI44" s="6"/>
      <c r="AJ44" s="6"/>
      <c r="AK44" s="599" t="str">
        <f>" Select either One End or Both Ends Removable"</f>
        <v xml:space="preserve"> Select either One End or Both Ends Removable</v>
      </c>
      <c r="AL44" s="600"/>
      <c r="AM44" s="600"/>
      <c r="AN44" s="600"/>
      <c r="AO44" s="600"/>
      <c r="AP44" s="600"/>
      <c r="AQ44" s="601"/>
      <c r="AR44" s="7"/>
    </row>
    <row r="45" spans="2:44" ht="6" customHeight="1" thickBot="1">
      <c r="B45" s="538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0"/>
      <c r="N45" s="430"/>
      <c r="O45" s="430"/>
      <c r="P45" s="430"/>
      <c r="Q45" s="430"/>
      <c r="R45" s="430"/>
      <c r="S45" s="430"/>
      <c r="T45" s="430"/>
      <c r="U45" s="430"/>
      <c r="V45" s="430"/>
      <c r="W45" s="430"/>
      <c r="X45" s="430"/>
      <c r="Y45" s="430"/>
      <c r="Z45" s="430"/>
      <c r="AA45" s="430"/>
      <c r="AB45" s="430"/>
      <c r="AC45" s="431"/>
      <c r="AD45" s="1"/>
      <c r="AE45" s="16"/>
      <c r="AF45" s="6"/>
      <c r="AG45" s="8"/>
      <c r="AH45" s="8"/>
      <c r="AI45" s="6"/>
      <c r="AJ45" s="6"/>
      <c r="AK45" s="6"/>
      <c r="AL45" s="6"/>
      <c r="AM45" s="5"/>
      <c r="AN45" s="5"/>
      <c r="AO45" s="7"/>
      <c r="AP45" s="7"/>
      <c r="AQ45" s="7"/>
      <c r="AR45" s="7"/>
    </row>
    <row r="46" spans="2:44" ht="26.1" customHeight="1" thickBot="1">
      <c r="B46" s="529" t="s">
        <v>34</v>
      </c>
      <c r="C46" s="587"/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/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/>
      <c r="AB46" s="587"/>
      <c r="AC46" s="588"/>
      <c r="AD46" s="1"/>
      <c r="AE46" s="13">
        <v>1</v>
      </c>
      <c r="AF46" s="5"/>
      <c r="AG46" s="6"/>
      <c r="AH46" s="5"/>
      <c r="AI46" s="67"/>
      <c r="AJ46" s="67"/>
      <c r="AK46" s="546" t="s">
        <v>35</v>
      </c>
      <c r="AL46" s="602"/>
      <c r="AM46" s="602"/>
      <c r="AN46" s="602"/>
      <c r="AO46" s="602"/>
      <c r="AP46" s="602"/>
      <c r="AQ46" s="7"/>
      <c r="AR46" s="7"/>
    </row>
    <row r="47" spans="2:44" ht="6" customHeight="1" thickBot="1">
      <c r="B47" s="592"/>
      <c r="C47" s="593"/>
      <c r="D47" s="593"/>
      <c r="E47" s="593"/>
      <c r="F47" s="593"/>
      <c r="G47" s="593"/>
      <c r="H47" s="593"/>
      <c r="I47" s="593"/>
      <c r="J47" s="593"/>
      <c r="K47" s="593"/>
      <c r="L47" s="593"/>
      <c r="M47" s="593"/>
      <c r="N47" s="593"/>
      <c r="O47" s="593"/>
      <c r="P47" s="593"/>
      <c r="Q47" s="593"/>
      <c r="R47" s="593"/>
      <c r="S47" s="593"/>
      <c r="T47" s="593"/>
      <c r="U47" s="593"/>
      <c r="V47" s="593"/>
      <c r="W47" s="593"/>
      <c r="X47" s="593"/>
      <c r="Y47" s="593"/>
      <c r="Z47" s="593"/>
      <c r="AA47" s="593"/>
      <c r="AB47" s="593"/>
      <c r="AC47" s="594"/>
      <c r="AD47" s="1"/>
      <c r="AE47" s="16"/>
      <c r="AF47" s="5"/>
      <c r="AG47" s="6"/>
      <c r="AH47" s="5"/>
      <c r="AI47" s="67"/>
      <c r="AJ47" s="67"/>
      <c r="AK47" s="67"/>
      <c r="AL47" s="67"/>
      <c r="AM47" s="5"/>
      <c r="AN47" s="5"/>
      <c r="AO47" s="7"/>
      <c r="AP47" s="7"/>
      <c r="AQ47" s="7"/>
      <c r="AR47" s="7"/>
    </row>
    <row r="48" spans="2:44" ht="26.1" customHeight="1" thickBot="1">
      <c r="B48" s="529" t="s">
        <v>36</v>
      </c>
      <c r="C48" s="587"/>
      <c r="D48" s="587"/>
      <c r="E48" s="587"/>
      <c r="F48" s="587"/>
      <c r="G48" s="587"/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  <c r="X48" s="587"/>
      <c r="Y48" s="587"/>
      <c r="Z48" s="587"/>
      <c r="AA48" s="587"/>
      <c r="AB48" s="587"/>
      <c r="AC48" s="588"/>
      <c r="AD48" s="1"/>
      <c r="AE48" s="13">
        <v>1</v>
      </c>
      <c r="AF48" s="5"/>
      <c r="AG48" s="6"/>
      <c r="AH48" s="5"/>
      <c r="AI48" s="67"/>
      <c r="AJ48" s="67"/>
      <c r="AK48" s="67"/>
      <c r="AL48" s="67"/>
      <c r="AM48" s="5"/>
      <c r="AN48" s="5"/>
      <c r="AO48" s="7"/>
      <c r="AP48" s="7"/>
      <c r="AQ48" s="7"/>
      <c r="AR48" s="7"/>
    </row>
    <row r="49" spans="2:44" ht="6" customHeight="1" thickBot="1">
      <c r="B49" s="595"/>
      <c r="C49" s="596"/>
      <c r="D49" s="596"/>
      <c r="E49" s="596"/>
      <c r="F49" s="596"/>
      <c r="G49" s="596"/>
      <c r="H49" s="596"/>
      <c r="I49" s="596"/>
      <c r="J49" s="596"/>
      <c r="K49" s="596"/>
      <c r="L49" s="596"/>
      <c r="M49" s="596"/>
      <c r="N49" s="596"/>
      <c r="O49" s="596"/>
      <c r="P49" s="596"/>
      <c r="Q49" s="596"/>
      <c r="R49" s="596"/>
      <c r="S49" s="596"/>
      <c r="T49" s="596"/>
      <c r="U49" s="596"/>
      <c r="V49" s="596"/>
      <c r="W49" s="596"/>
      <c r="X49" s="596"/>
      <c r="Y49" s="596"/>
      <c r="Z49" s="596"/>
      <c r="AA49" s="596"/>
      <c r="AB49" s="596"/>
      <c r="AC49" s="597"/>
      <c r="AD49" s="1"/>
      <c r="AE49" s="5"/>
      <c r="AF49" s="5"/>
      <c r="AG49" s="6"/>
      <c r="AH49" s="5"/>
      <c r="AI49" s="67"/>
      <c r="AJ49" s="67"/>
      <c r="AK49" s="67"/>
      <c r="AL49" s="67"/>
      <c r="AM49" s="5"/>
      <c r="AN49" s="5"/>
      <c r="AO49" s="7"/>
      <c r="AP49" s="7"/>
      <c r="AQ49" s="7"/>
      <c r="AR49" s="7"/>
    </row>
    <row r="50" spans="2:44" ht="18" customHeight="1">
      <c r="B50" s="29" t="str">
        <f>IF(KQ=0,"",IF(NOYES=1,"",IF(BodyType&lt;=3,KQ*2,IF(AND(BodyType&gt;=4,BodyType&lt;=5),KQ*4,IF(BodyType&gt;=6,KQ*2,"")))))</f>
        <v/>
      </c>
      <c r="C50" s="571" t="str">
        <f>IF(KQ=0,"",IF(NOYES=1,"",IF(BodyType&lt;=5,Wdt,IF(AND(BodyType=6,RETADD=1),Wdt+0.265,IF(AND(BodyType=6,RETADD=2),Wdt+0.14,IF(BodyType=7,Wdt,""))))))</f>
        <v/>
      </c>
      <c r="D50" s="571"/>
      <c r="E50" s="68"/>
      <c r="F50" s="478" t="str">
        <f>IF(KQ=0,"",IF(NOYES=1,"",IF(INFRM=1,"2099"&amp;PPTD,IF(INFRM=2,"2097"&amp;PPTD,""))))</f>
        <v/>
      </c>
      <c r="G50" s="478"/>
      <c r="H50" s="480" t="str">
        <f>IF(KQ=0,"",IF(NOYES=1,"",IF(INFRM=1," Inner Frame Retainer - Top &amp; Bottom - Mitered both ends",IF(INFRM=2," Large Inner Frame Retainer - Top &amp; Bottom - Mitered both ends",""))))</f>
        <v/>
      </c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598"/>
      <c r="AA50" s="29"/>
      <c r="AB50" s="69"/>
      <c r="AC50" s="70"/>
      <c r="AD50" s="1"/>
      <c r="AE50" s="5"/>
      <c r="AF50" s="5"/>
      <c r="AG50" s="6"/>
      <c r="AH50" s="17"/>
      <c r="AI50" s="67"/>
      <c r="AJ50" s="67"/>
      <c r="AK50" s="67"/>
      <c r="AL50" s="5"/>
      <c r="AM50" s="8"/>
      <c r="AN50" s="5"/>
      <c r="AO50" s="7"/>
      <c r="AP50" s="7"/>
      <c r="AQ50" s="7"/>
      <c r="AR50" s="7"/>
    </row>
    <row r="51" spans="2:44" ht="18" customHeight="1" thickBot="1">
      <c r="B51" s="55" t="str">
        <f>IF(KQ=0,"",IF(NOYES=1,"",IF(BodyType&lt;=3,KQ*2,IF(AND(BodyType&gt;=4,BodyType&lt;=5),KQ*4,IF(BodyType&gt;=6,KQ*2,"")))))</f>
        <v/>
      </c>
      <c r="C51" s="582" t="str">
        <f>IF(KQ=0,"",IF(NOYES=1,"",IF(BodyType&lt;=5,Hgt,IF(AND(BodyType=6,RETADD=1),Hgt+0.265,IF(AND(BodyType=6,RETADD=2),Hgt+0.14,IF(BodyType=7,Hgt,""))))))</f>
        <v/>
      </c>
      <c r="D51" s="582"/>
      <c r="E51" s="71"/>
      <c r="F51" s="488" t="str">
        <f>IF(KQ=0,"",IF(NOYES=1,"",IF(INFRM=1,"2099"&amp;PPTD,IF(INFRM=2,"2097"&amp;PPTD,""))))</f>
        <v/>
      </c>
      <c r="G51" s="488"/>
      <c r="H51" s="441" t="str">
        <f>IF(KQ=0,"",IF(NOYES=1,"",IF(INFRM=1," Inner Frame Retainer - Both Ends - Mitered both ends",IF(INFRM=2," Large Inner Frame Retainer - Both Ends - Mitered both ends",""))))</f>
        <v/>
      </c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583"/>
      <c r="AA51" s="55"/>
      <c r="AB51" s="72"/>
      <c r="AC51" s="73"/>
      <c r="AD51" s="1"/>
      <c r="AE51" s="7"/>
      <c r="AF51" s="67"/>
      <c r="AG51" s="67"/>
      <c r="AH51" s="16"/>
      <c r="AI51" s="5"/>
      <c r="AJ51" s="5"/>
      <c r="AK51" s="5"/>
      <c r="AL51" s="5"/>
      <c r="AM51" s="5"/>
      <c r="AN51" s="5"/>
      <c r="AO51" s="7"/>
      <c r="AP51" s="7"/>
      <c r="AQ51" s="7"/>
      <c r="AR51" s="7"/>
    </row>
    <row r="52" spans="2:44" ht="6" customHeight="1" thickBot="1">
      <c r="B52" s="528"/>
      <c r="C52" s="448"/>
      <c r="D52" s="448"/>
      <c r="E52" s="448"/>
      <c r="F52" s="448"/>
      <c r="G52" s="448"/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9"/>
      <c r="AD52" s="1"/>
      <c r="AE52" s="7"/>
      <c r="AF52" s="67"/>
      <c r="AG52" s="67"/>
      <c r="AH52" s="16"/>
      <c r="AI52" s="5"/>
      <c r="AJ52" s="5"/>
      <c r="AK52" s="5"/>
      <c r="AL52" s="5"/>
      <c r="AM52" s="5"/>
      <c r="AN52" s="5"/>
      <c r="AO52" s="7"/>
      <c r="AP52" s="7"/>
      <c r="AQ52" s="7"/>
      <c r="AR52" s="7"/>
    </row>
    <row r="53" spans="2:44" ht="26.1" customHeight="1" thickBot="1">
      <c r="B53" s="529" t="s">
        <v>37</v>
      </c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  <c r="X53" s="584"/>
      <c r="Y53" s="584"/>
      <c r="Z53" s="584"/>
      <c r="AA53" s="584"/>
      <c r="AB53" s="584"/>
      <c r="AC53" s="585"/>
      <c r="AD53" s="1"/>
      <c r="AE53" s="13">
        <v>1</v>
      </c>
      <c r="AF53" s="7"/>
      <c r="AG53" s="17"/>
      <c r="AH53" s="16"/>
      <c r="AI53" s="16"/>
      <c r="AJ53" s="5"/>
      <c r="AK53" s="5"/>
      <c r="AL53" s="5"/>
      <c r="AM53" s="5"/>
      <c r="AN53" s="5"/>
      <c r="AO53" s="7"/>
      <c r="AP53" s="7"/>
      <c r="AQ53" s="7"/>
      <c r="AR53" s="7"/>
    </row>
    <row r="54" spans="2:44" ht="26.1" customHeight="1" thickBot="1">
      <c r="B54" s="586"/>
      <c r="C54" s="587"/>
      <c r="D54" s="587"/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7"/>
      <c r="P54" s="587"/>
      <c r="Q54" s="587"/>
      <c r="R54" s="587"/>
      <c r="S54" s="587"/>
      <c r="T54" s="587"/>
      <c r="U54" s="587"/>
      <c r="V54" s="587"/>
      <c r="W54" s="587"/>
      <c r="X54" s="587"/>
      <c r="Y54" s="587"/>
      <c r="Z54" s="587"/>
      <c r="AA54" s="587"/>
      <c r="AB54" s="587"/>
      <c r="AC54" s="588"/>
      <c r="AD54" s="1"/>
      <c r="AE54" s="13">
        <v>1</v>
      </c>
      <c r="AF54" s="17"/>
      <c r="AG54" s="17"/>
      <c r="AH54" s="16"/>
      <c r="AI54" s="16"/>
      <c r="AJ54" s="5"/>
      <c r="AK54" s="5"/>
      <c r="AL54" s="5"/>
      <c r="AM54" s="5"/>
      <c r="AN54" s="5"/>
      <c r="AO54" s="7"/>
      <c r="AP54" s="7"/>
      <c r="AQ54" s="7"/>
      <c r="AR54" s="7"/>
    </row>
    <row r="55" spans="2:44" ht="6" customHeight="1" thickBot="1">
      <c r="B55" s="589"/>
      <c r="C55" s="590"/>
      <c r="D55" s="590"/>
      <c r="E55" s="590"/>
      <c r="F55" s="590"/>
      <c r="G55" s="590"/>
      <c r="H55" s="590"/>
      <c r="I55" s="590"/>
      <c r="J55" s="590"/>
      <c r="K55" s="590"/>
      <c r="L55" s="590"/>
      <c r="M55" s="590"/>
      <c r="N55" s="590"/>
      <c r="O55" s="590"/>
      <c r="P55" s="590"/>
      <c r="Q55" s="590"/>
      <c r="R55" s="590"/>
      <c r="S55" s="590"/>
      <c r="T55" s="590"/>
      <c r="U55" s="590"/>
      <c r="V55" s="590"/>
      <c r="W55" s="590"/>
      <c r="X55" s="590"/>
      <c r="Y55" s="590"/>
      <c r="Z55" s="590"/>
      <c r="AA55" s="590"/>
      <c r="AB55" s="590"/>
      <c r="AC55" s="591"/>
      <c r="AD55" s="1"/>
      <c r="AE55" s="5"/>
      <c r="AF55" s="17"/>
      <c r="AG55" s="17"/>
      <c r="AH55" s="16"/>
      <c r="AI55" s="16"/>
      <c r="AJ55" s="5"/>
      <c r="AK55" s="5"/>
      <c r="AL55" s="5"/>
      <c r="AM55" s="5"/>
      <c r="AN55" s="5"/>
      <c r="AO55" s="7"/>
      <c r="AP55" s="7"/>
      <c r="AQ55" s="7"/>
      <c r="AR55" s="7"/>
    </row>
    <row r="56" spans="2:44" ht="18" customHeight="1">
      <c r="B56" s="29" t="str">
        <f>IF(KQ=0,"",IF(NOYES=1,"",IF(AND(INFRM=1,OTFRM=2),"##",IF(AND(INFRM=2,OTFRM=1),"##",IF(BodyType&lt;=3,KQ*2,IF(AND(BodyType&gt;=4,BodyType&lt;=5),KQ*4,IF(BodyType&gt;=6,KQ*2,"")))))))</f>
        <v/>
      </c>
      <c r="C56" s="571" t="str">
        <f>IF(KQ=0,"",IF(NOYES=1,"",IF(AND(INFRM=1,OTFRM=2),"####",IF(AND(INFRM=2,OTFRM=1),"####",IF(AND(OTFRM=1,Hinge=1),IFW-0.875,IF(AND(OTFRM=2,Hinge=1),IFW-1.243,IF(AND(OTFRM=1,Hinge=2),IFW-1.125,IF(AND(OTFRM=2,Hinge=2),IFW-1.228))))))))</f>
        <v/>
      </c>
      <c r="D56" s="571"/>
      <c r="E56" s="68"/>
      <c r="F56" s="478" t="str">
        <f>IF(KQ=0,"",IF(NOYES=1,"",IF(AND(INFRM=1,OTFRM=2),"####",IF(AND(INFRM=2,OTFRM=1),"####",IF(OTFRM=1,"1942"&amp;PPTD,IF(OTFRM=2,"1941"&amp;PPTD))))))</f>
        <v/>
      </c>
      <c r="G56" s="478"/>
      <c r="H56" s="480" t="str">
        <f>IF(KQ=0,"",IF(NOYES=1,"",IF(AND(INFRM=1,OTFRM=2)," Select 2Part Outer Frame",IF(AND(INFRM=2,OTFRM=1)," Select 2Part Large Outer Frame",IF(OTFRM=1," 2Part Outer Frame - Top/Bottom - Mitered both ends",IF(OTFRM=2," 2Part Large Outer Frame - Top/Bottom - Mitered both ends"))))))</f>
        <v/>
      </c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572"/>
      <c r="AA56" s="29"/>
      <c r="AB56" s="69"/>
      <c r="AC56" s="70"/>
      <c r="AD56" s="1"/>
      <c r="AE56" s="573" t="str">
        <f>" Select 2Part Large Outer Frame"</f>
        <v xml:space="preserve"> Select 2Part Large Outer Frame</v>
      </c>
      <c r="AF56" s="574"/>
      <c r="AG56" s="574"/>
      <c r="AH56" s="575"/>
      <c r="AI56" s="16"/>
      <c r="AJ56" s="8"/>
      <c r="AK56" s="8"/>
      <c r="AL56" s="5"/>
      <c r="AM56" s="8"/>
      <c r="AN56" s="8"/>
      <c r="AO56" s="7"/>
      <c r="AP56" s="7"/>
      <c r="AQ56" s="7"/>
      <c r="AR56" s="7"/>
    </row>
    <row r="57" spans="2:44" ht="18" customHeight="1" thickBot="1">
      <c r="B57" s="27" t="str">
        <f>IF(KQ=0,"",IF(NOYES=1,"",IF(AND(INFRM=1,OTFRM=2),"##",IF(AND(INFRM=2,OTFRM=1),"##",IF(BodyType&lt;=3,KQ*2,IF(AND(BodyType&gt;=4,BodyType&lt;=5),KQ*4,IF(BodyType&gt;=6,KQ*2,"")))))))</f>
        <v/>
      </c>
      <c r="C57" s="576" t="str">
        <f>IF(KQ=0,"",IF(NOYES=1,"",IF(AND(INFRM=1,OTFRM=2),"####",IF(AND(INFRM=2,OTFRM=1),"####",IF(AND(OTFRM=1,Hinge=1),IFH-1.125,IF(AND(OTFRM=2,Hinge=1),IFH-1.228,IF(AND(OTFRM=1,Hinge=2),IFH-0.875,IF(AND(OTFRM=2,Hinge=2),IFH-1.243))))))))</f>
        <v/>
      </c>
      <c r="D57" s="576"/>
      <c r="E57" s="28"/>
      <c r="F57" s="577" t="str">
        <f>IF(KQ=0,"",IF(NOYES=1,"",IF(AND(INFRM=1,OTFRM=2),"####",IF(AND(INFRM=2,OTFRM=1),"####",IF(OTFRM=1,"1942"&amp;PPTD,IF(OTFRM=2,"1941"&amp;PPTD))))))</f>
        <v/>
      </c>
      <c r="G57" s="577"/>
      <c r="H57" s="578" t="str">
        <f>IF(KQ=0,"",IF(NOYES=1,"",IF(AND(INFRM=1,OTFRM=2)," Select 2Part Outer Frame",IF(AND(INFRM=2,OTFRM=1)," Select 2Part Large Outer Frame",IF(OTFRM=1," 2Part Outer Frame - Sides -  Mitered both ends",IF(OTFRM=2," 2Part Large Outer Frame -  Sides - Mitered both ends"))))))</f>
        <v/>
      </c>
      <c r="I57" s="578"/>
      <c r="J57" s="578"/>
      <c r="K57" s="578"/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8"/>
      <c r="Y57" s="578"/>
      <c r="Z57" s="579"/>
      <c r="AA57" s="50"/>
      <c r="AB57" s="74"/>
      <c r="AC57" s="75"/>
      <c r="AD57" s="1"/>
      <c r="AE57" s="573" t="str">
        <f>" Select 2Part Outer Frame"</f>
        <v xml:space="preserve"> Select 2Part Outer Frame</v>
      </c>
      <c r="AF57" s="580"/>
      <c r="AG57" s="580"/>
      <c r="AH57" s="581"/>
      <c r="AI57" s="16"/>
      <c r="AJ57" s="5"/>
      <c r="AK57" s="5"/>
      <c r="AL57" s="76"/>
      <c r="AM57" s="76"/>
      <c r="AN57" s="76"/>
      <c r="AO57" s="7"/>
      <c r="AP57" s="7"/>
      <c r="AQ57" s="7"/>
      <c r="AR57" s="7"/>
    </row>
    <row r="58" spans="2:44" ht="26.1" customHeight="1" thickBot="1">
      <c r="B58" s="475" t="s">
        <v>38</v>
      </c>
      <c r="C58" s="548"/>
      <c r="D58" s="548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8"/>
      <c r="Q58" s="548"/>
      <c r="R58" s="548"/>
      <c r="S58" s="548"/>
      <c r="T58" s="548"/>
      <c r="U58" s="548"/>
      <c r="V58" s="548"/>
      <c r="W58" s="548"/>
      <c r="X58" s="548"/>
      <c r="Y58" s="548"/>
      <c r="Z58" s="548"/>
      <c r="AA58" s="548"/>
      <c r="AB58" s="548"/>
      <c r="AC58" s="549"/>
      <c r="AD58" s="77"/>
      <c r="AE58" s="5"/>
      <c r="AF58" s="16"/>
      <c r="AG58" s="78"/>
      <c r="AH58" s="78"/>
      <c r="AI58" s="78"/>
      <c r="AJ58" s="17"/>
      <c r="AK58" s="78"/>
      <c r="AL58" s="79"/>
      <c r="AM58" s="17"/>
      <c r="AN58" s="76"/>
      <c r="AO58" s="7"/>
      <c r="AP58" s="7"/>
      <c r="AQ58" s="7"/>
      <c r="AR58" s="7"/>
    </row>
    <row r="59" spans="2:44" ht="18" customHeight="1" thickBot="1">
      <c r="B59" s="25" t="str">
        <f>IF(KQ=0,"",IF(NOYES=1,"",IF(AND(INFRM=1,OTFRM=2),"##",IF(AND(INFRM=2,OTFRM=1),"##",IF(BodyType&lt;=3,KQ*1,IF(AND(BodyType&gt;=4,BodyType&lt;=5),KQ*2,IF(BodyType&gt;=6,KQ*1,"")))))))</f>
        <v/>
      </c>
      <c r="C59" s="567" t="str">
        <f>IF(KQ=0,"",IF(NOYES=1,"",IF(AND(INFRM=1,OTFRM=2),"####",IF(AND(INFRM=2,OTFRM=1),"####",IF(Hinge=1,OFH,IF(Hinge=2,OFW))))))</f>
        <v/>
      </c>
      <c r="D59" s="567"/>
      <c r="E59" s="80"/>
      <c r="F59" s="468" t="str">
        <f>IF(KQ=0,"",IF(NOYES=1,"",IF(AND(INFRM=1,OTFRM=2),"####",IF(AND(INFRM=2,OTFRM=1),"####",IF(OTFRM=1,"5996"&amp;PPTD,IF(OTFRM=2,"5997"&amp;PPTD))))))</f>
        <v/>
      </c>
      <c r="G59" s="568"/>
      <c r="H59" s="470" t="str">
        <f>IF(KQ=0,"",IF(NOYES=1,"",IF(AND(INFRM=1,OTFRM=2)," Select 2Part Outer Frame",IF(AND(INFRM=2,OTFRM=1)," Select 2Part Large Outer Frame",IF(AND(OTFRM=1,Hinge=1)," 2Part Hinge - Top or Bottom Hinged - 1-1/16'' x .90'' Aluminum Hinge",IF(AND(OTFRM=2,Hinge=1)," 2Part Large Hinge - Top or Bottom Hinged - 1-1/16'' x .090'' Aluminum Hinge",IF(AND(OTFRM=1,Hinge=2)," 2Part Hinge - Side Hinged - 1-1/2'' x .090'' Aluminum Hinge",IF(AND(OTFRM=2,Hinge=2)," 2Part Large Hinge - Side Hinged - 1-1/2'' x .090'' Aluminum Hinge"))))))))</f>
        <v/>
      </c>
      <c r="I59" s="569"/>
      <c r="J59" s="569"/>
      <c r="K59" s="569"/>
      <c r="L59" s="569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70"/>
      <c r="AA59" s="25"/>
      <c r="AB59" s="81"/>
      <c r="AC59" s="82"/>
      <c r="AD59" s="1"/>
      <c r="AE59" s="5"/>
      <c r="AF59" s="83"/>
      <c r="AG59" s="78"/>
      <c r="AH59" s="78"/>
      <c r="AI59" s="78"/>
      <c r="AJ59" s="17"/>
      <c r="AK59" s="78"/>
      <c r="AL59" s="79"/>
      <c r="AM59" s="17"/>
      <c r="AN59" s="76"/>
      <c r="AO59" s="7"/>
      <c r="AP59" s="7"/>
      <c r="AQ59" s="7"/>
      <c r="AR59" s="7"/>
    </row>
    <row r="60" spans="2:44" ht="18" customHeight="1">
      <c r="B60" s="8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1"/>
      <c r="AE60" s="5"/>
      <c r="AF60" s="83"/>
      <c r="AG60" s="78"/>
      <c r="AH60" s="78"/>
      <c r="AI60" s="78"/>
      <c r="AJ60" s="17"/>
      <c r="AK60" s="78"/>
      <c r="AL60" s="79"/>
      <c r="AM60" s="17"/>
      <c r="AN60" s="76"/>
      <c r="AO60" s="7"/>
      <c r="AP60" s="7"/>
      <c r="AQ60" s="7"/>
      <c r="AR60" s="7"/>
    </row>
    <row r="61" spans="2:44" ht="18" customHeight="1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1"/>
      <c r="AE61" s="5"/>
      <c r="AF61" s="83"/>
      <c r="AG61" s="78"/>
      <c r="AH61" s="78"/>
      <c r="AI61" s="78"/>
      <c r="AJ61" s="17"/>
      <c r="AK61" s="78"/>
      <c r="AL61" s="79"/>
      <c r="AM61" s="17"/>
      <c r="AN61" s="76"/>
      <c r="AO61" s="7"/>
      <c r="AP61" s="7"/>
      <c r="AQ61" s="7"/>
      <c r="AR61" s="7"/>
    </row>
    <row r="62" spans="2:44" ht="6" customHeight="1" thickBot="1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1"/>
      <c r="AE62" s="5"/>
      <c r="AF62" s="83"/>
      <c r="AG62" s="78"/>
      <c r="AH62" s="78"/>
      <c r="AI62" s="78"/>
      <c r="AJ62" s="17"/>
      <c r="AK62" s="78"/>
      <c r="AL62" s="79"/>
      <c r="AM62" s="17"/>
      <c r="AN62" s="76"/>
      <c r="AO62" s="7"/>
      <c r="AP62" s="7"/>
      <c r="AQ62" s="7"/>
      <c r="AR62" s="7"/>
    </row>
    <row r="63" spans="2:44" ht="60" customHeight="1">
      <c r="B63" s="444"/>
      <c r="C63" s="445"/>
      <c r="D63" s="446"/>
      <c r="E63" s="446"/>
      <c r="F63" s="446"/>
      <c r="G63" s="446"/>
      <c r="H63" s="446"/>
      <c r="I63" s="446"/>
      <c r="J63" s="446"/>
      <c r="K63" s="446"/>
      <c r="L63" s="446"/>
      <c r="M63" s="446"/>
      <c r="N63" s="446"/>
      <c r="O63" s="446"/>
      <c r="P63" s="446"/>
      <c r="Q63" s="446"/>
      <c r="R63" s="446"/>
      <c r="S63" s="447"/>
      <c r="T63" s="447"/>
      <c r="U63" s="447"/>
      <c r="V63" s="447"/>
      <c r="W63" s="447"/>
      <c r="X63" s="447"/>
      <c r="Y63" s="447"/>
      <c r="Z63" s="447"/>
      <c r="AA63" s="448"/>
      <c r="AB63" s="448"/>
      <c r="AC63" s="449"/>
      <c r="AD63" s="1"/>
      <c r="AE63" s="5"/>
      <c r="AF63" s="83"/>
      <c r="AG63" s="78"/>
      <c r="AH63" s="78"/>
      <c r="AI63" s="78"/>
      <c r="AJ63" s="17"/>
      <c r="AK63" s="78"/>
      <c r="AL63" s="79"/>
      <c r="AM63" s="17"/>
      <c r="AN63" s="76"/>
      <c r="AO63" s="7"/>
      <c r="AP63" s="7"/>
      <c r="AQ63" s="7"/>
      <c r="AR63" s="7"/>
    </row>
    <row r="64" spans="2:44" ht="3.95" customHeight="1" thickBot="1">
      <c r="B64" s="450"/>
      <c r="C64" s="451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3"/>
      <c r="T64" s="453"/>
      <c r="U64" s="453"/>
      <c r="V64" s="453"/>
      <c r="W64" s="453"/>
      <c r="X64" s="453"/>
      <c r="Y64" s="453"/>
      <c r="Z64" s="453"/>
      <c r="AA64" s="454"/>
      <c r="AB64" s="454"/>
      <c r="AC64" s="455"/>
      <c r="AD64" s="1"/>
      <c r="AE64" s="5"/>
      <c r="AF64" s="83"/>
      <c r="AG64" s="78"/>
      <c r="AH64" s="78"/>
      <c r="AI64" s="78"/>
      <c r="AJ64" s="17"/>
      <c r="AK64" s="78"/>
      <c r="AL64" s="79"/>
      <c r="AM64" s="17"/>
      <c r="AN64" s="76"/>
      <c r="AO64" s="7"/>
      <c r="AP64" s="7"/>
      <c r="AQ64" s="7"/>
      <c r="AR64" s="7"/>
    </row>
    <row r="65" spans="2:44" ht="23.1" customHeight="1" thickBot="1">
      <c r="B65" s="456" t="s">
        <v>0</v>
      </c>
      <c r="C65" s="457"/>
      <c r="D65" s="458"/>
      <c r="E65" s="458"/>
      <c r="F65" s="458"/>
      <c r="G65" s="458"/>
      <c r="H65" s="458"/>
      <c r="I65" s="458"/>
      <c r="J65" s="458"/>
      <c r="K65" s="458"/>
      <c r="L65" s="458"/>
      <c r="M65" s="458"/>
      <c r="N65" s="458"/>
      <c r="O65" s="458"/>
      <c r="P65" s="458"/>
      <c r="Q65" s="458"/>
      <c r="R65" s="458"/>
      <c r="S65" s="459"/>
      <c r="T65" s="459"/>
      <c r="U65" s="459"/>
      <c r="V65" s="459"/>
      <c r="W65" s="459"/>
      <c r="X65" s="459"/>
      <c r="Y65" s="459"/>
      <c r="Z65" s="459"/>
      <c r="AA65" s="460"/>
      <c r="AB65" s="460"/>
      <c r="AC65" s="461"/>
      <c r="AD65" s="1"/>
      <c r="AE65" s="5"/>
      <c r="AF65" s="83"/>
      <c r="AG65" s="78"/>
      <c r="AH65" s="78"/>
      <c r="AI65" s="78"/>
      <c r="AJ65" s="17"/>
      <c r="AK65" s="78"/>
      <c r="AL65" s="79"/>
      <c r="AM65" s="17"/>
      <c r="AN65" s="76"/>
      <c r="AO65" s="7"/>
      <c r="AP65" s="7"/>
      <c r="AQ65" s="7"/>
      <c r="AR65" s="7"/>
    </row>
    <row r="66" spans="2:44" ht="18.75" customHeight="1">
      <c r="B66" s="462" t="str">
        <f>DIS</f>
        <v/>
      </c>
      <c r="C66" s="463"/>
      <c r="D66" s="463"/>
      <c r="E66" s="463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63"/>
      <c r="Q66" s="463"/>
      <c r="R66" s="463"/>
      <c r="S66" s="463"/>
      <c r="T66" s="463"/>
      <c r="U66" s="463"/>
      <c r="V66" s="463"/>
      <c r="W66" s="463"/>
      <c r="X66" s="463"/>
      <c r="Y66" s="463"/>
      <c r="Z66" s="463"/>
      <c r="AA66" s="463"/>
      <c r="AB66" s="463"/>
      <c r="AC66" s="464"/>
      <c r="AD66" s="1"/>
      <c r="AE66" s="5"/>
      <c r="AF66" s="83"/>
      <c r="AG66" s="78"/>
      <c r="AH66" s="78"/>
      <c r="AI66" s="78"/>
      <c r="AJ66" s="17"/>
      <c r="AK66" s="78"/>
      <c r="AL66" s="79"/>
      <c r="AM66" s="17"/>
      <c r="AN66" s="76"/>
      <c r="AO66" s="7"/>
      <c r="AP66" s="7"/>
      <c r="AQ66" s="7"/>
      <c r="AR66" s="7"/>
    </row>
    <row r="67" spans="2:44" ht="18.75" customHeight="1" thickBot="1">
      <c r="B67" s="429"/>
      <c r="C67" s="430"/>
      <c r="D67" s="430"/>
      <c r="E67" s="430"/>
      <c r="F67" s="430"/>
      <c r="G67" s="430"/>
      <c r="H67" s="430"/>
      <c r="I67" s="430"/>
      <c r="J67" s="430"/>
      <c r="K67" s="430"/>
      <c r="L67" s="430"/>
      <c r="M67" s="430"/>
      <c r="N67" s="430"/>
      <c r="O67" s="430"/>
      <c r="P67" s="430"/>
      <c r="Q67" s="430"/>
      <c r="R67" s="430"/>
      <c r="S67" s="430"/>
      <c r="T67" s="430"/>
      <c r="U67" s="430"/>
      <c r="V67" s="430"/>
      <c r="W67" s="430"/>
      <c r="X67" s="430"/>
      <c r="Y67" s="430"/>
      <c r="Z67" s="430"/>
      <c r="AA67" s="430"/>
      <c r="AB67" s="430"/>
      <c r="AC67" s="431"/>
      <c r="AD67" s="1"/>
      <c r="AE67" s="5"/>
      <c r="AF67" s="83"/>
      <c r="AG67" s="78"/>
      <c r="AH67" s="78"/>
      <c r="AI67" s="78"/>
      <c r="AJ67" s="17"/>
      <c r="AK67" s="78"/>
      <c r="AL67" s="79"/>
      <c r="AM67" s="17"/>
      <c r="AN67" s="76"/>
      <c r="AO67" s="7"/>
      <c r="AP67" s="7"/>
      <c r="AQ67" s="7"/>
      <c r="AR67" s="7"/>
    </row>
    <row r="68" spans="2:44" ht="18" customHeight="1">
      <c r="B68" s="432" t="s">
        <v>1</v>
      </c>
      <c r="C68" s="433"/>
      <c r="D68" s="433"/>
      <c r="E68" s="433"/>
      <c r="F68" s="434" t="str">
        <f>IF(Cust=0,"",Cust)</f>
        <v/>
      </c>
      <c r="G68" s="435"/>
      <c r="H68" s="435"/>
      <c r="I68" s="435"/>
      <c r="J68" s="435"/>
      <c r="K68" s="435"/>
      <c r="L68" s="435"/>
      <c r="M68" s="435"/>
      <c r="N68" s="436"/>
      <c r="O68" s="433" t="s">
        <v>2</v>
      </c>
      <c r="P68" s="433"/>
      <c r="Q68" s="433"/>
      <c r="R68" s="433"/>
      <c r="S68" s="434" t="str">
        <f>IF(Ordnum=0,"",Ordnum)</f>
        <v/>
      </c>
      <c r="T68" s="435"/>
      <c r="U68" s="435"/>
      <c r="V68" s="435"/>
      <c r="W68" s="435"/>
      <c r="X68" s="435"/>
      <c r="Y68" s="435"/>
      <c r="Z68" s="436"/>
      <c r="AA68" s="437"/>
      <c r="AB68" s="437"/>
      <c r="AC68" s="438"/>
      <c r="AD68" s="1"/>
      <c r="AE68" s="5"/>
      <c r="AF68" s="83"/>
      <c r="AG68" s="78"/>
      <c r="AH68" s="78"/>
      <c r="AI68" s="78"/>
      <c r="AJ68" s="17"/>
      <c r="AK68" s="78"/>
      <c r="AL68" s="79"/>
      <c r="AM68" s="17"/>
      <c r="AN68" s="76"/>
      <c r="AO68" s="7"/>
      <c r="AP68" s="7"/>
      <c r="AQ68" s="7"/>
      <c r="AR68" s="7"/>
    </row>
    <row r="69" spans="2:44" ht="18" customHeight="1" thickBot="1">
      <c r="B69" s="423" t="s">
        <v>6</v>
      </c>
      <c r="C69" s="424"/>
      <c r="D69" s="424"/>
      <c r="E69" s="424"/>
      <c r="F69" s="425" t="str">
        <f>IF(KQ=0,"",KQ)</f>
        <v/>
      </c>
      <c r="G69" s="426"/>
      <c r="H69" s="424" t="s">
        <v>7</v>
      </c>
      <c r="I69" s="424"/>
      <c r="J69" s="424"/>
      <c r="K69" s="424"/>
      <c r="L69" s="427" t="str">
        <f>IF(KQ=0,"",Hgt)</f>
        <v/>
      </c>
      <c r="M69" s="428"/>
      <c r="N69" s="424" t="s">
        <v>8</v>
      </c>
      <c r="O69" s="424"/>
      <c r="P69" s="424"/>
      <c r="Q69" s="424"/>
      <c r="R69" s="427" t="str">
        <f>IF(KQ=0,"",Wdt)</f>
        <v/>
      </c>
      <c r="S69" s="428"/>
      <c r="T69" s="417"/>
      <c r="U69" s="417"/>
      <c r="V69" s="417"/>
      <c r="W69" s="417"/>
      <c r="X69" s="417"/>
      <c r="Y69" s="417"/>
      <c r="Z69" s="417"/>
      <c r="AA69" s="417"/>
      <c r="AB69" s="417"/>
      <c r="AC69" s="418"/>
      <c r="AD69" s="1"/>
      <c r="AE69" s="5"/>
      <c r="AF69" s="83"/>
      <c r="AG69" s="78"/>
      <c r="AH69" s="78"/>
      <c r="AI69" s="78"/>
      <c r="AJ69" s="17"/>
      <c r="AK69" s="78"/>
      <c r="AL69" s="79"/>
      <c r="AM69" s="17"/>
      <c r="AN69" s="76"/>
      <c r="AO69" s="7"/>
      <c r="AP69" s="7"/>
      <c r="AQ69" s="7"/>
      <c r="AR69" s="7"/>
    </row>
    <row r="70" spans="2:44" ht="6" customHeight="1" thickBot="1">
      <c r="B70" s="429"/>
      <c r="C70" s="430"/>
      <c r="D70" s="430"/>
      <c r="E70" s="430"/>
      <c r="F70" s="430"/>
      <c r="G70" s="430"/>
      <c r="H70" s="430"/>
      <c r="I70" s="430"/>
      <c r="J70" s="430"/>
      <c r="K70" s="430"/>
      <c r="L70" s="430"/>
      <c r="M70" s="430"/>
      <c r="N70" s="430"/>
      <c r="O70" s="430"/>
      <c r="P70" s="430"/>
      <c r="Q70" s="430"/>
      <c r="R70" s="430"/>
      <c r="S70" s="430"/>
      <c r="T70" s="430"/>
      <c r="U70" s="430"/>
      <c r="V70" s="430"/>
      <c r="W70" s="430"/>
      <c r="X70" s="430"/>
      <c r="Y70" s="430"/>
      <c r="Z70" s="430"/>
      <c r="AA70" s="430"/>
      <c r="AB70" s="430"/>
      <c r="AC70" s="431"/>
      <c r="AD70" s="1"/>
      <c r="AE70" s="5"/>
      <c r="AF70" s="83"/>
      <c r="AG70" s="78"/>
      <c r="AH70" s="78"/>
      <c r="AI70" s="78"/>
      <c r="AJ70" s="17"/>
      <c r="AK70" s="78"/>
      <c r="AL70" s="79"/>
      <c r="AM70" s="17"/>
      <c r="AN70" s="76"/>
      <c r="AO70" s="7"/>
      <c r="AP70" s="7"/>
      <c r="AQ70" s="7"/>
      <c r="AR70" s="7"/>
    </row>
    <row r="71" spans="2:44" ht="26.1" customHeight="1" thickBot="1">
      <c r="B71" s="560" t="s">
        <v>39</v>
      </c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1"/>
      <c r="V71" s="561"/>
      <c r="W71" s="561"/>
      <c r="X71" s="561"/>
      <c r="Y71" s="561"/>
      <c r="Z71" s="561"/>
      <c r="AA71" s="561"/>
      <c r="AB71" s="561"/>
      <c r="AC71" s="562"/>
      <c r="AD71" s="1"/>
      <c r="AE71" s="5"/>
      <c r="AF71" s="83"/>
      <c r="AG71" s="83"/>
      <c r="AH71" s="83"/>
      <c r="AI71" s="16"/>
      <c r="AJ71" s="16"/>
      <c r="AK71" s="16"/>
      <c r="AL71" s="16"/>
      <c r="AM71" s="16"/>
      <c r="AN71" s="16"/>
      <c r="AO71" s="7"/>
      <c r="AP71" s="7"/>
      <c r="AQ71" s="7"/>
      <c r="AR71" s="7"/>
    </row>
    <row r="72" spans="2:44" ht="26.1" customHeight="1" thickBot="1">
      <c r="B72" s="475" t="s">
        <v>21</v>
      </c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/>
      <c r="N72" s="476"/>
      <c r="O72" s="476"/>
      <c r="P72" s="476"/>
      <c r="Q72" s="476"/>
      <c r="R72" s="476"/>
      <c r="S72" s="476"/>
      <c r="T72" s="476"/>
      <c r="U72" s="476"/>
      <c r="V72" s="476"/>
      <c r="W72" s="476"/>
      <c r="X72" s="476"/>
      <c r="Y72" s="476"/>
      <c r="Z72" s="476"/>
      <c r="AA72" s="476"/>
      <c r="AB72" s="476"/>
      <c r="AC72" s="477"/>
      <c r="AD72" s="1"/>
      <c r="AE72" s="5"/>
      <c r="AF72" s="83"/>
      <c r="AG72" s="83"/>
      <c r="AH72" s="83"/>
      <c r="AI72" s="16"/>
      <c r="AJ72" s="16"/>
      <c r="AK72" s="16"/>
      <c r="AL72" s="16"/>
      <c r="AM72" s="16"/>
      <c r="AN72" s="16"/>
      <c r="AO72" s="7"/>
      <c r="AP72" s="7"/>
      <c r="AQ72" s="7"/>
      <c r="AR72" s="7"/>
    </row>
    <row r="73" spans="2:44" ht="18" customHeight="1">
      <c r="B73" s="29" t="str">
        <f>IF(KQ=0,"",IF(RET=1,"",IF(NOYES=2,"",IF(AND(BodyType&lt;=3,RETTYPE&lt;=4),KQ*4,IF(AND(BodyType&lt;=3,RETTYPE=5),KQ*8,IF(AND(BodyType=4,RETTYPE&lt;=4),KQ*8,IF(AND(BodyType=4,RETTYPE=5),KQ*16,IF(AND(BodyType=5,RETTYPE&lt;=4),KQ*8,IF(AND(BodyType=5,RETTYPE=5),KQ*16,IF(AND(BodyType=6,RETTYPE&lt;=4),KQ*4,IF(AND(BodyType=6,RETTYPE=5),KQ*8,IF(AND(BodyType=7,RETTYPE&lt;=4),KQ*4,IF(AND(BodyType=7,RETTYPE=5),KQ*8,IF(AND(RETTYPE=6,BodyType&lt;=3),KQ*4,IF(AND(RETTYPE=6,OR(BodyType=4,BodyType=5)),KQ*8,IF(AND(RETTYPE=6,BodyType&gt;=6),KQ*4,IF(AND(BodyType&lt;=3,RETTYPE=7),KQ*8,IF(AND(RETTYPE=7,OR(BodyType=4,BodyType=5)),KQ*16,IF(AND(BodyType&gt;=6,RETTYPE=7),KQ*8,IF(AND(BodyType&lt;=3,RETTYPE=8),KQ*4,IF(AND(RETTYPE=8,OR(BodyType=4,BodyType=5)),KQ*8,IF(AND(BodyType&gt;=6,RETTYPE=8),KQ*4,IF(AND(BodyType&lt;=3,RETTYPE=9),KQ*8,IF(AND(RETTYPE=9,OR(BodyType=4,BodyType=5)),KQ*16,IF(AND(BodyType&gt;=6,RETTYPE=9),KQ*8,"")))))))))))))))))))))))))</f>
        <v/>
      </c>
      <c r="C73" s="478" t="str">
        <f>IF(KQ=0,"",IF(RET=1,"",IF(NOYES=2,"",IF(BodyType&gt;=1,"5210",""))))</f>
        <v/>
      </c>
      <c r="D73" s="478"/>
      <c r="E73" s="480" t="str">
        <f>IF(KQ=0,"",IF(RET=1,"",IF(NOYES=2,"",IF(AND(BodyType&lt;=3,RETTYPE&lt;=4)," Corner Key - .120 Stamped Aluminum - One (1) per corner",IF(AND(BodyType&lt;=3,RETTYPE=5)," Corner Key - .120 Stamped Aluminum - Two (2) per corner",IF(AND(BodyType=4,RETTYPE&lt;=4)," Corner Key - .120 Stamped Aluminum - One (1) per corner",IF(AND(BodyType=4,RETTYPE=5)," Corner Key - .120 Stamped Aluminum - Two (2) per corner",IF(AND(BodyType=5,RETTYPE&lt;=4)," Corner Key - .120 Stamped Aluminum - One (1) per corner",IF(AND(BodyType=5,RETTYPE=5)," Corner Key - .120 Stamped Aluminum - Two (2) per corner",IF(AND(BodyType=6,RETTYPE&lt;=4)," Corner Key - .120 Stamped Aluminum - One (1) per corner",IF(AND(BodyType=6,RETTYPE=5)," Corner Key - .120 Stamped Aluminum - Two (2) per corner",IF(AND(BodyType=7,RETTYPE&lt;=4)," Corner Key - .120 Stamped Aluminum - One (1) per corner",IF(AND(BodyType=7,RETTYPE=5)," Corner Key - .120 Stamped Aluminum - Two (2) per corner",IF(AND(RETTYPE=6,BodyType&lt;=3),"Corner Key - .120 Stamped Aluminum - One (1) per corner",IF(AND(RETTYPE=6,OR(BodyType=4,BodyType=5)),"Corner Key - .120 Stamped Aluminum - One (1) per corner",IF(AND(RETTYPE=6,BodyType&gt;=6),"Corner Key - .120 Stamped Aluminum - One (1) per corner",IF(AND(BodyType&lt;=3,RETTYPE=7)," Corner Key - .120 Stamped Aluminum - Two (2) per corner",IF(AND(RETTYPE=7,OR(BodyType=4,BodyType=5))," Corner Key - .120 Stamped Aluminum - Four (4) per corner",IF(AND(BodyType&gt;=6,RETTYPE=7)," Corner Key - .120 Stamped Aluminum - Two (2) per corner",IF(AND(BodyType&lt;=3,RETTYPE=8)," Corner Key - .120 Stamped Aluminum - One (1) per corner",IF(AND(RETTYPE=8,OR(BodyType=4,BodyType=5))," Corner Key - .120 Stamped Aluminum - One (1) per corner",IF(AND(BodyType&gt;=6,RETTYPE=8)," Corner Key - .120 Stamped Aluminum - One (1) per corner",IF(AND(BodyType&lt;=3,RETTYPE=9)," Corner Key - .120 Stamped Aluminum - Two (2) per corner",IF(AND(RETTYPE=9,OR(BodyType=4,BodyType=5))," Corner Key - .120 Stamped Aluminum - Two (2) per corner",IF(AND(BodyType&gt;=6,RETTYPE=9)," Corner Key - .120 Stamped Aluminum - Two (2) per corner","")))))))))))))))))))))))))</f>
        <v/>
      </c>
      <c r="F73" s="481"/>
      <c r="G73" s="481"/>
      <c r="H73" s="481"/>
      <c r="I73" s="481"/>
      <c r="J73" s="481"/>
      <c r="K73" s="481"/>
      <c r="L73" s="481"/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2"/>
      <c r="AA73" s="29"/>
      <c r="AB73" s="85"/>
      <c r="AC73" s="563"/>
      <c r="AD73" s="1"/>
      <c r="AE73" s="5"/>
      <c r="AF73" s="83"/>
      <c r="AG73" s="83"/>
      <c r="AH73" s="83"/>
      <c r="AI73" s="16"/>
      <c r="AJ73" s="16"/>
      <c r="AK73" s="16"/>
      <c r="AL73" s="16"/>
      <c r="AM73" s="16"/>
      <c r="AN73" s="16"/>
      <c r="AO73" s="7"/>
      <c r="AP73" s="7"/>
      <c r="AQ73" s="7"/>
      <c r="AR73" s="7"/>
    </row>
    <row r="74" spans="2:44" ht="18" customHeight="1">
      <c r="B74" s="50" t="str">
        <f>IF(KQ=0,"",IF(RET=1,"",IF(NOYES=2,"",IF(RETTYPE=6,"",IF(RETTYPE=7,"",IF(AND(BodyType&lt;=3,RETTYPE&lt;=3),KQ*8,IF(AND(BodyType=4,RETTYPE&lt;=3),KQ*16,IF(AND(BodyType=5,RETTYPE&lt;=3),KQ*16,IF(AND(BodyType&gt;=6,RETTYPE&lt;=3),KQ*8,IF(AND(AND(BodyType&lt;=3,RETTYPE&gt;=4,RETTYPE&lt;=5)),KQ*4,IF(AND(AND(BodyType=4,RETTYPE&gt;=4,RETTYPE&lt;=5)),KQ*8,IF(AND(AND(BodyType=5,RETTYPE&gt;=4,RETTYPE&lt;=5)),KQ*8,IF(AND(AND(BodyType&gt;=6,RETTYPE&gt;=4,RETTYPE&lt;=5)),KQ*4,IF(AND(AND(BodyType&lt;=3,RETTYPE&gt;=8,RETTYPE&lt;=9)),KQ*4,IF(AND(AND(BodyType=4,RETTYPE&gt;=8,RETTYPE&lt;=9)),KQ*8,IF(AND(AND(BodyType=5,RETTYPE&gt;=8,RETTYPE&lt;=9)),KQ*8,IF(AND(AND(BodyType&gt;=6,RETTYPE&gt;=8,RETTYPE&lt;=9)),KQ*4,"")))))))))))))))))</f>
        <v/>
      </c>
      <c r="C74" s="504" t="str">
        <f>IF(KQ=0,"",IF(RET=1,"",IF(NOYES=2,"",IF(RETTYPE=6,"",IF(RETTYPE=7,"",IF(RETTYPE=1,"5304",IF(RETTYPE=2,"5305",IF(RETTYPE=3,"5305",IF(RETTYPE=4,"5305",IF(RETTYPE=5,"5305",IF(RETTYPE=8,"5305",IF(RETTYPE=9,"5305",""))))))))))))</f>
        <v/>
      </c>
      <c r="D74" s="504"/>
      <c r="E74" s="505" t="str">
        <f>IF(KQ=0,"",IF(RET=1,"",IF(NOYES=2,"",IF(RETTYPE=6,"",IF(RETTYPE=7,"",IF(RETTYPE=1," Frame Corner Angle - 2'' x 2'' x 3/16'' (9/16'') - Two (2) Per Corner",IF(AND(RETTYPE&gt;=2,RETTYPE&lt;=3)," Frame Corner Angle - 1-3/4'' x 1-3/4'' x 1/4'' (1-1/16'') - Two (2) per corner",IF(RETTYPE&gt;=4," Frame Corner Angle - 1-3/4'' x 1-3/4'' x 1/4'' (1-1/16'') - One (1) per corner",""))))))))</f>
        <v/>
      </c>
      <c r="F74" s="506"/>
      <c r="G74" s="506"/>
      <c r="H74" s="506"/>
      <c r="I74" s="506"/>
      <c r="J74" s="506"/>
      <c r="K74" s="506"/>
      <c r="L74" s="506"/>
      <c r="M74" s="506"/>
      <c r="N74" s="506"/>
      <c r="O74" s="506"/>
      <c r="P74" s="506"/>
      <c r="Q74" s="506"/>
      <c r="R74" s="506"/>
      <c r="S74" s="506"/>
      <c r="T74" s="506"/>
      <c r="U74" s="506"/>
      <c r="V74" s="506"/>
      <c r="W74" s="506"/>
      <c r="X74" s="506"/>
      <c r="Y74" s="506"/>
      <c r="Z74" s="507"/>
      <c r="AA74" s="50"/>
      <c r="AB74" s="86"/>
      <c r="AC74" s="564"/>
      <c r="AD74" s="1"/>
      <c r="AE74" s="5"/>
      <c r="AF74" s="83"/>
      <c r="AG74" s="83"/>
      <c r="AH74" s="83"/>
      <c r="AI74" s="16"/>
      <c r="AJ74" s="16"/>
      <c r="AK74" s="16"/>
      <c r="AL74" s="16"/>
      <c r="AM74" s="16"/>
      <c r="AN74" s="16"/>
      <c r="AO74" s="7"/>
      <c r="AP74" s="7"/>
      <c r="AQ74" s="7"/>
      <c r="AR74" s="7"/>
    </row>
    <row r="75" spans="2:44" ht="18" customHeight="1" thickBot="1">
      <c r="B75" s="50" t="str">
        <f>IF(KQ=0,"",IF(RET=1,"",IF(NOYES=2,"",IF(AND(BodyType&lt;=3,RETTYPE&lt;=3),KQ*10,IF(AND(RETTYPE&lt;=3,OR(BodyType=4,BodyType=5)),KQ*18,IF(AND(BodyType&gt;=6,RETTYPE&lt;=3),KQ*10,IF(AND(BodyType&lt;=3,OR(RETTYPE=4,RETTYPE=5)),KQ*10,IF(AND(BodyType=4,OR(RETTYPE=4,RETTYPE=5)),KQ*18,IF(AND(BodyType=5,OR(RETTYPE=4,RETTYPE=5)),KQ*18,IF(AND(BodyType&gt;=6,OR(RETTYPE=4,RETTYPE=5)),KQ*10,IF(AND(BodyType&lt;=3,RETTYPE=6),KQ*18,IF(AND(RETTYPE=6,OR(BodyType=4,BodyType=5)),KQ*34,IF(AND(BodyType&gt;=6,RETTYPE=6),KQ*18,IF(AND(BodyType&lt;=3,RETTYPE=7),KQ*18,IF(AND(RETTYPE=7,OR(BodyType=4,BodyType=5)),KQ*34,IF(AND(BodyType&gt;=6,RETTYPE=7),KQ*18,IF(AND(BodyType&lt;=3,OR(RETTYPE=8,RETTYPE=9)),KQ*10,IF(AND(BodyType=4,OR(RETTYPE=8,RETTYPE=9)),KQ*18,IF(AND(BodyType=5,OR(RETTYPE=8,RETTYPE=9)),KQ*18,IF(AND(BodyType&gt;=6,OR(RETTYPE=8,RETTYPE=9)),KQ*10,""))))))))))))))))))))</f>
        <v/>
      </c>
      <c r="C75" s="483" t="str">
        <f>IF(KQ=0,"",IF(RET=1,"",IF(NOYES=2,"",IF(RETTYPE=1,"5218",IF(AND(RETTYPE&gt;=2,RETTYPE&lt;=5),"5218",IF(RETTYPE=6,"5168",IF(RETTYPE=7,"5195",IF(AND(RETTYPE&gt;=8,RETTYPE&lt;=9),"5218",""))))))))</f>
        <v/>
      </c>
      <c r="D75" s="566"/>
      <c r="E75" s="557" t="str">
        <f>IF(KQ=0,"",IF(RET=1,"",IF(NOYES=2,"",IF(RETTYPE=1," Frame Corner Angle Screw - #10 x 1/2'' Sq/Phillips S.S. Pan Head Tapping Screw - Type AB - Two (2) Per Corner",IF(OR(RETTYPE=2,RETTYPE=3)," Frame Corner Angle Screw - #10 x 1/2'' Sq/Phillips S.S. Pan Head Tapping Screw - Type AB - Two (2) per corner",IF(OR(RETTYPE=4,RETTYPE=5)," Frame Corner Angle Screw - #10 x 1/2'' Sq/Phillips S.S. Pan Head Tapping Screw - Type AB - Two (2) per corner",IF(RETTYPE=6," Retainer Corner Key Screw - #8 x 1/2'' Sq/Phillips S.S. Countersink Screw - Type A - Four (4) per Corner",IF(RETTYPE=7," 1-1/2'' Retainer Screw - #8 x 5/16'' Sq/Phillips S.S. Pan Head Screw - Type B - Four (4) per Corner",IF(OR(RETTYPE=8,RETTYPE=9)," Frame Corner Angle Screw - #8 x 3/8'' Sq/Phillips S.S. Pan Head Tapping Screw - Type B - Two (2) per corner","")))))))))</f>
        <v/>
      </c>
      <c r="F75" s="558"/>
      <c r="G75" s="558"/>
      <c r="H75" s="558"/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9"/>
      <c r="AA75" s="50"/>
      <c r="AB75" s="86"/>
      <c r="AC75" s="564"/>
      <c r="AD75" s="1"/>
      <c r="AE75" s="5"/>
      <c r="AF75" s="83"/>
      <c r="AG75" s="83"/>
      <c r="AH75" s="83"/>
      <c r="AI75" s="16"/>
      <c r="AJ75" s="16"/>
      <c r="AK75" s="16"/>
      <c r="AL75" s="16"/>
      <c r="AM75" s="16"/>
      <c r="AN75" s="16"/>
      <c r="AO75" s="7"/>
      <c r="AP75" s="7"/>
      <c r="AQ75" s="7"/>
      <c r="AR75" s="7"/>
    </row>
    <row r="76" spans="2:44" ht="18" customHeight="1" thickBot="1">
      <c r="B76" s="50" t="str">
        <f>IF(KQ=0,"",IF(RET=1,"",IF(NOYES=2,"",IF(AND(BodyType=4,FBTYP=4),"",IF(AND(BodyType=5,FBTYP=4),"",IF(BodyType&lt;=3,((ROUNDDOWN(Wdt/36,0)+1)+2)*KQ,IF(AND(BodyType&gt;=4,BodyType&lt;=5),(((ROUNDDOWN(Wdt/36,0)+1)*2)+2)*KQ,IF(BodyType&gt;=6,((ROUNDDOWN(Wdt/36,0)+1)+2)*KQ,""))))))))</f>
        <v/>
      </c>
      <c r="C76" s="504" t="str">
        <f>IF(KQ=0,"",IF(RET=1,"",IF(NOYES=2,"",IF(AND(BodyType=4,FBTYP=4),"",IF(AND(BodyType=5,FBTYP=4),"",IF(RETTYPE&gt;=1,"5170",""))))))</f>
        <v/>
      </c>
      <c r="D76" s="504"/>
      <c r="E76" s="505" t="str">
        <f>IF(KQ=0,"",IF(RET=1,"",IF(NOYES=2,"",IF(AND(BodyType=4,FBTYP=4),"",IF(AND(BodyType=5,FBTYP=4),"",IF(RETTYPE&gt;=1," Hinge Screw - 1/4-20 x 1/2'' Allen Head S.S. Machine Screw - One (1) every 36'' on center",""))))))</f>
        <v/>
      </c>
      <c r="F76" s="506"/>
      <c r="G76" s="506"/>
      <c r="H76" s="506"/>
      <c r="I76" s="506"/>
      <c r="J76" s="506"/>
      <c r="K76" s="506"/>
      <c r="L76" s="506"/>
      <c r="M76" s="506"/>
      <c r="N76" s="506"/>
      <c r="O76" s="506"/>
      <c r="P76" s="506"/>
      <c r="Q76" s="506"/>
      <c r="R76" s="506"/>
      <c r="S76" s="506"/>
      <c r="T76" s="506"/>
      <c r="U76" s="506"/>
      <c r="V76" s="506"/>
      <c r="W76" s="506"/>
      <c r="X76" s="506"/>
      <c r="Y76" s="506"/>
      <c r="Z76" s="507"/>
      <c r="AA76" s="50"/>
      <c r="AB76" s="86"/>
      <c r="AC76" s="564"/>
      <c r="AD76" s="1"/>
      <c r="AE76" s="87" t="b">
        <f>IF(AND(BodyType&gt;=4,BodyType&lt;=5),(((ROUNDDOWN(Wdt/36,0)+1)*2)*KQ))</f>
        <v>0</v>
      </c>
      <c r="AF76" s="88">
        <f>HS+CS</f>
        <v>3</v>
      </c>
      <c r="AG76" s="83"/>
      <c r="AH76" s="83"/>
      <c r="AI76" s="16"/>
      <c r="AJ76" s="16"/>
      <c r="AK76" s="16"/>
      <c r="AL76" s="89"/>
      <c r="AM76" s="90"/>
      <c r="AN76" s="90"/>
      <c r="AO76" s="7"/>
      <c r="AP76" s="7"/>
      <c r="AQ76" s="7"/>
      <c r="AR76" s="7"/>
    </row>
    <row r="77" spans="2:44" ht="18" customHeight="1" thickBot="1">
      <c r="B77" s="50" t="str">
        <f>IF(KQ=0,"",IF(RET=1,"",IF(NOYES=2,"",IF(AND(BodyType=4,FBTYP=4),(HSCS*2)*KQ+2,IF(AND(BodyType=5,FBTYP=4),(HSCS*2)*KQ+2,IF(BodyType&lt;=3,CS*KQ,IF(AND(BodyType&gt;=4,BodyType&lt;=5),CS*KQ*2,IF(BodyType&gt;=6,CS*KQ,""))))))))</f>
        <v/>
      </c>
      <c r="C77" s="504" t="str">
        <f>IF(KQ=0,"",IF(RET=1,"",IF(NOYES=2,"",IF(RETTYPE&gt;=1,"5180",""))))</f>
        <v/>
      </c>
      <c r="D77" s="504"/>
      <c r="E77" s="505" t="str">
        <f>IF(KQ=0,"",IF(RET=1,"",IF(NOYES=2,"",IF(RETTYPE&gt;=1," Closure Screw - 1/4-20 x 3/4'' Sq/Phillips Pan Head S.S. Machine Screw - One (1) every 48'' on center",""))))</f>
        <v/>
      </c>
      <c r="F77" s="506"/>
      <c r="G77" s="506"/>
      <c r="H77" s="506"/>
      <c r="I77" s="506"/>
      <c r="J77" s="506"/>
      <c r="K77" s="506"/>
      <c r="L77" s="506"/>
      <c r="M77" s="506"/>
      <c r="N77" s="506"/>
      <c r="O77" s="506"/>
      <c r="P77" s="506"/>
      <c r="Q77" s="506"/>
      <c r="R77" s="506"/>
      <c r="S77" s="506"/>
      <c r="T77" s="506"/>
      <c r="U77" s="506"/>
      <c r="V77" s="506"/>
      <c r="W77" s="506"/>
      <c r="X77" s="506"/>
      <c r="Y77" s="506"/>
      <c r="Z77" s="507"/>
      <c r="AA77" s="50"/>
      <c r="AB77" s="86"/>
      <c r="AC77" s="564"/>
      <c r="AD77" s="1"/>
      <c r="AE77" s="91">
        <f>AF77+AG77+AH77</f>
        <v>3</v>
      </c>
      <c r="AF77" s="92">
        <f>ROUNDDOWN((Hgt/48)+1,0)</f>
        <v>1</v>
      </c>
      <c r="AG77" s="93">
        <f>ROUNDUP((Wdt/48)+1,0)</f>
        <v>1</v>
      </c>
      <c r="AH77" s="94">
        <f>ROUNDDOWN((Hgt/48)+1,0)</f>
        <v>1</v>
      </c>
      <c r="AI77" s="7"/>
      <c r="AJ77" s="7"/>
      <c r="AK77" s="16"/>
      <c r="AL77" s="95"/>
      <c r="AM77" s="96"/>
      <c r="AN77" s="97"/>
      <c r="AO77" s="7"/>
      <c r="AP77" s="7"/>
      <c r="AQ77" s="7"/>
      <c r="AR77" s="7"/>
    </row>
    <row r="78" spans="2:44" ht="18" customHeight="1" thickBot="1">
      <c r="B78" s="55" t="str">
        <f>IF(KQ=0,"",IF(RET=1,"",IF(NOYES=2,"",IF(RETTYPE=7,"",IF(AND(RETTYPE&lt;=2,RETOPT=1),"",IF(BodyType&lt;=3,(CVRS+2)*KQ,IF(OR(BodyType=4,BodyType=5),((CVRS*2)+2)*KQ,IF(BodyType&gt;=6,(CVRS+2)*KQ,""))))))))</f>
        <v/>
      </c>
      <c r="C78" s="488" t="str">
        <f>IF(KQ=0,"",IF(RET=1,"",IF(NOYES=2,"",IF(AND(RETTYPE=1,RETOPT=1),"",IF(AND(RETTYPE=2,RETOPT=1),"",IF(AND(RETTYPE&gt;=1,RETTYPE&lt;=5),"5195",IF(RETTYPE=6,"5285",IF(AND(RETTYPE&gt;=8,RETTYPE&lt;=9),"5195",""))))))))</f>
        <v/>
      </c>
      <c r="D78" s="488"/>
      <c r="E78" s="441" t="str">
        <f>IF(KQ=0,"",IF(RET=1,"",IF(NOYES=2,"",IF(AND(RETTYPE=1,RETOPT=1),"",IF(AND(RETTYPE=2,RETOPT=1),"",IF(AND(RETTYPE&gt;=1,RETTYPE&lt;=5)," Cover Screw - #8 x 5/16'' Steel Zinc Sq/Pillips Pan Head Screw - One (1) every 24'' on center",IF(RETTYPE=6," Face Attachment Hardware - 1/4-20 x 1'' CS Machine Screw/Bushing /Nut - One (1) every 12'' on Center",IF(AND(RETTYPE&gt;=8,RETTYPE&lt;=9)," Cover Screw - #8 x 5/16'' Steel Zinc Sq/Pillips Pan Head Screw - One (1) every 24'' on center",""))))))))</f>
        <v/>
      </c>
      <c r="F78" s="442"/>
      <c r="G78" s="442"/>
      <c r="H78" s="442"/>
      <c r="I78" s="442"/>
      <c r="J78" s="442"/>
      <c r="K78" s="442"/>
      <c r="L78" s="442"/>
      <c r="M78" s="442"/>
      <c r="N78" s="442"/>
      <c r="O78" s="442"/>
      <c r="P78" s="442"/>
      <c r="Q78" s="442"/>
      <c r="R78" s="442"/>
      <c r="S78" s="442"/>
      <c r="T78" s="442"/>
      <c r="U78" s="442"/>
      <c r="V78" s="442"/>
      <c r="W78" s="442"/>
      <c r="X78" s="442"/>
      <c r="Y78" s="442"/>
      <c r="Z78" s="443"/>
      <c r="AA78" s="55"/>
      <c r="AB78" s="98"/>
      <c r="AC78" s="565"/>
      <c r="AD78" s="1"/>
      <c r="AE78" s="99" t="str">
        <f>IF(KQ=0,"",IF(NOYES=2,"",IF(AND(RETTYPE&lt;=2,RETOPT=1),"",IF(AND(RETTYPE&lt;=2,RETOPT=2),VertL,IF(AND(RETTYPE&lt;=2,RETOPT=3),VertL+VertR,IF(RETTYPE&gt;=3,VertL+HorzT+HorzB+VertR,""))))))</f>
        <v/>
      </c>
      <c r="AF78" s="100">
        <f>IF(IF(RETTYPE=6,ROUNDUP((Hgt/12)+1,0),ROUNDDOWN((Hgt/24)+1,0))&lt;2,2,IF(RETTYPE=6,ROUNDUP((Hgt/12)+1,0),ROUNDDOWN((Hgt/24)+1,0)))</f>
        <v>2</v>
      </c>
      <c r="AG78" s="101">
        <f>IF(RETTYPE=6,ROUNDUP((Wdt/12)+1,0),ROUNDUP((Wdt/24)+1,0))</f>
        <v>1</v>
      </c>
      <c r="AH78" s="102">
        <f>IF(RETTYPE=6,ROUNDUP((Wdt/12)+1,0),ROUNDUP((Wdt/24)+1,0))</f>
        <v>1</v>
      </c>
      <c r="AI78" s="102">
        <f>IF(IF(RETTYPE=6,ROUNDUP((Hgt/12)+1,0),ROUNDDOWN((Hgt/24)+1,0))&lt;2,2,IF(RETTYPE=6,ROUNDUP((Hgt/12)+1,0),ROUNDDOWN((Hgt/24)+1,0)))</f>
        <v>2</v>
      </c>
      <c r="AJ78" s="16"/>
      <c r="AK78" s="546" t="s">
        <v>35</v>
      </c>
      <c r="AL78" s="547"/>
      <c r="AM78" s="547"/>
      <c r="AN78" s="547"/>
      <c r="AO78" s="547"/>
      <c r="AP78" s="547"/>
      <c r="AQ78" s="7"/>
      <c r="AR78" s="7"/>
    </row>
    <row r="79" spans="2:44" ht="26.1" customHeight="1" thickBot="1">
      <c r="B79" s="475" t="s">
        <v>13</v>
      </c>
      <c r="C79" s="548"/>
      <c r="D79" s="548"/>
      <c r="E79" s="548"/>
      <c r="F79" s="548"/>
      <c r="G79" s="548"/>
      <c r="H79" s="548"/>
      <c r="I79" s="548"/>
      <c r="J79" s="548"/>
      <c r="K79" s="548"/>
      <c r="L79" s="548"/>
      <c r="M79" s="548"/>
      <c r="N79" s="548"/>
      <c r="O79" s="548"/>
      <c r="P79" s="548"/>
      <c r="Q79" s="548"/>
      <c r="R79" s="548"/>
      <c r="S79" s="548"/>
      <c r="T79" s="548"/>
      <c r="U79" s="548"/>
      <c r="V79" s="548"/>
      <c r="W79" s="548"/>
      <c r="X79" s="548"/>
      <c r="Y79" s="548"/>
      <c r="Z79" s="548"/>
      <c r="AA79" s="548"/>
      <c r="AB79" s="548"/>
      <c r="AC79" s="549"/>
      <c r="AD79" s="1"/>
      <c r="AE79" s="103"/>
      <c r="AF79" s="104"/>
      <c r="AG79" s="105"/>
      <c r="AH79" s="104"/>
      <c r="AI79" s="104"/>
      <c r="AJ79" s="16"/>
      <c r="AK79" s="16"/>
      <c r="AL79" s="95"/>
      <c r="AM79" s="96"/>
      <c r="AN79" s="97"/>
      <c r="AO79" s="7"/>
      <c r="AP79" s="7"/>
      <c r="AQ79" s="7"/>
      <c r="AR79" s="7"/>
    </row>
    <row r="80" spans="2:44" ht="18" customHeight="1">
      <c r="B80" s="106" t="str">
        <f>IF(KQ=0,"",IF(BOD=1,"",IF(BodyType&gt;=6,"",IF(BodyType&lt;=5,KQ*4,""))))</f>
        <v/>
      </c>
      <c r="C80" s="550" t="str">
        <f>IF(KQ=0,"",IF(BOD=1,"",IF(BodyType&gt;=6,"",IF(BodyType=1,"5320",IF(BodyType=2,"5321",IF(BodyType=3,"5322",IF(BodyType=4,"5318",IF(BodyType=5,"5312",""))))))))</f>
        <v/>
      </c>
      <c r="D80" s="551"/>
      <c r="E80" s="552" t="str">
        <f>IF(KQ=0,"",IF(BOD=1,"",IF(BodyType&gt;=6,"",IF(BodyType=1," Slimline Single Face Body Corner Angle - 1-3/4'' x 1-3/4'' x 1/4'' (7/8'') - One (1) per corner",IF(BodyType=2," Narrow Single Face Body Corner Angle - 1-3/4'' x 1-3/4'' x 1/4'' (2-5/16'') - One (1) per corner",IF(BodyType=3," Single Face Body Corner Angle - 1-3/4'' x 1-3/4'' x 1/4'' (5-9/16'') - One (1) per corner",IF(BodyType=4," Medium Body Corner Angle - 1-3/4'' x 1-3/4'' x 1/4'' (6-7/8'') - One (1) per corner",IF(BodyType=5," Wide Body Corner Angle - 1-3/4'' x 1-3/4'' x 1/4'' (10-1/16'') - One (1) per corner",""))))))))</f>
        <v/>
      </c>
      <c r="F80" s="553"/>
      <c r="G80" s="553"/>
      <c r="H80" s="553"/>
      <c r="I80" s="553"/>
      <c r="J80" s="553"/>
      <c r="K80" s="553"/>
      <c r="L80" s="553"/>
      <c r="M80" s="553"/>
      <c r="N80" s="553"/>
      <c r="O80" s="553"/>
      <c r="P80" s="553"/>
      <c r="Q80" s="553"/>
      <c r="R80" s="553"/>
      <c r="S80" s="553"/>
      <c r="T80" s="553"/>
      <c r="U80" s="553"/>
      <c r="V80" s="553"/>
      <c r="W80" s="553"/>
      <c r="X80" s="553"/>
      <c r="Y80" s="553"/>
      <c r="Z80" s="553"/>
      <c r="AA80" s="106"/>
      <c r="AB80" s="107"/>
      <c r="AC80" s="516"/>
      <c r="AD80" s="1"/>
      <c r="AE80" s="108">
        <v>5300</v>
      </c>
      <c r="AF80" s="555" t="s">
        <v>40</v>
      </c>
      <c r="AG80" s="556"/>
      <c r="AH80" s="556"/>
      <c r="AI80" s="556"/>
      <c r="AJ80" s="556"/>
      <c r="AK80" s="556"/>
      <c r="AL80" s="556"/>
      <c r="AM80" s="556"/>
      <c r="AN80" s="556"/>
      <c r="AO80" s="556"/>
      <c r="AP80" s="556"/>
      <c r="AQ80" s="7"/>
      <c r="AR80" s="7"/>
    </row>
    <row r="81" spans="2:44" ht="18" customHeight="1" thickBot="1">
      <c r="B81" s="55" t="str">
        <f>IF(KQ=0,"",IF(BOD=1,"",IF(BodyType&gt;=6,"",IF(BodyType&lt;=5,KQ*18,""))))</f>
        <v/>
      </c>
      <c r="C81" s="488" t="str">
        <f>IF(KQ=0,"",IF(BOD=1,"",IF(BodyType&gt;=6,"",IF(BodyType&lt;=5,"5218",""))))</f>
        <v/>
      </c>
      <c r="D81" s="488"/>
      <c r="E81" s="441" t="str">
        <f>IF(KQ=0,"",IF(BOD=1,"",IF(BodyType&gt;=6,"",IF(BodyType&lt;=5," Corner Angle Screw - #10 x 1/2'' Sq/Phillips Pan Head S.S. Screw - Type AB - Four (4) per corner",""))))</f>
        <v/>
      </c>
      <c r="F81" s="442"/>
      <c r="G81" s="442"/>
      <c r="H81" s="442"/>
      <c r="I81" s="442"/>
      <c r="J81" s="442"/>
      <c r="K81" s="442"/>
      <c r="L81" s="442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3"/>
      <c r="AA81" s="55"/>
      <c r="AB81" s="98"/>
      <c r="AC81" s="554"/>
      <c r="AD81" s="1"/>
      <c r="AE81" s="103"/>
      <c r="AF81" s="104"/>
      <c r="AG81" s="105"/>
      <c r="AH81" s="104"/>
      <c r="AI81" s="104"/>
      <c r="AJ81" s="16"/>
      <c r="AK81" s="16"/>
      <c r="AL81" s="95"/>
      <c r="AM81" s="96"/>
      <c r="AN81" s="97"/>
      <c r="AO81" s="7"/>
      <c r="AP81" s="7"/>
      <c r="AQ81" s="7"/>
      <c r="AR81" s="7"/>
    </row>
    <row r="82" spans="2:44" ht="6" customHeight="1" thickBot="1">
      <c r="B82" s="528"/>
      <c r="C82" s="448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449"/>
      <c r="AD82" s="1"/>
      <c r="AE82" s="5"/>
      <c r="AF82" s="83"/>
      <c r="AG82" s="83"/>
      <c r="AH82" s="83"/>
      <c r="AI82" s="16"/>
      <c r="AJ82" s="16"/>
      <c r="AK82" s="16"/>
      <c r="AL82" s="16"/>
      <c r="AM82" s="16"/>
      <c r="AN82" s="16"/>
      <c r="AO82" s="7"/>
      <c r="AP82" s="7"/>
      <c r="AQ82" s="7"/>
      <c r="AR82" s="7"/>
    </row>
    <row r="83" spans="2:44" ht="26.1" customHeight="1" thickBot="1">
      <c r="B83" s="529" t="s">
        <v>22</v>
      </c>
      <c r="C83" s="530"/>
      <c r="D83" s="530"/>
      <c r="E83" s="530"/>
      <c r="F83" s="530"/>
      <c r="G83" s="530"/>
      <c r="H83" s="530"/>
      <c r="I83" s="530"/>
      <c r="J83" s="530"/>
      <c r="K83" s="530"/>
      <c r="L83" s="530"/>
      <c r="M83" s="530"/>
      <c r="N83" s="530"/>
      <c r="O83" s="530"/>
      <c r="P83" s="530"/>
      <c r="Q83" s="530"/>
      <c r="R83" s="530"/>
      <c r="S83" s="530"/>
      <c r="T83" s="530"/>
      <c r="U83" s="530"/>
      <c r="V83" s="530"/>
      <c r="W83" s="530"/>
      <c r="X83" s="530"/>
      <c r="Y83" s="530"/>
      <c r="Z83" s="530"/>
      <c r="AA83" s="530"/>
      <c r="AB83" s="530"/>
      <c r="AC83" s="531"/>
      <c r="AD83" s="1"/>
      <c r="AE83" s="109">
        <v>5</v>
      </c>
      <c r="AF83" s="532" t="s">
        <v>41</v>
      </c>
      <c r="AG83" s="533"/>
      <c r="AH83" s="533"/>
      <c r="AI83" s="534"/>
      <c r="AJ83" s="535" t="s">
        <v>42</v>
      </c>
      <c r="AK83" s="536"/>
      <c r="AL83" s="536"/>
      <c r="AM83" s="537"/>
      <c r="AN83" s="16"/>
      <c r="AO83" s="7"/>
      <c r="AP83" s="7"/>
      <c r="AQ83" s="7"/>
      <c r="AR83" s="7"/>
    </row>
    <row r="84" spans="2:44" ht="6" customHeight="1" thickBot="1">
      <c r="B84" s="538"/>
      <c r="C84" s="430"/>
      <c r="D84" s="430"/>
      <c r="E84" s="430"/>
      <c r="F84" s="430"/>
      <c r="G84" s="430"/>
      <c r="H84" s="430"/>
      <c r="I84" s="430"/>
      <c r="J84" s="430"/>
      <c r="K84" s="430"/>
      <c r="L84" s="430"/>
      <c r="M84" s="430"/>
      <c r="N84" s="430"/>
      <c r="O84" s="430"/>
      <c r="P84" s="430"/>
      <c r="Q84" s="430"/>
      <c r="R84" s="430"/>
      <c r="S84" s="430"/>
      <c r="T84" s="430"/>
      <c r="U84" s="430"/>
      <c r="V84" s="430"/>
      <c r="W84" s="430"/>
      <c r="X84" s="430"/>
      <c r="Y84" s="430"/>
      <c r="Z84" s="430"/>
      <c r="AA84" s="430"/>
      <c r="AB84" s="430"/>
      <c r="AC84" s="431"/>
      <c r="AD84" s="1"/>
      <c r="AE84" s="5"/>
      <c r="AF84" s="83"/>
      <c r="AG84" s="83"/>
      <c r="AH84" s="83"/>
      <c r="AI84" s="16"/>
      <c r="AJ84" s="16"/>
      <c r="AK84" s="16"/>
      <c r="AL84" s="16"/>
      <c r="AM84" s="16"/>
      <c r="AN84" s="16"/>
      <c r="AO84" s="7"/>
      <c r="AP84" s="7"/>
      <c r="AQ84" s="7"/>
      <c r="AR84" s="7"/>
    </row>
    <row r="85" spans="2:44" ht="18" customHeight="1" thickBot="1">
      <c r="B85" s="25" t="str">
        <f>IF(KQ=0,"",IF(NOYES=2,"",IF(RETTYPE&lt;=2,"",IF(OR(RETTYPE=6,RETTYPE=7),"",IF(AND(BodyType&lt;=2,FBTYP=2),"",IF(AND(BodyType&lt;=3,FBTYP=4),"",IF(AND(BodyType&lt;=3,FBTYP=4),"",IF(AND(AND(BodyType=1,RETTYPE=3,FBTYP=5)),KQ*FBTT,IF(AND(AND(BodyType=2,RETTYPE=3,FBTYP=5)),KQ*FBTT,IF(AND(AND(BodyType=3,RETTYPE=3,FBTYP=5)),KQ*FBTT,IF(AND(AND(BodyType=4,RETTYPE=3,FBTYP=5)),KQ*FBTT*2,IF(AND(AND(BodyType=5,RETTYPE=3,FBTYP=5)),KQ*FBTT*2,IF(AND(AND(BodyType=1,FBTYP=5,OR(RETTYPE=4,RETTYPE=5))),KQ*FBTT,IF(AND(AND(BodyType=2,FBTYP=5,OR(RETTYPE=4,RETTYPE=5))),KQ*FBTT,IF(AND(AND(BodyType=3,FBTYP=5,OR(RETTYPE=4,RETTYPE=5))),KQ*FBTT,IF(AND(AND(BodyType=4,FBTYP=5,OR(RETTYPE=4,RETTYPE=5))),KQ*FBTT*2,IF(AND(AND(BodyType=5,FBTYP=5,OR(RETTYPE=4,RETTYPE=5))),KQ*FBTT*2,IF(AND(AND(BodyType=1,FBTYP=5,OR(RETTYPE=8,RETTYPE=9))),KQ*FBTT*2,IF(AND(AND(BodyType=2,FBTYP=5,OR(RETTYPE=8,RETTYPE=9))),KQ*FBTT,IF(AND(AND(BodyType=3,FBTYP=5,OR(RETTYPE=8,RETTYPE=9))),KQ*FBTT,IF(AND(AND(BodyType=4,FBTYP=5,OR(RETTYPE=8,RETTYPE=9))),KQ*FBTT*2,IF(AND(AND(BodyType=5,FBTYP=5,OR(RETTYPE=8,RETTYPE=9))),KQ*FBTT*2,IF(AND(BodyType=1,OR(RETTYPE=8,RETTYPE=9)),KQ*FBT*2,IF(BodyType&lt;=3,KQ*FBTT,IF(OR(BodyType=4,BodyType=5),KQ*FBTT*2,IF(BodyType=6,KQ*FBTT,IF(AND(AND(BodyType=7,FBTYP&gt;=1,RETTYPE&gt;=4)),KQ*FBTT,"")))))))))))))))))))))))))))</f>
        <v/>
      </c>
      <c r="C85" s="520" t="str">
        <f>IF(KQ=0,"",IF(NOYES=2,"",IF(RETTYPE&lt;=2,"",IF(RETTYPE=6,"",IF(RETTYPE=7,"",IF(AND(BodyType&lt;=3,FBTYP=4),"",IF(AND(BodyType=7,FBTYP&gt;=1),"",IF(BodyType=6,"5357",IF(AND(AND(BodyType=1,RETTYPE=3,FBTYP=5)),"5352",IF(AND(AND(BodyType=2,RETTYPE=3,FBTYP=5)),"5350",IF(AND(AND(BodyType=3,RETTYPE=3,FBTYP=5)),"5357",IF(AND(AND(BodyType=4,RETTYPE=3,FBTYP=5)),"5357",IF(AND(AND(BodyType=5,RETTYPE=3,FBTYP=5)),"5357",IF(AND(AND(BodyType=1,FBTYP=5,OR(RETTYPE=4,RETTYPE=5))),"5352",IF(AND(AND(BodyType=2,FBTYP=5,OR(RETTYPE=4,RETTYPE=5))),"5350",IF(AND(AND(BodyType=3,FBTYP=5,OR(RETTYPE=4,RETTYPE=5))),"5357",IF(AND(AND(BodyType=4,FBTYP=5,OR(RETTYPE=4,RETTYPE=5))),"5357",IF(AND(AND(BodyType=5,FBTYP=5,OR(RETTYPE=4,RETTYPE=5))),"5357",IF(AND(AND(BodyType=1,FBTYP=5,OR(RETTYPE=8,RETTYPE=9))),"5300",IF(AND(AND(BodyType=2,FBTYP=5,OR(RETTYPE=8,RETTYPE=9))),"5352",IF(AND(AND(BodyType=3,FBTYP=5,OR(RETTYPE=8,RETTYPE=9))),"5357",IF(AND(AND(BodyType=4,FBTYP=5,OR(RETTYPE=8,RETTYPE=9))),"5352",IF(AND(AND(BodyType=5,FBTYP=5,OR(RETTYPE=8,RETTYPE=9))),"5357",IF(AND(BodyType=1,RETTYPE&gt;=8),"5300",IF(FBTYP=1,"5350",IF(FBTYP=2,"5357",IF(FBTYP=3,"5352",IF(FBTYP=4,"5354",""))))))))))))))))))))))))))))</f>
        <v/>
      </c>
      <c r="D85" s="520"/>
      <c r="E85" s="539" t="str">
        <f>IF(KQ=0,"",IF(NOYES=2,"",IF(RETTYPE&lt;=2,"",IF(RETTYPE=6,"",IF(RETTYPE=7,"",IF(AND(BodyType=7,FBTYP&gt;=1),"",IF(BodyType=6," 2 Piece Frame Brace - 1'' wide - Place Approx. 36'' on Center",IF(AND(AND(BodyType=1,RETTYPE=3,FBTYP=5))," Small Frame Brace - 1-1/8'' wide - Place Approx. 36'' on Center",IF(AND(AND(BodyType=2,RETTYPE=3,FBTYP=5))," Frame Brace - 1-3/8'' wide - Place Approx. 36'' on Center",IF(AND(AND(BodyType=3,RETTYPE=3,FBTYP=5))," 2 Piece Frame Brace - 1'' wide - Place Approx. 36'' on Center",IF(AND(AND(BodyType=4,RETTYPE=3,FBTYP=5))," 2 Piece Frame Brace - 1'' wide - Place Approx. 36'' on Center",IF(AND(AND(BodyType=5,RETTYPE=3,FBTYP=5))," 2 Piece Frame Brace - 1'' wide - Place Approx. 36'' on Center",IF(AND(AND(BodyType=1,FBTYP=5,OR(RETTYPE=4,RETTYPE=5)))," Small Frame Brace - 1-1/8'' wide - Place Approx. 36'' on Center",IF(AND(AND(BodyType=2,FBTYP=5,OR(RETTYPE=4,RETTYPE=5)))," Frame Brace - 1-3/8'' wide - Place Approx. 36'' on Center",IF(AND(AND(BodyType=3,FBTYP=5,OR(RETTYPE=4,RETTYPE=5)))," 2 Piece Frame Brace - 1'' wide - Place Approx. 36'' on Center",IF(AND(AND(BodyType=4,FBTYP=5,OR(RETTYPE=4,RETTYPE=5)))," 2 Piece Frame Brace - 1'' wide - Place Approx. 36'' on Center",IF(AND(AND(BodyType=5,FBTYP=5,OR(RETTYPE=4,RETTYPE=5)))," 2 Piece Frame Brace - 1'' wide - Place Approx. 36'' on Center",IF(AND(AND(BodyType=1,FBTYP=5,OR(RETTYPE=8,RETTYPE=9))),"  Divider Corner Angle w/Notch - 1-3/4'' x 1-3/4'' x 1/4'' x 1-1/16'' Wide - Two (2) Placed every 36'' on Center",IF(AND(AND(BodyType=2,FBTYP=5,OR(RETTYPE=8,RETTYPE=9)))," Small Frame Brace - 1-1/8'' wide - Place Approx. 36'' on Center",IF(AND(AND(BodyType=3,FBTYP=5,OR(RETTYPE=8,RETTYPE=9)))," 2 Piece Frame Brace - 1'' wide - Place Approx. 36'' on Center",IF(AND(AND(BodyType=4,FBTYP=5,OR(RETTYPE=8,RETTYPE=9)))," Small Frame Brace - 1-1/8'' wide - Place Approx. 36'' on Center",IF(AND(AND(BodyType=5,FBTYP=5,OR(RETTYPE=8,RETTYPE=9)))," 2 Piece Frame Brace - 1'' wide - Place Approx. 36'' on Center",IF(AND(BodyType=1,RETTYPE&gt;=8)," Divider Corner Angle w/Notch - 1-3/4'' x 1-3/4'' x 1/4'' x 1-1/16'' Wide - Two (2) Placed every 36'' on Center",IF(AND(BodyType&lt;=3,FBTYP=4)," Retro Frame Brace Not For Use With Single Face Bodies",IF(FBTYP=1," Frame Brace - 1-3/8'' wide - Placed Approx. 36'' on Center",IF(FBTYP=2," 2 Piece Frame Brace - 1'' wide - Placed Approx. 36'' on Center",IF(FBTYP=3," Small Frame Brace - 1-1/8'' wide - Placed Approx. 36'' on Center",IF(FBTYP=4," Retro Frame Brace - 1-1/8'' wide - Placed Approx. 36'' on Center"))))))))))))))))))))))))))))</f>
        <v/>
      </c>
      <c r="F85" s="540"/>
      <c r="G85" s="540"/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0"/>
      <c r="T85" s="540"/>
      <c r="U85" s="540"/>
      <c r="V85" s="540"/>
      <c r="W85" s="540"/>
      <c r="X85" s="540"/>
      <c r="Y85" s="540"/>
      <c r="Z85" s="541"/>
      <c r="AA85" s="25"/>
      <c r="AB85" s="110"/>
      <c r="AC85" s="111"/>
      <c r="AD85" s="1"/>
      <c r="AE85" s="112" t="str">
        <f>IF(AND(RETTYPE&gt;=3,FBTYP=1),FBT,IF(AND(RETTYPE&gt;=3,FBTYP=2),FBT,IF(AND(RETTYPE&gt;=3,FBTYP=3),FBT,IF(AND(RETTYPE&gt;=3,FBTYP=4),FBT,IF(AND(RETTYPE&gt;=3,FBTYP=5),FBT,"")))))</f>
        <v/>
      </c>
      <c r="AF85" s="542"/>
      <c r="AG85" s="543"/>
      <c r="AH85" s="543"/>
      <c r="AI85" s="544"/>
      <c r="AJ85" s="543"/>
      <c r="AK85" s="543"/>
      <c r="AL85" s="543"/>
      <c r="AM85" s="545"/>
      <c r="AN85" s="16"/>
      <c r="AO85" s="7"/>
      <c r="AP85" s="7"/>
      <c r="AQ85" s="7"/>
      <c r="AR85" s="7"/>
    </row>
    <row r="86" spans="2:44" ht="26.1" customHeight="1" thickBot="1">
      <c r="B86" s="475" t="s">
        <v>43</v>
      </c>
      <c r="C86" s="476"/>
      <c r="D86" s="476"/>
      <c r="E86" s="476"/>
      <c r="F86" s="476"/>
      <c r="G86" s="476"/>
      <c r="H86" s="476"/>
      <c r="I86" s="476"/>
      <c r="J86" s="476"/>
      <c r="K86" s="476"/>
      <c r="L86" s="476"/>
      <c r="M86" s="476"/>
      <c r="N86" s="476"/>
      <c r="O86" s="476"/>
      <c r="P86" s="476"/>
      <c r="Q86" s="476"/>
      <c r="R86" s="476"/>
      <c r="S86" s="476"/>
      <c r="T86" s="476"/>
      <c r="U86" s="476"/>
      <c r="V86" s="476"/>
      <c r="W86" s="476"/>
      <c r="X86" s="476"/>
      <c r="Y86" s="476"/>
      <c r="Z86" s="476"/>
      <c r="AA86" s="476"/>
      <c r="AB86" s="476"/>
      <c r="AC86" s="477"/>
      <c r="AD86" s="1"/>
      <c r="AE86" s="99" t="str">
        <f>IF(KQ=0,"",IF(NOYES=2,"",AF86+AG86+AH86+AI86+AJ86+AK86))</f>
        <v/>
      </c>
      <c r="AF86" s="100">
        <f>ROUNDDOWN((Hgt/6)+1,0)</f>
        <v>1</v>
      </c>
      <c r="AG86" s="101">
        <f>ROUNDUP((Wdt/6)+1,0)</f>
        <v>1</v>
      </c>
      <c r="AH86" s="102">
        <f>ROUNDUP((Wdt/6)+1,0)</f>
        <v>1</v>
      </c>
      <c r="AI86" s="102">
        <f>ROUNDDOWN((Hgt/6)+1,0)</f>
        <v>1</v>
      </c>
      <c r="AJ86" s="113" t="str">
        <f>IF(DTYP&lt;=3,"0",IF(AND(DTYP=4,HD=FALSE),"0",IF(AND(DTYP=4,HD=TRUE),ROUNDUP((Wdt/6)+1,0)*2*NHD,"")))</f>
        <v>0</v>
      </c>
      <c r="AK86" s="113" t="str">
        <f>IF(DTYP&lt;=3,"0",IF(AND(DTYP=4,VD=FALSE),"0",IF(AND(DTYP=4,VD=TRUE),ROUNDUP((Hgt/6)+1,0)*2*NVD,"")))</f>
        <v>0</v>
      </c>
      <c r="AL86" s="16"/>
      <c r="AM86" s="16"/>
      <c r="AN86" s="16"/>
      <c r="AO86" s="7"/>
      <c r="AP86" s="7"/>
      <c r="AQ86" s="7"/>
      <c r="AR86" s="7"/>
    </row>
    <row r="87" spans="2:44" ht="18" customHeight="1" thickBot="1">
      <c r="B87" s="25" t="str">
        <f>IF(KQ=0,"",IF(NOYES=2,"",IF(RETTYPE&lt;=2,"",IF(RETTYPE=6,"",IF(RETTYPE=7,"",IF(AND(BodyType&lt;=3,RETTYPE=3),KQ*DFTC,IF(AND(BodyType=4,RETTYPE=3),KQ*DFTC*2,IF(AND(BodyType=5,RETTYPE=3),KQ*DFTC*2,IF(AND(BodyType&gt;=6,RETTYPE=3),KQ*DFTC,IF(AND(BodyType&lt;=3,RETTYPE&gt;=4),KQ*TFTC,IF(AND(BodyType=4,RETTYPE&gt;=4),KQ*TFTC*2,IF(AND(BodyType=5,RETTYPE&gt;=4),KQ*TFTC*2,IF(AND(BodyType&gt;=6,RETTYPE&gt;=4),KQ*TFTC,"")))))))))))))</f>
        <v/>
      </c>
      <c r="C87" s="520" t="str">
        <f>IF(KQ=0,"",IF(NOYES=2,"",IF(RETTYPE&lt;=2,"",IF(RETTYPE=6,"",IF(RETTYPE=7,"",IF(RETTYPE&gt;=3,"5360",""))))))</f>
        <v/>
      </c>
      <c r="D87" s="520"/>
      <c r="E87" s="521" t="str">
        <f>IF(KQ=0,"",IF(NOYES=2,"",IF(RETTYPE&lt;=2,"",IF(RETTYPE=6,"",IF(RETTYPE=7,"",IF(RETTYPE=3," Tension Clip - One (1) Tension Clip every 6'' on center (See Tensioning Instruction for additional placement information)",IF(RETTYPE&gt;=4," Tension Clip - One (1) Tension Clip every 5'' on center (See Tensioning Instruction for additional placement information)","")))))))</f>
        <v/>
      </c>
      <c r="F87" s="522"/>
      <c r="G87" s="522"/>
      <c r="H87" s="522"/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S87" s="522"/>
      <c r="T87" s="522"/>
      <c r="U87" s="522"/>
      <c r="V87" s="522"/>
      <c r="W87" s="522"/>
      <c r="X87" s="522"/>
      <c r="Y87" s="522"/>
      <c r="Z87" s="523"/>
      <c r="AA87" s="25"/>
      <c r="AB87" s="110"/>
      <c r="AC87" s="111"/>
      <c r="AD87" s="1"/>
      <c r="AE87" s="99" t="str">
        <f>IF(KQ=0,"",IF(NOYES=2,"",AF87+AG87+AH87+AI87))</f>
        <v/>
      </c>
      <c r="AF87" s="100">
        <f>ROUNDDOWN((Hgt/5)+1,0)</f>
        <v>1</v>
      </c>
      <c r="AG87" s="101">
        <f>ROUNDUP((Wdt/5)+1,0)</f>
        <v>1</v>
      </c>
      <c r="AH87" s="102">
        <f>ROUNDUP((Wdt/5)+1,0)</f>
        <v>1</v>
      </c>
      <c r="AI87" s="102">
        <f>ROUNDDOWN((Hgt/5)+1,0)</f>
        <v>1</v>
      </c>
      <c r="AJ87" s="16"/>
      <c r="AK87" s="16"/>
      <c r="AL87" s="16"/>
      <c r="AM87" s="16"/>
      <c r="AN87" s="16"/>
      <c r="AO87" s="7"/>
      <c r="AP87" s="7"/>
      <c r="AQ87" s="7"/>
      <c r="AR87" s="7"/>
    </row>
    <row r="88" spans="2:44" ht="26.1" customHeight="1" thickBot="1">
      <c r="B88" s="475" t="s">
        <v>31</v>
      </c>
      <c r="C88" s="476"/>
      <c r="D88" s="476"/>
      <c r="E88" s="476"/>
      <c r="F88" s="476"/>
      <c r="G88" s="476"/>
      <c r="H88" s="476"/>
      <c r="I88" s="476"/>
      <c r="J88" s="476"/>
      <c r="K88" s="476"/>
      <c r="L88" s="476"/>
      <c r="M88" s="476"/>
      <c r="N88" s="476"/>
      <c r="O88" s="476"/>
      <c r="P88" s="476"/>
      <c r="Q88" s="476"/>
      <c r="R88" s="476"/>
      <c r="S88" s="476"/>
      <c r="T88" s="476"/>
      <c r="U88" s="476"/>
      <c r="V88" s="476"/>
      <c r="W88" s="476"/>
      <c r="X88" s="476"/>
      <c r="Y88" s="476"/>
      <c r="Z88" s="476"/>
      <c r="AA88" s="476"/>
      <c r="AB88" s="476"/>
      <c r="AC88" s="477"/>
      <c r="AD88" s="1"/>
      <c r="AE88" s="5"/>
      <c r="AF88" s="83"/>
      <c r="AG88" s="83"/>
      <c r="AH88" s="83"/>
      <c r="AI88" s="16"/>
      <c r="AJ88" s="16"/>
      <c r="AK88" s="16"/>
      <c r="AL88" s="16"/>
      <c r="AM88" s="16"/>
      <c r="AN88" s="16"/>
      <c r="AO88" s="7"/>
      <c r="AP88" s="7"/>
      <c r="AQ88" s="7"/>
      <c r="AR88" s="7"/>
    </row>
    <row r="89" spans="2:44" ht="18" customHeight="1" thickBot="1">
      <c r="B89" s="29" t="str">
        <f>IF(KQ=0,"",IF(NOYES=2,"",IF(NoYes2=1,"",IF(HD=FALSE,"",IF(AND(RETTYPE=1,HD=TRUE),DHEA,IF(AND(RETTYPE=2,HD=TRUE),DHEA,IF(AND(RETTYPE=3,HD=TRUE),DHEA,IF(AND(RETTYPE&gt;=4,HD=TRUE),"",""))))))))</f>
        <v/>
      </c>
      <c r="C89" s="478" t="str">
        <f>IF(KQ=0,"",IF(NOYES=2,"",IF(NoYes2=1,"",IF(HD=FALSE,"",IF(AND(RETTYPE=1,HD=TRUE),"5301",IF(AND(RETTYPE=2,HD=TRUE),"5300",IF(AND(RETTYPE=3,HD=TRUE),"5300",IF(AND(RETTYPE&gt;=4,HD=TRUE),"",""))))))))</f>
        <v/>
      </c>
      <c r="D89" s="478"/>
      <c r="E89" s="480" t="str">
        <f>IF(KQ=0,"",IF(NOYES=2,"",IF(NoYes2=1,"",IF(HD=FALSE,"",IF(AND(RETTYPE=1,HD=TRUE)," 1-1/2'' Divider Angle - Two (2) Per End - ( Horizontal Divider/s )",IF(AND(RETTYPE=2,HD=TRUE)," Divider Angle - Two (2) Per End - (Horizontal Divider/s )",IF(AND(RETTYPE=3,HD=TRUE)," Divider Angle - Two (2) Per End - ( Horizontal Divider/s )",IF(AND(RETTYPE&gt;=4,HD=TRUE),"",""))))))))</f>
        <v/>
      </c>
      <c r="F89" s="481"/>
      <c r="G89" s="481"/>
      <c r="H89" s="481"/>
      <c r="I89" s="481"/>
      <c r="J89" s="481"/>
      <c r="K89" s="481"/>
      <c r="L89" s="481"/>
      <c r="M89" s="481"/>
      <c r="N89" s="481"/>
      <c r="O89" s="481"/>
      <c r="P89" s="481"/>
      <c r="Q89" s="481"/>
      <c r="R89" s="481"/>
      <c r="S89" s="481"/>
      <c r="T89" s="481"/>
      <c r="U89" s="481"/>
      <c r="V89" s="481"/>
      <c r="W89" s="481"/>
      <c r="X89" s="481"/>
      <c r="Y89" s="481"/>
      <c r="Z89" s="524"/>
      <c r="AA89" s="29"/>
      <c r="AB89" s="85"/>
      <c r="AC89" s="525"/>
      <c r="AD89" s="1"/>
      <c r="AE89" s="114" t="str">
        <f>IF(KQ=0,"",IF(NOYES=2,"",IF(NoYes2=1,"",IF(HD=FALSE,"",IF(AND(BodyType&lt;=3,HD=TRUE),KQ*NHD*2*2,IF(AND(BodyType=4,HD=TRUE),KQ*NHD*4*2,IF(AND(BodyType=5,HD=TRUE),KQ*NHD*4*2,IF(AND(BodyType&gt;=6,HD=TRUE),KQ*NHD*4,""))))))))</f>
        <v/>
      </c>
      <c r="AF89" s="83"/>
      <c r="AG89" s="83"/>
      <c r="AH89" s="83"/>
      <c r="AI89" s="16"/>
      <c r="AJ89" s="16"/>
      <c r="AK89" s="16"/>
      <c r="AL89" s="16"/>
      <c r="AM89" s="16"/>
      <c r="AN89" s="16"/>
      <c r="AO89" s="7"/>
      <c r="AP89" s="7"/>
      <c r="AQ89" s="7"/>
      <c r="AR89" s="7"/>
    </row>
    <row r="90" spans="2:44" ht="18" customHeight="1" thickBot="1">
      <c r="B90" s="50" t="str">
        <f>IF(KQ=0,"",IF(NOYES=2,"",IF(NoYes2=1,"",IF(VD=FALSE,"",IF(AND(RETTYPE=1,VD=TRUE),DVEA,IF(AND(RETTYPE=2,VD=TRUE),DVEA,IF(AND(RETTYPE=3,VD=TRUE),DVEA,IF(AND(RETTYPE&gt;=4,VD=TRUE),"",""))))))))</f>
        <v/>
      </c>
      <c r="C90" s="504" t="str">
        <f>IF(KQ=0,"",IF(NOYES=2,"",IF(NoYes2=1,"",IF(VD=FALSE,"",IF(AND(RETTYPE=1,VD=TRUE),"5301",IF(AND(RETTYPE=2,VD=TRUE),"5300",IF(AND(RETTYPE=3,VD=TRUE),"5300",IF(AND(RETTYPE&gt;=4,VD=TRUE),"",""))))))))</f>
        <v/>
      </c>
      <c r="D90" s="504"/>
      <c r="E90" s="505" t="str">
        <f>IF(KQ=0,"",IF(NOYES=2,"",IF(NoYes2=1,"",IF(VD=FALSE,"",IF(AND(RETTYPE=1,VD=TRUE)," 1-1/2'' Divider Angle - Two (2) Per End - ( Vertical Divider/s )",IF(AND(RETTYPE=2,VD=TRUE)," Divider Angle - Two (2) Per End - ( Vertical Divider/s )",IF(AND(RETTYPE=3,VD=TRUE)," Divider Angle - Two (2) Per End - ( Vertical Divider/s )",IF(AND(RETTYPE&gt;=4,VD=TRUE),"",""))))))))</f>
        <v/>
      </c>
      <c r="F90" s="506"/>
      <c r="G90" s="506"/>
      <c r="H90" s="506"/>
      <c r="I90" s="506"/>
      <c r="J90" s="506"/>
      <c r="K90" s="506"/>
      <c r="L90" s="506"/>
      <c r="M90" s="506"/>
      <c r="N90" s="506"/>
      <c r="O90" s="506"/>
      <c r="P90" s="506"/>
      <c r="Q90" s="506"/>
      <c r="R90" s="506"/>
      <c r="S90" s="506"/>
      <c r="T90" s="506"/>
      <c r="U90" s="506"/>
      <c r="V90" s="506"/>
      <c r="W90" s="506"/>
      <c r="X90" s="506"/>
      <c r="Y90" s="506"/>
      <c r="Z90" s="519"/>
      <c r="AA90" s="50"/>
      <c r="AB90" s="86"/>
      <c r="AC90" s="526"/>
      <c r="AD90" s="1"/>
      <c r="AE90" s="13" t="str">
        <f>IF(KQ=0,"",IF(NOYES=2,"",IF(NoYes2=1,"",IF(VD=FALSE,"",IF(AND(BodyType&lt;=3,VD=TRUE),KQ*NVD*2*2,IF(AND(BodyType=4,VD=TRUE),KQ*NVD*4*2,IF(AND(BodyType=5,VD=TRUE),KQ*NVD*4*2,IF(AND(BodyType&gt;=6,VD=TRUE),KQ*NVD*2*2,""))))))))</f>
        <v/>
      </c>
      <c r="AF90" s="83"/>
      <c r="AG90" s="83"/>
      <c r="AH90" s="83"/>
      <c r="AI90" s="16"/>
      <c r="AJ90" s="16"/>
      <c r="AK90" s="16"/>
      <c r="AL90" s="16"/>
      <c r="AM90" s="16"/>
      <c r="AN90" s="16"/>
      <c r="AO90" s="7"/>
      <c r="AP90" s="7"/>
      <c r="AQ90" s="7"/>
      <c r="AR90" s="7"/>
    </row>
    <row r="91" spans="2:44" ht="18" customHeight="1" thickBot="1">
      <c r="B91" s="50" t="str">
        <f>IF(KQ=0,"",IF(NOYES=2,"",IF(NoYes2=1,"",IF(HD=FALSE,"",IF(AND(RETTYPE=1,HD=TRUE),HDAS+2,IF(AND(RETTYPE=2,HD=TRUE),HDAS+2,IF(AND(RETTYPE=3,HD=TRUE),HDAS+2,IF(AND(RETTYPE&gt;=4,HD=TRUE),"",""))))))))</f>
        <v/>
      </c>
      <c r="C91" s="504" t="str">
        <f>IF(KQ=0,"",IF(NOYES=2,"",IF(NoYes2=1,"",IF(HD=FALSE,"",IF(AND(RETTYPE=1,HD=TRUE),"5218",IF(AND(RETTYPE=2,HD=TRUE),"5218",IF(AND(RETTYPE=3,HD=TRUE),"5218",IF(AND(RETTYPE&gt;=4,HD=TRUE),"",""))))))))</f>
        <v/>
      </c>
      <c r="D91" s="504"/>
      <c r="E91" s="505" t="str">
        <f>IF(KQ=0,"",IF(NOYES=2,"",IF(NoYes2=1,"",IF(HD=FALSE,"",IF(AND(RETTYPE=1,HD=TRUE)," Divider Screw - #10 x 1/2'' Sq/Phillips Pan Head Screw - Two (2) Per End - ( Horizontal Divider/s )",IF(AND(RETTYPE=2,HD=TRUE)," Divider Screw - #10 x 1/2'' Sq/Phillips Pan Head Screw - Two (2) Per End - (Horizontal Divider/s )",IF(AND(RETTYPE=3,HD=TRUE)," Divider Screw - #10 x 1/2'' Sq/Phillips Pan Head Screw - Two (2) Per End - ( Horizontal Divider/s )",IF(AND(RETTYPE&gt;=4,HD=TRUE),"",""))))))))</f>
        <v/>
      </c>
      <c r="F91" s="506"/>
      <c r="G91" s="506"/>
      <c r="H91" s="506"/>
      <c r="I91" s="506"/>
      <c r="J91" s="506"/>
      <c r="K91" s="506"/>
      <c r="L91" s="506"/>
      <c r="M91" s="506"/>
      <c r="N91" s="506"/>
      <c r="O91" s="506"/>
      <c r="P91" s="506"/>
      <c r="Q91" s="506"/>
      <c r="R91" s="506"/>
      <c r="S91" s="506"/>
      <c r="T91" s="506"/>
      <c r="U91" s="506"/>
      <c r="V91" s="506"/>
      <c r="W91" s="506"/>
      <c r="X91" s="506"/>
      <c r="Y91" s="506"/>
      <c r="Z91" s="519"/>
      <c r="AA91" s="50"/>
      <c r="AB91" s="86"/>
      <c r="AC91" s="526"/>
      <c r="AD91" s="1"/>
      <c r="AE91" s="91" t="str">
        <f>IF(KQ=0,"",IF(NOYES=2,"",IF(NoYes2=1,"",IF(HD=FALSE,"",IF(AND(BodyType&lt;=3,HD=TRUE),KQ*NHD*4,IF(AND(BodyType=4,HD=TRUE),KQ*NHD*4*2,IF(AND(BodyType=5,HD=TRUE),KQ*NHD*4*2,IF(AND(BodyType&gt;=6,HD=TRUE),KQ*NHD*4,""))))))))</f>
        <v/>
      </c>
      <c r="AF91" s="83"/>
      <c r="AG91" s="83"/>
      <c r="AH91" s="83"/>
      <c r="AI91" s="16"/>
      <c r="AJ91" s="16"/>
      <c r="AK91" s="16"/>
      <c r="AL91" s="16"/>
      <c r="AM91" s="16"/>
      <c r="AN91" s="16"/>
      <c r="AO91" s="7"/>
      <c r="AP91" s="7"/>
      <c r="AQ91" s="7"/>
      <c r="AR91" s="7"/>
    </row>
    <row r="92" spans="2:44" ht="18" customHeight="1" thickBot="1">
      <c r="B92" s="50" t="str">
        <f>IF(KQ=0,"",IF(NOYES=2,"",IF(NoYes2=1,"",IF(VD=FALSE,"",IF(AND(RETTYPE=1,VD=TRUE),VDAS+2,IF(AND(RETTYPE=2,VD=TRUE),VDAS+2,IF(AND(RETTYPE=3,VD=TRUE),VDAS+2,IF(AND(RETTYPE&gt;=4,VD=TRUE),"",""))))))))</f>
        <v/>
      </c>
      <c r="C92" s="504" t="str">
        <f>IF(KQ=0,"",IF(NOYES=2,"",IF(NoYes2=1,"",IF(VD=FALSE,"",IF(AND(RETTYPE=1,VD=TRUE),"5218",IF(AND(RETTYPE=2,VD=TRUE),"5218",IF(AND(RETTYPE=3,VD=TRUE),"5218",IF(AND(RETTYPE&gt;=4,VD=TRUE),"",""))))))))</f>
        <v/>
      </c>
      <c r="D92" s="504"/>
      <c r="E92" s="505" t="str">
        <f>IF(KQ=0,"",IF(NOYES=2,"",IF(NoYes2=1,"",IF(VD=FALSE,"",IF(AND(RETTYPE=1,VD=TRUE)," Divider Screw - #10 x 1/2'' Sq/Phillips Pan Head Screw - Two (2) Per End - ( Vertical Divider/s )",IF(AND(RETTYPE=2,VD=TRUE)," Divider Screw - #10 x 1/2'' Sq/Phillips Pan Head Screw - Two (2) Per End - (Vertical Divider/s )",IF(AND(RETTYPE=3,VD=TRUE)," Divider Screw - #10 x 1/2'' Sq/Phillips Pan Head Screw - Two (2) Per End - ( Vertical Divider/s )",IF(AND(RETTYPE&gt;=4,VD=TRUE),"",""))))))))</f>
        <v/>
      </c>
      <c r="F92" s="506"/>
      <c r="G92" s="506"/>
      <c r="H92" s="506"/>
      <c r="I92" s="506"/>
      <c r="J92" s="506"/>
      <c r="K92" s="506"/>
      <c r="L92" s="506"/>
      <c r="M92" s="506"/>
      <c r="N92" s="506"/>
      <c r="O92" s="506"/>
      <c r="P92" s="506"/>
      <c r="Q92" s="506"/>
      <c r="R92" s="506"/>
      <c r="S92" s="506"/>
      <c r="T92" s="506"/>
      <c r="U92" s="506"/>
      <c r="V92" s="506"/>
      <c r="W92" s="506"/>
      <c r="X92" s="506"/>
      <c r="Y92" s="506"/>
      <c r="Z92" s="519"/>
      <c r="AA92" s="50"/>
      <c r="AB92" s="86"/>
      <c r="AC92" s="526"/>
      <c r="AD92" s="1"/>
      <c r="AE92" s="109" t="str">
        <f>IF(KQ=0,"",IF(NOYES=2,"",IF(NoYes2=1,"",IF(VD=FALSE,"",IF(AND(BodyType&lt;=3,VD=TRUE),KQ*NVD*4,IF(AND(BodyType=4,VD=TRUE),KQ*NVD*4*2,IF(AND(BodyType=5,VD=TRUE),KQ*NVD*4*2,IF(AND(BodyType&gt;=6,VD=TRUE),KQ*NVD*4,""))))))))</f>
        <v/>
      </c>
      <c r="AF92" s="83"/>
      <c r="AG92" s="83"/>
      <c r="AH92" s="83"/>
      <c r="AI92" s="16"/>
      <c r="AJ92" s="16"/>
      <c r="AK92" s="16"/>
      <c r="AL92" s="16"/>
      <c r="AM92" s="16"/>
      <c r="AN92" s="16"/>
      <c r="AO92" s="7"/>
      <c r="AP92" s="7"/>
      <c r="AQ92" s="7"/>
      <c r="AR92" s="7"/>
    </row>
    <row r="93" spans="2:44" ht="18" customHeight="1" thickBot="1">
      <c r="B93" s="50" t="str">
        <f>IF(KQ=0,"",IF(NOYES=2,"",IF(NoYes2=1,"",IF(VD=FALSE,"",IF(AND(AND(RETTYPE=1,VD=TRUE,HD=TRUE)),DVJT,IF(AND(AND(RETTYPE=2,VD=TRUE,HD=TRUE)),DVJT,IF(AND(AND(RETTYPE=3,VD=TRUE,HD=TRUE)),DVJT,IF(AND(AND(RETTYPE&gt;=4,VD=TRUE,HD=TRUE)),"",""))))))))</f>
        <v/>
      </c>
      <c r="C93" s="504" t="str">
        <f>IF(KQ=0,"",IF(NOYES=2,"",IF(NoYes2=1,"",IF(OR(HD=FALSE,VD=FALSE),"",IF(AND(RETTYPE=1,HD=TRUE),"5301",IF(AND(RETTYPE=2,HD=TRUE),"5300",IF(AND(RETTYPE=3,HD=TRUE),"5300",IF(AND(RETTYPE&gt;=4,HD=TRUE),"",""))))))))</f>
        <v/>
      </c>
      <c r="D93" s="504"/>
      <c r="E93" s="505" t="str">
        <f>IF(KQ=0,"",IF(NOYES=2,"",IF(NoYes2=1,"",IF(OR(HD=FALSE,VD=FALSE),"",IF(AND(RETTYPE=1,HD=TRUE)," 1-1/2'' Divider Angle - Four (4) Per Joint ",IF(AND(RETTYPE=2,HD=TRUE)," Divider Angle - Four (4) Per Joint ",IF(AND(RETTYPE=3,HD=TRUE)," Divider Angle - Four (4) Per Joint ",IF(AND(RETTYPE&gt;=4,HD=TRUE),"",""))))))))</f>
        <v/>
      </c>
      <c r="F93" s="506"/>
      <c r="G93" s="506"/>
      <c r="H93" s="506"/>
      <c r="I93" s="506"/>
      <c r="J93" s="506"/>
      <c r="K93" s="506"/>
      <c r="L93" s="506"/>
      <c r="M93" s="506"/>
      <c r="N93" s="506"/>
      <c r="O93" s="506"/>
      <c r="P93" s="506"/>
      <c r="Q93" s="506"/>
      <c r="R93" s="506"/>
      <c r="S93" s="506"/>
      <c r="T93" s="506"/>
      <c r="U93" s="506"/>
      <c r="V93" s="506"/>
      <c r="W93" s="506"/>
      <c r="X93" s="506"/>
      <c r="Y93" s="506"/>
      <c r="Z93" s="519"/>
      <c r="AA93" s="50"/>
      <c r="AB93" s="86"/>
      <c r="AC93" s="526"/>
      <c r="AD93" s="1"/>
      <c r="AE93" s="88" t="str">
        <f>IF(KQ=0,"",IF(NOYES=2,"",IF(NoYes2=1,"",IF(OR(HD=FALSE,VD=FALSE),"",IF(AND(BodyType&lt;=3,HD=TRUE),KQ*DVJ*4,IF(AND(BodyType=4,HD=TRUE),KQ*DVJ*4*2,IF(AND(BodyType=5,HD=TRUE),KQ*DVJ*4*2,IF(AND(BodyType&gt;=6,HD=TRUE),KQ*DVJ*4,""))))))))</f>
        <v/>
      </c>
      <c r="AF93" s="115">
        <f>NHD*NVD</f>
        <v>0</v>
      </c>
      <c r="AG93" s="83"/>
      <c r="AH93" s="83"/>
      <c r="AI93" s="16"/>
      <c r="AJ93" s="16"/>
      <c r="AK93" s="16"/>
      <c r="AL93" s="16"/>
      <c r="AM93" s="16"/>
      <c r="AN93" s="16"/>
      <c r="AO93" s="7"/>
      <c r="AP93" s="7"/>
      <c r="AQ93" s="7"/>
      <c r="AR93" s="7"/>
    </row>
    <row r="94" spans="2:44" ht="18" customHeight="1" thickBot="1">
      <c r="B94" s="50" t="str">
        <f>IF(KQ=0,"",IF(NOYES=2,"",IF(NoYes2=1,"",IF(HD=FALSE,"",IF(AND(RETTYPE=1,VD=TRUE),DJST+2,IF(AND(RETTYPE=2,VD=TRUE),DJST+2,IF(AND(RETTYPE=3,VD=TRUE),DJST+2,IF(AND(RETTYPE&gt;=4,VD=TRUE),"",""))))))))</f>
        <v/>
      </c>
      <c r="C94" s="504" t="str">
        <f>IF(KQ=0,"",IF(NOYES=2,"",IF(NoYes2=1,"",IF(OR(HD=FALSE,VD=FALSE),"",IF(AND(RETTYPE=1,HD=TRUE),"5218",IF(AND(RETTYPE=2,HD=TRUE),"5218",IF(AND(RETTYPE=3,HD=TRUE),"5218",IF(AND(RETTYPE&gt;=4,HD=TRUE),"",""))))))))</f>
        <v/>
      </c>
      <c r="D94" s="504"/>
      <c r="E94" s="505" t="str">
        <f>IF(KQ=0,"",IF(NOYES=2,"",IF(NoYes2=1,"",IF(OR(HD=FALSE,VD=FALSE),"",IF(AND(RETTYPE=1,HD=TRUE)," 1-1/2'' Divider Angle Screw - #10 x 1/2'' Sq/Phillips Pan Head - Four (4) Per Joint ",IF(AND(RETTYPE=2,HD=TRUE)," Divider Angle Screw - #10 x 1/2'' Sq/Phillips Pan Head - Four (4) Per Joint ",IF(AND(RETTYPE=3,HD=TRUE)," Divider Angle Screw - #10 x 1/2'' Sq/Phillips Pan Head - Four (4) Per Joint ",IF(AND(RETTYPE&gt;=4,HD=TRUE),"",""))))))))</f>
        <v/>
      </c>
      <c r="F94" s="506"/>
      <c r="G94" s="506"/>
      <c r="H94" s="506"/>
      <c r="I94" s="506"/>
      <c r="J94" s="506"/>
      <c r="K94" s="506"/>
      <c r="L94" s="506"/>
      <c r="M94" s="506"/>
      <c r="N94" s="506"/>
      <c r="O94" s="506"/>
      <c r="P94" s="506"/>
      <c r="Q94" s="506"/>
      <c r="R94" s="506"/>
      <c r="S94" s="506"/>
      <c r="T94" s="506"/>
      <c r="U94" s="506"/>
      <c r="V94" s="506"/>
      <c r="W94" s="506"/>
      <c r="X94" s="506"/>
      <c r="Y94" s="506"/>
      <c r="Z94" s="519"/>
      <c r="AA94" s="50"/>
      <c r="AB94" s="86"/>
      <c r="AC94" s="526"/>
      <c r="AD94" s="1"/>
      <c r="AE94" s="99" t="str">
        <f>IF(KQ=0,"",IF(NOYES=2,"",IF(NoYes2=1,"",IF(OR(HD=FALSE,VD=FALSE),"",IF(AND(BodyType&lt;=3,HD=TRUE),KQ*DJS*4,IF(AND(BodyType=4,HD=TRUE),KQ*DJS*4*2,IF(AND(BodyType=5,HD=TRUE),KQ*DJS*4*2,IF(AND(BodyType&gt;=6,HD=TRUE),KQ*DJS*4,""))))))))</f>
        <v/>
      </c>
      <c r="AF94" s="116">
        <f>NHD*NVD</f>
        <v>0</v>
      </c>
      <c r="AG94" s="83"/>
      <c r="AH94" s="83"/>
      <c r="AI94" s="16"/>
      <c r="AJ94" s="16"/>
      <c r="AK94" s="16"/>
      <c r="AL94" s="16"/>
      <c r="AM94" s="16"/>
      <c r="AN94" s="16"/>
      <c r="AO94" s="7"/>
      <c r="AP94" s="7"/>
      <c r="AQ94" s="7"/>
      <c r="AR94" s="7"/>
    </row>
    <row r="95" spans="2:44" ht="18" customHeight="1" thickBot="1">
      <c r="B95" s="50" t="str">
        <f>IF(KQ=0,"",IF(NoYes2=1,"",IF(HD=FALSE,"",IF(AND(AND(RETTYPE=2,DTYP=4,HD=TRUE)),DCVRSH+2,IF(AND(AND(RETTYPE=3,DTYP=4,HD=TRUE)),DCVRSH+2,"")))))</f>
        <v/>
      </c>
      <c r="C95" s="504" t="str">
        <f>IF(KQ=0,"",IF(NoYes2=1,"",IF(HD=FALSE,"",IF(AND(AND(RETTYPE=2,DTYP=4,HD=TRUE)),"5170",IF(AND(AND(RETTYPE=3,DTYP=4,HD=TRUE)),"5170","")))))</f>
        <v/>
      </c>
      <c r="D95" s="512"/>
      <c r="E95" s="505" t="str">
        <f>IF(KQ=0,"",IF(NoYes2=1,"",IF(HD=FALSE,"",IF(AND(AND(RETTYPE=2,DTYP=4,HD=TRUE))," Divider Cover Screw - 1/4 - 20 x 1/2'' S.S. Allen Head Machine Screw - One (1) Every 48'' on Center - (Horizontal Divider/s )",IF(AND(AND(RETTYPE=3,DTYP=4,HD=TRUE))," Divider Cover Screw - 1/4 - 20 x 1/2'' S.S. Allen Head Machine Screw - One (1) Every 48'' on Center - ( Horizontal Divider/s )","")))))</f>
        <v/>
      </c>
      <c r="F95" s="505"/>
      <c r="G95" s="505"/>
      <c r="H95" s="505"/>
      <c r="I95" s="505"/>
      <c r="J95" s="505"/>
      <c r="K95" s="505"/>
      <c r="L95" s="505"/>
      <c r="M95" s="505"/>
      <c r="N95" s="505"/>
      <c r="O95" s="505"/>
      <c r="P95" s="505"/>
      <c r="Q95" s="505"/>
      <c r="R95" s="505"/>
      <c r="S95" s="505"/>
      <c r="T95" s="505"/>
      <c r="U95" s="505"/>
      <c r="V95" s="505"/>
      <c r="W95" s="505"/>
      <c r="X95" s="505"/>
      <c r="Y95" s="505"/>
      <c r="Z95" s="513"/>
      <c r="AA95" s="50"/>
      <c r="AB95" s="86"/>
      <c r="AC95" s="526"/>
      <c r="AD95" s="1"/>
      <c r="AE95" s="112" t="str">
        <f>IF(KQ=0,"",IF(NoYes2=1,"",IF(HD=FALSE,"",IF(RETTYPE=1,"",IF(RETTYPE=4,"",IF(AND(RETTYPE=3,DTYP&lt;=2),"",IF(AND(BodyType&lt;=3,HD=TRUE),KQ*NHD*(ROUNDUP(Wdt/48,0)+1),IF(AND(HD=TRUE,OR(BodyType=4,BodyType=5)),KQ*NHD*(ROUNDUP(Wdt/48,0)+1)*2,IF(AND(BodyType&gt;=6,HD=TRUE),KQ*NHD*(ROUNDUP(Wdt/48,0)+1),"")))))))))</f>
        <v/>
      </c>
      <c r="AF95" s="117"/>
      <c r="AG95" s="83"/>
      <c r="AH95" s="83"/>
      <c r="AI95" s="16"/>
      <c r="AJ95" s="16"/>
      <c r="AK95" s="16"/>
      <c r="AL95" s="16"/>
      <c r="AM95" s="16"/>
      <c r="AN95" s="16"/>
      <c r="AO95" s="7"/>
      <c r="AP95" s="7"/>
      <c r="AQ95" s="7"/>
      <c r="AR95" s="7"/>
    </row>
    <row r="96" spans="2:44" ht="18" customHeight="1" thickBot="1">
      <c r="B96" s="55" t="str">
        <f>IF(KQ=0,"",IF(NoYes2=1,"",IF(VD=FALSE,"",IF(AND(AND(RETTYPE=2,DTYP=4,VD=TRUE)),DCVRSV+2,IF(AND(AND(RETTYPE=3,DTYP=4,VD=TRUE)),DCVRSV+2,"")))))</f>
        <v/>
      </c>
      <c r="C96" s="488" t="str">
        <f>IF(KQ=0,"",IF(NoYes2=1,"",IF(VD=FALSE,"",IF(AND(AND(RETTYPE=2,DTYP=4,VD=TRUE)),"5170",IF(AND(AND(RETTYPE=3,DTYP=4,VD=TRUE)),"5170","")))))</f>
        <v/>
      </c>
      <c r="D96" s="488"/>
      <c r="E96" s="441" t="str">
        <f>IF(KQ=0,"",IF(NoYes2=1,"",IF(VD=FALSE,"",IF(AND(AND(RETTYPE=2,DTYP=4,VD=TRUE))," Divider Cover Screw - 1/4 - 20 x 1/2'' S.S. Allen Head Machine Screw - One (1) Every 48'' on Center - (Vertical Divider/s )",IF(AND(AND(RETTYPE=3,DTYP=4,VD=TRUE))," Divider Cover Screw - 1/4 - 20 x 1/2'' S.S. Allen Head Machine Screw - One (1) Every 48'' on Center - ( Vertical Divider/s )","")))))</f>
        <v/>
      </c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514"/>
      <c r="AA96" s="55"/>
      <c r="AB96" s="98"/>
      <c r="AC96" s="527"/>
      <c r="AD96" s="1"/>
      <c r="AE96" s="118" t="str">
        <f>IF(KQ=0,"",IF(NoYes2=1,"",IF(VD=FALSE,"",IF(RETTYPE=1,"",IF(RETTYPE=4,"",IF(AND(RETTYPE=3,DTYP&lt;=2),"",IF(AND(BodyType&lt;=3,VD=TRUE),KQ*NVD*(ROUNDUP(Hgt/48,0)+1),IF(AND(VD=TRUE,OR(BodyType=4,BodyType=5)),KQ*NVD*(ROUNDUP(Hgt/48,0)+1)*2,IF(AND(BodyType&gt;=6,VD=TRUE),KQ*NVD*(ROUNDUP(Hgt/48,0)+1),"")))))))))</f>
        <v/>
      </c>
      <c r="AF96" s="117"/>
      <c r="AG96" s="83"/>
      <c r="AH96" s="83"/>
      <c r="AI96" s="16"/>
      <c r="AJ96" s="16"/>
      <c r="AK96" s="16"/>
      <c r="AL96" s="16"/>
      <c r="AM96" s="16"/>
      <c r="AN96" s="16"/>
      <c r="AO96" s="7"/>
      <c r="AP96" s="7"/>
      <c r="AQ96" s="7"/>
      <c r="AR96" s="7"/>
    </row>
    <row r="97" spans="2:40" ht="26.1" customHeight="1" thickBot="1">
      <c r="B97" s="475" t="s">
        <v>36</v>
      </c>
      <c r="C97" s="476"/>
      <c r="D97" s="476"/>
      <c r="E97" s="476"/>
      <c r="F97" s="476"/>
      <c r="G97" s="476"/>
      <c r="H97" s="476"/>
      <c r="I97" s="476"/>
      <c r="J97" s="476"/>
      <c r="K97" s="476"/>
      <c r="L97" s="476"/>
      <c r="M97" s="476"/>
      <c r="N97" s="476"/>
      <c r="O97" s="476"/>
      <c r="P97" s="476"/>
      <c r="Q97" s="476"/>
      <c r="R97" s="476"/>
      <c r="S97" s="476"/>
      <c r="T97" s="476"/>
      <c r="U97" s="476"/>
      <c r="V97" s="476"/>
      <c r="W97" s="476"/>
      <c r="X97" s="476"/>
      <c r="Y97" s="476"/>
      <c r="Z97" s="476"/>
      <c r="AA97" s="476"/>
      <c r="AB97" s="476"/>
      <c r="AC97" s="477"/>
      <c r="AD97" s="1"/>
      <c r="AE97" s="1"/>
      <c r="AF97" s="119"/>
      <c r="AG97" s="119"/>
      <c r="AH97" s="120"/>
      <c r="AI97" s="120"/>
      <c r="AJ97" s="84"/>
      <c r="AK97" s="84"/>
      <c r="AL97" s="84"/>
      <c r="AM97" s="84"/>
      <c r="AN97" s="84"/>
    </row>
    <row r="98" spans="2:40" ht="18" customHeight="1">
      <c r="B98" s="29" t="str">
        <f>IF(KQ=0,"",IF(NOYES=1,"",IF(AND(BodyType&lt;=3,INFRM&gt;=1),KQ*4,IF(AND(BodyType=4,INFRM&gt;=1),KQ*8,IF(AND(BodyType=5,INFRM&gt;=1),KQ*8,IF(AND(BodyType&gt;=6,INFRM&gt;=1),KQ*4,""))))))</f>
        <v/>
      </c>
      <c r="C98" s="478" t="str">
        <f>IF(KQ=0,"",IF(NOYES=1,"",IF(OTFRM=1,"5210",IF(OTFRM=2,"5210",""))))</f>
        <v/>
      </c>
      <c r="D98" s="478"/>
      <c r="E98" s="480" t="str">
        <f>IF(KQ=0,"",IF(NOYES=1,"",IF(INFRM=1," Corner Key - .120'' Stamped Aluminum - One (1) per corner",IF(INFRM=2," Corner Key - .120'' Stamped Aluminum - One (1) per corner",""))))</f>
        <v/>
      </c>
      <c r="F98" s="481"/>
      <c r="G98" s="481"/>
      <c r="H98" s="481"/>
      <c r="I98" s="481"/>
      <c r="J98" s="481"/>
      <c r="K98" s="481"/>
      <c r="L98" s="481"/>
      <c r="M98" s="481"/>
      <c r="N98" s="481"/>
      <c r="O98" s="481"/>
      <c r="P98" s="481"/>
      <c r="Q98" s="481"/>
      <c r="R98" s="481"/>
      <c r="S98" s="481"/>
      <c r="T98" s="481"/>
      <c r="U98" s="481"/>
      <c r="V98" s="481"/>
      <c r="W98" s="481"/>
      <c r="X98" s="481"/>
      <c r="Y98" s="481"/>
      <c r="Z98" s="482"/>
      <c r="AA98" s="29"/>
      <c r="AB98" s="85"/>
      <c r="AC98" s="515"/>
      <c r="AD98" s="1"/>
      <c r="AE98" s="1"/>
      <c r="AF98" s="119"/>
      <c r="AG98" s="119"/>
      <c r="AH98" s="121"/>
      <c r="AI98" s="121"/>
      <c r="AJ98" s="84"/>
      <c r="AK98" s="84"/>
      <c r="AL98" s="84"/>
      <c r="AM98" s="84"/>
      <c r="AN98" s="84"/>
    </row>
    <row r="99" spans="2:40" ht="18" customHeight="1">
      <c r="B99" s="50" t="str">
        <f>IF(KQ=0,"",IF(NOYES=1,"",IF(AND(BodyType&lt;=3,INFRM=2),KQ*4,IF(AND(BodyType=4,INFRM=2),KQ*8,IF(AND(BodyType=5,INFRM=2),KQ*8,IF(AND(BodyType&gt;=6,INFRM=2),KQ*4,""))))))</f>
        <v/>
      </c>
      <c r="C99" s="504" t="str">
        <f>IF(KQ=0,"",IF(NOYES=1,"",IF(INFRM=1,"",IF(INFRM=2,"5305",""))))</f>
        <v/>
      </c>
      <c r="D99" s="504"/>
      <c r="E99" s="505" t="str">
        <f>IF(KQ=0,"",IF(NOYES=1,"",IF(INFRM=2," Frame Corner Angle - 1-3/4'' x 1-3/4'' x 1/4'' (1-1/16'') Aluminum Angle - One (1) per corner","")))</f>
        <v/>
      </c>
      <c r="F99" s="506"/>
      <c r="G99" s="506"/>
      <c r="H99" s="506"/>
      <c r="I99" s="506"/>
      <c r="J99" s="506"/>
      <c r="K99" s="506"/>
      <c r="L99" s="506"/>
      <c r="M99" s="506"/>
      <c r="N99" s="506"/>
      <c r="O99" s="506"/>
      <c r="P99" s="506"/>
      <c r="Q99" s="506"/>
      <c r="R99" s="506"/>
      <c r="S99" s="506"/>
      <c r="T99" s="506"/>
      <c r="U99" s="506"/>
      <c r="V99" s="506"/>
      <c r="W99" s="506"/>
      <c r="X99" s="506"/>
      <c r="Y99" s="506"/>
      <c r="Z99" s="507"/>
      <c r="AA99" s="122"/>
      <c r="AB99" s="123"/>
      <c r="AC99" s="516"/>
      <c r="AD99" s="1"/>
      <c r="AE99" s="1"/>
      <c r="AF99" s="119"/>
      <c r="AG99" s="84"/>
      <c r="AH99" s="84"/>
      <c r="AI99" s="84"/>
      <c r="AJ99" s="84"/>
      <c r="AK99" s="84"/>
      <c r="AL99" s="84"/>
      <c r="AM99" s="119"/>
      <c r="AN99" s="84"/>
    </row>
    <row r="100" spans="2:40" ht="18" customHeight="1">
      <c r="B100" s="50" t="str">
        <f>IF(KQ=0,"",IF(NOYES=1,"",IF(INFRM=2,"",IF(BodyType&lt;=3,KQ*10,IF(BodyType=4,KQ*18,IF(BodyType=5,KQ*18,IF(BodyType&gt;=6,KQ*10,"")))))))</f>
        <v/>
      </c>
      <c r="C100" s="504" t="str">
        <f>IF(KQ=0,"",IF(NOYES=1,"",IF(INFRM=1,"5241"&amp;PPTD,"")))</f>
        <v/>
      </c>
      <c r="D100" s="504"/>
      <c r="E100" s="505" t="str">
        <f>IF(KQ=0,"",IF(NOYES=1,"",IF(INFRM=1," Corner Screw - #8 x 3/4'' Sq/Phillips Counter Sink S.S. Screw - Type A - One (1) per corner","")))</f>
        <v/>
      </c>
      <c r="F100" s="506"/>
      <c r="G100" s="506"/>
      <c r="H100" s="506"/>
      <c r="I100" s="506"/>
      <c r="J100" s="506"/>
      <c r="K100" s="506"/>
      <c r="L100" s="506"/>
      <c r="M100" s="506"/>
      <c r="N100" s="506"/>
      <c r="O100" s="506"/>
      <c r="P100" s="506"/>
      <c r="Q100" s="506"/>
      <c r="R100" s="506"/>
      <c r="S100" s="506"/>
      <c r="T100" s="506"/>
      <c r="U100" s="506"/>
      <c r="V100" s="506"/>
      <c r="W100" s="506"/>
      <c r="X100" s="506"/>
      <c r="Y100" s="506"/>
      <c r="Z100" s="507"/>
      <c r="AA100" s="122"/>
      <c r="AB100" s="123"/>
      <c r="AC100" s="516"/>
      <c r="AD100" s="1"/>
      <c r="AE100" s="1"/>
      <c r="AF100" s="119"/>
      <c r="AG100" s="84"/>
      <c r="AH100" s="84"/>
      <c r="AI100" s="84"/>
      <c r="AJ100" s="84"/>
      <c r="AK100" s="84"/>
      <c r="AL100" s="84"/>
      <c r="AM100" s="84"/>
      <c r="AN100" s="84"/>
    </row>
    <row r="101" spans="2:40" ht="18" customHeight="1">
      <c r="B101" s="106" t="str">
        <f>IF(KQ=0,"",IF(NOYES=1,"",IF(BodyType&lt;=3,((ROUNDDOWN(Wdt/36,0)+1)+2)*KQ,IF(AND(BodyType&gt;=4,BodyType&lt;=5),(((ROUNDDOWN(Wdt/36,0)+1)*2)+2)*KQ,IF(BodyType&gt;=6,((ROUNDDOWN(Wdt/36,0)+1)+2)*KQ,"")))))</f>
        <v/>
      </c>
      <c r="C101" s="508" t="str">
        <f>IF(KQ=0,"",IF(NOYES=1,"",IF(INFRM&gt;=1,"5170","")))</f>
        <v/>
      </c>
      <c r="D101" s="508"/>
      <c r="E101" s="509" t="str">
        <f>IF(KQ=0,"",IF(NOYES=1,"",IF(INFRM&gt;=1," Hinge Screw - 1/4-20 x 1/2'' Allen Head S.S. Machine Screw - One (1) every 36'' on center","")))</f>
        <v/>
      </c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  <c r="S101" s="510"/>
      <c r="T101" s="510"/>
      <c r="U101" s="510"/>
      <c r="V101" s="510"/>
      <c r="W101" s="510"/>
      <c r="X101" s="510"/>
      <c r="Y101" s="510"/>
      <c r="Z101" s="511"/>
      <c r="AA101" s="124"/>
      <c r="AB101" s="125"/>
      <c r="AC101" s="517"/>
      <c r="AD101" s="1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</row>
    <row r="102" spans="2:40" ht="18" customHeight="1" thickBot="1">
      <c r="B102" s="55" t="str">
        <f>IF(KQ=0,"",IF(NOYES=1,"",IF(BodyType&lt;=3,(CS+2)*KQ,IF(AND(BodyType&gt;=4,BodyType&lt;=5),((CS*2)+2)*KQ,IF(BodyType&gt;=6,(CS+2)*KQ,"")))))</f>
        <v/>
      </c>
      <c r="C102" s="488" t="str">
        <f>IF(KQ=0,"",IF(NOYES=1,"",IF(INFRM&gt;=1,"5180","")))</f>
        <v/>
      </c>
      <c r="D102" s="489"/>
      <c r="E102" s="441" t="str">
        <f>IF(KQ=0,"",IF(NOYES=1,"",IF(INFRM&gt;=1," Closure Screw - 1/4-20 x 3/4'' Sq/Phillips Pan Head S.S. Machine Screw - One (1) every 48'' on center","")))</f>
        <v/>
      </c>
      <c r="F102" s="442"/>
      <c r="G102" s="442"/>
      <c r="H102" s="442"/>
      <c r="I102" s="442"/>
      <c r="J102" s="442"/>
      <c r="K102" s="442"/>
      <c r="L102" s="442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3"/>
      <c r="AA102" s="126"/>
      <c r="AB102" s="127"/>
      <c r="AC102" s="518"/>
      <c r="AD102" s="1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</row>
    <row r="103" spans="2:40" ht="26.1" customHeight="1" thickBot="1">
      <c r="B103" s="493" t="s">
        <v>37</v>
      </c>
      <c r="C103" s="494"/>
      <c r="D103" s="494"/>
      <c r="E103" s="494"/>
      <c r="F103" s="494"/>
      <c r="G103" s="494"/>
      <c r="H103" s="494"/>
      <c r="I103" s="494"/>
      <c r="J103" s="494"/>
      <c r="K103" s="494"/>
      <c r="L103" s="494"/>
      <c r="M103" s="494"/>
      <c r="N103" s="494"/>
      <c r="O103" s="494"/>
      <c r="P103" s="494"/>
      <c r="Q103" s="494"/>
      <c r="R103" s="494"/>
      <c r="S103" s="494"/>
      <c r="T103" s="494"/>
      <c r="U103" s="494"/>
      <c r="V103" s="494"/>
      <c r="W103" s="494"/>
      <c r="X103" s="494"/>
      <c r="Y103" s="494"/>
      <c r="Z103" s="494"/>
      <c r="AA103" s="494"/>
      <c r="AB103" s="494"/>
      <c r="AC103" s="495"/>
      <c r="AD103" s="1"/>
      <c r="AE103" s="1"/>
      <c r="AF103" s="119"/>
      <c r="AG103" s="119"/>
      <c r="AH103" s="84"/>
      <c r="AI103" s="84"/>
      <c r="AJ103" s="84"/>
      <c r="AK103" s="84"/>
      <c r="AL103" s="84"/>
      <c r="AM103" s="84"/>
      <c r="AN103" s="84"/>
    </row>
    <row r="104" spans="2:40" ht="18" customHeight="1">
      <c r="B104" s="29" t="str">
        <f>IF(KQ=0,"",IF(NOYES=1,"",IF(AND(INFRM=1,OTFRM=2),"##",IF(AND(INFRM=2,OTFRM=1),"##",IF(AND(BodyType&lt;=3,OTFRM=2),KQ*4,IF(AND(BodyType=4,OTFRM=2),KQ*8,IF(AND(BodyType=5,OTFRM=2),KQ*8,IF(AND(BodyType&gt;=6,OTFRM=2),KQ*4,""))))))))</f>
        <v/>
      </c>
      <c r="C104" s="496" t="str">
        <f>IF(KQ=0,"",IF(NOYES=1,"",IF(AND(INFRM=1,OTFRM=2),"####",IF(AND(INFRM=2,OTFRM=1),"####",IF(OTFRM=2,"5210","")))))</f>
        <v/>
      </c>
      <c r="D104" s="497"/>
      <c r="E104" s="498" t="str">
        <f>IF(KQ=0,"",IF(NOYES=1,"",IF(AND(INFRM=1,OTFRM=2),"#####",IF(AND(INFRM=2,OTFRM=1),"#####",IF(OTFRM=2," Corner Key - .120'' Stamped Aluminum - One (1) per corner","")))))</f>
        <v/>
      </c>
      <c r="F104" s="499"/>
      <c r="G104" s="499"/>
      <c r="H104" s="499"/>
      <c r="I104" s="499"/>
      <c r="J104" s="499"/>
      <c r="K104" s="499"/>
      <c r="L104" s="499"/>
      <c r="M104" s="499"/>
      <c r="N104" s="499"/>
      <c r="O104" s="499"/>
      <c r="P104" s="499"/>
      <c r="Q104" s="499"/>
      <c r="R104" s="499"/>
      <c r="S104" s="499"/>
      <c r="T104" s="499"/>
      <c r="U104" s="499"/>
      <c r="V104" s="499"/>
      <c r="W104" s="499"/>
      <c r="X104" s="499"/>
      <c r="Y104" s="499"/>
      <c r="Z104" s="500"/>
      <c r="AA104" s="42"/>
      <c r="AB104" s="31"/>
      <c r="AC104" s="501"/>
      <c r="AD104" s="1"/>
      <c r="AE104" s="1"/>
      <c r="AF104" s="119"/>
      <c r="AG104" s="84"/>
      <c r="AH104" s="84"/>
      <c r="AI104" s="84"/>
      <c r="AJ104" s="84"/>
      <c r="AK104" s="84"/>
      <c r="AL104" s="84"/>
      <c r="AM104" s="84"/>
      <c r="AN104" s="84"/>
    </row>
    <row r="105" spans="2:40" ht="18" customHeight="1">
      <c r="B105" s="50" t="str">
        <f>IF(KQ=0,"",IF(NOYES=1,"",IF(AND(INFRM=1,OTFRM=2),"##",IF(AND(INFRM=2,OTFRM=1),"##",IF(AND(BodyType&lt;=3,OTFRM=1),KQ*8,IF(AND(BodyType=4,OTFRM=1),KQ*16,IF(AND(BodyType=5,OTFRM=1),KQ*16,IF(AND(BodyType&gt;=6,OTFRM=1),KQ*8,""))))))))</f>
        <v/>
      </c>
      <c r="C105" s="483" t="str">
        <f>IF(KQ=0,"",IF(NOYES=1,"",IF(AND(INFRM=1,OTFRM=2),"####",IF(AND(INFRM=2,OTFRM=1),"####",IF(OTFRM=1,"5975","")))))</f>
        <v/>
      </c>
      <c r="D105" s="484"/>
      <c r="E105" s="485" t="str">
        <f>IF(KQ=0,"",IF(NOYES=1,"",IF(AND(INFRM=1,OTFRM=2),"#####",IF(AND(INFRM=2,OTFRM=1),"#####",IF(OTFRM=1," Outer Frame Corner Angle - 2'' x 2'' x 1/8'' (3/8'') - Two (2) per corner","")))))</f>
        <v/>
      </c>
      <c r="F105" s="486"/>
      <c r="G105" s="486"/>
      <c r="H105" s="486"/>
      <c r="I105" s="486"/>
      <c r="J105" s="486"/>
      <c r="K105" s="486"/>
      <c r="L105" s="486"/>
      <c r="M105" s="486"/>
      <c r="N105" s="486"/>
      <c r="O105" s="486"/>
      <c r="P105" s="486"/>
      <c r="Q105" s="486"/>
      <c r="R105" s="486"/>
      <c r="S105" s="486"/>
      <c r="T105" s="486"/>
      <c r="U105" s="486"/>
      <c r="V105" s="486"/>
      <c r="W105" s="486"/>
      <c r="X105" s="486"/>
      <c r="Y105" s="486"/>
      <c r="Z105" s="487"/>
      <c r="AA105" s="52"/>
      <c r="AB105" s="54"/>
      <c r="AC105" s="502"/>
      <c r="AD105" s="1"/>
      <c r="AE105" s="1"/>
      <c r="AF105" s="119"/>
      <c r="AG105" s="119"/>
      <c r="AH105" s="119"/>
      <c r="AI105" s="84"/>
      <c r="AJ105" s="84"/>
      <c r="AK105" s="84"/>
      <c r="AL105" s="84"/>
      <c r="AM105" s="84"/>
      <c r="AN105" s="84"/>
    </row>
    <row r="106" spans="2:40" ht="18" customHeight="1">
      <c r="B106" s="50" t="str">
        <f>IF(KQ=0,"",IF(NOYES=1,"",IF(AND(INFRM=1,OTFRM=2),"##",IF(AND(INFRM=2,OTFRM=1),"##",IF(AND(BodyType&lt;=3,OTFRM=2),KQ*8,IF(AND(BodyType=4,OTFRM=2),KQ*16,IF(AND(BodyType=5,OTFRM=2),KQ*16,IF(AND(BodyType&gt;=6,OTFRM=2),KQ*8,""))))))))</f>
        <v/>
      </c>
      <c r="C106" s="483" t="str">
        <f>IF(KQ=0,"",IF(NOYES=1,"",IF(AND(INFRM=1,OTFRM=2),"####",IF(AND(INFRM=2,OTFRM=1),"####",IF(OTFRM=2,"5305","")))))</f>
        <v/>
      </c>
      <c r="D106" s="484"/>
      <c r="E106" s="485" t="str">
        <f>IF(KQ=0,"",IF(NOYES=1,"",IF(AND(INFRM=1,OTFRM=2),"#####",IF(AND(INFRM=2,OTFRM=1),"#####",IF(OTFRM=2," Frame Corner Angle - 1-3/4'' x 1-3/4'' x 1/4'' (1-1/16'') Aluminum Angle - Two (2) per corner","")))))</f>
        <v/>
      </c>
      <c r="F106" s="486"/>
      <c r="G106" s="486"/>
      <c r="H106" s="486"/>
      <c r="I106" s="486"/>
      <c r="J106" s="486"/>
      <c r="K106" s="486"/>
      <c r="L106" s="486"/>
      <c r="M106" s="486"/>
      <c r="N106" s="486"/>
      <c r="O106" s="486"/>
      <c r="P106" s="486"/>
      <c r="Q106" s="486"/>
      <c r="R106" s="486"/>
      <c r="S106" s="486"/>
      <c r="T106" s="486"/>
      <c r="U106" s="486"/>
      <c r="V106" s="486"/>
      <c r="W106" s="486"/>
      <c r="X106" s="486"/>
      <c r="Y106" s="486"/>
      <c r="Z106" s="487"/>
      <c r="AA106" s="52"/>
      <c r="AB106" s="54"/>
      <c r="AC106" s="502"/>
      <c r="AD106" s="1"/>
      <c r="AE106" s="1"/>
      <c r="AF106" s="119"/>
      <c r="AG106" s="119"/>
      <c r="AH106" s="119"/>
      <c r="AI106" s="84"/>
      <c r="AJ106" s="84"/>
      <c r="AK106" s="84"/>
      <c r="AL106" s="84"/>
      <c r="AM106" s="84"/>
      <c r="AN106" s="84"/>
    </row>
    <row r="107" spans="2:40" ht="18" customHeight="1">
      <c r="B107" s="50" t="str">
        <f>IF(KQ=0,"",IF(NOYES=1,"",IF(AND(INFRM=1,OTFRM=2),"",IF(AND(INFRM=2,OTFRM=1),"",IF(AND(BodyType&lt;=3,OTFRM=1),KQ*18,IF(AND(BodyType=4,OTFRM=1),KQ*34,IF(AND(BodyType=5,OTFRM=1),KQ*34,IF(AND(BodyType&gt;=6,OTFRM=1),KQ*18,IF(AND(BodyType&lt;=3,OTFRM=2),KQ*10,IF(AND(BodyType=4,OTFRM=2),KQ*18,IF(AND(BodyType=5,OTFRM=2),KQ*18,IF(AND(BodyType&gt;=6,OTFRM=2),KQ*10,""))))))))))))</f>
        <v/>
      </c>
      <c r="C107" s="483" t="str">
        <f>IF(KQ=0,"",IF(NOYES=1,"",IF(AND(INFRM=1,OTFRM=2),"",IF(AND(INFRM=2,OTFRM=1),"",IF(OTFRM=1,"5990",IF(OTFRM=2,"5990",""))))))</f>
        <v/>
      </c>
      <c r="D107" s="484"/>
      <c r="E107" s="485" t="str">
        <f>IF(KQ=0,"",IF(NOYES=1,"",IF(AND(INFRM=1,OTFRM=2),"####",IF(AND(INFRM=2,OTFRM=1),"#####",IF(OTFRM=1," Outer Frame Corner Angle Screw - #8 x 3/8'' Sq/Phillips Counter Sunk S.S. Screw - Type A - Four (4) per corner",IF(OTFRM=2," 2Part Large Hinge Screw - #8 x 3/8'' Sq/Phillips Counter Sunk S.S. Screw - Type A - Two (2) per corner"))))))</f>
        <v/>
      </c>
      <c r="F107" s="486"/>
      <c r="G107" s="486"/>
      <c r="H107" s="486"/>
      <c r="I107" s="486"/>
      <c r="J107" s="486"/>
      <c r="K107" s="486"/>
      <c r="L107" s="486"/>
      <c r="M107" s="486"/>
      <c r="N107" s="486"/>
      <c r="O107" s="486"/>
      <c r="P107" s="486"/>
      <c r="Q107" s="486"/>
      <c r="R107" s="486"/>
      <c r="S107" s="486"/>
      <c r="T107" s="486"/>
      <c r="U107" s="486"/>
      <c r="V107" s="486"/>
      <c r="W107" s="486"/>
      <c r="X107" s="486"/>
      <c r="Y107" s="486"/>
      <c r="Z107" s="487"/>
      <c r="AA107" s="52"/>
      <c r="AB107" s="54"/>
      <c r="AC107" s="502"/>
      <c r="AD107" s="1"/>
      <c r="AE107" s="1"/>
      <c r="AF107" s="119"/>
      <c r="AG107" s="119"/>
      <c r="AH107" s="119"/>
      <c r="AI107" s="84"/>
      <c r="AJ107" s="84"/>
      <c r="AK107" s="84"/>
      <c r="AL107" s="84"/>
      <c r="AM107" s="84"/>
      <c r="AN107" s="84"/>
    </row>
    <row r="108" spans="2:40" ht="18" customHeight="1">
      <c r="B108" s="50" t="str">
        <f>IF(KQ=0,"",IF(NOYES=1,"",IF(AND(INFRM=1,OTFRM=2),"##",IF(AND(INFRM=2,OTFRM=1),"##",IF(AND(BodyType&lt;=3,OTFRM=2),KQ*10,IF(AND(BodyType=4,OTFRM=2),KQ*18,IF(AND(BodyType=5,OTFRM=2),KQ*18,IF(AND(BodyType&gt;=6,OTFRM=2),KQ*10,""))))))))</f>
        <v/>
      </c>
      <c r="C108" s="483" t="str">
        <f>IF(KQ=0,"",IF(NOYES=1,"",IF(AND(INFRM=1,OTFRM=2),"####",IF(AND(INFRM=2,OTFRM=1),"####",IF(OTFRM=2,"5218","")))))</f>
        <v/>
      </c>
      <c r="D108" s="484"/>
      <c r="E108" s="485" t="str">
        <f>IF(KQ=0,"",IF(NOYES=1,"",IF(AND(INFRM=1,OTFRM=2),"#####",IF(AND(INFRM=2,OTFRM=1),"#####",IF(OTFRM=2," Frame Corner Angle Screw - #10 x 1/2'' Sq/Phillips Pan Head S.S. Screw - Type AB - Two (2) per corner","")))))</f>
        <v/>
      </c>
      <c r="F108" s="486"/>
      <c r="G108" s="486"/>
      <c r="H108" s="486"/>
      <c r="I108" s="486"/>
      <c r="J108" s="486"/>
      <c r="K108" s="486"/>
      <c r="L108" s="486"/>
      <c r="M108" s="486"/>
      <c r="N108" s="486"/>
      <c r="O108" s="486"/>
      <c r="P108" s="486"/>
      <c r="Q108" s="486"/>
      <c r="R108" s="486"/>
      <c r="S108" s="486"/>
      <c r="T108" s="486"/>
      <c r="U108" s="486"/>
      <c r="V108" s="486"/>
      <c r="W108" s="486"/>
      <c r="X108" s="486"/>
      <c r="Y108" s="486"/>
      <c r="Z108" s="487"/>
      <c r="AA108" s="52"/>
      <c r="AB108" s="54"/>
      <c r="AC108" s="502"/>
      <c r="AD108" s="1"/>
      <c r="AE108" s="1" t="s">
        <v>44</v>
      </c>
      <c r="AF108" s="119"/>
      <c r="AG108" s="119"/>
      <c r="AH108" s="119"/>
      <c r="AI108" s="84"/>
      <c r="AJ108" s="84"/>
      <c r="AK108" s="84"/>
      <c r="AL108" s="84"/>
      <c r="AM108" s="84"/>
      <c r="AN108" s="84"/>
    </row>
    <row r="109" spans="2:40" ht="18" customHeight="1">
      <c r="B109" s="50" t="str">
        <f>IF(KQ=0,"",IF(NOYES=1,"",IF(AND(INFRM=1,OTFRM=2),"##",IF(AND(INFRM=2,OTFRM=1),"##",IF(BodyType&lt;=3,KQ*2,IF(AND(BodyType&gt;=4,BodyType&lt;=5),KQ*4,IF(BodyType&gt;=6,KQ*2,"")))))))</f>
        <v/>
      </c>
      <c r="C109" s="483" t="str">
        <f>IF(KQ=0,"",IF(NOYES=1,"",IF(AND(INFRM=1,OTFRM=2),"####",IF(AND(INFRM=2,OTFRM=1),"####",IF(OTFRM=1,"5994",IF(OTFRM=2,"5993",""))))))</f>
        <v/>
      </c>
      <c r="D109" s="484"/>
      <c r="E109" s="485" t="str">
        <f>IF(KQ=0,"",IF(NOYES=1,"",IF(AND(INFRM=1,OTFRM=2),"#####",IF(AND(INFRM=2,OTFRM=1),"#####",IF(OTFRM=1," 2Part Lock - Two (2) per Outer Frame",IF(OTFRM=2," 2Part Large Lock - Two (2) per Outer Frame",""))))))</f>
        <v/>
      </c>
      <c r="F109" s="486"/>
      <c r="G109" s="486"/>
      <c r="H109" s="486"/>
      <c r="I109" s="486"/>
      <c r="J109" s="486"/>
      <c r="K109" s="486"/>
      <c r="L109" s="486"/>
      <c r="M109" s="486"/>
      <c r="N109" s="486"/>
      <c r="O109" s="486"/>
      <c r="P109" s="486"/>
      <c r="Q109" s="486"/>
      <c r="R109" s="486"/>
      <c r="S109" s="486"/>
      <c r="T109" s="486"/>
      <c r="U109" s="486"/>
      <c r="V109" s="486"/>
      <c r="W109" s="486"/>
      <c r="X109" s="486"/>
      <c r="Y109" s="486"/>
      <c r="Z109" s="487"/>
      <c r="AA109" s="52"/>
      <c r="AB109" s="54"/>
      <c r="AC109" s="502"/>
      <c r="AD109" s="1"/>
      <c r="AE109" s="1"/>
      <c r="AF109" s="119"/>
      <c r="AG109" s="119"/>
      <c r="AH109" s="119"/>
      <c r="AI109" s="84"/>
      <c r="AJ109" s="84"/>
      <c r="AK109" s="84"/>
      <c r="AL109" s="84"/>
      <c r="AM109" s="84"/>
      <c r="AN109" s="84"/>
    </row>
    <row r="110" spans="2:40" ht="18" customHeight="1" thickBot="1">
      <c r="B110" s="55" t="str">
        <f>IF(KQ=0,"",IF(NOYES=1,"",IF(AND(INFRM=1,OTFRM=2),"##",IF(AND(INFRM=2,OTFRM=1),"##",IF(AND(INFRM=2,OTFRM=2),"",IF(BodyType&lt;=3,1,IF(AND(BodyType&gt;=4,BodyType&lt;=5),1,IF(BodyType&gt;=6,1,""))))))))</f>
        <v/>
      </c>
      <c r="C110" s="488" t="str">
        <f>IF(KQ=0,"",IF(NOYES=1,"",IF(AND(INFRM=1,OTFRM=2),"####",IF(AND(INFRM=2,OTFRM=1),"####",IF(OTFRM=1,"5992",IF(OTFRM=2,"",""))))))</f>
        <v/>
      </c>
      <c r="D110" s="489"/>
      <c r="E110" s="490" t="str">
        <f>IF(KQ=0,"",IF(NOYES=1,"",IF(AND(INFRM=1,OTFRM=2),"#####",IF(AND(INFRM=2,OTFRM=1),"#####",IF(OTFRM=1," 2Part Lock Wrench",IF(OTFRM=2,"",""))))))</f>
        <v/>
      </c>
      <c r="F110" s="491"/>
      <c r="G110" s="491"/>
      <c r="H110" s="491"/>
      <c r="I110" s="491"/>
      <c r="J110" s="491"/>
      <c r="K110" s="491"/>
      <c r="L110" s="491"/>
      <c r="M110" s="491"/>
      <c r="N110" s="491"/>
      <c r="O110" s="491"/>
      <c r="P110" s="491"/>
      <c r="Q110" s="491"/>
      <c r="R110" s="491"/>
      <c r="S110" s="491"/>
      <c r="T110" s="491"/>
      <c r="U110" s="491"/>
      <c r="V110" s="491"/>
      <c r="W110" s="491"/>
      <c r="X110" s="491"/>
      <c r="Y110" s="491"/>
      <c r="Z110" s="492"/>
      <c r="AA110" s="34"/>
      <c r="AB110" s="36"/>
      <c r="AC110" s="503"/>
      <c r="AD110" s="1"/>
      <c r="AE110" s="1"/>
      <c r="AF110" s="119"/>
      <c r="AG110" s="119"/>
      <c r="AH110" s="119"/>
      <c r="AI110" s="84"/>
      <c r="AJ110" s="84"/>
      <c r="AK110" s="84"/>
      <c r="AL110" s="84"/>
      <c r="AM110" s="84"/>
      <c r="AN110" s="84"/>
    </row>
    <row r="111" spans="2:40" ht="26.1" customHeight="1" thickBot="1">
      <c r="B111" s="465" t="s">
        <v>38</v>
      </c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  <c r="AA111" s="466"/>
      <c r="AB111" s="466"/>
      <c r="AC111" s="467"/>
      <c r="AD111" s="1"/>
      <c r="AE111" s="1"/>
      <c r="AF111" s="1"/>
      <c r="AG111" s="120"/>
      <c r="AH111" s="120"/>
      <c r="AI111" s="128"/>
      <c r="AJ111" s="84"/>
      <c r="AK111" s="84"/>
      <c r="AL111" s="2"/>
      <c r="AM111" s="128"/>
      <c r="AN111" s="2"/>
    </row>
    <row r="112" spans="2:40" ht="18" customHeight="1" thickBot="1">
      <c r="B112" s="129" t="str">
        <f>IF(KQ=0,"",IF(NOYES=1,"",IF(AND(INFRM=1,OTFRM=1),"",IF(AND(INFRM=2,OTFRM=1),"##",IF(AND(BodyType&lt;=3,OTFRM=2),HingScrs+2,IF(AND(AND(BodyType&gt;=4,BodyType&lt;=5,OTFRM=2)),(HingScrs*2)+2,IF(AND(BodyType&gt;=6,OTFRM=2),HingScrs+2,"")))))))</f>
        <v/>
      </c>
      <c r="C112" s="468" t="str">
        <f>IF(KQ=0,"",IF(NOYES=1,"",IF(AND(INFRM=2,OTFRM=1),"####",IF(AND(OTFRM=2,Hinge=1),"5990",IF(AND(OTFRM=2,Hinge=2),"5990","")))))</f>
        <v/>
      </c>
      <c r="D112" s="469"/>
      <c r="E112" s="470" t="str">
        <f>IF(KQ=0,"",IF(NOYES=1,"",IF(AND(INFRM=2,OTFRM=1),"#####",IF(AND(OTFRM=2,Hinge=1)," 2Part Large Hinge Screw - #8 x 3/8'' Sq/Phillips Counter Sunk S.S. Screw - Type-A",IF(AND(OTFRM=2,Hinge=2)," 2Part Large Hinge Screw - #8 x 3/8'' Sq/Phillips Counter Sunk S.S. Screw - Type-A","")))))</f>
        <v/>
      </c>
      <c r="F112" s="471"/>
      <c r="G112" s="471"/>
      <c r="H112" s="471"/>
      <c r="I112" s="47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  <c r="T112" s="471"/>
      <c r="U112" s="471"/>
      <c r="V112" s="471"/>
      <c r="W112" s="471"/>
      <c r="X112" s="471"/>
      <c r="Y112" s="471"/>
      <c r="Z112" s="472"/>
      <c r="AA112" s="130"/>
      <c r="AB112" s="131"/>
      <c r="AC112" s="132"/>
      <c r="AD112" s="1"/>
      <c r="AE112" s="133" t="str">
        <f>IF(AND(OTFRM=2,Hinge=1),(((Wdt-36)/6)+12)*2,IF(AND(OTFRM=2,Hinge=2),(((Hgt-36)/6)+12)*2,""))</f>
        <v/>
      </c>
      <c r="AF112" s="473" t="s">
        <v>45</v>
      </c>
      <c r="AG112" s="474"/>
      <c r="AH112" s="84"/>
      <c r="AI112" s="84"/>
      <c r="AJ112" s="84"/>
      <c r="AK112" s="84"/>
      <c r="AL112" s="84"/>
      <c r="AM112" s="84"/>
      <c r="AN112" s="2"/>
    </row>
    <row r="113" spans="2:40" ht="26.1" customHeight="1" thickBot="1">
      <c r="B113" s="475" t="s">
        <v>46</v>
      </c>
      <c r="C113" s="476"/>
      <c r="D113" s="476"/>
      <c r="E113" s="476"/>
      <c r="F113" s="476"/>
      <c r="G113" s="476"/>
      <c r="H113" s="476"/>
      <c r="I113" s="476"/>
      <c r="J113" s="476"/>
      <c r="K113" s="476"/>
      <c r="L113" s="476"/>
      <c r="M113" s="476"/>
      <c r="N113" s="476"/>
      <c r="O113" s="476"/>
      <c r="P113" s="476"/>
      <c r="Q113" s="476"/>
      <c r="R113" s="476"/>
      <c r="S113" s="476"/>
      <c r="T113" s="476"/>
      <c r="U113" s="476"/>
      <c r="V113" s="476"/>
      <c r="W113" s="476"/>
      <c r="X113" s="476"/>
      <c r="Y113" s="476"/>
      <c r="Z113" s="476"/>
      <c r="AA113" s="476"/>
      <c r="AB113" s="476"/>
      <c r="AC113" s="477"/>
      <c r="AD113" s="1"/>
      <c r="AE113" s="119"/>
      <c r="AF113" s="134"/>
      <c r="AG113" s="84"/>
      <c r="AH113" s="84"/>
      <c r="AI113" s="84"/>
      <c r="AJ113" s="84"/>
      <c r="AK113" s="84"/>
      <c r="AL113" s="84"/>
      <c r="AM113" s="84"/>
      <c r="AN113" s="2"/>
    </row>
    <row r="114" spans="2:40" ht="18" customHeight="1">
      <c r="B114" s="135" t="str">
        <f>IF(KQ=0,"",IF(NOYES=1,"",IF(AND(INFRM=1,OTFRM=1),"",IF(AND(INFRM=1,OTFRM=2),"##",IF(AND(INFRM=2,OTFRM=1),"##",IF(Hinge=2,"",IF(AND(BodyType&lt;=3,OTFRM=2),KQ*1,IF(AND(BodyType=4,OTFRM=2),KQ*2,IF(AND(BodyType=5,OTFRM=2),KQ*2,IF(AND(BodyType&gt;=6,OTFRM=2),KQ*1,""))))))))))</f>
        <v/>
      </c>
      <c r="C114" s="478" t="str">
        <f>IF(KQ=0,"",IF(NOYES=1,"",IF(AND(INFRM=1,OTFRM=1),"",IF(AND(INFRM=1,OTFRM=2),"##",IF(AND(INFRM=2,OTFRM=1),"##",IF(Hinge=2,"",IF(AND(INFRM=2,OTFRM=2),'Gas Support'!C39)))))))</f>
        <v/>
      </c>
      <c r="D114" s="479"/>
      <c r="E114" s="480" t="str">
        <f>IF(KQ=0,"",IF(NOYES=1,"",IF(AND(INFRM=1,OTFRM=1),"",IF(AND(INFRM=1,OTFRM=2),"##",IF(AND(INFRM=2,OTFRM=1),"##",IF(Hinge=2,"",IF(AND(INFRM=2,OTFRM=2)," Gas Supports - Two (2) Per Face","")))))))</f>
        <v/>
      </c>
      <c r="F114" s="48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1"/>
      <c r="Q114" s="481"/>
      <c r="R114" s="481"/>
      <c r="S114" s="481"/>
      <c r="T114" s="481"/>
      <c r="U114" s="481"/>
      <c r="V114" s="481"/>
      <c r="W114" s="481"/>
      <c r="X114" s="481"/>
      <c r="Y114" s="481"/>
      <c r="Z114" s="482"/>
      <c r="AA114" s="29"/>
      <c r="AB114" s="85"/>
      <c r="AC114" s="136"/>
      <c r="AD114" s="1"/>
      <c r="AE114" s="119"/>
      <c r="AF114" s="137"/>
      <c r="AG114" s="84"/>
      <c r="AH114" s="84"/>
      <c r="AI114" s="128"/>
      <c r="AJ114" s="84"/>
      <c r="AK114" s="84"/>
      <c r="AL114" s="138"/>
      <c r="AM114" s="137"/>
      <c r="AN114" s="137"/>
    </row>
    <row r="115" spans="2:40" ht="18" customHeight="1" thickBot="1">
      <c r="B115" s="55" t="str">
        <f>IF(KQ=0,"",IF(NOYES=1,"",IF(AND(INFRM=1,OTFRM=1),"",IF(AND(INFRM=1,OTFRM=2),"##",IF(AND(INFRM=2,OTFRM=1),"##",IF(Hinge=2,"",IF(AND(INFRM=2,OTFRM=2),'Gas Support'!C61,"")))))))</f>
        <v/>
      </c>
      <c r="C115" s="439"/>
      <c r="D115" s="440"/>
      <c r="E115" s="441" t="str">
        <f>IF(KQ=0,"",IF(NOYES=1,"",IF(AND(INFRM=1,OTFRM=1),"",IF(AND(INFRM=1,OTFRM=2),"##",IF(AND(INFRM=2,OTFRM=1),"##",IF(Hinge=2,"",IF(GSPLMT="A"," See Gas Support Placement ''A'' Instruction Sheet",IF(GSPLMT="B"," See Gas Support Placement ''B'' Instruction Sheet",IF(GSPLMT="C"," See Gas Support Placement ''C'' Instruction Sheet","")))))))))</f>
        <v/>
      </c>
      <c r="F115" s="442"/>
      <c r="G115" s="442"/>
      <c r="H115" s="442"/>
      <c r="I115" s="442"/>
      <c r="J115" s="442"/>
      <c r="K115" s="442"/>
      <c r="L115" s="442"/>
      <c r="M115" s="442"/>
      <c r="N115" s="442"/>
      <c r="O115" s="442"/>
      <c r="P115" s="442"/>
      <c r="Q115" s="442"/>
      <c r="R115" s="442"/>
      <c r="S115" s="442"/>
      <c r="T115" s="442"/>
      <c r="U115" s="442"/>
      <c r="V115" s="442"/>
      <c r="W115" s="442"/>
      <c r="X115" s="442"/>
      <c r="Y115" s="442"/>
      <c r="Z115" s="443"/>
      <c r="AA115" s="55"/>
      <c r="AB115" s="98"/>
      <c r="AC115" s="139"/>
      <c r="AD115" s="1"/>
      <c r="AE115" s="1"/>
      <c r="AF115" s="140"/>
      <c r="AG115" s="84"/>
      <c r="AH115" s="84"/>
      <c r="AI115" s="84"/>
      <c r="AJ115" s="84"/>
      <c r="AK115" s="84"/>
      <c r="AL115" s="84"/>
      <c r="AM115" s="84"/>
      <c r="AN115" s="119"/>
    </row>
    <row r="116" spans="2:29" ht="18" customHeight="1">
      <c r="B116" s="141"/>
      <c r="C116" s="142"/>
      <c r="D116" s="142"/>
      <c r="E116" s="143"/>
      <c r="F116" s="144"/>
      <c r="G116" s="144"/>
      <c r="H116" s="145"/>
      <c r="I116" s="145"/>
      <c r="J116" s="144"/>
      <c r="K116" s="144"/>
      <c r="L116" s="145"/>
      <c r="M116" s="145"/>
      <c r="N116" s="144"/>
      <c r="O116" s="144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6"/>
    </row>
    <row r="117" spans="2:29" ht="18" customHeight="1" thickBot="1">
      <c r="B117" s="147"/>
      <c r="C117" s="148"/>
      <c r="D117" s="148"/>
      <c r="E117" s="148"/>
      <c r="F117" s="149"/>
      <c r="G117" s="149"/>
      <c r="H117" s="148"/>
      <c r="I117" s="148"/>
      <c r="J117" s="149"/>
      <c r="K117" s="149"/>
      <c r="L117" s="148"/>
      <c r="M117" s="148"/>
      <c r="N117" s="149"/>
      <c r="O117" s="149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50"/>
    </row>
    <row r="118" ht="18" customHeight="1"/>
    <row r="119" ht="18" customHeight="1"/>
    <row r="120" ht="6" customHeight="1" thickBot="1"/>
    <row r="121" spans="2:29" ht="60" customHeight="1">
      <c r="B121" s="444"/>
      <c r="C121" s="445"/>
      <c r="D121" s="446"/>
      <c r="E121" s="446"/>
      <c r="F121" s="446"/>
      <c r="G121" s="446"/>
      <c r="H121" s="446"/>
      <c r="I121" s="446"/>
      <c r="J121" s="446"/>
      <c r="K121" s="446"/>
      <c r="L121" s="446"/>
      <c r="M121" s="446"/>
      <c r="N121" s="446"/>
      <c r="O121" s="446"/>
      <c r="P121" s="446"/>
      <c r="Q121" s="446"/>
      <c r="R121" s="446"/>
      <c r="S121" s="447"/>
      <c r="T121" s="447"/>
      <c r="U121" s="447"/>
      <c r="V121" s="447"/>
      <c r="W121" s="447"/>
      <c r="X121" s="447"/>
      <c r="Y121" s="447"/>
      <c r="Z121" s="447"/>
      <c r="AA121" s="448"/>
      <c r="AB121" s="448"/>
      <c r="AC121" s="449"/>
    </row>
    <row r="122" spans="2:29" ht="6" customHeight="1" thickBot="1">
      <c r="B122" s="450"/>
      <c r="C122" s="451"/>
      <c r="D122" s="452"/>
      <c r="E122" s="452"/>
      <c r="F122" s="452"/>
      <c r="G122" s="452"/>
      <c r="H122" s="452"/>
      <c r="I122" s="452"/>
      <c r="J122" s="452"/>
      <c r="K122" s="452"/>
      <c r="L122" s="452"/>
      <c r="M122" s="452"/>
      <c r="N122" s="452"/>
      <c r="O122" s="452"/>
      <c r="P122" s="452"/>
      <c r="Q122" s="452"/>
      <c r="R122" s="452"/>
      <c r="S122" s="453"/>
      <c r="T122" s="453"/>
      <c r="U122" s="453"/>
      <c r="V122" s="453"/>
      <c r="W122" s="453"/>
      <c r="X122" s="453"/>
      <c r="Y122" s="453"/>
      <c r="Z122" s="453"/>
      <c r="AA122" s="454"/>
      <c r="AB122" s="454"/>
      <c r="AC122" s="455"/>
    </row>
    <row r="123" spans="2:31" ht="18" customHeight="1" thickBot="1">
      <c r="B123" s="456" t="s">
        <v>0</v>
      </c>
      <c r="C123" s="457"/>
      <c r="D123" s="458"/>
      <c r="E123" s="458"/>
      <c r="F123" s="458"/>
      <c r="G123" s="458"/>
      <c r="H123" s="458"/>
      <c r="I123" s="458"/>
      <c r="J123" s="458"/>
      <c r="K123" s="458"/>
      <c r="L123" s="458"/>
      <c r="M123" s="458"/>
      <c r="N123" s="458"/>
      <c r="O123" s="458"/>
      <c r="P123" s="458"/>
      <c r="Q123" s="458"/>
      <c r="R123" s="458"/>
      <c r="S123" s="459"/>
      <c r="T123" s="459"/>
      <c r="U123" s="459"/>
      <c r="V123" s="459"/>
      <c r="W123" s="459"/>
      <c r="X123" s="459"/>
      <c r="Y123" s="459"/>
      <c r="Z123" s="459"/>
      <c r="AA123" s="460"/>
      <c r="AB123" s="460"/>
      <c r="AC123" s="461"/>
      <c r="AE123" t="str">
        <f>IF(KQ=0,"",IF(FST=1,"",IF(NOYES=2,"",IF(RETTYPE&lt;=2,"",IF(RETTYPE=6,"",IF(RETTYPE=7,"",IF(AND(AND(BodyType=1,RETTYPE=3,FBTYP=1)),"2177",IF(AND(AND(BodyType=1,RETTYPE=3,FBTYP=2)),"",IF(AND(AND(BodyType=1,RETTYPE=3,FBTYP=3)),"2177",IF(AND(AND(BodyType=2,RETTYPE=3,FBTYP=1)),"2175",IF(AND(AND(BodyType=2,RETTYPE=3,FBTYP=2)),"",IF(AND(AND(BodyType=2,RETTYPE=3,FBTYP=3)),"2175",IF(AND(AND(BodyType=3,RETTYPE=3,FBTYP=1)),"2175",IF(AND(AND(BodyType=3,RETTYPE=3,FBTYP=2)),"2175",IF(AND(AND(BodyType=3,RETTYPE=3,FBTYP=3)),"2175",IF(AND(AND(BodyType=4,RETTYPE=3,FBTYP=1)),"2175",IF(AND(AND(BodyType=4,RETTYPE=3,FBTYP=2)),"2175",IF(AND(AND(BodyType=4,RETTYPE=3,FBTYP=3)),"2175",IF(AND(AND(BodyType=5,RETTYPE=3,FBTYP=1)),"2175",IF(AND(AND(BodyType=5,RETTYPE=3,FBTYP=2)),"2175",IF(AND(AND(BodyType=5,RETTYPE=3,FBTYP=3)),"2175",IF(AND(AND(BodyType=6,RETTYPE=3,FBTYP&gt;=1)),"2175",IF(AND(AND(BodyType=7,RETTYPE=3,FBTYP&gt;=1)),"",IF(AND(AND(BodyType=1,FBTYP=1,OR(RETTYPE=4,RETTYPE=5))),"2177",IF(AND(AND(BodyType=1,FBTYP=2,OR(RETTYPE=4,RETTYPE=5))),"",IF(AND(AND(BodyType=1,FBTYP=3,OR(RETTYPE=4,RETTYPE=5))),"2177",IF(AND(AND(BodyType=2,FBTYP=1,OR(RETTYPE=4,RETTYPE=5))),"2175",IF(AND(AND(BodyType=2,FBTYP=2,OR(RETTYPE=4,RETTYPE=5))),"",IF(AND(AND(BodyType=2,FBTYP=3,OR(RETTYPE=4,RETTYPE=5))),"2175",IF(AND(AND(BodyType=3,FBTYP=1,OR(RETTYPE=4,RETTYPE=5))),"2175",IF(AND(AND(BodyType=3,FBTYP=2,OR(RETTYPE=4,RETTYPE=5))),"2175",IF(AND(AND(BodyType=3,FBTYP=3,OR(RETTYPE=4,RETTYPE=5))),"2175",IF(AND(AND(BodyType=4,FBTYP=1,OR(RETTYPE=4,RETTYPE=5))),"2175",IF(AND(AND(BodyType=4,FBTYP=2,OR(RETTYPE=4,RETTYPE=5))),"2175",IF(AND(AND(BodyType=4,FBTYP=3,OR(RETTYPE=4,RETTYPE=5))),"2175",IF(AND(AND(BodyType=5,FBTYP=1,OR(RETTYPE=4,RETTYPE=5))),"2175",IF(AND(AND(BodyType=5,FBTYP=2,OR(RETTYPE=4,RETTYPE=5))),"2175",IF(AND(AND(BodyType=5,FBTYP=3,OR(RETTYPE=4,RETTYPE=5))),"2175",IF(AND(AND(BodyType=6,FBTYP&gt;=1,OR(RETTYPE=4,RETTYPE=5))),"2175",IF(AND(AND(BodyType=7,FBTYP&gt;=1,OR(RETTYPE=4,RETTYPE=5))),"",IF(AND(AND(BodyType=1,FBTYP=1,OR(RETTYPE=8,RETTYPE=9))),"2177",IF(AND(AND(BodyType=1,FBTYP=2,OR(RETTYPE=8,RETTYPE=9))),"",IF(AND(AND(BodyType=1,FBTYP=3,OR(RETTYPE=8,RETTYPE=9))),"2177",IF(AND(AND(BodyType=2,FBTYP=1,OR(RETTYPE=8,RETTYPE=9))),"2177",IF(AND(AND(BodyType=2,FBTYP=2,OR(RETTYPE=8,RETTYPE=9))),"",IF(AND(AND(BodyType=2,FBTYP=3,OR(RETTYPE=8,RETTYPE=9))),"2177",IF(AND(AND(BodyType=3,FBTYP=1,OR(RETTYPE=8,RETTYPE=9))),"2175",IF(AND(AND(BodyType=3,FBTYP=2,OR(RETTYPE=8,RETTYPE=9))),"2175",IF(AND(AND(BodyType=3,FBTYP=3,OR(RETTYPE=8,RETTYPE=9))),"2175",IF(AND(AND(BodyType=4,FBTYP=1,OR(RETTYPE=8,RETTYPE=9))),"2177",IF(AND(AND(BodyType=4,FBTYP=2,OR(RETTYPE=8,RETTYPE=9))),"2177",IF(AND(AND(BodyType=4,FBTYP=3,OR(RETTYPE=8,RETTYPE=9))),"2177",IF(AND(AND(BodyType=5,FBTYP=1,OR(RETTYPE=8,RETTYPE=9))),"2177",IF(AND(AND(BodyType=5,FBTYP=2,OR(RETTYPE=8,RETTYPE=9))),"2177",IF(AND(AND(BodyType=5,FBTYP=3,OR(RETTYPE=8,RETTYPE=9))),"2175",IF(AND(AND(BodyType=6,FBTYP&gt;=1,OR(RETTYPE=8,RETTYPE=9))),"2177",IF(AND(AND(BodyType=7,FBTYP&gt;=1,OR(RETTYPE=8,RETTYPE=9))),"","")))))))))))))))))))))))))))))))))))))))))))))))))))))))))</f>
        <v/>
      </c>
    </row>
    <row r="124" spans="2:29" ht="18" customHeight="1">
      <c r="B124" s="462" t="str">
        <f>DIS</f>
        <v/>
      </c>
      <c r="C124" s="463"/>
      <c r="D124" s="463"/>
      <c r="E124" s="463"/>
      <c r="F124" s="463"/>
      <c r="G124" s="463"/>
      <c r="H124" s="463"/>
      <c r="I124" s="463"/>
      <c r="J124" s="463"/>
      <c r="K124" s="463"/>
      <c r="L124" s="463"/>
      <c r="M124" s="463"/>
      <c r="N124" s="463"/>
      <c r="O124" s="463"/>
      <c r="P124" s="463"/>
      <c r="Q124" s="463"/>
      <c r="R124" s="463"/>
      <c r="S124" s="463"/>
      <c r="T124" s="463"/>
      <c r="U124" s="463"/>
      <c r="V124" s="463"/>
      <c r="W124" s="463"/>
      <c r="X124" s="463"/>
      <c r="Y124" s="463"/>
      <c r="Z124" s="463"/>
      <c r="AA124" s="463"/>
      <c r="AB124" s="463"/>
      <c r="AC124" s="464"/>
    </row>
    <row r="125" spans="2:29" ht="18" customHeight="1" thickBot="1">
      <c r="B125" s="429"/>
      <c r="C125" s="430"/>
      <c r="D125" s="430"/>
      <c r="E125" s="430"/>
      <c r="F125" s="430"/>
      <c r="G125" s="430"/>
      <c r="H125" s="430"/>
      <c r="I125" s="430"/>
      <c r="J125" s="430"/>
      <c r="K125" s="430"/>
      <c r="L125" s="430"/>
      <c r="M125" s="430"/>
      <c r="N125" s="430"/>
      <c r="O125" s="430"/>
      <c r="P125" s="430"/>
      <c r="Q125" s="430"/>
      <c r="R125" s="430"/>
      <c r="S125" s="430"/>
      <c r="T125" s="430"/>
      <c r="U125" s="430"/>
      <c r="V125" s="430"/>
      <c r="W125" s="430"/>
      <c r="X125" s="430"/>
      <c r="Y125" s="430"/>
      <c r="Z125" s="430"/>
      <c r="AA125" s="430"/>
      <c r="AB125" s="430"/>
      <c r="AC125" s="431"/>
    </row>
    <row r="126" spans="2:29" ht="18" customHeight="1">
      <c r="B126" s="432" t="s">
        <v>1</v>
      </c>
      <c r="C126" s="433"/>
      <c r="D126" s="433"/>
      <c r="E126" s="433"/>
      <c r="F126" s="434" t="str">
        <f>IF(Cust=0,"",Cust)</f>
        <v/>
      </c>
      <c r="G126" s="435"/>
      <c r="H126" s="435"/>
      <c r="I126" s="435"/>
      <c r="J126" s="435"/>
      <c r="K126" s="435"/>
      <c r="L126" s="435"/>
      <c r="M126" s="435"/>
      <c r="N126" s="436"/>
      <c r="O126" s="433" t="s">
        <v>2</v>
      </c>
      <c r="P126" s="433"/>
      <c r="Q126" s="433"/>
      <c r="R126" s="433"/>
      <c r="S126" s="434" t="str">
        <f>IF(Ordnum=0,"",Ordnum)</f>
        <v/>
      </c>
      <c r="T126" s="435"/>
      <c r="U126" s="435"/>
      <c r="V126" s="435"/>
      <c r="W126" s="435"/>
      <c r="X126" s="435"/>
      <c r="Y126" s="435"/>
      <c r="Z126" s="436"/>
      <c r="AA126" s="437"/>
      <c r="AB126" s="437"/>
      <c r="AC126" s="438"/>
    </row>
    <row r="127" spans="2:29" ht="18" customHeight="1" thickBot="1">
      <c r="B127" s="423" t="s">
        <v>6</v>
      </c>
      <c r="C127" s="424"/>
      <c r="D127" s="424"/>
      <c r="E127" s="424"/>
      <c r="F127" s="425" t="str">
        <f>IF(KQ=0,"",KQ)</f>
        <v/>
      </c>
      <c r="G127" s="426"/>
      <c r="H127" s="424" t="s">
        <v>7</v>
      </c>
      <c r="I127" s="424"/>
      <c r="J127" s="424"/>
      <c r="K127" s="424"/>
      <c r="L127" s="427" t="str">
        <f>IF(KQ=0,"",Hgt)</f>
        <v/>
      </c>
      <c r="M127" s="428"/>
      <c r="N127" s="424" t="s">
        <v>8</v>
      </c>
      <c r="O127" s="424"/>
      <c r="P127" s="424"/>
      <c r="Q127" s="424"/>
      <c r="R127" s="427" t="str">
        <f>IF(KQ=0,"",Wdt)</f>
        <v/>
      </c>
      <c r="S127" s="428"/>
      <c r="T127" s="417"/>
      <c r="U127" s="417"/>
      <c r="V127" s="417"/>
      <c r="W127" s="417"/>
      <c r="X127" s="417"/>
      <c r="Y127" s="417"/>
      <c r="Z127" s="417"/>
      <c r="AA127" s="417"/>
      <c r="AB127" s="417"/>
      <c r="AC127" s="418"/>
    </row>
    <row r="128" spans="2:29" ht="6" customHeight="1">
      <c r="B128" s="419"/>
      <c r="C128" s="419"/>
      <c r="D128" s="419"/>
      <c r="E128" s="419"/>
      <c r="F128" s="419"/>
      <c r="G128" s="419"/>
      <c r="H128" s="419"/>
      <c r="I128" s="419"/>
      <c r="J128" s="419"/>
      <c r="K128" s="419"/>
      <c r="L128" s="419"/>
      <c r="M128" s="419"/>
      <c r="N128" s="419"/>
      <c r="O128" s="419"/>
      <c r="P128" s="419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  <c r="AA128" s="419"/>
      <c r="AB128" s="419"/>
      <c r="AC128" s="419"/>
    </row>
    <row r="129" spans="2:29" ht="18" customHeight="1">
      <c r="B129" s="420" t="s">
        <v>47</v>
      </c>
      <c r="C129" s="420"/>
      <c r="D129" s="420"/>
      <c r="E129" s="420"/>
      <c r="F129" s="420"/>
      <c r="G129" s="420"/>
      <c r="H129" s="420"/>
      <c r="I129" s="420"/>
      <c r="J129" s="420"/>
      <c r="K129" s="420"/>
      <c r="L129" s="420"/>
      <c r="M129" s="420"/>
      <c r="N129" s="420"/>
      <c r="O129" s="420"/>
      <c r="P129" s="420"/>
      <c r="Q129" s="420"/>
      <c r="R129" s="420"/>
      <c r="S129" s="420"/>
      <c r="T129" s="420"/>
      <c r="U129" s="420"/>
      <c r="V129" s="420"/>
      <c r="W129" s="420"/>
      <c r="X129" s="420"/>
      <c r="Y129" s="420"/>
      <c r="Z129" s="420"/>
      <c r="AA129" s="420"/>
      <c r="AB129" s="420"/>
      <c r="AC129" s="420"/>
    </row>
    <row r="130" ht="6" customHeight="1"/>
    <row r="131" spans="3:13" ht="18" customHeight="1">
      <c r="C131" s="416">
        <v>5312</v>
      </c>
      <c r="D131" s="416"/>
      <c r="E131" s="151">
        <f>SUMIF(C73:C112,C131,B73:B112)</f>
        <v>0</v>
      </c>
      <c r="G131" s="416">
        <v>5180</v>
      </c>
      <c r="H131" s="416"/>
      <c r="I131" s="151">
        <f>SUMIF(C73:C112,G131,B73:B112)</f>
        <v>0</v>
      </c>
      <c r="K131" s="421" t="str">
        <f>C89</f>
        <v/>
      </c>
      <c r="L131" s="422"/>
      <c r="M131" s="151">
        <f>SUMIF(C75:C114,K131,B75:B114)</f>
        <v>0</v>
      </c>
    </row>
    <row r="132" spans="3:13" ht="18" customHeight="1">
      <c r="C132" s="416">
        <v>5318</v>
      </c>
      <c r="D132" s="416"/>
      <c r="E132" s="151">
        <f>SUMIF(C73:C112,C132,B73:B112)</f>
        <v>0</v>
      </c>
      <c r="G132" s="416">
        <v>5975</v>
      </c>
      <c r="H132" s="416"/>
      <c r="I132" s="151">
        <f>SUMIF(C73:C112,G132,B73:B112)</f>
        <v>0</v>
      </c>
      <c r="M132" s="152"/>
    </row>
    <row r="133" spans="3:13" ht="18" customHeight="1">
      <c r="C133" s="416">
        <v>5322</v>
      </c>
      <c r="D133" s="416"/>
      <c r="E133" s="151">
        <f>SUMIF(C73:C112,C133,B73:B112)</f>
        <v>0</v>
      </c>
      <c r="G133" s="416">
        <v>5990</v>
      </c>
      <c r="H133" s="416"/>
      <c r="I133" s="151">
        <f>SUMIF(C73:C112,G133,B73:B112)</f>
        <v>0</v>
      </c>
      <c r="M133" s="152"/>
    </row>
    <row r="134" spans="3:9" ht="18" customHeight="1">
      <c r="C134" s="416">
        <v>5321</v>
      </c>
      <c r="D134" s="416"/>
      <c r="E134" s="151">
        <f>SUMIF(C73:C112,C134,B73:B112)</f>
        <v>0</v>
      </c>
      <c r="G134" s="416">
        <v>5993</v>
      </c>
      <c r="H134" s="416"/>
      <c r="I134" s="151">
        <f>SUMIF(C104:C110,G134,B104:B110)</f>
        <v>0</v>
      </c>
    </row>
    <row r="135" spans="3:9" ht="18" customHeight="1">
      <c r="C135" s="416">
        <v>5320</v>
      </c>
      <c r="D135" s="416"/>
      <c r="E135" s="151">
        <f>SUMIF(C73:C112,C135,B73:B112)</f>
        <v>0</v>
      </c>
      <c r="G135" s="416">
        <v>5994</v>
      </c>
      <c r="H135" s="416"/>
      <c r="I135" s="151">
        <f>SUMIF(C73:C112,G135,B73:B112)</f>
        <v>0</v>
      </c>
    </row>
    <row r="136" spans="3:9" ht="18" customHeight="1">
      <c r="C136" s="416">
        <v>5218</v>
      </c>
      <c r="D136" s="416"/>
      <c r="E136" s="151">
        <f>SUMIF(C73:C112,C136,B73:B112)</f>
        <v>0</v>
      </c>
      <c r="G136" s="416">
        <v>5992</v>
      </c>
      <c r="H136" s="416"/>
      <c r="I136" s="151">
        <f>SUMIF(C73:C112,G136,B73:B112)</f>
        <v>0</v>
      </c>
    </row>
    <row r="137" spans="3:9" ht="18" customHeight="1">
      <c r="C137" s="416">
        <v>5210</v>
      </c>
      <c r="D137" s="416"/>
      <c r="E137" s="151">
        <f>SUMIF(C73:C112,C137,B73:B112)</f>
        <v>0</v>
      </c>
      <c r="G137" s="416">
        <v>5304</v>
      </c>
      <c r="H137" s="416"/>
      <c r="I137" s="151">
        <f>SUMIF(C73:C112,G137,B73:B112)</f>
        <v>0</v>
      </c>
    </row>
    <row r="138" spans="3:9" ht="18" customHeight="1">
      <c r="C138" s="416">
        <v>5305</v>
      </c>
      <c r="D138" s="416"/>
      <c r="E138" s="151">
        <f>SUMIF(C73:C112,C138,B73:B112)</f>
        <v>0</v>
      </c>
      <c r="G138" s="416">
        <v>5195</v>
      </c>
      <c r="H138" s="416"/>
      <c r="I138" s="151">
        <f>SUMIF(C73:C112,G138,B73:B112)</f>
        <v>0</v>
      </c>
    </row>
    <row r="139" spans="3:9" ht="18" customHeight="1">
      <c r="C139" s="416">
        <v>5241</v>
      </c>
      <c r="D139" s="416"/>
      <c r="E139" s="151">
        <f>SUMIF(C73:C112,C139,B73:B112)</f>
        <v>0</v>
      </c>
      <c r="G139" s="416">
        <v>5168</v>
      </c>
      <c r="H139" s="416"/>
      <c r="I139" s="151">
        <f>SUMIF(C73:C112,G139,B73:B112)</f>
        <v>0</v>
      </c>
    </row>
    <row r="140" spans="3:9" ht="18" customHeight="1">
      <c r="C140" s="416" t="s">
        <v>48</v>
      </c>
      <c r="D140" s="416"/>
      <c r="E140" s="151">
        <f>SUMIF(C73:C112,C140,B73:B112)</f>
        <v>0</v>
      </c>
      <c r="G140" s="416" t="str">
        <f>C85</f>
        <v/>
      </c>
      <c r="H140" s="416"/>
      <c r="I140" s="151">
        <f t="shared" si="0" ref="I140">SUMIF(C74:C113,G140,B74:B113)</f>
        <v>0</v>
      </c>
    </row>
    <row r="141" spans="3:9" ht="18" customHeight="1">
      <c r="C141" s="416">
        <v>5170</v>
      </c>
      <c r="D141" s="416"/>
      <c r="E141" s="151">
        <f>SUMIF(C73:C112,C141,B73:B112)</f>
        <v>0</v>
      </c>
      <c r="G141" s="416">
        <v>5360</v>
      </c>
      <c r="H141" s="416"/>
      <c r="I141" s="151">
        <f>SUMIF(C75:C114,G141,B75:B114)</f>
        <v>0</v>
      </c>
    </row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spans="3:9" ht="18" customHeight="1">
      <c r="C157" s="152"/>
      <c r="D157" s="152"/>
      <c r="E157" s="152"/>
      <c r="G157" s="152"/>
      <c r="H157" s="152"/>
      <c r="I157" s="152"/>
    </row>
    <row r="158" ht="18" customHeight="1"/>
    <row r="159" ht="18" customHeight="1"/>
    <row r="160" ht="18" customHeight="1"/>
    <row r="161" s="0" customFormat="1" ht="18" customHeight="1"/>
    <row r="162" s="0" customFormat="1" ht="18" customHeight="1"/>
    <row r="163" s="0" customFormat="1" ht="18" customHeight="1"/>
    <row r="164" s="0" customFormat="1" ht="18" customHeight="1"/>
    <row r="165" s="0" customFormat="1" ht="18" customHeight="1"/>
    <row r="166" s="0" customFormat="1" ht="18" customHeight="1"/>
    <row r="167" s="0" customFormat="1" ht="18" customHeight="1"/>
    <row r="168" s="0" customFormat="1" ht="18" customHeight="1"/>
    <row r="169" s="0" customFormat="1" ht="18" customHeight="1"/>
    <row r="170" s="0" customFormat="1" ht="18" customHeight="1"/>
    <row r="171" s="0" customFormat="1" ht="18" customHeight="1"/>
    <row r="172" s="0" customFormat="1" ht="18" customHeight="1"/>
    <row r="173" s="0" customFormat="1" ht="18" customHeight="1"/>
    <row r="174" s="0" customFormat="1" ht="18" customHeight="1"/>
    <row r="175" s="0" customFormat="1" ht="18" customHeight="1"/>
    <row r="176" s="0" customFormat="1" ht="18" customHeight="1"/>
    <row r="177" s="0" customFormat="1" ht="18" customHeight="1"/>
    <row r="178" s="0" customFormat="1" ht="18" customHeight="1"/>
  </sheetData>
  <sheetProtection algorithmName="SHA-512" hashValue="jBVlyu9jEzmL20bO3EPpvv+rqa/HSY12gxC8WC2WgOHeGVsqPm5bI4EAOHcoy4tT0cR5HrL3emW/PldIdasiHQ==" saltValue="P24ZlFGQJabCOm74+jqLZw==" spinCount="100000" sheet="1" objects="1" scenarios="1"/>
  <mergeCells count="287">
    <mergeCell ref="B2:AC2"/>
    <mergeCell ref="B3:AC3"/>
    <mergeCell ref="B4:AC4"/>
    <mergeCell ref="B5:AC5"/>
    <mergeCell ref="AE5:AH5"/>
    <mergeCell ref="AI5:AL5"/>
    <mergeCell ref="B6:AC6"/>
    <mergeCell ref="AE6:AH6"/>
    <mergeCell ref="B7:E7"/>
    <mergeCell ref="F7:N7"/>
    <mergeCell ref="O7:R7"/>
    <mergeCell ref="S7:Z7"/>
    <mergeCell ref="AA7:AA9"/>
    <mergeCell ref="AB7:AB9"/>
    <mergeCell ref="AC7:AC9"/>
    <mergeCell ref="AE7:AH7"/>
    <mergeCell ref="T8:Z8"/>
    <mergeCell ref="AE8:AH8"/>
    <mergeCell ref="B9:Z9"/>
    <mergeCell ref="AE9:AI9"/>
    <mergeCell ref="B10:AC10"/>
    <mergeCell ref="B11:AC11"/>
    <mergeCell ref="B8:E8"/>
    <mergeCell ref="F8:G8"/>
    <mergeCell ref="H8:K8"/>
    <mergeCell ref="L8:M8"/>
    <mergeCell ref="N8:Q8"/>
    <mergeCell ref="R8:S8"/>
    <mergeCell ref="C17:D17"/>
    <mergeCell ref="F17:G17"/>
    <mergeCell ref="H17:Z17"/>
    <mergeCell ref="C18:D18"/>
    <mergeCell ref="F18:G18"/>
    <mergeCell ref="H18:Z18"/>
    <mergeCell ref="B12:AC13"/>
    <mergeCell ref="F14:K14"/>
    <mergeCell ref="M14:R14"/>
    <mergeCell ref="S14:AC14"/>
    <mergeCell ref="B15:AC15"/>
    <mergeCell ref="C16:D16"/>
    <mergeCell ref="F16:G16"/>
    <mergeCell ref="H16:AC16"/>
    <mergeCell ref="C24:D24"/>
    <mergeCell ref="F24:G24"/>
    <mergeCell ref="H24:AC24"/>
    <mergeCell ref="C25:D25"/>
    <mergeCell ref="F25:G25"/>
    <mergeCell ref="H25:Z25"/>
    <mergeCell ref="B19:AC19"/>
    <mergeCell ref="B20:AC21"/>
    <mergeCell ref="AG20:AL20"/>
    <mergeCell ref="B22:AC22"/>
    <mergeCell ref="AG22:AI22"/>
    <mergeCell ref="B23:AC23"/>
    <mergeCell ref="C27:D27"/>
    <mergeCell ref="F27:G27"/>
    <mergeCell ref="H27:Z27"/>
    <mergeCell ref="C28:D28"/>
    <mergeCell ref="F28:G28"/>
    <mergeCell ref="H28:Z28"/>
    <mergeCell ref="AG25:AH25"/>
    <mergeCell ref="AL25:AM25"/>
    <mergeCell ref="C26:D26"/>
    <mergeCell ref="F26:G26"/>
    <mergeCell ref="H26:Z26"/>
    <mergeCell ref="AL26:AM26"/>
    <mergeCell ref="B29:AC29"/>
    <mergeCell ref="B30:AC30"/>
    <mergeCell ref="AH30:AI30"/>
    <mergeCell ref="AL30:AN30"/>
    <mergeCell ref="B31:AC31"/>
    <mergeCell ref="C32:D32"/>
    <mergeCell ref="E32:AC32"/>
    <mergeCell ref="AH32:AI32"/>
    <mergeCell ref="AL32:AN32"/>
    <mergeCell ref="B37:AC37"/>
    <mergeCell ref="B38:D38"/>
    <mergeCell ref="F38:M38"/>
    <mergeCell ref="P38:W38"/>
    <mergeCell ref="X38:AC38"/>
    <mergeCell ref="AK38:AN38"/>
    <mergeCell ref="C33:D33"/>
    <mergeCell ref="E33:Z33"/>
    <mergeCell ref="AH33:AI33"/>
    <mergeCell ref="B34:AC34"/>
    <mergeCell ref="B35:AC35"/>
    <mergeCell ref="B36:AC36"/>
    <mergeCell ref="AG36:AK36"/>
    <mergeCell ref="B39:AC39"/>
    <mergeCell ref="C40:D40"/>
    <mergeCell ref="F40:G40"/>
    <mergeCell ref="H40:AC40"/>
    <mergeCell ref="AK40:AQ40"/>
    <mergeCell ref="C41:D41"/>
    <mergeCell ref="F41:G41"/>
    <mergeCell ref="H41:Z41"/>
    <mergeCell ref="AK41:AQ41"/>
    <mergeCell ref="AK44:AQ44"/>
    <mergeCell ref="B45:AC45"/>
    <mergeCell ref="B46:AC46"/>
    <mergeCell ref="AK46:AP46"/>
    <mergeCell ref="C42:D42"/>
    <mergeCell ref="F42:G42"/>
    <mergeCell ref="H42:Z42"/>
    <mergeCell ref="AG42:AJ42"/>
    <mergeCell ref="AK42:AQ42"/>
    <mergeCell ref="C43:D43"/>
    <mergeCell ref="F43:G43"/>
    <mergeCell ref="H43:Z43"/>
    <mergeCell ref="AK43:AR43"/>
    <mergeCell ref="B47:AC47"/>
    <mergeCell ref="B48:AC48"/>
    <mergeCell ref="B49:AC49"/>
    <mergeCell ref="C50:D50"/>
    <mergeCell ref="F50:G50"/>
    <mergeCell ref="H50:Z50"/>
    <mergeCell ref="C44:D44"/>
    <mergeCell ref="F44:G44"/>
    <mergeCell ref="H44:Z44"/>
    <mergeCell ref="C56:D56"/>
    <mergeCell ref="F56:G56"/>
    <mergeCell ref="H56:Z56"/>
    <mergeCell ref="AE56:AH56"/>
    <mergeCell ref="C57:D57"/>
    <mergeCell ref="F57:G57"/>
    <mergeCell ref="H57:Z57"/>
    <mergeCell ref="AE57:AH57"/>
    <mergeCell ref="C51:D51"/>
    <mergeCell ref="F51:G51"/>
    <mergeCell ref="H51:Z51"/>
    <mergeCell ref="B52:AC52"/>
    <mergeCell ref="B53:AC54"/>
    <mergeCell ref="B55:AC55"/>
    <mergeCell ref="B65:AC65"/>
    <mergeCell ref="B66:AC66"/>
    <mergeCell ref="B67:AC67"/>
    <mergeCell ref="B68:E68"/>
    <mergeCell ref="F68:N68"/>
    <mergeCell ref="O68:R68"/>
    <mergeCell ref="S68:Z68"/>
    <mergeCell ref="AA68:AC68"/>
    <mergeCell ref="B58:AC58"/>
    <mergeCell ref="C59:D59"/>
    <mergeCell ref="F59:G59"/>
    <mergeCell ref="H59:Z59"/>
    <mergeCell ref="B63:AC63"/>
    <mergeCell ref="B64:AC64"/>
    <mergeCell ref="T69:AC69"/>
    <mergeCell ref="B70:AC70"/>
    <mergeCell ref="B71:AC71"/>
    <mergeCell ref="B72:AC72"/>
    <mergeCell ref="C73:D73"/>
    <mergeCell ref="E73:Z73"/>
    <mergeCell ref="AC73:AC78"/>
    <mergeCell ref="C74:D74"/>
    <mergeCell ref="E74:Z74"/>
    <mergeCell ref="C75:D75"/>
    <mergeCell ref="B69:E69"/>
    <mergeCell ref="F69:G69"/>
    <mergeCell ref="H69:K69"/>
    <mergeCell ref="L69:M69"/>
    <mergeCell ref="N69:Q69"/>
    <mergeCell ref="R69:S69"/>
    <mergeCell ref="AK78:AP78"/>
    <mergeCell ref="B79:AC79"/>
    <mergeCell ref="C80:D80"/>
    <mergeCell ref="E80:Z80"/>
    <mergeCell ref="AC80:AC81"/>
    <mergeCell ref="AF80:AP80"/>
    <mergeCell ref="C81:D81"/>
    <mergeCell ref="E81:Z81"/>
    <mergeCell ref="E75:Z75"/>
    <mergeCell ref="C76:D76"/>
    <mergeCell ref="E76:Z76"/>
    <mergeCell ref="C77:D77"/>
    <mergeCell ref="E77:Z77"/>
    <mergeCell ref="C78:D78"/>
    <mergeCell ref="E78:Z78"/>
    <mergeCell ref="B82:AC82"/>
    <mergeCell ref="B83:AC83"/>
    <mergeCell ref="AF83:AI83"/>
    <mergeCell ref="AJ83:AM83"/>
    <mergeCell ref="B84:AC84"/>
    <mergeCell ref="C85:D85"/>
    <mergeCell ref="E85:Z85"/>
    <mergeCell ref="AF85:AH85"/>
    <mergeCell ref="AI85:AM85"/>
    <mergeCell ref="E91:Z91"/>
    <mergeCell ref="C92:D92"/>
    <mergeCell ref="E92:Z92"/>
    <mergeCell ref="C93:D93"/>
    <mergeCell ref="E93:Z93"/>
    <mergeCell ref="C94:D94"/>
    <mergeCell ref="E94:Z94"/>
    <mergeCell ref="B86:AC86"/>
    <mergeCell ref="C87:D87"/>
    <mergeCell ref="E87:Z87"/>
    <mergeCell ref="B88:AC88"/>
    <mergeCell ref="C89:D89"/>
    <mergeCell ref="E89:Z89"/>
    <mergeCell ref="AC89:AC96"/>
    <mergeCell ref="C90:D90"/>
    <mergeCell ref="E90:Z90"/>
    <mergeCell ref="C91:D91"/>
    <mergeCell ref="C100:D100"/>
    <mergeCell ref="E100:Z100"/>
    <mergeCell ref="C101:D101"/>
    <mergeCell ref="E101:Z101"/>
    <mergeCell ref="C102:D102"/>
    <mergeCell ref="E102:Z102"/>
    <mergeCell ref="C95:D95"/>
    <mergeCell ref="E95:Z95"/>
    <mergeCell ref="C96:D96"/>
    <mergeCell ref="E96:Z96"/>
    <mergeCell ref="B97:AC97"/>
    <mergeCell ref="C98:D98"/>
    <mergeCell ref="E98:Z98"/>
    <mergeCell ref="AC98:AC102"/>
    <mergeCell ref="C99:D99"/>
    <mergeCell ref="E99:Z99"/>
    <mergeCell ref="B103:AC103"/>
    <mergeCell ref="C104:D104"/>
    <mergeCell ref="E104:Z104"/>
    <mergeCell ref="AC104:AC110"/>
    <mergeCell ref="C105:D105"/>
    <mergeCell ref="E105:Z105"/>
    <mergeCell ref="C106:D106"/>
    <mergeCell ref="E106:Z106"/>
    <mergeCell ref="C107:D107"/>
    <mergeCell ref="E107:Z107"/>
    <mergeCell ref="B111:AC111"/>
    <mergeCell ref="C112:D112"/>
    <mergeCell ref="E112:Z112"/>
    <mergeCell ref="AF112:AG112"/>
    <mergeCell ref="B113:AC113"/>
    <mergeCell ref="C114:D114"/>
    <mergeCell ref="E114:Z114"/>
    <mergeCell ref="C108:D108"/>
    <mergeCell ref="E108:Z108"/>
    <mergeCell ref="C109:D109"/>
    <mergeCell ref="E109:Z109"/>
    <mergeCell ref="C110:D110"/>
    <mergeCell ref="E110:Z110"/>
    <mergeCell ref="B125:AC125"/>
    <mergeCell ref="B126:E126"/>
    <mergeCell ref="F126:N126"/>
    <mergeCell ref="O126:R126"/>
    <mergeCell ref="S126:Z126"/>
    <mergeCell ref="AA126:AC126"/>
    <mergeCell ref="C115:D115"/>
    <mergeCell ref="E115:Z115"/>
    <mergeCell ref="B121:AC121"/>
    <mergeCell ref="B122:AC122"/>
    <mergeCell ref="B123:AC123"/>
    <mergeCell ref="B124:AC124"/>
    <mergeCell ref="C132:D132"/>
    <mergeCell ref="G132:H132"/>
    <mergeCell ref="C133:D133"/>
    <mergeCell ref="G133:H133"/>
    <mergeCell ref="C134:D134"/>
    <mergeCell ref="G134:H134"/>
    <mergeCell ref="T127:AC127"/>
    <mergeCell ref="B128:AC128"/>
    <mergeCell ref="B129:AC129"/>
    <mergeCell ref="C131:D131"/>
    <mergeCell ref="G131:H131"/>
    <mergeCell ref="K131:L131"/>
    <mergeCell ref="B127:E127"/>
    <mergeCell ref="F127:G127"/>
    <mergeCell ref="H127:K127"/>
    <mergeCell ref="L127:M127"/>
    <mergeCell ref="N127:Q127"/>
    <mergeCell ref="R127:S127"/>
    <mergeCell ref="C141:D141"/>
    <mergeCell ref="G141:H141"/>
    <mergeCell ref="C138:D138"/>
    <mergeCell ref="G138:H138"/>
    <mergeCell ref="C139:D139"/>
    <mergeCell ref="G139:H139"/>
    <mergeCell ref="C140:D140"/>
    <mergeCell ref="G140:H140"/>
    <mergeCell ref="C135:D135"/>
    <mergeCell ref="G135:H135"/>
    <mergeCell ref="C136:D136"/>
    <mergeCell ref="G136:H136"/>
    <mergeCell ref="C137:D137"/>
    <mergeCell ref="G137:H137"/>
  </mergeCells>
  <conditionalFormatting sqref="H43:Z43">
    <cfRule type="cellIs" priority="11" dxfId="41" operator="equal">
      <formula>$AK$38</formula>
    </cfRule>
    <cfRule type="cellIs" priority="27" dxfId="41" operator="equal">
      <formula>$AK$40</formula>
    </cfRule>
    <cfRule type="cellIs" priority="36" dxfId="41" operator="equal">
      <formula>$AK$43</formula>
    </cfRule>
    <cfRule type="cellIs" priority="37" dxfId="41" operator="equal">
      <formula>$AK$42</formula>
    </cfRule>
    <cfRule type="cellIs" priority="38" dxfId="41" operator="equal">
      <formula>$AK$41</formula>
    </cfRule>
    <cfRule type="cellIs" priority="42" dxfId="41" operator="equal">
      <formula>$AG$22</formula>
    </cfRule>
  </conditionalFormatting>
  <conditionalFormatting sqref="H26:Z26">
    <cfRule type="cellIs" priority="23" dxfId="41" operator="equal">
      <formula>$AK$41</formula>
    </cfRule>
    <cfRule type="cellIs" priority="26" dxfId="41" operator="equal">
      <formula>$AK$42</formula>
    </cfRule>
    <cfRule type="cellIs" priority="41" dxfId="41" operator="equal">
      <formula>$AG$22</formula>
    </cfRule>
  </conditionalFormatting>
  <conditionalFormatting sqref="H27:Z27">
    <cfRule type="cellIs" priority="19" dxfId="41" operator="equal">
      <formula>$AG$20</formula>
    </cfRule>
    <cfRule type="cellIs" priority="22" dxfId="41" operator="equal">
      <formula>$AK$41</formula>
    </cfRule>
    <cfRule type="cellIs" priority="25" dxfId="41" operator="equal">
      <formula>$AK$42</formula>
    </cfRule>
    <cfRule type="cellIs" priority="30" dxfId="41" operator="equal">
      <formula>$AK$44</formula>
    </cfRule>
    <cfRule type="cellIs" priority="40" dxfId="41" operator="equal">
      <formula>$AG$22</formula>
    </cfRule>
  </conditionalFormatting>
  <conditionalFormatting sqref="H28:Z28">
    <cfRule type="cellIs" priority="21" dxfId="41" operator="equal">
      <formula>$AK$41</formula>
    </cfRule>
    <cfRule type="cellIs" priority="24" dxfId="41" operator="equal">
      <formula>$AK$42</formula>
    </cfRule>
    <cfRule type="cellIs" priority="39" dxfId="41" operator="equal">
      <formula>$AG$22</formula>
    </cfRule>
  </conditionalFormatting>
  <conditionalFormatting sqref="H41:Z41">
    <cfRule type="cellIs" priority="12" dxfId="41" operator="equal">
      <formula>$AK$38</formula>
    </cfRule>
    <cfRule type="cellIs" priority="28" dxfId="41" operator="equal">
      <formula>$AK$40</formula>
    </cfRule>
    <cfRule type="cellIs" priority="29" dxfId="41" operator="equal">
      <formula>$AK$42</formula>
    </cfRule>
    <cfRule type="cellIs" priority="31" dxfId="41" operator="equal">
      <formula>$AG$22</formula>
    </cfRule>
    <cfRule type="cellIs" priority="32" dxfId="41" operator="equal">
      <formula>$AK$41</formula>
    </cfRule>
    <cfRule type="cellIs" priority="33" dxfId="41" operator="equal">
      <formula>$AK$42</formula>
    </cfRule>
    <cfRule type="cellIs" priority="34" dxfId="41" operator="equal">
      <formula>$AK$43</formula>
    </cfRule>
    <cfRule type="cellIs" priority="35" dxfId="41" operator="equal">
      <formula>$AK$44</formula>
    </cfRule>
  </conditionalFormatting>
  <conditionalFormatting sqref="H25:Z25">
    <cfRule type="cellIs" priority="7" dxfId="41" operator="equal">
      <formula>$AK$41</formula>
    </cfRule>
    <cfRule type="cellIs" priority="8" dxfId="41" operator="equal">
      <formula>$AG$22</formula>
    </cfRule>
    <cfRule type="cellIs" priority="20" dxfId="41" operator="equal">
      <formula>$AG$20</formula>
    </cfRule>
  </conditionalFormatting>
  <conditionalFormatting sqref="H56:Z56">
    <cfRule type="cellIs" priority="14" dxfId="41" operator="equal">
      <formula>$AE$57</formula>
    </cfRule>
    <cfRule type="cellIs" priority="18" dxfId="41" operator="equal">
      <formula>$AE$56</formula>
    </cfRule>
  </conditionalFormatting>
  <conditionalFormatting sqref="H57:Z57">
    <cfRule type="cellIs" priority="13" dxfId="41" operator="equal">
      <formula>$AE$57</formula>
    </cfRule>
    <cfRule type="cellIs" priority="17" dxfId="41" operator="equal">
      <formula>$AE$56</formula>
    </cfRule>
  </conditionalFormatting>
  <conditionalFormatting sqref="H59:Z59">
    <cfRule type="cellIs" priority="15" dxfId="41" operator="equal">
      <formula>$AE$57</formula>
    </cfRule>
    <cfRule type="cellIs" priority="16" dxfId="41" operator="equal">
      <formula>$AE$56</formula>
    </cfRule>
  </conditionalFormatting>
  <conditionalFormatting sqref="H42:Z42">
    <cfRule type="cellIs" priority="10" dxfId="41" operator="equal">
      <formula>$AG$22</formula>
    </cfRule>
  </conditionalFormatting>
  <conditionalFormatting sqref="H44:Z44">
    <cfRule type="cellIs" priority="9" dxfId="41" operator="equal">
      <formula>$AG$22</formula>
    </cfRule>
  </conditionalFormatting>
  <conditionalFormatting sqref="E33:Z33">
    <cfRule type="cellIs" priority="4" dxfId="41" operator="equal">
      <formula>$AK$46</formula>
    </cfRule>
    <cfRule type="cellIs" priority="5" dxfId="41" operator="equal">
      <formula>$AJ$83</formula>
    </cfRule>
    <cfRule type="cellIs" priority="6" dxfId="41" operator="equal">
      <formula>$AF$83</formula>
    </cfRule>
  </conditionalFormatting>
  <conditionalFormatting sqref="E87:Z87">
    <cfRule type="cellIs" priority="3" dxfId="2" operator="equal">
      <formula>$AF$80</formula>
    </cfRule>
  </conditionalFormatting>
  <conditionalFormatting sqref="E85:Z85">
    <cfRule type="cellIs" priority="1" dxfId="41" operator="equal">
      <formula>$AK$78</formula>
    </cfRule>
    <cfRule type="cellIs" priority="2" dxfId="2" operator="equal">
      <formula>$AF$80</formula>
    </cfRule>
  </conditionalFormatting>
  <printOptions horizontalCentered="1" verticalCentered="1"/>
  <pageMargins left="0.25" right="0.25" top="0.5" bottom="0.5" header="0.3" footer="0.3"/>
  <pageSetup orientation="portrait" paperSize="1" scale="65" r:id="rId70"/>
  <drawing r:id="rId68"/>
  <legacyDrawing r:id="rId6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" name="Option Button 1">
              <controlPr defaultSize="0" autoLine="0" linkedCell="$AE$12" autoPict="0">
                <anchor moveWithCells="1" sizeWithCells="1">
                  <from>
                    <xdr:col>8</xdr:col>
                    <xdr:colOff>190500</xdr:colOff>
                    <xdr:row>11</xdr:row>
                    <xdr:rowOff>76200</xdr:rowOff>
                  </from>
                  <to>
                    <xdr:col>11</xdr:col>
                    <xdr:colOff>95250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2" name="Check Box 2">
              <controlPr defaultSize="0" autoLine="0" linkedCell="$AE$37" autoPict="0">
                <anchor moveWithCells="1">
                  <from>
                    <xdr:col>4</xdr:col>
                    <xdr:colOff>161925</xdr:colOff>
                    <xdr:row>36</xdr:row>
                    <xdr:rowOff>57150</xdr:rowOff>
                  </from>
                  <to>
                    <xdr:col>8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3" name="Check Box 3">
              <controlPr defaultSize="0" autoLine="0" linkedCell="$AF$37" autoPict="0">
                <anchor moveWithCells="1">
                  <from>
                    <xdr:col>8</xdr:col>
                    <xdr:colOff>190500</xdr:colOff>
                    <xdr:row>36</xdr:row>
                    <xdr:rowOff>57150</xdr:rowOff>
                  </from>
                  <to>
                    <xdr:col>12</xdr:col>
                    <xdr:colOff>95250</xdr:colOff>
                    <xdr:row>36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4" name="Option Button 4">
              <controlPr defaultSize="0" autoLine="0" linkedCell="$AE$12" autoPict="0">
                <anchor moveWithCells="1">
                  <from>
                    <xdr:col>11</xdr:col>
                    <xdr:colOff>95250</xdr:colOff>
                    <xdr:row>11</xdr:row>
                    <xdr:rowOff>76200</xdr:rowOff>
                  </from>
                  <to>
                    <xdr:col>14</xdr:col>
                    <xdr:colOff>19050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Option Button 5">
              <controlPr defaultSize="0" autoLine="0" linkedCell="$AE$12" autoPict="0">
                <anchor moveWithCells="1">
                  <from>
                    <xdr:col>14</xdr:col>
                    <xdr:colOff>28575</xdr:colOff>
                    <xdr:row>11</xdr:row>
                    <xdr:rowOff>66675</xdr:rowOff>
                  </from>
                  <to>
                    <xdr:col>17</xdr:col>
                    <xdr:colOff>142875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Option Button 6">
              <controlPr defaultSize="0" autoLine="0" linkedCell="$AE$12" autoPict="0">
                <anchor moveWithCells="1">
                  <from>
                    <xdr:col>17</xdr:col>
                    <xdr:colOff>180975</xdr:colOff>
                    <xdr:row>11</xdr:row>
                    <xdr:rowOff>76200</xdr:rowOff>
                  </from>
                  <to>
                    <xdr:col>20</xdr:col>
                    <xdr:colOff>142875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Option Button 7">
              <controlPr defaultSize="0" autoLine="0" linkedCell="$AE$12" autoPict="0">
                <anchor moveWithCells="1">
                  <from>
                    <xdr:col>20</xdr:col>
                    <xdr:colOff>104775</xdr:colOff>
                    <xdr:row>11</xdr:row>
                    <xdr:rowOff>85725</xdr:rowOff>
                  </from>
                  <to>
                    <xdr:col>22</xdr:col>
                    <xdr:colOff>276225</xdr:colOff>
                    <xdr:row>11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Option Button 8">
              <controlPr defaultSize="0" autoLine="0" linkedCell="$AE$13" autoPict="0">
                <anchor moveWithCells="1" sizeWithCells="1">
                  <from>
                    <xdr:col>4</xdr:col>
                    <xdr:colOff>95250</xdr:colOff>
                    <xdr:row>12</xdr:row>
                    <xdr:rowOff>28575</xdr:rowOff>
                  </from>
                  <to>
                    <xdr:col>6</xdr:col>
                    <xdr:colOff>114300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Option Button 9">
              <controlPr defaultSize="0" autoLine="0" linkedCell="$AE$13" autoPict="0">
                <anchor moveWithCells="1" sizeWithCells="1">
                  <from>
                    <xdr:col>6</xdr:col>
                    <xdr:colOff>257175</xdr:colOff>
                    <xdr:row>12</xdr:row>
                    <xdr:rowOff>28575</xdr:rowOff>
                  </from>
                  <to>
                    <xdr:col>15</xdr:col>
                    <xdr:colOff>238125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Group Box 10">
              <controlPr defaultSize="0" print="0" autoLine="0" autoPict="0">
                <anchor moveWithCells="1" sizeWithCells="1">
                  <from>
                    <xdr:col>4</xdr:col>
                    <xdr:colOff>47625</xdr:colOff>
                    <xdr:row>12</xdr:row>
                    <xdr:rowOff>19050</xdr:rowOff>
                  </from>
                  <to>
                    <xdr:col>15</xdr:col>
                    <xdr:colOff>285750</xdr:colOff>
                    <xdr:row>12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Option Button 11">
              <controlPr defaultSize="0" autoLine="0" linkedCell="$AE$48" autoPict="0">
                <anchor moveWithCells="1" sizeWithCells="1">
                  <from>
                    <xdr:col>4</xdr:col>
                    <xdr:colOff>247650</xdr:colOff>
                    <xdr:row>47</xdr:row>
                    <xdr:rowOff>47625</xdr:rowOff>
                  </from>
                  <to>
                    <xdr:col>8</xdr:col>
                    <xdr:colOff>247650</xdr:colOff>
                    <xdr:row>47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Option Button 12">
              <controlPr defaultSize="0" autoLine="0" linkedCell="$AE$48" autoPict="0">
                <anchor moveWithCells="1" sizeWithCells="1">
                  <from>
                    <xdr:col>8</xdr:col>
                    <xdr:colOff>228600</xdr:colOff>
                    <xdr:row>47</xdr:row>
                    <xdr:rowOff>47625</xdr:rowOff>
                  </from>
                  <to>
                    <xdr:col>13</xdr:col>
                    <xdr:colOff>180975</xdr:colOff>
                    <xdr:row>47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Group Box 13">
              <controlPr defaultSize="0" print="0" autoLine="0" autoPict="0">
                <anchor moveWithCells="1" sizeWithCells="1">
                  <from>
                    <xdr:col>4</xdr:col>
                    <xdr:colOff>190500</xdr:colOff>
                    <xdr:row>47</xdr:row>
                    <xdr:rowOff>38100</xdr:rowOff>
                  </from>
                  <to>
                    <xdr:col>13</xdr:col>
                    <xdr:colOff>209550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Option Button 14">
              <controlPr defaultSize="0" autoLine="0" linkedCell="$AE$53" autoPict="0">
                <anchor moveWithCells="1" sizeWithCells="1">
                  <from>
                    <xdr:col>4</xdr:col>
                    <xdr:colOff>266700</xdr:colOff>
                    <xdr:row>52</xdr:row>
                    <xdr:rowOff>66675</xdr:rowOff>
                  </from>
                  <to>
                    <xdr:col>8</xdr:col>
                    <xdr:colOff>161925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Option Button 15">
              <controlPr defaultSize="0" autoLine="0" linkedCell="$AE$53" autoPict="0">
                <anchor moveWithCells="1" sizeWithCells="1">
                  <from>
                    <xdr:col>8</xdr:col>
                    <xdr:colOff>228600</xdr:colOff>
                    <xdr:row>52</xdr:row>
                    <xdr:rowOff>95250</xdr:rowOff>
                  </from>
                  <to>
                    <xdr:col>13</xdr:col>
                    <xdr:colOff>85725</xdr:colOff>
                    <xdr:row>52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Option Button 16">
              <controlPr defaultSize="0" autoLine="0" linkedCell="$AE$54" autoPict="0">
                <anchor moveWithCells="1" sizeWithCells="1">
                  <from>
                    <xdr:col>4</xdr:col>
                    <xdr:colOff>257175</xdr:colOff>
                    <xdr:row>53</xdr:row>
                    <xdr:rowOff>85725</xdr:rowOff>
                  </from>
                  <to>
                    <xdr:col>8</xdr:col>
                    <xdr:colOff>104775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Option Button 17">
              <controlPr defaultSize="0" autoLine="0" linkedCell="$AE$54" autoPict="0">
                <anchor moveWithCells="1" sizeWithCells="1">
                  <from>
                    <xdr:col>8</xdr:col>
                    <xdr:colOff>219075</xdr:colOff>
                    <xdr:row>53</xdr:row>
                    <xdr:rowOff>85725</xdr:rowOff>
                  </from>
                  <to>
                    <xdr:col>11</xdr:col>
                    <xdr:colOff>38100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defaultSize="0" autoLine="0" linkedCell="$AE$20" autoPict="0">
                <anchor moveWithCells="1" sizeWithCells="1">
                  <from>
                    <xdr:col>7</xdr:col>
                    <xdr:colOff>238125</xdr:colOff>
                    <xdr:row>19</xdr:row>
                    <xdr:rowOff>9525</xdr:rowOff>
                  </from>
                  <to>
                    <xdr:col>11</xdr:col>
                    <xdr:colOff>66675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9" name="Option Button 20">
              <controlPr defaultSize="0" autoLine="0" linkedCell="$AE$20" autoPict="0">
                <anchor moveWithCells="1" sizeWithCells="1">
                  <from>
                    <xdr:col>11</xdr:col>
                    <xdr:colOff>76200</xdr:colOff>
                    <xdr:row>19</xdr:row>
                    <xdr:rowOff>0</xdr:rowOff>
                  </from>
                  <to>
                    <xdr:col>14</xdr:col>
                    <xdr:colOff>95250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0" name="Option Button 21">
              <controlPr defaultSize="0" autoLine="0" linkedCell="$AE$20" autoPict="0">
                <anchor moveWithCells="1" sizeWithCells="1">
                  <from>
                    <xdr:col>14</xdr:col>
                    <xdr:colOff>114300</xdr:colOff>
                    <xdr:row>19</xdr:row>
                    <xdr:rowOff>0</xdr:rowOff>
                  </from>
                  <to>
                    <xdr:col>21</xdr:col>
                    <xdr:colOff>85725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1" name="Option Button 22">
              <controlPr defaultSize="0" autoLine="0" linkedCell="$AE$20" autoPict="0">
                <anchor moveWithCells="1" sizeWithCells="1">
                  <from>
                    <xdr:col>21</xdr:col>
                    <xdr:colOff>104775</xdr:colOff>
                    <xdr:row>19</xdr:row>
                    <xdr:rowOff>0</xdr:rowOff>
                  </from>
                  <to>
                    <xdr:col>28</xdr:col>
                    <xdr:colOff>352425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2" name="Option Button 23">
              <controlPr defaultSize="0" autoLine="0" linkedCell="$AE$20" autoPict="0">
                <anchor moveWithCells="1" sizeWithCells="1">
                  <from>
                    <xdr:col>7</xdr:col>
                    <xdr:colOff>238125</xdr:colOff>
                    <xdr:row>19</xdr:row>
                    <xdr:rowOff>228600</xdr:rowOff>
                  </from>
                  <to>
                    <xdr:col>16</xdr:col>
                    <xdr:colOff>228600</xdr:colOff>
                    <xdr:row>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Group Box 24">
              <controlPr defaultSize="0" print="0" autoLine="0" autoPict="0">
                <anchor moveWithCells="1" sizeWithCells="1">
                  <from>
                    <xdr:col>4</xdr:col>
                    <xdr:colOff>190500</xdr:colOff>
                    <xdr:row>45</xdr:row>
                    <xdr:rowOff>28575</xdr:rowOff>
                  </from>
                  <to>
                    <xdr:col>7</xdr:col>
                    <xdr:colOff>123825</xdr:colOff>
                    <xdr:row>45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Option Button 25">
              <controlPr defaultSize="0" autoLine="0" linkedCell="$AE$46" autoPict="0">
                <anchor moveWithCells="1" sizeWithCells="1">
                  <from>
                    <xdr:col>4</xdr:col>
                    <xdr:colOff>247650</xdr:colOff>
                    <xdr:row>45</xdr:row>
                    <xdr:rowOff>47625</xdr:rowOff>
                  </from>
                  <to>
                    <xdr:col>6</xdr:col>
                    <xdr:colOff>19050</xdr:colOff>
                    <xdr:row>45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5" name="Option Button 26">
              <controlPr defaultSize="0" autoLine="0" linkedCell="$AE$46" autoPict="0">
                <anchor moveWithCells="1" sizeWithCells="1">
                  <from>
                    <xdr:col>5</xdr:col>
                    <xdr:colOff>295275</xdr:colOff>
                    <xdr:row>45</xdr:row>
                    <xdr:rowOff>47625</xdr:rowOff>
                  </from>
                  <to>
                    <xdr:col>7</xdr:col>
                    <xdr:colOff>66675</xdr:colOff>
                    <xdr:row>45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6" name="Option Button 27">
              <controlPr defaultSize="0" autoLine="0" linkedCell="$AE$35" autoPict="0">
                <anchor moveWithCells="1" sizeWithCells="1">
                  <from>
                    <xdr:col>4</xdr:col>
                    <xdr:colOff>257175</xdr:colOff>
                    <xdr:row>34</xdr:row>
                    <xdr:rowOff>38100</xdr:rowOff>
                  </from>
                  <to>
                    <xdr:col>6</xdr:col>
                    <xdr:colOff>95250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7" name="Option Button 28">
              <controlPr defaultSize="0" autoLine="0" linkedCell="$AE$35" autoPict="0">
                <anchor moveWithCells="1" sizeWithCells="1">
                  <from>
                    <xdr:col>6</xdr:col>
                    <xdr:colOff>47625</xdr:colOff>
                    <xdr:row>34</xdr:row>
                    <xdr:rowOff>38100</xdr:rowOff>
                  </from>
                  <to>
                    <xdr:col>7</xdr:col>
                    <xdr:colOff>180975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8" name="Group Box 29">
              <controlPr defaultSize="0" print="0" autoLine="0" autoPict="0">
                <anchor moveWithCells="1" sizeWithCells="1">
                  <from>
                    <xdr:col>4</xdr:col>
                    <xdr:colOff>200025</xdr:colOff>
                    <xdr:row>34</xdr:row>
                    <xdr:rowOff>19050</xdr:rowOff>
                  </from>
                  <to>
                    <xdr:col>7</xdr:col>
                    <xdr:colOff>247650</xdr:colOff>
                    <xdr:row>34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9" name="Option Button 30">
              <controlPr defaultSize="0" autoLine="0" linkedCell="$AE$22" autoPict="0">
                <anchor moveWithCells="1" sizeWithCells="1">
                  <from>
                    <xdr:col>4</xdr:col>
                    <xdr:colOff>152400</xdr:colOff>
                    <xdr:row>21</xdr:row>
                    <xdr:rowOff>38100</xdr:rowOff>
                  </from>
                  <to>
                    <xdr:col>10</xdr:col>
                    <xdr:colOff>95250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0" name="Option Button 31">
              <controlPr defaultSize="0" autoLine="0" linkedCell="$AE$22" autoPict="0">
                <anchor moveWithCells="1" sizeWithCells="1">
                  <from>
                    <xdr:col>10</xdr:col>
                    <xdr:colOff>114300</xdr:colOff>
                    <xdr:row>21</xdr:row>
                    <xdr:rowOff>38100</xdr:rowOff>
                  </from>
                  <to>
                    <xdr:col>14</xdr:col>
                    <xdr:colOff>19050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1" name="Option Button 32">
              <controlPr defaultSize="0" autoLine="0" linkedCell="$AE$22" autoPict="0">
                <anchor moveWithCells="1" sizeWithCells="1">
                  <from>
                    <xdr:col>14</xdr:col>
                    <xdr:colOff>9525</xdr:colOff>
                    <xdr:row>21</xdr:row>
                    <xdr:rowOff>38100</xdr:rowOff>
                  </from>
                  <to>
                    <xdr:col>18</xdr:col>
                    <xdr:colOff>57150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2" name="Group Box 33">
              <controlPr defaultSize="0" print="0" autoLine="0" autoPict="0">
                <anchor moveWithCells="1" sizeWithCells="1">
                  <from>
                    <xdr:col>4</xdr:col>
                    <xdr:colOff>114300</xdr:colOff>
                    <xdr:row>21</xdr:row>
                    <xdr:rowOff>28575</xdr:rowOff>
                  </from>
                  <to>
                    <xdr:col>27</xdr:col>
                    <xdr:colOff>47625</xdr:colOff>
                    <xdr:row>21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3" name="Label 34">
              <controlPr defaultSize="0" autoLine="0" autoPict="0">
                <anchor moveWithCells="1" sizeWithCells="1">
                  <from>
                    <xdr:col>18</xdr:col>
                    <xdr:colOff>9525</xdr:colOff>
                    <xdr:row>21</xdr:row>
                    <xdr:rowOff>66675</xdr:rowOff>
                  </from>
                  <to>
                    <xdr:col>26</xdr:col>
                    <xdr:colOff>438150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4" name="Option Button 35">
              <controlPr defaultSize="0" autoLine="0" linkedCell="$AE$36" autoPict="0">
                <anchor moveWithCells="1" sizeWithCells="1">
                  <from>
                    <xdr:col>4</xdr:col>
                    <xdr:colOff>238125</xdr:colOff>
                    <xdr:row>35</xdr:row>
                    <xdr:rowOff>57150</xdr:rowOff>
                  </from>
                  <to>
                    <xdr:col>7</xdr:col>
                    <xdr:colOff>209550</xdr:colOff>
                    <xdr:row>35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Option Button 36">
              <controlPr defaultSize="0" autoLine="0" linkedCell="$AE$36" autoPict="0">
                <anchor moveWithCells="1" sizeWithCells="1">
                  <from>
                    <xdr:col>7</xdr:col>
                    <xdr:colOff>171450</xdr:colOff>
                    <xdr:row>35</xdr:row>
                    <xdr:rowOff>57150</xdr:rowOff>
                  </from>
                  <to>
                    <xdr:col>9</xdr:col>
                    <xdr:colOff>228600</xdr:colOff>
                    <xdr:row>35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6" name="Option Button 37">
              <controlPr defaultSize="0" autoLine="0" linkedCell="$AE$36" autoPict="0">
                <anchor moveWithCells="1" sizeWithCells="1">
                  <from>
                    <xdr:col>9</xdr:col>
                    <xdr:colOff>228600</xdr:colOff>
                    <xdr:row>35</xdr:row>
                    <xdr:rowOff>66675</xdr:rowOff>
                  </from>
                  <to>
                    <xdr:col>13</xdr:col>
                    <xdr:colOff>28575</xdr:colOff>
                    <xdr:row>35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7" name="Option Button 38">
              <controlPr defaultSize="0" autoLine="0" linkedCell="$AE$36" autoPict="0">
                <anchor moveWithCells="1" sizeWithCells="1">
                  <from>
                    <xdr:col>12</xdr:col>
                    <xdr:colOff>171450</xdr:colOff>
                    <xdr:row>35</xdr:row>
                    <xdr:rowOff>57150</xdr:rowOff>
                  </from>
                  <to>
                    <xdr:col>18</xdr:col>
                    <xdr:colOff>171450</xdr:colOff>
                    <xdr:row>35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8" name="Group Box 39">
              <controlPr defaultSize="0" print="0" autoLine="0" autoPict="0">
                <anchor moveWithCells="1" sizeWithCells="1">
                  <from>
                    <xdr:col>4</xdr:col>
                    <xdr:colOff>200025</xdr:colOff>
                    <xdr:row>35</xdr:row>
                    <xdr:rowOff>38100</xdr:rowOff>
                  </from>
                  <to>
                    <xdr:col>27</xdr:col>
                    <xdr:colOff>342900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9" name="Label 40">
              <controlPr defaultSize="0" autoLine="0" autoPict="0">
                <anchor moveWithCells="1" sizeWithCells="1">
                  <from>
                    <xdr:col>18</xdr:col>
                    <xdr:colOff>238125</xdr:colOff>
                    <xdr:row>35</xdr:row>
                    <xdr:rowOff>95250</xdr:rowOff>
                  </from>
                  <to>
                    <xdr:col>27</xdr:col>
                    <xdr:colOff>333375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0" name="Option Button 41">
              <controlPr defaultSize="0" autoLine="0" linkedCell="$AE$30" autoPict="0">
                <anchor moveWithCells="1" sizeWithCells="1">
                  <from>
                    <xdr:col>6</xdr:col>
                    <xdr:colOff>200025</xdr:colOff>
                    <xdr:row>29</xdr:row>
                    <xdr:rowOff>47625</xdr:rowOff>
                  </from>
                  <to>
                    <xdr:col>8</xdr:col>
                    <xdr:colOff>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1" name="Option Button 42">
              <controlPr defaultSize="0" autoLine="0" linkedCell="$AE$30" autoPict="0">
                <anchor moveWithCells="1" sizeWithCells="1">
                  <from>
                    <xdr:col>8</xdr:col>
                    <xdr:colOff>9525</xdr:colOff>
                    <xdr:row>29</xdr:row>
                    <xdr:rowOff>47625</xdr:rowOff>
                  </from>
                  <to>
                    <xdr:col>9</xdr:col>
                    <xdr:colOff>95250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2" name="Label 43">
              <controlPr defaultSize="0" autoLine="0" autoPict="0">
                <anchor moveWithCells="1" sizeWithCells="1">
                  <from>
                    <xdr:col>9</xdr:col>
                    <xdr:colOff>266700</xdr:colOff>
                    <xdr:row>29</xdr:row>
                    <xdr:rowOff>85725</xdr:rowOff>
                  </from>
                  <to>
                    <xdr:col>22</xdr:col>
                    <xdr:colOff>28575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3" name="Group Box 44">
              <controlPr defaultSize="0" print="0" autoLine="0" autoPict="0">
                <anchor moveWithCells="1" sizeWithCells="1">
                  <from>
                    <xdr:col>6</xdr:col>
                    <xdr:colOff>180975</xdr:colOff>
                    <xdr:row>29</xdr:row>
                    <xdr:rowOff>38100</xdr:rowOff>
                  </from>
                  <to>
                    <xdr:col>28</xdr:col>
                    <xdr:colOff>314325</xdr:colOff>
                    <xdr:row>29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4" name="Option Button 45">
              <controlPr defaultSize="0" autoLine="0" linkedCell="$AE$20" autoPict="0">
                <anchor moveWithCells="1">
                  <from>
                    <xdr:col>16</xdr:col>
                    <xdr:colOff>9525</xdr:colOff>
                    <xdr:row>19</xdr:row>
                    <xdr:rowOff>238125</xdr:rowOff>
                  </from>
                  <to>
                    <xdr:col>19</xdr:col>
                    <xdr:colOff>247650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5" name="Option Button 46">
              <controlPr defaultSize="0" autoLine="0" linkedCell="$AE$20" autoPict="0">
                <anchor moveWithCells="1">
                  <from>
                    <xdr:col>19</xdr:col>
                    <xdr:colOff>200025</xdr:colOff>
                    <xdr:row>19</xdr:row>
                    <xdr:rowOff>238125</xdr:rowOff>
                  </from>
                  <to>
                    <xdr:col>23</xdr:col>
                    <xdr:colOff>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6" name="Option Button 48">
              <controlPr defaultSize="0" autoLine="0" linkedCell="$AE$14" autoPict="0">
                <anchor moveWithCells="1">
                  <from>
                    <xdr:col>4</xdr:col>
                    <xdr:colOff>57150</xdr:colOff>
                    <xdr:row>13</xdr:row>
                    <xdr:rowOff>47625</xdr:rowOff>
                  </from>
                  <to>
                    <xdr:col>4</xdr:col>
                    <xdr:colOff>295275</xdr:colOff>
                    <xdr:row>13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7" name="Option Button 49">
              <controlPr defaultSize="0" autoLine="0" linkedCell="$AE$14" autoPict="0">
                <anchor moveWithCells="1">
                  <from>
                    <xdr:col>11</xdr:col>
                    <xdr:colOff>57150</xdr:colOff>
                    <xdr:row>13</xdr:row>
                    <xdr:rowOff>38100</xdr:rowOff>
                  </from>
                  <to>
                    <xdr:col>11</xdr:col>
                    <xdr:colOff>247650</xdr:colOff>
                    <xdr:row>13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8" name="Group Box 50">
              <controlPr defaultSize="0" print="0" autoLine="0" autoPict="0">
                <anchor moveWithCells="1">
                  <from>
                    <xdr:col>4</xdr:col>
                    <xdr:colOff>47625</xdr:colOff>
                    <xdr:row>13</xdr:row>
                    <xdr:rowOff>0</xdr:rowOff>
                  </from>
                  <to>
                    <xdr:col>18</xdr:col>
                    <xdr:colOff>38100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49" name="Option Button 51">
              <controlPr defaultSize="0" autoLine="0" linkedCell="$AG$12" autoPict="0">
                <anchor moveWithCells="1">
                  <from>
                    <xdr:col>4</xdr:col>
                    <xdr:colOff>104775</xdr:colOff>
                    <xdr:row>11</xdr:row>
                    <xdr:rowOff>85725</xdr:rowOff>
                  </from>
                  <to>
                    <xdr:col>5</xdr:col>
                    <xdr:colOff>200025</xdr:colOff>
                    <xdr:row>11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0" name="Option Button 52">
              <controlPr defaultSize="0" autoLine="0" linkedCell="$AG$12" autoPict="0">
                <anchor moveWithCells="1">
                  <from>
                    <xdr:col>5</xdr:col>
                    <xdr:colOff>142875</xdr:colOff>
                    <xdr:row>11</xdr:row>
                    <xdr:rowOff>104775</xdr:rowOff>
                  </from>
                  <to>
                    <xdr:col>6</xdr:col>
                    <xdr:colOff>209550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1" name="Group Box 53">
              <controlPr defaultSize="0" print="0" autoLine="0" autoPict="0">
                <anchor moveWithCells="1">
                  <from>
                    <xdr:col>4</xdr:col>
                    <xdr:colOff>76200</xdr:colOff>
                    <xdr:row>11</xdr:row>
                    <xdr:rowOff>38100</xdr:rowOff>
                  </from>
                  <to>
                    <xdr:col>6</xdr:col>
                    <xdr:colOff>266700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2" name="Option Button 54">
              <controlPr defaultSize="0" autoLine="0" linkedCell="$AE$21" autoPict="0">
                <anchor moveWithCells="1">
                  <from>
                    <xdr:col>4</xdr:col>
                    <xdr:colOff>142875</xdr:colOff>
                    <xdr:row>19</xdr:row>
                    <xdr:rowOff>266700</xdr:rowOff>
                  </from>
                  <to>
                    <xdr:col>5</xdr:col>
                    <xdr:colOff>200025</xdr:colOff>
                    <xdr:row>20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3" name="Option Button 55">
              <controlPr defaultSize="0" autoLine="0" linkedCell="$AE$21" autoPict="0">
                <anchor moveWithCells="1">
                  <from>
                    <xdr:col>5</xdr:col>
                    <xdr:colOff>219075</xdr:colOff>
                    <xdr:row>19</xdr:row>
                    <xdr:rowOff>285750</xdr:rowOff>
                  </from>
                  <to>
                    <xdr:col>6</xdr:col>
                    <xdr:colOff>304800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4" name="Option Button 57">
              <controlPr defaultSize="0" autoLine="0" linkedCell="$AE$20" autoPict="0">
                <anchor moveWithCells="1">
                  <from>
                    <xdr:col>7</xdr:col>
                    <xdr:colOff>238125</xdr:colOff>
                    <xdr:row>20</xdr:row>
                    <xdr:rowOff>85725</xdr:rowOff>
                  </from>
                  <to>
                    <xdr:col>15</xdr:col>
                    <xdr:colOff>266700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5" name="Option Button 58">
              <controlPr defaultSize="0" autoLine="0" linkedCell="$AE$20" autoPict="0">
                <anchor moveWithCells="1">
                  <from>
                    <xdr:col>15</xdr:col>
                    <xdr:colOff>257175</xdr:colOff>
                    <xdr:row>20</xdr:row>
                    <xdr:rowOff>95250</xdr:rowOff>
                  </from>
                  <to>
                    <xdr:col>24</xdr:col>
                    <xdr:colOff>133350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56" name="Group Box 59">
              <controlPr defaultSize="0" print="0" autoLine="0" autoPict="0">
                <anchor moveWithCells="1">
                  <from>
                    <xdr:col>7</xdr:col>
                    <xdr:colOff>200025</xdr:colOff>
                    <xdr:row>18</xdr:row>
                    <xdr:rowOff>57150</xdr:rowOff>
                  </from>
                  <to>
                    <xdr:col>28</xdr:col>
                    <xdr:colOff>419100</xdr:colOff>
                    <xdr:row>20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57" name="Option Button 60">
              <controlPr defaultSize="0" autoLine="0" linkedCell="$AE$83" autoPict="0">
                <anchor moveWithCells="1">
                  <from>
                    <xdr:col>7</xdr:col>
                    <xdr:colOff>200025</xdr:colOff>
                    <xdr:row>82</xdr:row>
                    <xdr:rowOff>57150</xdr:rowOff>
                  </from>
                  <to>
                    <xdr:col>11</xdr:col>
                    <xdr:colOff>114300</xdr:colOff>
                    <xdr:row>82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58" name="Option Button 61">
              <controlPr defaultSize="0" autoLine="0" linkedCell="$AE$83" autoPict="0">
                <anchor moveWithCells="1">
                  <from>
                    <xdr:col>11</xdr:col>
                    <xdr:colOff>123825</xdr:colOff>
                    <xdr:row>82</xdr:row>
                    <xdr:rowOff>66675</xdr:rowOff>
                  </from>
                  <to>
                    <xdr:col>16</xdr:col>
                    <xdr:colOff>47625</xdr:colOff>
                    <xdr:row>82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59" name="Option Button 62">
              <controlPr defaultSize="0" autoLine="0" linkedCell="$AE$83" autoPict="0">
                <anchor moveWithCells="1">
                  <from>
                    <xdr:col>16</xdr:col>
                    <xdr:colOff>57150</xdr:colOff>
                    <xdr:row>82</xdr:row>
                    <xdr:rowOff>76200</xdr:rowOff>
                  </from>
                  <to>
                    <xdr:col>20</xdr:col>
                    <xdr:colOff>209550</xdr:colOff>
                    <xdr:row>82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0" name="Option Button 63">
              <controlPr defaultSize="0" autoLine="0" linkedCell="$AE$83" autoPict="0">
                <anchor moveWithCells="1">
                  <from>
                    <xdr:col>20</xdr:col>
                    <xdr:colOff>238125</xdr:colOff>
                    <xdr:row>82</xdr:row>
                    <xdr:rowOff>66675</xdr:rowOff>
                  </from>
                  <to>
                    <xdr:col>25</xdr:col>
                    <xdr:colOff>76200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1" name="Option Button 64">
              <controlPr defaultSize="0" autoLine="0" linkedCell="$AE$83" autoPict="0">
                <anchor moveWithCells="1">
                  <from>
                    <xdr:col>4</xdr:col>
                    <xdr:colOff>200025</xdr:colOff>
                    <xdr:row>82</xdr:row>
                    <xdr:rowOff>66675</xdr:rowOff>
                  </from>
                  <to>
                    <xdr:col>7</xdr:col>
                    <xdr:colOff>114300</xdr:colOff>
                    <xdr:row>82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2" name="Group Box 65">
              <controlPr defaultSize="0" print="0" autoLine="0" autoPict="0">
                <anchor moveWithCells="1">
                  <from>
                    <xdr:col>4</xdr:col>
                    <xdr:colOff>57150</xdr:colOff>
                    <xdr:row>81</xdr:row>
                    <xdr:rowOff>57150</xdr:rowOff>
                  </from>
                  <to>
                    <xdr:col>26</xdr:col>
                    <xdr:colOff>19050</xdr:colOff>
                    <xdr:row>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3" name="Option Button 66">
              <controlPr defaultSize="0" autoLine="0" linkedCell="$AE$12" autoPict="0">
                <anchor moveWithCells="1">
                  <from>
                    <xdr:col>22</xdr:col>
                    <xdr:colOff>228600</xdr:colOff>
                    <xdr:row>11</xdr:row>
                    <xdr:rowOff>85725</xdr:rowOff>
                  </from>
                  <to>
                    <xdr:col>25</xdr:col>
                    <xdr:colOff>28575</xdr:colOff>
                    <xdr:row>11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4" name="Group Box 67">
              <controlPr defaultSize="0" print="0" autoLine="0" autoPict="0">
                <anchor moveWithCells="1">
                  <from>
                    <xdr:col>8</xdr:col>
                    <xdr:colOff>104775</xdr:colOff>
                    <xdr:row>11</xdr:row>
                    <xdr:rowOff>57150</xdr:rowOff>
                  </from>
                  <to>
                    <xdr:col>25</xdr:col>
                    <xdr:colOff>295275</xdr:colOff>
                    <xdr:row>11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5" name="Group Box 68">
              <controlPr defaultSize="0" print="0" autoLine="0" autoPict="0">
                <anchor moveWithCells="1">
                  <from>
                    <xdr:col>4</xdr:col>
                    <xdr:colOff>0</xdr:colOff>
                    <xdr:row>19</xdr:row>
                    <xdr:rowOff>171450</xdr:rowOff>
                  </from>
                  <to>
                    <xdr:col>7</xdr:col>
                    <xdr:colOff>161925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66" name="Group Box 71">
              <controlPr defaultSize="0" print="0" autoLine="0" autoPict="0">
                <anchor moveWithCells="1">
                  <from>
                    <xdr:col>4</xdr:col>
                    <xdr:colOff>257175</xdr:colOff>
                    <xdr:row>52</xdr:row>
                    <xdr:rowOff>28575</xdr:rowOff>
                  </from>
                  <to>
                    <xdr:col>14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67" name="Group Box 72">
              <controlPr defaultSize="0" print="0" autoLine="0" autoPict="0">
                <anchor moveWithCells="1">
                  <from>
                    <xdr:col>4</xdr:col>
                    <xdr:colOff>219075</xdr:colOff>
                    <xdr:row>53</xdr:row>
                    <xdr:rowOff>28575</xdr:rowOff>
                  </from>
                  <to>
                    <xdr:col>13</xdr:col>
                    <xdr:colOff>200025</xdr:colOff>
                    <xdr:row>53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9C88EE7-2601-4243-A9CC-299F784BAA9D}">
  <sheetPr codeName="Sheet2"/>
  <dimension ref="A2:BY73"/>
  <sheetViews>
    <sheetView workbookViewId="0" topLeftCell="A33">
      <selection pane="topLeft" activeCell="C61" sqref="C61"/>
    </sheetView>
  </sheetViews>
  <sheetFormatPr defaultColWidth="9.144285714285713" defaultRowHeight="12.75"/>
  <cols>
    <col min="1" max="1" width="13.142857142857142" style="334" customWidth="1"/>
    <col min="2" max="3" width="9.142857142857142" style="334"/>
    <col min="4" max="22" width="11.714285714285714" style="334" customWidth="1"/>
    <col min="23" max="16384" width="9.142857142857142" style="334"/>
  </cols>
  <sheetData>
    <row r="2" spans="38:56" ht="12.75">
      <c r="AL2" s="334">
        <f>AL37-AL17</f>
        <v>0</v>
      </c>
      <c r="AN2" s="334">
        <f>AN37-AN17</f>
        <v>10</v>
      </c>
      <c r="AP2" s="334">
        <f>AP37-AP17</f>
        <v>0</v>
      </c>
      <c r="AR2" s="334">
        <f>AR37-AR17</f>
        <v>10</v>
      </c>
      <c r="AT2" s="334">
        <f>AT37-AT17</f>
        <v>0</v>
      </c>
      <c r="AV2" s="334">
        <f>AV37-AV17</f>
        <v>0</v>
      </c>
      <c r="AX2" s="334">
        <f>AX37-AX17</f>
        <v>10</v>
      </c>
      <c r="AZ2" s="334">
        <f>AZ37-AZ17</f>
        <v>0</v>
      </c>
      <c r="BB2" s="334">
        <f>BB37-BB17</f>
        <v>10</v>
      </c>
      <c r="BD2" s="334">
        <f>BD37-BD17</f>
        <v>0</v>
      </c>
    </row>
    <row r="3" spans="38:56" ht="12.75">
      <c r="AL3" s="334">
        <f t="shared" si="0" ref="AL3:AN12">AL38-AL18</f>
        <v>0</v>
      </c>
      <c r="AN3" s="334">
        <f t="shared" si="0"/>
        <v>10</v>
      </c>
      <c r="AP3" s="334">
        <f t="shared" si="1" ref="AP3:AP12">AP38-AP18</f>
        <v>10</v>
      </c>
      <c r="AR3" s="334">
        <f t="shared" si="2" ref="AR3:AR12">AR38-AR18</f>
        <v>0</v>
      </c>
      <c r="AT3" s="334">
        <f t="shared" si="3" ref="AT3:AT12">AT38-AT18</f>
        <v>0</v>
      </c>
      <c r="AV3" s="334">
        <f t="shared" si="4" ref="AV3:AV12">AV38-AV18</f>
        <v>10</v>
      </c>
      <c r="AX3" s="334">
        <f t="shared" si="5" ref="AX3:AX12">AX38-AX18</f>
        <v>0</v>
      </c>
      <c r="AZ3" s="334">
        <f t="shared" si="6" ref="AZ3:AZ12">AZ38-AZ18</f>
        <v>0</v>
      </c>
      <c r="BB3" s="334">
        <f t="shared" si="7" ref="BB3:BB12">BB38-BB18</f>
        <v>10</v>
      </c>
      <c r="BD3" s="334">
        <f t="shared" si="8" ref="BD3:BD12">BD38-BD18</f>
        <v>0</v>
      </c>
    </row>
    <row r="4" spans="38:56" ht="12.75">
      <c r="AL4" s="334">
        <f t="shared" si="0"/>
        <v>0</v>
      </c>
      <c r="AN4" s="334">
        <f t="shared" si="0"/>
        <v>10</v>
      </c>
      <c r="AP4" s="334">
        <f t="shared" si="1"/>
        <v>0</v>
      </c>
      <c r="AR4" s="334">
        <f t="shared" si="2"/>
        <v>0</v>
      </c>
      <c r="AT4" s="334">
        <f t="shared" si="3"/>
        <v>0</v>
      </c>
      <c r="AV4" s="334">
        <f t="shared" si="4"/>
        <v>0</v>
      </c>
      <c r="AX4" s="334">
        <f t="shared" si="5"/>
        <v>10</v>
      </c>
      <c r="AZ4" s="334">
        <f t="shared" si="6"/>
        <v>0</v>
      </c>
      <c r="BB4" s="334">
        <f t="shared" si="7"/>
        <v>10</v>
      </c>
      <c r="BD4" s="334">
        <f t="shared" si="8"/>
        <v>10</v>
      </c>
    </row>
    <row r="5" spans="38:56" ht="12.75">
      <c r="AL5" s="334">
        <f t="shared" si="0"/>
        <v>10</v>
      </c>
      <c r="AN5" s="334">
        <f t="shared" si="0"/>
        <v>0</v>
      </c>
      <c r="AP5" s="334">
        <f t="shared" si="1"/>
        <v>10</v>
      </c>
      <c r="AR5" s="334">
        <f t="shared" si="2"/>
        <v>0</v>
      </c>
      <c r="AT5" s="334">
        <f t="shared" si="3"/>
        <v>10</v>
      </c>
      <c r="AV5" s="334">
        <f t="shared" si="4"/>
        <v>0</v>
      </c>
      <c r="AX5" s="334">
        <f t="shared" si="5"/>
        <v>0</v>
      </c>
      <c r="AZ5" s="334">
        <f t="shared" si="6"/>
        <v>10</v>
      </c>
      <c r="BB5" s="334">
        <f t="shared" si="7"/>
        <v>0</v>
      </c>
      <c r="BD5" s="334">
        <f t="shared" si="8"/>
        <v>10</v>
      </c>
    </row>
    <row r="6" spans="38:56" ht="12.75">
      <c r="AL6" s="334">
        <f t="shared" si="0"/>
        <v>0</v>
      </c>
      <c r="AN6" s="334">
        <f t="shared" si="0"/>
        <v>0</v>
      </c>
      <c r="AP6" s="334">
        <f t="shared" si="1"/>
        <v>10</v>
      </c>
      <c r="AR6" s="334">
        <f t="shared" si="2"/>
        <v>10</v>
      </c>
      <c r="AT6" s="334">
        <f t="shared" si="3"/>
        <v>0</v>
      </c>
      <c r="AV6" s="334">
        <f t="shared" si="4"/>
        <v>0</v>
      </c>
      <c r="AX6" s="334">
        <f t="shared" si="5"/>
        <v>10</v>
      </c>
      <c r="AZ6" s="334">
        <f t="shared" si="6"/>
        <v>0</v>
      </c>
      <c r="BB6" s="334">
        <f t="shared" si="7"/>
        <v>0</v>
      </c>
      <c r="BD6" s="334">
        <f t="shared" si="8"/>
        <v>10</v>
      </c>
    </row>
    <row r="7" spans="38:56" ht="12.75">
      <c r="AL7" s="334">
        <f t="shared" si="0"/>
        <v>0</v>
      </c>
      <c r="AN7" s="334">
        <f t="shared" si="0"/>
        <v>0</v>
      </c>
      <c r="AP7" s="334">
        <f t="shared" si="1"/>
        <v>0</v>
      </c>
      <c r="AR7" s="334">
        <f t="shared" si="2"/>
        <v>10</v>
      </c>
      <c r="AT7" s="334">
        <f t="shared" si="3"/>
        <v>10</v>
      </c>
      <c r="AV7" s="334">
        <f t="shared" si="4"/>
        <v>10</v>
      </c>
      <c r="AX7" s="334">
        <f t="shared" si="5"/>
        <v>10</v>
      </c>
      <c r="AZ7" s="334">
        <f t="shared" si="6"/>
        <v>0</v>
      </c>
      <c r="BB7" s="334">
        <f t="shared" si="7"/>
        <v>0</v>
      </c>
      <c r="BD7" s="334">
        <f t="shared" si="8"/>
        <v>0</v>
      </c>
    </row>
    <row r="8" spans="6:56" ht="12.75">
      <c r="F8" s="335"/>
      <c r="G8" s="335"/>
      <c r="H8" s="335"/>
      <c r="I8" s="335"/>
      <c r="J8" s="335"/>
      <c r="K8" s="335"/>
      <c r="L8" s="335"/>
      <c r="M8" s="335"/>
      <c r="AL8" s="334">
        <f t="shared" si="0"/>
        <v>0</v>
      </c>
      <c r="AN8" s="334">
        <f t="shared" si="0"/>
        <v>0</v>
      </c>
      <c r="AP8" s="334">
        <f t="shared" si="1"/>
        <v>0</v>
      </c>
      <c r="AR8" s="334">
        <f t="shared" si="2"/>
        <v>10</v>
      </c>
      <c r="AT8" s="334">
        <f t="shared" si="3"/>
        <v>10</v>
      </c>
      <c r="AV8" s="334">
        <f t="shared" si="4"/>
        <v>10</v>
      </c>
      <c r="AX8" s="334">
        <f t="shared" si="5"/>
        <v>10</v>
      </c>
      <c r="AZ8" s="334">
        <f t="shared" si="6"/>
        <v>10</v>
      </c>
      <c r="BB8" s="334">
        <f t="shared" si="7"/>
        <v>0</v>
      </c>
      <c r="BD8" s="334">
        <f t="shared" si="8"/>
        <v>0</v>
      </c>
    </row>
    <row r="9" spans="3:56" ht="12.75">
      <c r="C9" s="336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AL9" s="334">
        <f t="shared" si="0"/>
        <v>0</v>
      </c>
      <c r="AN9" s="334">
        <f t="shared" si="0"/>
        <v>10</v>
      </c>
      <c r="AP9" s="334">
        <f t="shared" si="1"/>
        <v>10</v>
      </c>
      <c r="AR9" s="334">
        <f t="shared" si="2"/>
        <v>0</v>
      </c>
      <c r="AT9" s="334">
        <f t="shared" si="3"/>
        <v>0</v>
      </c>
      <c r="AV9" s="334">
        <f t="shared" si="4"/>
        <v>10</v>
      </c>
      <c r="AX9" s="334">
        <f t="shared" si="5"/>
        <v>10</v>
      </c>
      <c r="AZ9" s="334">
        <f t="shared" si="6"/>
        <v>0</v>
      </c>
      <c r="BB9" s="334">
        <f t="shared" si="7"/>
        <v>0</v>
      </c>
      <c r="BD9" s="334">
        <f t="shared" si="8"/>
        <v>0</v>
      </c>
    </row>
    <row r="10" spans="3:56" ht="12.75">
      <c r="C10" s="336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AL10" s="334">
        <f t="shared" si="0"/>
        <v>0</v>
      </c>
      <c r="AN10" s="334">
        <f t="shared" si="0"/>
        <v>10</v>
      </c>
      <c r="AP10" s="334">
        <f t="shared" si="1"/>
        <v>0</v>
      </c>
      <c r="AR10" s="334">
        <f t="shared" si="2"/>
        <v>10</v>
      </c>
      <c r="AT10" s="334">
        <f t="shared" si="3"/>
        <v>0</v>
      </c>
      <c r="AV10" s="334">
        <f t="shared" si="4"/>
        <v>10</v>
      </c>
      <c r="AX10" s="334">
        <f t="shared" si="5"/>
        <v>0</v>
      </c>
      <c r="AZ10" s="334">
        <f t="shared" si="6"/>
        <v>0</v>
      </c>
      <c r="BB10" s="334">
        <f t="shared" si="7"/>
        <v>10</v>
      </c>
      <c r="BD10" s="334">
        <f t="shared" si="8"/>
        <v>0</v>
      </c>
    </row>
    <row r="11" spans="3:56" ht="12.75">
      <c r="C11" s="336"/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8"/>
      <c r="AL11" s="334">
        <f t="shared" si="0"/>
        <v>0</v>
      </c>
      <c r="AN11" s="334">
        <f t="shared" si="0"/>
        <v>0</v>
      </c>
      <c r="AP11" s="334">
        <f t="shared" si="1"/>
        <v>0</v>
      </c>
      <c r="AR11" s="334">
        <f t="shared" si="2"/>
        <v>10</v>
      </c>
      <c r="AT11" s="334">
        <f t="shared" si="3"/>
        <v>10</v>
      </c>
      <c r="AV11" s="334">
        <f t="shared" si="4"/>
        <v>10</v>
      </c>
      <c r="AX11" s="334">
        <f t="shared" si="5"/>
        <v>10</v>
      </c>
      <c r="AZ11" s="334">
        <f t="shared" si="6"/>
        <v>0</v>
      </c>
      <c r="BB11" s="334">
        <f t="shared" si="7"/>
        <v>0</v>
      </c>
      <c r="BD11" s="334">
        <f t="shared" si="8"/>
        <v>0</v>
      </c>
    </row>
    <row r="12" spans="3:56" ht="12.75">
      <c r="C12" s="336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38"/>
      <c r="V12" s="338"/>
      <c r="AL12" s="334">
        <f t="shared" si="0"/>
        <v>0</v>
      </c>
      <c r="AN12" s="334">
        <f t="shared" si="0"/>
        <v>0</v>
      </c>
      <c r="AP12" s="334">
        <f t="shared" si="1"/>
        <v>10</v>
      </c>
      <c r="AR12" s="334">
        <f t="shared" si="2"/>
        <v>10</v>
      </c>
      <c r="AT12" s="334">
        <f t="shared" si="3"/>
        <v>10</v>
      </c>
      <c r="AV12" s="334">
        <f t="shared" si="4"/>
        <v>0</v>
      </c>
      <c r="AX12" s="334">
        <f t="shared" si="5"/>
        <v>0</v>
      </c>
      <c r="AZ12" s="334">
        <f t="shared" si="6"/>
        <v>0</v>
      </c>
      <c r="BB12" s="334">
        <f t="shared" si="7"/>
        <v>0</v>
      </c>
      <c r="BD12" s="334">
        <f t="shared" si="8"/>
        <v>10</v>
      </c>
    </row>
    <row r="13" spans="3:22" ht="12.75">
      <c r="C13" s="336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8"/>
    </row>
    <row r="14" spans="3:22" ht="12.75">
      <c r="C14" s="336"/>
      <c r="D14" s="338"/>
      <c r="E14" s="338"/>
      <c r="F14" s="338"/>
      <c r="G14" s="338"/>
      <c r="H14" s="338"/>
      <c r="I14" s="338"/>
      <c r="J14" s="338"/>
      <c r="K14" s="338"/>
      <c r="L14" s="338"/>
      <c r="M14" s="338"/>
      <c r="N14" s="338"/>
      <c r="O14" s="338"/>
      <c r="P14" s="338"/>
      <c r="Q14" s="338"/>
      <c r="R14" s="338"/>
      <c r="S14" s="338"/>
      <c r="T14" s="338"/>
      <c r="U14" s="338"/>
      <c r="V14" s="338"/>
    </row>
    <row r="15" spans="3:22" ht="12.75">
      <c r="C15" s="336"/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8"/>
    </row>
    <row r="16" spans="3:56" ht="12.75">
      <c r="C16" s="336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AL16" s="337">
        <v>36</v>
      </c>
      <c r="AN16" s="337">
        <v>48</v>
      </c>
      <c r="AP16" s="337">
        <v>60</v>
      </c>
      <c r="AR16" s="337">
        <v>72</v>
      </c>
      <c r="AT16" s="337">
        <v>84</v>
      </c>
      <c r="AV16" s="337">
        <v>96</v>
      </c>
      <c r="AX16" s="337">
        <v>108</v>
      </c>
      <c r="AZ16" s="337">
        <v>120</v>
      </c>
      <c r="BB16" s="337">
        <v>132</v>
      </c>
      <c r="BD16" s="337">
        <v>144</v>
      </c>
    </row>
    <row r="17" spans="3:56" ht="12.75">
      <c r="C17" s="336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AL17" s="338">
        <v>30</v>
      </c>
      <c r="AN17" s="338">
        <v>30</v>
      </c>
      <c r="AP17" s="338">
        <v>40</v>
      </c>
      <c r="AR17" s="338">
        <v>40</v>
      </c>
      <c r="AT17" s="338">
        <v>50</v>
      </c>
      <c r="AV17" s="338">
        <v>50</v>
      </c>
      <c r="AX17" s="338">
        <v>50</v>
      </c>
      <c r="AZ17" s="338">
        <v>60</v>
      </c>
      <c r="BB17" s="338">
        <v>60</v>
      </c>
      <c r="BD17" s="338">
        <v>70</v>
      </c>
    </row>
    <row r="18" spans="3:56" ht="12.75">
      <c r="C18" s="336"/>
      <c r="D18" s="338"/>
      <c r="E18" s="338"/>
      <c r="F18" s="338"/>
      <c r="G18" s="338"/>
      <c r="H18" s="338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>
        <f>96-84</f>
        <v>12</v>
      </c>
      <c r="U18" s="338"/>
      <c r="V18" s="338"/>
      <c r="AL18" s="339">
        <v>30</v>
      </c>
      <c r="AN18" s="340">
        <v>30</v>
      </c>
      <c r="AP18" s="338">
        <v>30</v>
      </c>
      <c r="AR18" s="338">
        <v>40</v>
      </c>
      <c r="AT18" s="338">
        <v>40</v>
      </c>
      <c r="AV18" s="338">
        <v>40</v>
      </c>
      <c r="AX18" s="338">
        <v>50</v>
      </c>
      <c r="AZ18" s="338">
        <v>50</v>
      </c>
      <c r="BB18" s="338">
        <v>50</v>
      </c>
      <c r="BD18" s="338">
        <v>60</v>
      </c>
    </row>
    <row r="19" spans="3:56" ht="12.75">
      <c r="C19" s="336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AL19" s="341">
        <v>30</v>
      </c>
      <c r="AN19" s="342">
        <v>30</v>
      </c>
      <c r="AP19" s="338">
        <v>40</v>
      </c>
      <c r="AR19" s="338">
        <v>50</v>
      </c>
      <c r="AT19" s="338">
        <v>50</v>
      </c>
      <c r="AV19" s="338">
        <v>60</v>
      </c>
      <c r="AX19" s="338">
        <v>60</v>
      </c>
      <c r="AZ19" s="338">
        <v>70</v>
      </c>
      <c r="BB19" s="338">
        <v>70</v>
      </c>
      <c r="BD19" s="338">
        <v>70</v>
      </c>
    </row>
    <row r="20" spans="3:56" ht="13.5" thickBot="1">
      <c r="C20" s="343" t="s">
        <v>74</v>
      </c>
      <c r="D20" s="337" t="s">
        <v>8</v>
      </c>
      <c r="E20" s="337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AL20" s="341">
        <v>40</v>
      </c>
      <c r="AN20" s="342">
        <v>50</v>
      </c>
      <c r="AP20" s="338">
        <v>50</v>
      </c>
      <c r="AR20" s="338">
        <v>60</v>
      </c>
      <c r="AT20" s="338">
        <v>60</v>
      </c>
      <c r="AV20" s="338">
        <v>70</v>
      </c>
      <c r="AX20" s="338">
        <v>80</v>
      </c>
      <c r="AZ20" s="338">
        <v>80</v>
      </c>
      <c r="BB20" s="338">
        <v>90</v>
      </c>
      <c r="BD20" s="338">
        <v>90</v>
      </c>
    </row>
    <row r="21" spans="1:11 38:56" ht="13.5" thickBot="1">
      <c r="A21" s="715" t="s">
        <v>75</v>
      </c>
      <c r="B21" s="715"/>
      <c r="C21" s="344">
        <f>[0]!Hgt</f>
        <v>0</v>
      </c>
      <c r="D21" s="345">
        <f>[0]!Wdt</f>
        <v>0</v>
      </c>
      <c r="E21" s="346"/>
      <c r="H21" s="346"/>
      <c r="I21" s="346"/>
      <c r="J21" s="344" t="b">
        <f>IF(AH&gt;=90,"",IF(AH&gt;=84,84,IF(AH&gt;=78,78,IF(AH&gt;=72,72,IF(AH&gt;=66,66,IF(AH&gt;=60,60,IF(AH&gt;=54,54,IF(AH&gt;=48,48,IF(AH&gt;=42,42,IF(AH&gt;=36,36,IF(AH&gt;=30,30,IF(AH&gt;=24,24))))))))))))</f>
        <v>0</v>
      </c>
      <c r="K21" s="346"/>
      <c r="AL21" s="341">
        <v>50</v>
      </c>
      <c r="AN21" s="342">
        <v>60</v>
      </c>
      <c r="AP21" s="338">
        <v>60</v>
      </c>
      <c r="AR21" s="338">
        <v>70</v>
      </c>
      <c r="AT21" s="338">
        <v>80</v>
      </c>
      <c r="AV21" s="338">
        <v>90</v>
      </c>
      <c r="AX21" s="338">
        <v>90</v>
      </c>
      <c r="AZ21" s="338">
        <v>100</v>
      </c>
      <c r="BB21" s="338">
        <v>110</v>
      </c>
      <c r="BD21" s="338">
        <v>110</v>
      </c>
    </row>
    <row r="22" spans="38:56" ht="13.5" thickBot="1">
      <c r="AL22" s="341">
        <v>60</v>
      </c>
      <c r="AN22" s="342">
        <v>70</v>
      </c>
      <c r="AP22" s="338">
        <v>80</v>
      </c>
      <c r="AR22" s="338">
        <v>80</v>
      </c>
      <c r="AT22" s="338">
        <v>90</v>
      </c>
      <c r="AV22" s="338">
        <v>100</v>
      </c>
      <c r="AX22" s="338">
        <v>110</v>
      </c>
      <c r="AZ22" s="338">
        <v>120</v>
      </c>
      <c r="BB22" s="338">
        <v>130</v>
      </c>
      <c r="BD22" s="338">
        <v>140</v>
      </c>
    </row>
    <row r="23" spans="1:17 38:56" ht="13.5" thickBot="1">
      <c r="A23" s="715" t="s">
        <v>76</v>
      </c>
      <c r="B23" s="715"/>
      <c r="C23" s="344" t="b">
        <f>J21</f>
        <v>0</v>
      </c>
      <c r="D23" s="345" t="b">
        <f>J23</f>
        <v>0</v>
      </c>
      <c r="E23" s="346"/>
      <c r="H23" s="346"/>
      <c r="I23" s="346"/>
      <c r="J23" s="345" t="b">
        <f>IF(AW&gt;=150,"",IF(AW&gt;=144,144,IF(AW&gt;=138,138,IF(AW&gt;=132,132,IF(AW&gt;=126,126,IF(AW&gt;=120,120,IF(AW&gt;=114,114,IF(AW&gt;=108,108,IF(AW&gt;=102,102,IF(AW&gt;=96,96,IF(AW&gt;=90,90,IF(AW&gt;=84,84,IF(AW&gt;=78,78,IF(AW&gt;=72,72,IF(AW&gt;=66,66,IF(AW&gt;=60,60,IF(AW&gt;=54,54,IF(AW&gt;=48,48,IF(AW&gt;=42,42,IF(AW&gt;=36,36))))))))))))))))))))</f>
        <v>0</v>
      </c>
      <c r="K23" s="346"/>
      <c r="P23" s="338"/>
      <c r="Q23" s="338"/>
      <c r="AL23" s="341">
        <v>70</v>
      </c>
      <c r="AN23" s="342">
        <v>80</v>
      </c>
      <c r="AP23" s="338">
        <v>90</v>
      </c>
      <c r="AR23" s="338">
        <v>100</v>
      </c>
      <c r="AT23" s="338">
        <v>110</v>
      </c>
      <c r="AV23" s="338">
        <v>120</v>
      </c>
      <c r="AX23" s="338">
        <v>130</v>
      </c>
      <c r="AZ23" s="338">
        <v>140</v>
      </c>
      <c r="BB23" s="338">
        <v>160</v>
      </c>
      <c r="BD23" s="338">
        <v>170</v>
      </c>
    </row>
    <row r="24" spans="16:56" ht="12.75">
      <c r="P24" s="338"/>
      <c r="Q24" s="338"/>
      <c r="AL24" s="341">
        <v>80</v>
      </c>
      <c r="AN24" s="342">
        <v>90</v>
      </c>
      <c r="AP24" s="338">
        <v>100</v>
      </c>
      <c r="AR24" s="338">
        <v>120</v>
      </c>
      <c r="AT24" s="338">
        <v>130</v>
      </c>
      <c r="AV24" s="338">
        <v>140</v>
      </c>
      <c r="AX24" s="338">
        <v>150</v>
      </c>
      <c r="AZ24" s="338">
        <v>170</v>
      </c>
      <c r="BB24" s="338">
        <v>180</v>
      </c>
      <c r="BD24" s="338">
        <v>110</v>
      </c>
    </row>
    <row r="25" spans="4:5 38:56" ht="13.5" thickBot="1">
      <c r="D25" s="335" t="s">
        <v>77</v>
      </c>
      <c r="E25" s="335"/>
      <c r="AL25" s="347">
        <v>90</v>
      </c>
      <c r="AN25" s="348">
        <v>100</v>
      </c>
      <c r="AP25" s="338">
        <v>120</v>
      </c>
      <c r="AR25" s="338">
        <v>130</v>
      </c>
      <c r="AT25" s="338">
        <v>150</v>
      </c>
      <c r="AV25" s="338">
        <v>160</v>
      </c>
      <c r="AX25" s="338">
        <v>180</v>
      </c>
      <c r="AZ25" s="338">
        <v>110</v>
      </c>
      <c r="BB25" s="338">
        <v>110</v>
      </c>
      <c r="BD25" s="338">
        <v>120</v>
      </c>
    </row>
    <row r="26" spans="3:56" ht="13.5">
      <c r="C26" s="343"/>
      <c r="D26" s="337">
        <v>36</v>
      </c>
      <c r="E26" s="337">
        <f>D26+6</f>
        <v>42</v>
      </c>
      <c r="F26" s="337">
        <f t="shared" si="9" ref="F26:V26">E26+6</f>
        <v>48</v>
      </c>
      <c r="G26" s="337">
        <f t="shared" si="9"/>
        <v>54</v>
      </c>
      <c r="H26" s="337">
        <f t="shared" si="9"/>
        <v>60</v>
      </c>
      <c r="I26" s="337">
        <f t="shared" si="9"/>
        <v>66</v>
      </c>
      <c r="J26" s="337">
        <f t="shared" si="9"/>
        <v>72</v>
      </c>
      <c r="K26" s="337">
        <f t="shared" si="9"/>
        <v>78</v>
      </c>
      <c r="L26" s="337">
        <f t="shared" si="9"/>
        <v>84</v>
      </c>
      <c r="M26" s="337">
        <f t="shared" si="9"/>
        <v>90</v>
      </c>
      <c r="N26" s="337">
        <f t="shared" si="9"/>
        <v>96</v>
      </c>
      <c r="O26" s="337">
        <f t="shared" si="9"/>
        <v>102</v>
      </c>
      <c r="P26" s="337">
        <f t="shared" si="9"/>
        <v>108</v>
      </c>
      <c r="Q26" s="337">
        <f t="shared" si="9"/>
        <v>114</v>
      </c>
      <c r="R26" s="337">
        <f t="shared" si="9"/>
        <v>120</v>
      </c>
      <c r="S26" s="337">
        <f t="shared" si="9"/>
        <v>126</v>
      </c>
      <c r="T26" s="337">
        <f t="shared" si="9"/>
        <v>132</v>
      </c>
      <c r="U26" s="337">
        <f t="shared" si="9"/>
        <v>138</v>
      </c>
      <c r="V26" s="337">
        <f t="shared" si="9"/>
        <v>144</v>
      </c>
      <c r="AL26" s="349">
        <v>60</v>
      </c>
      <c r="AN26" s="350">
        <v>70</v>
      </c>
      <c r="AP26" s="338">
        <v>80</v>
      </c>
      <c r="AR26" s="338">
        <v>80</v>
      </c>
      <c r="AT26" s="338">
        <v>90</v>
      </c>
      <c r="AV26" s="338">
        <v>100</v>
      </c>
      <c r="AX26" s="338">
        <v>110</v>
      </c>
      <c r="AZ26" s="338">
        <v>120</v>
      </c>
      <c r="BB26" s="338">
        <v>130</v>
      </c>
      <c r="BD26" s="338">
        <v>140</v>
      </c>
    </row>
    <row r="27" spans="2:56" ht="14.25" thickBot="1">
      <c r="B27" s="343" t="s">
        <v>74</v>
      </c>
      <c r="C27" s="343">
        <v>24</v>
      </c>
      <c r="D27" s="351" t="s">
        <v>78</v>
      </c>
      <c r="E27" s="351" t="s">
        <v>79</v>
      </c>
      <c r="F27" s="351" t="s">
        <v>79</v>
      </c>
      <c r="G27" s="351" t="s">
        <v>79</v>
      </c>
      <c r="H27" s="351" t="s">
        <v>79</v>
      </c>
      <c r="I27" s="351" t="s">
        <v>79</v>
      </c>
      <c r="J27" s="351" t="s">
        <v>80</v>
      </c>
      <c r="K27" s="351" t="s">
        <v>80</v>
      </c>
      <c r="L27" s="351" t="s">
        <v>80</v>
      </c>
      <c r="M27" s="351" t="s">
        <v>80</v>
      </c>
      <c r="N27" s="351" t="s">
        <v>80</v>
      </c>
      <c r="O27" s="351" t="s">
        <v>81</v>
      </c>
      <c r="P27" s="351" t="s">
        <v>81</v>
      </c>
      <c r="Q27" s="351" t="s">
        <v>81</v>
      </c>
      <c r="R27" s="351" t="s">
        <v>81</v>
      </c>
      <c r="S27" s="351" t="s">
        <v>82</v>
      </c>
      <c r="T27" s="351" t="s">
        <v>82</v>
      </c>
      <c r="U27" s="351" t="s">
        <v>82</v>
      </c>
      <c r="V27" s="351" t="s">
        <v>82</v>
      </c>
      <c r="AL27" s="352">
        <v>60</v>
      </c>
      <c r="AN27" s="353">
        <v>70</v>
      </c>
      <c r="AP27" s="338">
        <v>80</v>
      </c>
      <c r="AR27" s="338">
        <v>90</v>
      </c>
      <c r="AT27" s="338">
        <v>100</v>
      </c>
      <c r="AV27" s="338">
        <v>120</v>
      </c>
      <c r="AX27" s="338">
        <v>130</v>
      </c>
      <c r="AZ27" s="338">
        <v>140</v>
      </c>
      <c r="BB27" s="338">
        <v>150</v>
      </c>
      <c r="BD27" s="338">
        <v>160</v>
      </c>
    </row>
    <row r="28" spans="3:22" ht="12.75">
      <c r="C28" s="343">
        <v>30</v>
      </c>
      <c r="D28" s="342" t="s">
        <v>78</v>
      </c>
      <c r="E28" s="342" t="s">
        <v>78</v>
      </c>
      <c r="F28" s="342" t="s">
        <v>79</v>
      </c>
      <c r="G28" s="342" t="s">
        <v>79</v>
      </c>
      <c r="H28" s="342" t="s">
        <v>79</v>
      </c>
      <c r="I28" s="342" t="s">
        <v>79</v>
      </c>
      <c r="J28" s="342" t="s">
        <v>79</v>
      </c>
      <c r="K28" s="342" t="s">
        <v>79</v>
      </c>
      <c r="L28" s="342" t="s">
        <v>79</v>
      </c>
      <c r="M28" s="342" t="s">
        <v>80</v>
      </c>
      <c r="N28" s="342" t="s">
        <v>80</v>
      </c>
      <c r="O28" s="342" t="s">
        <v>80</v>
      </c>
      <c r="P28" s="342" t="s">
        <v>80</v>
      </c>
      <c r="Q28" s="342" t="s">
        <v>80</v>
      </c>
      <c r="R28" s="342" t="s">
        <v>80</v>
      </c>
      <c r="S28" s="342" t="s">
        <v>81</v>
      </c>
      <c r="T28" s="342" t="s">
        <v>81</v>
      </c>
      <c r="U28" s="342" t="s">
        <v>81</v>
      </c>
      <c r="V28" s="342" t="s">
        <v>81</v>
      </c>
    </row>
    <row r="29" spans="3:40" ht="12.75">
      <c r="C29" s="343">
        <v>36</v>
      </c>
      <c r="D29" s="342" t="s">
        <v>78</v>
      </c>
      <c r="E29" s="342" t="s">
        <v>79</v>
      </c>
      <c r="F29" s="342" t="s">
        <v>79</v>
      </c>
      <c r="G29" s="342" t="s">
        <v>79</v>
      </c>
      <c r="H29" s="342" t="s">
        <v>79</v>
      </c>
      <c r="I29" s="342" t="s">
        <v>80</v>
      </c>
      <c r="J29" s="342" t="s">
        <v>80</v>
      </c>
      <c r="K29" s="342" t="s">
        <v>80</v>
      </c>
      <c r="L29" s="342" t="s">
        <v>80</v>
      </c>
      <c r="M29" s="342" t="s">
        <v>81</v>
      </c>
      <c r="N29" s="342" t="s">
        <v>81</v>
      </c>
      <c r="O29" s="342" t="s">
        <v>81</v>
      </c>
      <c r="P29" s="342" t="s">
        <v>82</v>
      </c>
      <c r="Q29" s="342" t="s">
        <v>82</v>
      </c>
      <c r="R29" s="342" t="s">
        <v>82</v>
      </c>
      <c r="S29" s="342" t="s">
        <v>82</v>
      </c>
      <c r="T29" s="342" t="s">
        <v>82</v>
      </c>
      <c r="U29" s="342" t="s">
        <v>82</v>
      </c>
      <c r="V29" s="342" t="s">
        <v>82</v>
      </c>
      <c r="AN29" s="334" t="s">
        <v>83</v>
      </c>
    </row>
    <row r="30" spans="3:22" ht="12.75">
      <c r="C30" s="343">
        <v>42</v>
      </c>
      <c r="D30" s="342" t="s">
        <v>80</v>
      </c>
      <c r="E30" s="342" t="s">
        <v>80</v>
      </c>
      <c r="F30" s="342" t="s">
        <v>80</v>
      </c>
      <c r="G30" s="342" t="s">
        <v>80</v>
      </c>
      <c r="H30" s="342" t="s">
        <v>81</v>
      </c>
      <c r="I30" s="342" t="s">
        <v>81</v>
      </c>
      <c r="J30" s="342" t="s">
        <v>81</v>
      </c>
      <c r="K30" s="342" t="s">
        <v>82</v>
      </c>
      <c r="L30" s="342" t="s">
        <v>82</v>
      </c>
      <c r="M30" s="342" t="s">
        <v>82</v>
      </c>
      <c r="N30" s="342" t="s">
        <v>82</v>
      </c>
      <c r="O30" s="342" t="s">
        <v>84</v>
      </c>
      <c r="P30" s="342" t="s">
        <v>84</v>
      </c>
      <c r="Q30" s="342" t="s">
        <v>84</v>
      </c>
      <c r="R30" s="342" t="s">
        <v>85</v>
      </c>
      <c r="S30" s="342" t="s">
        <v>85</v>
      </c>
      <c r="T30" s="342" t="s">
        <v>85</v>
      </c>
      <c r="U30" s="342" t="s">
        <v>85</v>
      </c>
      <c r="V30" s="342" t="s">
        <v>86</v>
      </c>
    </row>
    <row r="31" spans="3:22" ht="12.75">
      <c r="C31" s="343">
        <v>48</v>
      </c>
      <c r="D31" s="342" t="s">
        <v>80</v>
      </c>
      <c r="E31" s="342" t="s">
        <v>81</v>
      </c>
      <c r="F31" s="342" t="s">
        <v>81</v>
      </c>
      <c r="G31" s="342" t="s">
        <v>82</v>
      </c>
      <c r="H31" s="342" t="s">
        <v>82</v>
      </c>
      <c r="I31" s="342" t="s">
        <v>82</v>
      </c>
      <c r="J31" s="342" t="s">
        <v>84</v>
      </c>
      <c r="K31" s="342" t="s">
        <v>84</v>
      </c>
      <c r="L31" s="342" t="s">
        <v>84</v>
      </c>
      <c r="M31" s="342" t="s">
        <v>85</v>
      </c>
      <c r="N31" s="342" t="s">
        <v>85</v>
      </c>
      <c r="O31" s="342" t="s">
        <v>85</v>
      </c>
      <c r="P31" s="342" t="s">
        <v>86</v>
      </c>
      <c r="Q31" s="342" t="s">
        <v>86</v>
      </c>
      <c r="R31" s="342" t="s">
        <v>86</v>
      </c>
      <c r="S31" s="342" t="s">
        <v>87</v>
      </c>
      <c r="T31" s="342" t="s">
        <v>87</v>
      </c>
      <c r="U31" s="342" t="s">
        <v>87</v>
      </c>
      <c r="V31" s="342" t="s">
        <v>87</v>
      </c>
    </row>
    <row r="32" spans="3:22" ht="13.5">
      <c r="C32" s="343">
        <v>54</v>
      </c>
      <c r="D32" s="342" t="s">
        <v>81</v>
      </c>
      <c r="E32" s="342" t="s">
        <v>82</v>
      </c>
      <c r="F32" s="342" t="s">
        <v>82</v>
      </c>
      <c r="G32" s="342" t="s">
        <v>84</v>
      </c>
      <c r="H32" s="342" t="s">
        <v>84</v>
      </c>
      <c r="I32" s="342" t="s">
        <v>85</v>
      </c>
      <c r="J32" s="342" t="s">
        <v>85</v>
      </c>
      <c r="K32" s="342" t="s">
        <v>85</v>
      </c>
      <c r="L32" s="342" t="s">
        <v>86</v>
      </c>
      <c r="M32" s="342" t="s">
        <v>86</v>
      </c>
      <c r="N32" s="342" t="s">
        <v>87</v>
      </c>
      <c r="O32" s="342" t="s">
        <v>87</v>
      </c>
      <c r="P32" s="342" t="s">
        <v>88</v>
      </c>
      <c r="Q32" s="342" t="s">
        <v>88</v>
      </c>
      <c r="R32" s="342" t="s">
        <v>88</v>
      </c>
      <c r="S32" s="342" t="s">
        <v>89</v>
      </c>
      <c r="T32" s="354" t="s">
        <v>89</v>
      </c>
      <c r="U32" s="354" t="s">
        <v>90</v>
      </c>
      <c r="V32" s="342" t="s">
        <v>90</v>
      </c>
    </row>
    <row r="33" spans="3:47" ht="13.5">
      <c r="C33" s="343">
        <v>60</v>
      </c>
      <c r="D33" s="342" t="s">
        <v>82</v>
      </c>
      <c r="E33" s="342" t="s">
        <v>84</v>
      </c>
      <c r="F33" s="342" t="s">
        <v>84</v>
      </c>
      <c r="G33" s="342" t="s">
        <v>85</v>
      </c>
      <c r="H33" s="342" t="s">
        <v>85</v>
      </c>
      <c r="I33" s="342" t="s">
        <v>86</v>
      </c>
      <c r="J33" s="342" t="s">
        <v>87</v>
      </c>
      <c r="K33" s="342" t="s">
        <v>87</v>
      </c>
      <c r="L33" s="342" t="s">
        <v>88</v>
      </c>
      <c r="M33" s="342" t="s">
        <v>88</v>
      </c>
      <c r="N33" s="342" t="s">
        <v>89</v>
      </c>
      <c r="O33" s="342" t="s">
        <v>89</v>
      </c>
      <c r="P33" s="354" t="s">
        <v>90</v>
      </c>
      <c r="Q33" s="354" t="s">
        <v>90</v>
      </c>
      <c r="R33" s="342" t="s">
        <v>91</v>
      </c>
      <c r="S33" s="342" t="s">
        <v>91</v>
      </c>
      <c r="T33" s="354" t="s">
        <v>92</v>
      </c>
      <c r="U33" s="354" t="s">
        <v>93</v>
      </c>
      <c r="V33" s="354" t="s">
        <v>93</v>
      </c>
      <c r="AL33" s="337">
        <v>36</v>
      </c>
      <c r="AM33" s="337">
        <v>48</v>
      </c>
      <c r="AN33" s="337">
        <v>60</v>
      </c>
      <c r="AO33" s="337">
        <v>72</v>
      </c>
      <c r="AP33" s="337">
        <v>84</v>
      </c>
      <c r="AQ33" s="337">
        <v>96</v>
      </c>
      <c r="AR33" s="337">
        <v>108</v>
      </c>
      <c r="AS33" s="337">
        <v>120</v>
      </c>
      <c r="AT33" s="337">
        <v>132</v>
      </c>
      <c r="AU33" s="337">
        <v>144</v>
      </c>
    </row>
    <row r="34" spans="3:56" ht="13.5">
      <c r="C34" s="343">
        <v>66</v>
      </c>
      <c r="D34" s="342" t="s">
        <v>84</v>
      </c>
      <c r="E34" s="342" t="s">
        <v>85</v>
      </c>
      <c r="F34" s="342" t="s">
        <v>86</v>
      </c>
      <c r="G34" s="342" t="s">
        <v>86</v>
      </c>
      <c r="H34" s="342" t="s">
        <v>87</v>
      </c>
      <c r="I34" s="342" t="s">
        <v>87</v>
      </c>
      <c r="J34" s="342" t="s">
        <v>88</v>
      </c>
      <c r="K34" s="342" t="s">
        <v>89</v>
      </c>
      <c r="L34" s="354" t="s">
        <v>89</v>
      </c>
      <c r="M34" s="354" t="s">
        <v>90</v>
      </c>
      <c r="N34" s="342" t="s">
        <v>91</v>
      </c>
      <c r="O34" s="342" t="s">
        <v>91</v>
      </c>
      <c r="P34" s="354" t="s">
        <v>92</v>
      </c>
      <c r="Q34" s="354" t="s">
        <v>93</v>
      </c>
      <c r="R34" s="354" t="s">
        <v>93</v>
      </c>
      <c r="S34" s="354" t="s">
        <v>94</v>
      </c>
      <c r="T34" s="354" t="s">
        <v>94</v>
      </c>
      <c r="U34" s="354" t="s">
        <v>95</v>
      </c>
      <c r="V34" s="355" t="s">
        <v>87</v>
      </c>
      <c r="AL34" s="334">
        <v>36</v>
      </c>
      <c r="AM34" s="334">
        <f>AL34+6</f>
        <v>42</v>
      </c>
      <c r="AN34" s="334">
        <f t="shared" si="10" ref="AN34:BD34">AM34+6</f>
        <v>48</v>
      </c>
      <c r="AO34" s="334">
        <f t="shared" si="10"/>
        <v>54</v>
      </c>
      <c r="AP34" s="334">
        <f t="shared" si="10"/>
        <v>60</v>
      </c>
      <c r="AQ34" s="334">
        <f t="shared" si="10"/>
        <v>66</v>
      </c>
      <c r="AR34" s="334">
        <f t="shared" si="10"/>
        <v>72</v>
      </c>
      <c r="AS34" s="334">
        <f t="shared" si="10"/>
        <v>78</v>
      </c>
      <c r="AT34" s="334">
        <f t="shared" si="10"/>
        <v>84</v>
      </c>
      <c r="AU34" s="334">
        <f t="shared" si="10"/>
        <v>90</v>
      </c>
      <c r="AV34" s="334">
        <f t="shared" si="10"/>
        <v>96</v>
      </c>
      <c r="AW34" s="334">
        <f t="shared" si="10"/>
        <v>102</v>
      </c>
      <c r="AX34" s="334">
        <f t="shared" si="10"/>
        <v>108</v>
      </c>
      <c r="AY34" s="334">
        <f t="shared" si="10"/>
        <v>114</v>
      </c>
      <c r="AZ34" s="334">
        <f t="shared" si="10"/>
        <v>120</v>
      </c>
      <c r="BA34" s="334">
        <f t="shared" si="10"/>
        <v>126</v>
      </c>
      <c r="BB34" s="334">
        <f t="shared" si="10"/>
        <v>132</v>
      </c>
      <c r="BC34" s="334">
        <f t="shared" si="10"/>
        <v>138</v>
      </c>
      <c r="BD34" s="334">
        <f t="shared" si="10"/>
        <v>144</v>
      </c>
    </row>
    <row r="35" spans="3:22" ht="13.5">
      <c r="C35" s="343">
        <v>72</v>
      </c>
      <c r="D35" s="342" t="s">
        <v>85</v>
      </c>
      <c r="E35" s="342" t="s">
        <v>86</v>
      </c>
      <c r="F35" s="342" t="s">
        <v>87</v>
      </c>
      <c r="G35" s="342" t="s">
        <v>87</v>
      </c>
      <c r="H35" s="342" t="s">
        <v>88</v>
      </c>
      <c r="I35" s="342" t="s">
        <v>89</v>
      </c>
      <c r="J35" s="354" t="s">
        <v>90</v>
      </c>
      <c r="K35" s="354" t="s">
        <v>90</v>
      </c>
      <c r="L35" s="354" t="s">
        <v>91</v>
      </c>
      <c r="M35" s="354" t="s">
        <v>92</v>
      </c>
      <c r="N35" s="354" t="s">
        <v>93</v>
      </c>
      <c r="O35" s="354" t="s">
        <v>93</v>
      </c>
      <c r="P35" s="354" t="s">
        <v>94</v>
      </c>
      <c r="Q35" s="354" t="s">
        <v>87</v>
      </c>
      <c r="R35" s="355" t="s">
        <v>87</v>
      </c>
      <c r="S35" s="355" t="s">
        <v>88</v>
      </c>
      <c r="T35" s="355" t="s">
        <v>88</v>
      </c>
      <c r="U35" s="355" t="s">
        <v>88</v>
      </c>
      <c r="V35" s="355" t="s">
        <v>88</v>
      </c>
    </row>
    <row r="36" spans="3:22" ht="13.5">
      <c r="C36" s="343">
        <v>78</v>
      </c>
      <c r="D36" s="355" t="s">
        <v>81</v>
      </c>
      <c r="E36" s="355" t="s">
        <v>82</v>
      </c>
      <c r="F36" s="355" t="s">
        <v>82</v>
      </c>
      <c r="G36" s="355" t="s">
        <v>84</v>
      </c>
      <c r="H36" s="355" t="s">
        <v>84</v>
      </c>
      <c r="I36" s="355" t="s">
        <v>85</v>
      </c>
      <c r="J36" s="355" t="s">
        <v>85</v>
      </c>
      <c r="K36" s="355" t="s">
        <v>85</v>
      </c>
      <c r="L36" s="355" t="s">
        <v>86</v>
      </c>
      <c r="M36" s="355" t="s">
        <v>86</v>
      </c>
      <c r="N36" s="355" t="s">
        <v>87</v>
      </c>
      <c r="O36" s="355" t="s">
        <v>87</v>
      </c>
      <c r="P36" s="355" t="s">
        <v>87</v>
      </c>
      <c r="Q36" s="355" t="s">
        <v>88</v>
      </c>
      <c r="R36" s="355" t="s">
        <v>88</v>
      </c>
      <c r="S36" s="355" t="s">
        <v>89</v>
      </c>
      <c r="T36" s="356" t="s">
        <v>89</v>
      </c>
      <c r="U36" s="356" t="s">
        <v>90</v>
      </c>
      <c r="V36" s="355" t="s">
        <v>90</v>
      </c>
    </row>
    <row r="37" spans="3:77" ht="13.5">
      <c r="C37" s="343">
        <v>84</v>
      </c>
      <c r="D37" s="355" t="s">
        <v>81</v>
      </c>
      <c r="E37" s="355" t="s">
        <v>82</v>
      </c>
      <c r="F37" s="355" t="s">
        <v>82</v>
      </c>
      <c r="G37" s="355" t="s">
        <v>84</v>
      </c>
      <c r="H37" s="355" t="s">
        <v>85</v>
      </c>
      <c r="I37" s="355" t="s">
        <v>85</v>
      </c>
      <c r="J37" s="355" t="s">
        <v>86</v>
      </c>
      <c r="K37" s="355" t="s">
        <v>86</v>
      </c>
      <c r="L37" s="355" t="s">
        <v>87</v>
      </c>
      <c r="M37" s="355" t="s">
        <v>87</v>
      </c>
      <c r="N37" s="355" t="s">
        <v>88</v>
      </c>
      <c r="O37" s="355" t="s">
        <v>89</v>
      </c>
      <c r="P37" s="356" t="s">
        <v>89</v>
      </c>
      <c r="Q37" s="356" t="s">
        <v>90</v>
      </c>
      <c r="R37" s="355" t="s">
        <v>90</v>
      </c>
      <c r="S37" s="355" t="s">
        <v>91</v>
      </c>
      <c r="T37" s="356" t="s">
        <v>91</v>
      </c>
      <c r="U37" s="356" t="s">
        <v>92</v>
      </c>
      <c r="V37" s="356" t="s">
        <v>93</v>
      </c>
      <c r="AK37" s="343">
        <v>24</v>
      </c>
      <c r="AL37" s="334">
        <f>CEILING(ROUND(0.3535*AL$34+16.182,0)/10,1)*10</f>
        <v>30</v>
      </c>
      <c r="AM37" s="334">
        <f t="shared" si="11" ref="AM37:BD37">CEILING(ROUND(0.3535*AM$34+16.182,0)/10,1)*10</f>
        <v>40</v>
      </c>
      <c r="AN37" s="334">
        <f t="shared" si="11"/>
        <v>40</v>
      </c>
      <c r="AO37" s="334">
        <f t="shared" si="11"/>
        <v>40</v>
      </c>
      <c r="AP37" s="334">
        <f t="shared" si="11"/>
        <v>40</v>
      </c>
      <c r="AQ37" s="334">
        <f t="shared" si="11"/>
        <v>40</v>
      </c>
      <c r="AR37" s="334">
        <f t="shared" si="11"/>
        <v>50</v>
      </c>
      <c r="AS37" s="334">
        <f t="shared" si="11"/>
        <v>50</v>
      </c>
      <c r="AT37" s="334">
        <f t="shared" si="11"/>
        <v>50</v>
      </c>
      <c r="AU37" s="334">
        <f t="shared" si="11"/>
        <v>50</v>
      </c>
      <c r="AV37" s="334">
        <f t="shared" si="11"/>
        <v>50</v>
      </c>
      <c r="AW37" s="334">
        <f t="shared" si="11"/>
        <v>60</v>
      </c>
      <c r="AX37" s="334">
        <f t="shared" si="11"/>
        <v>60</v>
      </c>
      <c r="AY37" s="334">
        <f t="shared" si="11"/>
        <v>60</v>
      </c>
      <c r="AZ37" s="334">
        <f t="shared" si="11"/>
        <v>60</v>
      </c>
      <c r="BA37" s="334">
        <f t="shared" si="11"/>
        <v>70</v>
      </c>
      <c r="BB37" s="334">
        <f t="shared" si="11"/>
        <v>70</v>
      </c>
      <c r="BC37" s="334">
        <f t="shared" si="11"/>
        <v>70</v>
      </c>
      <c r="BD37" s="334">
        <f t="shared" si="11"/>
        <v>70</v>
      </c>
      <c r="BG37" s="334" t="str">
        <f>"K5934"&amp;"-"&amp;AL37</f>
        <v>K5934-30</v>
      </c>
      <c r="BH37" s="334" t="str">
        <f t="shared" si="12" ref="BH37:BU47">"K5934"&amp;"-"&amp;AM37</f>
        <v>K5934-40</v>
      </c>
      <c r="BI37" s="334" t="str">
        <f t="shared" si="12"/>
        <v>K5934-40</v>
      </c>
      <c r="BJ37" s="334" t="str">
        <f t="shared" si="12"/>
        <v>K5934-40</v>
      </c>
      <c r="BK37" s="334" t="str">
        <f t="shared" si="12"/>
        <v>K5934-40</v>
      </c>
      <c r="BL37" s="334" t="str">
        <f t="shared" si="12"/>
        <v>K5934-40</v>
      </c>
      <c r="BM37" s="334" t="str">
        <f t="shared" si="12"/>
        <v>K5934-50</v>
      </c>
      <c r="BN37" s="334" t="str">
        <f t="shared" si="12"/>
        <v>K5934-50</v>
      </c>
      <c r="BO37" s="334" t="str">
        <f t="shared" si="12"/>
        <v>K5934-50</v>
      </c>
      <c r="BP37" s="334" t="str">
        <f t="shared" si="12"/>
        <v>K5934-50</v>
      </c>
      <c r="BQ37" s="334" t="str">
        <f t="shared" si="12"/>
        <v>K5934-50</v>
      </c>
      <c r="BR37" s="334" t="str">
        <f t="shared" si="12"/>
        <v>K5934-60</v>
      </c>
      <c r="BS37" s="334" t="str">
        <f t="shared" si="12"/>
        <v>K5934-60</v>
      </c>
      <c r="BT37" s="334" t="str">
        <f t="shared" si="12"/>
        <v>K5934-60</v>
      </c>
      <c r="BU37" s="334" t="str">
        <f>"K5934"&amp;"-"&amp;AZ37</f>
        <v>K5934-60</v>
      </c>
      <c r="BV37" s="334" t="str">
        <f t="shared" si="13" ref="BV37:BY47">"K5934"&amp;"-"&amp;BA37</f>
        <v>K5934-70</v>
      </c>
      <c r="BW37" s="334" t="str">
        <f t="shared" si="13"/>
        <v>K5934-70</v>
      </c>
      <c r="BX37" s="334" t="str">
        <f t="shared" si="13"/>
        <v>K5934-70</v>
      </c>
      <c r="BY37" s="334" t="str">
        <f>"K5934"&amp;"-"&amp;BD37</f>
        <v>K5934-70</v>
      </c>
    </row>
    <row r="38" spans="3:77" ht="13.5" thickBot="1">
      <c r="C38" s="336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43"/>
      <c r="U38" s="343"/>
      <c r="V38" s="343"/>
      <c r="AK38" s="343">
        <v>30</v>
      </c>
      <c r="AL38" s="334">
        <f>CEILING(ROUND(0.2727*AL$34+17.455,0)/10,1)*10</f>
        <v>30</v>
      </c>
      <c r="AM38" s="334">
        <f t="shared" si="14" ref="AM38:BD38">CEILING(ROUND(0.2727*AM$34+17.455,0)/10,1)*10</f>
        <v>30</v>
      </c>
      <c r="AN38" s="334">
        <f t="shared" si="14"/>
        <v>40</v>
      </c>
      <c r="AO38" s="334">
        <f t="shared" si="14"/>
        <v>40</v>
      </c>
      <c r="AP38" s="334">
        <f t="shared" si="14"/>
        <v>40</v>
      </c>
      <c r="AQ38" s="334">
        <f t="shared" si="14"/>
        <v>40</v>
      </c>
      <c r="AR38" s="334">
        <f t="shared" si="14"/>
        <v>40</v>
      </c>
      <c r="AS38" s="334">
        <f t="shared" si="14"/>
        <v>40</v>
      </c>
      <c r="AT38" s="334">
        <f t="shared" si="14"/>
        <v>40</v>
      </c>
      <c r="AU38" s="334">
        <f t="shared" si="14"/>
        <v>50</v>
      </c>
      <c r="AV38" s="334">
        <f t="shared" si="14"/>
        <v>50</v>
      </c>
      <c r="AW38" s="334">
        <f t="shared" si="14"/>
        <v>50</v>
      </c>
      <c r="AX38" s="334">
        <f t="shared" si="14"/>
        <v>50</v>
      </c>
      <c r="AY38" s="334">
        <f t="shared" si="14"/>
        <v>50</v>
      </c>
      <c r="AZ38" s="334">
        <f t="shared" si="14"/>
        <v>50</v>
      </c>
      <c r="BA38" s="334">
        <f t="shared" si="14"/>
        <v>60</v>
      </c>
      <c r="BB38" s="334">
        <f t="shared" si="14"/>
        <v>60</v>
      </c>
      <c r="BC38" s="334">
        <f t="shared" si="14"/>
        <v>60</v>
      </c>
      <c r="BD38" s="334">
        <f t="shared" si="14"/>
        <v>60</v>
      </c>
      <c r="BG38" s="334" t="str">
        <f t="shared" si="15" ref="BG38:BG47">"K5934"&amp;"-"&amp;AL38</f>
        <v>K5934-30</v>
      </c>
      <c r="BH38" s="334" t="str">
        <f t="shared" si="12"/>
        <v>K5934-30</v>
      </c>
      <c r="BI38" s="334" t="str">
        <f t="shared" si="12"/>
        <v>K5934-40</v>
      </c>
      <c r="BJ38" s="334" t="str">
        <f t="shared" si="12"/>
        <v>K5934-40</v>
      </c>
      <c r="BK38" s="334" t="str">
        <f t="shared" si="12"/>
        <v>K5934-40</v>
      </c>
      <c r="BL38" s="334" t="str">
        <f t="shared" si="12"/>
        <v>K5934-40</v>
      </c>
      <c r="BM38" s="334" t="str">
        <f t="shared" si="12"/>
        <v>K5934-40</v>
      </c>
      <c r="BN38" s="334" t="str">
        <f t="shared" si="12"/>
        <v>K5934-40</v>
      </c>
      <c r="BO38" s="334" t="str">
        <f t="shared" si="12"/>
        <v>K5934-40</v>
      </c>
      <c r="BP38" s="334" t="str">
        <f t="shared" si="12"/>
        <v>K5934-50</v>
      </c>
      <c r="BQ38" s="334" t="str">
        <f t="shared" si="12"/>
        <v>K5934-50</v>
      </c>
      <c r="BR38" s="334" t="str">
        <f t="shared" si="12"/>
        <v>K5934-50</v>
      </c>
      <c r="BS38" s="334" t="str">
        <f t="shared" si="12"/>
        <v>K5934-50</v>
      </c>
      <c r="BT38" s="334" t="str">
        <f t="shared" si="12"/>
        <v>K5934-50</v>
      </c>
      <c r="BU38" s="334" t="str">
        <f t="shared" si="12"/>
        <v>K5934-50</v>
      </c>
      <c r="BV38" s="334" t="str">
        <f t="shared" si="13"/>
        <v>K5934-60</v>
      </c>
      <c r="BW38" s="334" t="str">
        <f t="shared" si="13"/>
        <v>K5934-60</v>
      </c>
      <c r="BX38" s="334" t="str">
        <f t="shared" si="13"/>
        <v>K5934-60</v>
      </c>
      <c r="BY38" s="334" t="str">
        <f t="shared" si="13"/>
        <v>K5934-60</v>
      </c>
    </row>
    <row r="39" spans="1:77" ht="15.95" customHeight="1" thickBot="1">
      <c r="A39" s="715" t="s">
        <v>96</v>
      </c>
      <c r="B39" s="715"/>
      <c r="C39" s="357" t="e">
        <f>INDEX(D27:V37,MATCH(HT,C27:C37,0),MATCH(WTH,D26:V26,0))</f>
        <v>#N/A</v>
      </c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AK39" s="343">
        <v>36</v>
      </c>
      <c r="AL39" s="334">
        <f>CEILING(ROUND(0.4192*AL$34+15.273,0)/10,1)*10</f>
        <v>30</v>
      </c>
      <c r="AM39" s="334">
        <f t="shared" si="16" ref="AM39:BD39">CEILING(ROUND(0.4192*AM$34+15.273,0)/10,1)*10</f>
        <v>40</v>
      </c>
      <c r="AN39" s="334">
        <f t="shared" si="16"/>
        <v>40</v>
      </c>
      <c r="AO39" s="334">
        <f t="shared" si="16"/>
        <v>40</v>
      </c>
      <c r="AP39" s="334">
        <f t="shared" si="16"/>
        <v>40</v>
      </c>
      <c r="AQ39" s="334">
        <f t="shared" si="16"/>
        <v>50</v>
      </c>
      <c r="AR39" s="334">
        <f t="shared" si="16"/>
        <v>50</v>
      </c>
      <c r="AS39" s="334">
        <f t="shared" si="16"/>
        <v>50</v>
      </c>
      <c r="AT39" s="334">
        <f t="shared" si="16"/>
        <v>50</v>
      </c>
      <c r="AU39" s="334">
        <f t="shared" si="16"/>
        <v>60</v>
      </c>
      <c r="AV39" s="334">
        <f t="shared" si="16"/>
        <v>60</v>
      </c>
      <c r="AW39" s="334">
        <f t="shared" si="16"/>
        <v>60</v>
      </c>
      <c r="AX39" s="334">
        <f t="shared" si="16"/>
        <v>70</v>
      </c>
      <c r="AY39" s="334">
        <f t="shared" si="16"/>
        <v>70</v>
      </c>
      <c r="AZ39" s="334">
        <f t="shared" si="16"/>
        <v>70</v>
      </c>
      <c r="BA39" s="334">
        <f t="shared" si="16"/>
        <v>70</v>
      </c>
      <c r="BB39" s="334">
        <f t="shared" si="16"/>
        <v>80</v>
      </c>
      <c r="BC39" s="334">
        <f t="shared" si="16"/>
        <v>80</v>
      </c>
      <c r="BD39" s="334">
        <f t="shared" si="16"/>
        <v>80</v>
      </c>
      <c r="BG39" s="334" t="str">
        <f t="shared" si="15"/>
        <v>K5934-30</v>
      </c>
      <c r="BH39" s="334" t="str">
        <f t="shared" si="12"/>
        <v>K5934-40</v>
      </c>
      <c r="BI39" s="334" t="str">
        <f t="shared" si="12"/>
        <v>K5934-40</v>
      </c>
      <c r="BJ39" s="334" t="str">
        <f t="shared" si="12"/>
        <v>K5934-40</v>
      </c>
      <c r="BK39" s="334" t="str">
        <f t="shared" si="12"/>
        <v>K5934-40</v>
      </c>
      <c r="BL39" s="334" t="str">
        <f t="shared" si="12"/>
        <v>K5934-50</v>
      </c>
      <c r="BM39" s="334" t="str">
        <f t="shared" si="12"/>
        <v>K5934-50</v>
      </c>
      <c r="BN39" s="334" t="str">
        <f t="shared" si="12"/>
        <v>K5934-50</v>
      </c>
      <c r="BO39" s="334" t="str">
        <f t="shared" si="12"/>
        <v>K5934-50</v>
      </c>
      <c r="BP39" s="334" t="str">
        <f t="shared" si="12"/>
        <v>K5934-60</v>
      </c>
      <c r="BQ39" s="334" t="str">
        <f t="shared" si="12"/>
        <v>K5934-60</v>
      </c>
      <c r="BR39" s="334" t="str">
        <f t="shared" si="12"/>
        <v>K5934-60</v>
      </c>
      <c r="BS39" s="334" t="str">
        <f t="shared" si="12"/>
        <v>K5934-70</v>
      </c>
      <c r="BT39" s="334" t="str">
        <f t="shared" si="12"/>
        <v>K5934-70</v>
      </c>
      <c r="BU39" s="334" t="str">
        <f t="shared" si="12"/>
        <v>K5934-70</v>
      </c>
      <c r="BV39" s="334" t="str">
        <f t="shared" si="13"/>
        <v>K5934-70</v>
      </c>
      <c r="BW39" s="334" t="str">
        <f t="shared" si="13"/>
        <v>K5934-80</v>
      </c>
      <c r="BX39" s="334" t="str">
        <f t="shared" si="13"/>
        <v>K5934-80</v>
      </c>
      <c r="BY39" s="334" t="str">
        <f t="shared" si="13"/>
        <v>K5934-80</v>
      </c>
    </row>
    <row r="40" spans="3:77" ht="12.75">
      <c r="C40" s="336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AK40" s="343">
        <v>42</v>
      </c>
      <c r="AL40" s="334">
        <f>CEILING(ROUND(0.4798*AL$34+23.818,0)/10,1)*10</f>
        <v>50</v>
      </c>
      <c r="AM40" s="334">
        <f t="shared" si="17" ref="AM40:BD40">CEILING(ROUND(0.4798*AM$34+23.818,0)/10,1)*10</f>
        <v>50</v>
      </c>
      <c r="AN40" s="334">
        <f t="shared" si="17"/>
        <v>50</v>
      </c>
      <c r="AO40" s="334">
        <f t="shared" si="17"/>
        <v>50</v>
      </c>
      <c r="AP40" s="334">
        <f t="shared" si="17"/>
        <v>60</v>
      </c>
      <c r="AQ40" s="334">
        <f t="shared" si="17"/>
        <v>60</v>
      </c>
      <c r="AR40" s="334">
        <f t="shared" si="17"/>
        <v>60</v>
      </c>
      <c r="AS40" s="334">
        <f t="shared" si="17"/>
        <v>70</v>
      </c>
      <c r="AT40" s="334">
        <f t="shared" si="17"/>
        <v>70</v>
      </c>
      <c r="AU40" s="334">
        <f t="shared" si="17"/>
        <v>70</v>
      </c>
      <c r="AV40" s="334">
        <f t="shared" si="17"/>
        <v>70</v>
      </c>
      <c r="AW40" s="334">
        <f t="shared" si="17"/>
        <v>80</v>
      </c>
      <c r="AX40" s="334">
        <f t="shared" si="17"/>
        <v>80</v>
      </c>
      <c r="AY40" s="334">
        <f t="shared" si="17"/>
        <v>80</v>
      </c>
      <c r="AZ40" s="334">
        <f t="shared" si="17"/>
        <v>90</v>
      </c>
      <c r="BA40" s="334">
        <f t="shared" si="17"/>
        <v>90</v>
      </c>
      <c r="BB40" s="334">
        <f t="shared" si="17"/>
        <v>90</v>
      </c>
      <c r="BC40" s="334">
        <f t="shared" si="17"/>
        <v>90</v>
      </c>
      <c r="BD40" s="334">
        <f t="shared" si="17"/>
        <v>100</v>
      </c>
      <c r="BG40" s="334" t="str">
        <f t="shared" si="15"/>
        <v>K5934-50</v>
      </c>
      <c r="BH40" s="334" t="str">
        <f t="shared" si="12"/>
        <v>K5934-50</v>
      </c>
      <c r="BI40" s="334" t="str">
        <f t="shared" si="12"/>
        <v>K5934-50</v>
      </c>
      <c r="BJ40" s="334" t="str">
        <f t="shared" si="12"/>
        <v>K5934-50</v>
      </c>
      <c r="BK40" s="334" t="str">
        <f t="shared" si="12"/>
        <v>K5934-60</v>
      </c>
      <c r="BL40" s="334" t="str">
        <f t="shared" si="12"/>
        <v>K5934-60</v>
      </c>
      <c r="BM40" s="334" t="str">
        <f t="shared" si="12"/>
        <v>K5934-60</v>
      </c>
      <c r="BN40" s="334" t="str">
        <f t="shared" si="12"/>
        <v>K5934-70</v>
      </c>
      <c r="BO40" s="334" t="str">
        <f t="shared" si="12"/>
        <v>K5934-70</v>
      </c>
      <c r="BP40" s="334" t="str">
        <f t="shared" si="12"/>
        <v>K5934-70</v>
      </c>
      <c r="BQ40" s="334" t="str">
        <f t="shared" si="12"/>
        <v>K5934-70</v>
      </c>
      <c r="BR40" s="334" t="str">
        <f t="shared" si="12"/>
        <v>K5934-80</v>
      </c>
      <c r="BS40" s="334" t="str">
        <f t="shared" si="12"/>
        <v>K5934-80</v>
      </c>
      <c r="BT40" s="334" t="str">
        <f t="shared" si="12"/>
        <v>K5934-80</v>
      </c>
      <c r="BU40" s="334" t="str">
        <f t="shared" si="12"/>
        <v>K5934-90</v>
      </c>
      <c r="BV40" s="334" t="str">
        <f t="shared" si="13"/>
        <v>K5934-90</v>
      </c>
      <c r="BW40" s="334" t="str">
        <f t="shared" si="13"/>
        <v>K5934-90</v>
      </c>
      <c r="BX40" s="334" t="str">
        <f t="shared" si="13"/>
        <v>K5934-90</v>
      </c>
      <c r="BY40" s="334" t="str">
        <f t="shared" si="13"/>
        <v>K5934-100</v>
      </c>
    </row>
    <row r="41" spans="37:77" ht="12.75">
      <c r="AK41" s="343">
        <v>48</v>
      </c>
      <c r="AL41" s="334">
        <f>CEILING(ROUND(0.5859*AL$34+29.273,0)/10,1)*10</f>
        <v>50</v>
      </c>
      <c r="AM41" s="334">
        <f t="shared" si="18" ref="AM41:BD41">CEILING(ROUND(0.5859*AM$34+29.273,0)/10,1)*10</f>
        <v>60</v>
      </c>
      <c r="AN41" s="334">
        <f t="shared" si="18"/>
        <v>60</v>
      </c>
      <c r="AO41" s="334">
        <f t="shared" si="18"/>
        <v>70</v>
      </c>
      <c r="AP41" s="334">
        <f t="shared" si="18"/>
        <v>70</v>
      </c>
      <c r="AQ41" s="334">
        <f t="shared" si="18"/>
        <v>70</v>
      </c>
      <c r="AR41" s="334">
        <f t="shared" si="18"/>
        <v>80</v>
      </c>
      <c r="AS41" s="334">
        <f t="shared" si="18"/>
        <v>80</v>
      </c>
      <c r="AT41" s="334">
        <f t="shared" si="18"/>
        <v>80</v>
      </c>
      <c r="AU41" s="334">
        <f t="shared" si="18"/>
        <v>90</v>
      </c>
      <c r="AV41" s="334">
        <f t="shared" si="18"/>
        <v>90</v>
      </c>
      <c r="AW41" s="334">
        <f t="shared" si="18"/>
        <v>90</v>
      </c>
      <c r="AX41" s="334">
        <f t="shared" si="18"/>
        <v>100</v>
      </c>
      <c r="AY41" s="334">
        <f t="shared" si="18"/>
        <v>100</v>
      </c>
      <c r="AZ41" s="334">
        <f t="shared" si="18"/>
        <v>100</v>
      </c>
      <c r="BA41" s="334">
        <f t="shared" si="18"/>
        <v>110</v>
      </c>
      <c r="BB41" s="334">
        <f t="shared" si="18"/>
        <v>110</v>
      </c>
      <c r="BC41" s="334">
        <f t="shared" si="18"/>
        <v>110</v>
      </c>
      <c r="BD41" s="334">
        <f t="shared" si="18"/>
        <v>120</v>
      </c>
      <c r="BG41" s="334" t="str">
        <f t="shared" si="15"/>
        <v>K5934-50</v>
      </c>
      <c r="BH41" s="334" t="str">
        <f t="shared" si="12"/>
        <v>K5934-60</v>
      </c>
      <c r="BI41" s="334" t="str">
        <f t="shared" si="12"/>
        <v>K5934-60</v>
      </c>
      <c r="BJ41" s="334" t="str">
        <f t="shared" si="12"/>
        <v>K5934-70</v>
      </c>
      <c r="BK41" s="334" t="str">
        <f t="shared" si="12"/>
        <v>K5934-70</v>
      </c>
      <c r="BL41" s="334" t="str">
        <f t="shared" si="12"/>
        <v>K5934-70</v>
      </c>
      <c r="BM41" s="334" t="str">
        <f t="shared" si="12"/>
        <v>K5934-80</v>
      </c>
      <c r="BN41" s="334" t="str">
        <f t="shared" si="12"/>
        <v>K5934-80</v>
      </c>
      <c r="BO41" s="334" t="str">
        <f t="shared" si="12"/>
        <v>K5934-80</v>
      </c>
      <c r="BP41" s="334" t="str">
        <f t="shared" si="12"/>
        <v>K5934-90</v>
      </c>
      <c r="BQ41" s="334" t="str">
        <f t="shared" si="12"/>
        <v>K5934-90</v>
      </c>
      <c r="BR41" s="334" t="str">
        <f t="shared" si="12"/>
        <v>K5934-90</v>
      </c>
      <c r="BS41" s="334" t="str">
        <f t="shared" si="12"/>
        <v>K5934-100</v>
      </c>
      <c r="BT41" s="334" t="str">
        <f t="shared" si="12"/>
        <v>K5934-100</v>
      </c>
      <c r="BU41" s="334" t="str">
        <f t="shared" si="12"/>
        <v>K5934-100</v>
      </c>
      <c r="BV41" s="334" t="str">
        <f t="shared" si="13"/>
        <v>K5934-110</v>
      </c>
      <c r="BW41" s="334" t="str">
        <f t="shared" si="13"/>
        <v>K5934-110</v>
      </c>
      <c r="BX41" s="334" t="str">
        <f t="shared" si="13"/>
        <v>K5934-110</v>
      </c>
      <c r="BY41" s="334" t="str">
        <f t="shared" si="13"/>
        <v>K5934-120</v>
      </c>
    </row>
    <row r="42" spans="1:77" ht="13.5" thickBot="1">
      <c r="A42" s="358"/>
      <c r="B42" s="358"/>
      <c r="C42" s="343"/>
      <c r="D42" s="343"/>
      <c r="E42" s="343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AK42" s="343">
        <v>54</v>
      </c>
      <c r="AL42" s="334">
        <f>CEILING(ROUND(0.7273*AL$34+32.545,0)/10,1)*10</f>
        <v>60</v>
      </c>
      <c r="AM42" s="334">
        <f t="shared" si="19" ref="AM42:BD42">CEILING(ROUND(0.7273*AM$34+32.545,0)/10,1)*10</f>
        <v>70</v>
      </c>
      <c r="AN42" s="334">
        <f t="shared" si="19"/>
        <v>70</v>
      </c>
      <c r="AO42" s="334">
        <f t="shared" si="19"/>
        <v>80</v>
      </c>
      <c r="AP42" s="334">
        <f t="shared" si="19"/>
        <v>80</v>
      </c>
      <c r="AQ42" s="334">
        <f t="shared" si="19"/>
        <v>90</v>
      </c>
      <c r="AR42" s="334">
        <f t="shared" si="19"/>
        <v>90</v>
      </c>
      <c r="AS42" s="334">
        <f t="shared" si="19"/>
        <v>90</v>
      </c>
      <c r="AT42" s="334">
        <f t="shared" si="19"/>
        <v>100</v>
      </c>
      <c r="AU42" s="334">
        <f t="shared" si="19"/>
        <v>100</v>
      </c>
      <c r="AV42" s="334">
        <f t="shared" si="19"/>
        <v>110</v>
      </c>
      <c r="AW42" s="334">
        <f t="shared" si="19"/>
        <v>110</v>
      </c>
      <c r="AX42" s="334">
        <f t="shared" si="19"/>
        <v>120</v>
      </c>
      <c r="AY42" s="334">
        <f t="shared" si="19"/>
        <v>120</v>
      </c>
      <c r="AZ42" s="334">
        <f t="shared" si="19"/>
        <v>120</v>
      </c>
      <c r="BA42" s="334">
        <f t="shared" si="19"/>
        <v>130</v>
      </c>
      <c r="BB42" s="334">
        <f t="shared" si="19"/>
        <v>130</v>
      </c>
      <c r="BC42" s="334">
        <f t="shared" si="19"/>
        <v>140</v>
      </c>
      <c r="BD42" s="334">
        <f t="shared" si="19"/>
        <v>140</v>
      </c>
      <c r="BG42" s="334" t="str">
        <f t="shared" si="15"/>
        <v>K5934-60</v>
      </c>
      <c r="BH42" s="334" t="str">
        <f t="shared" si="12"/>
        <v>K5934-70</v>
      </c>
      <c r="BI42" s="334" t="str">
        <f t="shared" si="12"/>
        <v>K5934-70</v>
      </c>
      <c r="BJ42" s="334" t="str">
        <f t="shared" si="12"/>
        <v>K5934-80</v>
      </c>
      <c r="BK42" s="334" t="str">
        <f t="shared" si="12"/>
        <v>K5934-80</v>
      </c>
      <c r="BL42" s="334" t="str">
        <f t="shared" si="12"/>
        <v>K5934-90</v>
      </c>
      <c r="BM42" s="334" t="str">
        <f t="shared" si="12"/>
        <v>K5934-90</v>
      </c>
      <c r="BN42" s="334" t="str">
        <f t="shared" si="12"/>
        <v>K5934-90</v>
      </c>
      <c r="BO42" s="334" t="str">
        <f t="shared" si="12"/>
        <v>K5934-100</v>
      </c>
      <c r="BP42" s="334" t="str">
        <f t="shared" si="12"/>
        <v>K5934-100</v>
      </c>
      <c r="BQ42" s="334" t="str">
        <f t="shared" si="12"/>
        <v>K5934-110</v>
      </c>
      <c r="BR42" s="334" t="str">
        <f t="shared" si="12"/>
        <v>K5934-110</v>
      </c>
      <c r="BS42" s="334" t="str">
        <f t="shared" si="12"/>
        <v>K5934-120</v>
      </c>
      <c r="BT42" s="334" t="str">
        <f t="shared" si="12"/>
        <v>K5934-120</v>
      </c>
      <c r="BU42" s="334" t="str">
        <f t="shared" si="12"/>
        <v>K5934-120</v>
      </c>
      <c r="BV42" s="334" t="str">
        <f t="shared" si="13"/>
        <v>K5934-130</v>
      </c>
      <c r="BW42" s="334" t="str">
        <f t="shared" si="13"/>
        <v>K5934-130</v>
      </c>
      <c r="BX42" s="334" t="str">
        <f t="shared" si="13"/>
        <v>K5934-140</v>
      </c>
      <c r="BY42" s="334" t="str">
        <f t="shared" si="13"/>
        <v>K5934-140</v>
      </c>
    </row>
    <row r="43" spans="1:77" ht="13.5" thickBot="1">
      <c r="A43" s="716"/>
      <c r="B43" s="716"/>
      <c r="C43" s="343"/>
      <c r="D43" s="343"/>
      <c r="E43" s="343"/>
      <c r="H43" s="346"/>
      <c r="I43" s="346"/>
      <c r="J43" s="344" t="b">
        <f>IF(AH&gt;=90,"",IF(AH&gt;=84,84,IF(AH&gt;=78,78,IF(AH&gt;=72,72,IF(AH&gt;=66,66,IF(AH&gt;=60,60,IF(AH&gt;=54,54,IF(AH&gt;=48,48,IF(AH&gt;=42,42,IF(AH&gt;=36,36,IF(AH&gt;=30,30,IF(AH&gt;=24,24))))))))))))</f>
        <v>0</v>
      </c>
      <c r="K43" s="346"/>
      <c r="AK43" s="343">
        <v>60</v>
      </c>
      <c r="AL43" s="334">
        <f>CEILING(ROUND(0.9141*AL$34+34.727,0)/10,1)*10</f>
        <v>70</v>
      </c>
      <c r="AM43" s="334">
        <f t="shared" si="20" ref="AM43:BD43">CEILING(ROUND(0.9141*AM$34+34.727,0)/10,1)*10</f>
        <v>80</v>
      </c>
      <c r="AN43" s="334">
        <f t="shared" si="20"/>
        <v>80</v>
      </c>
      <c r="AO43" s="334">
        <f t="shared" si="20"/>
        <v>90</v>
      </c>
      <c r="AP43" s="334">
        <f t="shared" si="20"/>
        <v>90</v>
      </c>
      <c r="AQ43" s="334">
        <f t="shared" si="20"/>
        <v>100</v>
      </c>
      <c r="AR43" s="334">
        <f t="shared" si="20"/>
        <v>110</v>
      </c>
      <c r="AS43" s="334">
        <f t="shared" si="20"/>
        <v>110</v>
      </c>
      <c r="AT43" s="334">
        <f t="shared" si="20"/>
        <v>120</v>
      </c>
      <c r="AU43" s="334">
        <f t="shared" si="20"/>
        <v>120</v>
      </c>
      <c r="AV43" s="334">
        <f t="shared" si="20"/>
        <v>130</v>
      </c>
      <c r="AW43" s="334">
        <f t="shared" si="20"/>
        <v>130</v>
      </c>
      <c r="AX43" s="334">
        <f t="shared" si="20"/>
        <v>140</v>
      </c>
      <c r="AY43" s="334">
        <f t="shared" si="20"/>
        <v>140</v>
      </c>
      <c r="AZ43" s="334">
        <f t="shared" si="20"/>
        <v>150</v>
      </c>
      <c r="BA43" s="334">
        <f t="shared" si="20"/>
        <v>150</v>
      </c>
      <c r="BB43" s="334">
        <f t="shared" si="20"/>
        <v>160</v>
      </c>
      <c r="BC43" s="334">
        <f t="shared" si="20"/>
        <v>170</v>
      </c>
      <c r="BD43" s="334">
        <f t="shared" si="20"/>
        <v>170</v>
      </c>
      <c r="BG43" s="334" t="str">
        <f t="shared" si="15"/>
        <v>K5934-70</v>
      </c>
      <c r="BH43" s="334" t="str">
        <f t="shared" si="12"/>
        <v>K5934-80</v>
      </c>
      <c r="BI43" s="334" t="str">
        <f t="shared" si="12"/>
        <v>K5934-80</v>
      </c>
      <c r="BJ43" s="334" t="str">
        <f t="shared" si="12"/>
        <v>K5934-90</v>
      </c>
      <c r="BK43" s="334" t="str">
        <f t="shared" si="12"/>
        <v>K5934-90</v>
      </c>
      <c r="BL43" s="334" t="str">
        <f t="shared" si="12"/>
        <v>K5934-100</v>
      </c>
      <c r="BM43" s="334" t="str">
        <f t="shared" si="12"/>
        <v>K5934-110</v>
      </c>
      <c r="BN43" s="334" t="str">
        <f t="shared" si="12"/>
        <v>K5934-110</v>
      </c>
      <c r="BO43" s="334" t="str">
        <f t="shared" si="12"/>
        <v>K5934-120</v>
      </c>
      <c r="BP43" s="334" t="str">
        <f t="shared" si="12"/>
        <v>K5934-120</v>
      </c>
      <c r="BQ43" s="334" t="str">
        <f t="shared" si="12"/>
        <v>K5934-130</v>
      </c>
      <c r="BR43" s="334" t="str">
        <f t="shared" si="12"/>
        <v>K5934-130</v>
      </c>
      <c r="BS43" s="334" t="str">
        <f t="shared" si="12"/>
        <v>K5934-140</v>
      </c>
      <c r="BT43" s="334" t="str">
        <f t="shared" si="12"/>
        <v>K5934-140</v>
      </c>
      <c r="BU43" s="334" t="str">
        <f t="shared" si="12"/>
        <v>K5934-150</v>
      </c>
      <c r="BV43" s="334" t="str">
        <f t="shared" si="13"/>
        <v>K5934-150</v>
      </c>
      <c r="BW43" s="334" t="str">
        <f t="shared" si="13"/>
        <v>K5934-160</v>
      </c>
      <c r="BX43" s="334" t="str">
        <f t="shared" si="13"/>
        <v>K5934-170</v>
      </c>
      <c r="BY43" s="334" t="str">
        <f t="shared" si="13"/>
        <v>K5934-170</v>
      </c>
    </row>
    <row r="44" spans="37:77" ht="13.5" thickBot="1">
      <c r="AK44" s="343">
        <v>66</v>
      </c>
      <c r="AL44" s="334">
        <f>CEILING(ROUND(1.0556*AL$34+40.222,0)/10,1)*10</f>
        <v>80</v>
      </c>
      <c r="AM44" s="334">
        <f t="shared" si="21" ref="AM44:BC44">CEILING(ROUND(1.0556*AM$34+40.222,0)/10,1)*10</f>
        <v>90</v>
      </c>
      <c r="AN44" s="334">
        <f t="shared" si="21"/>
        <v>100</v>
      </c>
      <c r="AO44" s="334">
        <f t="shared" si="21"/>
        <v>100</v>
      </c>
      <c r="AP44" s="334">
        <f t="shared" si="21"/>
        <v>110</v>
      </c>
      <c r="AQ44" s="334">
        <f t="shared" si="21"/>
        <v>110</v>
      </c>
      <c r="AR44" s="334">
        <f t="shared" si="21"/>
        <v>120</v>
      </c>
      <c r="AS44" s="334">
        <f t="shared" si="21"/>
        <v>130</v>
      </c>
      <c r="AT44" s="334">
        <f t="shared" si="21"/>
        <v>130</v>
      </c>
      <c r="AU44" s="334">
        <f t="shared" si="21"/>
        <v>140</v>
      </c>
      <c r="AV44" s="334">
        <f t="shared" si="21"/>
        <v>150</v>
      </c>
      <c r="AW44" s="334">
        <f t="shared" si="21"/>
        <v>150</v>
      </c>
      <c r="AX44" s="334">
        <f t="shared" si="21"/>
        <v>160</v>
      </c>
      <c r="AY44" s="334">
        <f t="shared" si="21"/>
        <v>170</v>
      </c>
      <c r="AZ44" s="334">
        <f t="shared" si="21"/>
        <v>170</v>
      </c>
      <c r="BA44" s="334">
        <f t="shared" si="21"/>
        <v>180</v>
      </c>
      <c r="BB44" s="334">
        <f t="shared" si="21"/>
        <v>180</v>
      </c>
      <c r="BC44" s="334">
        <f t="shared" si="21"/>
        <v>190</v>
      </c>
      <c r="BD44" s="359">
        <v>110</v>
      </c>
      <c r="BG44" s="334" t="str">
        <f t="shared" si="15"/>
        <v>K5934-80</v>
      </c>
      <c r="BH44" s="334" t="str">
        <f t="shared" si="12"/>
        <v>K5934-90</v>
      </c>
      <c r="BI44" s="334" t="str">
        <f t="shared" si="12"/>
        <v>K5934-100</v>
      </c>
      <c r="BJ44" s="334" t="str">
        <f t="shared" si="12"/>
        <v>K5934-100</v>
      </c>
      <c r="BK44" s="334" t="str">
        <f t="shared" si="12"/>
        <v>K5934-110</v>
      </c>
      <c r="BL44" s="334" t="str">
        <f t="shared" si="12"/>
        <v>K5934-110</v>
      </c>
      <c r="BM44" s="334" t="str">
        <f t="shared" si="12"/>
        <v>K5934-120</v>
      </c>
      <c r="BN44" s="334" t="str">
        <f t="shared" si="12"/>
        <v>K5934-130</v>
      </c>
      <c r="BO44" s="334" t="str">
        <f t="shared" si="12"/>
        <v>K5934-130</v>
      </c>
      <c r="BP44" s="334" t="str">
        <f t="shared" si="12"/>
        <v>K5934-140</v>
      </c>
      <c r="BQ44" s="334" t="str">
        <f t="shared" si="12"/>
        <v>K5934-150</v>
      </c>
      <c r="BR44" s="334" t="str">
        <f t="shared" si="12"/>
        <v>K5934-150</v>
      </c>
      <c r="BS44" s="334" t="str">
        <f t="shared" si="12"/>
        <v>K5934-160</v>
      </c>
      <c r="BT44" s="334" t="str">
        <f t="shared" si="12"/>
        <v>K5934-170</v>
      </c>
      <c r="BU44" s="334" t="str">
        <f t="shared" si="12"/>
        <v>K5934-170</v>
      </c>
      <c r="BV44" s="334" t="str">
        <f t="shared" si="13"/>
        <v>K5934-180</v>
      </c>
      <c r="BW44" s="334" t="str">
        <f t="shared" si="13"/>
        <v>K5934-180</v>
      </c>
      <c r="BX44" s="334" t="str">
        <f t="shared" si="13"/>
        <v>K5934-190</v>
      </c>
      <c r="BY44" s="334" t="str">
        <f t="shared" si="13"/>
        <v>K5934-110</v>
      </c>
    </row>
    <row r="45" spans="1:77" ht="13.5" thickBot="1">
      <c r="A45" s="715" t="s">
        <v>76</v>
      </c>
      <c r="B45" s="715"/>
      <c r="C45" s="344" t="b">
        <f>J43</f>
        <v>0</v>
      </c>
      <c r="D45" s="345" t="b">
        <f>J45</f>
        <v>0</v>
      </c>
      <c r="E45" s="346"/>
      <c r="H45" s="346"/>
      <c r="I45" s="346"/>
      <c r="J45" s="345" t="b">
        <f>IF(AW&gt;=150,"",IF(AW&gt;=144,144,IF(AW&gt;=138,138,IF(AW&gt;=132,132,IF(AW&gt;=126,126,IF(AW&gt;=120,120,IF(AW&gt;=114,114,IF(AW&gt;=108,108,IF(AW&gt;=102,102,IF(AW&gt;=96,96,IF(AW&gt;=90,90,IF(AW&gt;=84,84,IF(AW&gt;=78,78,IF(AW&gt;=72,72,IF(AW&gt;=66,66,IF(AW&gt;=60,60,IF(AW&gt;=54,54,IF(AW&gt;=48,48,IF(AW&gt;=42,42,IF(AW&gt;=36,36))))))))))))))))))))</f>
        <v>0</v>
      </c>
      <c r="K45" s="346"/>
      <c r="P45" s="338"/>
      <c r="Q45" s="338"/>
      <c r="AK45" s="343">
        <v>72</v>
      </c>
      <c r="AL45" s="334">
        <f>CEILING(ROUND(1.25*AL$34+42.857,0)/10,1)*10</f>
        <v>90</v>
      </c>
      <c r="AM45" s="334">
        <f t="shared" si="22" ref="AM45:AX45">CEILING(ROUND(1.25*AM$34+42.857,0)/10,1)*10</f>
        <v>100</v>
      </c>
      <c r="AN45" s="334">
        <f t="shared" si="22"/>
        <v>110</v>
      </c>
      <c r="AO45" s="334">
        <f t="shared" si="22"/>
        <v>110</v>
      </c>
      <c r="AP45" s="334">
        <f t="shared" si="22"/>
        <v>120</v>
      </c>
      <c r="AQ45" s="334">
        <f t="shared" si="22"/>
        <v>130</v>
      </c>
      <c r="AR45" s="334">
        <f t="shared" si="22"/>
        <v>140</v>
      </c>
      <c r="AS45" s="334">
        <f t="shared" si="22"/>
        <v>140</v>
      </c>
      <c r="AT45" s="334">
        <f t="shared" si="22"/>
        <v>150</v>
      </c>
      <c r="AU45" s="334">
        <f t="shared" si="22"/>
        <v>160</v>
      </c>
      <c r="AV45" s="334">
        <f t="shared" si="22"/>
        <v>170</v>
      </c>
      <c r="AW45" s="334">
        <f t="shared" si="22"/>
        <v>170</v>
      </c>
      <c r="AX45" s="334">
        <f t="shared" si="22"/>
        <v>180</v>
      </c>
      <c r="AY45" s="359">
        <f>CEILING(ROUND(0.4167*AY$34+58.333,0)/10,1)*10</f>
        <v>110</v>
      </c>
      <c r="AZ45" s="359">
        <f t="shared" si="23" ref="AZ45:BD45">CEILING(ROUND(0.4167*AZ$34+58.333,0)/10,1)*10</f>
        <v>110</v>
      </c>
      <c r="BA45" s="359">
        <f t="shared" si="23"/>
        <v>120</v>
      </c>
      <c r="BB45" s="359">
        <f t="shared" si="23"/>
        <v>120</v>
      </c>
      <c r="BC45" s="359">
        <f t="shared" si="23"/>
        <v>120</v>
      </c>
      <c r="BD45" s="359">
        <f t="shared" si="23"/>
        <v>120</v>
      </c>
      <c r="BG45" s="334" t="str">
        <f t="shared" si="15"/>
        <v>K5934-90</v>
      </c>
      <c r="BH45" s="334" t="str">
        <f t="shared" si="12"/>
        <v>K5934-100</v>
      </c>
      <c r="BI45" s="334" t="str">
        <f t="shared" si="12"/>
        <v>K5934-110</v>
      </c>
      <c r="BJ45" s="334" t="str">
        <f t="shared" si="12"/>
        <v>K5934-110</v>
      </c>
      <c r="BK45" s="334" t="str">
        <f t="shared" si="12"/>
        <v>K5934-120</v>
      </c>
      <c r="BL45" s="334" t="str">
        <f t="shared" si="12"/>
        <v>K5934-130</v>
      </c>
      <c r="BM45" s="334" t="str">
        <f t="shared" si="12"/>
        <v>K5934-140</v>
      </c>
      <c r="BN45" s="334" t="str">
        <f t="shared" si="12"/>
        <v>K5934-140</v>
      </c>
      <c r="BO45" s="334" t="str">
        <f t="shared" si="12"/>
        <v>K5934-150</v>
      </c>
      <c r="BP45" s="334" t="str">
        <f t="shared" si="12"/>
        <v>K5934-160</v>
      </c>
      <c r="BQ45" s="334" t="str">
        <f t="shared" si="12"/>
        <v>K5934-170</v>
      </c>
      <c r="BR45" s="334" t="str">
        <f t="shared" si="12"/>
        <v>K5934-170</v>
      </c>
      <c r="BS45" s="334" t="str">
        <f t="shared" si="12"/>
        <v>K5934-180</v>
      </c>
      <c r="BT45" s="334" t="str">
        <f t="shared" si="12"/>
        <v>K5934-110</v>
      </c>
      <c r="BU45" s="334" t="str">
        <f t="shared" si="12"/>
        <v>K5934-110</v>
      </c>
      <c r="BV45" s="334" t="str">
        <f t="shared" si="13"/>
        <v>K5934-120</v>
      </c>
      <c r="BW45" s="334" t="str">
        <f t="shared" si="13"/>
        <v>K5934-120</v>
      </c>
      <c r="BX45" s="334" t="str">
        <f t="shared" si="13"/>
        <v>K5934-120</v>
      </c>
      <c r="BY45" s="334" t="str">
        <f t="shared" si="13"/>
        <v>K5934-120</v>
      </c>
    </row>
    <row r="46" spans="16:77" ht="12.75">
      <c r="P46" s="338"/>
      <c r="Q46" s="338"/>
      <c r="AK46" s="343">
        <v>78</v>
      </c>
      <c r="AL46" s="334">
        <f>CEILING(ROUND(0.7273*AL$34+32.545,0)/10,1)*10</f>
        <v>60</v>
      </c>
      <c r="AM46" s="334">
        <f t="shared" si="24" ref="AM46:BD46">CEILING(ROUND(0.7273*AM$34+32.545,0)/10,1)*10</f>
        <v>70</v>
      </c>
      <c r="AN46" s="334">
        <f t="shared" si="24"/>
        <v>70</v>
      </c>
      <c r="AO46" s="334">
        <f t="shared" si="24"/>
        <v>80</v>
      </c>
      <c r="AP46" s="334">
        <f t="shared" si="24"/>
        <v>80</v>
      </c>
      <c r="AQ46" s="334">
        <f t="shared" si="24"/>
        <v>90</v>
      </c>
      <c r="AR46" s="334">
        <f t="shared" si="24"/>
        <v>90</v>
      </c>
      <c r="AS46" s="334">
        <f t="shared" si="24"/>
        <v>90</v>
      </c>
      <c r="AT46" s="334">
        <f t="shared" si="24"/>
        <v>100</v>
      </c>
      <c r="AU46" s="334">
        <f t="shared" si="24"/>
        <v>100</v>
      </c>
      <c r="AV46" s="334">
        <f t="shared" si="24"/>
        <v>110</v>
      </c>
      <c r="AW46" s="334">
        <f t="shared" si="24"/>
        <v>110</v>
      </c>
      <c r="AX46" s="334">
        <f t="shared" si="24"/>
        <v>120</v>
      </c>
      <c r="AY46" s="334">
        <f t="shared" si="24"/>
        <v>120</v>
      </c>
      <c r="AZ46" s="334">
        <f t="shared" si="24"/>
        <v>120</v>
      </c>
      <c r="BA46" s="334">
        <f t="shared" si="24"/>
        <v>130</v>
      </c>
      <c r="BB46" s="334">
        <f t="shared" si="24"/>
        <v>130</v>
      </c>
      <c r="BC46" s="334">
        <f t="shared" si="24"/>
        <v>140</v>
      </c>
      <c r="BD46" s="334">
        <f t="shared" si="24"/>
        <v>140</v>
      </c>
      <c r="BG46" s="334" t="str">
        <f t="shared" si="15"/>
        <v>K5934-60</v>
      </c>
      <c r="BH46" s="334" t="str">
        <f t="shared" si="12"/>
        <v>K5934-70</v>
      </c>
      <c r="BI46" s="334" t="str">
        <f t="shared" si="12"/>
        <v>K5934-70</v>
      </c>
      <c r="BJ46" s="334" t="str">
        <f t="shared" si="12"/>
        <v>K5934-80</v>
      </c>
      <c r="BK46" s="334" t="str">
        <f t="shared" si="12"/>
        <v>K5934-80</v>
      </c>
      <c r="BL46" s="334" t="str">
        <f t="shared" si="12"/>
        <v>K5934-90</v>
      </c>
      <c r="BM46" s="334" t="str">
        <f t="shared" si="12"/>
        <v>K5934-90</v>
      </c>
      <c r="BN46" s="334" t="str">
        <f t="shared" si="12"/>
        <v>K5934-90</v>
      </c>
      <c r="BO46" s="334" t="str">
        <f t="shared" si="12"/>
        <v>K5934-100</v>
      </c>
      <c r="BP46" s="334" t="str">
        <f t="shared" si="12"/>
        <v>K5934-100</v>
      </c>
      <c r="BQ46" s="334" t="str">
        <f t="shared" si="12"/>
        <v>K5934-110</v>
      </c>
      <c r="BR46" s="334" t="str">
        <f t="shared" si="12"/>
        <v>K5934-110</v>
      </c>
      <c r="BS46" s="334" t="str">
        <f t="shared" si="12"/>
        <v>K5934-120</v>
      </c>
      <c r="BT46" s="334" t="str">
        <f t="shared" si="12"/>
        <v>K5934-120</v>
      </c>
      <c r="BU46" s="334" t="str">
        <f t="shared" si="12"/>
        <v>K5934-120</v>
      </c>
      <c r="BV46" s="334" t="str">
        <f t="shared" si="13"/>
        <v>K5934-130</v>
      </c>
      <c r="BW46" s="334" t="str">
        <f t="shared" si="13"/>
        <v>K5934-130</v>
      </c>
      <c r="BX46" s="334" t="str">
        <f t="shared" si="13"/>
        <v>K5934-140</v>
      </c>
      <c r="BY46" s="334" t="str">
        <f t="shared" si="13"/>
        <v>K5934-140</v>
      </c>
    </row>
    <row r="47" spans="4:77" ht="12.75">
      <c r="D47" s="335" t="s">
        <v>77</v>
      </c>
      <c r="E47" s="335"/>
      <c r="AK47" s="343">
        <v>84</v>
      </c>
      <c r="AL47" s="334">
        <f>CEILING(ROUND(0.9596*AL$34+23.636,0)/10,1)*10</f>
        <v>60</v>
      </c>
      <c r="AM47" s="334">
        <f t="shared" si="25" ref="AM47:BD47">CEILING(ROUND(0.9596*AM$34+23.636,0)/10,1)*10</f>
        <v>70</v>
      </c>
      <c r="AN47" s="334">
        <f t="shared" si="25"/>
        <v>70</v>
      </c>
      <c r="AO47" s="334">
        <f t="shared" si="25"/>
        <v>80</v>
      </c>
      <c r="AP47" s="334">
        <f t="shared" si="25"/>
        <v>90</v>
      </c>
      <c r="AQ47" s="334">
        <f t="shared" si="25"/>
        <v>90</v>
      </c>
      <c r="AR47" s="334">
        <f t="shared" si="25"/>
        <v>100</v>
      </c>
      <c r="AS47" s="334">
        <f t="shared" si="25"/>
        <v>100</v>
      </c>
      <c r="AT47" s="334">
        <f t="shared" si="25"/>
        <v>110</v>
      </c>
      <c r="AU47" s="334">
        <f t="shared" si="25"/>
        <v>110</v>
      </c>
      <c r="AV47" s="334">
        <f t="shared" si="25"/>
        <v>120</v>
      </c>
      <c r="AW47" s="334">
        <f t="shared" si="25"/>
        <v>130</v>
      </c>
      <c r="AX47" s="334">
        <f t="shared" si="25"/>
        <v>130</v>
      </c>
      <c r="AY47" s="334">
        <f t="shared" si="25"/>
        <v>140</v>
      </c>
      <c r="AZ47" s="334">
        <f t="shared" si="25"/>
        <v>140</v>
      </c>
      <c r="BA47" s="334">
        <f t="shared" si="25"/>
        <v>150</v>
      </c>
      <c r="BB47" s="334">
        <f t="shared" si="25"/>
        <v>150</v>
      </c>
      <c r="BC47" s="334">
        <f t="shared" si="25"/>
        <v>160</v>
      </c>
      <c r="BD47" s="334">
        <f t="shared" si="25"/>
        <v>170</v>
      </c>
      <c r="BG47" s="334" t="str">
        <f t="shared" si="15"/>
        <v>K5934-60</v>
      </c>
      <c r="BH47" s="334" t="str">
        <f t="shared" si="12"/>
        <v>K5934-70</v>
      </c>
      <c r="BI47" s="334" t="str">
        <f t="shared" si="12"/>
        <v>K5934-70</v>
      </c>
      <c r="BJ47" s="334" t="str">
        <f t="shared" si="12"/>
        <v>K5934-80</v>
      </c>
      <c r="BK47" s="334" t="str">
        <f t="shared" si="12"/>
        <v>K5934-90</v>
      </c>
      <c r="BL47" s="334" t="str">
        <f t="shared" si="12"/>
        <v>K5934-90</v>
      </c>
      <c r="BM47" s="334" t="str">
        <f t="shared" si="12"/>
        <v>K5934-100</v>
      </c>
      <c r="BN47" s="334" t="str">
        <f t="shared" si="12"/>
        <v>K5934-100</v>
      </c>
      <c r="BO47" s="334" t="str">
        <f t="shared" si="12"/>
        <v>K5934-110</v>
      </c>
      <c r="BP47" s="334" t="str">
        <f t="shared" si="12"/>
        <v>K5934-110</v>
      </c>
      <c r="BQ47" s="334" t="str">
        <f t="shared" si="12"/>
        <v>K5934-120</v>
      </c>
      <c r="BR47" s="334" t="str">
        <f t="shared" si="12"/>
        <v>K5934-130</v>
      </c>
      <c r="BS47" s="334" t="str">
        <f t="shared" si="12"/>
        <v>K5934-130</v>
      </c>
      <c r="BT47" s="334" t="str">
        <f t="shared" si="12"/>
        <v>K5934-140</v>
      </c>
      <c r="BU47" s="334" t="str">
        <f t="shared" si="12"/>
        <v>K5934-140</v>
      </c>
      <c r="BV47" s="334" t="str">
        <f t="shared" si="13"/>
        <v>K5934-150</v>
      </c>
      <c r="BW47" s="334" t="str">
        <f t="shared" si="13"/>
        <v>K5934-150</v>
      </c>
      <c r="BX47" s="334" t="str">
        <f t="shared" si="13"/>
        <v>K5934-160</v>
      </c>
      <c r="BY47" s="334" t="str">
        <f t="shared" si="13"/>
        <v>K5934-170</v>
      </c>
    </row>
    <row r="48" spans="3:22" ht="13.5" thickBot="1">
      <c r="C48" s="343"/>
      <c r="D48" s="337">
        <v>36</v>
      </c>
      <c r="E48" s="337">
        <f>D48+6</f>
        <v>42</v>
      </c>
      <c r="F48" s="337">
        <f t="shared" si="26" ref="F48:V48">E48+6</f>
        <v>48</v>
      </c>
      <c r="G48" s="337">
        <f t="shared" si="26"/>
        <v>54</v>
      </c>
      <c r="H48" s="337">
        <f t="shared" si="26"/>
        <v>60</v>
      </c>
      <c r="I48" s="337">
        <f t="shared" si="26"/>
        <v>66</v>
      </c>
      <c r="J48" s="337">
        <f t="shared" si="26"/>
        <v>72</v>
      </c>
      <c r="K48" s="337">
        <f t="shared" si="26"/>
        <v>78</v>
      </c>
      <c r="L48" s="337">
        <f t="shared" si="26"/>
        <v>84</v>
      </c>
      <c r="M48" s="337">
        <f t="shared" si="26"/>
        <v>90</v>
      </c>
      <c r="N48" s="337">
        <f t="shared" si="26"/>
        <v>96</v>
      </c>
      <c r="O48" s="337">
        <f t="shared" si="26"/>
        <v>102</v>
      </c>
      <c r="P48" s="337">
        <f t="shared" si="26"/>
        <v>108</v>
      </c>
      <c r="Q48" s="337">
        <f t="shared" si="26"/>
        <v>114</v>
      </c>
      <c r="R48" s="337">
        <f t="shared" si="26"/>
        <v>120</v>
      </c>
      <c r="S48" s="337">
        <f t="shared" si="26"/>
        <v>126</v>
      </c>
      <c r="T48" s="337">
        <f t="shared" si="26"/>
        <v>132</v>
      </c>
      <c r="U48" s="337">
        <f t="shared" si="26"/>
        <v>138</v>
      </c>
      <c r="V48" s="337">
        <f t="shared" si="26"/>
        <v>144</v>
      </c>
    </row>
    <row r="49" spans="2:22" ht="14.25" thickBot="1">
      <c r="B49" s="343" t="s">
        <v>74</v>
      </c>
      <c r="C49" s="343">
        <v>24</v>
      </c>
      <c r="D49" s="360" t="s">
        <v>97</v>
      </c>
      <c r="E49" s="360" t="s">
        <v>97</v>
      </c>
      <c r="F49" s="361" t="s">
        <v>97</v>
      </c>
      <c r="G49" s="360" t="s">
        <v>97</v>
      </c>
      <c r="H49" s="361" t="s">
        <v>97</v>
      </c>
      <c r="I49" s="360" t="s">
        <v>97</v>
      </c>
      <c r="J49" s="361" t="s">
        <v>97</v>
      </c>
      <c r="K49" s="361" t="s">
        <v>97</v>
      </c>
      <c r="L49" s="361" t="s">
        <v>97</v>
      </c>
      <c r="M49" s="361" t="s">
        <v>97</v>
      </c>
      <c r="N49" s="361" t="s">
        <v>97</v>
      </c>
      <c r="O49" s="361" t="s">
        <v>97</v>
      </c>
      <c r="P49" s="361" t="s">
        <v>97</v>
      </c>
      <c r="Q49" s="361" t="s">
        <v>97</v>
      </c>
      <c r="R49" s="361" t="s">
        <v>97</v>
      </c>
      <c r="S49" s="361" t="s">
        <v>97</v>
      </c>
      <c r="T49" s="361" t="s">
        <v>97</v>
      </c>
      <c r="U49" s="361" t="s">
        <v>97</v>
      </c>
      <c r="V49" s="362" t="s">
        <v>97</v>
      </c>
    </row>
    <row r="50" spans="3:22" ht="12.75">
      <c r="C50" s="343">
        <v>30</v>
      </c>
      <c r="D50" s="363" t="s">
        <v>98</v>
      </c>
      <c r="E50" s="363" t="s">
        <v>98</v>
      </c>
      <c r="F50" s="340" t="s">
        <v>98</v>
      </c>
      <c r="G50" s="363" t="s">
        <v>98</v>
      </c>
      <c r="H50" s="340" t="s">
        <v>98</v>
      </c>
      <c r="I50" s="363" t="s">
        <v>98</v>
      </c>
      <c r="J50" s="340" t="s">
        <v>98</v>
      </c>
      <c r="K50" s="340" t="s">
        <v>98</v>
      </c>
      <c r="L50" s="340" t="s">
        <v>98</v>
      </c>
      <c r="M50" s="340" t="s">
        <v>98</v>
      </c>
      <c r="N50" s="340" t="s">
        <v>98</v>
      </c>
      <c r="O50" s="340" t="s">
        <v>98</v>
      </c>
      <c r="P50" s="340" t="s">
        <v>98</v>
      </c>
      <c r="Q50" s="340" t="s">
        <v>98</v>
      </c>
      <c r="R50" s="340" t="s">
        <v>98</v>
      </c>
      <c r="S50" s="340" t="s">
        <v>98</v>
      </c>
      <c r="T50" s="340" t="s">
        <v>98</v>
      </c>
      <c r="U50" s="340" t="s">
        <v>98</v>
      </c>
      <c r="V50" s="364" t="s">
        <v>98</v>
      </c>
    </row>
    <row r="51" spans="3:35" ht="12.75">
      <c r="C51" s="343">
        <v>36</v>
      </c>
      <c r="D51" s="365" t="s">
        <v>98</v>
      </c>
      <c r="E51" s="365" t="s">
        <v>98</v>
      </c>
      <c r="F51" s="342" t="s">
        <v>98</v>
      </c>
      <c r="G51" s="365" t="s">
        <v>98</v>
      </c>
      <c r="H51" s="342" t="s">
        <v>98</v>
      </c>
      <c r="I51" s="365" t="s">
        <v>98</v>
      </c>
      <c r="J51" s="342" t="s">
        <v>98</v>
      </c>
      <c r="K51" s="342" t="s">
        <v>98</v>
      </c>
      <c r="L51" s="342" t="s">
        <v>98</v>
      </c>
      <c r="M51" s="342" t="s">
        <v>98</v>
      </c>
      <c r="N51" s="342" t="s">
        <v>98</v>
      </c>
      <c r="O51" s="342" t="s">
        <v>98</v>
      </c>
      <c r="P51" s="342" t="s">
        <v>98</v>
      </c>
      <c r="Q51" s="342" t="s">
        <v>98</v>
      </c>
      <c r="R51" s="342" t="s">
        <v>98</v>
      </c>
      <c r="S51" s="342" t="s">
        <v>98</v>
      </c>
      <c r="T51" s="342" t="s">
        <v>98</v>
      </c>
      <c r="U51" s="342" t="s">
        <v>98</v>
      </c>
      <c r="V51" s="366" t="s">
        <v>98</v>
      </c>
      <c r="Z51" s="337">
        <v>36</v>
      </c>
      <c r="AA51" s="337">
        <v>48</v>
      </c>
      <c r="AB51" s="337">
        <v>60</v>
      </c>
      <c r="AC51" s="337">
        <v>72</v>
      </c>
      <c r="AD51" s="337">
        <v>84</v>
      </c>
      <c r="AE51" s="337">
        <v>96</v>
      </c>
      <c r="AF51" s="337">
        <v>108</v>
      </c>
      <c r="AG51" s="337">
        <v>120</v>
      </c>
      <c r="AH51" s="337">
        <v>132</v>
      </c>
      <c r="AI51" s="337">
        <v>144</v>
      </c>
    </row>
    <row r="52" spans="3:36" ht="12.75">
      <c r="C52" s="343">
        <v>42</v>
      </c>
      <c r="D52" s="365" t="s">
        <v>98</v>
      </c>
      <c r="E52" s="365" t="s">
        <v>98</v>
      </c>
      <c r="F52" s="342" t="s">
        <v>98</v>
      </c>
      <c r="G52" s="365" t="s">
        <v>98</v>
      </c>
      <c r="H52" s="342" t="s">
        <v>98</v>
      </c>
      <c r="I52" s="365" t="s">
        <v>98</v>
      </c>
      <c r="J52" s="342" t="s">
        <v>98</v>
      </c>
      <c r="K52" s="342" t="s">
        <v>98</v>
      </c>
      <c r="L52" s="342" t="s">
        <v>98</v>
      </c>
      <c r="M52" s="342" t="s">
        <v>98</v>
      </c>
      <c r="N52" s="342" t="s">
        <v>98</v>
      </c>
      <c r="O52" s="342" t="s">
        <v>98</v>
      </c>
      <c r="P52" s="342" t="s">
        <v>98</v>
      </c>
      <c r="Q52" s="342" t="s">
        <v>98</v>
      </c>
      <c r="R52" s="342" t="s">
        <v>98</v>
      </c>
      <c r="S52" s="342" t="s">
        <v>98</v>
      </c>
      <c r="T52" s="342" t="s">
        <v>98</v>
      </c>
      <c r="U52" s="342" t="s">
        <v>98</v>
      </c>
      <c r="V52" s="366" t="s">
        <v>98</v>
      </c>
      <c r="Y52" s="343">
        <v>24</v>
      </c>
      <c r="Z52" s="338">
        <v>30</v>
      </c>
      <c r="AA52" s="338">
        <v>30</v>
      </c>
      <c r="AB52" s="338">
        <v>40</v>
      </c>
      <c r="AC52" s="338">
        <v>40</v>
      </c>
      <c r="AD52" s="338">
        <v>50</v>
      </c>
      <c r="AE52" s="338">
        <v>50</v>
      </c>
      <c r="AF52" s="338">
        <v>50</v>
      </c>
      <c r="AG52" s="338">
        <v>60</v>
      </c>
      <c r="AH52" s="338">
        <v>60</v>
      </c>
      <c r="AI52" s="338">
        <v>70</v>
      </c>
      <c r="AJ52" s="334">
        <v>1</v>
      </c>
    </row>
    <row r="53" spans="3:36" ht="13.5" thickBot="1">
      <c r="C53" s="343">
        <v>48</v>
      </c>
      <c r="D53" s="365" t="s">
        <v>98</v>
      </c>
      <c r="E53" s="365" t="s">
        <v>98</v>
      </c>
      <c r="F53" s="342" t="s">
        <v>98</v>
      </c>
      <c r="G53" s="365" t="s">
        <v>98</v>
      </c>
      <c r="H53" s="342" t="s">
        <v>98</v>
      </c>
      <c r="I53" s="365" t="s">
        <v>98</v>
      </c>
      <c r="J53" s="342" t="s">
        <v>98</v>
      </c>
      <c r="K53" s="342" t="s">
        <v>98</v>
      </c>
      <c r="L53" s="342" t="s">
        <v>98</v>
      </c>
      <c r="M53" s="342" t="s">
        <v>98</v>
      </c>
      <c r="N53" s="342" t="s">
        <v>98</v>
      </c>
      <c r="O53" s="342" t="s">
        <v>98</v>
      </c>
      <c r="P53" s="342" t="s">
        <v>98</v>
      </c>
      <c r="Q53" s="342" t="s">
        <v>98</v>
      </c>
      <c r="R53" s="342" t="s">
        <v>98</v>
      </c>
      <c r="S53" s="342" t="s">
        <v>98</v>
      </c>
      <c r="T53" s="367" t="s">
        <v>98</v>
      </c>
      <c r="U53" s="367" t="s">
        <v>98</v>
      </c>
      <c r="V53" s="366" t="s">
        <v>98</v>
      </c>
      <c r="Y53" s="343">
        <v>30</v>
      </c>
      <c r="Z53" s="339">
        <v>30</v>
      </c>
      <c r="AA53" s="340">
        <v>30</v>
      </c>
      <c r="AB53" s="338">
        <v>30</v>
      </c>
      <c r="AC53" s="338">
        <v>40</v>
      </c>
      <c r="AD53" s="338">
        <v>40</v>
      </c>
      <c r="AE53" s="338">
        <v>40</v>
      </c>
      <c r="AF53" s="338">
        <v>50</v>
      </c>
      <c r="AG53" s="338">
        <v>50</v>
      </c>
      <c r="AH53" s="338">
        <v>50</v>
      </c>
      <c r="AI53" s="338">
        <v>60</v>
      </c>
      <c r="AJ53" s="334">
        <v>2</v>
      </c>
    </row>
    <row r="54" spans="3:36" ht="14.25" thickBot="1">
      <c r="C54" s="343">
        <v>54</v>
      </c>
      <c r="D54" s="365" t="s">
        <v>98</v>
      </c>
      <c r="E54" s="365" t="s">
        <v>98</v>
      </c>
      <c r="F54" s="342" t="s">
        <v>98</v>
      </c>
      <c r="G54" s="365" t="s">
        <v>98</v>
      </c>
      <c r="H54" s="342" t="s">
        <v>98</v>
      </c>
      <c r="I54" s="365" t="s">
        <v>98</v>
      </c>
      <c r="J54" s="342" t="s">
        <v>98</v>
      </c>
      <c r="K54" s="342" t="s">
        <v>98</v>
      </c>
      <c r="L54" s="342" t="s">
        <v>98</v>
      </c>
      <c r="M54" s="342" t="s">
        <v>98</v>
      </c>
      <c r="N54" s="342" t="s">
        <v>98</v>
      </c>
      <c r="O54" s="342" t="s">
        <v>98</v>
      </c>
      <c r="P54" s="367" t="s">
        <v>98</v>
      </c>
      <c r="Q54" s="367" t="s">
        <v>98</v>
      </c>
      <c r="R54" s="368" t="s">
        <v>98</v>
      </c>
      <c r="S54" s="368" t="s">
        <v>98</v>
      </c>
      <c r="T54" s="369" t="s">
        <v>98</v>
      </c>
      <c r="U54" s="369" t="s">
        <v>98</v>
      </c>
      <c r="V54" s="370" t="s">
        <v>98</v>
      </c>
      <c r="Y54" s="343">
        <v>36</v>
      </c>
      <c r="Z54" s="341">
        <v>30</v>
      </c>
      <c r="AA54" s="342">
        <v>30</v>
      </c>
      <c r="AB54" s="338">
        <v>40</v>
      </c>
      <c r="AC54" s="338">
        <v>50</v>
      </c>
      <c r="AD54" s="338">
        <v>50</v>
      </c>
      <c r="AE54" s="338">
        <v>60</v>
      </c>
      <c r="AF54" s="338">
        <v>60</v>
      </c>
      <c r="AG54" s="338">
        <v>70</v>
      </c>
      <c r="AH54" s="338">
        <v>70</v>
      </c>
      <c r="AI54" s="338">
        <v>70</v>
      </c>
      <c r="AJ54" s="334">
        <v>3</v>
      </c>
    </row>
    <row r="55" spans="3:36" ht="14.25" thickBot="1">
      <c r="C55" s="343">
        <v>60</v>
      </c>
      <c r="D55" s="365" t="s">
        <v>98</v>
      </c>
      <c r="E55" s="365" t="s">
        <v>98</v>
      </c>
      <c r="F55" s="342" t="s">
        <v>98</v>
      </c>
      <c r="G55" s="365" t="s">
        <v>98</v>
      </c>
      <c r="H55" s="342" t="s">
        <v>98</v>
      </c>
      <c r="I55" s="365" t="s">
        <v>98</v>
      </c>
      <c r="J55" s="342" t="s">
        <v>98</v>
      </c>
      <c r="K55" s="342" t="s">
        <v>98</v>
      </c>
      <c r="L55" s="367" t="s">
        <v>98</v>
      </c>
      <c r="M55" s="367" t="s">
        <v>98</v>
      </c>
      <c r="N55" s="368" t="s">
        <v>98</v>
      </c>
      <c r="O55" s="368" t="s">
        <v>98</v>
      </c>
      <c r="P55" s="369" t="s">
        <v>98</v>
      </c>
      <c r="Q55" s="369" t="s">
        <v>98</v>
      </c>
      <c r="R55" s="371" t="s">
        <v>98</v>
      </c>
      <c r="S55" s="371" t="s">
        <v>98</v>
      </c>
      <c r="T55" s="372" t="s">
        <v>98</v>
      </c>
      <c r="U55" s="372" t="s">
        <v>98</v>
      </c>
      <c r="V55" s="373" t="s">
        <v>98</v>
      </c>
      <c r="Y55" s="343">
        <v>42</v>
      </c>
      <c r="Z55" s="341">
        <v>40</v>
      </c>
      <c r="AA55" s="342">
        <v>50</v>
      </c>
      <c r="AB55" s="338">
        <v>50</v>
      </c>
      <c r="AC55" s="338">
        <v>60</v>
      </c>
      <c r="AD55" s="338">
        <v>60</v>
      </c>
      <c r="AE55" s="338">
        <v>70</v>
      </c>
      <c r="AF55" s="338">
        <v>80</v>
      </c>
      <c r="AG55" s="338">
        <v>80</v>
      </c>
      <c r="AH55" s="338">
        <v>90</v>
      </c>
      <c r="AI55" s="338">
        <v>90</v>
      </c>
      <c r="AJ55" s="334">
        <v>4</v>
      </c>
    </row>
    <row r="56" spans="3:36" ht="14.25" thickBot="1">
      <c r="C56" s="343">
        <v>66</v>
      </c>
      <c r="D56" s="365" t="s">
        <v>98</v>
      </c>
      <c r="E56" s="365" t="s">
        <v>98</v>
      </c>
      <c r="F56" s="342" t="s">
        <v>98</v>
      </c>
      <c r="G56" s="365" t="s">
        <v>98</v>
      </c>
      <c r="H56" s="342" t="s">
        <v>98</v>
      </c>
      <c r="I56" s="365" t="s">
        <v>98</v>
      </c>
      <c r="J56" s="374" t="s">
        <v>98</v>
      </c>
      <c r="K56" s="374" t="s">
        <v>98</v>
      </c>
      <c r="L56" s="369" t="s">
        <v>98</v>
      </c>
      <c r="M56" s="369" t="s">
        <v>98</v>
      </c>
      <c r="N56" s="375" t="s">
        <v>98</v>
      </c>
      <c r="O56" s="375" t="s">
        <v>98</v>
      </c>
      <c r="P56" s="372" t="s">
        <v>98</v>
      </c>
      <c r="Q56" s="372" t="s">
        <v>98</v>
      </c>
      <c r="R56" s="376" t="s">
        <v>98</v>
      </c>
      <c r="S56" s="376" t="s">
        <v>98</v>
      </c>
      <c r="T56" s="377" t="s">
        <v>98</v>
      </c>
      <c r="U56" s="377" t="s">
        <v>98</v>
      </c>
      <c r="V56" s="378" t="s">
        <v>99</v>
      </c>
      <c r="Y56" s="343">
        <v>48</v>
      </c>
      <c r="Z56" s="341">
        <v>50</v>
      </c>
      <c r="AA56" s="342">
        <v>60</v>
      </c>
      <c r="AB56" s="338">
        <v>60</v>
      </c>
      <c r="AC56" s="338">
        <v>70</v>
      </c>
      <c r="AD56" s="338">
        <v>80</v>
      </c>
      <c r="AE56" s="338">
        <v>90</v>
      </c>
      <c r="AF56" s="338">
        <v>90</v>
      </c>
      <c r="AG56" s="338">
        <v>100</v>
      </c>
      <c r="AH56" s="338">
        <v>110</v>
      </c>
      <c r="AI56" s="338">
        <v>110</v>
      </c>
      <c r="AJ56" s="334">
        <v>5</v>
      </c>
    </row>
    <row r="57" spans="3:36" ht="14.25" thickBot="1">
      <c r="C57" s="343">
        <v>72</v>
      </c>
      <c r="D57" s="379" t="s">
        <v>98</v>
      </c>
      <c r="E57" s="379" t="s">
        <v>98</v>
      </c>
      <c r="F57" s="380" t="s">
        <v>98</v>
      </c>
      <c r="G57" s="379" t="s">
        <v>98</v>
      </c>
      <c r="H57" s="348" t="s">
        <v>98</v>
      </c>
      <c r="I57" s="379" t="s">
        <v>98</v>
      </c>
      <c r="J57" s="381" t="s">
        <v>98</v>
      </c>
      <c r="K57" s="381" t="s">
        <v>98</v>
      </c>
      <c r="L57" s="382" t="s">
        <v>98</v>
      </c>
      <c r="M57" s="382" t="s">
        <v>98</v>
      </c>
      <c r="N57" s="383" t="s">
        <v>98</v>
      </c>
      <c r="O57" s="383" t="s">
        <v>98</v>
      </c>
      <c r="P57" s="377" t="s">
        <v>98</v>
      </c>
      <c r="Q57" s="377" t="s">
        <v>98</v>
      </c>
      <c r="R57" s="384" t="s">
        <v>99</v>
      </c>
      <c r="S57" s="384" t="s">
        <v>99</v>
      </c>
      <c r="T57" s="385" t="s">
        <v>99</v>
      </c>
      <c r="U57" s="385" t="s">
        <v>99</v>
      </c>
      <c r="V57" s="386" t="s">
        <v>99</v>
      </c>
      <c r="Y57" s="343">
        <v>54</v>
      </c>
      <c r="Z57" s="341">
        <v>60</v>
      </c>
      <c r="AA57" s="342">
        <v>70</v>
      </c>
      <c r="AB57" s="338">
        <v>80</v>
      </c>
      <c r="AC57" s="338">
        <v>80</v>
      </c>
      <c r="AD57" s="338">
        <v>90</v>
      </c>
      <c r="AE57" s="338">
        <v>100</v>
      </c>
      <c r="AF57" s="338">
        <v>110</v>
      </c>
      <c r="AG57" s="338">
        <v>120</v>
      </c>
      <c r="AH57" s="338">
        <v>130</v>
      </c>
      <c r="AI57" s="338">
        <v>140</v>
      </c>
      <c r="AJ57" s="334">
        <v>6</v>
      </c>
    </row>
    <row r="58" spans="3:36" ht="14.25" thickBot="1">
      <c r="C58" s="343">
        <v>78</v>
      </c>
      <c r="D58" s="387" t="s">
        <v>99</v>
      </c>
      <c r="E58" s="387" t="s">
        <v>99</v>
      </c>
      <c r="F58" s="350" t="s">
        <v>99</v>
      </c>
      <c r="G58" s="387" t="s">
        <v>99</v>
      </c>
      <c r="H58" s="350" t="s">
        <v>99</v>
      </c>
      <c r="I58" s="387" t="s">
        <v>99</v>
      </c>
      <c r="J58" s="388" t="s">
        <v>99</v>
      </c>
      <c r="K58" s="388" t="s">
        <v>99</v>
      </c>
      <c r="L58" s="388" t="s">
        <v>99</v>
      </c>
      <c r="M58" s="388" t="s">
        <v>99</v>
      </c>
      <c r="N58" s="388" t="s">
        <v>99</v>
      </c>
      <c r="O58" s="388" t="s">
        <v>99</v>
      </c>
      <c r="P58" s="389" t="s">
        <v>99</v>
      </c>
      <c r="Q58" s="389" t="s">
        <v>99</v>
      </c>
      <c r="R58" s="390" t="s">
        <v>99</v>
      </c>
      <c r="S58" s="390" t="s">
        <v>99</v>
      </c>
      <c r="T58" s="391" t="s">
        <v>99</v>
      </c>
      <c r="U58" s="391" t="s">
        <v>99</v>
      </c>
      <c r="V58" s="392" t="s">
        <v>99</v>
      </c>
      <c r="Y58" s="343">
        <v>60</v>
      </c>
      <c r="Z58" s="341">
        <v>70</v>
      </c>
      <c r="AA58" s="342">
        <v>80</v>
      </c>
      <c r="AB58" s="338">
        <v>90</v>
      </c>
      <c r="AC58" s="338">
        <v>100</v>
      </c>
      <c r="AD58" s="338">
        <v>110</v>
      </c>
      <c r="AE58" s="338">
        <v>120</v>
      </c>
      <c r="AF58" s="338">
        <v>130</v>
      </c>
      <c r="AG58" s="338">
        <v>140</v>
      </c>
      <c r="AH58" s="338">
        <v>160</v>
      </c>
      <c r="AI58" s="338">
        <v>170</v>
      </c>
      <c r="AJ58" s="334">
        <v>7</v>
      </c>
    </row>
    <row r="59" spans="3:36" ht="14.25" thickBot="1">
      <c r="C59" s="343">
        <v>84</v>
      </c>
      <c r="D59" s="393" t="s">
        <v>99</v>
      </c>
      <c r="E59" s="393" t="s">
        <v>99</v>
      </c>
      <c r="F59" s="353" t="s">
        <v>99</v>
      </c>
      <c r="G59" s="393" t="s">
        <v>99</v>
      </c>
      <c r="H59" s="353" t="s">
        <v>99</v>
      </c>
      <c r="I59" s="393" t="s">
        <v>99</v>
      </c>
      <c r="J59" s="353" t="s">
        <v>99</v>
      </c>
      <c r="K59" s="353" t="s">
        <v>99</v>
      </c>
      <c r="L59" s="353" t="s">
        <v>99</v>
      </c>
      <c r="M59" s="353" t="s">
        <v>99</v>
      </c>
      <c r="N59" s="394" t="s">
        <v>99</v>
      </c>
      <c r="O59" s="394" t="s">
        <v>99</v>
      </c>
      <c r="P59" s="395" t="s">
        <v>99</v>
      </c>
      <c r="Q59" s="395" t="s">
        <v>99</v>
      </c>
      <c r="R59" s="396" t="s">
        <v>99</v>
      </c>
      <c r="S59" s="396" t="s">
        <v>99</v>
      </c>
      <c r="T59" s="397" t="s">
        <v>99</v>
      </c>
      <c r="U59" s="397" t="s">
        <v>99</v>
      </c>
      <c r="V59" s="398" t="s">
        <v>99</v>
      </c>
      <c r="Y59" s="343">
        <v>66</v>
      </c>
      <c r="Z59" s="341">
        <v>80</v>
      </c>
      <c r="AA59" s="342">
        <v>90</v>
      </c>
      <c r="AB59" s="338">
        <v>100</v>
      </c>
      <c r="AC59" s="338">
        <v>120</v>
      </c>
      <c r="AD59" s="338">
        <v>130</v>
      </c>
      <c r="AE59" s="338">
        <v>140</v>
      </c>
      <c r="AF59" s="338">
        <v>150</v>
      </c>
      <c r="AG59" s="338">
        <v>170</v>
      </c>
      <c r="AH59" s="338">
        <v>180</v>
      </c>
      <c r="AI59" s="338">
        <v>110</v>
      </c>
      <c r="AJ59" s="334">
        <v>8</v>
      </c>
    </row>
    <row r="60" spans="3:36" ht="13.5" thickBot="1">
      <c r="C60" s="336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43"/>
      <c r="U60" s="343"/>
      <c r="V60" s="343"/>
      <c r="Y60" s="343">
        <v>72</v>
      </c>
      <c r="Z60" s="347">
        <v>90</v>
      </c>
      <c r="AA60" s="348">
        <v>100</v>
      </c>
      <c r="AB60" s="338">
        <v>120</v>
      </c>
      <c r="AC60" s="338">
        <v>130</v>
      </c>
      <c r="AD60" s="338">
        <v>150</v>
      </c>
      <c r="AE60" s="338">
        <v>160</v>
      </c>
      <c r="AF60" s="338">
        <v>180</v>
      </c>
      <c r="AG60" s="338">
        <v>110</v>
      </c>
      <c r="AH60" s="338">
        <v>110</v>
      </c>
      <c r="AI60" s="338">
        <v>120</v>
      </c>
      <c r="AJ60" s="334">
        <v>9</v>
      </c>
    </row>
    <row r="61" spans="1:36" ht="15.75" thickBot="1">
      <c r="A61" s="715" t="s">
        <v>100</v>
      </c>
      <c r="B61" s="715"/>
      <c r="C61" s="399" t="e">
        <f>INDEX(D49:V59,MATCH(HT,C49:C59,0),MATCH(WTH,D48:V48,0))</f>
        <v>#N/A</v>
      </c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Y61" s="343">
        <v>78</v>
      </c>
      <c r="Z61" s="349">
        <v>60</v>
      </c>
      <c r="AA61" s="350">
        <v>70</v>
      </c>
      <c r="AB61" s="338">
        <v>80</v>
      </c>
      <c r="AC61" s="338">
        <v>80</v>
      </c>
      <c r="AD61" s="338">
        <v>90</v>
      </c>
      <c r="AE61" s="338">
        <v>100</v>
      </c>
      <c r="AF61" s="338">
        <v>110</v>
      </c>
      <c r="AG61" s="338">
        <v>120</v>
      </c>
      <c r="AH61" s="338">
        <v>130</v>
      </c>
      <c r="AI61" s="338">
        <v>140</v>
      </c>
      <c r="AJ61" s="334">
        <v>10</v>
      </c>
    </row>
    <row r="62" spans="25:36" ht="14.25" thickBot="1">
      <c r="Y62" s="343">
        <v>84</v>
      </c>
      <c r="Z62" s="352">
        <v>60</v>
      </c>
      <c r="AA62" s="353">
        <v>70</v>
      </c>
      <c r="AB62" s="338">
        <v>80</v>
      </c>
      <c r="AC62" s="338">
        <v>90</v>
      </c>
      <c r="AD62" s="338">
        <v>100</v>
      </c>
      <c r="AE62" s="338">
        <v>120</v>
      </c>
      <c r="AF62" s="338">
        <v>130</v>
      </c>
      <c r="AG62" s="338">
        <v>140</v>
      </c>
      <c r="AH62" s="338">
        <v>150</v>
      </c>
      <c r="AI62" s="338">
        <v>160</v>
      </c>
      <c r="AJ62" s="334">
        <v>11</v>
      </c>
    </row>
    <row r="64" spans="26:44" ht="12.75">
      <c r="Z64" s="363" t="s">
        <v>101</v>
      </c>
      <c r="AA64" s="339">
        <v>30</v>
      </c>
      <c r="AB64" s="340" t="s">
        <v>101</v>
      </c>
      <c r="AC64" s="340">
        <v>30</v>
      </c>
      <c r="AD64" s="340" t="s">
        <v>78</v>
      </c>
      <c r="AE64" s="340"/>
      <c r="AF64" s="340" t="s">
        <v>79</v>
      </c>
      <c r="AG64" s="340"/>
      <c r="AH64" s="340" t="s">
        <v>79</v>
      </c>
      <c r="AI64" s="340"/>
      <c r="AJ64" s="340" t="s">
        <v>79</v>
      </c>
      <c r="AK64" s="340"/>
      <c r="AL64" s="340" t="s">
        <v>80</v>
      </c>
      <c r="AM64" s="340"/>
      <c r="AN64" s="340" t="s">
        <v>80</v>
      </c>
      <c r="AO64" s="340"/>
      <c r="AP64" s="340" t="s">
        <v>80</v>
      </c>
      <c r="AQ64" s="400"/>
      <c r="AR64" s="364" t="s">
        <v>81</v>
      </c>
    </row>
    <row r="65" spans="26:44" ht="12.75">
      <c r="Z65" s="365" t="s">
        <v>101</v>
      </c>
      <c r="AA65" s="341">
        <v>30</v>
      </c>
      <c r="AB65" s="342" t="s">
        <v>101</v>
      </c>
      <c r="AC65" s="342">
        <v>30</v>
      </c>
      <c r="AD65" s="342" t="s">
        <v>79</v>
      </c>
      <c r="AE65" s="342"/>
      <c r="AF65" s="342" t="s">
        <v>80</v>
      </c>
      <c r="AG65" s="342"/>
      <c r="AH65" s="342" t="s">
        <v>80</v>
      </c>
      <c r="AI65" s="342"/>
      <c r="AJ65" s="342" t="s">
        <v>81</v>
      </c>
      <c r="AK65" s="342"/>
      <c r="AL65" s="342" t="s">
        <v>81</v>
      </c>
      <c r="AM65" s="342"/>
      <c r="AN65" s="342" t="s">
        <v>82</v>
      </c>
      <c r="AO65" s="342"/>
      <c r="AP65" s="342" t="s">
        <v>82</v>
      </c>
      <c r="AQ65" s="368"/>
      <c r="AR65" s="366" t="s">
        <v>82</v>
      </c>
    </row>
    <row r="66" spans="26:44" ht="12.75">
      <c r="Z66" s="365" t="s">
        <v>101</v>
      </c>
      <c r="AA66" s="341">
        <v>40</v>
      </c>
      <c r="AB66" s="342" t="s">
        <v>101</v>
      </c>
      <c r="AC66" s="342">
        <v>50</v>
      </c>
      <c r="AD66" s="342" t="s">
        <v>80</v>
      </c>
      <c r="AE66" s="342"/>
      <c r="AF66" s="342" t="s">
        <v>81</v>
      </c>
      <c r="AG66" s="342"/>
      <c r="AH66" s="342" t="s">
        <v>81</v>
      </c>
      <c r="AI66" s="342"/>
      <c r="AJ66" s="342" t="s">
        <v>82</v>
      </c>
      <c r="AK66" s="342"/>
      <c r="AL66" s="342" t="s">
        <v>84</v>
      </c>
      <c r="AM66" s="342"/>
      <c r="AN66" s="342" t="s">
        <v>84</v>
      </c>
      <c r="AO66" s="342"/>
      <c r="AP66" s="342" t="s">
        <v>85</v>
      </c>
      <c r="AQ66" s="368"/>
      <c r="AR66" s="366" t="s">
        <v>85</v>
      </c>
    </row>
    <row r="67" spans="26:44" ht="13.5" thickBot="1">
      <c r="Z67" s="365" t="s">
        <v>101</v>
      </c>
      <c r="AA67" s="341">
        <v>50</v>
      </c>
      <c r="AB67" s="342" t="s">
        <v>101</v>
      </c>
      <c r="AC67" s="342">
        <v>60</v>
      </c>
      <c r="AD67" s="342" t="s">
        <v>81</v>
      </c>
      <c r="AE67" s="342"/>
      <c r="AF67" s="342" t="s">
        <v>82</v>
      </c>
      <c r="AG67" s="342"/>
      <c r="AH67" s="342" t="s">
        <v>84</v>
      </c>
      <c r="AI67" s="342"/>
      <c r="AJ67" s="342" t="s">
        <v>85</v>
      </c>
      <c r="AK67" s="342"/>
      <c r="AL67" s="342" t="s">
        <v>85</v>
      </c>
      <c r="AM67" s="342"/>
      <c r="AN67" s="342" t="s">
        <v>86</v>
      </c>
      <c r="AO67" s="367"/>
      <c r="AP67" s="367" t="s">
        <v>87</v>
      </c>
      <c r="AQ67" s="401"/>
      <c r="AR67" s="366" t="s">
        <v>87</v>
      </c>
    </row>
    <row r="68" spans="26:44" ht="14.25" thickBot="1">
      <c r="Z68" s="365" t="s">
        <v>101</v>
      </c>
      <c r="AA68" s="341">
        <v>60</v>
      </c>
      <c r="AB68" s="342" t="s">
        <v>101</v>
      </c>
      <c r="AC68" s="342">
        <v>70</v>
      </c>
      <c r="AD68" s="342" t="s">
        <v>84</v>
      </c>
      <c r="AE68" s="342"/>
      <c r="AF68" s="342" t="s">
        <v>84</v>
      </c>
      <c r="AG68" s="342"/>
      <c r="AH68" s="342" t="s">
        <v>85</v>
      </c>
      <c r="AI68" s="342"/>
      <c r="AJ68" s="342" t="s">
        <v>86</v>
      </c>
      <c r="AK68" s="367"/>
      <c r="AL68" s="367" t="s">
        <v>87</v>
      </c>
      <c r="AM68" s="401"/>
      <c r="AN68" s="368" t="s">
        <v>88</v>
      </c>
      <c r="AO68" s="402"/>
      <c r="AP68" s="369" t="s">
        <v>89</v>
      </c>
      <c r="AQ68" s="403"/>
      <c r="AR68" s="370" t="s">
        <v>90</v>
      </c>
    </row>
    <row r="69" spans="26:44" ht="14.25" thickBot="1">
      <c r="Z69" s="365" t="s">
        <v>101</v>
      </c>
      <c r="AA69" s="341">
        <v>70</v>
      </c>
      <c r="AB69" s="342" t="s">
        <v>101</v>
      </c>
      <c r="AC69" s="342">
        <v>80</v>
      </c>
      <c r="AD69" s="342" t="s">
        <v>85</v>
      </c>
      <c r="AE69" s="342"/>
      <c r="AF69" s="342" t="s">
        <v>86</v>
      </c>
      <c r="AG69" s="367"/>
      <c r="AH69" s="367" t="s">
        <v>87</v>
      </c>
      <c r="AI69" s="401"/>
      <c r="AJ69" s="368" t="s">
        <v>88</v>
      </c>
      <c r="AK69" s="402"/>
      <c r="AL69" s="369" t="s">
        <v>89</v>
      </c>
      <c r="AM69" s="403"/>
      <c r="AN69" s="371" t="s">
        <v>90</v>
      </c>
      <c r="AO69" s="375"/>
      <c r="AP69" s="372" t="s">
        <v>92</v>
      </c>
      <c r="AQ69" s="404"/>
      <c r="AR69" s="373" t="s">
        <v>93</v>
      </c>
    </row>
    <row r="70" spans="26:44" ht="14.25" thickBot="1">
      <c r="Z70" s="365" t="s">
        <v>101</v>
      </c>
      <c r="AA70" s="341">
        <v>80</v>
      </c>
      <c r="AB70" s="342" t="s">
        <v>101</v>
      </c>
      <c r="AC70" s="342">
        <v>90</v>
      </c>
      <c r="AD70" s="342" t="s">
        <v>86</v>
      </c>
      <c r="AE70" s="401"/>
      <c r="AF70" s="374" t="s">
        <v>88</v>
      </c>
      <c r="AG70" s="405"/>
      <c r="AH70" s="369" t="s">
        <v>89</v>
      </c>
      <c r="AI70" s="403"/>
      <c r="AJ70" s="375" t="s">
        <v>90</v>
      </c>
      <c r="AK70" s="375"/>
      <c r="AL70" s="372" t="s">
        <v>91</v>
      </c>
      <c r="AM70" s="406"/>
      <c r="AN70" s="376" t="s">
        <v>93</v>
      </c>
      <c r="AO70" s="407"/>
      <c r="AP70" s="377" t="s">
        <v>94</v>
      </c>
      <c r="AQ70" s="404"/>
      <c r="AR70" s="378" t="s">
        <v>87</v>
      </c>
    </row>
    <row r="71" spans="26:44" ht="14.25" thickBot="1">
      <c r="Z71" s="379" t="s">
        <v>101</v>
      </c>
      <c r="AA71" s="347">
        <v>90</v>
      </c>
      <c r="AB71" s="380" t="s">
        <v>101</v>
      </c>
      <c r="AC71" s="348">
        <v>100</v>
      </c>
      <c r="AD71" s="348" t="s">
        <v>88</v>
      </c>
      <c r="AE71" s="405"/>
      <c r="AF71" s="381" t="s">
        <v>89</v>
      </c>
      <c r="AG71" s="406"/>
      <c r="AH71" s="382" t="s">
        <v>91</v>
      </c>
      <c r="AI71" s="376"/>
      <c r="AJ71" s="383" t="s">
        <v>92</v>
      </c>
      <c r="AK71" s="407"/>
      <c r="AL71" s="377" t="s">
        <v>94</v>
      </c>
      <c r="AM71" s="404"/>
      <c r="AN71" s="384" t="s">
        <v>87</v>
      </c>
      <c r="AO71" s="408"/>
      <c r="AP71" s="385" t="s">
        <v>87</v>
      </c>
      <c r="AQ71" s="409"/>
      <c r="AR71" s="386" t="s">
        <v>88</v>
      </c>
    </row>
    <row r="72" spans="26:44" ht="14.25" thickBot="1">
      <c r="Z72" s="387" t="s">
        <v>101</v>
      </c>
      <c r="AA72" s="349">
        <v>60</v>
      </c>
      <c r="AB72" s="350" t="s">
        <v>101</v>
      </c>
      <c r="AC72" s="350">
        <v>70</v>
      </c>
      <c r="AD72" s="350" t="s">
        <v>84</v>
      </c>
      <c r="AE72" s="350"/>
      <c r="AF72" s="388" t="s">
        <v>84</v>
      </c>
      <c r="AG72" s="388"/>
      <c r="AH72" s="388" t="s">
        <v>85</v>
      </c>
      <c r="AI72" s="388"/>
      <c r="AJ72" s="388" t="s">
        <v>86</v>
      </c>
      <c r="AK72" s="389"/>
      <c r="AL72" s="389" t="s">
        <v>87</v>
      </c>
      <c r="AM72" s="409"/>
      <c r="AN72" s="390" t="s">
        <v>88</v>
      </c>
      <c r="AO72" s="410"/>
      <c r="AP72" s="391" t="s">
        <v>89</v>
      </c>
      <c r="AQ72" s="411"/>
      <c r="AR72" s="392" t="s">
        <v>90</v>
      </c>
    </row>
    <row r="73" spans="26:44" ht="14.25" thickBot="1">
      <c r="Z73" s="393" t="s">
        <v>101</v>
      </c>
      <c r="AA73" s="352">
        <v>60</v>
      </c>
      <c r="AB73" s="353" t="s">
        <v>101</v>
      </c>
      <c r="AC73" s="353">
        <v>70</v>
      </c>
      <c r="AD73" s="353" t="s">
        <v>84</v>
      </c>
      <c r="AE73" s="353"/>
      <c r="AF73" s="353" t="s">
        <v>85</v>
      </c>
      <c r="AG73" s="353"/>
      <c r="AH73" s="353" t="s">
        <v>86</v>
      </c>
      <c r="AI73" s="412"/>
      <c r="AJ73" s="394" t="s">
        <v>88</v>
      </c>
      <c r="AK73" s="413"/>
      <c r="AL73" s="395" t="s">
        <v>89</v>
      </c>
      <c r="AM73" s="414"/>
      <c r="AN73" s="396" t="s">
        <v>90</v>
      </c>
      <c r="AO73" s="396"/>
      <c r="AP73" s="397" t="s">
        <v>91</v>
      </c>
      <c r="AQ73" s="415"/>
      <c r="AR73" s="398" t="s">
        <v>92</v>
      </c>
    </row>
  </sheetData>
  <mergeCells count="6">
    <mergeCell ref="A61:B61"/>
    <mergeCell ref="A21:B21"/>
    <mergeCell ref="A23:B23"/>
    <mergeCell ref="A39:B39"/>
    <mergeCell ref="A43:B43"/>
    <mergeCell ref="A45:B45"/>
  </mergeCells>
  <pageMargins left="0.75" right="0.75" top="1" bottom="1" header="0.5" footer="0.5"/>
  <pageSetup orientation="portrait" paperSize="1" r:id="rId2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5E75A4A-72F6-4A85-B7F2-12C392D2BFAD}">
  <sheetPr>
    <tabColor rgb="FF008000"/>
  </sheetPr>
  <dimension ref="B2:EV3027"/>
  <sheetViews>
    <sheetView workbookViewId="0" topLeftCell="A1">
      <selection pane="topLeft" activeCell="U29" sqref="U29:V29"/>
    </sheetView>
  </sheetViews>
  <sheetFormatPr defaultRowHeight="12.75"/>
  <cols>
    <col min="1" max="1" width="9.142857142857142" style="153"/>
    <col min="2" max="116" width="4.714285714285714" style="153" customWidth="1"/>
    <col min="117" max="16384" width="9.142857142857142" style="153"/>
  </cols>
  <sheetData>
    <row r="1" ht="13.5" thickBot="1"/>
    <row r="2" spans="2:76" ht="60" customHeight="1" thickBot="1">
      <c r="B2" s="774"/>
      <c r="C2" s="775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7"/>
      <c r="T2" s="777"/>
      <c r="U2" s="777"/>
      <c r="V2" s="777"/>
      <c r="W2" s="777"/>
      <c r="X2" s="777"/>
      <c r="Y2" s="777"/>
      <c r="Z2" s="777"/>
      <c r="AA2" s="778"/>
      <c r="AB2" s="778"/>
      <c r="AC2" s="779"/>
      <c r="AD2" s="154"/>
      <c r="AE2" s="154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4"/>
      <c r="AS2" s="154"/>
      <c r="AT2" s="154"/>
      <c r="AU2" s="154"/>
      <c r="AV2" s="154"/>
      <c r="AW2" s="154"/>
      <c r="AX2" s="154"/>
      <c r="AY2" s="154"/>
      <c r="AZ2" s="154"/>
      <c r="BA2" s="155"/>
      <c r="BB2" s="155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</row>
    <row r="3" spans="2:76" ht="18" customHeight="1" thickBot="1">
      <c r="B3" s="780"/>
      <c r="C3" s="733"/>
      <c r="D3" s="733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4"/>
      <c r="AD3" s="154"/>
      <c r="AE3" s="154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4"/>
      <c r="AS3" s="154"/>
      <c r="AT3" s="154"/>
      <c r="AU3" s="154"/>
      <c r="AV3" s="154"/>
      <c r="AW3" s="154"/>
      <c r="AX3" s="154"/>
      <c r="AY3" s="154"/>
      <c r="AZ3" s="154"/>
      <c r="BA3" s="155"/>
      <c r="BB3" s="155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</row>
    <row r="4" spans="2:76" ht="6" customHeight="1">
      <c r="B4" s="781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4"/>
      <c r="AD4" s="154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5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</row>
    <row r="5" spans="2:76" ht="18" customHeight="1">
      <c r="B5" s="717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18"/>
      <c r="U5" s="718"/>
      <c r="V5" s="718"/>
      <c r="W5" s="718"/>
      <c r="X5" s="718"/>
      <c r="Y5" s="718"/>
      <c r="Z5" s="718"/>
      <c r="AA5" s="718"/>
      <c r="AB5" s="718"/>
      <c r="AC5" s="719"/>
      <c r="AD5" s="154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5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</row>
    <row r="6" spans="2:76" ht="18" customHeight="1">
      <c r="B6" s="782"/>
      <c r="C6" s="718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718"/>
      <c r="S6" s="718"/>
      <c r="T6" s="718"/>
      <c r="U6" s="718"/>
      <c r="V6" s="718"/>
      <c r="W6" s="718"/>
      <c r="X6" s="718"/>
      <c r="Y6" s="718"/>
      <c r="Z6" s="718"/>
      <c r="AA6" s="718"/>
      <c r="AB6" s="718"/>
      <c r="AC6" s="719"/>
      <c r="AD6" s="154"/>
      <c r="AE6" s="158"/>
      <c r="AF6" s="159"/>
      <c r="AG6" s="159"/>
      <c r="AH6" s="158"/>
      <c r="AI6" s="160"/>
      <c r="AJ6" s="160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5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</row>
    <row r="7" spans="2:61" ht="6" customHeight="1" thickBot="1">
      <c r="B7" s="783"/>
      <c r="C7" s="784"/>
      <c r="D7" s="784"/>
      <c r="E7" s="784"/>
      <c r="F7" s="784"/>
      <c r="G7" s="784"/>
      <c r="H7" s="784"/>
      <c r="I7" s="784"/>
      <c r="J7" s="784"/>
      <c r="K7" s="784"/>
      <c r="L7" s="784"/>
      <c r="M7" s="784"/>
      <c r="N7" s="784"/>
      <c r="O7" s="784"/>
      <c r="P7" s="784"/>
      <c r="Q7" s="784"/>
      <c r="R7" s="784"/>
      <c r="S7" s="784"/>
      <c r="T7" s="784"/>
      <c r="U7" s="784"/>
      <c r="V7" s="784"/>
      <c r="W7" s="784"/>
      <c r="X7" s="784"/>
      <c r="Y7" s="784"/>
      <c r="Z7" s="784"/>
      <c r="AA7" s="784"/>
      <c r="AB7" s="784"/>
      <c r="AC7" s="785"/>
      <c r="AD7" s="154"/>
      <c r="AE7" s="161"/>
      <c r="AF7" s="159"/>
      <c r="AG7" s="159"/>
      <c r="AH7" s="161"/>
      <c r="AI7" s="161"/>
      <c r="AJ7" s="161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62"/>
      <c r="AX7" s="162"/>
      <c r="AY7" s="157"/>
      <c r="AZ7" s="162"/>
      <c r="BA7" s="163"/>
      <c r="BB7" s="163"/>
      <c r="BC7" s="163"/>
      <c r="BD7" s="163"/>
      <c r="BE7" s="163"/>
      <c r="BF7" s="163"/>
      <c r="BH7" s="163"/>
      <c r="BI7" s="163"/>
    </row>
    <row r="8" spans="2:61" ht="6" customHeight="1">
      <c r="B8" s="771"/>
      <c r="C8" s="772"/>
      <c r="D8" s="772"/>
      <c r="E8" s="772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  <c r="AA8" s="772"/>
      <c r="AB8" s="772"/>
      <c r="AC8" s="773"/>
      <c r="AD8" s="154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62"/>
      <c r="AX8" s="162"/>
      <c r="AY8" s="157"/>
      <c r="AZ8" s="162"/>
      <c r="BA8" s="163"/>
      <c r="BB8" s="163"/>
      <c r="BC8" s="163"/>
      <c r="BD8" s="163"/>
      <c r="BE8" s="163"/>
      <c r="BF8" s="163"/>
      <c r="BH8" s="163"/>
      <c r="BI8" s="163"/>
    </row>
    <row r="9" spans="2:61" ht="18" customHeight="1">
      <c r="B9" s="735" t="s">
        <v>49</v>
      </c>
      <c r="C9" s="758"/>
      <c r="D9" s="758"/>
      <c r="E9" s="758"/>
      <c r="F9" s="758"/>
      <c r="G9" s="758"/>
      <c r="H9" s="758"/>
      <c r="I9" s="758"/>
      <c r="J9" s="758"/>
      <c r="K9" s="758"/>
      <c r="L9" s="758"/>
      <c r="M9" s="758"/>
      <c r="N9" s="758"/>
      <c r="O9" s="758"/>
      <c r="P9" s="758"/>
      <c r="Q9" s="758"/>
      <c r="R9" s="758"/>
      <c r="S9" s="758"/>
      <c r="T9" s="758"/>
      <c r="U9" s="758"/>
      <c r="V9" s="758"/>
      <c r="W9" s="758"/>
      <c r="X9" s="758"/>
      <c r="Y9" s="758"/>
      <c r="Z9" s="758"/>
      <c r="AA9" s="758"/>
      <c r="AB9" s="758"/>
      <c r="AC9" s="759"/>
      <c r="AD9" s="159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62"/>
      <c r="AX9" s="162"/>
      <c r="AY9" s="157"/>
      <c r="AZ9" s="162"/>
      <c r="BA9" s="163"/>
      <c r="BB9" s="163"/>
      <c r="BC9" s="163"/>
      <c r="BD9" s="163"/>
      <c r="BE9" s="163"/>
      <c r="BF9" s="163"/>
      <c r="BH9" s="163"/>
      <c r="BI9" s="163"/>
    </row>
    <row r="10" spans="2:61" ht="18" customHeight="1">
      <c r="B10" s="164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6"/>
      <c r="AB10" s="166"/>
      <c r="AC10" s="167"/>
      <c r="AD10" s="154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62"/>
      <c r="AX10" s="162"/>
      <c r="AY10" s="157"/>
      <c r="AZ10" s="162"/>
      <c r="BA10" s="163"/>
      <c r="BB10" s="163"/>
      <c r="BC10" s="163"/>
      <c r="BD10" s="163"/>
      <c r="BE10" s="163"/>
      <c r="BF10" s="163"/>
      <c r="BH10" s="163"/>
      <c r="BI10" s="163"/>
    </row>
    <row r="11" spans="2:61" ht="18" customHeight="1">
      <c r="B11" s="168"/>
      <c r="C11" s="169"/>
      <c r="D11" s="169"/>
      <c r="E11" s="169"/>
      <c r="F11" s="159"/>
      <c r="G11" s="159"/>
      <c r="H11" s="159"/>
      <c r="I11" s="159"/>
      <c r="J11" s="159"/>
      <c r="K11" s="159"/>
      <c r="L11" s="159"/>
      <c r="M11" s="159"/>
      <c r="N11" s="159"/>
      <c r="O11" s="169"/>
      <c r="P11" s="169"/>
      <c r="Q11" s="169"/>
      <c r="R11" s="169"/>
      <c r="S11" s="159"/>
      <c r="T11" s="170"/>
      <c r="U11" s="170"/>
      <c r="V11" s="170"/>
      <c r="W11" s="170"/>
      <c r="X11" s="170"/>
      <c r="Y11" s="170"/>
      <c r="Z11" s="170"/>
      <c r="AA11" s="171"/>
      <c r="AB11" s="171"/>
      <c r="AC11" s="172"/>
      <c r="AD11" s="154"/>
      <c r="AE11" s="173"/>
      <c r="AF11" s="159"/>
      <c r="AG11" s="159"/>
      <c r="AH11" s="173"/>
      <c r="AI11" s="173"/>
      <c r="AJ11" s="173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65"/>
      <c r="BB11" s="170"/>
      <c r="BC11" s="170"/>
      <c r="BD11" s="170"/>
      <c r="BE11" s="170"/>
      <c r="BF11" s="170"/>
      <c r="BH11" s="170"/>
      <c r="BI11" s="170"/>
    </row>
    <row r="12" spans="2:61" ht="18" customHeight="1">
      <c r="B12" s="168"/>
      <c r="AA12" s="171"/>
      <c r="AB12" s="171"/>
      <c r="AC12" s="172"/>
      <c r="AD12" s="154"/>
      <c r="AE12" s="173"/>
      <c r="AF12" s="159"/>
      <c r="AG12" s="159"/>
      <c r="AH12" s="173"/>
      <c r="AI12" s="173"/>
      <c r="AJ12" s="173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65"/>
      <c r="BB12" s="170"/>
      <c r="BC12" s="170"/>
      <c r="BD12" s="170"/>
      <c r="BE12" s="170"/>
      <c r="BF12" s="170"/>
      <c r="BH12" s="170"/>
      <c r="BI12" s="170"/>
    </row>
    <row r="13" spans="2:76" ht="18" customHeight="1">
      <c r="B13" s="168"/>
      <c r="C13" s="169"/>
      <c r="D13" s="169"/>
      <c r="E13" s="169"/>
      <c r="F13" s="157"/>
      <c r="G13" s="157"/>
      <c r="H13" s="169"/>
      <c r="I13" s="169"/>
      <c r="J13" s="169"/>
      <c r="K13" s="169"/>
      <c r="L13" s="174"/>
      <c r="M13" s="175"/>
      <c r="N13" s="176"/>
      <c r="O13" s="169"/>
      <c r="P13" s="169"/>
      <c r="Q13" s="169"/>
      <c r="R13" s="174"/>
      <c r="S13" s="174"/>
      <c r="T13" s="177"/>
      <c r="U13" s="165"/>
      <c r="V13" s="165"/>
      <c r="W13" s="165"/>
      <c r="X13" s="165"/>
      <c r="Y13" s="165"/>
      <c r="Z13" s="165"/>
      <c r="AA13" s="171"/>
      <c r="AB13" s="171"/>
      <c r="AC13" s="172"/>
      <c r="AD13" s="154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65"/>
      <c r="BB13" s="170"/>
      <c r="BC13" s="170"/>
      <c r="BD13" s="170"/>
      <c r="BE13" s="170"/>
      <c r="BF13" s="170"/>
      <c r="BH13" s="170"/>
      <c r="BI13" s="170"/>
      <c r="BJ13" s="156"/>
      <c r="BK13" s="156"/>
      <c r="BL13" s="156"/>
      <c r="BM13" s="156"/>
      <c r="BN13" s="178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</row>
    <row r="14" spans="2:76" ht="18" customHeight="1">
      <c r="B14" s="179"/>
      <c r="AA14" s="171"/>
      <c r="AB14" s="171"/>
      <c r="AC14" s="172"/>
      <c r="AD14" s="154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65"/>
      <c r="BB14" s="170"/>
      <c r="BC14" s="170"/>
      <c r="BD14" s="170"/>
      <c r="BE14" s="170"/>
      <c r="BF14" s="170"/>
      <c r="BH14" s="170"/>
      <c r="BI14" s="170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</row>
    <row r="15" spans="2:76" ht="18" customHeight="1">
      <c r="B15" s="180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2"/>
      <c r="AD15" s="154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65"/>
      <c r="BB15" s="170"/>
      <c r="BC15" s="170"/>
      <c r="BD15" s="170"/>
      <c r="BE15" s="170"/>
      <c r="BF15" s="170"/>
      <c r="BH15" s="170"/>
      <c r="BI15" s="170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</row>
    <row r="16" spans="2:76" ht="18" customHeight="1">
      <c r="B16" s="180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83"/>
      <c r="AD16" s="154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65"/>
      <c r="BB16" s="170"/>
      <c r="BC16" s="170"/>
      <c r="BD16" s="170"/>
      <c r="BE16" s="170"/>
      <c r="BF16" s="170"/>
      <c r="BH16" s="170"/>
      <c r="BI16" s="170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</row>
    <row r="17" spans="2:76" ht="18" customHeight="1">
      <c r="B17" s="184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6"/>
      <c r="AD17" s="154"/>
      <c r="AE17" s="187"/>
      <c r="AF17" s="188"/>
      <c r="AG17" s="189"/>
      <c r="AH17" s="190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65"/>
      <c r="BB17" s="170"/>
      <c r="BC17" s="170"/>
      <c r="BD17" s="170"/>
      <c r="BE17" s="170"/>
      <c r="BF17" s="170"/>
      <c r="BH17" s="170"/>
      <c r="BI17" s="170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</row>
    <row r="18" spans="2:76" ht="18" customHeight="1">
      <c r="B18" s="184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91"/>
      <c r="AD18" s="154"/>
      <c r="AE18" s="192">
        <v>0</v>
      </c>
      <c r="AF18" s="193"/>
      <c r="AG18" s="194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65"/>
      <c r="BB18" s="170"/>
      <c r="BC18" s="170"/>
      <c r="BD18" s="170"/>
      <c r="BE18" s="170"/>
      <c r="BF18" s="170"/>
      <c r="BH18" s="170"/>
      <c r="BI18" s="170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</row>
    <row r="19" spans="2:76" ht="18" customHeight="1">
      <c r="B19" s="184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91"/>
      <c r="AD19" s="154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65"/>
      <c r="BB19" s="170"/>
      <c r="BC19" s="170"/>
      <c r="BD19" s="170"/>
      <c r="BE19" s="170"/>
      <c r="BF19" s="170"/>
      <c r="BH19" s="170"/>
      <c r="BI19" s="170"/>
      <c r="BJ19" s="156"/>
      <c r="BK19" s="165"/>
      <c r="BL19" s="165"/>
      <c r="BM19" s="156"/>
      <c r="BN19" s="165"/>
      <c r="BO19" s="165"/>
      <c r="BP19" s="156"/>
      <c r="BQ19" s="195"/>
      <c r="BR19" s="156"/>
      <c r="BS19" s="156"/>
      <c r="BT19" s="156"/>
      <c r="BU19" s="156"/>
      <c r="BV19" s="156"/>
      <c r="BX19" s="196"/>
    </row>
    <row r="20" spans="2:76" ht="18" customHeight="1">
      <c r="B20" s="197"/>
      <c r="C20" s="198"/>
      <c r="D20" s="198"/>
      <c r="E20" s="198"/>
      <c r="F20" s="198"/>
      <c r="G20" s="198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200"/>
      <c r="U20" s="200"/>
      <c r="V20" s="200"/>
      <c r="W20" s="200"/>
      <c r="X20" s="200"/>
      <c r="Y20" s="200"/>
      <c r="Z20" s="200"/>
      <c r="AA20" s="200"/>
      <c r="AB20" s="200"/>
      <c r="AC20" s="201"/>
      <c r="AD20" s="154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65"/>
      <c r="BB20" s="170"/>
      <c r="BC20" s="170"/>
      <c r="BD20" s="170"/>
      <c r="BE20" s="170"/>
      <c r="BF20" s="170"/>
      <c r="BH20" s="170"/>
      <c r="BI20" s="170"/>
      <c r="BJ20" s="156"/>
      <c r="BK20" s="165"/>
      <c r="BL20" s="165"/>
      <c r="BM20" s="156"/>
      <c r="BN20" s="165"/>
      <c r="BO20" s="165"/>
      <c r="BP20" s="156"/>
      <c r="BQ20" s="195"/>
      <c r="BR20" s="156"/>
      <c r="BS20" s="156"/>
      <c r="BT20" s="156"/>
      <c r="BU20" s="156"/>
      <c r="BV20" s="156"/>
      <c r="BX20" s="202"/>
    </row>
    <row r="21" spans="2:76" ht="18" customHeight="1">
      <c r="B21" s="203"/>
      <c r="C21" s="174"/>
      <c r="D21" s="174"/>
      <c r="E21" s="157"/>
      <c r="F21" s="157"/>
      <c r="G21" s="157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5"/>
      <c r="AC21" s="206"/>
      <c r="AD21" s="154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65"/>
      <c r="BB21" s="170"/>
      <c r="BC21" s="170"/>
      <c r="BD21" s="170"/>
      <c r="BE21" s="170"/>
      <c r="BF21" s="170"/>
      <c r="BH21" s="170"/>
      <c r="BI21" s="170"/>
      <c r="BJ21" s="156"/>
      <c r="BK21" s="165"/>
      <c r="BL21" s="165"/>
      <c r="BM21" s="156"/>
      <c r="BN21" s="165"/>
      <c r="BO21" s="165"/>
      <c r="BP21" s="156"/>
      <c r="BQ21" s="195"/>
      <c r="BR21" s="156"/>
      <c r="BS21" s="156"/>
      <c r="BT21" s="156"/>
      <c r="BU21" s="156"/>
      <c r="BV21" s="156"/>
      <c r="BW21" s="156"/>
      <c r="BX21" s="196"/>
    </row>
    <row r="22" spans="2:76" ht="18" customHeight="1">
      <c r="B22" s="203"/>
      <c r="C22" s="174"/>
      <c r="D22" s="174"/>
      <c r="E22" s="157"/>
      <c r="F22" s="157"/>
      <c r="G22" s="157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5"/>
      <c r="AB22" s="205"/>
      <c r="AC22" s="206"/>
      <c r="AD22" s="154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65"/>
      <c r="BB22" s="170"/>
      <c r="BC22" s="170"/>
      <c r="BD22" s="170"/>
      <c r="BE22" s="170"/>
      <c r="BF22" s="170"/>
      <c r="BH22" s="170"/>
      <c r="BI22" s="170"/>
      <c r="BJ22" s="156"/>
      <c r="BK22" s="165"/>
      <c r="BL22" s="165"/>
      <c r="BM22" s="156"/>
      <c r="BN22" s="156"/>
      <c r="BO22" s="156"/>
      <c r="BP22" s="156"/>
      <c r="BQ22" s="195"/>
      <c r="BR22" s="156"/>
      <c r="BS22" s="156"/>
      <c r="BT22" s="156"/>
      <c r="BU22" s="156"/>
      <c r="BV22" s="156"/>
      <c r="BW22" s="156"/>
      <c r="BX22" s="156"/>
    </row>
    <row r="23" spans="2:76" ht="18" customHeight="1">
      <c r="B23" s="203"/>
      <c r="AC23" s="207"/>
      <c r="AD23" s="154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65"/>
      <c r="BB23" s="170"/>
      <c r="BC23" s="170"/>
      <c r="BD23" s="170"/>
      <c r="BE23" s="170"/>
      <c r="BF23" s="170"/>
      <c r="BH23" s="170"/>
      <c r="BI23" s="170"/>
      <c r="BJ23" s="156"/>
      <c r="BK23" s="165"/>
      <c r="BL23" s="165"/>
      <c r="BM23" s="156"/>
      <c r="BN23" s="156"/>
      <c r="BO23" s="156"/>
      <c r="BP23" s="156"/>
      <c r="BQ23" s="195"/>
      <c r="BR23" s="156"/>
      <c r="BS23" s="156"/>
      <c r="BT23" s="156"/>
      <c r="BU23" s="156"/>
      <c r="BV23" s="156"/>
      <c r="BW23" s="156"/>
      <c r="BX23" s="156"/>
    </row>
    <row r="24" spans="2:76" ht="18" customHeight="1">
      <c r="B24" s="184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9"/>
      <c r="AD24" s="154"/>
      <c r="AE24" s="210"/>
      <c r="AF24" s="211"/>
      <c r="AG24" s="212"/>
      <c r="AH24" s="213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65"/>
      <c r="BB24" s="170"/>
      <c r="BC24" s="170"/>
      <c r="BD24" s="170"/>
      <c r="BE24" s="170"/>
      <c r="BF24" s="170"/>
      <c r="BH24" s="170"/>
      <c r="BI24" s="170"/>
      <c r="BJ24" s="156"/>
      <c r="BK24" s="165"/>
      <c r="BL24" s="165"/>
      <c r="BM24" s="156"/>
      <c r="BN24" s="156"/>
      <c r="BO24" s="156"/>
      <c r="BP24" s="156"/>
      <c r="BQ24" s="195"/>
      <c r="BR24" s="156"/>
      <c r="BS24" s="156"/>
      <c r="BT24" s="156"/>
      <c r="BU24" s="156"/>
      <c r="BV24" s="156"/>
      <c r="BW24" s="156"/>
      <c r="BX24" s="156"/>
    </row>
    <row r="25" spans="2:76" ht="18" customHeight="1" thickBot="1">
      <c r="B25" s="214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6"/>
      <c r="AD25" s="154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5"/>
      <c r="BC25" s="165"/>
      <c r="BD25" s="156"/>
      <c r="BE25" s="156"/>
      <c r="BF25" s="156"/>
      <c r="BG25" s="156"/>
      <c r="BH25" s="165"/>
      <c r="BI25" s="165"/>
      <c r="BJ25" s="156"/>
      <c r="BK25" s="165"/>
      <c r="BL25" s="165"/>
      <c r="BM25" s="156"/>
      <c r="BN25" s="165"/>
      <c r="BO25" s="165"/>
      <c r="BP25" s="156"/>
      <c r="BQ25" s="195"/>
      <c r="BR25" s="156"/>
      <c r="BS25" s="156"/>
      <c r="BT25" s="156"/>
      <c r="BU25" s="156"/>
      <c r="BV25" s="156"/>
      <c r="BW25" s="156"/>
      <c r="BX25" s="202"/>
    </row>
    <row r="26" spans="2:76" ht="6" customHeight="1">
      <c r="B26" s="732"/>
      <c r="C26" s="733"/>
      <c r="D26" s="733"/>
      <c r="E26" s="733"/>
      <c r="F26" s="733"/>
      <c r="G26" s="733"/>
      <c r="H26" s="733"/>
      <c r="I26" s="733"/>
      <c r="J26" s="733"/>
      <c r="K26" s="733"/>
      <c r="L26" s="733"/>
      <c r="M26" s="733"/>
      <c r="N26" s="733"/>
      <c r="O26" s="733"/>
      <c r="P26" s="733"/>
      <c r="Q26" s="733"/>
      <c r="R26" s="733"/>
      <c r="S26" s="733"/>
      <c r="T26" s="733"/>
      <c r="U26" s="733"/>
      <c r="V26" s="733"/>
      <c r="W26" s="733"/>
      <c r="X26" s="733"/>
      <c r="Y26" s="733"/>
      <c r="Z26" s="733"/>
      <c r="AA26" s="733"/>
      <c r="AB26" s="733"/>
      <c r="AC26" s="734"/>
      <c r="AD26" s="154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65"/>
      <c r="BD26" s="156"/>
      <c r="BE26" s="156"/>
      <c r="BF26" s="156"/>
      <c r="BG26" s="156"/>
      <c r="BH26" s="156"/>
      <c r="BI26" s="156"/>
      <c r="BJ26" s="156"/>
      <c r="BK26" s="165"/>
      <c r="BL26" s="165"/>
      <c r="BM26" s="156"/>
      <c r="BN26" s="165"/>
      <c r="BO26" s="165"/>
      <c r="BP26" s="156"/>
      <c r="BQ26" s="195"/>
      <c r="BR26" s="156"/>
      <c r="BS26" s="156"/>
      <c r="BT26" s="156"/>
      <c r="BU26" s="156"/>
      <c r="BV26" s="156"/>
      <c r="BW26" s="156"/>
      <c r="BX26" s="196"/>
    </row>
    <row r="27" spans="2:76" ht="26.1" customHeight="1">
      <c r="B27" s="735" t="s">
        <v>50</v>
      </c>
      <c r="C27" s="760"/>
      <c r="D27" s="760"/>
      <c r="E27" s="760"/>
      <c r="F27" s="761" t="str">
        <f>IF(KQ=0,"",IF(NoYes2=2,"",IF(NOYES=2,"",IF(RETTYPE=3,"Dual Frame with 2-/4'' Dual Frame Cover",IF(RETTYPE=4,"Tension Frame with Bleed Tension Frame Cover",IF(RETTYPE=5,"1-1/2'' Tension Frame Cover",""))))))</f>
        <v/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62"/>
      <c r="X27" s="763"/>
      <c r="Y27" s="763"/>
      <c r="Z27" s="763"/>
      <c r="AA27" s="763"/>
      <c r="AB27" s="763"/>
      <c r="AC27" s="764"/>
      <c r="AD27" s="154"/>
      <c r="AE27" s="157"/>
      <c r="AF27" s="217"/>
      <c r="AG27" s="218"/>
      <c r="AH27" s="218"/>
      <c r="AI27" s="218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6"/>
      <c r="BE27" s="156"/>
      <c r="BF27" s="156"/>
      <c r="BG27" s="156"/>
      <c r="BH27" s="156"/>
      <c r="BI27" s="156"/>
      <c r="BJ27" s="156"/>
      <c r="BK27" s="165"/>
      <c r="BL27" s="165"/>
      <c r="BM27" s="156"/>
      <c r="BN27" s="156"/>
      <c r="BO27" s="156"/>
      <c r="BP27" s="156"/>
      <c r="BQ27" s="195"/>
      <c r="BR27" s="156"/>
      <c r="BS27" s="156"/>
      <c r="BT27" s="156"/>
      <c r="BU27" s="156"/>
      <c r="BV27" s="156"/>
      <c r="BW27" s="156"/>
      <c r="BX27" s="156"/>
    </row>
    <row r="28" spans="2:76" ht="6" customHeight="1">
      <c r="B28" s="765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4"/>
      <c r="AD28" s="154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6"/>
      <c r="BE28" s="156"/>
      <c r="BF28" s="156"/>
      <c r="BG28" s="156"/>
      <c r="BH28" s="156"/>
      <c r="BI28" s="156"/>
      <c r="BJ28" s="156"/>
      <c r="BK28" s="165"/>
      <c r="BL28" s="165"/>
      <c r="BM28" s="156"/>
      <c r="BN28" s="156"/>
      <c r="BO28" s="156"/>
      <c r="BP28" s="156"/>
      <c r="BQ28" s="195"/>
      <c r="BR28" s="156"/>
      <c r="BS28" s="156"/>
      <c r="BT28" s="156"/>
      <c r="BU28" s="156"/>
      <c r="BV28" s="156"/>
      <c r="BW28" s="156"/>
      <c r="BX28" s="156"/>
    </row>
    <row r="29" spans="2:76" ht="18" customHeight="1">
      <c r="B29" s="219"/>
      <c r="C29" s="220"/>
      <c r="D29" s="727" t="s">
        <v>51</v>
      </c>
      <c r="E29" s="727"/>
      <c r="F29" s="727"/>
      <c r="G29" s="727"/>
      <c r="H29" s="727"/>
      <c r="I29" s="727"/>
      <c r="J29" s="727"/>
      <c r="K29" s="766" t="str">
        <f>IF(KQ=0,"",IF(NoYes2=2,"",IF(NOYES=2,"",IF(RETTYPE=3,Bhgt,IF(RETTYPE=4,Bhgt,IF(RETTYPE=5,Bhgt,IF(RETTYPE=8,Bhgt,IF(RETTYPE=9,Bhgt,""))))))))</f>
        <v/>
      </c>
      <c r="L29" s="767"/>
      <c r="M29" s="220"/>
      <c r="N29" s="727" t="s">
        <v>52</v>
      </c>
      <c r="O29" s="727"/>
      <c r="P29" s="727"/>
      <c r="Q29" s="727"/>
      <c r="R29" s="727"/>
      <c r="S29" s="727"/>
      <c r="T29" s="727"/>
      <c r="U29" s="766" t="str">
        <f>IF(KQ=0,"",IF(NoYes2=2,"",IF(NOYES=2,"",IF(RETTYPE=3,Bwdt,IF(RETTYPE=4,Bwdt,IF(RETTYPE=5,Bwdt,IF(RETTYPE=8,Bwdt,IF(RETTYPE=9,Bwdt,""))))))))</f>
        <v/>
      </c>
      <c r="V29" s="767"/>
      <c r="W29" s="768"/>
      <c r="X29" s="769"/>
      <c r="Y29" s="769"/>
      <c r="Z29" s="769"/>
      <c r="AA29" s="769"/>
      <c r="AB29" s="769"/>
      <c r="AC29" s="770"/>
      <c r="AD29" s="154"/>
      <c r="AE29" s="221"/>
      <c r="AF29" s="222"/>
      <c r="AG29" s="212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6"/>
      <c r="BE29" s="156"/>
      <c r="BF29" s="156"/>
      <c r="BG29" s="156"/>
      <c r="BH29" s="156"/>
      <c r="BI29" s="156"/>
      <c r="BJ29" s="156"/>
      <c r="BK29" s="165"/>
      <c r="BL29" s="165"/>
      <c r="BM29" s="156"/>
      <c r="BN29" s="156"/>
      <c r="BO29" s="156"/>
      <c r="BP29" s="156"/>
      <c r="BQ29" s="195"/>
      <c r="BR29" s="156"/>
      <c r="BS29" s="156"/>
      <c r="BT29" s="156"/>
      <c r="BU29" s="156"/>
      <c r="BV29" s="156"/>
      <c r="BW29" s="156"/>
      <c r="BX29" s="156"/>
    </row>
    <row r="30" spans="2:76" ht="6" customHeight="1">
      <c r="B30" s="750"/>
      <c r="C30" s="748"/>
      <c r="D30" s="748"/>
      <c r="E30" s="748"/>
      <c r="F30" s="748"/>
      <c r="G30" s="748"/>
      <c r="H30" s="748"/>
      <c r="I30" s="748"/>
      <c r="J30" s="748"/>
      <c r="K30" s="748"/>
      <c r="L30" s="748"/>
      <c r="M30" s="748"/>
      <c r="N30" s="748"/>
      <c r="O30" s="748"/>
      <c r="P30" s="748"/>
      <c r="Q30" s="748"/>
      <c r="R30" s="748"/>
      <c r="S30" s="748"/>
      <c r="T30" s="748"/>
      <c r="U30" s="748"/>
      <c r="V30" s="748"/>
      <c r="W30" s="748"/>
      <c r="X30" s="748"/>
      <c r="Y30" s="748"/>
      <c r="Z30" s="748"/>
      <c r="AA30" s="748"/>
      <c r="AB30" s="748"/>
      <c r="AC30" s="749"/>
      <c r="AD30" s="154"/>
      <c r="AE30" s="221"/>
      <c r="AF30" s="222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6"/>
      <c r="BE30" s="156"/>
      <c r="BF30" s="156"/>
      <c r="BG30" s="156"/>
      <c r="BH30" s="156"/>
      <c r="BI30" s="156"/>
      <c r="BJ30" s="156"/>
      <c r="BK30" s="165"/>
      <c r="BL30" s="165"/>
      <c r="BM30" s="156"/>
      <c r="BN30" s="156"/>
      <c r="BO30" s="156"/>
      <c r="BP30" s="156"/>
      <c r="BQ30" s="195"/>
      <c r="BR30" s="156"/>
      <c r="BS30" s="156"/>
      <c r="BT30" s="156"/>
      <c r="BU30" s="156"/>
      <c r="BV30" s="156"/>
      <c r="BW30" s="156"/>
      <c r="BX30" s="156"/>
    </row>
    <row r="31" spans="2:76" ht="18" customHeight="1">
      <c r="B31" s="184"/>
      <c r="C31" s="170"/>
      <c r="D31" s="727" t="s">
        <v>53</v>
      </c>
      <c r="E31" s="727"/>
      <c r="F31" s="727"/>
      <c r="G31" s="727"/>
      <c r="H31" s="727"/>
      <c r="I31" s="727"/>
      <c r="J31" s="727"/>
      <c r="K31" s="745" t="str">
        <f>IF(KQ=0,"",IF(NoYes2=2,"",IF(NOYES=2,"",IF(RETTYPE=3,FrmHgt-4.5,IF(RETTYPE=4,FrmHgt-0.5,IF(RETTYPE=5,FrmHgt-3,IF(RETTYPE=8,FrmHgt-0.5,IF(RETTYPE=9,FrmHgt-3,""))))))))</f>
        <v/>
      </c>
      <c r="L31" s="746"/>
      <c r="M31" s="170"/>
      <c r="N31" s="727" t="s">
        <v>54</v>
      </c>
      <c r="O31" s="727"/>
      <c r="P31" s="727"/>
      <c r="Q31" s="727"/>
      <c r="R31" s="727"/>
      <c r="S31" s="727"/>
      <c r="T31" s="727"/>
      <c r="U31" s="745" t="str">
        <f>IF(KQ=0,"",IF(NoYes2=2,"",IF(NOYES=2,"",IF(RETTYPE=3,FrmWdt-4.5,IF(RETTYPE=4,FrmWdt-0.5,IF(RETTYPE=5,FrmWdt-3,IF(RETTYPE=8,FrmWdt-0.5,IF(RETTYPE=9,FrmWdt-3,""))))))))</f>
        <v/>
      </c>
      <c r="V31" s="746"/>
      <c r="W31" s="747"/>
      <c r="X31" s="748"/>
      <c r="Y31" s="748"/>
      <c r="Z31" s="748"/>
      <c r="AA31" s="748"/>
      <c r="AB31" s="748"/>
      <c r="AC31" s="749"/>
      <c r="AD31" s="154"/>
      <c r="AE31" s="223"/>
      <c r="AF31" s="223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6"/>
      <c r="BE31" s="156"/>
      <c r="BF31" s="156"/>
      <c r="BG31" s="156"/>
      <c r="BH31" s="156"/>
      <c r="BI31" s="156"/>
      <c r="BJ31" s="156"/>
      <c r="BK31" s="165"/>
      <c r="BL31" s="165"/>
      <c r="BM31" s="156"/>
      <c r="BN31" s="156"/>
      <c r="BO31" s="156"/>
      <c r="BP31" s="156"/>
      <c r="BQ31" s="195"/>
      <c r="BR31" s="156"/>
      <c r="BS31" s="156"/>
      <c r="BT31" s="156"/>
      <c r="BU31" s="156"/>
      <c r="BV31" s="156"/>
      <c r="BW31" s="156"/>
      <c r="BX31" s="156"/>
    </row>
    <row r="32" spans="2:76" ht="6" customHeight="1">
      <c r="B32" s="750"/>
      <c r="C32" s="751"/>
      <c r="D32" s="751"/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  <c r="Y32" s="751"/>
      <c r="Z32" s="751"/>
      <c r="AA32" s="751"/>
      <c r="AB32" s="751"/>
      <c r="AC32" s="752"/>
      <c r="AD32" s="154"/>
      <c r="AE32" s="223"/>
      <c r="AF32" s="223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6"/>
      <c r="BE32" s="156"/>
      <c r="BF32" s="156"/>
      <c r="BG32" s="156"/>
      <c r="BH32" s="156"/>
      <c r="BI32" s="156"/>
      <c r="BJ32" s="156"/>
      <c r="BK32" s="165"/>
      <c r="BL32" s="165"/>
      <c r="BM32" s="156"/>
      <c r="BN32" s="156"/>
      <c r="BO32" s="156"/>
      <c r="BP32" s="156"/>
      <c r="BQ32" s="195"/>
      <c r="BR32" s="156"/>
      <c r="BS32" s="156"/>
      <c r="BT32" s="156"/>
      <c r="BU32" s="156"/>
      <c r="BV32" s="156"/>
      <c r="BW32" s="156"/>
      <c r="BX32" s="156"/>
    </row>
    <row r="33" spans="2:76" ht="18" customHeight="1">
      <c r="B33" s="184"/>
      <c r="C33" s="170"/>
      <c r="D33" s="727" t="s">
        <v>55</v>
      </c>
      <c r="E33" s="753"/>
      <c r="F33" s="753"/>
      <c r="G33" s="753"/>
      <c r="H33" s="753"/>
      <c r="I33" s="753"/>
      <c r="J33" s="754"/>
      <c r="K33" s="755" t="str">
        <f>IF(KQ=0,"",IF(NoYes2=2,"",IF(NOYES=2,"",IF(RETTYPE=3,FrmHgt+3,IF(RETTYPE=4,FrmHgt+6,IF(RETTYPE=5,FrmHgt+6,IF(RETTYPE=8,FrmHgt+6.5,IF(RETTYPE=9,FrmHgt+6.5,""))))))))</f>
        <v/>
      </c>
      <c r="L33" s="756"/>
      <c r="N33" s="727" t="s">
        <v>56</v>
      </c>
      <c r="O33" s="727"/>
      <c r="P33" s="727"/>
      <c r="Q33" s="727"/>
      <c r="R33" s="727"/>
      <c r="S33" s="727"/>
      <c r="T33" s="739"/>
      <c r="U33" s="755" t="str">
        <f>IF(KQ=0,"",IF(NoYes2=2,"",IF(NOYES=2,"",IF(RETTYPE=3,FrmWdt+3,IF(RETTYPE=4,FrmWdt+6,IF(RETTYPE=5,FrmWdt+6,IF(RETTYPE=8,FrmWdt+6.5,IF(RETTYPE=9,FrmWdt+6.5,""))))))))</f>
        <v/>
      </c>
      <c r="V33" s="757"/>
      <c r="W33" s="747"/>
      <c r="X33" s="748"/>
      <c r="Y33" s="748"/>
      <c r="Z33" s="748"/>
      <c r="AA33" s="748"/>
      <c r="AB33" s="748"/>
      <c r="AC33" s="749"/>
      <c r="AD33" s="154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6"/>
      <c r="BE33" s="156"/>
      <c r="BF33" s="156"/>
      <c r="BG33" s="156"/>
      <c r="BH33" s="156"/>
      <c r="BI33" s="156"/>
      <c r="BJ33" s="156"/>
      <c r="BK33" s="165"/>
      <c r="BL33" s="165"/>
      <c r="BM33" s="156"/>
      <c r="BN33" s="156"/>
      <c r="BO33" s="156"/>
      <c r="BP33" s="156"/>
      <c r="BQ33" s="195"/>
      <c r="BR33" s="156"/>
      <c r="BS33" s="156"/>
      <c r="BT33" s="156"/>
      <c r="BU33" s="156"/>
      <c r="BV33" s="156"/>
      <c r="BW33" s="156"/>
      <c r="BX33" s="156"/>
    </row>
    <row r="34" spans="2:76" ht="6" customHeight="1" thickBot="1">
      <c r="B34" s="742"/>
      <c r="C34" s="743"/>
      <c r="D34" s="743"/>
      <c r="E34" s="743"/>
      <c r="F34" s="743"/>
      <c r="G34" s="743"/>
      <c r="H34" s="743"/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743"/>
      <c r="AB34" s="743"/>
      <c r="AC34" s="744"/>
      <c r="AD34" s="154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6"/>
      <c r="BE34" s="156"/>
      <c r="BF34" s="156"/>
      <c r="BG34" s="156"/>
      <c r="BH34" s="156"/>
      <c r="BI34" s="156"/>
      <c r="BJ34" s="156"/>
      <c r="BK34" s="165"/>
      <c r="BL34" s="165"/>
      <c r="BM34" s="156"/>
      <c r="BN34" s="156"/>
      <c r="BO34" s="156"/>
      <c r="BP34" s="156"/>
      <c r="BQ34" s="195"/>
      <c r="BR34" s="156"/>
      <c r="BS34" s="156"/>
      <c r="BT34" s="156"/>
      <c r="BU34" s="156"/>
      <c r="BV34" s="156"/>
      <c r="BW34" s="156"/>
      <c r="BX34" s="156"/>
    </row>
    <row r="35" spans="2:76" ht="6" customHeight="1">
      <c r="B35" s="732"/>
      <c r="C35" s="733"/>
      <c r="D35" s="733"/>
      <c r="E35" s="733"/>
      <c r="F35" s="733"/>
      <c r="G35" s="733"/>
      <c r="H35" s="733"/>
      <c r="I35" s="733"/>
      <c r="J35" s="733"/>
      <c r="K35" s="733"/>
      <c r="L35" s="733"/>
      <c r="M35" s="733"/>
      <c r="N35" s="733"/>
      <c r="O35" s="733"/>
      <c r="P35" s="733"/>
      <c r="Q35" s="733"/>
      <c r="R35" s="733"/>
      <c r="S35" s="733"/>
      <c r="T35" s="733"/>
      <c r="U35" s="733"/>
      <c r="V35" s="733"/>
      <c r="W35" s="733"/>
      <c r="X35" s="733"/>
      <c r="Y35" s="733"/>
      <c r="Z35" s="733"/>
      <c r="AA35" s="733"/>
      <c r="AB35" s="733"/>
      <c r="AC35" s="734"/>
      <c r="AD35" s="154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5"/>
      <c r="BC35" s="156"/>
      <c r="BD35" s="156"/>
      <c r="BE35" s="156"/>
      <c r="BF35" s="156"/>
      <c r="BG35" s="156"/>
      <c r="BH35" s="156"/>
      <c r="BI35" s="156"/>
      <c r="BJ35" s="156"/>
      <c r="BK35" s="165"/>
      <c r="BL35" s="165"/>
      <c r="BM35" s="156"/>
      <c r="BN35" s="165"/>
      <c r="BO35" s="165"/>
      <c r="BP35" s="156"/>
      <c r="BQ35" s="195"/>
      <c r="BR35" s="156"/>
      <c r="BS35" s="156"/>
      <c r="BT35" s="156"/>
      <c r="BU35" s="156"/>
      <c r="BV35" s="156"/>
      <c r="BW35" s="156"/>
      <c r="BX35" s="202"/>
    </row>
    <row r="36" spans="2:76" ht="18" customHeight="1">
      <c r="B36" s="735" t="s">
        <v>57</v>
      </c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7"/>
      <c r="AD36" s="154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65"/>
      <c r="BE36" s="156"/>
      <c r="BF36" s="156"/>
      <c r="BG36" s="156"/>
      <c r="BH36" s="156"/>
      <c r="BI36" s="156"/>
      <c r="BJ36" s="156"/>
      <c r="BK36" s="165"/>
      <c r="BL36" s="165"/>
      <c r="BM36" s="156"/>
      <c r="BN36" s="165"/>
      <c r="BO36" s="165"/>
      <c r="BP36" s="156"/>
      <c r="BQ36" s="156"/>
      <c r="BR36" s="156"/>
      <c r="BS36" s="156"/>
      <c r="BT36" s="156"/>
      <c r="BU36" s="156"/>
      <c r="BV36" s="156"/>
      <c r="BW36" s="156"/>
      <c r="BX36" s="170"/>
    </row>
    <row r="37" spans="2:76" ht="18" customHeight="1">
      <c r="B37" s="203"/>
      <c r="AC37" s="207"/>
      <c r="AD37" s="154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65"/>
      <c r="BE37" s="156"/>
      <c r="BF37" s="156"/>
      <c r="BG37" s="156"/>
      <c r="BH37" s="156"/>
      <c r="BI37" s="156"/>
      <c r="BJ37" s="156"/>
      <c r="BK37" s="165"/>
      <c r="BL37" s="165"/>
      <c r="BM37" s="156"/>
      <c r="BN37" s="165"/>
      <c r="BO37" s="165"/>
      <c r="BP37" s="156"/>
      <c r="BQ37" s="156"/>
      <c r="BR37" s="156"/>
      <c r="BS37" s="156"/>
      <c r="BT37" s="156"/>
      <c r="BU37" s="156"/>
      <c r="BV37" s="156"/>
      <c r="BW37" s="156"/>
      <c r="BX37" s="170"/>
    </row>
    <row r="38" spans="2:76" ht="18" customHeight="1">
      <c r="B38" s="180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5"/>
      <c r="AD38" s="154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65"/>
      <c r="BE38" s="156"/>
      <c r="BF38" s="156"/>
      <c r="BG38" s="156"/>
      <c r="BH38" s="156"/>
      <c r="BI38" s="156"/>
      <c r="BJ38" s="156"/>
      <c r="BK38" s="165"/>
      <c r="BL38" s="165"/>
      <c r="BM38" s="156"/>
      <c r="BN38" s="165"/>
      <c r="BO38" s="165"/>
      <c r="BP38" s="156"/>
      <c r="BQ38" s="156"/>
      <c r="BR38" s="156"/>
      <c r="BS38" s="156"/>
      <c r="BT38" s="156"/>
      <c r="BU38" s="156"/>
      <c r="BV38" s="156"/>
      <c r="BW38" s="156"/>
      <c r="BX38" s="170"/>
    </row>
    <row r="39" spans="2:76" ht="18" customHeight="1">
      <c r="B39" s="180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83"/>
      <c r="AD39" s="154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65"/>
      <c r="BE39" s="156"/>
      <c r="BF39" s="156"/>
      <c r="BG39" s="156"/>
      <c r="BH39" s="156"/>
      <c r="BI39" s="156"/>
      <c r="BJ39" s="156"/>
      <c r="BK39" s="165"/>
      <c r="BL39" s="165"/>
      <c r="BM39" s="156"/>
      <c r="BN39" s="165"/>
      <c r="BO39" s="165"/>
      <c r="BP39" s="156"/>
      <c r="BQ39" s="156"/>
      <c r="BR39" s="156"/>
      <c r="BS39" s="156"/>
      <c r="BT39" s="156"/>
      <c r="BU39" s="156"/>
      <c r="BV39" s="156"/>
      <c r="BW39" s="156"/>
      <c r="BX39" s="170"/>
    </row>
    <row r="40" spans="2:76" ht="18" customHeight="1">
      <c r="B40" s="226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91"/>
      <c r="AD40" s="154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65"/>
      <c r="BB40" s="170"/>
      <c r="BC40" s="227"/>
      <c r="BD40" s="228"/>
      <c r="BH40" s="156"/>
      <c r="BI40" s="156"/>
      <c r="BJ40" s="156"/>
      <c r="BK40" s="165"/>
      <c r="BL40" s="165"/>
      <c r="BM40" s="156"/>
      <c r="BN40" s="165"/>
      <c r="BO40" s="165"/>
      <c r="BP40" s="156"/>
      <c r="BQ40" s="156"/>
      <c r="BR40" s="156"/>
      <c r="BS40" s="156"/>
      <c r="BT40" s="156"/>
      <c r="BU40" s="156"/>
      <c r="BV40" s="156"/>
      <c r="BW40" s="156"/>
      <c r="BX40" s="165"/>
    </row>
    <row r="41" spans="2:76" ht="18" customHeight="1">
      <c r="B41" s="226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91"/>
      <c r="AD41" s="154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65"/>
      <c r="BB41" s="170"/>
      <c r="BC41" s="227"/>
      <c r="BD41" s="228"/>
      <c r="BH41" s="156"/>
      <c r="BI41" s="156"/>
      <c r="BJ41" s="156"/>
      <c r="BK41" s="165"/>
      <c r="BL41" s="165"/>
      <c r="BM41" s="156"/>
      <c r="BN41" s="165"/>
      <c r="BO41" s="165"/>
      <c r="BP41" s="156"/>
      <c r="BQ41" s="156"/>
      <c r="BR41" s="156"/>
      <c r="BS41" s="156"/>
      <c r="BT41" s="156"/>
      <c r="BU41" s="156"/>
      <c r="BV41" s="156"/>
      <c r="BW41" s="156"/>
      <c r="BX41" s="165"/>
    </row>
    <row r="42" spans="2:76" ht="18" customHeight="1">
      <c r="B42" s="203"/>
      <c r="C42" s="157"/>
      <c r="D42" s="157"/>
      <c r="E42" s="159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65"/>
      <c r="AB42" s="165"/>
      <c r="AC42" s="183"/>
      <c r="AD42" s="154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65"/>
      <c r="BB42" s="170"/>
      <c r="BC42" s="227"/>
      <c r="BD42" s="228"/>
      <c r="BH42" s="156"/>
      <c r="BI42" s="156"/>
      <c r="BJ42" s="156"/>
      <c r="BK42" s="165"/>
      <c r="BL42" s="165"/>
      <c r="BM42" s="156"/>
      <c r="BN42" s="165"/>
      <c r="BO42" s="165"/>
      <c r="BP42" s="156"/>
      <c r="BQ42" s="156"/>
      <c r="BR42" s="156"/>
      <c r="BS42" s="156"/>
      <c r="BT42" s="156"/>
      <c r="BU42" s="156"/>
      <c r="BV42" s="156"/>
      <c r="BW42" s="156"/>
      <c r="BX42" s="165"/>
    </row>
    <row r="43" spans="2:76" ht="18" customHeight="1">
      <c r="B43" s="203"/>
      <c r="C43" s="157"/>
      <c r="D43" s="157"/>
      <c r="E43" s="159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57"/>
      <c r="AB43" s="157"/>
      <c r="AC43" s="207"/>
      <c r="AD43" s="154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5"/>
      <c r="BC43" s="229"/>
      <c r="BD43" s="156"/>
      <c r="BE43" s="156"/>
      <c r="BF43" s="156"/>
      <c r="BG43" s="156"/>
      <c r="BH43" s="156"/>
      <c r="BI43" s="156"/>
      <c r="BJ43" s="156"/>
      <c r="BK43" s="165"/>
      <c r="BL43" s="165"/>
      <c r="BM43" s="156"/>
      <c r="BN43" s="165"/>
      <c r="BO43" s="165"/>
      <c r="BP43" s="156"/>
      <c r="BQ43" s="156"/>
      <c r="BR43" s="156"/>
      <c r="BS43" s="156"/>
      <c r="BT43" s="156"/>
      <c r="BU43" s="156"/>
      <c r="BV43" s="156"/>
      <c r="BW43" s="156"/>
      <c r="BX43" s="170"/>
    </row>
    <row r="44" spans="2:76" ht="18" customHeight="1">
      <c r="B44" s="203"/>
      <c r="AC44" s="207"/>
      <c r="AD44" s="154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65"/>
      <c r="BB44" s="170"/>
      <c r="BC44" s="170"/>
      <c r="BD44" s="170"/>
      <c r="BE44" s="170"/>
      <c r="BF44" s="156"/>
      <c r="BG44" s="156"/>
      <c r="BH44" s="156"/>
      <c r="BI44" s="156"/>
      <c r="BJ44" s="156"/>
      <c r="BK44" s="165"/>
      <c r="BL44" s="165"/>
      <c r="BM44" s="156"/>
      <c r="BN44" s="165"/>
      <c r="BO44" s="165"/>
      <c r="BP44" s="156"/>
      <c r="BQ44" s="156"/>
      <c r="BR44" s="156"/>
      <c r="BS44" s="156"/>
      <c r="BT44" s="156"/>
      <c r="BU44" s="156"/>
      <c r="BV44" s="156"/>
      <c r="BW44" s="156"/>
      <c r="BX44" s="170"/>
    </row>
    <row r="45" spans="2:75" ht="18" customHeight="1">
      <c r="B45" s="184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9"/>
      <c r="AD45" s="154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65"/>
      <c r="BB45" s="156"/>
      <c r="BC45" s="229"/>
      <c r="BD45" s="156"/>
      <c r="BE45" s="156"/>
      <c r="BF45" s="156"/>
      <c r="BG45" s="156"/>
      <c r="BH45" s="156"/>
      <c r="BI45" s="156"/>
      <c r="BJ45" s="156"/>
      <c r="BK45" s="165"/>
      <c r="BL45" s="165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</row>
    <row r="46" spans="2:83" ht="18" customHeight="1">
      <c r="B46" s="203"/>
      <c r="AC46" s="207"/>
      <c r="AD46" s="154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65"/>
      <c r="BB46" s="156"/>
      <c r="BC46" s="229"/>
      <c r="BD46" s="156"/>
      <c r="BE46" s="156"/>
      <c r="BF46" s="156"/>
      <c r="BG46" s="156"/>
      <c r="BH46" s="156"/>
      <c r="BI46" s="156"/>
      <c r="BJ46" s="156"/>
      <c r="BK46" s="165"/>
      <c r="BL46" s="165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65"/>
      <c r="BY46" s="156"/>
      <c r="BZ46" s="156"/>
      <c r="CA46" s="156"/>
      <c r="CB46" s="156"/>
      <c r="CC46" s="156"/>
      <c r="CD46" s="156"/>
      <c r="CE46" s="156"/>
    </row>
    <row r="47" spans="2:83" ht="18" customHeight="1">
      <c r="B47" s="203"/>
      <c r="C47" s="157"/>
      <c r="D47" s="157"/>
      <c r="E47" s="159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65"/>
      <c r="AB47" s="165"/>
      <c r="AC47" s="183"/>
      <c r="AD47" s="154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65"/>
      <c r="BB47" s="156"/>
      <c r="BC47" s="156"/>
      <c r="BD47" s="156"/>
      <c r="BE47" s="156"/>
      <c r="BF47" s="156"/>
      <c r="BG47" s="156"/>
      <c r="BH47" s="156"/>
      <c r="BI47" s="156"/>
      <c r="BJ47" s="156"/>
      <c r="BK47" s="165"/>
      <c r="BL47" s="165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70"/>
      <c r="BY47" s="156"/>
      <c r="BZ47" s="156"/>
      <c r="CA47" s="156"/>
      <c r="CB47" s="156"/>
      <c r="CC47" s="156"/>
      <c r="CD47" s="156"/>
      <c r="CE47" s="156"/>
    </row>
    <row r="48" spans="2:75" ht="18" customHeight="1">
      <c r="B48" s="203"/>
      <c r="C48" s="157"/>
      <c r="D48" s="157"/>
      <c r="E48" s="159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57"/>
      <c r="AB48" s="157"/>
      <c r="AC48" s="207"/>
      <c r="AD48" s="154"/>
      <c r="AE48" s="230"/>
      <c r="AF48" s="230"/>
      <c r="AG48" s="230"/>
      <c r="AH48" s="230"/>
      <c r="AI48" s="231"/>
      <c r="AJ48" s="232"/>
      <c r="AK48" s="232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65"/>
      <c r="BB48" s="156"/>
      <c r="BC48" s="165"/>
      <c r="BD48" s="165"/>
      <c r="BE48" s="156"/>
      <c r="BF48" s="156"/>
      <c r="BG48" s="156"/>
      <c r="BH48" s="156"/>
      <c r="BI48" s="156"/>
      <c r="BJ48" s="156"/>
      <c r="BK48" s="165"/>
      <c r="BL48" s="165"/>
      <c r="BM48" s="156"/>
      <c r="BN48" s="178"/>
      <c r="BO48" s="156"/>
      <c r="BP48" s="156"/>
      <c r="BQ48" s="156"/>
      <c r="BR48" s="156"/>
      <c r="BS48" s="156"/>
      <c r="BT48" s="156"/>
      <c r="BU48" s="156"/>
      <c r="BV48" s="156"/>
      <c r="BW48" s="156"/>
    </row>
    <row r="49" spans="2:75" ht="18" customHeight="1">
      <c r="B49" s="203"/>
      <c r="AC49" s="207"/>
      <c r="AD49" s="154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65"/>
      <c r="BB49" s="156"/>
      <c r="BC49" s="165"/>
      <c r="BD49" s="165"/>
      <c r="BE49" s="156"/>
      <c r="BF49" s="156"/>
      <c r="BG49" s="156"/>
      <c r="BH49" s="156"/>
      <c r="BI49" s="156"/>
      <c r="BJ49" s="156"/>
      <c r="BK49" s="165"/>
      <c r="BL49" s="165"/>
      <c r="BM49" s="156"/>
      <c r="BN49" s="178"/>
      <c r="BO49" s="156"/>
      <c r="BP49" s="156"/>
      <c r="BQ49" s="156"/>
      <c r="BR49" s="156"/>
      <c r="BS49" s="156"/>
      <c r="BT49" s="156"/>
      <c r="BU49" s="156"/>
      <c r="BV49" s="156"/>
      <c r="BW49" s="156"/>
    </row>
    <row r="50" spans="2:75" ht="18" customHeight="1">
      <c r="B50" s="184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9"/>
      <c r="AD50" s="154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65"/>
      <c r="BD50" s="165"/>
      <c r="BE50" s="156"/>
      <c r="BF50" s="156"/>
      <c r="BG50" s="156"/>
      <c r="BH50" s="156"/>
      <c r="BI50" s="156"/>
      <c r="BJ50" s="156"/>
      <c r="BK50" s="165"/>
      <c r="BL50" s="165"/>
      <c r="BM50" s="156"/>
      <c r="BN50" s="178"/>
      <c r="BO50" s="156"/>
      <c r="BP50" s="156"/>
      <c r="BQ50" s="156"/>
      <c r="BR50" s="156"/>
      <c r="BS50" s="156"/>
      <c r="BT50" s="156"/>
      <c r="BU50" s="156"/>
      <c r="BV50" s="156"/>
      <c r="BW50" s="156"/>
    </row>
    <row r="51" spans="2:75" ht="18" customHeight="1">
      <c r="B51" s="203"/>
      <c r="AC51" s="207"/>
      <c r="AD51" s="154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65"/>
      <c r="BB51" s="156"/>
      <c r="BC51" s="165"/>
      <c r="BD51" s="165"/>
      <c r="BE51" s="156"/>
      <c r="BF51" s="156"/>
      <c r="BG51" s="156"/>
      <c r="BH51" s="156"/>
      <c r="BI51" s="156"/>
      <c r="BJ51" s="156"/>
      <c r="BK51" s="165"/>
      <c r="BL51" s="165"/>
      <c r="BM51" s="156"/>
      <c r="BN51" s="178"/>
      <c r="BO51" s="156"/>
      <c r="BP51" s="156"/>
      <c r="BQ51" s="156"/>
      <c r="BR51" s="156"/>
      <c r="BS51" s="156"/>
      <c r="BT51" s="156"/>
      <c r="BU51" s="156"/>
      <c r="BV51" s="156"/>
      <c r="BW51" s="156"/>
    </row>
    <row r="52" spans="2:75" ht="18" customHeight="1">
      <c r="B52" s="203"/>
      <c r="C52" s="157"/>
      <c r="D52" s="157"/>
      <c r="E52" s="159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65"/>
      <c r="AB52" s="165"/>
      <c r="AC52" s="183"/>
      <c r="AD52" s="154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65"/>
      <c r="BB52" s="156"/>
      <c r="BC52" s="165"/>
      <c r="BD52" s="165"/>
      <c r="BE52" s="156"/>
      <c r="BF52" s="156"/>
      <c r="BG52" s="156"/>
      <c r="BH52" s="156"/>
      <c r="BI52" s="156"/>
      <c r="BJ52" s="156"/>
      <c r="BK52" s="165"/>
      <c r="BL52" s="165"/>
      <c r="BM52" s="156"/>
      <c r="BN52" s="178"/>
      <c r="BO52" s="156"/>
      <c r="BP52" s="156"/>
      <c r="BQ52" s="156"/>
      <c r="BR52" s="156"/>
      <c r="BS52" s="156"/>
      <c r="BT52" s="156"/>
      <c r="BU52" s="156"/>
      <c r="BV52" s="156"/>
      <c r="BW52" s="156"/>
    </row>
    <row r="53" spans="2:75" ht="6" customHeight="1">
      <c r="B53" s="738"/>
      <c r="C53" s="718"/>
      <c r="D53" s="718"/>
      <c r="E53" s="718"/>
      <c r="F53" s="718"/>
      <c r="G53" s="718"/>
      <c r="H53" s="718"/>
      <c r="I53" s="718"/>
      <c r="J53" s="718"/>
      <c r="K53" s="718"/>
      <c r="L53" s="718"/>
      <c r="M53" s="718"/>
      <c r="N53" s="718"/>
      <c r="O53" s="718"/>
      <c r="P53" s="718"/>
      <c r="Q53" s="718"/>
      <c r="R53" s="718"/>
      <c r="S53" s="718"/>
      <c r="T53" s="718"/>
      <c r="U53" s="718"/>
      <c r="V53" s="718"/>
      <c r="W53" s="718"/>
      <c r="X53" s="718"/>
      <c r="Y53" s="718"/>
      <c r="Z53" s="718"/>
      <c r="AA53" s="718"/>
      <c r="AB53" s="718"/>
      <c r="AC53" s="719"/>
      <c r="AD53" s="154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65"/>
      <c r="BB53" s="156"/>
      <c r="BC53" s="165"/>
      <c r="BD53" s="165"/>
      <c r="BE53" s="156"/>
      <c r="BF53" s="156"/>
      <c r="BG53" s="156"/>
      <c r="BH53" s="156"/>
      <c r="BI53" s="156"/>
      <c r="BJ53" s="156"/>
      <c r="BK53" s="165"/>
      <c r="BL53" s="165"/>
      <c r="BM53" s="156"/>
      <c r="BN53" s="178"/>
      <c r="BO53" s="156"/>
      <c r="BP53" s="156"/>
      <c r="BQ53" s="156"/>
      <c r="BR53" s="156"/>
      <c r="BS53" s="156"/>
      <c r="BT53" s="156"/>
      <c r="BU53" s="156"/>
      <c r="BV53" s="156"/>
      <c r="BW53" s="156"/>
    </row>
    <row r="54" spans="2:75" ht="18" customHeight="1">
      <c r="B54" s="203"/>
      <c r="C54" s="157"/>
      <c r="D54" s="157"/>
      <c r="E54" s="159"/>
      <c r="F54" s="170"/>
      <c r="G54" s="170"/>
      <c r="H54" s="170"/>
      <c r="I54" s="727" t="s">
        <v>58</v>
      </c>
      <c r="J54" s="727"/>
      <c r="K54" s="727"/>
      <c r="L54" s="727"/>
      <c r="M54" s="739"/>
      <c r="N54" s="740" t="str">
        <f>IF(KQ=0,"",IF(NoYes2=2,"",IF(NOYES=2,"",IF(RETTYPE=3,"1-1/2''",IF(RETTYPE=4,"1-1/2''",IF(RETTYPE=5,"1-1/2''",IF(RETTYPE=8,"1-1/2''",IF(RETTYPE=9,"1-1/2''",""))))))))</f>
        <v/>
      </c>
      <c r="O54" s="741"/>
      <c r="P54" s="725" t="s">
        <v>59</v>
      </c>
      <c r="Q54" s="726"/>
      <c r="R54" s="726"/>
      <c r="S54" s="726"/>
      <c r="T54" s="726"/>
      <c r="U54" s="726"/>
      <c r="V54" s="726"/>
      <c r="W54" s="726"/>
      <c r="X54" s="726"/>
      <c r="Y54" s="726"/>
      <c r="Z54" s="170"/>
      <c r="AA54" s="165"/>
      <c r="AB54" s="165"/>
      <c r="AC54" s="183"/>
      <c r="AD54" s="154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65"/>
      <c r="BB54" s="156"/>
      <c r="BC54" s="165"/>
      <c r="BD54" s="165"/>
      <c r="BE54" s="156"/>
      <c r="BF54" s="156"/>
      <c r="BG54" s="156"/>
      <c r="BH54" s="156"/>
      <c r="BI54" s="156"/>
      <c r="BJ54" s="156"/>
      <c r="BK54" s="165"/>
      <c r="BL54" s="165"/>
      <c r="BM54" s="156"/>
      <c r="BN54" s="178"/>
      <c r="BO54" s="156"/>
      <c r="BP54" s="156"/>
      <c r="BQ54" s="156"/>
      <c r="BR54" s="156"/>
      <c r="BS54" s="156"/>
      <c r="BT54" s="156"/>
      <c r="BU54" s="156"/>
      <c r="BV54" s="156"/>
      <c r="BW54" s="156"/>
    </row>
    <row r="55" spans="2:76" ht="6" customHeight="1">
      <c r="B55" s="717"/>
      <c r="C55" s="718"/>
      <c r="D55" s="718"/>
      <c r="E55" s="718"/>
      <c r="F55" s="718"/>
      <c r="G55" s="718"/>
      <c r="H55" s="718"/>
      <c r="I55" s="718"/>
      <c r="J55" s="718"/>
      <c r="K55" s="718"/>
      <c r="L55" s="718"/>
      <c r="M55" s="718"/>
      <c r="N55" s="718"/>
      <c r="O55" s="718"/>
      <c r="P55" s="718"/>
      <c r="Q55" s="718"/>
      <c r="R55" s="718"/>
      <c r="S55" s="718"/>
      <c r="T55" s="718"/>
      <c r="U55" s="718"/>
      <c r="V55" s="718"/>
      <c r="W55" s="718"/>
      <c r="X55" s="718"/>
      <c r="Y55" s="718"/>
      <c r="Z55" s="718"/>
      <c r="AA55" s="718"/>
      <c r="AB55" s="718"/>
      <c r="AC55" s="719"/>
      <c r="AD55" s="154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65"/>
      <c r="BB55" s="156"/>
      <c r="BC55" s="156"/>
      <c r="BD55" s="156"/>
      <c r="BE55" s="156"/>
      <c r="BF55" s="156"/>
      <c r="BG55" s="156"/>
      <c r="BH55" s="156"/>
      <c r="BI55" s="156"/>
      <c r="BJ55" s="156"/>
      <c r="BK55" s="165"/>
      <c r="BL55" s="165"/>
      <c r="BM55" s="156"/>
      <c r="BN55" s="165"/>
      <c r="BO55" s="165"/>
      <c r="BP55" s="156"/>
      <c r="BQ55" s="156"/>
      <c r="BR55" s="156"/>
      <c r="BS55" s="156"/>
      <c r="BT55" s="156"/>
      <c r="BU55" s="156"/>
      <c r="BV55" s="156"/>
      <c r="BW55" s="156"/>
      <c r="BX55" s="165"/>
    </row>
    <row r="56" spans="2:76" ht="18" customHeight="1">
      <c r="B56" s="233"/>
      <c r="C56" s="234"/>
      <c r="D56" s="234"/>
      <c r="E56" s="155"/>
      <c r="F56" s="156"/>
      <c r="G56" s="159"/>
      <c r="H56" s="720" t="s">
        <v>60</v>
      </c>
      <c r="I56" s="721"/>
      <c r="J56" s="721"/>
      <c r="K56" s="721"/>
      <c r="L56" s="721"/>
      <c r="M56" s="722"/>
      <c r="N56" s="723" t="str">
        <f>IF(KQ=0,"",IF(NoYes2=2,"",IF(NOYES=2,"",IF(RETTYPE=3,"6''",IF(RETTYPE=4,"5''",IF(RETTYPE=5,"5''",IF(RETTYPE=8,"5''",IF(RETTYPE=9,"5''",""))))))))</f>
        <v/>
      </c>
      <c r="O56" s="724"/>
      <c r="P56" s="725" t="s">
        <v>61</v>
      </c>
      <c r="Q56" s="726"/>
      <c r="R56" s="726"/>
      <c r="S56" s="726"/>
      <c r="T56" s="726"/>
      <c r="U56" s="726"/>
      <c r="V56" s="726"/>
      <c r="W56" s="726"/>
      <c r="X56" s="726"/>
      <c r="Y56" s="726"/>
      <c r="Z56" s="154"/>
      <c r="AA56" s="154"/>
      <c r="AB56" s="200"/>
      <c r="AC56" s="201"/>
      <c r="AD56" s="154"/>
      <c r="AE56" s="235"/>
      <c r="AF56" s="236"/>
      <c r="AG56" s="236"/>
      <c r="AH56" s="236"/>
      <c r="AI56" s="236"/>
      <c r="AJ56" s="155"/>
      <c r="AK56" s="155"/>
      <c r="AL56" s="155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65"/>
      <c r="BB56" s="156"/>
      <c r="BC56" s="165"/>
      <c r="BD56" s="165"/>
      <c r="BE56" s="165"/>
      <c r="BF56" s="156"/>
      <c r="BG56" s="156"/>
      <c r="BH56" s="156"/>
      <c r="BI56" s="156"/>
      <c r="BJ56" s="156"/>
      <c r="BK56" s="165"/>
      <c r="BL56" s="165"/>
      <c r="BM56" s="156"/>
      <c r="BN56" s="165"/>
      <c r="BO56" s="165"/>
      <c r="BP56" s="156"/>
      <c r="BQ56" s="156"/>
      <c r="BR56" s="156"/>
      <c r="BS56" s="156"/>
      <c r="BT56" s="156"/>
      <c r="BU56" s="156"/>
      <c r="BV56" s="156"/>
      <c r="BW56" s="156"/>
      <c r="BX56" s="170"/>
    </row>
    <row r="57" spans="2:76" ht="18" customHeight="1">
      <c r="B57" s="23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200"/>
      <c r="AC57" s="201"/>
      <c r="AD57" s="154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65"/>
      <c r="BB57" s="156"/>
      <c r="BC57" s="165"/>
      <c r="BD57" s="165"/>
      <c r="BE57" s="165"/>
      <c r="BF57" s="156"/>
      <c r="BG57" s="156"/>
      <c r="BH57" s="156"/>
      <c r="BI57" s="156"/>
      <c r="BJ57" s="156"/>
      <c r="BK57" s="165"/>
      <c r="BL57" s="165"/>
      <c r="BM57" s="156"/>
      <c r="BN57" s="165"/>
      <c r="BO57" s="165"/>
      <c r="BP57" s="156"/>
      <c r="BQ57" s="156"/>
      <c r="BR57" s="156"/>
      <c r="BS57" s="156"/>
      <c r="BT57" s="156"/>
      <c r="BU57" s="156"/>
      <c r="BV57" s="156"/>
      <c r="BW57" s="156"/>
      <c r="BX57" s="170"/>
    </row>
    <row r="58" spans="2:76" ht="18" customHeight="1">
      <c r="B58" s="233"/>
      <c r="C58" s="154"/>
      <c r="D58" s="154"/>
      <c r="E58" s="154"/>
      <c r="F58" s="154"/>
      <c r="G58" s="154"/>
      <c r="H58" s="154"/>
      <c r="I58" s="727" t="str">
        <f>IF(KQ=0,"",IF(NoYes2=2,"",IF(NOYES=2,"",IF(RETTYPE=3,"Tensioning Tool Part # ",IF(RETTYPE=4,"Tensioning Tool Part # ",IF(RETTYPE=5,"Tensioning Tool Part # ",""))))))</f>
        <v/>
      </c>
      <c r="J58" s="728"/>
      <c r="K58" s="728"/>
      <c r="L58" s="728"/>
      <c r="M58" s="728"/>
      <c r="N58" s="729" t="str">
        <f>IF(KQ=0,"",IF(NoYes2=2,"",IF(NOYES=2,"",IF(RETTYPE=3,"5135",IF(RETTYPE=4,"5135",IF(RETTYPE=5,"5135",IF(RETTYPE=8,"5135",IF(RETTYPE=9,"5135",""))))))))</f>
        <v/>
      </c>
      <c r="O58" s="730"/>
      <c r="P58" s="725" t="s">
        <v>62</v>
      </c>
      <c r="Q58" s="731"/>
      <c r="R58" s="731"/>
      <c r="S58" s="731"/>
      <c r="T58" s="731"/>
      <c r="U58" s="731"/>
      <c r="V58" s="731"/>
      <c r="W58" s="731"/>
      <c r="X58" s="731"/>
      <c r="Y58" s="731"/>
      <c r="Z58" s="731"/>
      <c r="AA58" s="731"/>
      <c r="AB58" s="731"/>
      <c r="AC58" s="201"/>
      <c r="AD58" s="154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65"/>
      <c r="BB58" s="156"/>
      <c r="BC58" s="165"/>
      <c r="BD58" s="165"/>
      <c r="BE58" s="165"/>
      <c r="BF58" s="156"/>
      <c r="BG58" s="156"/>
      <c r="BH58" s="156"/>
      <c r="BI58" s="156"/>
      <c r="BJ58" s="156"/>
      <c r="BK58" s="165"/>
      <c r="BL58" s="165"/>
      <c r="BM58" s="156"/>
      <c r="BN58" s="165"/>
      <c r="BO58" s="165"/>
      <c r="BP58" s="156"/>
      <c r="BQ58" s="156"/>
      <c r="BR58" s="156"/>
      <c r="BS58" s="156"/>
      <c r="BT58" s="156"/>
      <c r="BU58" s="156"/>
      <c r="BV58" s="156"/>
      <c r="BW58" s="156"/>
      <c r="BX58" s="170"/>
    </row>
    <row r="59" spans="2:76" ht="18" customHeight="1">
      <c r="B59" s="23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200"/>
      <c r="AC59" s="201"/>
      <c r="AD59" s="154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65"/>
      <c r="BB59" s="156"/>
      <c r="BC59" s="165"/>
      <c r="BD59" s="165"/>
      <c r="BE59" s="165"/>
      <c r="BF59" s="156"/>
      <c r="BG59" s="156"/>
      <c r="BH59" s="156"/>
      <c r="BI59" s="156"/>
      <c r="BJ59" s="156"/>
      <c r="BK59" s="165"/>
      <c r="BL59" s="165"/>
      <c r="BM59" s="156"/>
      <c r="BN59" s="165"/>
      <c r="BO59" s="165"/>
      <c r="BP59" s="156"/>
      <c r="BQ59" s="156"/>
      <c r="BR59" s="156"/>
      <c r="BS59" s="156"/>
      <c r="BT59" s="156"/>
      <c r="BU59" s="156"/>
      <c r="BV59" s="156"/>
      <c r="BW59" s="156"/>
      <c r="BX59" s="170"/>
    </row>
    <row r="60" spans="2:76" ht="18" customHeight="1">
      <c r="B60" s="23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200"/>
      <c r="AC60" s="201"/>
      <c r="AD60" s="154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65"/>
      <c r="BB60" s="156"/>
      <c r="BC60" s="165"/>
      <c r="BD60" s="165"/>
      <c r="BE60" s="165"/>
      <c r="BF60" s="156"/>
      <c r="BG60" s="156"/>
      <c r="BH60" s="156"/>
      <c r="BI60" s="156"/>
      <c r="BJ60" s="156"/>
      <c r="BK60" s="165"/>
      <c r="BL60" s="165"/>
      <c r="BM60" s="156"/>
      <c r="BN60" s="165"/>
      <c r="BO60" s="165"/>
      <c r="BP60" s="156"/>
      <c r="BQ60" s="156"/>
      <c r="BR60" s="156"/>
      <c r="BS60" s="156"/>
      <c r="BT60" s="156"/>
      <c r="BU60" s="156"/>
      <c r="BV60" s="156"/>
      <c r="BW60" s="156"/>
      <c r="BX60" s="170"/>
    </row>
    <row r="61" spans="2:76" ht="18" customHeight="1" thickBot="1">
      <c r="B61" s="237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9"/>
      <c r="AC61" s="240"/>
      <c r="AD61" s="154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241"/>
      <c r="AX61" s="157"/>
      <c r="AY61" s="157"/>
      <c r="AZ61" s="157"/>
      <c r="BA61" s="165"/>
      <c r="BB61" s="156"/>
      <c r="BC61" s="165"/>
      <c r="BD61" s="165"/>
      <c r="BE61" s="165"/>
      <c r="BF61" s="156"/>
      <c r="BG61" s="156"/>
      <c r="BH61" s="156"/>
      <c r="BI61" s="156"/>
      <c r="BJ61" s="156"/>
      <c r="BK61" s="165"/>
      <c r="BL61" s="165"/>
      <c r="BM61" s="156"/>
      <c r="BN61" s="165"/>
      <c r="BO61" s="165"/>
      <c r="BP61" s="156"/>
      <c r="BQ61" s="156"/>
      <c r="BR61" s="156"/>
      <c r="BS61" s="156"/>
      <c r="BT61" s="156"/>
      <c r="BU61" s="156"/>
      <c r="BV61" s="156"/>
      <c r="BW61" s="156"/>
      <c r="BX61" s="170"/>
    </row>
    <row r="62" spans="2:76" ht="18" customHeight="1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204"/>
      <c r="AC62" s="204"/>
      <c r="AD62" s="154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241"/>
      <c r="AX62" s="157"/>
      <c r="AY62" s="157"/>
      <c r="AZ62" s="157"/>
      <c r="BA62" s="165"/>
      <c r="BB62" s="156"/>
      <c r="BC62" s="175"/>
      <c r="BD62" s="165"/>
      <c r="BE62" s="165"/>
      <c r="BF62" s="156"/>
      <c r="BG62" s="156"/>
      <c r="BH62" s="156"/>
      <c r="BI62" s="156"/>
      <c r="BJ62" s="156"/>
      <c r="BK62" s="165"/>
      <c r="BL62" s="165"/>
      <c r="BM62" s="156"/>
      <c r="BN62" s="165"/>
      <c r="BO62" s="165"/>
      <c r="BP62" s="156"/>
      <c r="BQ62" s="156"/>
      <c r="BR62" s="156"/>
      <c r="BS62" s="156"/>
      <c r="BT62" s="156"/>
      <c r="BU62" s="156"/>
      <c r="BV62" s="156"/>
      <c r="BW62" s="156"/>
      <c r="BX62" s="165"/>
    </row>
    <row r="63" spans="2:76" ht="18" customHeight="1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204"/>
      <c r="AC63" s="204"/>
      <c r="AD63" s="154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242"/>
      <c r="AX63" s="242"/>
      <c r="AY63" s="242"/>
      <c r="AZ63" s="242"/>
      <c r="BA63" s="165"/>
      <c r="BB63" s="156"/>
      <c r="BC63" s="175"/>
      <c r="BD63" s="165"/>
      <c r="BE63" s="165"/>
      <c r="BF63" s="156"/>
      <c r="BG63" s="156"/>
      <c r="BH63" s="156"/>
      <c r="BI63" s="156"/>
      <c r="BJ63" s="156"/>
      <c r="BK63" s="165"/>
      <c r="BL63" s="165"/>
      <c r="BM63" s="156"/>
      <c r="BN63" s="165"/>
      <c r="BO63" s="165"/>
      <c r="BP63" s="156"/>
      <c r="BQ63" s="156"/>
      <c r="BR63" s="156"/>
      <c r="BS63" s="156"/>
      <c r="BT63" s="156"/>
      <c r="BU63" s="156"/>
      <c r="BV63" s="156"/>
      <c r="BW63" s="156"/>
      <c r="BX63" s="170"/>
    </row>
    <row r="64" spans="2:76" ht="18" customHeight="1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204"/>
      <c r="AC64" s="204"/>
      <c r="AD64" s="154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242"/>
      <c r="BB64" s="243"/>
      <c r="BC64" s="156"/>
      <c r="BD64" s="156"/>
      <c r="BE64" s="165"/>
      <c r="BF64" s="156"/>
      <c r="BG64" s="156"/>
      <c r="BH64" s="156"/>
      <c r="BI64" s="156"/>
      <c r="BJ64" s="156"/>
      <c r="BK64" s="165"/>
      <c r="BL64" s="165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</row>
    <row r="65" spans="2:76" ht="18" customHeight="1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204"/>
      <c r="AC65" s="204"/>
      <c r="AD65" s="154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242"/>
      <c r="BB65" s="243"/>
      <c r="BC65" s="156"/>
      <c r="BD65" s="156"/>
      <c r="BE65" s="165"/>
      <c r="BF65" s="156"/>
      <c r="BG65" s="156"/>
      <c r="BH65" s="156"/>
      <c r="BI65" s="156"/>
      <c r="BJ65" s="156"/>
      <c r="BK65" s="165"/>
      <c r="BL65" s="165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</row>
    <row r="66" spans="2:76" ht="18" customHeight="1"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154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242"/>
      <c r="BE66" s="165"/>
      <c r="BF66" s="156"/>
      <c r="BG66" s="156"/>
      <c r="BH66" s="156"/>
      <c r="BI66" s="156"/>
      <c r="BJ66" s="156"/>
      <c r="BK66" s="165"/>
      <c r="BL66" s="165"/>
      <c r="BM66" s="156"/>
      <c r="BN66" s="165"/>
      <c r="BO66" s="165"/>
      <c r="BP66" s="156"/>
      <c r="BQ66" s="156"/>
      <c r="BR66" s="156"/>
      <c r="BS66" s="156"/>
      <c r="BT66" s="156"/>
      <c r="BU66" s="156"/>
      <c r="BV66" s="156"/>
      <c r="BW66" s="156"/>
      <c r="BX66" s="165"/>
    </row>
    <row r="67" spans="2:76" ht="18" customHeight="1">
      <c r="B67" s="157"/>
      <c r="C67" s="157"/>
      <c r="D67" s="157"/>
      <c r="E67" s="154"/>
      <c r="F67" s="157"/>
      <c r="G67" s="157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4"/>
      <c r="AB67" s="154"/>
      <c r="AC67" s="154"/>
      <c r="AD67" s="154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242"/>
      <c r="BB67" s="165"/>
      <c r="BC67" s="165"/>
      <c r="BD67" s="165"/>
      <c r="BE67" s="165"/>
      <c r="BF67" s="156"/>
      <c r="BG67" s="156"/>
      <c r="BH67" s="165"/>
      <c r="BI67" s="165"/>
      <c r="BJ67" s="156"/>
      <c r="BK67" s="165"/>
      <c r="BL67" s="165"/>
      <c r="BM67" s="156"/>
      <c r="BN67" s="165"/>
      <c r="BO67" s="165"/>
      <c r="BP67" s="156"/>
      <c r="BQ67" s="156"/>
      <c r="BR67" s="156"/>
      <c r="BS67" s="156"/>
      <c r="BT67" s="156"/>
      <c r="BU67" s="156"/>
      <c r="BV67" s="156"/>
      <c r="BW67" s="156"/>
      <c r="BX67" s="170"/>
    </row>
    <row r="68" spans="30:76" ht="18" customHeight="1">
      <c r="AD68" s="154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57"/>
      <c r="BB68" s="165"/>
      <c r="BC68" s="245"/>
      <c r="BD68" s="165"/>
      <c r="BE68" s="165"/>
      <c r="BF68" s="156"/>
      <c r="BG68" s="156"/>
      <c r="BH68" s="165"/>
      <c r="BI68" s="165"/>
      <c r="BJ68" s="156"/>
      <c r="BK68" s="165"/>
      <c r="BL68" s="165"/>
      <c r="BM68" s="156"/>
      <c r="BN68" s="165"/>
      <c r="BO68" s="165"/>
      <c r="BP68" s="156"/>
      <c r="BQ68" s="156"/>
      <c r="BR68" s="156"/>
      <c r="BS68" s="156"/>
      <c r="BT68" s="156"/>
      <c r="BU68" s="156"/>
      <c r="BV68" s="156"/>
      <c r="BW68" s="156"/>
      <c r="BX68" s="165"/>
    </row>
    <row r="69" spans="30:76" ht="18" customHeight="1">
      <c r="AD69" s="154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57"/>
      <c r="AY69" s="157"/>
      <c r="AZ69" s="157"/>
      <c r="BA69" s="157"/>
      <c r="BB69" s="165"/>
      <c r="BC69" s="165"/>
      <c r="BD69" s="165"/>
      <c r="BE69" s="156"/>
      <c r="BF69" s="156"/>
      <c r="BG69" s="156"/>
      <c r="BH69" s="156"/>
      <c r="BI69" s="156"/>
      <c r="BJ69" s="156"/>
      <c r="BK69" s="165"/>
      <c r="BL69" s="165"/>
      <c r="BM69" s="156"/>
      <c r="BN69" s="165"/>
      <c r="BO69" s="165"/>
      <c r="BP69" s="156"/>
      <c r="BQ69" s="156"/>
      <c r="BR69" s="156"/>
      <c r="BS69" s="156"/>
      <c r="BT69" s="156"/>
      <c r="BU69" s="156"/>
      <c r="BV69" s="156"/>
      <c r="BW69" s="156"/>
      <c r="BX69" s="170"/>
    </row>
    <row r="70" spans="30:76" ht="18" customHeight="1">
      <c r="AD70" s="154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57"/>
      <c r="AY70" s="157"/>
      <c r="AZ70" s="157"/>
      <c r="BA70" s="157"/>
      <c r="BB70" s="165"/>
      <c r="BC70" s="175"/>
      <c r="BD70" s="175"/>
      <c r="BE70" s="156"/>
      <c r="BF70" s="156"/>
      <c r="BG70" s="156"/>
      <c r="BH70" s="156"/>
      <c r="BI70" s="156"/>
      <c r="BJ70" s="156"/>
      <c r="BK70" s="165"/>
      <c r="BL70" s="165"/>
      <c r="BM70" s="156"/>
      <c r="BN70" s="156"/>
      <c r="BO70" s="156"/>
      <c r="BP70" s="156"/>
      <c r="BQ70" s="156"/>
      <c r="BR70" s="156"/>
      <c r="BS70" s="156"/>
      <c r="BT70" s="156"/>
      <c r="BU70" s="156"/>
      <c r="BV70" s="156"/>
      <c r="BW70" s="156"/>
      <c r="BX70" s="156"/>
    </row>
    <row r="71" spans="2:76" ht="18" customHeight="1">
      <c r="B71" s="246"/>
      <c r="C71" s="246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8"/>
      <c r="T71" s="248"/>
      <c r="U71" s="248"/>
      <c r="V71" s="248"/>
      <c r="W71" s="248"/>
      <c r="X71" s="248"/>
      <c r="Y71" s="248"/>
      <c r="Z71" s="248"/>
      <c r="AD71" s="154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57"/>
      <c r="AY71" s="157"/>
      <c r="AZ71" s="157"/>
      <c r="BA71" s="157"/>
      <c r="BB71" s="165"/>
      <c r="BC71" s="175"/>
      <c r="BD71" s="175"/>
      <c r="BE71" s="156"/>
      <c r="BF71" s="156"/>
      <c r="BG71" s="156"/>
      <c r="BH71" s="156"/>
      <c r="BI71" s="156"/>
      <c r="BJ71" s="156"/>
      <c r="BK71" s="165"/>
      <c r="BL71" s="165"/>
      <c r="BM71" s="156"/>
      <c r="BN71" s="156"/>
      <c r="BO71" s="156"/>
      <c r="BP71" s="156"/>
      <c r="BQ71" s="156"/>
      <c r="BR71" s="156"/>
      <c r="BS71" s="156"/>
      <c r="BT71" s="156"/>
      <c r="BU71" s="156"/>
      <c r="BV71" s="156"/>
      <c r="BW71" s="156"/>
      <c r="BX71" s="156"/>
    </row>
    <row r="72" spans="2:76" ht="18" customHeight="1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AD72" s="154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57"/>
      <c r="AY72" s="157"/>
      <c r="AZ72" s="157"/>
      <c r="BA72" s="157"/>
      <c r="BB72" s="165"/>
      <c r="BC72" s="175"/>
      <c r="BD72" s="175"/>
      <c r="BE72" s="156"/>
      <c r="BF72" s="156"/>
      <c r="BG72" s="156"/>
      <c r="BH72" s="156"/>
      <c r="BI72" s="156"/>
      <c r="BJ72" s="156"/>
      <c r="BK72" s="165"/>
      <c r="BL72" s="165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</row>
    <row r="73" spans="2:76" ht="20.1" customHeight="1">
      <c r="B73" s="249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54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57"/>
      <c r="AY73" s="157"/>
      <c r="AZ73" s="157"/>
      <c r="BA73" s="157"/>
      <c r="BB73" s="165"/>
      <c r="BC73" s="175"/>
      <c r="BD73" s="175"/>
      <c r="BE73" s="156"/>
      <c r="BF73" s="156"/>
      <c r="BG73" s="156"/>
      <c r="BH73" s="156"/>
      <c r="BI73" s="156"/>
      <c r="BJ73" s="156"/>
      <c r="BK73" s="165"/>
      <c r="BL73" s="165"/>
      <c r="BM73" s="156"/>
      <c r="BN73" s="156"/>
      <c r="BO73" s="156"/>
      <c r="BP73" s="156"/>
      <c r="BQ73" s="156"/>
      <c r="BR73" s="156"/>
      <c r="BS73" s="156"/>
      <c r="BT73" s="156"/>
      <c r="BU73" s="156"/>
      <c r="BV73" s="156"/>
      <c r="BW73" s="156"/>
      <c r="BX73" s="156"/>
    </row>
    <row r="74" spans="2:76" ht="20.1" customHeight="1">
      <c r="B74" s="249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54"/>
      <c r="AE74" s="157"/>
      <c r="AF74" s="157"/>
      <c r="AG74" s="165"/>
      <c r="AH74" s="165"/>
      <c r="AI74" s="157"/>
      <c r="AJ74" s="165"/>
      <c r="AK74" s="165"/>
      <c r="AL74" s="165"/>
      <c r="AM74" s="165"/>
      <c r="AN74" s="165"/>
      <c r="AO74" s="165"/>
      <c r="AP74" s="165"/>
      <c r="AQ74" s="165"/>
      <c r="AR74" s="157"/>
      <c r="AS74" s="157"/>
      <c r="AT74" s="157"/>
      <c r="AU74" s="165"/>
      <c r="AV74" s="165"/>
      <c r="AW74" s="165"/>
      <c r="AX74" s="157"/>
      <c r="AY74" s="157"/>
      <c r="AZ74" s="157"/>
      <c r="BA74" s="157"/>
      <c r="BB74" s="165"/>
      <c r="BC74" s="175"/>
      <c r="BD74" s="175"/>
      <c r="BE74" s="156"/>
      <c r="BF74" s="156"/>
      <c r="BG74" s="156"/>
      <c r="BH74" s="156"/>
      <c r="BI74" s="156"/>
      <c r="BJ74" s="156"/>
      <c r="BK74" s="165"/>
      <c r="BL74" s="165"/>
      <c r="BM74" s="156"/>
      <c r="BN74" s="156"/>
      <c r="BO74" s="156"/>
      <c r="BP74" s="156"/>
      <c r="BQ74" s="156"/>
      <c r="BR74" s="156"/>
      <c r="BS74" s="156"/>
      <c r="BT74" s="156"/>
      <c r="BU74" s="156"/>
      <c r="BV74" s="156"/>
      <c r="BW74" s="156"/>
      <c r="BX74" s="156"/>
    </row>
    <row r="75" spans="2:152" ht="18" customHeight="1"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154"/>
      <c r="AE75" s="157"/>
      <c r="AF75" s="157"/>
      <c r="AG75" s="165"/>
      <c r="AH75" s="157"/>
      <c r="AI75" s="157"/>
      <c r="AJ75" s="165"/>
      <c r="AK75" s="157"/>
      <c r="AL75" s="165"/>
      <c r="AM75" s="165"/>
      <c r="AN75" s="165"/>
      <c r="AO75" s="165"/>
      <c r="AP75" s="165"/>
      <c r="AQ75" s="165"/>
      <c r="AR75" s="157"/>
      <c r="AS75" s="157"/>
      <c r="AT75" s="157"/>
      <c r="AU75" s="165"/>
      <c r="AV75" s="165"/>
      <c r="AW75" s="165"/>
      <c r="AX75" s="157"/>
      <c r="AY75" s="157"/>
      <c r="AZ75" s="157"/>
      <c r="BA75" s="157"/>
      <c r="BB75" s="157"/>
      <c r="BC75" s="174"/>
      <c r="BD75" s="174"/>
      <c r="BE75" s="155"/>
      <c r="BF75" s="155"/>
      <c r="BG75" s="155"/>
      <c r="BH75" s="155"/>
      <c r="BI75" s="155"/>
      <c r="BJ75" s="155"/>
      <c r="BK75" s="157"/>
      <c r="BL75" s="157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4"/>
      <c r="BZ75" s="154"/>
      <c r="CA75" s="154"/>
      <c r="CB75" s="154"/>
      <c r="CC75" s="154"/>
      <c r="CD75" s="154"/>
      <c r="CE75" s="154"/>
      <c r="CF75" s="154"/>
      <c r="CG75" s="154"/>
      <c r="CH75" s="154"/>
      <c r="CI75" s="154"/>
      <c r="CJ75" s="154"/>
      <c r="CK75" s="154"/>
      <c r="CL75" s="154"/>
      <c r="CM75" s="154"/>
      <c r="CN75" s="154"/>
      <c r="CO75" s="154"/>
      <c r="CP75" s="154"/>
      <c r="CQ75" s="154"/>
      <c r="CR75" s="154"/>
      <c r="CS75" s="154"/>
      <c r="CT75" s="154"/>
      <c r="CU75" s="154"/>
      <c r="CV75" s="154"/>
      <c r="CW75" s="154"/>
      <c r="CX75" s="154"/>
      <c r="CY75" s="154"/>
      <c r="CZ75" s="154"/>
      <c r="DA75" s="154"/>
      <c r="DB75" s="154"/>
      <c r="DC75" s="154"/>
      <c r="DD75" s="154"/>
      <c r="DE75" s="154"/>
      <c r="DF75" s="154"/>
      <c r="DG75" s="154"/>
      <c r="DH75" s="154"/>
      <c r="DI75" s="154"/>
      <c r="DJ75" s="154"/>
      <c r="DK75" s="154"/>
      <c r="DL75" s="154"/>
      <c r="DM75" s="154"/>
      <c r="DN75" s="154"/>
      <c r="DO75" s="154"/>
      <c r="DP75" s="154"/>
      <c r="DQ75" s="154"/>
      <c r="DR75" s="154"/>
      <c r="DS75" s="154"/>
      <c r="DT75" s="154"/>
      <c r="DU75" s="154"/>
      <c r="DV75" s="154"/>
      <c r="DW75" s="154"/>
      <c r="DX75" s="154"/>
      <c r="DY75" s="154"/>
      <c r="DZ75" s="154"/>
      <c r="EA75" s="154"/>
      <c r="EB75" s="154"/>
      <c r="EC75" s="154"/>
      <c r="ED75" s="154"/>
      <c r="EE75" s="154"/>
      <c r="EF75" s="154"/>
      <c r="EG75" s="154"/>
      <c r="EH75" s="154"/>
      <c r="EI75" s="154"/>
      <c r="EJ75" s="154"/>
      <c r="EK75" s="154"/>
      <c r="EL75" s="154"/>
      <c r="EM75" s="154"/>
      <c r="EN75" s="154"/>
      <c r="EO75" s="154"/>
      <c r="EP75" s="154"/>
      <c r="EQ75" s="154"/>
      <c r="ER75" s="154"/>
      <c r="ES75" s="154"/>
      <c r="ET75" s="154"/>
      <c r="EU75" s="154"/>
      <c r="EV75" s="154"/>
    </row>
    <row r="76" spans="2:152" ht="18" customHeight="1">
      <c r="B76" s="251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00"/>
      <c r="AB76" s="200"/>
      <c r="AC76" s="200"/>
      <c r="AD76" s="154"/>
      <c r="AE76" s="157"/>
      <c r="AF76" s="157"/>
      <c r="AG76" s="165"/>
      <c r="AH76" s="157"/>
      <c r="AI76" s="157"/>
      <c r="AJ76" s="157"/>
      <c r="AK76" s="157"/>
      <c r="AL76" s="157"/>
      <c r="AM76" s="157"/>
      <c r="AN76" s="165"/>
      <c r="AO76" s="165"/>
      <c r="AP76" s="165"/>
      <c r="AQ76" s="165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5"/>
      <c r="BC76" s="157"/>
      <c r="BD76" s="157"/>
      <c r="BE76" s="155"/>
      <c r="BF76" s="155"/>
      <c r="BG76" s="155"/>
      <c r="BH76" s="155"/>
      <c r="BI76" s="155"/>
      <c r="BJ76" s="155"/>
      <c r="BK76" s="157"/>
      <c r="BL76" s="157"/>
      <c r="BM76" s="155"/>
      <c r="BN76" s="157"/>
      <c r="BO76" s="157"/>
      <c r="BP76" s="155"/>
      <c r="BQ76" s="155"/>
      <c r="BR76" s="155"/>
      <c r="BS76" s="155"/>
      <c r="BT76" s="155"/>
      <c r="BU76" s="155"/>
      <c r="BV76" s="155"/>
      <c r="BW76" s="155"/>
      <c r="BX76" s="157"/>
      <c r="BY76" s="154"/>
      <c r="BZ76" s="154"/>
      <c r="CA76" s="154"/>
      <c r="CB76" s="154"/>
      <c r="CC76" s="154"/>
      <c r="CD76" s="154"/>
      <c r="CE76" s="154"/>
      <c r="CF76" s="154"/>
      <c r="CG76" s="154"/>
      <c r="CH76" s="154"/>
      <c r="CI76" s="154"/>
      <c r="CJ76" s="154"/>
      <c r="CK76" s="154"/>
      <c r="CL76" s="154"/>
      <c r="CM76" s="154"/>
      <c r="CN76" s="154"/>
      <c r="CO76" s="154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154"/>
      <c r="DS76" s="154"/>
      <c r="DT76" s="154"/>
      <c r="DU76" s="154"/>
      <c r="DV76" s="154"/>
      <c r="DW76" s="154"/>
      <c r="DX76" s="154"/>
      <c r="DY76" s="154"/>
      <c r="DZ76" s="154"/>
      <c r="EA76" s="154"/>
      <c r="EB76" s="154"/>
      <c r="EC76" s="154"/>
      <c r="ED76" s="154"/>
      <c r="EE76" s="154"/>
      <c r="EF76" s="154"/>
      <c r="EG76" s="154"/>
      <c r="EH76" s="154"/>
      <c r="EI76" s="154"/>
      <c r="EJ76" s="154"/>
      <c r="EK76" s="154"/>
      <c r="EL76" s="154"/>
      <c r="EM76" s="154"/>
      <c r="EN76" s="154"/>
      <c r="EO76" s="154"/>
      <c r="EP76" s="154"/>
      <c r="EQ76" s="154"/>
      <c r="ER76" s="154"/>
      <c r="ES76" s="154"/>
      <c r="ET76" s="154"/>
      <c r="EU76" s="154"/>
      <c r="EV76" s="154"/>
    </row>
    <row r="77" spans="2:152" ht="18" customHeight="1"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154"/>
      <c r="AE77" s="157"/>
      <c r="AF77" s="157"/>
      <c r="AG77" s="165"/>
      <c r="AH77" s="154"/>
      <c r="AI77" s="157"/>
      <c r="AJ77" s="157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57"/>
      <c r="BB77" s="157"/>
      <c r="BC77" s="155"/>
      <c r="BD77" s="155"/>
      <c r="BE77" s="155"/>
      <c r="BF77" s="155"/>
      <c r="BG77" s="155"/>
      <c r="BH77" s="155"/>
      <c r="BI77" s="155"/>
      <c r="BJ77" s="155"/>
      <c r="BK77" s="157"/>
      <c r="BL77" s="157"/>
      <c r="BM77" s="155"/>
      <c r="BN77" s="157"/>
      <c r="BO77" s="157"/>
      <c r="BP77" s="155"/>
      <c r="BQ77" s="155"/>
      <c r="BR77" s="155"/>
      <c r="BS77" s="155"/>
      <c r="BT77" s="155"/>
      <c r="BU77" s="155"/>
      <c r="BV77" s="155"/>
      <c r="BW77" s="155"/>
      <c r="BX77" s="159"/>
      <c r="BY77" s="154"/>
      <c r="BZ77" s="154"/>
      <c r="CA77" s="154"/>
      <c r="CB77" s="154"/>
      <c r="CC77" s="154"/>
      <c r="CD77" s="154"/>
      <c r="CE77" s="154"/>
      <c r="CF77" s="154"/>
      <c r="CG77" s="154"/>
      <c r="CH77" s="154"/>
      <c r="CI77" s="154"/>
      <c r="CJ77" s="154"/>
      <c r="CK77" s="154"/>
      <c r="CL77" s="154"/>
      <c r="CM77" s="154"/>
      <c r="CN77" s="154"/>
      <c r="CO77" s="154"/>
      <c r="CP77" s="154"/>
      <c r="CQ77" s="154"/>
      <c r="CR77" s="154"/>
      <c r="CS77" s="154"/>
      <c r="CT77" s="154"/>
      <c r="CU77" s="154"/>
      <c r="CV77" s="154"/>
      <c r="CW77" s="154"/>
      <c r="CX77" s="154"/>
      <c r="CY77" s="154"/>
      <c r="CZ77" s="154"/>
      <c r="DA77" s="154"/>
      <c r="DB77" s="154"/>
      <c r="DC77" s="154"/>
      <c r="DD77" s="154"/>
      <c r="DE77" s="154"/>
      <c r="DF77" s="154"/>
      <c r="DG77" s="154"/>
      <c r="DH77" s="154"/>
      <c r="DI77" s="154"/>
      <c r="DJ77" s="154"/>
      <c r="DK77" s="154"/>
      <c r="DL77" s="154"/>
      <c r="DM77" s="154"/>
      <c r="DN77" s="154"/>
      <c r="DO77" s="154"/>
      <c r="DP77" s="154"/>
      <c r="DQ77" s="154"/>
      <c r="DR77" s="154"/>
      <c r="DS77" s="154"/>
      <c r="DT77" s="154"/>
      <c r="DU77" s="154"/>
      <c r="DV77" s="154"/>
      <c r="DW77" s="154"/>
      <c r="DX77" s="154"/>
      <c r="DY77" s="154"/>
      <c r="DZ77" s="154"/>
      <c r="EA77" s="154"/>
      <c r="EB77" s="154"/>
      <c r="EC77" s="154"/>
      <c r="ED77" s="154"/>
      <c r="EE77" s="154"/>
      <c r="EF77" s="154"/>
      <c r="EG77" s="154"/>
      <c r="EH77" s="154"/>
      <c r="EI77" s="154"/>
      <c r="EJ77" s="154"/>
      <c r="EK77" s="154"/>
      <c r="EL77" s="154"/>
      <c r="EM77" s="154"/>
      <c r="EN77" s="154"/>
      <c r="EO77" s="154"/>
      <c r="EP77" s="154"/>
      <c r="EQ77" s="154"/>
      <c r="ER77" s="154"/>
      <c r="ES77" s="154"/>
      <c r="ET77" s="154"/>
      <c r="EU77" s="154"/>
      <c r="EV77" s="154"/>
    </row>
    <row r="78" spans="2:152" ht="18" customHeight="1">
      <c r="B78" s="253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154"/>
      <c r="AE78" s="157"/>
      <c r="AF78" s="159"/>
      <c r="AH78" s="154"/>
      <c r="AI78" s="157"/>
      <c r="AJ78" s="157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57"/>
      <c r="BB78" s="157"/>
      <c r="BC78" s="155"/>
      <c r="BD78" s="155"/>
      <c r="BE78" s="155"/>
      <c r="BF78" s="155"/>
      <c r="BG78" s="155"/>
      <c r="BH78" s="155"/>
      <c r="BI78" s="155"/>
      <c r="BJ78" s="155"/>
      <c r="BK78" s="157"/>
      <c r="BL78" s="157"/>
      <c r="BM78" s="155"/>
      <c r="BN78" s="157"/>
      <c r="BO78" s="157"/>
      <c r="BP78" s="155"/>
      <c r="BQ78" s="155"/>
      <c r="BR78" s="155"/>
      <c r="BS78" s="155"/>
      <c r="BT78" s="155"/>
      <c r="BU78" s="155"/>
      <c r="BV78" s="155"/>
      <c r="BW78" s="155"/>
      <c r="BX78" s="157"/>
      <c r="BY78" s="154"/>
      <c r="BZ78" s="154"/>
      <c r="CA78" s="154"/>
      <c r="CB78" s="154"/>
      <c r="CC78" s="154"/>
      <c r="CD78" s="154"/>
      <c r="CE78" s="154"/>
      <c r="CF78" s="154"/>
      <c r="CG78" s="154"/>
      <c r="CH78" s="154"/>
      <c r="CI78" s="154"/>
      <c r="CJ78" s="154"/>
      <c r="CK78" s="154"/>
      <c r="CL78" s="154"/>
      <c r="CM78" s="154"/>
      <c r="CN78" s="154"/>
      <c r="CO78" s="154"/>
      <c r="CP78" s="154"/>
      <c r="CQ78" s="154"/>
      <c r="CR78" s="154"/>
      <c r="CS78" s="154"/>
      <c r="CT78" s="154"/>
      <c r="CU78" s="154"/>
      <c r="CV78" s="154"/>
      <c r="CW78" s="154"/>
      <c r="CX78" s="154"/>
      <c r="CY78" s="154"/>
      <c r="CZ78" s="154"/>
      <c r="DA78" s="154"/>
      <c r="DB78" s="154"/>
      <c r="DC78" s="154"/>
      <c r="DD78" s="154"/>
      <c r="DE78" s="154"/>
      <c r="DF78" s="154"/>
      <c r="DG78" s="154"/>
      <c r="DH78" s="154"/>
      <c r="DI78" s="154"/>
      <c r="DJ78" s="154"/>
      <c r="DK78" s="154"/>
      <c r="DL78" s="154"/>
      <c r="DM78" s="154"/>
      <c r="DN78" s="154"/>
      <c r="DO78" s="154"/>
      <c r="DP78" s="154"/>
      <c r="DQ78" s="154"/>
      <c r="DR78" s="154"/>
      <c r="DS78" s="154"/>
      <c r="DT78" s="154"/>
      <c r="DU78" s="154"/>
      <c r="DV78" s="154"/>
      <c r="DW78" s="154"/>
      <c r="DX78" s="154"/>
      <c r="DY78" s="154"/>
      <c r="DZ78" s="154"/>
      <c r="EA78" s="154"/>
      <c r="EB78" s="154"/>
      <c r="EC78" s="154"/>
      <c r="ED78" s="154"/>
      <c r="EE78" s="154"/>
      <c r="EF78" s="154"/>
      <c r="EG78" s="154"/>
      <c r="EH78" s="154"/>
      <c r="EI78" s="154"/>
      <c r="EJ78" s="154"/>
      <c r="EK78" s="154"/>
      <c r="EL78" s="154"/>
      <c r="EM78" s="154"/>
      <c r="EN78" s="154"/>
      <c r="EO78" s="154"/>
      <c r="EP78" s="154"/>
      <c r="EQ78" s="154"/>
      <c r="ER78" s="154"/>
      <c r="ES78" s="154"/>
      <c r="ET78" s="154"/>
      <c r="EU78" s="154"/>
      <c r="EV78" s="154"/>
    </row>
    <row r="79" spans="2:152" ht="18" customHeight="1"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154"/>
      <c r="AE79" s="157"/>
      <c r="AF79" s="159"/>
      <c r="AH79" s="154"/>
      <c r="AI79" s="157"/>
      <c r="AJ79" s="157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57"/>
      <c r="BB79" s="157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7"/>
      <c r="BO79" s="157"/>
      <c r="BP79" s="155"/>
      <c r="BQ79" s="155"/>
      <c r="BR79" s="155"/>
      <c r="BS79" s="155"/>
      <c r="BT79" s="155"/>
      <c r="BU79" s="155"/>
      <c r="BV79" s="155"/>
      <c r="BW79" s="155"/>
      <c r="BX79" s="159"/>
      <c r="BY79" s="154"/>
      <c r="BZ79" s="154"/>
      <c r="CA79" s="154"/>
      <c r="CB79" s="154"/>
      <c r="CC79" s="154"/>
      <c r="CD79" s="154"/>
      <c r="CE79" s="154"/>
      <c r="CF79" s="154"/>
      <c r="CG79" s="154"/>
      <c r="CH79" s="154"/>
      <c r="CI79" s="154"/>
      <c r="CJ79" s="154"/>
      <c r="CK79" s="154"/>
      <c r="CL79" s="154"/>
      <c r="CM79" s="154"/>
      <c r="CN79" s="154"/>
      <c r="CO79" s="154"/>
      <c r="CP79" s="154"/>
      <c r="CQ79" s="154"/>
      <c r="CR79" s="154"/>
      <c r="CS79" s="154"/>
      <c r="CT79" s="154"/>
      <c r="CU79" s="154"/>
      <c r="CV79" s="154"/>
      <c r="CW79" s="154"/>
      <c r="CX79" s="154"/>
      <c r="CY79" s="154"/>
      <c r="CZ79" s="154"/>
      <c r="DA79" s="154"/>
      <c r="DB79" s="154"/>
      <c r="DC79" s="154"/>
      <c r="DD79" s="154"/>
      <c r="DE79" s="154"/>
      <c r="DF79" s="154"/>
      <c r="DG79" s="154"/>
      <c r="DH79" s="154"/>
      <c r="DI79" s="154"/>
      <c r="DJ79" s="154"/>
      <c r="DK79" s="154"/>
      <c r="DL79" s="154"/>
      <c r="DM79" s="154"/>
      <c r="DN79" s="154"/>
      <c r="DO79" s="154"/>
      <c r="DP79" s="154"/>
      <c r="DQ79" s="154"/>
      <c r="DR79" s="154"/>
      <c r="DS79" s="154"/>
      <c r="DT79" s="154"/>
      <c r="DU79" s="154"/>
      <c r="DV79" s="154"/>
      <c r="DW79" s="154"/>
      <c r="DX79" s="154"/>
      <c r="DY79" s="154"/>
      <c r="DZ79" s="154"/>
      <c r="EA79" s="154"/>
      <c r="EB79" s="154"/>
      <c r="EC79" s="154"/>
      <c r="ED79" s="154"/>
      <c r="EE79" s="154"/>
      <c r="EF79" s="154"/>
      <c r="EG79" s="154"/>
      <c r="EH79" s="154"/>
      <c r="EI79" s="154"/>
      <c r="EJ79" s="154"/>
      <c r="EK79" s="154"/>
      <c r="EL79" s="154"/>
      <c r="EM79" s="154"/>
      <c r="EN79" s="154"/>
      <c r="EO79" s="154"/>
      <c r="EP79" s="154"/>
      <c r="EQ79" s="154"/>
      <c r="ER79" s="154"/>
      <c r="ES79" s="154"/>
      <c r="ET79" s="154"/>
      <c r="EU79" s="154"/>
      <c r="EV79" s="154"/>
    </row>
    <row r="80" spans="2:152" ht="18" customHeight="1"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154"/>
      <c r="AE80" s="157"/>
      <c r="AF80" s="159"/>
      <c r="AH80" s="154"/>
      <c r="AI80" s="157"/>
      <c r="AJ80" s="157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57"/>
      <c r="BB80" s="157"/>
      <c r="BC80" s="157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7"/>
      <c r="BY80" s="155"/>
      <c r="BZ80" s="155"/>
      <c r="CA80" s="155"/>
      <c r="CB80" s="155"/>
      <c r="CC80" s="155"/>
      <c r="CD80" s="155"/>
      <c r="CE80" s="155"/>
      <c r="CF80" s="154"/>
      <c r="CG80" s="154"/>
      <c r="CH80" s="154"/>
      <c r="CI80" s="154"/>
      <c r="CJ80" s="154"/>
      <c r="CK80" s="154"/>
      <c r="CL80" s="154"/>
      <c r="CM80" s="154"/>
      <c r="CN80" s="154"/>
      <c r="CO80" s="154"/>
      <c r="CP80" s="154"/>
      <c r="CQ80" s="154"/>
      <c r="CR80" s="154"/>
      <c r="CS80" s="154"/>
      <c r="CT80" s="154"/>
      <c r="CU80" s="154"/>
      <c r="CV80" s="154"/>
      <c r="CW80" s="154"/>
      <c r="CX80" s="154"/>
      <c r="CY80" s="154"/>
      <c r="CZ80" s="154"/>
      <c r="DA80" s="154"/>
      <c r="DB80" s="154"/>
      <c r="DC80" s="154"/>
      <c r="DD80" s="154"/>
      <c r="DE80" s="154"/>
      <c r="DF80" s="154"/>
      <c r="DG80" s="154"/>
      <c r="DH80" s="154"/>
      <c r="DI80" s="154"/>
      <c r="DJ80" s="154"/>
      <c r="DK80" s="154"/>
      <c r="DL80" s="154"/>
      <c r="DM80" s="154"/>
      <c r="DN80" s="154"/>
      <c r="DO80" s="154"/>
      <c r="DP80" s="154"/>
      <c r="DQ80" s="154"/>
      <c r="DR80" s="154"/>
      <c r="DS80" s="154"/>
      <c r="DT80" s="154"/>
      <c r="DU80" s="154"/>
      <c r="DV80" s="154"/>
      <c r="DW80" s="154"/>
      <c r="DX80" s="154"/>
      <c r="DY80" s="154"/>
      <c r="DZ80" s="154"/>
      <c r="EA80" s="154"/>
      <c r="EB80" s="154"/>
      <c r="EC80" s="154"/>
      <c r="ED80" s="154"/>
      <c r="EE80" s="154"/>
      <c r="EF80" s="154"/>
      <c r="EG80" s="154"/>
      <c r="EH80" s="154"/>
      <c r="EI80" s="154"/>
      <c r="EJ80" s="154"/>
      <c r="EK80" s="154"/>
      <c r="EL80" s="154"/>
      <c r="EM80" s="154"/>
      <c r="EN80" s="154"/>
      <c r="EO80" s="154"/>
      <c r="EP80" s="154"/>
      <c r="EQ80" s="154"/>
      <c r="ER80" s="154"/>
      <c r="ES80" s="154"/>
      <c r="ET80" s="154"/>
      <c r="EU80" s="154"/>
      <c r="EV80" s="154"/>
    </row>
    <row r="81" spans="2:152" ht="18" customHeight="1"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154"/>
      <c r="AE81" s="157"/>
      <c r="AF81" s="254"/>
      <c r="AG81" s="154"/>
      <c r="AH81" s="154"/>
      <c r="AI81" s="157"/>
      <c r="AJ81" s="157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57"/>
      <c r="BB81" s="157"/>
      <c r="BC81" s="157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9"/>
      <c r="BY81" s="159"/>
      <c r="BZ81" s="159"/>
      <c r="CA81" s="159"/>
      <c r="CB81" s="159"/>
      <c r="CC81" s="159"/>
      <c r="CD81" s="159"/>
      <c r="CE81" s="159"/>
      <c r="CF81" s="154"/>
      <c r="CG81" s="154"/>
      <c r="CH81" s="154"/>
      <c r="CI81" s="154"/>
      <c r="CJ81" s="154"/>
      <c r="CK81" s="154"/>
      <c r="CL81" s="154"/>
      <c r="CM81" s="154"/>
      <c r="CN81" s="154"/>
      <c r="CO81" s="154"/>
      <c r="CP81" s="154"/>
      <c r="CQ81" s="154"/>
      <c r="CR81" s="154"/>
      <c r="CS81" s="154"/>
      <c r="CT81" s="154"/>
      <c r="CU81" s="154"/>
      <c r="CV81" s="154"/>
      <c r="CW81" s="154"/>
      <c r="CX81" s="154"/>
      <c r="CY81" s="154"/>
      <c r="CZ81" s="154"/>
      <c r="DA81" s="154"/>
      <c r="DB81" s="154"/>
      <c r="DC81" s="154"/>
      <c r="DD81" s="154"/>
      <c r="DE81" s="154"/>
      <c r="DF81" s="154"/>
      <c r="DG81" s="154"/>
      <c r="DH81" s="154"/>
      <c r="DI81" s="154"/>
      <c r="DJ81" s="154"/>
      <c r="DK81" s="154"/>
      <c r="DL81" s="154"/>
      <c r="DM81" s="154"/>
      <c r="DN81" s="154"/>
      <c r="DO81" s="154"/>
      <c r="DP81" s="154"/>
      <c r="DQ81" s="154"/>
      <c r="DR81" s="154"/>
      <c r="DS81" s="154"/>
      <c r="DT81" s="154"/>
      <c r="DU81" s="154"/>
      <c r="DV81" s="154"/>
      <c r="DW81" s="154"/>
      <c r="DX81" s="154"/>
      <c r="DY81" s="154"/>
      <c r="DZ81" s="154"/>
      <c r="EA81" s="154"/>
      <c r="EB81" s="154"/>
      <c r="EC81" s="154"/>
      <c r="ED81" s="154"/>
      <c r="EE81" s="154"/>
      <c r="EF81" s="154"/>
      <c r="EG81" s="154"/>
      <c r="EH81" s="154"/>
      <c r="EI81" s="154"/>
      <c r="EJ81" s="154"/>
      <c r="EK81" s="154"/>
      <c r="EL81" s="154"/>
      <c r="EM81" s="154"/>
      <c r="EN81" s="154"/>
      <c r="EO81" s="154"/>
      <c r="EP81" s="154"/>
      <c r="EQ81" s="154"/>
      <c r="ER81" s="154"/>
      <c r="ES81" s="154"/>
      <c r="ET81" s="154"/>
      <c r="EU81" s="154"/>
      <c r="EV81" s="154"/>
    </row>
    <row r="82" spans="2:152" ht="18" customHeight="1"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154"/>
      <c r="AE82" s="157"/>
      <c r="AF82" s="162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71"/>
      <c r="AS82" s="198"/>
      <c r="AT82" s="198"/>
      <c r="AU82" s="198"/>
      <c r="AV82" s="198"/>
      <c r="AW82" s="198"/>
      <c r="AX82" s="198"/>
      <c r="AY82" s="198"/>
      <c r="AZ82" s="198"/>
      <c r="BA82" s="157"/>
      <c r="BB82" s="157"/>
      <c r="BC82" s="157"/>
      <c r="BD82" s="155"/>
      <c r="BE82" s="155"/>
      <c r="BF82" s="155"/>
      <c r="BG82" s="155"/>
      <c r="BH82" s="155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5"/>
      <c r="BX82" s="157"/>
      <c r="BY82" s="155"/>
      <c r="BZ82" s="155"/>
      <c r="CA82" s="155"/>
      <c r="CB82" s="155"/>
      <c r="CC82" s="155"/>
      <c r="CD82" s="155"/>
      <c r="CE82" s="155"/>
      <c r="CF82" s="154"/>
      <c r="CG82" s="154"/>
      <c r="CH82" s="154"/>
      <c r="CI82" s="154"/>
      <c r="CJ82" s="154"/>
      <c r="CK82" s="154"/>
      <c r="CL82" s="154"/>
      <c r="CM82" s="154"/>
      <c r="CN82" s="154"/>
      <c r="CO82" s="154"/>
      <c r="CP82" s="154"/>
      <c r="CQ82" s="154"/>
      <c r="CR82" s="154"/>
      <c r="CS82" s="154"/>
      <c r="CT82" s="154"/>
      <c r="CU82" s="154"/>
      <c r="CV82" s="154"/>
      <c r="CW82" s="154"/>
      <c r="CX82" s="154"/>
      <c r="CY82" s="154"/>
      <c r="CZ82" s="154"/>
      <c r="DA82" s="154"/>
      <c r="DB82" s="154"/>
      <c r="DC82" s="154"/>
      <c r="DD82" s="154"/>
      <c r="DE82" s="154"/>
      <c r="DF82" s="154"/>
      <c r="DG82" s="154"/>
      <c r="DH82" s="154"/>
      <c r="DI82" s="154"/>
      <c r="DJ82" s="154"/>
      <c r="DK82" s="154"/>
      <c r="DL82" s="154"/>
      <c r="DM82" s="154"/>
      <c r="DN82" s="154"/>
      <c r="DO82" s="154"/>
      <c r="DP82" s="154"/>
      <c r="DQ82" s="154"/>
      <c r="DR82" s="154"/>
      <c r="DS82" s="154"/>
      <c r="DT82" s="154"/>
      <c r="DU82" s="154"/>
      <c r="DV82" s="154"/>
      <c r="DW82" s="154"/>
      <c r="DX82" s="154"/>
      <c r="DY82" s="154"/>
      <c r="DZ82" s="154"/>
      <c r="EA82" s="154"/>
      <c r="EB82" s="154"/>
      <c r="EC82" s="154"/>
      <c r="ED82" s="154"/>
      <c r="EE82" s="154"/>
      <c r="EF82" s="154"/>
      <c r="EG82" s="154"/>
      <c r="EH82" s="154"/>
      <c r="EI82" s="154"/>
      <c r="EJ82" s="154"/>
      <c r="EK82" s="154"/>
      <c r="EL82" s="154"/>
      <c r="EM82" s="154"/>
      <c r="EN82" s="154"/>
      <c r="EO82" s="154"/>
      <c r="EP82" s="154"/>
      <c r="EQ82" s="154"/>
      <c r="ER82" s="154"/>
      <c r="ES82" s="154"/>
      <c r="ET82" s="154"/>
      <c r="EU82" s="154"/>
      <c r="EV82" s="154"/>
    </row>
    <row r="83" spans="2:152" ht="18" customHeight="1"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154"/>
      <c r="AE83" s="157"/>
      <c r="AF83" s="254"/>
      <c r="AH83" s="157"/>
      <c r="AI83" s="241"/>
      <c r="AJ83" s="157"/>
      <c r="AK83" s="204"/>
      <c r="AL83" s="204"/>
      <c r="AM83" s="204"/>
      <c r="AN83" s="204"/>
      <c r="AO83" s="204"/>
      <c r="AP83" s="204"/>
      <c r="AQ83" s="204"/>
      <c r="AR83" s="157"/>
      <c r="AS83" s="198"/>
      <c r="AT83" s="198"/>
      <c r="AU83" s="198"/>
      <c r="AV83" s="198"/>
      <c r="AW83" s="198"/>
      <c r="AX83" s="198"/>
      <c r="AY83" s="198"/>
      <c r="AZ83" s="198"/>
      <c r="BA83" s="157"/>
      <c r="BB83" s="157"/>
      <c r="BC83" s="157"/>
      <c r="BD83" s="155"/>
      <c r="BE83" s="155"/>
      <c r="BF83" s="155"/>
      <c r="BG83" s="155"/>
      <c r="BH83" s="155"/>
      <c r="BI83" s="155"/>
      <c r="BJ83" s="155"/>
      <c r="BK83" s="155"/>
      <c r="BL83" s="155"/>
      <c r="BM83" s="155"/>
      <c r="BN83" s="155"/>
      <c r="BO83" s="155"/>
      <c r="BP83" s="155"/>
      <c r="BQ83" s="155"/>
      <c r="BR83" s="155"/>
      <c r="BS83" s="155"/>
      <c r="BT83" s="155"/>
      <c r="BU83" s="155"/>
      <c r="BV83" s="155"/>
      <c r="BW83" s="155"/>
      <c r="BX83" s="159"/>
      <c r="BY83" s="159"/>
      <c r="BZ83" s="159"/>
      <c r="CA83" s="159"/>
      <c r="CB83" s="159"/>
      <c r="CC83" s="159"/>
      <c r="CD83" s="159"/>
      <c r="CE83" s="159"/>
      <c r="CF83" s="154"/>
      <c r="CG83" s="154"/>
      <c r="CH83" s="154"/>
      <c r="CI83" s="154"/>
      <c r="CJ83" s="154"/>
      <c r="CK83" s="154"/>
      <c r="CL83" s="154"/>
      <c r="CM83" s="154"/>
      <c r="CN83" s="154"/>
      <c r="CO83" s="154"/>
      <c r="CP83" s="154"/>
      <c r="CQ83" s="154"/>
      <c r="CR83" s="154"/>
      <c r="CS83" s="154"/>
      <c r="CT83" s="154"/>
      <c r="CU83" s="154"/>
      <c r="CV83" s="154"/>
      <c r="CW83" s="154"/>
      <c r="CX83" s="154"/>
      <c r="CY83" s="154"/>
      <c r="CZ83" s="154"/>
      <c r="DA83" s="154"/>
      <c r="DB83" s="154"/>
      <c r="DC83" s="154"/>
      <c r="DD83" s="154"/>
      <c r="DE83" s="154"/>
      <c r="DF83" s="154"/>
      <c r="DG83" s="154"/>
      <c r="DH83" s="154"/>
      <c r="DI83" s="154"/>
      <c r="DJ83" s="154"/>
      <c r="DK83" s="154"/>
      <c r="DL83" s="154"/>
      <c r="DM83" s="154"/>
      <c r="DN83" s="154"/>
      <c r="DO83" s="154"/>
      <c r="DP83" s="154"/>
      <c r="DQ83" s="154"/>
      <c r="DR83" s="154"/>
      <c r="DS83" s="154"/>
      <c r="DT83" s="154"/>
      <c r="DU83" s="154"/>
      <c r="DV83" s="154"/>
      <c r="DW83" s="154"/>
      <c r="DX83" s="154"/>
      <c r="DY83" s="154"/>
      <c r="DZ83" s="154"/>
      <c r="EA83" s="154"/>
      <c r="EB83" s="154"/>
      <c r="EC83" s="154"/>
      <c r="ED83" s="154"/>
      <c r="EE83" s="154"/>
      <c r="EF83" s="154"/>
      <c r="EG83" s="154"/>
      <c r="EH83" s="154"/>
      <c r="EI83" s="154"/>
      <c r="EJ83" s="154"/>
      <c r="EK83" s="154"/>
      <c r="EL83" s="154"/>
      <c r="EM83" s="154"/>
      <c r="EN83" s="154"/>
      <c r="EO83" s="154"/>
      <c r="EP83" s="154"/>
      <c r="EQ83" s="154"/>
      <c r="ER83" s="154"/>
      <c r="ES83" s="154"/>
      <c r="ET83" s="154"/>
      <c r="EU83" s="154"/>
      <c r="EV83" s="154"/>
    </row>
    <row r="84" spans="2:152" ht="18" customHeight="1">
      <c r="B84" s="198"/>
      <c r="C84" s="198"/>
      <c r="D84" s="198"/>
      <c r="E84" s="199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154"/>
      <c r="AE84" s="157"/>
      <c r="AF84" s="254"/>
      <c r="AH84" s="157"/>
      <c r="AI84" s="241"/>
      <c r="AJ84" s="157"/>
      <c r="AK84" s="204"/>
      <c r="AL84" s="204"/>
      <c r="AM84" s="204"/>
      <c r="AN84" s="204"/>
      <c r="AO84" s="204"/>
      <c r="AP84" s="204"/>
      <c r="AQ84" s="204"/>
      <c r="AR84" s="157"/>
      <c r="AS84" s="198"/>
      <c r="AT84" s="198"/>
      <c r="AU84" s="198"/>
      <c r="AV84" s="198"/>
      <c r="AW84" s="198"/>
      <c r="AX84" s="198"/>
      <c r="AY84" s="198"/>
      <c r="AZ84" s="198"/>
      <c r="BA84" s="157"/>
      <c r="BB84" s="157"/>
      <c r="BC84" s="157"/>
      <c r="BD84" s="155"/>
      <c r="BE84" s="155"/>
      <c r="BF84" s="155"/>
      <c r="BG84" s="155"/>
      <c r="BH84" s="155"/>
      <c r="BI84" s="155"/>
      <c r="BJ84" s="155"/>
      <c r="BK84" s="155"/>
      <c r="BL84" s="155"/>
      <c r="BM84" s="155"/>
      <c r="BN84" s="155"/>
      <c r="BO84" s="155"/>
      <c r="BP84" s="155"/>
      <c r="BQ84" s="155"/>
      <c r="BR84" s="155"/>
      <c r="BS84" s="155"/>
      <c r="BT84" s="155"/>
      <c r="BU84" s="155"/>
      <c r="BV84" s="155"/>
      <c r="BW84" s="155"/>
      <c r="BX84" s="155"/>
      <c r="BY84" s="154"/>
      <c r="BZ84" s="154"/>
      <c r="CA84" s="154"/>
      <c r="CB84" s="154"/>
      <c r="CC84" s="154"/>
      <c r="CD84" s="154"/>
      <c r="CE84" s="154"/>
      <c r="CF84" s="154"/>
      <c r="CG84" s="154"/>
      <c r="CH84" s="154"/>
      <c r="CI84" s="154"/>
      <c r="CJ84" s="154"/>
      <c r="CK84" s="154"/>
      <c r="CL84" s="154"/>
      <c r="CM84" s="154"/>
      <c r="CN84" s="154"/>
      <c r="CO84" s="154"/>
      <c r="CP84" s="154"/>
      <c r="CQ84" s="154"/>
      <c r="CR84" s="154"/>
      <c r="CS84" s="154"/>
      <c r="CT84" s="154"/>
      <c r="CU84" s="154"/>
      <c r="CV84" s="154"/>
      <c r="CW84" s="154"/>
      <c r="CX84" s="154"/>
      <c r="CY84" s="154"/>
      <c r="CZ84" s="154"/>
      <c r="DA84" s="154"/>
      <c r="DB84" s="154"/>
      <c r="DC84" s="154"/>
      <c r="DD84" s="154"/>
      <c r="DE84" s="154"/>
      <c r="DF84" s="154"/>
      <c r="DG84" s="154"/>
      <c r="DH84" s="154"/>
      <c r="DI84" s="154"/>
      <c r="DJ84" s="154"/>
      <c r="DK84" s="154"/>
      <c r="DL84" s="154"/>
      <c r="DM84" s="154"/>
      <c r="DN84" s="154"/>
      <c r="DO84" s="154"/>
      <c r="DP84" s="154"/>
      <c r="DQ84" s="154"/>
      <c r="DR84" s="154"/>
      <c r="DS84" s="154"/>
      <c r="DT84" s="154"/>
      <c r="DU84" s="154"/>
      <c r="DV84" s="154"/>
      <c r="DW84" s="154"/>
      <c r="DX84" s="154"/>
      <c r="DY84" s="154"/>
      <c r="DZ84" s="154"/>
      <c r="EA84" s="154"/>
      <c r="EB84" s="154"/>
      <c r="EC84" s="154"/>
      <c r="ED84" s="154"/>
      <c r="EE84" s="154"/>
      <c r="EF84" s="154"/>
      <c r="EG84" s="154"/>
      <c r="EH84" s="154"/>
      <c r="EI84" s="154"/>
      <c r="EJ84" s="154"/>
      <c r="EK84" s="154"/>
      <c r="EL84" s="154"/>
      <c r="EM84" s="154"/>
      <c r="EN84" s="154"/>
      <c r="EO84" s="154"/>
      <c r="EP84" s="154"/>
      <c r="EQ84" s="154"/>
      <c r="ER84" s="154"/>
      <c r="ES84" s="154"/>
      <c r="ET84" s="154"/>
      <c r="EU84" s="154"/>
      <c r="EV84" s="154"/>
    </row>
    <row r="85" spans="2:152" ht="18" customHeight="1"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154"/>
      <c r="AE85" s="157"/>
      <c r="AF85" s="254"/>
      <c r="AH85" s="157"/>
      <c r="AI85" s="241"/>
      <c r="AJ85" s="157"/>
      <c r="AK85" s="204"/>
      <c r="AL85" s="204"/>
      <c r="AM85" s="204"/>
      <c r="AN85" s="204"/>
      <c r="AO85" s="204"/>
      <c r="AP85" s="204"/>
      <c r="AQ85" s="204"/>
      <c r="AR85" s="157"/>
      <c r="AS85" s="198"/>
      <c r="AT85" s="198"/>
      <c r="AU85" s="198"/>
      <c r="AV85" s="198"/>
      <c r="AW85" s="198"/>
      <c r="AX85" s="198"/>
      <c r="AY85" s="198"/>
      <c r="AZ85" s="198"/>
      <c r="BA85" s="157"/>
      <c r="BB85" s="157"/>
      <c r="BC85" s="157"/>
      <c r="BD85" s="155"/>
      <c r="BE85" s="155"/>
      <c r="BF85" s="155"/>
      <c r="BG85" s="155"/>
      <c r="BH85" s="155"/>
      <c r="BI85" s="155"/>
      <c r="BJ85" s="155"/>
      <c r="BK85" s="155"/>
      <c r="BL85" s="155"/>
      <c r="BM85" s="155"/>
      <c r="BN85" s="155"/>
      <c r="BO85" s="155"/>
      <c r="BP85" s="155"/>
      <c r="BQ85" s="155"/>
      <c r="BR85" s="155"/>
      <c r="BS85" s="155"/>
      <c r="BT85" s="155"/>
      <c r="BU85" s="155"/>
      <c r="BV85" s="155"/>
      <c r="BW85" s="155"/>
      <c r="BX85" s="155"/>
      <c r="BY85" s="154"/>
      <c r="BZ85" s="154"/>
      <c r="CA85" s="154"/>
      <c r="CB85" s="154"/>
      <c r="CC85" s="154"/>
      <c r="CD85" s="154"/>
      <c r="CE85" s="154"/>
      <c r="CF85" s="154"/>
      <c r="CG85" s="154"/>
      <c r="CH85" s="154"/>
      <c r="CI85" s="154"/>
      <c r="CJ85" s="154"/>
      <c r="CK85" s="154"/>
      <c r="CL85" s="154"/>
      <c r="CM85" s="154"/>
      <c r="CN85" s="154"/>
      <c r="CO85" s="154"/>
      <c r="CP85" s="154"/>
      <c r="CQ85" s="154"/>
      <c r="CR85" s="154"/>
      <c r="CS85" s="154"/>
      <c r="CT85" s="154"/>
      <c r="CU85" s="154"/>
      <c r="CV85" s="154"/>
      <c r="CW85" s="154"/>
      <c r="CX85" s="154"/>
      <c r="CY85" s="154"/>
      <c r="CZ85" s="154"/>
      <c r="DA85" s="154"/>
      <c r="DB85" s="154"/>
      <c r="DC85" s="154"/>
      <c r="DD85" s="154"/>
      <c r="DE85" s="154"/>
      <c r="DF85" s="154"/>
      <c r="DG85" s="154"/>
      <c r="DH85" s="154"/>
      <c r="DI85" s="154"/>
      <c r="DJ85" s="154"/>
      <c r="DK85" s="154"/>
      <c r="DL85" s="154"/>
      <c r="DM85" s="154"/>
      <c r="DN85" s="154"/>
      <c r="DO85" s="154"/>
      <c r="DP85" s="154"/>
      <c r="DQ85" s="154"/>
      <c r="DR85" s="154"/>
      <c r="DS85" s="154"/>
      <c r="DT85" s="154"/>
      <c r="DU85" s="154"/>
      <c r="DV85" s="154"/>
      <c r="DW85" s="154"/>
      <c r="DX85" s="154"/>
      <c r="DY85" s="154"/>
      <c r="DZ85" s="154"/>
      <c r="EA85" s="154"/>
      <c r="EB85" s="154"/>
      <c r="EC85" s="154"/>
      <c r="ED85" s="154"/>
      <c r="EE85" s="154"/>
      <c r="EF85" s="154"/>
      <c r="EG85" s="154"/>
      <c r="EH85" s="154"/>
      <c r="EI85" s="154"/>
      <c r="EJ85" s="154"/>
      <c r="EK85" s="154"/>
      <c r="EL85" s="154"/>
      <c r="EM85" s="154"/>
      <c r="EN85" s="154"/>
      <c r="EO85" s="154"/>
      <c r="EP85" s="154"/>
      <c r="EQ85" s="154"/>
      <c r="ER85" s="154"/>
      <c r="ES85" s="154"/>
      <c r="ET85" s="154"/>
      <c r="EU85" s="154"/>
      <c r="EV85" s="154"/>
    </row>
    <row r="86" spans="2:152" ht="18" customHeight="1">
      <c r="B86" s="198"/>
      <c r="C86" s="198"/>
      <c r="D86" s="198"/>
      <c r="E86" s="199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D86" s="154"/>
      <c r="AE86" s="157"/>
      <c r="AF86" s="254"/>
      <c r="AH86" s="157"/>
      <c r="AI86" s="241"/>
      <c r="AJ86" s="157"/>
      <c r="AK86" s="204"/>
      <c r="AL86" s="204"/>
      <c r="AM86" s="204"/>
      <c r="AN86" s="204"/>
      <c r="AO86" s="204"/>
      <c r="AP86" s="204"/>
      <c r="AQ86" s="204"/>
      <c r="AR86" s="157"/>
      <c r="AS86" s="198"/>
      <c r="AT86" s="198"/>
      <c r="AU86" s="198"/>
      <c r="AV86" s="198"/>
      <c r="AW86" s="198"/>
      <c r="AX86" s="198"/>
      <c r="AY86" s="198"/>
      <c r="AZ86" s="198"/>
      <c r="BA86" s="157"/>
      <c r="BB86" s="157"/>
      <c r="BC86" s="174"/>
      <c r="BD86" s="157"/>
      <c r="BE86" s="157"/>
      <c r="BF86" s="155"/>
      <c r="BG86" s="155"/>
      <c r="BH86" s="154"/>
      <c r="BI86" s="155"/>
      <c r="BJ86" s="155"/>
      <c r="BK86" s="157"/>
      <c r="BL86" s="155"/>
      <c r="BM86" s="155"/>
      <c r="BN86" s="155"/>
      <c r="BO86" s="155"/>
      <c r="BP86" s="155"/>
      <c r="BQ86" s="155"/>
      <c r="BR86" s="155"/>
      <c r="BS86" s="155"/>
      <c r="BT86" s="155"/>
      <c r="BU86" s="155"/>
      <c r="BV86" s="155"/>
      <c r="BW86" s="155"/>
      <c r="BX86" s="155"/>
      <c r="BY86" s="154"/>
      <c r="BZ86" s="154"/>
      <c r="CA86" s="154"/>
      <c r="CB86" s="154"/>
      <c r="CC86" s="154"/>
      <c r="CD86" s="154"/>
      <c r="CE86" s="154"/>
      <c r="CF86" s="154"/>
      <c r="CG86" s="154"/>
      <c r="CH86" s="154"/>
      <c r="CI86" s="154"/>
      <c r="CJ86" s="154"/>
      <c r="CK86" s="154"/>
      <c r="CL86" s="154"/>
      <c r="CM86" s="154"/>
      <c r="CN86" s="154"/>
      <c r="CO86" s="154"/>
      <c r="CP86" s="154"/>
      <c r="CQ86" s="154"/>
      <c r="CR86" s="154"/>
      <c r="CS86" s="154"/>
      <c r="CT86" s="154"/>
      <c r="CU86" s="154"/>
      <c r="CV86" s="154"/>
      <c r="CW86" s="154"/>
      <c r="CX86" s="154"/>
      <c r="CY86" s="154"/>
      <c r="CZ86" s="154"/>
      <c r="DA86" s="154"/>
      <c r="DB86" s="154"/>
      <c r="DC86" s="154"/>
      <c r="DD86" s="154"/>
      <c r="DE86" s="154"/>
      <c r="DF86" s="154"/>
      <c r="DG86" s="154"/>
      <c r="DH86" s="154"/>
      <c r="DI86" s="154"/>
      <c r="DJ86" s="154"/>
      <c r="DK86" s="154"/>
      <c r="DL86" s="154"/>
      <c r="DM86" s="154"/>
      <c r="DN86" s="154"/>
      <c r="DO86" s="154"/>
      <c r="DP86" s="154"/>
      <c r="DQ86" s="154"/>
      <c r="DR86" s="154"/>
      <c r="DS86" s="154"/>
      <c r="DT86" s="154"/>
      <c r="DU86" s="154"/>
      <c r="DV86" s="154"/>
      <c r="DW86" s="154"/>
      <c r="DX86" s="154"/>
      <c r="DY86" s="154"/>
      <c r="DZ86" s="154"/>
      <c r="EA86" s="154"/>
      <c r="EB86" s="154"/>
      <c r="EC86" s="154"/>
      <c r="ED86" s="154"/>
      <c r="EE86" s="154"/>
      <c r="EF86" s="154"/>
      <c r="EG86" s="154"/>
      <c r="EH86" s="154"/>
      <c r="EI86" s="154"/>
      <c r="EJ86" s="154"/>
      <c r="EK86" s="154"/>
      <c r="EL86" s="154"/>
      <c r="EM86" s="154"/>
      <c r="EN86" s="154"/>
      <c r="EO86" s="154"/>
      <c r="EP86" s="154"/>
      <c r="EQ86" s="154"/>
      <c r="ER86" s="154"/>
      <c r="ES86" s="154"/>
      <c r="ET86" s="154"/>
      <c r="EU86" s="154"/>
      <c r="EV86" s="154"/>
    </row>
    <row r="87" spans="2:152" ht="18" customHeight="1"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5"/>
      <c r="AD87" s="154"/>
      <c r="AE87" s="157"/>
      <c r="AF87" s="254"/>
      <c r="AS87" s="198"/>
      <c r="AT87" s="198"/>
      <c r="AU87" s="198"/>
      <c r="AV87" s="198"/>
      <c r="AW87" s="198"/>
      <c r="AX87" s="198"/>
      <c r="AY87" s="198"/>
      <c r="AZ87" s="198"/>
      <c r="BA87" s="157"/>
      <c r="BB87" s="157"/>
      <c r="BC87" s="174"/>
      <c r="BD87" s="157"/>
      <c r="BE87" s="157"/>
      <c r="BF87" s="155"/>
      <c r="BG87" s="157"/>
      <c r="BH87" s="157"/>
      <c r="BI87" s="155"/>
      <c r="BJ87" s="155"/>
      <c r="BK87" s="157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4"/>
      <c r="BZ87" s="154"/>
      <c r="CA87" s="154"/>
      <c r="CB87" s="154"/>
      <c r="CC87" s="154"/>
      <c r="CD87" s="154"/>
      <c r="CE87" s="154"/>
      <c r="CF87" s="154"/>
      <c r="CG87" s="154"/>
      <c r="CH87" s="154"/>
      <c r="CI87" s="154"/>
      <c r="CJ87" s="154"/>
      <c r="CK87" s="154"/>
      <c r="CL87" s="154"/>
      <c r="CM87" s="154"/>
      <c r="CN87" s="154"/>
      <c r="CO87" s="154"/>
      <c r="CP87" s="154"/>
      <c r="CQ87" s="154"/>
      <c r="CR87" s="154"/>
      <c r="CS87" s="154"/>
      <c r="CT87" s="154"/>
      <c r="CU87" s="154"/>
      <c r="CV87" s="154"/>
      <c r="CW87" s="154"/>
      <c r="CX87" s="154"/>
      <c r="CY87" s="154"/>
      <c r="CZ87" s="154"/>
      <c r="DA87" s="154"/>
      <c r="DB87" s="154"/>
      <c r="DC87" s="154"/>
      <c r="DD87" s="154"/>
      <c r="DE87" s="154"/>
      <c r="DF87" s="154"/>
      <c r="DG87" s="154"/>
      <c r="DH87" s="154"/>
      <c r="DI87" s="154"/>
      <c r="DJ87" s="154"/>
      <c r="DK87" s="154"/>
      <c r="DL87" s="154"/>
      <c r="DM87" s="154"/>
      <c r="DN87" s="154"/>
      <c r="DO87" s="154"/>
      <c r="DP87" s="154"/>
      <c r="DQ87" s="154"/>
      <c r="DR87" s="154"/>
      <c r="DS87" s="154"/>
      <c r="DT87" s="154"/>
      <c r="DU87" s="154"/>
      <c r="DV87" s="154"/>
      <c r="DW87" s="154"/>
      <c r="DX87" s="154"/>
      <c r="DY87" s="154"/>
      <c r="DZ87" s="154"/>
      <c r="EA87" s="154"/>
      <c r="EB87" s="154"/>
      <c r="EC87" s="154"/>
      <c r="ED87" s="154"/>
      <c r="EE87" s="154"/>
      <c r="EF87" s="154"/>
      <c r="EG87" s="154"/>
      <c r="EH87" s="154"/>
      <c r="EI87" s="154"/>
      <c r="EJ87" s="154"/>
      <c r="EK87" s="154"/>
      <c r="EL87" s="154"/>
      <c r="EM87" s="154"/>
      <c r="EN87" s="154"/>
      <c r="EO87" s="154"/>
      <c r="EP87" s="154"/>
      <c r="EQ87" s="154"/>
      <c r="ER87" s="154"/>
      <c r="ES87" s="154"/>
      <c r="ET87" s="154"/>
      <c r="EU87" s="154"/>
      <c r="EV87" s="154"/>
    </row>
    <row r="88" spans="2:152" ht="18" customHeight="1">
      <c r="B88" s="198"/>
      <c r="C88" s="198"/>
      <c r="D88" s="198"/>
      <c r="E88" s="199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5"/>
      <c r="AD88" s="154"/>
      <c r="AE88" s="157"/>
      <c r="AF88" s="159"/>
      <c r="AG88" s="170"/>
      <c r="AH88" s="170"/>
      <c r="AI88" s="157"/>
      <c r="AS88" s="198"/>
      <c r="AT88" s="198"/>
      <c r="AU88" s="198"/>
      <c r="AV88" s="198"/>
      <c r="AW88" s="198"/>
      <c r="AX88" s="198"/>
      <c r="AY88" s="198"/>
      <c r="AZ88" s="198"/>
      <c r="BA88" s="157"/>
      <c r="BB88" s="254"/>
      <c r="BC88" s="254"/>
      <c r="BD88" s="254"/>
      <c r="BE88" s="157"/>
      <c r="BF88" s="155"/>
      <c r="BG88" s="254"/>
      <c r="BH88" s="157"/>
      <c r="BI88" s="155"/>
      <c r="BJ88" s="155"/>
      <c r="BK88" s="157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4"/>
      <c r="BZ88" s="154"/>
      <c r="CA88" s="154"/>
      <c r="CB88" s="154"/>
      <c r="CC88" s="154"/>
      <c r="CD88" s="154"/>
      <c r="CE88" s="154"/>
      <c r="CF88" s="154"/>
      <c r="CG88" s="154"/>
      <c r="CH88" s="154"/>
      <c r="CI88" s="154"/>
      <c r="CJ88" s="154"/>
      <c r="CK88" s="154"/>
      <c r="CL88" s="154"/>
      <c r="CM88" s="154"/>
      <c r="CN88" s="154"/>
      <c r="CO88" s="154"/>
      <c r="CP88" s="154"/>
      <c r="CQ88" s="154"/>
      <c r="CR88" s="154"/>
      <c r="CS88" s="154"/>
      <c r="CT88" s="154"/>
      <c r="CU88" s="154"/>
      <c r="CV88" s="154"/>
      <c r="CW88" s="154"/>
      <c r="CX88" s="154"/>
      <c r="CY88" s="154"/>
      <c r="CZ88" s="154"/>
      <c r="DA88" s="154"/>
      <c r="DB88" s="154"/>
      <c r="DC88" s="154"/>
      <c r="DD88" s="154"/>
      <c r="DE88" s="154"/>
      <c r="DF88" s="154"/>
      <c r="DG88" s="154"/>
      <c r="DH88" s="154"/>
      <c r="DI88" s="154"/>
      <c r="DJ88" s="154"/>
      <c r="DK88" s="154"/>
      <c r="DL88" s="154"/>
      <c r="DM88" s="154"/>
      <c r="DN88" s="154"/>
      <c r="DO88" s="154"/>
      <c r="DP88" s="154"/>
      <c r="DQ88" s="154"/>
      <c r="DR88" s="154"/>
      <c r="DS88" s="154"/>
      <c r="DT88" s="154"/>
      <c r="DU88" s="154"/>
      <c r="DV88" s="154"/>
      <c r="DW88" s="154"/>
      <c r="DX88" s="154"/>
      <c r="DY88" s="154"/>
      <c r="DZ88" s="154"/>
      <c r="EA88" s="154"/>
      <c r="EB88" s="154"/>
      <c r="EC88" s="154"/>
      <c r="ED88" s="154"/>
      <c r="EE88" s="154"/>
      <c r="EF88" s="154"/>
      <c r="EG88" s="154"/>
      <c r="EH88" s="154"/>
      <c r="EI88" s="154"/>
      <c r="EJ88" s="154"/>
      <c r="EK88" s="154"/>
      <c r="EL88" s="154"/>
      <c r="EM88" s="154"/>
      <c r="EN88" s="154"/>
      <c r="EO88" s="154"/>
      <c r="EP88" s="154"/>
      <c r="EQ88" s="154"/>
      <c r="ER88" s="154"/>
      <c r="ES88" s="154"/>
      <c r="ET88" s="154"/>
      <c r="EU88" s="154"/>
      <c r="EV88" s="154"/>
    </row>
    <row r="89" spans="30:152" ht="18" customHeight="1">
      <c r="AD89" s="154"/>
      <c r="AE89" s="157"/>
      <c r="AF89" s="159"/>
      <c r="AG89" s="170"/>
      <c r="AH89" s="170"/>
      <c r="AI89" s="157"/>
      <c r="AS89" s="198"/>
      <c r="AT89" s="198"/>
      <c r="AU89" s="198"/>
      <c r="AV89" s="198"/>
      <c r="AW89" s="198"/>
      <c r="AX89" s="198"/>
      <c r="AY89" s="198"/>
      <c r="AZ89" s="198"/>
      <c r="BA89" s="157"/>
      <c r="BB89" s="157"/>
      <c r="BC89" s="155"/>
      <c r="BD89" s="155"/>
      <c r="BE89" s="155"/>
      <c r="BF89" s="155"/>
      <c r="BG89" s="254"/>
      <c r="BH89" s="157"/>
      <c r="BI89" s="155"/>
      <c r="BJ89" s="155"/>
      <c r="BK89" s="157"/>
      <c r="BL89" s="155"/>
      <c r="BM89" s="155"/>
      <c r="BN89" s="155"/>
      <c r="BO89" s="155"/>
      <c r="BP89" s="155"/>
      <c r="BQ89" s="155"/>
      <c r="BR89" s="155"/>
      <c r="BS89" s="155"/>
      <c r="BT89" s="155"/>
      <c r="BU89" s="155"/>
      <c r="BV89" s="155"/>
      <c r="BW89" s="155"/>
      <c r="BX89" s="155"/>
      <c r="BY89" s="154"/>
      <c r="BZ89" s="154"/>
      <c r="CA89" s="154"/>
      <c r="CB89" s="154"/>
      <c r="CC89" s="154"/>
      <c r="CD89" s="154"/>
      <c r="CE89" s="154"/>
      <c r="CF89" s="154"/>
      <c r="CG89" s="154"/>
      <c r="CH89" s="154"/>
      <c r="CI89" s="154"/>
      <c r="CJ89" s="154"/>
      <c r="CK89" s="154"/>
      <c r="CL89" s="154"/>
      <c r="CM89" s="154"/>
      <c r="CN89" s="154"/>
      <c r="CO89" s="154"/>
      <c r="CP89" s="154"/>
      <c r="CQ89" s="154"/>
      <c r="CR89" s="154"/>
      <c r="CS89" s="154"/>
      <c r="CT89" s="154"/>
      <c r="CU89" s="154"/>
      <c r="CV89" s="154"/>
      <c r="CW89" s="154"/>
      <c r="CX89" s="154"/>
      <c r="CY89" s="154"/>
      <c r="CZ89" s="154"/>
      <c r="DA89" s="154"/>
      <c r="DB89" s="154"/>
      <c r="DC89" s="154"/>
      <c r="DD89" s="154"/>
      <c r="DE89" s="154"/>
      <c r="DF89" s="154"/>
      <c r="DG89" s="154"/>
      <c r="DH89" s="154"/>
      <c r="DI89" s="154"/>
      <c r="DJ89" s="154"/>
      <c r="DK89" s="154"/>
      <c r="DL89" s="154"/>
      <c r="DM89" s="154"/>
      <c r="DN89" s="154"/>
      <c r="DO89" s="154"/>
      <c r="DP89" s="154"/>
      <c r="DQ89" s="154"/>
      <c r="DR89" s="154"/>
      <c r="DS89" s="154"/>
      <c r="DT89" s="154"/>
      <c r="DU89" s="154"/>
      <c r="DV89" s="154"/>
      <c r="DW89" s="154"/>
      <c r="DX89" s="154"/>
      <c r="DY89" s="154"/>
      <c r="DZ89" s="154"/>
      <c r="EA89" s="154"/>
      <c r="EB89" s="154"/>
      <c r="EC89" s="154"/>
      <c r="ED89" s="154"/>
      <c r="EE89" s="154"/>
      <c r="EF89" s="154"/>
      <c r="EG89" s="154"/>
      <c r="EH89" s="154"/>
      <c r="EI89" s="154"/>
      <c r="EJ89" s="154"/>
      <c r="EK89" s="154"/>
      <c r="EL89" s="154"/>
      <c r="EM89" s="154"/>
      <c r="EN89" s="154"/>
      <c r="EO89" s="154"/>
      <c r="EP89" s="154"/>
      <c r="EQ89" s="154"/>
      <c r="ER89" s="154"/>
      <c r="ES89" s="154"/>
      <c r="ET89" s="154"/>
      <c r="EU89" s="154"/>
      <c r="EV89" s="154"/>
    </row>
    <row r="90" spans="2:152" ht="18" customHeight="1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D90" s="154"/>
      <c r="AE90" s="157"/>
      <c r="AF90" s="159"/>
      <c r="AG90" s="170"/>
      <c r="AH90" s="170"/>
      <c r="AI90" s="157"/>
      <c r="AS90" s="198"/>
      <c r="AT90" s="198"/>
      <c r="AU90" s="198"/>
      <c r="AV90" s="198"/>
      <c r="AW90" s="198"/>
      <c r="AX90" s="198"/>
      <c r="AY90" s="198"/>
      <c r="AZ90" s="198"/>
      <c r="BA90" s="157"/>
      <c r="BB90" s="154"/>
      <c r="BC90" s="157"/>
      <c r="BD90" s="255"/>
      <c r="BE90" s="154"/>
      <c r="BF90" s="157"/>
      <c r="BG90" s="254"/>
      <c r="BH90" s="157"/>
      <c r="BI90" s="155"/>
      <c r="BJ90" s="155"/>
      <c r="BK90" s="155"/>
      <c r="BL90" s="155"/>
      <c r="BM90" s="155"/>
      <c r="BN90" s="155"/>
      <c r="BO90" s="155"/>
      <c r="BP90" s="155"/>
      <c r="BQ90" s="155"/>
      <c r="BR90" s="155"/>
      <c r="BS90" s="155"/>
      <c r="BT90" s="155"/>
      <c r="BU90" s="155"/>
      <c r="BV90" s="155"/>
      <c r="BW90" s="155"/>
      <c r="BX90" s="155"/>
      <c r="BY90" s="154"/>
      <c r="BZ90" s="154"/>
      <c r="CA90" s="154"/>
      <c r="CB90" s="154"/>
      <c r="CC90" s="154"/>
      <c r="CD90" s="154"/>
      <c r="CE90" s="154"/>
      <c r="CF90" s="154"/>
      <c r="CG90" s="154"/>
      <c r="CH90" s="154"/>
      <c r="CI90" s="154"/>
      <c r="CJ90" s="154"/>
      <c r="CK90" s="154"/>
      <c r="CL90" s="154"/>
      <c r="CM90" s="154"/>
      <c r="CN90" s="154"/>
      <c r="CO90" s="154"/>
      <c r="CP90" s="154"/>
      <c r="CQ90" s="154"/>
      <c r="CR90" s="154"/>
      <c r="CS90" s="154"/>
      <c r="CT90" s="154"/>
      <c r="CU90" s="154"/>
      <c r="CV90" s="154"/>
      <c r="CW90" s="154"/>
      <c r="CX90" s="154"/>
      <c r="CY90" s="154"/>
      <c r="CZ90" s="154"/>
      <c r="DA90" s="154"/>
      <c r="DB90" s="154"/>
      <c r="DC90" s="154"/>
      <c r="DD90" s="154"/>
      <c r="DE90" s="154"/>
      <c r="DF90" s="154"/>
      <c r="DG90" s="154"/>
      <c r="DH90" s="154"/>
      <c r="DI90" s="154"/>
      <c r="DJ90" s="154"/>
      <c r="DK90" s="154"/>
      <c r="DL90" s="154"/>
      <c r="DM90" s="154"/>
      <c r="DN90" s="154"/>
      <c r="DO90" s="154"/>
      <c r="DP90" s="154"/>
      <c r="DQ90" s="154"/>
      <c r="DR90" s="154"/>
      <c r="DS90" s="154"/>
      <c r="DT90" s="154"/>
      <c r="DU90" s="154"/>
      <c r="DV90" s="154"/>
      <c r="DW90" s="154"/>
      <c r="DX90" s="154"/>
      <c r="DY90" s="154"/>
      <c r="DZ90" s="154"/>
      <c r="EA90" s="154"/>
      <c r="EB90" s="154"/>
      <c r="EC90" s="154"/>
      <c r="ED90" s="154"/>
      <c r="EE90" s="154"/>
      <c r="EF90" s="154"/>
      <c r="EG90" s="154"/>
      <c r="EH90" s="154"/>
      <c r="EI90" s="154"/>
      <c r="EJ90" s="154"/>
      <c r="EK90" s="154"/>
      <c r="EL90" s="154"/>
      <c r="EM90" s="154"/>
      <c r="EN90" s="154"/>
      <c r="EO90" s="154"/>
      <c r="EP90" s="154"/>
      <c r="EQ90" s="154"/>
      <c r="ER90" s="154"/>
      <c r="ES90" s="154"/>
      <c r="ET90" s="154"/>
      <c r="EU90" s="154"/>
      <c r="EV90" s="154"/>
    </row>
    <row r="91" spans="28:152" ht="18" customHeight="1">
      <c r="AB91" s="154"/>
      <c r="AD91" s="154"/>
      <c r="AE91" s="157"/>
      <c r="AF91" s="159"/>
      <c r="AG91" s="170"/>
      <c r="AH91" s="170"/>
      <c r="AI91" s="157"/>
      <c r="AS91" s="204"/>
      <c r="AT91" s="204"/>
      <c r="AU91" s="204"/>
      <c r="AV91" s="204"/>
      <c r="AW91" s="204"/>
      <c r="AX91" s="204"/>
      <c r="AY91" s="198"/>
      <c r="AZ91" s="198"/>
      <c r="BA91" s="157"/>
      <c r="BB91" s="154"/>
      <c r="BC91" s="157"/>
      <c r="BD91" s="198"/>
      <c r="BE91" s="155"/>
      <c r="BF91" s="155"/>
      <c r="BG91" s="155"/>
      <c r="BH91" s="157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4"/>
      <c r="BZ91" s="154"/>
      <c r="CA91" s="154"/>
      <c r="CB91" s="154"/>
      <c r="CC91" s="154"/>
      <c r="CD91" s="154"/>
      <c r="CE91" s="154"/>
      <c r="CF91" s="154"/>
      <c r="CG91" s="154"/>
      <c r="CH91" s="154"/>
      <c r="CI91" s="154"/>
      <c r="CJ91" s="154"/>
      <c r="CK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</row>
    <row r="92" spans="2:152" ht="21.95" customHeight="1">
      <c r="B92" s="251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00"/>
      <c r="AB92" s="200"/>
      <c r="AC92" s="200"/>
      <c r="AD92" s="154"/>
      <c r="AE92" s="157"/>
      <c r="AF92" s="254"/>
      <c r="AG92" s="254"/>
      <c r="AH92" s="254"/>
      <c r="AI92" s="157"/>
      <c r="AJ92" s="157"/>
      <c r="AK92" s="154"/>
      <c r="AL92" s="154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57"/>
      <c r="BB92" s="154"/>
      <c r="BC92" s="157"/>
      <c r="BD92" s="157"/>
      <c r="BE92" s="155"/>
      <c r="BF92" s="155"/>
      <c r="BG92" s="155"/>
      <c r="BH92" s="155"/>
      <c r="BI92" s="155"/>
      <c r="BJ92" s="155"/>
      <c r="BK92" s="155"/>
      <c r="BL92" s="155"/>
      <c r="BM92" s="155"/>
      <c r="BN92" s="155"/>
      <c r="BO92" s="155"/>
      <c r="BP92" s="155"/>
      <c r="BQ92" s="155"/>
      <c r="BR92" s="155"/>
      <c r="BS92" s="155"/>
      <c r="BT92" s="155"/>
      <c r="BU92" s="155"/>
      <c r="BV92" s="155"/>
      <c r="BW92" s="155"/>
      <c r="BX92" s="155"/>
      <c r="BY92" s="154"/>
      <c r="BZ92" s="154"/>
      <c r="CA92" s="154"/>
      <c r="CB92" s="154"/>
      <c r="CC92" s="154"/>
      <c r="CD92" s="154"/>
      <c r="CE92" s="154"/>
      <c r="CF92" s="154"/>
      <c r="CG92" s="154"/>
      <c r="CH92" s="154"/>
      <c r="CI92" s="154"/>
      <c r="CJ92" s="154"/>
      <c r="CK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</row>
    <row r="93" spans="2:152" ht="18" customHeight="1">
      <c r="B93" s="198"/>
      <c r="C93" s="198"/>
      <c r="D93" s="198"/>
      <c r="E93" s="199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154"/>
      <c r="AC93" s="154"/>
      <c r="AD93" s="154"/>
      <c r="AE93" s="154"/>
      <c r="AF93" s="154"/>
      <c r="AG93" s="154"/>
      <c r="AH93" s="254"/>
      <c r="AI93" s="155"/>
      <c r="AJ93" s="154"/>
      <c r="AK93" s="154"/>
      <c r="AL93" s="154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57"/>
      <c r="BB93" s="157"/>
      <c r="BC93" s="155"/>
      <c r="BD93" s="155"/>
      <c r="BE93" s="155"/>
      <c r="BF93" s="155"/>
      <c r="BG93" s="155"/>
      <c r="BH93" s="155"/>
      <c r="BI93" s="157"/>
      <c r="BJ93" s="157"/>
      <c r="BK93" s="157"/>
      <c r="BL93" s="157"/>
      <c r="BM93" s="157"/>
      <c r="BN93" s="157"/>
      <c r="BO93" s="155"/>
      <c r="BP93" s="155"/>
      <c r="BQ93" s="155"/>
      <c r="BR93" s="155"/>
      <c r="BS93" s="155"/>
      <c r="BT93" s="155"/>
      <c r="BU93" s="155"/>
      <c r="BV93" s="155"/>
      <c r="BW93" s="155"/>
      <c r="BX93" s="155"/>
      <c r="BY93" s="154"/>
      <c r="BZ93" s="154"/>
      <c r="CA93" s="154"/>
      <c r="CB93" s="154"/>
      <c r="CC93" s="154"/>
      <c r="CD93" s="154"/>
      <c r="CE93" s="154"/>
      <c r="CF93" s="154"/>
      <c r="CG93" s="154"/>
      <c r="CH93" s="154"/>
      <c r="CI93" s="154"/>
      <c r="CJ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</row>
    <row r="94" spans="2:152" ht="18" customHeight="1">
      <c r="B94" s="198"/>
      <c r="C94" s="198"/>
      <c r="D94" s="198"/>
      <c r="E94" s="199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154"/>
      <c r="AD94" s="154"/>
      <c r="AE94" s="154"/>
      <c r="AF94" s="154"/>
      <c r="AG94" s="154"/>
      <c r="AH94" s="159"/>
      <c r="AI94" s="154"/>
      <c r="AJ94" s="154"/>
      <c r="AK94" s="154"/>
      <c r="AL94" s="159"/>
      <c r="AM94" s="159"/>
      <c r="AN94" s="198"/>
      <c r="AO94" s="198"/>
      <c r="AP94" s="154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57"/>
      <c r="BB94" s="157"/>
      <c r="BC94" s="155"/>
      <c r="BD94" s="155"/>
      <c r="BE94" s="155"/>
      <c r="BF94" s="155"/>
      <c r="BG94" s="155"/>
      <c r="BH94" s="155"/>
      <c r="BI94" s="157"/>
      <c r="BJ94" s="157"/>
      <c r="BK94" s="157"/>
      <c r="BL94" s="157"/>
      <c r="BM94" s="157"/>
      <c r="BN94" s="157"/>
      <c r="BO94" s="155"/>
      <c r="BP94" s="155"/>
      <c r="BQ94" s="155"/>
      <c r="BR94" s="155"/>
      <c r="BS94" s="155"/>
      <c r="BT94" s="155"/>
      <c r="BU94" s="155"/>
      <c r="BV94" s="155"/>
      <c r="BW94" s="155"/>
      <c r="BX94" s="155"/>
      <c r="BY94" s="154"/>
      <c r="BZ94" s="154"/>
      <c r="CA94" s="154"/>
      <c r="CB94" s="154"/>
      <c r="CC94" s="154"/>
      <c r="CD94" s="154"/>
      <c r="CE94" s="154"/>
      <c r="CF94" s="154"/>
      <c r="CG94" s="154"/>
      <c r="CH94" s="154"/>
      <c r="CI94" s="154"/>
      <c r="CJ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</row>
    <row r="95" spans="2:152" ht="18" customHeight="1">
      <c r="B95" s="198"/>
      <c r="C95" s="198"/>
      <c r="D95" s="198"/>
      <c r="E95" s="199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154"/>
      <c r="AD95" s="154"/>
      <c r="AE95" s="154"/>
      <c r="AF95" s="154"/>
      <c r="AG95" s="154"/>
      <c r="AH95" s="159"/>
      <c r="AI95" s="154"/>
      <c r="AJ95" s="154"/>
      <c r="AK95" s="154"/>
      <c r="AL95" s="159"/>
      <c r="AM95" s="159"/>
      <c r="AN95" s="198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55"/>
      <c r="BM95" s="155"/>
      <c r="BN95" s="155"/>
      <c r="BO95" s="155"/>
      <c r="BP95" s="155"/>
      <c r="BQ95" s="155"/>
      <c r="BR95" s="155"/>
      <c r="BS95" s="155"/>
      <c r="BT95" s="155"/>
      <c r="BU95" s="155"/>
      <c r="BV95" s="155"/>
      <c r="BW95" s="155"/>
      <c r="BX95" s="155"/>
      <c r="BY95" s="154"/>
      <c r="BZ95" s="154"/>
      <c r="CA95" s="154"/>
      <c r="CB95" s="154"/>
      <c r="CC95" s="154"/>
      <c r="CD95" s="154"/>
      <c r="CE95" s="154"/>
      <c r="CF95" s="154"/>
      <c r="CG95" s="154"/>
      <c r="CH95" s="154"/>
      <c r="CI95" s="154"/>
      <c r="CJ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</row>
    <row r="96" spans="2:152" ht="18" customHeight="1">
      <c r="B96" s="198"/>
      <c r="C96" s="198"/>
      <c r="D96" s="198"/>
      <c r="E96" s="199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154"/>
      <c r="AD96" s="154"/>
      <c r="AE96" s="154"/>
      <c r="AF96" s="154"/>
      <c r="AG96" s="154"/>
      <c r="AH96" s="159"/>
      <c r="AI96" s="154"/>
      <c r="AJ96" s="154"/>
      <c r="AK96" s="154"/>
      <c r="AL96" s="159"/>
      <c r="AM96" s="159"/>
      <c r="AN96" s="204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55"/>
      <c r="BM96" s="155"/>
      <c r="BN96" s="155"/>
      <c r="BO96" s="155"/>
      <c r="BP96" s="155"/>
      <c r="BQ96" s="155"/>
      <c r="BR96" s="155"/>
      <c r="BS96" s="155"/>
      <c r="BT96" s="155"/>
      <c r="BU96" s="155"/>
      <c r="BV96" s="155"/>
      <c r="BW96" s="155"/>
      <c r="BX96" s="155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</row>
    <row r="97" spans="2:152" ht="21.95" customHeight="1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154"/>
      <c r="AE97" s="154"/>
      <c r="AF97" s="154"/>
      <c r="AG97" s="154"/>
      <c r="AH97" s="254"/>
      <c r="AI97" s="157"/>
      <c r="AJ97" s="157"/>
      <c r="AK97" s="198"/>
      <c r="AL97" s="159"/>
      <c r="AM97" s="159"/>
      <c r="AN97" s="198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57"/>
      <c r="BM97" s="157"/>
      <c r="BN97" s="157"/>
      <c r="BO97" s="155"/>
      <c r="BP97" s="155"/>
      <c r="BQ97" s="155"/>
      <c r="BR97" s="155"/>
      <c r="BS97" s="155"/>
      <c r="BT97" s="155"/>
      <c r="BU97" s="155"/>
      <c r="BV97" s="155"/>
      <c r="BW97" s="155"/>
      <c r="BX97" s="155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</row>
    <row r="98" spans="2:152" ht="18" customHeight="1">
      <c r="B98" s="157"/>
      <c r="C98" s="241"/>
      <c r="D98" s="241"/>
      <c r="E98" s="157"/>
      <c r="F98" s="157"/>
      <c r="G98" s="157"/>
      <c r="H98" s="159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57"/>
      <c r="AC98" s="204"/>
      <c r="AD98" s="154"/>
      <c r="AE98" s="154"/>
      <c r="AF98" s="154"/>
      <c r="AG98" s="154"/>
      <c r="AH98" s="157"/>
      <c r="AI98" s="157"/>
      <c r="AJ98" s="157"/>
      <c r="AK98" s="198"/>
      <c r="AL98" s="154"/>
      <c r="AM98" s="154"/>
      <c r="AN98" s="198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54"/>
      <c r="BM98" s="154"/>
      <c r="BN98" s="154"/>
      <c r="BO98" s="154"/>
      <c r="BP98" s="155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</row>
    <row r="99" spans="2:152" ht="18" customHeight="1">
      <c r="B99" s="157"/>
      <c r="C99" s="241"/>
      <c r="D99" s="241"/>
      <c r="E99" s="157"/>
      <c r="F99" s="157"/>
      <c r="G99" s="157"/>
      <c r="H99" s="159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57"/>
      <c r="AC99" s="204"/>
      <c r="AD99" s="154"/>
      <c r="AE99" s="154"/>
      <c r="AF99" s="154"/>
      <c r="AG99" s="154"/>
      <c r="AH99" s="159"/>
      <c r="AI99" s="159"/>
      <c r="AJ99" s="159"/>
      <c r="AK99" s="159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255"/>
      <c r="BB99" s="255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5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</row>
    <row r="100" spans="2:152" ht="18" customHeight="1">
      <c r="B100" s="154"/>
      <c r="AB100" s="154"/>
      <c r="AC100" s="154"/>
      <c r="AD100" s="154"/>
      <c r="AE100" s="154"/>
      <c r="AF100" s="154"/>
      <c r="AG100" s="154"/>
      <c r="AH100" s="254"/>
      <c r="AI100" s="157"/>
      <c r="AJ100" s="157"/>
      <c r="AK100" s="198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</row>
    <row r="101" spans="2:152" ht="18" customHeight="1">
      <c r="B101" s="154"/>
      <c r="AB101" s="154"/>
      <c r="AC101" s="154"/>
      <c r="AD101" s="154"/>
      <c r="AE101" s="154"/>
      <c r="AF101" s="154"/>
      <c r="AG101" s="154"/>
      <c r="AH101" s="157"/>
      <c r="AI101" s="157"/>
      <c r="AJ101" s="154"/>
      <c r="AK101" s="154"/>
      <c r="AL101" s="154"/>
      <c r="AM101" s="204"/>
      <c r="AN101" s="204"/>
      <c r="AO101" s="204"/>
      <c r="AP101" s="204"/>
      <c r="AQ101" s="204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54"/>
      <c r="BD101" s="154"/>
      <c r="BE101" s="154"/>
      <c r="BF101" s="154"/>
      <c r="BG101" s="154"/>
      <c r="BH101" s="154"/>
      <c r="BI101" s="157"/>
      <c r="BJ101" s="157"/>
      <c r="BK101" s="157"/>
      <c r="BL101" s="157"/>
      <c r="BM101" s="157"/>
      <c r="BN101" s="157"/>
      <c r="BO101" s="154"/>
      <c r="BP101" s="155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  <c r="DB101" s="154"/>
      <c r="DC101" s="154"/>
      <c r="DD101" s="154"/>
      <c r="DE101" s="154"/>
      <c r="DF101" s="154"/>
      <c r="DG101" s="154"/>
      <c r="DH101" s="154"/>
      <c r="DI101" s="154"/>
      <c r="DJ101" s="154"/>
      <c r="DK101" s="154"/>
      <c r="DL101" s="154"/>
      <c r="DM101" s="154"/>
      <c r="DN101" s="154"/>
      <c r="DO101" s="154"/>
      <c r="DP101" s="154"/>
      <c r="DQ101" s="154"/>
      <c r="DR101" s="154"/>
      <c r="DS101" s="154"/>
      <c r="DT101" s="154"/>
      <c r="DU101" s="154"/>
      <c r="DV101" s="154"/>
      <c r="DW101" s="154"/>
      <c r="DX101" s="154"/>
      <c r="DY101" s="154"/>
      <c r="DZ101" s="154"/>
      <c r="EA101" s="154"/>
      <c r="EB101" s="154"/>
      <c r="EC101" s="154"/>
      <c r="ED101" s="154"/>
      <c r="EE101" s="154"/>
      <c r="EF101" s="154"/>
      <c r="EG101" s="154"/>
      <c r="EH101" s="154"/>
      <c r="EI101" s="154"/>
      <c r="EJ101" s="154"/>
      <c r="EK101" s="154"/>
      <c r="EL101" s="154"/>
      <c r="EM101" s="154"/>
      <c r="EN101" s="154"/>
      <c r="EO101" s="154"/>
      <c r="EP101" s="154"/>
      <c r="EQ101" s="154"/>
      <c r="ER101" s="154"/>
      <c r="ES101" s="154"/>
      <c r="ET101" s="154"/>
      <c r="EU101" s="154"/>
      <c r="EV101" s="154"/>
    </row>
    <row r="102" spans="2:152" ht="18" customHeight="1">
      <c r="B102" s="154"/>
      <c r="AB102" s="154"/>
      <c r="AC102" s="154"/>
      <c r="AD102" s="154"/>
      <c r="AE102" s="154"/>
      <c r="AF102" s="154"/>
      <c r="AG102" s="154"/>
      <c r="AH102" s="159"/>
      <c r="AI102" s="159"/>
      <c r="AJ102" s="159"/>
      <c r="AK102" s="159"/>
      <c r="AL102" s="157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54"/>
      <c r="BD102" s="154"/>
      <c r="BE102" s="154"/>
      <c r="BF102" s="154"/>
      <c r="BG102" s="157"/>
      <c r="BH102" s="157"/>
      <c r="BI102" s="157"/>
      <c r="BJ102" s="157"/>
      <c r="BK102" s="157"/>
      <c r="BL102" s="157"/>
      <c r="BM102" s="157"/>
      <c r="BN102" s="157"/>
      <c r="BO102" s="154"/>
      <c r="BP102" s="155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  <c r="DB102" s="154"/>
      <c r="DC102" s="154"/>
      <c r="DD102" s="154"/>
      <c r="DE102" s="154"/>
      <c r="DF102" s="154"/>
      <c r="DG102" s="154"/>
      <c r="DH102" s="154"/>
      <c r="DI102" s="154"/>
      <c r="DJ102" s="154"/>
      <c r="DK102" s="154"/>
      <c r="DL102" s="154"/>
      <c r="DM102" s="154"/>
      <c r="DN102" s="154"/>
      <c r="DO102" s="154"/>
      <c r="DP102" s="154"/>
      <c r="DQ102" s="154"/>
      <c r="DR102" s="154"/>
      <c r="DS102" s="154"/>
      <c r="DT102" s="154"/>
      <c r="DU102" s="154"/>
      <c r="DV102" s="154"/>
      <c r="DW102" s="154"/>
      <c r="DX102" s="154"/>
      <c r="DY102" s="154"/>
      <c r="DZ102" s="154"/>
      <c r="EA102" s="154"/>
      <c r="EB102" s="154"/>
      <c r="EC102" s="154"/>
      <c r="ED102" s="154"/>
      <c r="EE102" s="154"/>
      <c r="EF102" s="154"/>
      <c r="EG102" s="154"/>
      <c r="EH102" s="154"/>
      <c r="EI102" s="154"/>
      <c r="EJ102" s="154"/>
      <c r="EK102" s="154"/>
      <c r="EL102" s="154"/>
      <c r="EM102" s="154"/>
      <c r="EN102" s="154"/>
      <c r="EO102" s="154"/>
      <c r="EP102" s="154"/>
      <c r="EQ102" s="154"/>
      <c r="ER102" s="154"/>
      <c r="ES102" s="154"/>
      <c r="ET102" s="154"/>
      <c r="EU102" s="154"/>
      <c r="EV102" s="154"/>
    </row>
    <row r="103" spans="28:152" ht="18" customHeight="1">
      <c r="AB103" s="154"/>
      <c r="AC103" s="154"/>
      <c r="AD103" s="154"/>
      <c r="AE103" s="154"/>
      <c r="AF103" s="154"/>
      <c r="AG103" s="154"/>
      <c r="AH103" s="254"/>
      <c r="AI103" s="157"/>
      <c r="AJ103" s="154"/>
      <c r="AK103" s="154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4"/>
      <c r="BF103" s="154"/>
      <c r="BG103" s="157"/>
      <c r="BH103" s="157"/>
      <c r="BI103" s="157"/>
      <c r="BJ103" s="157"/>
      <c r="BK103" s="157"/>
      <c r="BL103" s="157"/>
      <c r="BM103" s="157"/>
      <c r="BN103" s="157"/>
      <c r="BO103" s="154"/>
      <c r="BP103" s="155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  <c r="DB103" s="154"/>
      <c r="DC103" s="154"/>
      <c r="DD103" s="154"/>
      <c r="DE103" s="154"/>
      <c r="DF103" s="154"/>
      <c r="DG103" s="154"/>
      <c r="DH103" s="154"/>
      <c r="DI103" s="154"/>
      <c r="DJ103" s="154"/>
      <c r="DK103" s="154"/>
      <c r="DL103" s="154"/>
      <c r="DM103" s="154"/>
      <c r="DN103" s="154"/>
      <c r="DO103" s="154"/>
      <c r="DP103" s="154"/>
      <c r="DQ103" s="154"/>
      <c r="DR103" s="154"/>
      <c r="DS103" s="154"/>
      <c r="DT103" s="154"/>
      <c r="DU103" s="154"/>
      <c r="DV103" s="154"/>
      <c r="DW103" s="154"/>
      <c r="DX103" s="154"/>
      <c r="DY103" s="154"/>
      <c r="DZ103" s="154"/>
      <c r="EA103" s="154"/>
      <c r="EB103" s="154"/>
      <c r="EC103" s="154"/>
      <c r="ED103" s="154"/>
      <c r="EE103" s="154"/>
      <c r="EF103" s="154"/>
      <c r="EG103" s="154"/>
      <c r="EH103" s="154"/>
      <c r="EI103" s="154"/>
      <c r="EJ103" s="154"/>
      <c r="EK103" s="154"/>
      <c r="EL103" s="154"/>
      <c r="EM103" s="154"/>
      <c r="EN103" s="154"/>
      <c r="EO103" s="154"/>
      <c r="EP103" s="154"/>
      <c r="EQ103" s="154"/>
      <c r="ER103" s="154"/>
      <c r="ES103" s="154"/>
      <c r="ET103" s="154"/>
      <c r="EU103" s="154"/>
      <c r="EV103" s="154"/>
    </row>
    <row r="104" spans="28:152" ht="18" customHeight="1">
      <c r="AB104" s="154"/>
      <c r="AC104" s="154"/>
      <c r="AD104" s="154"/>
      <c r="AE104" s="154"/>
      <c r="AF104" s="154"/>
      <c r="AG104" s="154"/>
      <c r="AH104" s="157"/>
      <c r="AI104" s="157"/>
      <c r="AJ104" s="157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7"/>
      <c r="BH104" s="157"/>
      <c r="BI104" s="157"/>
      <c r="BJ104" s="157"/>
      <c r="BK104" s="157"/>
      <c r="BL104" s="157"/>
      <c r="BM104" s="157"/>
      <c r="BN104" s="157"/>
      <c r="BO104" s="154"/>
      <c r="BP104" s="155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  <c r="DB104" s="154"/>
      <c r="DC104" s="154"/>
      <c r="DD104" s="154"/>
      <c r="DE104" s="154"/>
      <c r="DF104" s="154"/>
      <c r="DG104" s="154"/>
      <c r="DH104" s="154"/>
      <c r="DI104" s="154"/>
      <c r="DJ104" s="154"/>
      <c r="DK104" s="154"/>
      <c r="DL104" s="154"/>
      <c r="DM104" s="154"/>
      <c r="DN104" s="154"/>
      <c r="DO104" s="154"/>
      <c r="DP104" s="154"/>
      <c r="DQ104" s="154"/>
      <c r="DR104" s="154"/>
      <c r="DS104" s="154"/>
      <c r="DT104" s="154"/>
      <c r="DU104" s="154"/>
      <c r="DV104" s="154"/>
      <c r="DW104" s="154"/>
      <c r="DX104" s="154"/>
      <c r="DY104" s="154"/>
      <c r="DZ104" s="154"/>
      <c r="EA104" s="154"/>
      <c r="EB104" s="154"/>
      <c r="EC104" s="154"/>
      <c r="ED104" s="154"/>
      <c r="EE104" s="154"/>
      <c r="EF104" s="154"/>
      <c r="EG104" s="154"/>
      <c r="EH104" s="154"/>
      <c r="EI104" s="154"/>
      <c r="EJ104" s="154"/>
      <c r="EK104" s="154"/>
      <c r="EL104" s="154"/>
      <c r="EM104" s="154"/>
      <c r="EN104" s="154"/>
      <c r="EO104" s="154"/>
      <c r="EP104" s="154"/>
      <c r="EQ104" s="154"/>
      <c r="ER104" s="154"/>
      <c r="ES104" s="154"/>
      <c r="ET104" s="154"/>
      <c r="EU104" s="154"/>
      <c r="EV104" s="154"/>
    </row>
    <row r="105" spans="28:152" ht="18" customHeight="1">
      <c r="AB105" s="154"/>
      <c r="AC105" s="154"/>
      <c r="AD105" s="154"/>
      <c r="AE105" s="154"/>
      <c r="AF105" s="154"/>
      <c r="AG105" s="154"/>
      <c r="AH105" s="159"/>
      <c r="AI105" s="159"/>
      <c r="AJ105" s="159"/>
      <c r="AK105" s="159"/>
      <c r="AL105" s="154"/>
      <c r="AM105" s="154"/>
      <c r="AN105" s="154"/>
      <c r="AO105" s="154"/>
      <c r="AP105" s="154"/>
      <c r="AQ105" s="154"/>
      <c r="AR105" s="154"/>
      <c r="AS105" s="154"/>
      <c r="AT105" s="256"/>
      <c r="AU105" s="256"/>
      <c r="AV105" s="198"/>
      <c r="AW105" s="198"/>
      <c r="AX105" s="198"/>
      <c r="AY105" s="198"/>
      <c r="AZ105" s="198"/>
      <c r="BA105" s="154"/>
      <c r="BB105" s="154"/>
      <c r="BC105" s="154"/>
      <c r="BD105" s="154"/>
      <c r="BE105" s="154"/>
      <c r="BF105" s="154"/>
      <c r="BG105" s="157"/>
      <c r="BH105" s="157"/>
      <c r="BI105" s="157"/>
      <c r="BJ105" s="157"/>
      <c r="BK105" s="157"/>
      <c r="BL105" s="157"/>
      <c r="BM105" s="157"/>
      <c r="BN105" s="157"/>
      <c r="BO105" s="154"/>
      <c r="BP105" s="155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  <c r="DB105" s="154"/>
      <c r="DC105" s="154"/>
      <c r="DD105" s="154"/>
      <c r="DE105" s="154"/>
      <c r="DF105" s="154"/>
      <c r="DG105" s="154"/>
      <c r="DH105" s="154"/>
      <c r="DI105" s="154"/>
      <c r="DJ105" s="154"/>
      <c r="DK105" s="154"/>
      <c r="DL105" s="154"/>
      <c r="DM105" s="154"/>
      <c r="DN105" s="154"/>
      <c r="DO105" s="154"/>
      <c r="DP105" s="154"/>
      <c r="DQ105" s="154"/>
      <c r="DR105" s="154"/>
      <c r="DS105" s="154"/>
      <c r="DT105" s="154"/>
      <c r="DU105" s="154"/>
      <c r="DV105" s="154"/>
      <c r="DW105" s="154"/>
      <c r="DX105" s="154"/>
      <c r="DY105" s="154"/>
      <c r="DZ105" s="154"/>
      <c r="EA105" s="154"/>
      <c r="EB105" s="154"/>
      <c r="EC105" s="154"/>
      <c r="ED105" s="154"/>
      <c r="EE105" s="154"/>
      <c r="EF105" s="154"/>
      <c r="EG105" s="154"/>
      <c r="EH105" s="154"/>
      <c r="EI105" s="154"/>
      <c r="EJ105" s="154"/>
      <c r="EK105" s="154"/>
      <c r="EL105" s="154"/>
      <c r="EM105" s="154"/>
      <c r="EN105" s="154"/>
      <c r="EO105" s="154"/>
      <c r="EP105" s="154"/>
      <c r="EQ105" s="154"/>
      <c r="ER105" s="154"/>
      <c r="ES105" s="154"/>
      <c r="ET105" s="154"/>
      <c r="EU105" s="154"/>
      <c r="EV105" s="154"/>
    </row>
    <row r="106" spans="28:152" ht="18" customHeight="1">
      <c r="AB106" s="154"/>
      <c r="AC106" s="154"/>
      <c r="AD106" s="154"/>
      <c r="AE106" s="154"/>
      <c r="AF106" s="154"/>
      <c r="AG106" s="157"/>
      <c r="AH106" s="255"/>
      <c r="AI106" s="255"/>
      <c r="AJ106" s="199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98"/>
      <c r="AU106" s="256"/>
      <c r="AV106" s="256"/>
      <c r="AW106" s="256"/>
      <c r="AX106" s="256"/>
      <c r="AY106" s="256"/>
      <c r="AZ106" s="256"/>
      <c r="BA106" s="154"/>
      <c r="BB106" s="154"/>
      <c r="BC106" s="154"/>
      <c r="BD106" s="154"/>
      <c r="BE106" s="154"/>
      <c r="BF106" s="154"/>
      <c r="BG106" s="157"/>
      <c r="BH106" s="157"/>
      <c r="BI106" s="157"/>
      <c r="BJ106" s="157"/>
      <c r="BK106" s="157"/>
      <c r="BL106" s="157"/>
      <c r="BM106" s="157"/>
      <c r="BN106" s="157"/>
      <c r="BO106" s="154"/>
      <c r="BP106" s="155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  <c r="DB106" s="154"/>
      <c r="DC106" s="154"/>
      <c r="DD106" s="154"/>
      <c r="DE106" s="154"/>
      <c r="DF106" s="154"/>
      <c r="DG106" s="154"/>
      <c r="DH106" s="154"/>
      <c r="DI106" s="154"/>
      <c r="DJ106" s="154"/>
      <c r="DK106" s="154"/>
      <c r="DL106" s="154"/>
      <c r="DM106" s="154"/>
      <c r="DN106" s="154"/>
      <c r="DO106" s="154"/>
      <c r="DP106" s="154"/>
      <c r="DQ106" s="154"/>
      <c r="DR106" s="154"/>
      <c r="DS106" s="154"/>
      <c r="DT106" s="154"/>
      <c r="DU106" s="154"/>
      <c r="DV106" s="154"/>
      <c r="DW106" s="154"/>
      <c r="DX106" s="154"/>
      <c r="DY106" s="154"/>
      <c r="DZ106" s="154"/>
      <c r="EA106" s="154"/>
      <c r="EB106" s="154"/>
      <c r="EC106" s="154"/>
      <c r="ED106" s="154"/>
      <c r="EE106" s="154"/>
      <c r="EF106" s="154"/>
      <c r="EG106" s="154"/>
      <c r="EH106" s="154"/>
      <c r="EI106" s="154"/>
      <c r="EJ106" s="154"/>
      <c r="EK106" s="154"/>
      <c r="EL106" s="154"/>
      <c r="EM106" s="154"/>
      <c r="EN106" s="154"/>
      <c r="EO106" s="154"/>
      <c r="EP106" s="154"/>
      <c r="EQ106" s="154"/>
      <c r="ER106" s="154"/>
      <c r="ES106" s="154"/>
      <c r="ET106" s="154"/>
      <c r="EU106" s="154"/>
      <c r="EV106" s="154"/>
    </row>
    <row r="107" spans="28:152" ht="18" customHeight="1">
      <c r="AB107" s="154"/>
      <c r="AC107" s="154"/>
      <c r="AD107" s="154"/>
      <c r="AE107" s="154"/>
      <c r="AF107" s="154"/>
      <c r="AG107" s="154"/>
      <c r="AH107" s="157"/>
      <c r="AI107" s="254"/>
      <c r="AJ107" s="198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98"/>
      <c r="AU107" s="256"/>
      <c r="AV107" s="256"/>
      <c r="AW107" s="256"/>
      <c r="AX107" s="256"/>
      <c r="AY107" s="256"/>
      <c r="AZ107" s="256"/>
      <c r="BA107" s="154"/>
      <c r="BB107" s="154"/>
      <c r="BC107" s="154"/>
      <c r="BD107" s="154"/>
      <c r="BE107" s="154"/>
      <c r="BF107" s="154"/>
      <c r="BG107" s="157"/>
      <c r="BH107" s="157"/>
      <c r="BI107" s="157"/>
      <c r="BJ107" s="157"/>
      <c r="BK107" s="157"/>
      <c r="BL107" s="157"/>
      <c r="BM107" s="157"/>
      <c r="BN107" s="157"/>
      <c r="BO107" s="154"/>
      <c r="BP107" s="155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  <c r="DB107" s="154"/>
      <c r="DC107" s="154"/>
      <c r="DD107" s="154"/>
      <c r="DE107" s="154"/>
      <c r="DF107" s="154"/>
      <c r="DG107" s="154"/>
      <c r="DH107" s="154"/>
      <c r="DI107" s="154"/>
      <c r="DJ107" s="154"/>
      <c r="DK107" s="154"/>
      <c r="DL107" s="154"/>
      <c r="DM107" s="154"/>
      <c r="DN107" s="154"/>
      <c r="DO107" s="154"/>
      <c r="DP107" s="154"/>
      <c r="DQ107" s="154"/>
      <c r="DR107" s="154"/>
      <c r="DS107" s="154"/>
      <c r="DT107" s="154"/>
      <c r="DU107" s="154"/>
      <c r="DV107" s="154"/>
      <c r="DW107" s="154"/>
      <c r="DX107" s="154"/>
      <c r="DY107" s="154"/>
      <c r="DZ107" s="154"/>
      <c r="EA107" s="154"/>
      <c r="EB107" s="154"/>
      <c r="EC107" s="154"/>
      <c r="ED107" s="154"/>
      <c r="EE107" s="154"/>
      <c r="EF107" s="154"/>
      <c r="EG107" s="154"/>
      <c r="EH107" s="154"/>
      <c r="EI107" s="154"/>
      <c r="EJ107" s="154"/>
      <c r="EK107" s="154"/>
      <c r="EL107" s="154"/>
      <c r="EM107" s="154"/>
      <c r="EN107" s="154"/>
      <c r="EO107" s="154"/>
      <c r="EP107" s="154"/>
      <c r="EQ107" s="154"/>
      <c r="ER107" s="154"/>
      <c r="ES107" s="154"/>
      <c r="ET107" s="154"/>
      <c r="EU107" s="154"/>
      <c r="EV107" s="154"/>
    </row>
    <row r="108" spans="28:152" ht="18" customHeight="1">
      <c r="AB108" s="154"/>
      <c r="AC108" s="154"/>
      <c r="AD108" s="154"/>
      <c r="AE108" s="154"/>
      <c r="AF108" s="154"/>
      <c r="AG108" s="154"/>
      <c r="AH108" s="159"/>
      <c r="AI108" s="159"/>
      <c r="AJ108" s="159"/>
      <c r="AK108" s="159"/>
      <c r="AL108" s="154"/>
      <c r="AM108" s="154"/>
      <c r="AN108" s="154"/>
      <c r="AO108" s="154"/>
      <c r="AP108" s="154"/>
      <c r="AQ108" s="154"/>
      <c r="AR108" s="154"/>
      <c r="AS108" s="154"/>
      <c r="AT108" s="198"/>
      <c r="AU108" s="256"/>
      <c r="AV108" s="256"/>
      <c r="AW108" s="256"/>
      <c r="AX108" s="256"/>
      <c r="AY108" s="256"/>
      <c r="AZ108" s="256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5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  <c r="DB108" s="154"/>
      <c r="DC108" s="154"/>
      <c r="DD108" s="154"/>
      <c r="DE108" s="154"/>
      <c r="DF108" s="154"/>
      <c r="DG108" s="154"/>
      <c r="DH108" s="154"/>
      <c r="DI108" s="154"/>
      <c r="DJ108" s="154"/>
      <c r="DK108" s="154"/>
      <c r="DL108" s="154"/>
      <c r="DM108" s="154"/>
      <c r="DN108" s="154"/>
      <c r="DO108" s="154"/>
      <c r="DP108" s="154"/>
      <c r="DQ108" s="154"/>
      <c r="DR108" s="154"/>
      <c r="DS108" s="154"/>
      <c r="DT108" s="154"/>
      <c r="DU108" s="154"/>
      <c r="DV108" s="154"/>
      <c r="DW108" s="154"/>
      <c r="DX108" s="154"/>
      <c r="DY108" s="154"/>
      <c r="DZ108" s="154"/>
      <c r="EA108" s="154"/>
      <c r="EB108" s="154"/>
      <c r="EC108" s="154"/>
      <c r="ED108" s="154"/>
      <c r="EE108" s="154"/>
      <c r="EF108" s="154"/>
      <c r="EG108" s="154"/>
      <c r="EH108" s="154"/>
      <c r="EI108" s="154"/>
      <c r="EJ108" s="154"/>
      <c r="EK108" s="154"/>
      <c r="EL108" s="154"/>
      <c r="EM108" s="154"/>
      <c r="EN108" s="154"/>
      <c r="EO108" s="154"/>
      <c r="EP108" s="154"/>
      <c r="EQ108" s="154"/>
      <c r="ER108" s="154"/>
      <c r="ES108" s="154"/>
      <c r="ET108" s="154"/>
      <c r="EU108" s="154"/>
      <c r="EV108" s="154"/>
    </row>
    <row r="109" spans="28:152" ht="18" customHeight="1">
      <c r="AB109" s="154"/>
      <c r="AC109" s="154"/>
      <c r="AD109" s="154"/>
      <c r="AE109" s="154"/>
      <c r="AF109" s="154"/>
      <c r="AG109" s="154"/>
      <c r="AH109" s="254"/>
      <c r="AI109" s="157"/>
      <c r="AJ109" s="198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7"/>
      <c r="BH109" s="157"/>
      <c r="BI109" s="157"/>
      <c r="BJ109" s="157"/>
      <c r="BK109" s="157"/>
      <c r="BL109" s="157"/>
      <c r="BM109" s="157"/>
      <c r="BN109" s="157"/>
      <c r="BO109" s="154"/>
      <c r="BP109" s="155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  <c r="DB109" s="154"/>
      <c r="DC109" s="154"/>
      <c r="DD109" s="154"/>
      <c r="DE109" s="154"/>
      <c r="DF109" s="154"/>
      <c r="DG109" s="154"/>
      <c r="DH109" s="154"/>
      <c r="DI109" s="154"/>
      <c r="DJ109" s="154"/>
      <c r="DK109" s="154"/>
      <c r="DL109" s="154"/>
      <c r="DM109" s="154"/>
      <c r="DN109" s="154"/>
      <c r="DO109" s="154"/>
      <c r="DP109" s="154"/>
      <c r="DQ109" s="154"/>
      <c r="DR109" s="154"/>
      <c r="DS109" s="154"/>
      <c r="DT109" s="154"/>
      <c r="DU109" s="154"/>
      <c r="DV109" s="154"/>
      <c r="DW109" s="154"/>
      <c r="DX109" s="154"/>
      <c r="DY109" s="154"/>
      <c r="DZ109" s="154"/>
      <c r="EA109" s="154"/>
      <c r="EB109" s="154"/>
      <c r="EC109" s="154"/>
      <c r="ED109" s="154"/>
      <c r="EE109" s="154"/>
      <c r="EF109" s="154"/>
      <c r="EG109" s="154"/>
      <c r="EH109" s="154"/>
      <c r="EI109" s="154"/>
      <c r="EJ109" s="154"/>
      <c r="EK109" s="154"/>
      <c r="EL109" s="154"/>
      <c r="EM109" s="154"/>
      <c r="EN109" s="154"/>
      <c r="EO109" s="154"/>
      <c r="EP109" s="154"/>
      <c r="EQ109" s="154"/>
      <c r="ER109" s="154"/>
      <c r="ES109" s="154"/>
      <c r="ET109" s="154"/>
      <c r="EU109" s="154"/>
      <c r="EV109" s="154"/>
    </row>
    <row r="110" spans="28:152" ht="18" customHeight="1">
      <c r="AB110" s="154"/>
      <c r="AC110" s="154"/>
      <c r="AD110" s="154"/>
      <c r="AE110" s="154"/>
      <c r="AF110" s="154"/>
      <c r="AG110" s="154"/>
      <c r="AH110" s="159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5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  <c r="DB110" s="154"/>
      <c r="DC110" s="154"/>
      <c r="DD110" s="154"/>
      <c r="DE110" s="154"/>
      <c r="DF110" s="154"/>
      <c r="DG110" s="154"/>
      <c r="DH110" s="154"/>
      <c r="DI110" s="154"/>
      <c r="DJ110" s="154"/>
      <c r="DK110" s="154"/>
      <c r="DL110" s="154"/>
      <c r="DM110" s="154"/>
      <c r="DN110" s="154"/>
      <c r="DO110" s="154"/>
      <c r="DP110" s="154"/>
      <c r="DQ110" s="154"/>
      <c r="DR110" s="154"/>
      <c r="DS110" s="154"/>
      <c r="DT110" s="154"/>
      <c r="DU110" s="154"/>
      <c r="DV110" s="154"/>
      <c r="DW110" s="154"/>
      <c r="DX110" s="154"/>
      <c r="DY110" s="154"/>
      <c r="DZ110" s="154"/>
      <c r="EA110" s="154"/>
      <c r="EB110" s="154"/>
      <c r="EC110" s="154"/>
      <c r="ED110" s="154"/>
      <c r="EE110" s="154"/>
      <c r="EF110" s="154"/>
      <c r="EG110" s="154"/>
      <c r="EH110" s="154"/>
      <c r="EI110" s="154"/>
      <c r="EJ110" s="154"/>
      <c r="EK110" s="154"/>
      <c r="EL110" s="154"/>
      <c r="EM110" s="154"/>
      <c r="EN110" s="154"/>
      <c r="EO110" s="154"/>
      <c r="EP110" s="154"/>
      <c r="EQ110" s="154"/>
      <c r="ER110" s="154"/>
      <c r="ES110" s="154"/>
      <c r="ET110" s="154"/>
      <c r="EU110" s="154"/>
      <c r="EV110" s="154"/>
    </row>
    <row r="111" spans="28:152" ht="18" customHeight="1">
      <c r="AB111" s="154"/>
      <c r="AC111" s="154"/>
      <c r="AD111" s="154"/>
      <c r="AE111" s="154"/>
      <c r="AF111" s="154"/>
      <c r="AG111" s="154"/>
      <c r="AH111" s="254"/>
      <c r="AI111" s="157"/>
      <c r="AJ111" s="198"/>
      <c r="AK111" s="204"/>
      <c r="AL111" s="154"/>
      <c r="AM111" s="20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7"/>
      <c r="BJ111" s="157"/>
      <c r="BK111" s="157"/>
      <c r="BL111" s="157"/>
      <c r="BM111" s="157"/>
      <c r="BN111" s="157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  <c r="DB111" s="154"/>
      <c r="DC111" s="154"/>
      <c r="DD111" s="154"/>
      <c r="DE111" s="154"/>
      <c r="DF111" s="154"/>
      <c r="DG111" s="154"/>
      <c r="DH111" s="154"/>
      <c r="DI111" s="154"/>
      <c r="DJ111" s="154"/>
      <c r="DK111" s="154"/>
      <c r="DL111" s="154"/>
      <c r="DM111" s="154"/>
      <c r="DN111" s="154"/>
      <c r="DO111" s="154"/>
      <c r="DP111" s="154"/>
      <c r="DQ111" s="154"/>
      <c r="DR111" s="154"/>
      <c r="DS111" s="154"/>
      <c r="DT111" s="154"/>
      <c r="DU111" s="154"/>
      <c r="DV111" s="154"/>
      <c r="DW111" s="154"/>
      <c r="DX111" s="154"/>
      <c r="DY111" s="154"/>
      <c r="DZ111" s="154"/>
      <c r="EA111" s="154"/>
      <c r="EB111" s="154"/>
      <c r="EC111" s="154"/>
      <c r="ED111" s="154"/>
      <c r="EE111" s="154"/>
      <c r="EF111" s="154"/>
      <c r="EG111" s="154"/>
      <c r="EH111" s="154"/>
      <c r="EI111" s="154"/>
      <c r="EJ111" s="154"/>
      <c r="EK111" s="154"/>
      <c r="EL111" s="154"/>
      <c r="EM111" s="154"/>
      <c r="EN111" s="154"/>
      <c r="EO111" s="154"/>
      <c r="EP111" s="154"/>
      <c r="EQ111" s="154"/>
      <c r="ER111" s="154"/>
      <c r="ES111" s="154"/>
      <c r="ET111" s="154"/>
      <c r="EU111" s="154"/>
      <c r="EV111" s="154"/>
    </row>
    <row r="112" spans="2:152" ht="18" customHeight="1">
      <c r="B112" s="154"/>
      <c r="AB112" s="154"/>
      <c r="AC112" s="154"/>
      <c r="AD112" s="154"/>
      <c r="AE112" s="154"/>
      <c r="AF112" s="154"/>
      <c r="AG112" s="154"/>
      <c r="AH112" s="159"/>
      <c r="AI112" s="157"/>
      <c r="AJ112" s="198"/>
      <c r="AK112" s="204"/>
      <c r="AL112" s="154"/>
      <c r="AM112" s="20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7"/>
      <c r="BJ112" s="157"/>
      <c r="BK112" s="157"/>
      <c r="BL112" s="157"/>
      <c r="BM112" s="157"/>
      <c r="BN112" s="157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  <c r="DB112" s="154"/>
      <c r="DC112" s="154"/>
      <c r="DD112" s="154"/>
      <c r="DE112" s="154"/>
      <c r="DF112" s="154"/>
      <c r="DG112" s="154"/>
      <c r="DH112" s="154"/>
      <c r="DI112" s="154"/>
      <c r="DJ112" s="154"/>
      <c r="DK112" s="154"/>
      <c r="DL112" s="154"/>
      <c r="DM112" s="154"/>
      <c r="DN112" s="154"/>
      <c r="DO112" s="154"/>
      <c r="DP112" s="154"/>
      <c r="DQ112" s="154"/>
      <c r="DR112" s="154"/>
      <c r="DS112" s="154"/>
      <c r="DT112" s="154"/>
      <c r="DU112" s="154"/>
      <c r="DV112" s="154"/>
      <c r="DW112" s="154"/>
      <c r="DX112" s="154"/>
      <c r="DY112" s="154"/>
      <c r="DZ112" s="154"/>
      <c r="EA112" s="154"/>
      <c r="EB112" s="154"/>
      <c r="EC112" s="154"/>
      <c r="ED112" s="154"/>
      <c r="EE112" s="154"/>
      <c r="EF112" s="154"/>
      <c r="EG112" s="154"/>
      <c r="EH112" s="154"/>
      <c r="EI112" s="154"/>
      <c r="EJ112" s="154"/>
      <c r="EK112" s="154"/>
      <c r="EL112" s="154"/>
      <c r="EM112" s="154"/>
      <c r="EN112" s="154"/>
      <c r="EO112" s="154"/>
      <c r="EP112" s="154"/>
      <c r="EQ112" s="154"/>
      <c r="ER112" s="154"/>
      <c r="ES112" s="154"/>
      <c r="ET112" s="154"/>
      <c r="EU112" s="154"/>
      <c r="EV112" s="154"/>
    </row>
    <row r="113" spans="2:152" ht="18" customHeight="1">
      <c r="B113" s="154"/>
      <c r="AB113" s="154"/>
      <c r="AC113" s="154"/>
      <c r="AD113" s="154"/>
      <c r="AE113" s="154"/>
      <c r="AF113" s="154"/>
      <c r="AG113" s="154"/>
      <c r="AH113" s="254"/>
      <c r="AI113" s="157"/>
      <c r="AJ113" s="157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  <c r="DB113" s="154"/>
      <c r="DC113" s="154"/>
      <c r="DD113" s="154"/>
      <c r="DE113" s="154"/>
      <c r="DF113" s="154"/>
      <c r="DG113" s="154"/>
      <c r="DH113" s="154"/>
      <c r="DI113" s="154"/>
      <c r="DJ113" s="154"/>
      <c r="DK113" s="154"/>
      <c r="DL113" s="154"/>
      <c r="DM113" s="154"/>
      <c r="DN113" s="154"/>
      <c r="DO113" s="154"/>
      <c r="DP113" s="154"/>
      <c r="DQ113" s="154"/>
      <c r="DR113" s="154"/>
      <c r="DS113" s="154"/>
      <c r="DT113" s="154"/>
      <c r="DU113" s="154"/>
      <c r="DV113" s="154"/>
      <c r="DW113" s="154"/>
      <c r="DX113" s="154"/>
      <c r="DY113" s="154"/>
      <c r="DZ113" s="154"/>
      <c r="EA113" s="154"/>
      <c r="EB113" s="154"/>
      <c r="EC113" s="154"/>
      <c r="ED113" s="154"/>
      <c r="EE113" s="154"/>
      <c r="EF113" s="154"/>
      <c r="EG113" s="154"/>
      <c r="EH113" s="154"/>
      <c r="EI113" s="154"/>
      <c r="EJ113" s="154"/>
      <c r="EK113" s="154"/>
      <c r="EL113" s="154"/>
      <c r="EM113" s="154"/>
      <c r="EN113" s="154"/>
      <c r="EO113" s="154"/>
      <c r="EP113" s="154"/>
      <c r="EQ113" s="154"/>
      <c r="ER113" s="154"/>
      <c r="ES113" s="154"/>
      <c r="ET113" s="154"/>
      <c r="EU113" s="154"/>
      <c r="EV113" s="154"/>
    </row>
    <row r="114" spans="2:152" ht="18" customHeight="1">
      <c r="B114" s="154"/>
      <c r="AB114" s="154"/>
      <c r="AC114" s="154"/>
      <c r="AD114" s="154"/>
      <c r="AE114" s="154"/>
      <c r="AF114" s="154"/>
      <c r="AG114" s="154"/>
      <c r="AH114" s="159"/>
      <c r="AI114" s="157"/>
      <c r="AJ114" s="157"/>
      <c r="AK114" s="199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7"/>
      <c r="BJ114" s="157"/>
      <c r="BK114" s="157"/>
      <c r="BL114" s="157"/>
      <c r="BM114" s="157"/>
      <c r="BN114" s="157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  <c r="DB114" s="154"/>
      <c r="DC114" s="154"/>
      <c r="DD114" s="154"/>
      <c r="DE114" s="154"/>
      <c r="DF114" s="154"/>
      <c r="DG114" s="154"/>
      <c r="DH114" s="154"/>
      <c r="DI114" s="154"/>
      <c r="DJ114" s="154"/>
      <c r="DK114" s="154"/>
      <c r="DL114" s="154"/>
      <c r="DM114" s="154"/>
      <c r="DN114" s="154"/>
      <c r="DO114" s="154"/>
      <c r="DP114" s="154"/>
      <c r="DQ114" s="154"/>
      <c r="DR114" s="154"/>
      <c r="DS114" s="154"/>
      <c r="DT114" s="154"/>
      <c r="DU114" s="154"/>
      <c r="DV114" s="154"/>
      <c r="DW114" s="154"/>
      <c r="DX114" s="154"/>
      <c r="DY114" s="154"/>
      <c r="DZ114" s="154"/>
      <c r="EA114" s="154"/>
      <c r="EB114" s="154"/>
      <c r="EC114" s="154"/>
      <c r="ED114" s="154"/>
      <c r="EE114" s="154"/>
      <c r="EF114" s="154"/>
      <c r="EG114" s="154"/>
      <c r="EH114" s="154"/>
      <c r="EI114" s="154"/>
      <c r="EJ114" s="154"/>
      <c r="EK114" s="154"/>
      <c r="EL114" s="154"/>
      <c r="EM114" s="154"/>
      <c r="EN114" s="154"/>
      <c r="EO114" s="154"/>
      <c r="EP114" s="154"/>
      <c r="EQ114" s="154"/>
      <c r="ER114" s="154"/>
      <c r="ES114" s="154"/>
      <c r="ET114" s="154"/>
      <c r="EU114" s="154"/>
      <c r="EV114" s="154"/>
    </row>
    <row r="115" spans="2:152" ht="18" customHeight="1">
      <c r="B115" s="154"/>
      <c r="AB115" s="154"/>
      <c r="AC115" s="154"/>
      <c r="AD115" s="154"/>
      <c r="AE115" s="154"/>
      <c r="AF115" s="154"/>
      <c r="AG115" s="154"/>
      <c r="AH115" s="198"/>
      <c r="AI115" s="198"/>
      <c r="AJ115" s="198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54"/>
      <c r="DU115" s="154"/>
      <c r="DV115" s="154"/>
      <c r="DW115" s="154"/>
      <c r="DX115" s="154"/>
      <c r="DY115" s="154"/>
      <c r="DZ115" s="154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/>
      <c r="EO115" s="154"/>
      <c r="EP115" s="154"/>
      <c r="EQ115" s="154"/>
      <c r="ER115" s="154"/>
      <c r="ES115" s="154"/>
      <c r="ET115" s="154"/>
      <c r="EU115" s="154"/>
      <c r="EV115" s="154"/>
    </row>
    <row r="116" spans="2:152" ht="18" customHeight="1">
      <c r="B116" s="154"/>
      <c r="AB116" s="154"/>
      <c r="AC116" s="154"/>
      <c r="AD116" s="154"/>
      <c r="AE116" s="154"/>
      <c r="AF116" s="154"/>
      <c r="AG116" s="154"/>
      <c r="AH116" s="254"/>
      <c r="AI116" s="157"/>
      <c r="AJ116" s="227"/>
      <c r="AK116" s="198"/>
      <c r="AL116" s="227"/>
      <c r="AM116" s="198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7"/>
      <c r="AX116" s="241"/>
      <c r="AY116" s="241"/>
      <c r="AZ116" s="154"/>
      <c r="BA116" s="241"/>
      <c r="BB116" s="241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  <c r="DB116" s="154"/>
      <c r="DC116" s="154"/>
      <c r="DD116" s="154"/>
      <c r="DE116" s="154"/>
      <c r="DF116" s="154"/>
      <c r="DG116" s="154"/>
      <c r="DH116" s="154"/>
      <c r="DI116" s="154"/>
      <c r="DJ116" s="154"/>
      <c r="DK116" s="154"/>
      <c r="DL116" s="154"/>
      <c r="DM116" s="154"/>
      <c r="DN116" s="154"/>
      <c r="DO116" s="154"/>
      <c r="DP116" s="154"/>
      <c r="DQ116" s="154"/>
      <c r="DR116" s="154"/>
      <c r="DS116" s="154"/>
      <c r="DT116" s="154"/>
      <c r="DU116" s="154"/>
      <c r="DV116" s="154"/>
      <c r="DW116" s="154"/>
      <c r="DX116" s="154"/>
      <c r="DY116" s="154"/>
      <c r="DZ116" s="154"/>
      <c r="EA116" s="154"/>
      <c r="EB116" s="154"/>
      <c r="EC116" s="154"/>
      <c r="ED116" s="154"/>
      <c r="EE116" s="154"/>
      <c r="EF116" s="154"/>
      <c r="EG116" s="154"/>
      <c r="EH116" s="154"/>
      <c r="EI116" s="154"/>
      <c r="EJ116" s="154"/>
      <c r="EK116" s="154"/>
      <c r="EL116" s="154"/>
      <c r="EM116" s="154"/>
      <c r="EN116" s="154"/>
      <c r="EO116" s="154"/>
      <c r="EP116" s="154"/>
      <c r="EQ116" s="154"/>
      <c r="ER116" s="154"/>
      <c r="ES116" s="154"/>
      <c r="ET116" s="154"/>
      <c r="EU116" s="154"/>
      <c r="EV116" s="154"/>
    </row>
    <row r="117" spans="2:152" ht="18" customHeight="1">
      <c r="B117" s="154"/>
      <c r="AB117" s="154"/>
      <c r="AC117" s="154"/>
      <c r="AD117" s="154"/>
      <c r="AE117" s="154"/>
      <c r="AF117" s="154"/>
      <c r="AG117" s="154"/>
      <c r="AH117" s="257"/>
      <c r="AI117" s="157"/>
      <c r="AJ117" s="198"/>
      <c r="AK117" s="198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7"/>
      <c r="AX117" s="241"/>
      <c r="AY117" s="241"/>
      <c r="AZ117" s="154"/>
      <c r="BA117" s="241"/>
      <c r="BB117" s="241"/>
      <c r="BC117" s="154"/>
      <c r="BD117" s="154"/>
      <c r="BE117" s="154"/>
      <c r="BF117" s="154"/>
      <c r="BG117" s="154"/>
      <c r="BH117" s="154"/>
      <c r="BI117" s="157"/>
      <c r="BJ117" s="157"/>
      <c r="BK117" s="157"/>
      <c r="BL117" s="157"/>
      <c r="BM117" s="157"/>
      <c r="BN117" s="157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  <c r="DB117" s="154"/>
      <c r="DC117" s="154"/>
      <c r="DD117" s="154"/>
      <c r="DE117" s="154"/>
      <c r="DF117" s="154"/>
      <c r="DG117" s="154"/>
      <c r="DH117" s="154"/>
      <c r="DI117" s="154"/>
      <c r="DJ117" s="154"/>
      <c r="DK117" s="154"/>
      <c r="DL117" s="154"/>
      <c r="DM117" s="154"/>
      <c r="DN117" s="154"/>
      <c r="DO117" s="154"/>
      <c r="DP117" s="154"/>
      <c r="DQ117" s="154"/>
      <c r="DR117" s="154"/>
      <c r="DS117" s="154"/>
      <c r="DT117" s="154"/>
      <c r="DU117" s="154"/>
      <c r="DV117" s="154"/>
      <c r="DW117" s="154"/>
      <c r="DX117" s="154"/>
      <c r="DY117" s="154"/>
      <c r="DZ117" s="154"/>
      <c r="EA117" s="154"/>
      <c r="EB117" s="154"/>
      <c r="EC117" s="154"/>
      <c r="ED117" s="154"/>
      <c r="EE117" s="154"/>
      <c r="EF117" s="154"/>
      <c r="EG117" s="154"/>
      <c r="EH117" s="154"/>
      <c r="EI117" s="154"/>
      <c r="EJ117" s="154"/>
      <c r="EK117" s="154"/>
      <c r="EL117" s="154"/>
      <c r="EM117" s="154"/>
      <c r="EN117" s="154"/>
      <c r="EO117" s="154"/>
      <c r="EP117" s="154"/>
      <c r="EQ117" s="154"/>
      <c r="ER117" s="154"/>
      <c r="ES117" s="154"/>
      <c r="ET117" s="154"/>
      <c r="EU117" s="154"/>
      <c r="EV117" s="154"/>
    </row>
    <row r="118" spans="2:152" ht="18" customHeight="1">
      <c r="B118" s="154"/>
      <c r="AB118" s="154"/>
      <c r="AC118" s="154"/>
      <c r="AD118" s="154"/>
      <c r="AE118" s="154"/>
      <c r="AF118" s="154"/>
      <c r="AG118" s="154"/>
      <c r="AH118" s="157"/>
      <c r="AI118" s="157"/>
      <c r="AJ118" s="157"/>
      <c r="AK118" s="157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7"/>
      <c r="AX118" s="241"/>
      <c r="AY118" s="241"/>
      <c r="AZ118" s="154"/>
      <c r="BA118" s="241"/>
      <c r="BB118" s="241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  <c r="DB118" s="154"/>
      <c r="DC118" s="154"/>
      <c r="DD118" s="154"/>
      <c r="DE118" s="154"/>
      <c r="DF118" s="154"/>
      <c r="DG118" s="154"/>
      <c r="DH118" s="154"/>
      <c r="DI118" s="154"/>
      <c r="DJ118" s="154"/>
      <c r="DK118" s="154"/>
      <c r="DL118" s="154"/>
      <c r="DM118" s="154"/>
      <c r="DN118" s="154"/>
      <c r="DO118" s="154"/>
      <c r="DP118" s="154"/>
      <c r="DQ118" s="154"/>
      <c r="DR118" s="154"/>
      <c r="DS118" s="154"/>
      <c r="DT118" s="154"/>
      <c r="DU118" s="154"/>
      <c r="DV118" s="154"/>
      <c r="DW118" s="154"/>
      <c r="DX118" s="154"/>
      <c r="DY118" s="154"/>
      <c r="DZ118" s="154"/>
      <c r="EA118" s="154"/>
      <c r="EB118" s="154"/>
      <c r="EC118" s="154"/>
      <c r="ED118" s="154"/>
      <c r="EE118" s="154"/>
      <c r="EF118" s="154"/>
      <c r="EG118" s="154"/>
      <c r="EH118" s="154"/>
      <c r="EI118" s="154"/>
      <c r="EJ118" s="154"/>
      <c r="EK118" s="154"/>
      <c r="EL118" s="154"/>
      <c r="EM118" s="154"/>
      <c r="EN118" s="154"/>
      <c r="EO118" s="154"/>
      <c r="EP118" s="154"/>
      <c r="EQ118" s="154"/>
      <c r="ER118" s="154"/>
      <c r="ES118" s="154"/>
      <c r="ET118" s="154"/>
      <c r="EU118" s="154"/>
      <c r="EV118" s="154"/>
    </row>
    <row r="119" spans="2:152" ht="18" customHeight="1">
      <c r="B119" s="154"/>
      <c r="AB119" s="154"/>
      <c r="AC119" s="154"/>
      <c r="AD119" s="154"/>
      <c r="AE119" s="154"/>
      <c r="AF119" s="154"/>
      <c r="AG119" s="154"/>
      <c r="AH119" s="254"/>
      <c r="AI119" s="157"/>
      <c r="AJ119" s="157"/>
      <c r="AK119" s="157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7"/>
      <c r="AX119" s="241"/>
      <c r="AY119" s="241"/>
      <c r="AZ119" s="154"/>
      <c r="BA119" s="241"/>
      <c r="BB119" s="241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  <c r="DB119" s="154"/>
      <c r="DC119" s="154"/>
      <c r="DD119" s="154"/>
      <c r="DE119" s="154"/>
      <c r="DF119" s="154"/>
      <c r="DG119" s="154"/>
      <c r="DH119" s="154"/>
      <c r="DI119" s="154"/>
      <c r="DJ119" s="154"/>
      <c r="DK119" s="154"/>
      <c r="DL119" s="154"/>
      <c r="DM119" s="154"/>
      <c r="DN119" s="154"/>
      <c r="DO119" s="154"/>
      <c r="DP119" s="154"/>
      <c r="DQ119" s="154"/>
      <c r="DR119" s="154"/>
      <c r="DS119" s="154"/>
      <c r="DT119" s="154"/>
      <c r="DU119" s="154"/>
      <c r="DV119" s="154"/>
      <c r="DW119" s="154"/>
      <c r="DX119" s="154"/>
      <c r="DY119" s="154"/>
      <c r="DZ119" s="154"/>
      <c r="EA119" s="154"/>
      <c r="EB119" s="154"/>
      <c r="EC119" s="154"/>
      <c r="ED119" s="154"/>
      <c r="EE119" s="154"/>
      <c r="EF119" s="154"/>
      <c r="EG119" s="154"/>
      <c r="EH119" s="154"/>
      <c r="EI119" s="154"/>
      <c r="EJ119" s="154"/>
      <c r="EK119" s="154"/>
      <c r="EL119" s="154"/>
      <c r="EM119" s="154"/>
      <c r="EN119" s="154"/>
      <c r="EO119" s="154"/>
      <c r="EP119" s="154"/>
      <c r="EQ119" s="154"/>
      <c r="ER119" s="154"/>
      <c r="ES119" s="154"/>
      <c r="ET119" s="154"/>
      <c r="EU119" s="154"/>
      <c r="EV119" s="154"/>
    </row>
    <row r="120" spans="2:152" ht="18" customHeight="1">
      <c r="B120" s="154"/>
      <c r="AB120" s="154"/>
      <c r="AC120" s="154"/>
      <c r="AF120" s="154"/>
      <c r="AG120" s="154"/>
      <c r="AH120" s="157"/>
      <c r="AI120" s="157"/>
      <c r="AJ120" s="157"/>
      <c r="AK120" s="157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7"/>
      <c r="AX120" s="241"/>
      <c r="AY120" s="241"/>
      <c r="AZ120" s="154"/>
      <c r="BA120" s="241"/>
      <c r="BB120" s="241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  <c r="DB120" s="154"/>
      <c r="DC120" s="154"/>
      <c r="DD120" s="154"/>
      <c r="DE120" s="154"/>
      <c r="DF120" s="154"/>
      <c r="DG120" s="154"/>
      <c r="DH120" s="154"/>
      <c r="DI120" s="154"/>
      <c r="DJ120" s="154"/>
      <c r="DK120" s="154"/>
      <c r="DL120" s="154"/>
      <c r="DM120" s="154"/>
      <c r="DN120" s="154"/>
      <c r="DO120" s="154"/>
      <c r="DP120" s="154"/>
      <c r="DQ120" s="154"/>
      <c r="DR120" s="154"/>
      <c r="DS120" s="154"/>
      <c r="DT120" s="154"/>
      <c r="DU120" s="154"/>
      <c r="DV120" s="154"/>
      <c r="DW120" s="154"/>
      <c r="DX120" s="154"/>
      <c r="DY120" s="154"/>
      <c r="DZ120" s="154"/>
      <c r="EA120" s="154"/>
      <c r="EB120" s="154"/>
      <c r="EC120" s="154"/>
      <c r="ED120" s="154"/>
      <c r="EE120" s="154"/>
      <c r="EF120" s="154"/>
      <c r="EG120" s="154"/>
      <c r="EH120" s="154"/>
      <c r="EI120" s="154"/>
      <c r="EJ120" s="154"/>
      <c r="EK120" s="154"/>
      <c r="EL120" s="154"/>
      <c r="EM120" s="154"/>
      <c r="EN120" s="154"/>
      <c r="EO120" s="154"/>
      <c r="EP120" s="154"/>
      <c r="EQ120" s="154"/>
      <c r="ER120" s="154"/>
      <c r="ES120" s="154"/>
      <c r="ET120" s="154"/>
      <c r="EU120" s="154"/>
      <c r="EV120" s="154"/>
    </row>
    <row r="121" spans="2:152" ht="18" customHeight="1">
      <c r="B121" s="154"/>
      <c r="AB121" s="154"/>
      <c r="AC121" s="154"/>
      <c r="AF121" s="154"/>
      <c r="AG121" s="154"/>
      <c r="AH121" s="157"/>
      <c r="AI121" s="157"/>
      <c r="AJ121" s="157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7"/>
      <c r="AX121" s="241"/>
      <c r="AY121" s="241"/>
      <c r="AZ121" s="154"/>
      <c r="BA121" s="241"/>
      <c r="BB121" s="241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  <c r="DB121" s="154"/>
      <c r="DC121" s="154"/>
      <c r="DD121" s="154"/>
      <c r="DE121" s="154"/>
      <c r="DF121" s="154"/>
      <c r="DG121" s="154"/>
      <c r="DH121" s="154"/>
      <c r="DI121" s="154"/>
      <c r="DJ121" s="154"/>
      <c r="DK121" s="154"/>
      <c r="DL121" s="154"/>
      <c r="DM121" s="154"/>
      <c r="DN121" s="154"/>
      <c r="DO121" s="154"/>
      <c r="DP121" s="154"/>
      <c r="DQ121" s="154"/>
      <c r="DR121" s="154"/>
      <c r="DS121" s="154"/>
      <c r="DT121" s="154"/>
      <c r="DU121" s="154"/>
      <c r="DV121" s="154"/>
      <c r="DW121" s="154"/>
      <c r="DX121" s="154"/>
      <c r="DY121" s="154"/>
      <c r="DZ121" s="154"/>
      <c r="EA121" s="154"/>
      <c r="EB121" s="154"/>
      <c r="EC121" s="154"/>
      <c r="ED121" s="154"/>
      <c r="EE121" s="154"/>
      <c r="EF121" s="154"/>
      <c r="EG121" s="154"/>
      <c r="EH121" s="154"/>
      <c r="EI121" s="154"/>
      <c r="EJ121" s="154"/>
      <c r="EK121" s="154"/>
      <c r="EL121" s="154"/>
      <c r="EM121" s="154"/>
      <c r="EN121" s="154"/>
      <c r="EO121" s="154"/>
      <c r="EP121" s="154"/>
      <c r="EQ121" s="154"/>
      <c r="ER121" s="154"/>
      <c r="ES121" s="154"/>
      <c r="ET121" s="154"/>
      <c r="EU121" s="154"/>
      <c r="EV121" s="154"/>
    </row>
    <row r="122" spans="2:152" ht="18" customHeight="1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F122" s="154"/>
      <c r="AG122" s="154"/>
      <c r="AH122" s="254"/>
      <c r="AI122" s="157"/>
      <c r="AJ122" s="157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7"/>
      <c r="AX122" s="241"/>
      <c r="AY122" s="241"/>
      <c r="AZ122" s="154"/>
      <c r="BA122" s="241"/>
      <c r="BB122" s="241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  <c r="DB122" s="154"/>
      <c r="DC122" s="154"/>
      <c r="DD122" s="154"/>
      <c r="DE122" s="154"/>
      <c r="DF122" s="154"/>
      <c r="DG122" s="154"/>
      <c r="DH122" s="154"/>
      <c r="DI122" s="154"/>
      <c r="DJ122" s="154"/>
      <c r="DK122" s="154"/>
      <c r="DL122" s="154"/>
      <c r="DM122" s="154"/>
      <c r="DN122" s="154"/>
      <c r="DO122" s="154"/>
      <c r="DP122" s="154"/>
      <c r="DQ122" s="154"/>
      <c r="DR122" s="154"/>
      <c r="DS122" s="154"/>
      <c r="DT122" s="154"/>
      <c r="DU122" s="154"/>
      <c r="DV122" s="154"/>
      <c r="DW122" s="154"/>
      <c r="DX122" s="154"/>
      <c r="DY122" s="154"/>
      <c r="DZ122" s="154"/>
      <c r="EA122" s="154"/>
      <c r="EB122" s="154"/>
      <c r="EC122" s="154"/>
      <c r="ED122" s="154"/>
      <c r="EE122" s="154"/>
      <c r="EF122" s="154"/>
      <c r="EG122" s="154"/>
      <c r="EH122" s="154"/>
      <c r="EI122" s="154"/>
      <c r="EJ122" s="154"/>
      <c r="EK122" s="154"/>
      <c r="EL122" s="154"/>
      <c r="EM122" s="154"/>
      <c r="EN122" s="154"/>
      <c r="EO122" s="154"/>
      <c r="EP122" s="154"/>
      <c r="EQ122" s="154"/>
      <c r="ER122" s="154"/>
      <c r="ES122" s="154"/>
      <c r="ET122" s="154"/>
      <c r="EU122" s="154"/>
      <c r="EV122" s="154"/>
    </row>
    <row r="123" spans="2:152" ht="18" customHeight="1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F123" s="154"/>
      <c r="AG123" s="154"/>
      <c r="AH123" s="258"/>
      <c r="AI123" s="157"/>
      <c r="AJ123" s="157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7"/>
      <c r="AX123" s="241"/>
      <c r="AY123" s="241"/>
      <c r="AZ123" s="154"/>
      <c r="BA123" s="241"/>
      <c r="BB123" s="241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  <c r="DB123" s="154"/>
      <c r="DC123" s="154"/>
      <c r="DD123" s="154"/>
      <c r="DE123" s="154"/>
      <c r="DF123" s="154"/>
      <c r="DG123" s="154"/>
      <c r="DH123" s="154"/>
      <c r="DI123" s="154"/>
      <c r="DJ123" s="154"/>
      <c r="DK123" s="154"/>
      <c r="DL123" s="154"/>
      <c r="DM123" s="154"/>
      <c r="DN123" s="154"/>
      <c r="DO123" s="154"/>
      <c r="DP123" s="154"/>
      <c r="DQ123" s="154"/>
      <c r="DR123" s="154"/>
      <c r="DS123" s="154"/>
      <c r="DT123" s="154"/>
      <c r="DU123" s="154"/>
      <c r="DV123" s="154"/>
      <c r="DW123" s="154"/>
      <c r="DX123" s="154"/>
      <c r="DY123" s="154"/>
      <c r="DZ123" s="154"/>
      <c r="EA123" s="154"/>
      <c r="EB123" s="154"/>
      <c r="EC123" s="154"/>
      <c r="ED123" s="154"/>
      <c r="EE123" s="154"/>
      <c r="EF123" s="154"/>
      <c r="EG123" s="154"/>
      <c r="EH123" s="154"/>
      <c r="EI123" s="154"/>
      <c r="EJ123" s="154"/>
      <c r="EK123" s="154"/>
      <c r="EL123" s="154"/>
      <c r="EM123" s="154"/>
      <c r="EN123" s="154"/>
      <c r="EO123" s="154"/>
      <c r="EP123" s="154"/>
      <c r="EQ123" s="154"/>
      <c r="ER123" s="154"/>
      <c r="ES123" s="154"/>
      <c r="ET123" s="154"/>
      <c r="EU123" s="154"/>
      <c r="EV123" s="154"/>
    </row>
    <row r="124" spans="2:152" ht="18" customHeight="1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F124" s="154"/>
      <c r="AG124" s="154"/>
      <c r="AH124" s="258"/>
      <c r="AI124" s="157"/>
      <c r="AJ124" s="157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  <c r="DB124" s="154"/>
      <c r="DC124" s="154"/>
      <c r="DD124" s="154"/>
      <c r="DE124" s="154"/>
      <c r="DF124" s="154"/>
      <c r="DG124" s="154"/>
      <c r="DH124" s="154"/>
      <c r="DI124" s="154"/>
      <c r="DJ124" s="154"/>
      <c r="DK124" s="154"/>
      <c r="DL124" s="154"/>
      <c r="DM124" s="154"/>
      <c r="DN124" s="154"/>
      <c r="DO124" s="154"/>
      <c r="DP124" s="154"/>
      <c r="DQ124" s="154"/>
      <c r="DR124" s="154"/>
      <c r="DS124" s="154"/>
      <c r="DT124" s="154"/>
      <c r="DU124" s="154"/>
      <c r="DV124" s="154"/>
      <c r="DW124" s="154"/>
      <c r="DX124" s="154"/>
      <c r="DY124" s="154"/>
      <c r="DZ124" s="154"/>
      <c r="EA124" s="154"/>
      <c r="EB124" s="154"/>
      <c r="EC124" s="154"/>
      <c r="ED124" s="154"/>
      <c r="EE124" s="154"/>
      <c r="EF124" s="154"/>
      <c r="EG124" s="154"/>
      <c r="EH124" s="154"/>
      <c r="EI124" s="154"/>
      <c r="EJ124" s="154"/>
      <c r="EK124" s="154"/>
      <c r="EL124" s="154"/>
      <c r="EM124" s="154"/>
      <c r="EN124" s="154"/>
      <c r="EO124" s="154"/>
      <c r="EP124" s="154"/>
      <c r="EQ124" s="154"/>
      <c r="ER124" s="154"/>
      <c r="ES124" s="154"/>
      <c r="ET124" s="154"/>
      <c r="EU124" s="154"/>
      <c r="EV124" s="154"/>
    </row>
    <row r="125" spans="32:152" ht="18" customHeight="1"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  <c r="DB125" s="154"/>
      <c r="DC125" s="154"/>
      <c r="DD125" s="154"/>
      <c r="DE125" s="154"/>
      <c r="DF125" s="154"/>
      <c r="DG125" s="154"/>
      <c r="DH125" s="154"/>
      <c r="DI125" s="154"/>
      <c r="DJ125" s="154"/>
      <c r="DK125" s="154"/>
      <c r="DL125" s="154"/>
      <c r="DM125" s="154"/>
      <c r="DN125" s="154"/>
      <c r="DO125" s="154"/>
      <c r="DP125" s="154"/>
      <c r="DQ125" s="154"/>
      <c r="DR125" s="154"/>
      <c r="DS125" s="154"/>
      <c r="DT125" s="154"/>
      <c r="DU125" s="154"/>
      <c r="DV125" s="154"/>
      <c r="DW125" s="154"/>
      <c r="DX125" s="154"/>
      <c r="DY125" s="154"/>
      <c r="DZ125" s="154"/>
      <c r="EA125" s="154"/>
      <c r="EB125" s="154"/>
      <c r="EC125" s="154"/>
      <c r="ED125" s="154"/>
      <c r="EE125" s="154"/>
      <c r="EF125" s="154"/>
      <c r="EG125" s="154"/>
      <c r="EH125" s="154"/>
      <c r="EI125" s="154"/>
      <c r="EJ125" s="154"/>
      <c r="EK125" s="154"/>
      <c r="EL125" s="154"/>
      <c r="EM125" s="154"/>
      <c r="EN125" s="154"/>
      <c r="EO125" s="154"/>
      <c r="EP125" s="154"/>
      <c r="EQ125" s="154"/>
      <c r="ER125" s="154"/>
      <c r="ES125" s="154"/>
      <c r="ET125" s="154"/>
      <c r="EU125" s="154"/>
      <c r="EV125" s="154"/>
    </row>
    <row r="126" spans="32:152" ht="18" customHeight="1">
      <c r="AF126" s="154"/>
      <c r="AG126" s="154"/>
      <c r="AH126" s="259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  <c r="DB126" s="154"/>
      <c r="DC126" s="154"/>
      <c r="DD126" s="154"/>
      <c r="DE126" s="154"/>
      <c r="DF126" s="154"/>
      <c r="DG126" s="154"/>
      <c r="DH126" s="154"/>
      <c r="DI126" s="154"/>
      <c r="DJ126" s="154"/>
      <c r="DK126" s="154"/>
      <c r="DL126" s="154"/>
      <c r="DM126" s="154"/>
      <c r="DN126" s="154"/>
      <c r="DO126" s="154"/>
      <c r="DP126" s="154"/>
      <c r="DQ126" s="154"/>
      <c r="DR126" s="154"/>
      <c r="DS126" s="154"/>
      <c r="DT126" s="154"/>
      <c r="DU126" s="154"/>
      <c r="DV126" s="154"/>
      <c r="DW126" s="154"/>
      <c r="DX126" s="154"/>
      <c r="DY126" s="154"/>
      <c r="DZ126" s="154"/>
      <c r="EA126" s="154"/>
      <c r="EB126" s="154"/>
      <c r="EC126" s="154"/>
      <c r="ED126" s="154"/>
      <c r="EE126" s="154"/>
      <c r="EF126" s="154"/>
      <c r="EG126" s="154"/>
      <c r="EH126" s="154"/>
      <c r="EI126" s="154"/>
      <c r="EJ126" s="154"/>
      <c r="EK126" s="154"/>
      <c r="EL126" s="154"/>
      <c r="EM126" s="154"/>
      <c r="EN126" s="154"/>
      <c r="EO126" s="154"/>
      <c r="EP126" s="154"/>
      <c r="EQ126" s="154"/>
      <c r="ER126" s="154"/>
      <c r="ES126" s="154"/>
      <c r="ET126" s="154"/>
      <c r="EU126" s="154"/>
      <c r="EV126" s="154"/>
    </row>
    <row r="127" spans="32:152" ht="18" customHeight="1"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  <c r="DB127" s="154"/>
      <c r="DC127" s="154"/>
      <c r="DD127" s="154"/>
      <c r="DE127" s="154"/>
      <c r="DF127" s="154"/>
      <c r="DG127" s="154"/>
      <c r="DH127" s="154"/>
      <c r="DI127" s="154"/>
      <c r="DJ127" s="154"/>
      <c r="DK127" s="154"/>
      <c r="DL127" s="154"/>
      <c r="DM127" s="154"/>
      <c r="DN127" s="154"/>
      <c r="DO127" s="154"/>
      <c r="DP127" s="154"/>
      <c r="DQ127" s="154"/>
      <c r="DR127" s="154"/>
      <c r="DS127" s="154"/>
      <c r="DT127" s="154"/>
      <c r="DU127" s="154"/>
      <c r="DV127" s="154"/>
      <c r="DW127" s="154"/>
      <c r="DX127" s="154"/>
      <c r="DY127" s="154"/>
      <c r="DZ127" s="154"/>
      <c r="EA127" s="154"/>
      <c r="EB127" s="154"/>
      <c r="EC127" s="154"/>
      <c r="ED127" s="154"/>
      <c r="EE127" s="154"/>
      <c r="EF127" s="154"/>
      <c r="EG127" s="154"/>
      <c r="EH127" s="154"/>
      <c r="EI127" s="154"/>
      <c r="EJ127" s="154"/>
      <c r="EK127" s="154"/>
      <c r="EL127" s="154"/>
      <c r="EM127" s="154"/>
      <c r="EN127" s="154"/>
      <c r="EO127" s="154"/>
      <c r="EP127" s="154"/>
      <c r="EQ127" s="154"/>
      <c r="ER127" s="154"/>
      <c r="ES127" s="154"/>
      <c r="ET127" s="154"/>
      <c r="EU127" s="154"/>
      <c r="EV127" s="154"/>
    </row>
    <row r="128" spans="32:152" ht="18" customHeight="1">
      <c r="AF128" s="154"/>
      <c r="AG128" s="154"/>
      <c r="AH128" s="159"/>
      <c r="AI128" s="159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154"/>
      <c r="CR128" s="154"/>
      <c r="CS128" s="154"/>
      <c r="CT128" s="154"/>
      <c r="CU128" s="154"/>
      <c r="CV128" s="154"/>
      <c r="CW128" s="154"/>
      <c r="CX128" s="154"/>
      <c r="CY128" s="154"/>
      <c r="CZ128" s="154"/>
      <c r="DA128" s="154"/>
      <c r="DB128" s="154"/>
      <c r="DC128" s="154"/>
      <c r="DD128" s="154"/>
      <c r="DE128" s="154"/>
      <c r="DF128" s="154"/>
      <c r="DG128" s="154"/>
      <c r="DH128" s="154"/>
      <c r="DI128" s="154"/>
      <c r="DJ128" s="154"/>
      <c r="DK128" s="154"/>
      <c r="DL128" s="154"/>
      <c r="DM128" s="154"/>
      <c r="DN128" s="154"/>
      <c r="DO128" s="154"/>
      <c r="DP128" s="154"/>
      <c r="DQ128" s="154"/>
      <c r="DR128" s="154"/>
      <c r="DS128" s="154"/>
      <c r="DT128" s="154"/>
      <c r="DU128" s="154"/>
      <c r="DV128" s="154"/>
      <c r="DW128" s="154"/>
      <c r="DX128" s="154"/>
      <c r="DY128" s="154"/>
      <c r="DZ128" s="154"/>
      <c r="EA128" s="154"/>
      <c r="EB128" s="154"/>
      <c r="EC128" s="154"/>
      <c r="ED128" s="154"/>
      <c r="EE128" s="154"/>
      <c r="EF128" s="154"/>
      <c r="EG128" s="154"/>
      <c r="EH128" s="154"/>
      <c r="EI128" s="154"/>
      <c r="EJ128" s="154"/>
      <c r="EK128" s="154"/>
      <c r="EL128" s="154"/>
      <c r="EM128" s="154"/>
      <c r="EN128" s="154"/>
      <c r="EO128" s="154"/>
      <c r="EP128" s="154"/>
      <c r="EQ128" s="154"/>
      <c r="ER128" s="154"/>
      <c r="ES128" s="154"/>
      <c r="ET128" s="154"/>
      <c r="EU128" s="154"/>
      <c r="EV128" s="154"/>
    </row>
    <row r="129" spans="32:152" ht="18" customHeight="1">
      <c r="AF129" s="154"/>
      <c r="AG129" s="154"/>
      <c r="AH129" s="155"/>
      <c r="AI129" s="155"/>
      <c r="AJ129" s="155"/>
      <c r="AK129" s="155"/>
      <c r="AL129" s="154"/>
      <c r="AM129" s="157"/>
      <c r="AN129" s="157"/>
      <c r="AO129" s="157"/>
      <c r="AP129" s="157"/>
      <c r="AQ129" s="157"/>
      <c r="AR129" s="157"/>
      <c r="AS129" s="157"/>
      <c r="AT129" s="154"/>
      <c r="AU129" s="154"/>
      <c r="AV129" s="154"/>
      <c r="AW129" s="198"/>
      <c r="AX129" s="227"/>
      <c r="AY129" s="227"/>
      <c r="AZ129" s="199"/>
      <c r="BA129" s="198"/>
      <c r="BB129" s="198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154"/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154"/>
      <c r="CR129" s="154"/>
      <c r="CS129" s="154"/>
      <c r="CT129" s="154"/>
      <c r="CU129" s="154"/>
      <c r="CV129" s="154"/>
      <c r="CW129" s="154"/>
      <c r="CX129" s="154"/>
      <c r="CY129" s="154"/>
      <c r="CZ129" s="154"/>
      <c r="DA129" s="154"/>
      <c r="DB129" s="154"/>
      <c r="DC129" s="154"/>
      <c r="DD129" s="154"/>
      <c r="DE129" s="154"/>
      <c r="DF129" s="154"/>
      <c r="DG129" s="154"/>
      <c r="DH129" s="154"/>
      <c r="DI129" s="154"/>
      <c r="DJ129" s="154"/>
      <c r="DK129" s="154"/>
      <c r="DL129" s="154"/>
      <c r="DM129" s="154"/>
      <c r="DN129" s="154"/>
      <c r="DO129" s="154"/>
      <c r="DP129" s="154"/>
      <c r="DQ129" s="154"/>
      <c r="DR129" s="154"/>
      <c r="DS129" s="154"/>
      <c r="DT129" s="154"/>
      <c r="DU129" s="154"/>
      <c r="DV129" s="154"/>
      <c r="DW129" s="154"/>
      <c r="DX129" s="154"/>
      <c r="DY129" s="154"/>
      <c r="DZ129" s="154"/>
      <c r="EA129" s="154"/>
      <c r="EB129" s="154"/>
      <c r="EC129" s="154"/>
      <c r="ED129" s="154"/>
      <c r="EE129" s="154"/>
      <c r="EF129" s="154"/>
      <c r="EG129" s="154"/>
      <c r="EH129" s="154"/>
      <c r="EI129" s="154"/>
      <c r="EJ129" s="154"/>
      <c r="EK129" s="154"/>
      <c r="EL129" s="154"/>
      <c r="EM129" s="154"/>
      <c r="EN129" s="154"/>
      <c r="EO129" s="154"/>
      <c r="EP129" s="154"/>
      <c r="EQ129" s="154"/>
      <c r="ER129" s="154"/>
      <c r="ES129" s="154"/>
      <c r="ET129" s="154"/>
      <c r="EU129" s="154"/>
      <c r="EV129" s="154"/>
    </row>
    <row r="130" spans="32:152" ht="18" customHeight="1">
      <c r="AF130" s="154"/>
      <c r="AG130" s="154"/>
      <c r="AH130" s="155"/>
      <c r="AI130" s="155"/>
      <c r="AJ130" s="155"/>
      <c r="AK130" s="155"/>
      <c r="AL130" s="154"/>
      <c r="AM130" s="157"/>
      <c r="AN130" s="157"/>
      <c r="AO130" s="157"/>
      <c r="AP130" s="157"/>
      <c r="AQ130" s="157"/>
      <c r="AR130" s="157"/>
      <c r="AS130" s="157"/>
      <c r="AT130" s="154"/>
      <c r="AU130" s="154"/>
      <c r="AV130" s="154"/>
      <c r="AW130" s="198"/>
      <c r="AX130" s="227"/>
      <c r="AY130" s="227"/>
      <c r="AZ130" s="199"/>
      <c r="BA130" s="198"/>
      <c r="BB130" s="198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154"/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154"/>
      <c r="CS130" s="154"/>
      <c r="CT130" s="154"/>
      <c r="CU130" s="154"/>
      <c r="CV130" s="154"/>
      <c r="CW130" s="154"/>
      <c r="CX130" s="154"/>
      <c r="CY130" s="154"/>
      <c r="CZ130" s="154"/>
      <c r="DA130" s="154"/>
      <c r="DB130" s="154"/>
      <c r="DC130" s="154"/>
      <c r="DD130" s="154"/>
      <c r="DE130" s="154"/>
      <c r="DF130" s="154"/>
      <c r="DG130" s="154"/>
      <c r="DH130" s="154"/>
      <c r="DI130" s="154"/>
      <c r="DJ130" s="154"/>
      <c r="DK130" s="154"/>
      <c r="DL130" s="154"/>
      <c r="DM130" s="154"/>
      <c r="DN130" s="154"/>
      <c r="DO130" s="154"/>
      <c r="DP130" s="154"/>
      <c r="DQ130" s="154"/>
      <c r="DR130" s="154"/>
      <c r="DS130" s="154"/>
      <c r="DT130" s="154"/>
      <c r="DU130" s="154"/>
      <c r="DV130" s="154"/>
      <c r="DW130" s="154"/>
      <c r="DX130" s="154"/>
      <c r="DY130" s="154"/>
      <c r="DZ130" s="154"/>
      <c r="EA130" s="154"/>
      <c r="EB130" s="154"/>
      <c r="EC130" s="154"/>
      <c r="ED130" s="154"/>
      <c r="EE130" s="154"/>
      <c r="EF130" s="154"/>
      <c r="EG130" s="154"/>
      <c r="EH130" s="154"/>
      <c r="EI130" s="154"/>
      <c r="EJ130" s="154"/>
      <c r="EK130" s="154"/>
      <c r="EL130" s="154"/>
      <c r="EM130" s="154"/>
      <c r="EN130" s="154"/>
      <c r="EO130" s="154"/>
      <c r="EP130" s="154"/>
      <c r="EQ130" s="154"/>
      <c r="ER130" s="154"/>
      <c r="ES130" s="154"/>
      <c r="ET130" s="154"/>
      <c r="EU130" s="154"/>
      <c r="EV130" s="154"/>
    </row>
    <row r="131" spans="32:152" ht="18" customHeight="1">
      <c r="AF131" s="154"/>
      <c r="AG131" s="154"/>
      <c r="AH131" s="155"/>
      <c r="AI131" s="155"/>
      <c r="AJ131" s="155"/>
      <c r="AK131" s="155"/>
      <c r="AL131" s="154"/>
      <c r="AM131" s="157"/>
      <c r="AN131" s="157"/>
      <c r="AO131" s="157"/>
      <c r="AP131" s="157"/>
      <c r="AQ131" s="157"/>
      <c r="AR131" s="157"/>
      <c r="AS131" s="157"/>
      <c r="AT131" s="154"/>
      <c r="AU131" s="154"/>
      <c r="AV131" s="154"/>
      <c r="AW131" s="198"/>
      <c r="AX131" s="227"/>
      <c r="AY131" s="227"/>
      <c r="AZ131" s="199"/>
      <c r="BA131" s="198"/>
      <c r="BB131" s="198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  <c r="DB131" s="154"/>
      <c r="DC131" s="154"/>
      <c r="DD131" s="154"/>
      <c r="DE131" s="154"/>
      <c r="DF131" s="154"/>
      <c r="DG131" s="154"/>
      <c r="DH131" s="154"/>
      <c r="DI131" s="154"/>
      <c r="DJ131" s="154"/>
      <c r="DK131" s="154"/>
      <c r="DL131" s="154"/>
      <c r="DM131" s="154"/>
      <c r="DN131" s="154"/>
      <c r="DO131" s="154"/>
      <c r="DP131" s="154"/>
      <c r="DQ131" s="154"/>
      <c r="DR131" s="154"/>
      <c r="DS131" s="154"/>
      <c r="DT131" s="154"/>
      <c r="DU131" s="154"/>
      <c r="DV131" s="154"/>
      <c r="DW131" s="154"/>
      <c r="DX131" s="154"/>
      <c r="DY131" s="154"/>
      <c r="DZ131" s="154"/>
      <c r="EA131" s="154"/>
      <c r="EB131" s="154"/>
      <c r="EC131" s="154"/>
      <c r="ED131" s="154"/>
      <c r="EE131" s="154"/>
      <c r="EF131" s="154"/>
      <c r="EG131" s="154"/>
      <c r="EH131" s="154"/>
      <c r="EI131" s="154"/>
      <c r="EJ131" s="154"/>
      <c r="EK131" s="154"/>
      <c r="EL131" s="154"/>
      <c r="EM131" s="154"/>
      <c r="EN131" s="154"/>
      <c r="EO131" s="154"/>
      <c r="EP131" s="154"/>
      <c r="EQ131" s="154"/>
      <c r="ER131" s="154"/>
      <c r="ES131" s="154"/>
      <c r="ET131" s="154"/>
      <c r="EU131" s="154"/>
      <c r="EV131" s="154"/>
    </row>
    <row r="132" spans="32:152" ht="18" customHeight="1">
      <c r="AF132" s="154"/>
      <c r="AG132" s="154"/>
      <c r="AH132" s="155"/>
      <c r="AI132" s="155"/>
      <c r="AJ132" s="155"/>
      <c r="AK132" s="155"/>
      <c r="AL132" s="154"/>
      <c r="AM132" s="157"/>
      <c r="AN132" s="157"/>
      <c r="AO132" s="157"/>
      <c r="AP132" s="157"/>
      <c r="AQ132" s="157"/>
      <c r="AR132" s="157"/>
      <c r="AS132" s="157"/>
      <c r="AT132" s="154"/>
      <c r="AU132" s="154"/>
      <c r="AV132" s="154"/>
      <c r="AW132" s="198"/>
      <c r="AX132" s="227"/>
      <c r="AY132" s="227"/>
      <c r="AZ132" s="199"/>
      <c r="BA132" s="198"/>
      <c r="BB132" s="198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  <c r="DB132" s="154"/>
      <c r="DC132" s="154"/>
      <c r="DD132" s="154"/>
      <c r="DE132" s="154"/>
      <c r="DF132" s="154"/>
      <c r="DG132" s="154"/>
      <c r="DH132" s="154"/>
      <c r="DI132" s="154"/>
      <c r="DJ132" s="154"/>
      <c r="DK132" s="154"/>
      <c r="DL132" s="154"/>
      <c r="DM132" s="154"/>
      <c r="DN132" s="154"/>
      <c r="DO132" s="154"/>
      <c r="DP132" s="154"/>
      <c r="DQ132" s="154"/>
      <c r="DR132" s="154"/>
      <c r="DS132" s="154"/>
      <c r="DT132" s="154"/>
      <c r="DU132" s="154"/>
      <c r="DV132" s="154"/>
      <c r="DW132" s="154"/>
      <c r="DX132" s="154"/>
      <c r="DY132" s="154"/>
      <c r="DZ132" s="154"/>
      <c r="EA132" s="154"/>
      <c r="EB132" s="154"/>
      <c r="EC132" s="154"/>
      <c r="ED132" s="154"/>
      <c r="EE132" s="154"/>
      <c r="EF132" s="154"/>
      <c r="EG132" s="154"/>
      <c r="EH132" s="154"/>
      <c r="EI132" s="154"/>
      <c r="EJ132" s="154"/>
      <c r="EK132" s="154"/>
      <c r="EL132" s="154"/>
      <c r="EM132" s="154"/>
      <c r="EN132" s="154"/>
      <c r="EO132" s="154"/>
      <c r="EP132" s="154"/>
      <c r="EQ132" s="154"/>
      <c r="ER132" s="154"/>
      <c r="ES132" s="154"/>
      <c r="ET132" s="154"/>
      <c r="EU132" s="154"/>
      <c r="EV132" s="154"/>
    </row>
    <row r="133" spans="32:152" ht="18" customHeight="1">
      <c r="AF133" s="154"/>
      <c r="AG133" s="154"/>
      <c r="AH133" s="155"/>
      <c r="AI133" s="154"/>
      <c r="AJ133" s="154"/>
      <c r="AK133" s="154"/>
      <c r="AL133" s="154"/>
      <c r="AM133" s="155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7"/>
      <c r="AX133" s="241"/>
      <c r="AY133" s="241"/>
      <c r="AZ133" s="199"/>
      <c r="BA133" s="157"/>
      <c r="BB133" s="157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  <c r="DB133" s="154"/>
      <c r="DC133" s="154"/>
      <c r="DD133" s="154"/>
      <c r="DE133" s="154"/>
      <c r="DF133" s="154"/>
      <c r="DG133" s="154"/>
      <c r="DH133" s="154"/>
      <c r="DI133" s="154"/>
      <c r="DJ133" s="154"/>
      <c r="DK133" s="154"/>
      <c r="DL133" s="154"/>
      <c r="DM133" s="154"/>
      <c r="DN133" s="154"/>
      <c r="DO133" s="154"/>
      <c r="DP133" s="154"/>
      <c r="DQ133" s="154"/>
      <c r="DR133" s="154"/>
      <c r="DS133" s="154"/>
      <c r="DT133" s="154"/>
      <c r="DU133" s="154"/>
      <c r="DV133" s="154"/>
      <c r="DW133" s="154"/>
      <c r="DX133" s="154"/>
      <c r="DY133" s="154"/>
      <c r="DZ133" s="154"/>
      <c r="EA133" s="154"/>
      <c r="EB133" s="154"/>
      <c r="EC133" s="154"/>
      <c r="ED133" s="154"/>
      <c r="EE133" s="154"/>
      <c r="EF133" s="154"/>
      <c r="EG133" s="154"/>
      <c r="EH133" s="154"/>
      <c r="EI133" s="154"/>
      <c r="EJ133" s="154"/>
      <c r="EK133" s="154"/>
      <c r="EL133" s="154"/>
      <c r="EM133" s="154"/>
      <c r="EN133" s="154"/>
      <c r="EO133" s="154"/>
      <c r="EP133" s="154"/>
      <c r="EQ133" s="154"/>
      <c r="ER133" s="154"/>
      <c r="ES133" s="154"/>
      <c r="ET133" s="154"/>
      <c r="EU133" s="154"/>
      <c r="EV133" s="154"/>
    </row>
    <row r="134" spans="31:152" ht="18" customHeight="1">
      <c r="AE134" s="243"/>
      <c r="AF134" s="241"/>
      <c r="AG134" s="154"/>
      <c r="AH134" s="241"/>
      <c r="AI134" s="157"/>
      <c r="AJ134" s="241"/>
      <c r="AK134" s="157"/>
      <c r="AL134" s="154"/>
      <c r="AM134" s="241"/>
      <c r="AN134" s="157"/>
      <c r="AO134" s="241"/>
      <c r="AP134" s="157"/>
      <c r="AQ134" s="154"/>
      <c r="AR134" s="154"/>
      <c r="AS134" s="154"/>
      <c r="AT134" s="154"/>
      <c r="AU134" s="154"/>
      <c r="AV134" s="154"/>
      <c r="AW134" s="157"/>
      <c r="AX134" s="241"/>
      <c r="AY134" s="241"/>
      <c r="AZ134" s="199"/>
      <c r="BA134" s="157"/>
      <c r="BB134" s="157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  <c r="DB134" s="154"/>
      <c r="DC134" s="154"/>
      <c r="DD134" s="154"/>
      <c r="DE134" s="154"/>
      <c r="DF134" s="154"/>
      <c r="DG134" s="154"/>
      <c r="DH134" s="154"/>
      <c r="DI134" s="154"/>
      <c r="DJ134" s="154"/>
      <c r="DK134" s="154"/>
      <c r="DL134" s="154"/>
      <c r="DM134" s="154"/>
      <c r="DN134" s="154"/>
      <c r="DO134" s="154"/>
      <c r="DP134" s="154"/>
      <c r="DQ134" s="154"/>
      <c r="DR134" s="154"/>
      <c r="DS134" s="154"/>
      <c r="DT134" s="154"/>
      <c r="DU134" s="154"/>
      <c r="DV134" s="154"/>
      <c r="DW134" s="154"/>
      <c r="DX134" s="154"/>
      <c r="DY134" s="154"/>
      <c r="DZ134" s="154"/>
      <c r="EA134" s="154"/>
      <c r="EB134" s="154"/>
      <c r="EC134" s="154"/>
      <c r="ED134" s="154"/>
      <c r="EE134" s="154"/>
      <c r="EF134" s="154"/>
      <c r="EG134" s="154"/>
      <c r="EH134" s="154"/>
      <c r="EI134" s="154"/>
      <c r="EJ134" s="154"/>
      <c r="EK134" s="154"/>
      <c r="EL134" s="154"/>
      <c r="EM134" s="154"/>
      <c r="EN134" s="154"/>
      <c r="EO134" s="154"/>
      <c r="EP134" s="154"/>
      <c r="EQ134" s="154"/>
      <c r="ER134" s="154"/>
      <c r="ES134" s="154"/>
      <c r="ET134" s="154"/>
      <c r="EU134" s="154"/>
      <c r="EV134" s="154"/>
    </row>
    <row r="135" spans="32:152" ht="18" customHeight="1">
      <c r="AF135" s="241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7"/>
      <c r="AX135" s="241"/>
      <c r="AY135" s="241"/>
      <c r="AZ135" s="199"/>
      <c r="BA135" s="157"/>
      <c r="BB135" s="157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  <c r="DB135" s="154"/>
      <c r="DC135" s="154"/>
      <c r="DD135" s="154"/>
      <c r="DE135" s="154"/>
      <c r="DF135" s="154"/>
      <c r="DG135" s="154"/>
      <c r="DH135" s="154"/>
      <c r="DI135" s="154"/>
      <c r="DJ135" s="154"/>
      <c r="DK135" s="154"/>
      <c r="DL135" s="154"/>
      <c r="DM135" s="154"/>
      <c r="DN135" s="154"/>
      <c r="DO135" s="154"/>
      <c r="DP135" s="154"/>
      <c r="DQ135" s="154"/>
      <c r="DR135" s="154"/>
      <c r="DS135" s="154"/>
      <c r="DT135" s="154"/>
      <c r="DU135" s="154"/>
      <c r="DV135" s="154"/>
      <c r="DW135" s="154"/>
      <c r="DX135" s="154"/>
      <c r="DY135" s="154"/>
      <c r="DZ135" s="154"/>
      <c r="EA135" s="154"/>
      <c r="EB135" s="154"/>
      <c r="EC135" s="154"/>
      <c r="ED135" s="154"/>
      <c r="EE135" s="154"/>
      <c r="EF135" s="154"/>
      <c r="EG135" s="154"/>
      <c r="EH135" s="154"/>
      <c r="EI135" s="154"/>
      <c r="EJ135" s="154"/>
      <c r="EK135" s="154"/>
      <c r="EL135" s="154"/>
      <c r="EM135" s="154"/>
      <c r="EN135" s="154"/>
      <c r="EO135" s="154"/>
      <c r="EP135" s="154"/>
      <c r="EQ135" s="154"/>
      <c r="ER135" s="154"/>
      <c r="ES135" s="154"/>
      <c r="ET135" s="154"/>
      <c r="EU135" s="154"/>
      <c r="EV135" s="154"/>
    </row>
    <row r="136" spans="32:152" ht="18" customHeight="1">
      <c r="AF136" s="154"/>
      <c r="AG136" s="154"/>
      <c r="AH136" s="155"/>
      <c r="AI136" s="154"/>
      <c r="AJ136" s="154"/>
      <c r="AK136" s="154"/>
      <c r="AL136" s="154"/>
      <c r="AM136" s="155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7"/>
      <c r="AX136" s="241"/>
      <c r="AY136" s="241"/>
      <c r="AZ136" s="199"/>
      <c r="BA136" s="157"/>
      <c r="BB136" s="157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  <c r="DB136" s="154"/>
      <c r="DC136" s="154"/>
      <c r="DD136" s="154"/>
      <c r="DE136" s="154"/>
      <c r="DF136" s="154"/>
      <c r="DG136" s="154"/>
      <c r="DH136" s="154"/>
      <c r="DI136" s="154"/>
      <c r="DJ136" s="154"/>
      <c r="DK136" s="154"/>
      <c r="DL136" s="154"/>
      <c r="DM136" s="154"/>
      <c r="DN136" s="154"/>
      <c r="DO136" s="154"/>
      <c r="DP136" s="154"/>
      <c r="DQ136" s="154"/>
      <c r="DR136" s="154"/>
      <c r="DS136" s="154"/>
      <c r="DT136" s="154"/>
      <c r="DU136" s="154"/>
      <c r="DV136" s="154"/>
      <c r="DW136" s="154"/>
      <c r="DX136" s="154"/>
      <c r="DY136" s="154"/>
      <c r="DZ136" s="154"/>
      <c r="EA136" s="154"/>
      <c r="EB136" s="154"/>
      <c r="EC136" s="154"/>
      <c r="ED136" s="154"/>
      <c r="EE136" s="154"/>
      <c r="EF136" s="154"/>
      <c r="EG136" s="154"/>
      <c r="EH136" s="154"/>
      <c r="EI136" s="154"/>
      <c r="EJ136" s="154"/>
      <c r="EK136" s="154"/>
      <c r="EL136" s="154"/>
      <c r="EM136" s="154"/>
      <c r="EN136" s="154"/>
      <c r="EO136" s="154"/>
      <c r="EP136" s="154"/>
      <c r="EQ136" s="154"/>
      <c r="ER136" s="154"/>
      <c r="ES136" s="154"/>
      <c r="ET136" s="154"/>
      <c r="EU136" s="154"/>
      <c r="EV136" s="154"/>
    </row>
    <row r="137" spans="31:152" ht="18" customHeight="1">
      <c r="AE137" s="243"/>
      <c r="AF137" s="241"/>
      <c r="AG137" s="154"/>
      <c r="AH137" s="241"/>
      <c r="AI137" s="154"/>
      <c r="AJ137" s="154"/>
      <c r="AK137" s="154"/>
      <c r="AL137" s="154"/>
      <c r="AM137" s="241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7"/>
      <c r="AX137" s="241"/>
      <c r="AY137" s="241"/>
      <c r="AZ137" s="199"/>
      <c r="BA137" s="157"/>
      <c r="BB137" s="157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  <c r="DB137" s="154"/>
      <c r="DC137" s="154"/>
      <c r="DD137" s="154"/>
      <c r="DE137" s="154"/>
      <c r="DF137" s="154"/>
      <c r="DG137" s="154"/>
      <c r="DH137" s="154"/>
      <c r="DI137" s="154"/>
      <c r="DJ137" s="154"/>
      <c r="DK137" s="154"/>
      <c r="DL137" s="154"/>
      <c r="DM137" s="154"/>
      <c r="DN137" s="154"/>
      <c r="DO137" s="154"/>
      <c r="DP137" s="154"/>
      <c r="DQ137" s="154"/>
      <c r="DR137" s="154"/>
      <c r="DS137" s="154"/>
      <c r="DT137" s="154"/>
      <c r="DU137" s="154"/>
      <c r="DV137" s="154"/>
      <c r="DW137" s="154"/>
      <c r="DX137" s="154"/>
      <c r="DY137" s="154"/>
      <c r="DZ137" s="154"/>
      <c r="EA137" s="154"/>
      <c r="EB137" s="154"/>
      <c r="EC137" s="154"/>
      <c r="ED137" s="154"/>
      <c r="EE137" s="154"/>
      <c r="EF137" s="154"/>
      <c r="EG137" s="154"/>
      <c r="EH137" s="154"/>
      <c r="EI137" s="154"/>
      <c r="EJ137" s="154"/>
      <c r="EK137" s="154"/>
      <c r="EL137" s="154"/>
      <c r="EM137" s="154"/>
      <c r="EN137" s="154"/>
      <c r="EO137" s="154"/>
      <c r="EP137" s="154"/>
      <c r="EQ137" s="154"/>
      <c r="ER137" s="154"/>
      <c r="ES137" s="154"/>
      <c r="ET137" s="154"/>
      <c r="EU137" s="154"/>
      <c r="EV137" s="154"/>
    </row>
    <row r="138" spans="32:152" ht="18" customHeight="1">
      <c r="AF138" s="241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7"/>
      <c r="AX138" s="241"/>
      <c r="AY138" s="241"/>
      <c r="AZ138" s="199"/>
      <c r="BA138" s="157"/>
      <c r="BB138" s="157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4"/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  <c r="DB138" s="154"/>
      <c r="DC138" s="154"/>
      <c r="DD138" s="154"/>
      <c r="DE138" s="154"/>
      <c r="DF138" s="154"/>
      <c r="DG138" s="154"/>
      <c r="DH138" s="154"/>
      <c r="DI138" s="154"/>
      <c r="DJ138" s="154"/>
      <c r="DK138" s="154"/>
      <c r="DL138" s="154"/>
      <c r="DM138" s="154"/>
      <c r="DN138" s="154"/>
      <c r="DO138" s="154"/>
      <c r="DP138" s="154"/>
      <c r="DQ138" s="154"/>
      <c r="DR138" s="154"/>
      <c r="DS138" s="154"/>
      <c r="DT138" s="154"/>
      <c r="DU138" s="154"/>
      <c r="DV138" s="154"/>
      <c r="DW138" s="154"/>
      <c r="DX138" s="154"/>
      <c r="DY138" s="154"/>
      <c r="DZ138" s="154"/>
      <c r="EA138" s="154"/>
      <c r="EB138" s="154"/>
      <c r="EC138" s="154"/>
      <c r="ED138" s="154"/>
      <c r="EE138" s="154"/>
      <c r="EF138" s="154"/>
      <c r="EG138" s="154"/>
      <c r="EH138" s="154"/>
      <c r="EI138" s="154"/>
      <c r="EJ138" s="154"/>
      <c r="EK138" s="154"/>
      <c r="EL138" s="154"/>
      <c r="EM138" s="154"/>
      <c r="EN138" s="154"/>
      <c r="EO138" s="154"/>
      <c r="EP138" s="154"/>
      <c r="EQ138" s="154"/>
      <c r="ER138" s="154"/>
      <c r="ES138" s="154"/>
      <c r="ET138" s="154"/>
      <c r="EU138" s="154"/>
      <c r="EV138" s="154"/>
    </row>
    <row r="139" spans="32:152" ht="18" customHeight="1">
      <c r="AF139" s="241"/>
      <c r="AG139" s="154"/>
      <c r="AH139" s="155"/>
      <c r="AI139" s="154"/>
      <c r="AJ139" s="154"/>
      <c r="AK139" s="154"/>
      <c r="AL139" s="154"/>
      <c r="AM139" s="155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7"/>
      <c r="AX139" s="241"/>
      <c r="AY139" s="241"/>
      <c r="AZ139" s="199"/>
      <c r="BA139" s="157"/>
      <c r="BB139" s="157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  <c r="DT139" s="154"/>
      <c r="DU139" s="154"/>
      <c r="DV139" s="154"/>
      <c r="DW139" s="154"/>
      <c r="DX139" s="154"/>
      <c r="DY139" s="154"/>
      <c r="DZ139" s="154"/>
      <c r="EA139" s="154"/>
      <c r="EB139" s="154"/>
      <c r="EC139" s="154"/>
      <c r="ED139" s="154"/>
      <c r="EE139" s="154"/>
      <c r="EF139" s="154"/>
      <c r="EG139" s="154"/>
      <c r="EH139" s="154"/>
      <c r="EI139" s="154"/>
      <c r="EJ139" s="154"/>
      <c r="EK139" s="154"/>
      <c r="EL139" s="154"/>
      <c r="EM139" s="154"/>
      <c r="EN139" s="154"/>
      <c r="EO139" s="154"/>
      <c r="EP139" s="154"/>
      <c r="EQ139" s="154"/>
      <c r="ER139" s="154"/>
      <c r="ES139" s="154"/>
      <c r="ET139" s="154"/>
      <c r="EU139" s="154"/>
      <c r="EV139" s="154"/>
    </row>
    <row r="140" spans="32:152" ht="18" customHeight="1">
      <c r="AF140" s="241"/>
      <c r="AG140" s="154"/>
      <c r="AH140" s="241"/>
      <c r="AI140" s="157"/>
      <c r="AJ140" s="157"/>
      <c r="AK140" s="157"/>
      <c r="AL140" s="154"/>
      <c r="AM140" s="241"/>
      <c r="AN140" s="157"/>
      <c r="AO140" s="157"/>
      <c r="AP140" s="157"/>
      <c r="AQ140" s="154"/>
      <c r="AR140" s="154"/>
      <c r="AS140" s="154"/>
      <c r="AT140" s="154"/>
      <c r="AU140" s="154"/>
      <c r="AV140" s="154"/>
      <c r="AW140" s="157"/>
      <c r="AX140" s="241"/>
      <c r="AY140" s="241"/>
      <c r="AZ140" s="199"/>
      <c r="BA140" s="157"/>
      <c r="BB140" s="157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4"/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  <c r="DB140" s="154"/>
      <c r="DC140" s="154"/>
      <c r="DD140" s="154"/>
      <c r="DE140" s="154"/>
      <c r="DF140" s="154"/>
      <c r="DG140" s="154"/>
      <c r="DH140" s="154"/>
      <c r="DI140" s="154"/>
      <c r="DJ140" s="154"/>
      <c r="DK140" s="154"/>
      <c r="DL140" s="154"/>
      <c r="DM140" s="154"/>
      <c r="DN140" s="154"/>
      <c r="DO140" s="154"/>
      <c r="DP140" s="154"/>
      <c r="DQ140" s="154"/>
      <c r="DR140" s="154"/>
      <c r="DS140" s="154"/>
      <c r="DT140" s="154"/>
      <c r="DU140" s="154"/>
      <c r="DV140" s="154"/>
      <c r="DW140" s="154"/>
      <c r="DX140" s="154"/>
      <c r="DY140" s="154"/>
      <c r="DZ140" s="154"/>
      <c r="EA140" s="154"/>
      <c r="EB140" s="154"/>
      <c r="EC140" s="154"/>
      <c r="ED140" s="154"/>
      <c r="EE140" s="154"/>
      <c r="EF140" s="154"/>
      <c r="EG140" s="154"/>
      <c r="EH140" s="154"/>
      <c r="EI140" s="154"/>
      <c r="EJ140" s="154"/>
      <c r="EK140" s="154"/>
      <c r="EL140" s="154"/>
      <c r="EM140" s="154"/>
      <c r="EN140" s="154"/>
      <c r="EO140" s="154"/>
      <c r="EP140" s="154"/>
      <c r="EQ140" s="154"/>
      <c r="ER140" s="154"/>
      <c r="ES140" s="154"/>
      <c r="ET140" s="154"/>
      <c r="EU140" s="154"/>
      <c r="EV140" s="154"/>
    </row>
    <row r="141" spans="32:152" ht="18" customHeight="1">
      <c r="AF141" s="241"/>
      <c r="AG141" s="154"/>
      <c r="AH141" s="241"/>
      <c r="AI141" s="157"/>
      <c r="AJ141" s="154"/>
      <c r="AK141" s="154"/>
      <c r="AL141" s="154"/>
      <c r="AM141" s="241"/>
      <c r="AN141" s="157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4"/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  <c r="DB141" s="154"/>
      <c r="DC141" s="154"/>
      <c r="DD141" s="154"/>
      <c r="DE141" s="154"/>
      <c r="DF141" s="154"/>
      <c r="DG141" s="154"/>
      <c r="DH141" s="154"/>
      <c r="DI141" s="154"/>
      <c r="DJ141" s="154"/>
      <c r="DK141" s="154"/>
      <c r="DL141" s="154"/>
      <c r="DM141" s="154"/>
      <c r="DN141" s="154"/>
      <c r="DO141" s="154"/>
      <c r="DP141" s="154"/>
      <c r="DQ141" s="154"/>
      <c r="DR141" s="154"/>
      <c r="DS141" s="154"/>
      <c r="DT141" s="154"/>
      <c r="DU141" s="154"/>
      <c r="DV141" s="154"/>
      <c r="DW141" s="154"/>
      <c r="DX141" s="154"/>
      <c r="DY141" s="154"/>
      <c r="DZ141" s="154"/>
      <c r="EA141" s="154"/>
      <c r="EB141" s="154"/>
      <c r="EC141" s="154"/>
      <c r="ED141" s="154"/>
      <c r="EE141" s="154"/>
      <c r="EF141" s="154"/>
      <c r="EG141" s="154"/>
      <c r="EH141" s="154"/>
      <c r="EI141" s="154"/>
      <c r="EJ141" s="154"/>
      <c r="EK141" s="154"/>
      <c r="EL141" s="154"/>
      <c r="EM141" s="154"/>
      <c r="EN141" s="154"/>
      <c r="EO141" s="154"/>
      <c r="EP141" s="154"/>
      <c r="EQ141" s="154"/>
      <c r="ER141" s="154"/>
      <c r="ES141" s="154"/>
      <c r="ET141" s="154"/>
      <c r="EU141" s="154"/>
      <c r="EV141" s="154"/>
    </row>
    <row r="142" spans="32:152" ht="18" customHeight="1">
      <c r="AF142" s="241"/>
      <c r="AG142" s="154"/>
      <c r="AH142" s="241"/>
      <c r="AI142" s="157"/>
      <c r="AJ142" s="241"/>
      <c r="AK142" s="157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  <c r="DB142" s="154"/>
      <c r="DC142" s="154"/>
      <c r="DD142" s="154"/>
      <c r="DE142" s="154"/>
      <c r="DF142" s="154"/>
      <c r="DG142" s="154"/>
      <c r="DH142" s="154"/>
      <c r="DI142" s="154"/>
      <c r="DJ142" s="154"/>
      <c r="DK142" s="154"/>
      <c r="DL142" s="154"/>
      <c r="DM142" s="154"/>
      <c r="DN142" s="154"/>
      <c r="DO142" s="154"/>
      <c r="DP142" s="154"/>
      <c r="DQ142" s="154"/>
      <c r="DR142" s="154"/>
      <c r="DS142" s="154"/>
      <c r="DT142" s="154"/>
      <c r="DU142" s="154"/>
      <c r="DV142" s="154"/>
      <c r="DW142" s="154"/>
      <c r="DX142" s="154"/>
      <c r="DY142" s="154"/>
      <c r="DZ142" s="154"/>
      <c r="EA142" s="154"/>
      <c r="EB142" s="154"/>
      <c r="EC142" s="154"/>
      <c r="ED142" s="154"/>
      <c r="EE142" s="154"/>
      <c r="EF142" s="154"/>
      <c r="EG142" s="154"/>
      <c r="EH142" s="154"/>
      <c r="EI142" s="154"/>
      <c r="EJ142" s="154"/>
      <c r="EK142" s="154"/>
      <c r="EL142" s="154"/>
      <c r="EM142" s="154"/>
      <c r="EN142" s="154"/>
      <c r="EO142" s="154"/>
      <c r="EP142" s="154"/>
      <c r="EQ142" s="154"/>
      <c r="ER142" s="154"/>
      <c r="ES142" s="154"/>
      <c r="ET142" s="154"/>
      <c r="EU142" s="154"/>
      <c r="EV142" s="154"/>
    </row>
    <row r="143" spans="32:152" ht="18" customHeight="1">
      <c r="AF143" s="241"/>
      <c r="AG143" s="154"/>
      <c r="AH143" s="155"/>
      <c r="AI143" s="154"/>
      <c r="AJ143" s="154"/>
      <c r="AK143" s="154"/>
      <c r="AL143" s="154"/>
      <c r="AM143" s="155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  <c r="DB143" s="154"/>
      <c r="DC143" s="154"/>
      <c r="DD143" s="154"/>
      <c r="DE143" s="154"/>
      <c r="DF143" s="154"/>
      <c r="DG143" s="154"/>
      <c r="DH143" s="154"/>
      <c r="DI143" s="154"/>
      <c r="DJ143" s="154"/>
      <c r="DK143" s="154"/>
      <c r="DL143" s="154"/>
      <c r="DM143" s="154"/>
      <c r="DN143" s="154"/>
      <c r="DO143" s="154"/>
      <c r="DP143" s="154"/>
      <c r="DQ143" s="154"/>
      <c r="DR143" s="154"/>
      <c r="DS143" s="154"/>
      <c r="DT143" s="154"/>
      <c r="DU143" s="154"/>
      <c r="DV143" s="154"/>
      <c r="DW143" s="154"/>
      <c r="DX143" s="154"/>
      <c r="DY143" s="154"/>
      <c r="DZ143" s="154"/>
      <c r="EA143" s="154"/>
      <c r="EB143" s="154"/>
      <c r="EC143" s="154"/>
      <c r="ED143" s="154"/>
      <c r="EE143" s="154"/>
      <c r="EF143" s="154"/>
      <c r="EG143" s="154"/>
      <c r="EH143" s="154"/>
      <c r="EI143" s="154"/>
      <c r="EJ143" s="154"/>
      <c r="EK143" s="154"/>
      <c r="EL143" s="154"/>
      <c r="EM143" s="154"/>
      <c r="EN143" s="154"/>
      <c r="EO143" s="154"/>
      <c r="EP143" s="154"/>
      <c r="EQ143" s="154"/>
      <c r="ER143" s="154"/>
      <c r="ES143" s="154"/>
      <c r="ET143" s="154"/>
      <c r="EU143" s="154"/>
      <c r="EV143" s="154"/>
    </row>
    <row r="144" spans="32:152" ht="18" customHeight="1">
      <c r="AF144" s="241"/>
      <c r="AG144" s="154"/>
      <c r="AH144" s="241"/>
      <c r="AI144" s="157"/>
      <c r="AJ144" s="157"/>
      <c r="AK144" s="157"/>
      <c r="AL144" s="154"/>
      <c r="AM144" s="241"/>
      <c r="AN144" s="157"/>
      <c r="AO144" s="157"/>
      <c r="AP144" s="157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4"/>
      <c r="BY144" s="154"/>
      <c r="BZ144" s="154"/>
      <c r="CA144" s="154"/>
      <c r="CB144" s="154"/>
      <c r="CC144" s="154"/>
      <c r="CD144" s="154"/>
      <c r="CE144" s="154"/>
      <c r="CF144" s="154"/>
      <c r="CG144" s="154"/>
      <c r="CH144" s="154"/>
      <c r="CI144" s="154"/>
      <c r="CJ144" s="154"/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  <c r="DB144" s="154"/>
      <c r="DC144" s="154"/>
      <c r="DD144" s="154"/>
      <c r="DE144" s="154"/>
      <c r="DF144" s="154"/>
      <c r="DG144" s="154"/>
      <c r="DH144" s="154"/>
      <c r="DI144" s="154"/>
      <c r="DJ144" s="154"/>
      <c r="DK144" s="154"/>
      <c r="DL144" s="154"/>
      <c r="DM144" s="154"/>
      <c r="DN144" s="154"/>
      <c r="DO144" s="154"/>
      <c r="DP144" s="154"/>
      <c r="DQ144" s="154"/>
      <c r="DR144" s="154"/>
      <c r="DS144" s="154"/>
      <c r="DT144" s="154"/>
      <c r="DU144" s="154"/>
      <c r="DV144" s="154"/>
      <c r="DW144" s="154"/>
      <c r="DX144" s="154"/>
      <c r="DY144" s="154"/>
      <c r="DZ144" s="154"/>
      <c r="EA144" s="154"/>
      <c r="EB144" s="154"/>
      <c r="EC144" s="154"/>
      <c r="ED144" s="154"/>
      <c r="EE144" s="154"/>
      <c r="EF144" s="154"/>
      <c r="EG144" s="154"/>
      <c r="EH144" s="154"/>
      <c r="EI144" s="154"/>
      <c r="EJ144" s="154"/>
      <c r="EK144" s="154"/>
      <c r="EL144" s="154"/>
      <c r="EM144" s="154"/>
      <c r="EN144" s="154"/>
      <c r="EO144" s="154"/>
      <c r="EP144" s="154"/>
      <c r="EQ144" s="154"/>
      <c r="ER144" s="154"/>
      <c r="ES144" s="154"/>
      <c r="ET144" s="154"/>
      <c r="EU144" s="154"/>
      <c r="EV144" s="154"/>
    </row>
    <row r="145" spans="32:152" ht="18" customHeight="1">
      <c r="AF145" s="154"/>
      <c r="AG145" s="154"/>
      <c r="AH145" s="241"/>
      <c r="AI145" s="157"/>
      <c r="AJ145" s="154"/>
      <c r="AK145" s="154"/>
      <c r="AL145" s="154"/>
      <c r="AM145" s="241"/>
      <c r="AN145" s="157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  <c r="DB145" s="154"/>
      <c r="DC145" s="154"/>
      <c r="DD145" s="154"/>
      <c r="DE145" s="154"/>
      <c r="DF145" s="154"/>
      <c r="DG145" s="154"/>
      <c r="DH145" s="154"/>
      <c r="DI145" s="154"/>
      <c r="DJ145" s="154"/>
      <c r="DK145" s="154"/>
      <c r="DL145" s="154"/>
      <c r="DM145" s="154"/>
      <c r="DN145" s="154"/>
      <c r="DO145" s="154"/>
      <c r="DP145" s="154"/>
      <c r="DQ145" s="154"/>
      <c r="DR145" s="154"/>
      <c r="DS145" s="154"/>
      <c r="DT145" s="154"/>
      <c r="DU145" s="154"/>
      <c r="DV145" s="154"/>
      <c r="DW145" s="154"/>
      <c r="DX145" s="154"/>
      <c r="DY145" s="154"/>
      <c r="DZ145" s="154"/>
      <c r="EA145" s="154"/>
      <c r="EB145" s="154"/>
      <c r="EC145" s="154"/>
      <c r="ED145" s="154"/>
      <c r="EE145" s="154"/>
      <c r="EF145" s="154"/>
      <c r="EG145" s="154"/>
      <c r="EH145" s="154"/>
      <c r="EI145" s="154"/>
      <c r="EJ145" s="154"/>
      <c r="EK145" s="154"/>
      <c r="EL145" s="154"/>
      <c r="EM145" s="154"/>
      <c r="EN145" s="154"/>
      <c r="EO145" s="154"/>
      <c r="EP145" s="154"/>
      <c r="EQ145" s="154"/>
      <c r="ER145" s="154"/>
      <c r="ES145" s="154"/>
      <c r="ET145" s="154"/>
      <c r="EU145" s="154"/>
      <c r="EV145" s="154"/>
    </row>
    <row r="146" spans="32:152" ht="18" customHeight="1">
      <c r="AF146" s="154"/>
      <c r="AG146" s="154"/>
      <c r="AH146" s="241"/>
      <c r="AI146" s="157"/>
      <c r="AJ146" s="241"/>
      <c r="AK146" s="157"/>
      <c r="AL146" s="154"/>
      <c r="AM146" s="241"/>
      <c r="AN146" s="157"/>
      <c r="AO146" s="241"/>
      <c r="AP146" s="157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  <c r="DB146" s="154"/>
      <c r="DC146" s="154"/>
      <c r="DD146" s="154"/>
      <c r="DE146" s="154"/>
      <c r="DF146" s="154"/>
      <c r="DG146" s="154"/>
      <c r="DH146" s="154"/>
      <c r="DI146" s="154"/>
      <c r="DJ146" s="154"/>
      <c r="DK146" s="154"/>
      <c r="DL146" s="154"/>
      <c r="DM146" s="154"/>
      <c r="DN146" s="154"/>
      <c r="DO146" s="154"/>
      <c r="DP146" s="154"/>
      <c r="DQ146" s="154"/>
      <c r="DR146" s="154"/>
      <c r="DS146" s="154"/>
      <c r="DT146" s="154"/>
      <c r="DU146" s="154"/>
      <c r="DV146" s="154"/>
      <c r="DW146" s="154"/>
      <c r="DX146" s="154"/>
      <c r="DY146" s="154"/>
      <c r="DZ146" s="154"/>
      <c r="EA146" s="154"/>
      <c r="EB146" s="154"/>
      <c r="EC146" s="154"/>
      <c r="ED146" s="154"/>
      <c r="EE146" s="154"/>
      <c r="EF146" s="154"/>
      <c r="EG146" s="154"/>
      <c r="EH146" s="154"/>
      <c r="EI146" s="154"/>
      <c r="EJ146" s="154"/>
      <c r="EK146" s="154"/>
      <c r="EL146" s="154"/>
      <c r="EM146" s="154"/>
      <c r="EN146" s="154"/>
      <c r="EO146" s="154"/>
      <c r="EP146" s="154"/>
      <c r="EQ146" s="154"/>
      <c r="ER146" s="154"/>
      <c r="ES146" s="154"/>
      <c r="ET146" s="154"/>
      <c r="EU146" s="154"/>
      <c r="EV146" s="154"/>
    </row>
    <row r="147" spans="32:152" ht="18" customHeight="1"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  <c r="BK147" s="154"/>
      <c r="BL147" s="154"/>
      <c r="BM147" s="154"/>
      <c r="BN147" s="154"/>
      <c r="BO147" s="154"/>
      <c r="BP147" s="154"/>
      <c r="BQ147" s="154"/>
      <c r="BR147" s="154"/>
      <c r="BS147" s="154"/>
      <c r="BT147" s="154"/>
      <c r="BU147" s="154"/>
      <c r="BV147" s="154"/>
      <c r="BW147" s="154"/>
      <c r="BX147" s="154"/>
      <c r="BY147" s="154"/>
      <c r="BZ147" s="154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54"/>
      <c r="DT147" s="154"/>
      <c r="DU147" s="154"/>
      <c r="DV147" s="154"/>
      <c r="DW147" s="154"/>
      <c r="DX147" s="154"/>
      <c r="DY147" s="154"/>
      <c r="DZ147" s="154"/>
      <c r="EA147" s="154"/>
      <c r="EB147" s="154"/>
      <c r="EC147" s="154"/>
      <c r="ED147" s="154"/>
      <c r="EE147" s="154"/>
      <c r="EF147" s="154"/>
      <c r="EG147" s="154"/>
      <c r="EH147" s="154"/>
      <c r="EI147" s="154"/>
      <c r="EJ147" s="154"/>
      <c r="EK147" s="154"/>
      <c r="EL147" s="154"/>
      <c r="EM147" s="154"/>
      <c r="EN147" s="154"/>
      <c r="EO147" s="154"/>
      <c r="EP147" s="154"/>
      <c r="EQ147" s="154"/>
      <c r="ER147" s="154"/>
      <c r="ES147" s="154"/>
      <c r="ET147" s="154"/>
      <c r="EU147" s="154"/>
      <c r="EV147" s="154"/>
    </row>
    <row r="148" spans="32:152" ht="21.75" customHeight="1">
      <c r="AF148" s="154"/>
      <c r="AG148" s="154"/>
      <c r="AH148" s="259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154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54"/>
      <c r="DT148" s="154"/>
      <c r="DU148" s="154"/>
      <c r="DV148" s="154"/>
      <c r="DW148" s="154"/>
      <c r="DX148" s="154"/>
      <c r="DY148" s="154"/>
      <c r="DZ148" s="154"/>
      <c r="EA148" s="154"/>
      <c r="EB148" s="154"/>
      <c r="EC148" s="154"/>
      <c r="ED148" s="154"/>
      <c r="EE148" s="154"/>
      <c r="EF148" s="154"/>
      <c r="EG148" s="154"/>
      <c r="EH148" s="154"/>
      <c r="EI148" s="154"/>
      <c r="EJ148" s="154"/>
      <c r="EK148" s="154"/>
      <c r="EL148" s="154"/>
      <c r="EM148" s="154"/>
      <c r="EN148" s="154"/>
      <c r="EO148" s="154"/>
      <c r="EP148" s="154"/>
      <c r="EQ148" s="154"/>
      <c r="ER148" s="154"/>
      <c r="ES148" s="154"/>
      <c r="ET148" s="154"/>
      <c r="EU148" s="154"/>
      <c r="EV148" s="154"/>
    </row>
    <row r="149" spans="32:152" ht="18" customHeight="1"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  <c r="BK149" s="154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4"/>
      <c r="BW149" s="154"/>
      <c r="BX149" s="154"/>
      <c r="BY149" s="154"/>
      <c r="BZ149" s="154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54"/>
      <c r="DT149" s="154"/>
      <c r="DU149" s="154"/>
      <c r="DV149" s="154"/>
      <c r="DW149" s="154"/>
      <c r="DX149" s="154"/>
      <c r="DY149" s="154"/>
      <c r="DZ149" s="154"/>
      <c r="EA149" s="154"/>
      <c r="EB149" s="154"/>
      <c r="EC149" s="154"/>
      <c r="ED149" s="154"/>
      <c r="EE149" s="154"/>
      <c r="EF149" s="154"/>
      <c r="EG149" s="154"/>
      <c r="EH149" s="154"/>
      <c r="EI149" s="154"/>
      <c r="EJ149" s="154"/>
      <c r="EK149" s="154"/>
      <c r="EL149" s="154"/>
      <c r="EM149" s="154"/>
      <c r="EN149" s="154"/>
      <c r="EO149" s="154"/>
      <c r="EP149" s="154"/>
      <c r="EQ149" s="154"/>
      <c r="ER149" s="154"/>
      <c r="ES149" s="154"/>
      <c r="ET149" s="154"/>
      <c r="EU149" s="154"/>
      <c r="EV149" s="154"/>
    </row>
    <row r="150" spans="32:152" ht="18" customHeight="1">
      <c r="AF150" s="154"/>
      <c r="AG150" s="154"/>
      <c r="AH150" s="155"/>
      <c r="AI150" s="154"/>
      <c r="AJ150" s="154"/>
      <c r="AK150" s="154"/>
      <c r="AL150" s="154"/>
      <c r="AM150" s="154"/>
      <c r="AN150" s="155"/>
      <c r="AO150" s="155"/>
      <c r="AP150" s="155"/>
      <c r="AQ150" s="155"/>
      <c r="AR150" s="155"/>
      <c r="AS150" s="155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4"/>
      <c r="BW150" s="154"/>
      <c r="BX150" s="154"/>
      <c r="BY150" s="154"/>
      <c r="BZ150" s="154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54"/>
      <c r="DT150" s="154"/>
      <c r="DU150" s="154"/>
      <c r="DV150" s="154"/>
      <c r="DW150" s="154"/>
      <c r="DX150" s="154"/>
      <c r="DY150" s="154"/>
      <c r="DZ150" s="154"/>
      <c r="EA150" s="154"/>
      <c r="EB150" s="154"/>
      <c r="EC150" s="154"/>
      <c r="ED150" s="154"/>
      <c r="EE150" s="154"/>
      <c r="EF150" s="154"/>
      <c r="EG150" s="154"/>
      <c r="EH150" s="154"/>
      <c r="EI150" s="154"/>
      <c r="EJ150" s="154"/>
      <c r="EK150" s="154"/>
      <c r="EL150" s="154"/>
      <c r="EM150" s="154"/>
      <c r="EN150" s="154"/>
      <c r="EO150" s="154"/>
      <c r="EP150" s="154"/>
      <c r="EQ150" s="154"/>
      <c r="ER150" s="154"/>
      <c r="ES150" s="154"/>
      <c r="ET150" s="154"/>
      <c r="EU150" s="154"/>
      <c r="EV150" s="154"/>
    </row>
    <row r="151" spans="32:152" ht="18" customHeight="1">
      <c r="AF151" s="157"/>
      <c r="AG151" s="154"/>
      <c r="AH151" s="157"/>
      <c r="AI151" s="159"/>
      <c r="AJ151" s="154"/>
      <c r="AK151" s="154"/>
      <c r="AL151" s="154"/>
      <c r="AM151" s="154"/>
      <c r="AN151" s="157"/>
      <c r="AO151" s="159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154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54"/>
      <c r="DT151" s="154"/>
      <c r="DU151" s="154"/>
      <c r="DV151" s="154"/>
      <c r="DW151" s="154"/>
      <c r="DX151" s="154"/>
      <c r="DY151" s="154"/>
      <c r="DZ151" s="154"/>
      <c r="EA151" s="154"/>
      <c r="EB151" s="154"/>
      <c r="EC151" s="154"/>
      <c r="ED151" s="154"/>
      <c r="EE151" s="154"/>
      <c r="EF151" s="154"/>
      <c r="EG151" s="154"/>
      <c r="EH151" s="154"/>
      <c r="EI151" s="154"/>
      <c r="EJ151" s="154"/>
      <c r="EK151" s="154"/>
      <c r="EL151" s="154"/>
      <c r="EM151" s="154"/>
      <c r="EN151" s="154"/>
      <c r="EO151" s="154"/>
      <c r="EP151" s="154"/>
      <c r="EQ151" s="154"/>
      <c r="ER151" s="154"/>
      <c r="ES151" s="154"/>
      <c r="ET151" s="154"/>
      <c r="EU151" s="154"/>
      <c r="EV151" s="154"/>
    </row>
    <row r="152" spans="32:152" ht="18" customHeight="1">
      <c r="AF152" s="157"/>
      <c r="AG152" s="154"/>
      <c r="AH152" s="157"/>
      <c r="AI152" s="155"/>
      <c r="AJ152" s="155"/>
      <c r="AK152" s="155"/>
      <c r="AL152" s="154"/>
      <c r="AM152" s="154"/>
      <c r="AN152" s="157"/>
      <c r="AO152" s="155"/>
      <c r="AP152" s="155"/>
      <c r="AQ152" s="155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4"/>
      <c r="BN152" s="154"/>
      <c r="BO152" s="154"/>
      <c r="BP152" s="154"/>
      <c r="BQ152" s="154"/>
      <c r="BR152" s="154"/>
      <c r="BS152" s="154"/>
      <c r="BT152" s="154"/>
      <c r="BU152" s="154"/>
      <c r="BV152" s="154"/>
      <c r="BW152" s="154"/>
      <c r="BX152" s="154"/>
      <c r="BY152" s="154"/>
      <c r="BZ152" s="154"/>
      <c r="CA152" s="154"/>
      <c r="CB152" s="154"/>
      <c r="CC152" s="154"/>
      <c r="CD152" s="154"/>
      <c r="CE152" s="154"/>
      <c r="CF152" s="154"/>
      <c r="CG152" s="154"/>
      <c r="CH152" s="154"/>
      <c r="CI152" s="154"/>
      <c r="CJ152" s="154"/>
      <c r="CK152" s="154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  <c r="DB152" s="154"/>
      <c r="DC152" s="154"/>
      <c r="DD152" s="154"/>
      <c r="DE152" s="154"/>
      <c r="DF152" s="154"/>
      <c r="DG152" s="154"/>
      <c r="DH152" s="154"/>
      <c r="DI152" s="154"/>
      <c r="DJ152" s="154"/>
      <c r="DK152" s="154"/>
      <c r="DL152" s="154"/>
      <c r="DM152" s="154"/>
      <c r="DN152" s="154"/>
      <c r="DO152" s="154"/>
      <c r="DP152" s="154"/>
      <c r="DQ152" s="154"/>
      <c r="DR152" s="154"/>
      <c r="DS152" s="154"/>
      <c r="DT152" s="154"/>
      <c r="DU152" s="154"/>
      <c r="DV152" s="154"/>
      <c r="DW152" s="154"/>
      <c r="DX152" s="154"/>
      <c r="DY152" s="154"/>
      <c r="DZ152" s="154"/>
      <c r="EA152" s="154"/>
      <c r="EB152" s="154"/>
      <c r="EC152" s="154"/>
      <c r="ED152" s="154"/>
      <c r="EE152" s="154"/>
      <c r="EF152" s="154"/>
      <c r="EG152" s="154"/>
      <c r="EH152" s="154"/>
      <c r="EI152" s="154"/>
      <c r="EJ152" s="154"/>
      <c r="EK152" s="154"/>
      <c r="EL152" s="154"/>
      <c r="EM152" s="154"/>
      <c r="EN152" s="154"/>
      <c r="EO152" s="154"/>
      <c r="EP152" s="154"/>
      <c r="EQ152" s="154"/>
      <c r="ER152" s="154"/>
      <c r="ES152" s="154"/>
      <c r="ET152" s="154"/>
      <c r="EU152" s="154"/>
      <c r="EV152" s="154"/>
    </row>
    <row r="153" spans="32:152" ht="18" customHeight="1">
      <c r="AF153" s="157"/>
      <c r="AG153" s="154"/>
      <c r="AH153" s="157"/>
      <c r="AI153" s="159"/>
      <c r="AJ153" s="154"/>
      <c r="AK153" s="154"/>
      <c r="AL153" s="154"/>
      <c r="AM153" s="154"/>
      <c r="AN153" s="157"/>
      <c r="AO153" s="159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4"/>
      <c r="BN153" s="154"/>
      <c r="BO153" s="154"/>
      <c r="BP153" s="154"/>
      <c r="BQ153" s="154"/>
      <c r="BR153" s="154"/>
      <c r="BS153" s="154"/>
      <c r="BT153" s="154"/>
      <c r="BU153" s="154"/>
      <c r="BV153" s="154"/>
      <c r="BW153" s="154"/>
      <c r="BX153" s="154"/>
      <c r="BY153" s="154"/>
      <c r="BZ153" s="154"/>
      <c r="CA153" s="154"/>
      <c r="CB153" s="154"/>
      <c r="CC153" s="154"/>
      <c r="CD153" s="154"/>
      <c r="CE153" s="154"/>
      <c r="CF153" s="154"/>
      <c r="CG153" s="154"/>
      <c r="CH153" s="154"/>
      <c r="CI153" s="154"/>
      <c r="CJ153" s="154"/>
      <c r="CK153" s="154"/>
      <c r="CL153" s="154"/>
      <c r="CM153" s="154"/>
      <c r="CN153" s="154"/>
      <c r="CO153" s="154"/>
      <c r="CP153" s="154"/>
      <c r="CQ153" s="154"/>
      <c r="CR153" s="154"/>
      <c r="CS153" s="154"/>
      <c r="CT153" s="154"/>
      <c r="CU153" s="154"/>
      <c r="CV153" s="154"/>
      <c r="CW153" s="154"/>
      <c r="CX153" s="154"/>
      <c r="CY153" s="154"/>
      <c r="CZ153" s="154"/>
      <c r="DA153" s="154"/>
      <c r="DB153" s="154"/>
      <c r="DC153" s="154"/>
      <c r="DD153" s="154"/>
      <c r="DE153" s="154"/>
      <c r="DF153" s="154"/>
      <c r="DG153" s="154"/>
      <c r="DH153" s="154"/>
      <c r="DI153" s="154"/>
      <c r="DJ153" s="154"/>
      <c r="DK153" s="154"/>
      <c r="DL153" s="154"/>
      <c r="DM153" s="154"/>
      <c r="DN153" s="154"/>
      <c r="DO153" s="154"/>
      <c r="DP153" s="154"/>
      <c r="DQ153" s="154"/>
      <c r="DR153" s="154"/>
      <c r="DS153" s="154"/>
      <c r="DT153" s="154"/>
      <c r="DU153" s="154"/>
      <c r="DV153" s="154"/>
      <c r="DW153" s="154"/>
      <c r="DX153" s="154"/>
      <c r="DY153" s="154"/>
      <c r="DZ153" s="154"/>
      <c r="EA153" s="154"/>
      <c r="EB153" s="154"/>
      <c r="EC153" s="154"/>
      <c r="ED153" s="154"/>
      <c r="EE153" s="154"/>
      <c r="EF153" s="154"/>
      <c r="EG153" s="154"/>
      <c r="EH153" s="154"/>
      <c r="EI153" s="154"/>
      <c r="EJ153" s="154"/>
      <c r="EK153" s="154"/>
      <c r="EL153" s="154"/>
      <c r="EM153" s="154"/>
      <c r="EN153" s="154"/>
      <c r="EO153" s="154"/>
      <c r="EP153" s="154"/>
      <c r="EQ153" s="154"/>
      <c r="ER153" s="154"/>
      <c r="ES153" s="154"/>
      <c r="ET153" s="154"/>
      <c r="EU153" s="154"/>
      <c r="EV153" s="154"/>
    </row>
    <row r="154" spans="32:152" ht="18" customHeight="1"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  <c r="BI154" s="154"/>
      <c r="BJ154" s="154"/>
      <c r="BK154" s="154"/>
      <c r="BL154" s="154"/>
      <c r="BM154" s="154"/>
      <c r="BN154" s="154"/>
      <c r="BO154" s="154"/>
      <c r="BP154" s="154"/>
      <c r="BQ154" s="154"/>
      <c r="BR154" s="154"/>
      <c r="BS154" s="154"/>
      <c r="BT154" s="154"/>
      <c r="BU154" s="154"/>
      <c r="BV154" s="154"/>
      <c r="BW154" s="154"/>
      <c r="BX154" s="154"/>
      <c r="BY154" s="154"/>
      <c r="BZ154" s="154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54"/>
      <c r="DT154" s="154"/>
      <c r="DU154" s="154"/>
      <c r="DV154" s="154"/>
      <c r="DW154" s="154"/>
      <c r="DX154" s="154"/>
      <c r="DY154" s="154"/>
      <c r="DZ154" s="154"/>
      <c r="EA154" s="154"/>
      <c r="EB154" s="154"/>
      <c r="EC154" s="154"/>
      <c r="ED154" s="154"/>
      <c r="EE154" s="154"/>
      <c r="EF154" s="154"/>
      <c r="EG154" s="154"/>
      <c r="EH154" s="154"/>
      <c r="EI154" s="154"/>
      <c r="EJ154" s="154"/>
      <c r="EK154" s="154"/>
      <c r="EL154" s="154"/>
      <c r="EM154" s="154"/>
      <c r="EN154" s="154"/>
      <c r="EO154" s="154"/>
      <c r="EP154" s="154"/>
      <c r="EQ154" s="154"/>
      <c r="ER154" s="154"/>
      <c r="ES154" s="154"/>
      <c r="ET154" s="154"/>
      <c r="EU154" s="154"/>
      <c r="EV154" s="154"/>
    </row>
    <row r="155" spans="32:152" ht="18" customHeight="1">
      <c r="AF155" s="154"/>
      <c r="AG155" s="154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54"/>
      <c r="BO155" s="154"/>
      <c r="BP155" s="154"/>
      <c r="BQ155" s="154"/>
      <c r="BR155" s="154"/>
      <c r="BS155" s="154"/>
      <c r="BT155" s="154"/>
      <c r="BU155" s="154"/>
      <c r="BV155" s="154"/>
      <c r="BW155" s="154"/>
      <c r="BX155" s="154"/>
      <c r="BY155" s="154"/>
      <c r="BZ155" s="154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54"/>
      <c r="DT155" s="154"/>
      <c r="DU155" s="154"/>
      <c r="DV155" s="154"/>
      <c r="DW155" s="154"/>
      <c r="DX155" s="154"/>
      <c r="DY155" s="154"/>
      <c r="DZ155" s="154"/>
      <c r="EA155" s="154"/>
      <c r="EB155" s="154"/>
      <c r="EC155" s="154"/>
      <c r="ED155" s="154"/>
      <c r="EE155" s="154"/>
      <c r="EF155" s="154"/>
      <c r="EG155" s="154"/>
      <c r="EH155" s="154"/>
      <c r="EI155" s="154"/>
      <c r="EJ155" s="154"/>
      <c r="EK155" s="154"/>
      <c r="EL155" s="154"/>
      <c r="EM155" s="154"/>
      <c r="EN155" s="154"/>
      <c r="EO155" s="154"/>
      <c r="EP155" s="154"/>
      <c r="EQ155" s="154"/>
      <c r="ER155" s="154"/>
      <c r="ES155" s="154"/>
      <c r="ET155" s="154"/>
      <c r="EU155" s="154"/>
      <c r="EV155" s="154"/>
    </row>
    <row r="156" spans="32:152" ht="18" customHeight="1">
      <c r="AF156" s="157"/>
      <c r="AG156" s="154"/>
      <c r="AH156" s="157"/>
      <c r="AI156" s="155"/>
      <c r="AJ156" s="155"/>
      <c r="AK156" s="155"/>
      <c r="AL156" s="155"/>
      <c r="AM156" s="155"/>
      <c r="AN156" s="157"/>
      <c r="AO156" s="155"/>
      <c r="AP156" s="155"/>
      <c r="AQ156" s="155"/>
      <c r="AR156" s="155"/>
      <c r="AS156" s="155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  <c r="BI156" s="154"/>
      <c r="BJ156" s="154"/>
      <c r="BK156" s="154"/>
      <c r="BL156" s="154"/>
      <c r="BM156" s="154"/>
      <c r="BN156" s="154"/>
      <c r="BO156" s="154"/>
      <c r="BP156" s="154"/>
      <c r="BQ156" s="154"/>
      <c r="BR156" s="154"/>
      <c r="BS156" s="154"/>
      <c r="BT156" s="154"/>
      <c r="BU156" s="154"/>
      <c r="BV156" s="154"/>
      <c r="BW156" s="154"/>
      <c r="BX156" s="154"/>
      <c r="BY156" s="154"/>
      <c r="BZ156" s="154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54"/>
      <c r="DT156" s="154"/>
      <c r="DU156" s="154"/>
      <c r="DV156" s="154"/>
      <c r="DW156" s="154"/>
      <c r="DX156" s="154"/>
      <c r="DY156" s="154"/>
      <c r="DZ156" s="154"/>
      <c r="EA156" s="154"/>
      <c r="EB156" s="154"/>
      <c r="EC156" s="154"/>
      <c r="ED156" s="154"/>
      <c r="EE156" s="154"/>
      <c r="EF156" s="154"/>
      <c r="EG156" s="154"/>
      <c r="EH156" s="154"/>
      <c r="EI156" s="154"/>
      <c r="EJ156" s="154"/>
      <c r="EK156" s="154"/>
      <c r="EL156" s="154"/>
      <c r="EM156" s="154"/>
      <c r="EN156" s="154"/>
      <c r="EO156" s="154"/>
      <c r="EP156" s="154"/>
      <c r="EQ156" s="154"/>
      <c r="ER156" s="154"/>
      <c r="ES156" s="154"/>
      <c r="ET156" s="154"/>
      <c r="EU156" s="154"/>
      <c r="EV156" s="154"/>
    </row>
    <row r="157" spans="32:152" ht="18" customHeight="1">
      <c r="AF157" s="157"/>
      <c r="AG157" s="154"/>
      <c r="AH157" s="157"/>
      <c r="AI157" s="155"/>
      <c r="AJ157" s="155"/>
      <c r="AK157" s="155"/>
      <c r="AL157" s="155"/>
      <c r="AM157" s="155"/>
      <c r="AN157" s="157"/>
      <c r="AO157" s="155"/>
      <c r="AP157" s="155"/>
      <c r="AQ157" s="155"/>
      <c r="AR157" s="155"/>
      <c r="AS157" s="155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  <c r="BI157" s="154"/>
      <c r="BJ157" s="154"/>
      <c r="BK157" s="154"/>
      <c r="BL157" s="154"/>
      <c r="BM157" s="154"/>
      <c r="BN157" s="154"/>
      <c r="BO157" s="154"/>
      <c r="BP157" s="154"/>
      <c r="BQ157" s="154"/>
      <c r="BR157" s="154"/>
      <c r="BS157" s="154"/>
      <c r="BT157" s="154"/>
      <c r="BU157" s="154"/>
      <c r="BV157" s="154"/>
      <c r="BW157" s="154"/>
      <c r="BX157" s="154"/>
      <c r="BY157" s="154"/>
      <c r="BZ157" s="154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54"/>
      <c r="DT157" s="154"/>
      <c r="DU157" s="154"/>
      <c r="DV157" s="154"/>
      <c r="DW157" s="154"/>
      <c r="DX157" s="154"/>
      <c r="DY157" s="154"/>
      <c r="DZ157" s="154"/>
      <c r="EA157" s="154"/>
      <c r="EB157" s="154"/>
      <c r="EC157" s="154"/>
      <c r="ED157" s="154"/>
      <c r="EE157" s="154"/>
      <c r="EF157" s="154"/>
      <c r="EG157" s="154"/>
      <c r="EH157" s="154"/>
      <c r="EI157" s="154"/>
      <c r="EJ157" s="154"/>
      <c r="EK157" s="154"/>
      <c r="EL157" s="154"/>
      <c r="EM157" s="154"/>
      <c r="EN157" s="154"/>
      <c r="EO157" s="154"/>
      <c r="EP157" s="154"/>
      <c r="EQ157" s="154"/>
      <c r="ER157" s="154"/>
      <c r="ES157" s="154"/>
      <c r="ET157" s="154"/>
      <c r="EU157" s="154"/>
      <c r="EV157" s="154"/>
    </row>
    <row r="158" spans="32:152" ht="18" customHeight="1">
      <c r="AF158" s="157"/>
      <c r="AG158" s="154"/>
      <c r="AH158" s="157"/>
      <c r="AI158" s="155"/>
      <c r="AJ158" s="155"/>
      <c r="AK158" s="155"/>
      <c r="AL158" s="155"/>
      <c r="AM158" s="155"/>
      <c r="AN158" s="157"/>
      <c r="AO158" s="155"/>
      <c r="AP158" s="155"/>
      <c r="AQ158" s="155"/>
      <c r="AR158" s="155"/>
      <c r="AS158" s="155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154"/>
      <c r="BN158" s="154"/>
      <c r="BO158" s="154"/>
      <c r="BP158" s="154"/>
      <c r="BQ158" s="154"/>
      <c r="BR158" s="154"/>
      <c r="BS158" s="154"/>
      <c r="BT158" s="154"/>
      <c r="BU158" s="154"/>
      <c r="BV158" s="154"/>
      <c r="BW158" s="154"/>
      <c r="BX158" s="154"/>
      <c r="BY158" s="154"/>
      <c r="BZ158" s="154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54"/>
      <c r="DT158" s="154"/>
      <c r="DU158" s="154"/>
      <c r="DV158" s="154"/>
      <c r="DW158" s="154"/>
      <c r="DX158" s="154"/>
      <c r="DY158" s="154"/>
      <c r="DZ158" s="154"/>
      <c r="EA158" s="154"/>
      <c r="EB158" s="154"/>
      <c r="EC158" s="154"/>
      <c r="ED158" s="154"/>
      <c r="EE158" s="154"/>
      <c r="EF158" s="154"/>
      <c r="EG158" s="154"/>
      <c r="EH158" s="154"/>
      <c r="EI158" s="154"/>
      <c r="EJ158" s="154"/>
      <c r="EK158" s="154"/>
      <c r="EL158" s="154"/>
      <c r="EM158" s="154"/>
      <c r="EN158" s="154"/>
      <c r="EO158" s="154"/>
      <c r="EP158" s="154"/>
      <c r="EQ158" s="154"/>
      <c r="ER158" s="154"/>
      <c r="ES158" s="154"/>
      <c r="ET158" s="154"/>
      <c r="EU158" s="154"/>
      <c r="EV158" s="154"/>
    </row>
    <row r="159" spans="32:152" ht="18" customHeight="1">
      <c r="AF159" s="154"/>
      <c r="AG159" s="154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  <c r="BI159" s="154"/>
      <c r="BJ159" s="154"/>
      <c r="BK159" s="154"/>
      <c r="BL159" s="154"/>
      <c r="BM159" s="154"/>
      <c r="BN159" s="154"/>
      <c r="BO159" s="154"/>
      <c r="BP159" s="154"/>
      <c r="BQ159" s="154"/>
      <c r="BR159" s="154"/>
      <c r="BS159" s="154"/>
      <c r="BT159" s="154"/>
      <c r="BU159" s="154"/>
      <c r="BV159" s="154"/>
      <c r="BW159" s="154"/>
      <c r="BX159" s="154"/>
      <c r="BY159" s="154"/>
      <c r="BZ159" s="154"/>
      <c r="CA159" s="154"/>
      <c r="CB159" s="154"/>
      <c r="CC159" s="154"/>
      <c r="CD159" s="154"/>
      <c r="CE159" s="154"/>
      <c r="CF159" s="154"/>
      <c r="CG159" s="154"/>
      <c r="CH159" s="154"/>
      <c r="CI159" s="154"/>
      <c r="CJ159" s="154"/>
      <c r="CK159" s="154"/>
      <c r="CL159" s="154"/>
      <c r="CM159" s="154"/>
      <c r="CN159" s="154"/>
      <c r="CO159" s="154"/>
      <c r="CP159" s="154"/>
      <c r="CQ159" s="154"/>
      <c r="CR159" s="154"/>
      <c r="CS159" s="154"/>
      <c r="CT159" s="154"/>
      <c r="CU159" s="154"/>
      <c r="CV159" s="154"/>
      <c r="CW159" s="154"/>
      <c r="CX159" s="154"/>
      <c r="CY159" s="154"/>
      <c r="CZ159" s="154"/>
      <c r="DA159" s="154"/>
      <c r="DB159" s="154"/>
      <c r="DC159" s="154"/>
      <c r="DD159" s="154"/>
      <c r="DE159" s="154"/>
      <c r="DF159" s="154"/>
      <c r="DG159" s="154"/>
      <c r="DH159" s="154"/>
      <c r="DI159" s="154"/>
      <c r="DJ159" s="154"/>
      <c r="DK159" s="154"/>
      <c r="DL159" s="154"/>
      <c r="DM159" s="154"/>
      <c r="DN159" s="154"/>
      <c r="DO159" s="154"/>
      <c r="DP159" s="154"/>
      <c r="DQ159" s="154"/>
      <c r="DR159" s="154"/>
      <c r="DS159" s="154"/>
      <c r="DT159" s="154"/>
      <c r="DU159" s="154"/>
      <c r="DV159" s="154"/>
      <c r="DW159" s="154"/>
      <c r="DX159" s="154"/>
      <c r="DY159" s="154"/>
      <c r="DZ159" s="154"/>
      <c r="EA159" s="154"/>
      <c r="EB159" s="154"/>
      <c r="EC159" s="154"/>
      <c r="ED159" s="154"/>
      <c r="EE159" s="154"/>
      <c r="EF159" s="154"/>
      <c r="EG159" s="154"/>
      <c r="EH159" s="154"/>
      <c r="EI159" s="154"/>
      <c r="EJ159" s="154"/>
      <c r="EK159" s="154"/>
      <c r="EL159" s="154"/>
      <c r="EM159" s="154"/>
      <c r="EN159" s="154"/>
      <c r="EO159" s="154"/>
      <c r="EP159" s="154"/>
      <c r="EQ159" s="154"/>
      <c r="ER159" s="154"/>
      <c r="ES159" s="154"/>
      <c r="ET159" s="154"/>
      <c r="EU159" s="154"/>
      <c r="EV159" s="154"/>
    </row>
    <row r="160" spans="32:152" ht="18" customHeight="1">
      <c r="AF160" s="154"/>
      <c r="AG160" s="154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  <c r="BI160" s="154"/>
      <c r="BJ160" s="154"/>
      <c r="BK160" s="154"/>
      <c r="BL160" s="154"/>
      <c r="BM160" s="154"/>
      <c r="BN160" s="154"/>
      <c r="BO160" s="154"/>
      <c r="BP160" s="154"/>
      <c r="BQ160" s="154"/>
      <c r="BR160" s="154"/>
      <c r="BS160" s="154"/>
      <c r="BT160" s="154"/>
      <c r="BU160" s="154"/>
      <c r="BV160" s="154"/>
      <c r="BW160" s="154"/>
      <c r="BX160" s="154"/>
      <c r="BY160" s="154"/>
      <c r="BZ160" s="154"/>
      <c r="CA160" s="154"/>
      <c r="CB160" s="154"/>
      <c r="CC160" s="154"/>
      <c r="CD160" s="154"/>
      <c r="CE160" s="154"/>
      <c r="CF160" s="154"/>
      <c r="CG160" s="154"/>
      <c r="CH160" s="154"/>
      <c r="CI160" s="154"/>
      <c r="CJ160" s="154"/>
      <c r="CK160" s="154"/>
      <c r="CL160" s="154"/>
      <c r="CM160" s="154"/>
      <c r="CN160" s="154"/>
      <c r="CO160" s="154"/>
      <c r="CP160" s="154"/>
      <c r="CQ160" s="154"/>
      <c r="CR160" s="154"/>
      <c r="CS160" s="154"/>
      <c r="CT160" s="154"/>
      <c r="CU160" s="154"/>
      <c r="CV160" s="154"/>
      <c r="CW160" s="154"/>
      <c r="CX160" s="154"/>
      <c r="CY160" s="154"/>
      <c r="CZ160" s="154"/>
      <c r="DA160" s="154"/>
      <c r="DB160" s="154"/>
      <c r="DC160" s="154"/>
      <c r="DD160" s="154"/>
      <c r="DE160" s="154"/>
      <c r="DF160" s="154"/>
      <c r="DG160" s="154"/>
      <c r="DH160" s="154"/>
      <c r="DI160" s="154"/>
      <c r="DJ160" s="154"/>
      <c r="DK160" s="154"/>
      <c r="DL160" s="154"/>
      <c r="DM160" s="154"/>
      <c r="DN160" s="154"/>
      <c r="DO160" s="154"/>
      <c r="DP160" s="154"/>
      <c r="DQ160" s="154"/>
      <c r="DR160" s="154"/>
      <c r="DS160" s="154"/>
      <c r="DT160" s="154"/>
      <c r="DU160" s="154"/>
      <c r="DV160" s="154"/>
      <c r="DW160" s="154"/>
      <c r="DX160" s="154"/>
      <c r="DY160" s="154"/>
      <c r="DZ160" s="154"/>
      <c r="EA160" s="154"/>
      <c r="EB160" s="154"/>
      <c r="EC160" s="154"/>
      <c r="ED160" s="154"/>
      <c r="EE160" s="154"/>
      <c r="EF160" s="154"/>
      <c r="EG160" s="154"/>
      <c r="EH160" s="154"/>
      <c r="EI160" s="154"/>
      <c r="EJ160" s="154"/>
      <c r="EK160" s="154"/>
      <c r="EL160" s="154"/>
      <c r="EM160" s="154"/>
      <c r="EN160" s="154"/>
      <c r="EO160" s="154"/>
      <c r="EP160" s="154"/>
      <c r="EQ160" s="154"/>
      <c r="ER160" s="154"/>
      <c r="ES160" s="154"/>
      <c r="ET160" s="154"/>
      <c r="EU160" s="154"/>
      <c r="EV160" s="154"/>
    </row>
    <row r="161" spans="32:152" ht="18" customHeight="1">
      <c r="AF161" s="157"/>
      <c r="AG161" s="154"/>
      <c r="AH161" s="157"/>
      <c r="AI161" s="155"/>
      <c r="AJ161" s="155"/>
      <c r="AK161" s="155"/>
      <c r="AL161" s="155"/>
      <c r="AM161" s="155"/>
      <c r="AN161" s="157"/>
      <c r="AO161" s="155"/>
      <c r="AP161" s="155"/>
      <c r="AQ161" s="155"/>
      <c r="AR161" s="155"/>
      <c r="AS161" s="155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  <c r="BI161" s="154"/>
      <c r="BJ161" s="154"/>
      <c r="BK161" s="154"/>
      <c r="BL161" s="154"/>
      <c r="BM161" s="154"/>
      <c r="BN161" s="154"/>
      <c r="BO161" s="154"/>
      <c r="BP161" s="154"/>
      <c r="BQ161" s="154"/>
      <c r="BR161" s="154"/>
      <c r="BS161" s="154"/>
      <c r="BT161" s="154"/>
      <c r="BU161" s="154"/>
      <c r="BV161" s="154"/>
      <c r="BW161" s="154"/>
      <c r="BX161" s="154"/>
      <c r="BY161" s="154"/>
      <c r="BZ161" s="154"/>
      <c r="CA161" s="154"/>
      <c r="CB161" s="154"/>
      <c r="CC161" s="154"/>
      <c r="CD161" s="154"/>
      <c r="CE161" s="154"/>
      <c r="CF161" s="154"/>
      <c r="CG161" s="154"/>
      <c r="CH161" s="154"/>
      <c r="CI161" s="154"/>
      <c r="CJ161" s="154"/>
      <c r="CK161" s="154"/>
      <c r="CL161" s="154"/>
      <c r="CM161" s="154"/>
      <c r="CN161" s="154"/>
      <c r="CO161" s="154"/>
      <c r="CP161" s="154"/>
      <c r="CQ161" s="154"/>
      <c r="CR161" s="154"/>
      <c r="CS161" s="154"/>
      <c r="CT161" s="154"/>
      <c r="CU161" s="154"/>
      <c r="CV161" s="154"/>
      <c r="CW161" s="154"/>
      <c r="CX161" s="154"/>
      <c r="CY161" s="154"/>
      <c r="CZ161" s="154"/>
      <c r="DA161" s="154"/>
      <c r="DB161" s="154"/>
      <c r="DC161" s="154"/>
      <c r="DD161" s="154"/>
      <c r="DE161" s="154"/>
      <c r="DF161" s="154"/>
      <c r="DG161" s="154"/>
      <c r="DH161" s="154"/>
      <c r="DI161" s="154"/>
      <c r="DJ161" s="154"/>
      <c r="DK161" s="154"/>
      <c r="DL161" s="154"/>
      <c r="DM161" s="154"/>
      <c r="DN161" s="154"/>
      <c r="DO161" s="154"/>
      <c r="DP161" s="154"/>
      <c r="DQ161" s="154"/>
      <c r="DR161" s="154"/>
      <c r="DS161" s="154"/>
      <c r="DT161" s="154"/>
      <c r="DU161" s="154"/>
      <c r="DV161" s="154"/>
      <c r="DW161" s="154"/>
      <c r="DX161" s="154"/>
      <c r="DY161" s="154"/>
      <c r="DZ161" s="154"/>
      <c r="EA161" s="154"/>
      <c r="EB161" s="154"/>
      <c r="EC161" s="154"/>
      <c r="ED161" s="154"/>
      <c r="EE161" s="154"/>
      <c r="EF161" s="154"/>
      <c r="EG161" s="154"/>
      <c r="EH161" s="154"/>
      <c r="EI161" s="154"/>
      <c r="EJ161" s="154"/>
      <c r="EK161" s="154"/>
      <c r="EL161" s="154"/>
      <c r="EM161" s="154"/>
      <c r="EN161" s="154"/>
      <c r="EO161" s="154"/>
      <c r="EP161" s="154"/>
      <c r="EQ161" s="154"/>
      <c r="ER161" s="154"/>
      <c r="ES161" s="154"/>
      <c r="ET161" s="154"/>
      <c r="EU161" s="154"/>
      <c r="EV161" s="154"/>
    </row>
    <row r="162" spans="32:152" ht="18" customHeight="1">
      <c r="AF162" s="157"/>
      <c r="AG162" s="154"/>
      <c r="AH162" s="157"/>
      <c r="AI162" s="155"/>
      <c r="AJ162" s="155"/>
      <c r="AK162" s="155"/>
      <c r="AL162" s="155"/>
      <c r="AM162" s="155"/>
      <c r="AN162" s="157"/>
      <c r="AO162" s="155"/>
      <c r="AP162" s="155"/>
      <c r="AQ162" s="155"/>
      <c r="AR162" s="155"/>
      <c r="AS162" s="155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  <c r="BI162" s="154"/>
      <c r="BJ162" s="154"/>
      <c r="BK162" s="154"/>
      <c r="BL162" s="154"/>
      <c r="BM162" s="154"/>
      <c r="BN162" s="154"/>
      <c r="BO162" s="154"/>
      <c r="BP162" s="154"/>
      <c r="BQ162" s="154"/>
      <c r="BR162" s="154"/>
      <c r="BS162" s="154"/>
      <c r="BT162" s="154"/>
      <c r="BU162" s="154"/>
      <c r="BV162" s="154"/>
      <c r="BW162" s="154"/>
      <c r="BX162" s="154"/>
      <c r="BY162" s="154"/>
      <c r="BZ162" s="154"/>
      <c r="CA162" s="154"/>
      <c r="CB162" s="154"/>
      <c r="CC162" s="154"/>
      <c r="CD162" s="154"/>
      <c r="CE162" s="154"/>
      <c r="CF162" s="154"/>
      <c r="CG162" s="154"/>
      <c r="CH162" s="154"/>
      <c r="CI162" s="154"/>
      <c r="CJ162" s="154"/>
      <c r="CK162" s="154"/>
      <c r="CL162" s="154"/>
      <c r="CM162" s="154"/>
      <c r="CN162" s="154"/>
      <c r="CO162" s="154"/>
      <c r="CP162" s="154"/>
      <c r="CQ162" s="154"/>
      <c r="CR162" s="154"/>
      <c r="CS162" s="154"/>
      <c r="CT162" s="154"/>
      <c r="CU162" s="154"/>
      <c r="CV162" s="154"/>
      <c r="CW162" s="154"/>
      <c r="CX162" s="154"/>
      <c r="CY162" s="154"/>
      <c r="CZ162" s="154"/>
      <c r="DA162" s="154"/>
      <c r="DB162" s="154"/>
      <c r="DC162" s="154"/>
      <c r="DD162" s="154"/>
      <c r="DE162" s="154"/>
      <c r="DF162" s="154"/>
      <c r="DG162" s="154"/>
      <c r="DH162" s="154"/>
      <c r="DI162" s="154"/>
      <c r="DJ162" s="154"/>
      <c r="DK162" s="154"/>
      <c r="DL162" s="154"/>
      <c r="DM162" s="154"/>
      <c r="DN162" s="154"/>
      <c r="DO162" s="154"/>
      <c r="DP162" s="154"/>
      <c r="DQ162" s="154"/>
      <c r="DR162" s="154"/>
      <c r="DS162" s="154"/>
      <c r="DT162" s="154"/>
      <c r="DU162" s="154"/>
      <c r="DV162" s="154"/>
      <c r="DW162" s="154"/>
      <c r="DX162" s="154"/>
      <c r="DY162" s="154"/>
      <c r="DZ162" s="154"/>
      <c r="EA162" s="154"/>
      <c r="EB162" s="154"/>
      <c r="EC162" s="154"/>
      <c r="ED162" s="154"/>
      <c r="EE162" s="154"/>
      <c r="EF162" s="154"/>
      <c r="EG162" s="154"/>
      <c r="EH162" s="154"/>
      <c r="EI162" s="154"/>
      <c r="EJ162" s="154"/>
      <c r="EK162" s="154"/>
      <c r="EL162" s="154"/>
      <c r="EM162" s="154"/>
      <c r="EN162" s="154"/>
      <c r="EO162" s="154"/>
      <c r="EP162" s="154"/>
      <c r="EQ162" s="154"/>
      <c r="ER162" s="154"/>
      <c r="ES162" s="154"/>
      <c r="ET162" s="154"/>
      <c r="EU162" s="154"/>
      <c r="EV162" s="154"/>
    </row>
    <row r="163" spans="32:152" ht="18" customHeight="1">
      <c r="AF163" s="157"/>
      <c r="AG163" s="154"/>
      <c r="AH163" s="157"/>
      <c r="AI163" s="155"/>
      <c r="AJ163" s="155"/>
      <c r="AK163" s="155"/>
      <c r="AL163" s="155"/>
      <c r="AM163" s="155"/>
      <c r="AN163" s="157"/>
      <c r="AO163" s="155"/>
      <c r="AP163" s="155"/>
      <c r="AQ163" s="155"/>
      <c r="AR163" s="155"/>
      <c r="AS163" s="155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  <c r="BI163" s="154"/>
      <c r="BJ163" s="154"/>
      <c r="BK163" s="154"/>
      <c r="BL163" s="154"/>
      <c r="BM163" s="154"/>
      <c r="BN163" s="154"/>
      <c r="BO163" s="154"/>
      <c r="BP163" s="154"/>
      <c r="BQ163" s="154"/>
      <c r="BR163" s="154"/>
      <c r="BS163" s="154"/>
      <c r="BT163" s="154"/>
      <c r="BU163" s="154"/>
      <c r="BV163" s="154"/>
      <c r="BW163" s="154"/>
      <c r="BX163" s="154"/>
      <c r="BY163" s="154"/>
      <c r="BZ163" s="154"/>
      <c r="CA163" s="154"/>
      <c r="CB163" s="154"/>
      <c r="CC163" s="154"/>
      <c r="CD163" s="154"/>
      <c r="CE163" s="154"/>
      <c r="CF163" s="154"/>
      <c r="CG163" s="154"/>
      <c r="CH163" s="154"/>
      <c r="CI163" s="154"/>
      <c r="CJ163" s="154"/>
      <c r="CK163" s="154"/>
      <c r="CL163" s="154"/>
      <c r="CM163" s="154"/>
      <c r="CN163" s="154"/>
      <c r="CO163" s="154"/>
      <c r="CP163" s="154"/>
      <c r="CQ163" s="154"/>
      <c r="CR163" s="154"/>
      <c r="CS163" s="154"/>
      <c r="CT163" s="154"/>
      <c r="CU163" s="154"/>
      <c r="CV163" s="154"/>
      <c r="CW163" s="154"/>
      <c r="CX163" s="154"/>
      <c r="CY163" s="154"/>
      <c r="CZ163" s="154"/>
      <c r="DA163" s="154"/>
      <c r="DB163" s="154"/>
      <c r="DC163" s="154"/>
      <c r="DD163" s="154"/>
      <c r="DE163" s="154"/>
      <c r="DF163" s="154"/>
      <c r="DG163" s="154"/>
      <c r="DH163" s="154"/>
      <c r="DI163" s="154"/>
      <c r="DJ163" s="154"/>
      <c r="DK163" s="154"/>
      <c r="DL163" s="154"/>
      <c r="DM163" s="154"/>
      <c r="DN163" s="154"/>
      <c r="DO163" s="154"/>
      <c r="DP163" s="154"/>
      <c r="DQ163" s="154"/>
      <c r="DR163" s="154"/>
      <c r="DS163" s="154"/>
      <c r="DT163" s="154"/>
      <c r="DU163" s="154"/>
      <c r="DV163" s="154"/>
      <c r="DW163" s="154"/>
      <c r="DX163" s="154"/>
      <c r="DY163" s="154"/>
      <c r="DZ163" s="154"/>
      <c r="EA163" s="154"/>
      <c r="EB163" s="154"/>
      <c r="EC163" s="154"/>
      <c r="ED163" s="154"/>
      <c r="EE163" s="154"/>
      <c r="EF163" s="154"/>
      <c r="EG163" s="154"/>
      <c r="EH163" s="154"/>
      <c r="EI163" s="154"/>
      <c r="EJ163" s="154"/>
      <c r="EK163" s="154"/>
      <c r="EL163" s="154"/>
      <c r="EM163" s="154"/>
      <c r="EN163" s="154"/>
      <c r="EO163" s="154"/>
      <c r="EP163" s="154"/>
      <c r="EQ163" s="154"/>
      <c r="ER163" s="154"/>
      <c r="ES163" s="154"/>
      <c r="ET163" s="154"/>
      <c r="EU163" s="154"/>
      <c r="EV163" s="154"/>
    </row>
    <row r="164" spans="32:152" ht="18" customHeight="1">
      <c r="AF164" s="154"/>
      <c r="AG164" s="154"/>
      <c r="AH164" s="155"/>
      <c r="AI164" s="155"/>
      <c r="AJ164" s="155"/>
      <c r="AK164" s="155"/>
      <c r="AL164" s="155"/>
      <c r="AM164" s="155"/>
      <c r="AN164" s="155"/>
      <c r="AO164" s="155"/>
      <c r="AP164" s="155"/>
      <c r="AQ164" s="155"/>
      <c r="AR164" s="155"/>
      <c r="AS164" s="155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54"/>
      <c r="CK164" s="154"/>
      <c r="CL164" s="154"/>
      <c r="CM164" s="154"/>
      <c r="CN164" s="154"/>
      <c r="CO164" s="154"/>
      <c r="CP164" s="154"/>
      <c r="CQ164" s="154"/>
      <c r="CR164" s="154"/>
      <c r="CS164" s="154"/>
      <c r="CT164" s="154"/>
      <c r="CU164" s="154"/>
      <c r="CV164" s="154"/>
      <c r="CW164" s="154"/>
      <c r="CX164" s="154"/>
      <c r="CY164" s="154"/>
      <c r="CZ164" s="154"/>
      <c r="DA164" s="154"/>
      <c r="DB164" s="154"/>
      <c r="DC164" s="154"/>
      <c r="DD164" s="154"/>
      <c r="DE164" s="154"/>
      <c r="DF164" s="154"/>
      <c r="DG164" s="154"/>
      <c r="DH164" s="154"/>
      <c r="DI164" s="154"/>
      <c r="DJ164" s="154"/>
      <c r="DK164" s="154"/>
      <c r="DL164" s="154"/>
      <c r="DM164" s="154"/>
      <c r="DN164" s="154"/>
      <c r="DO164" s="154"/>
      <c r="DP164" s="154"/>
      <c r="DQ164" s="154"/>
      <c r="DR164" s="154"/>
      <c r="DS164" s="154"/>
      <c r="DT164" s="154"/>
      <c r="DU164" s="154"/>
      <c r="DV164" s="154"/>
      <c r="DW164" s="154"/>
      <c r="DX164" s="154"/>
      <c r="DY164" s="154"/>
      <c r="DZ164" s="154"/>
      <c r="EA164" s="154"/>
      <c r="EB164" s="154"/>
      <c r="EC164" s="154"/>
      <c r="ED164" s="154"/>
      <c r="EE164" s="154"/>
      <c r="EF164" s="154"/>
      <c r="EG164" s="154"/>
      <c r="EH164" s="154"/>
      <c r="EI164" s="154"/>
      <c r="EJ164" s="154"/>
      <c r="EK164" s="154"/>
      <c r="EL164" s="154"/>
      <c r="EM164" s="154"/>
      <c r="EN164" s="154"/>
      <c r="EO164" s="154"/>
      <c r="EP164" s="154"/>
      <c r="EQ164" s="154"/>
      <c r="ER164" s="154"/>
      <c r="ES164" s="154"/>
      <c r="ET164" s="154"/>
      <c r="EU164" s="154"/>
      <c r="EV164" s="154"/>
    </row>
    <row r="165" spans="32:152" ht="18" customHeight="1">
      <c r="AF165" s="260"/>
      <c r="AG165" s="154"/>
      <c r="AH165" s="155"/>
      <c r="AI165" s="155"/>
      <c r="AJ165" s="155"/>
      <c r="AK165" s="155"/>
      <c r="AL165" s="155"/>
      <c r="AM165" s="155"/>
      <c r="AN165" s="155"/>
      <c r="AO165" s="155"/>
      <c r="AP165" s="155"/>
      <c r="AQ165" s="155"/>
      <c r="AR165" s="155"/>
      <c r="AS165" s="155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54"/>
      <c r="CK165" s="154"/>
      <c r="CL165" s="154"/>
      <c r="CM165" s="154"/>
      <c r="CN165" s="154"/>
      <c r="CO165" s="154"/>
      <c r="CP165" s="154"/>
      <c r="CQ165" s="154"/>
      <c r="CR165" s="154"/>
      <c r="CS165" s="154"/>
      <c r="CT165" s="154"/>
      <c r="CU165" s="154"/>
      <c r="CV165" s="154"/>
      <c r="CW165" s="154"/>
      <c r="CX165" s="154"/>
      <c r="CY165" s="154"/>
      <c r="CZ165" s="154"/>
      <c r="DA165" s="154"/>
      <c r="DB165" s="154"/>
      <c r="DC165" s="154"/>
      <c r="DD165" s="154"/>
      <c r="DE165" s="154"/>
      <c r="DF165" s="154"/>
      <c r="DG165" s="154"/>
      <c r="DH165" s="154"/>
      <c r="DI165" s="154"/>
      <c r="DJ165" s="154"/>
      <c r="DK165" s="154"/>
      <c r="DL165" s="154"/>
      <c r="DM165" s="154"/>
      <c r="DN165" s="154"/>
      <c r="DO165" s="154"/>
      <c r="DP165" s="154"/>
      <c r="DQ165" s="154"/>
      <c r="DR165" s="154"/>
      <c r="DS165" s="154"/>
      <c r="DT165" s="154"/>
      <c r="DU165" s="154"/>
      <c r="DV165" s="154"/>
      <c r="DW165" s="154"/>
      <c r="DX165" s="154"/>
      <c r="DY165" s="154"/>
      <c r="DZ165" s="154"/>
      <c r="EA165" s="154"/>
      <c r="EB165" s="154"/>
      <c r="EC165" s="154"/>
      <c r="ED165" s="154"/>
      <c r="EE165" s="154"/>
      <c r="EF165" s="154"/>
      <c r="EG165" s="154"/>
      <c r="EH165" s="154"/>
      <c r="EI165" s="154"/>
      <c r="EJ165" s="154"/>
      <c r="EK165" s="154"/>
      <c r="EL165" s="154"/>
      <c r="EM165" s="154"/>
      <c r="EN165" s="154"/>
      <c r="EO165" s="154"/>
      <c r="EP165" s="154"/>
      <c r="EQ165" s="154"/>
      <c r="ER165" s="154"/>
      <c r="ES165" s="154"/>
      <c r="ET165" s="154"/>
      <c r="EU165" s="154"/>
      <c r="EV165" s="154"/>
    </row>
    <row r="166" spans="32:152" ht="18" customHeight="1">
      <c r="AF166" s="157"/>
      <c r="AG166" s="154"/>
      <c r="AH166" s="155"/>
      <c r="AI166" s="157"/>
      <c r="AJ166" s="154"/>
      <c r="AK166" s="155"/>
      <c r="AL166" s="154"/>
      <c r="AM166" s="159"/>
      <c r="AN166" s="159"/>
      <c r="AO166" s="159"/>
      <c r="AP166" s="159"/>
      <c r="AQ166" s="155"/>
      <c r="AR166" s="155"/>
      <c r="AS166" s="155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54"/>
      <c r="CK166" s="154"/>
      <c r="CL166" s="154"/>
      <c r="CM166" s="154"/>
      <c r="CN166" s="154"/>
      <c r="CO166" s="154"/>
      <c r="CP166" s="154"/>
      <c r="CQ166" s="154"/>
      <c r="CR166" s="154"/>
      <c r="CS166" s="154"/>
      <c r="CT166" s="154"/>
      <c r="CU166" s="154"/>
      <c r="CV166" s="154"/>
      <c r="CW166" s="154"/>
      <c r="CX166" s="154"/>
      <c r="CY166" s="154"/>
      <c r="CZ166" s="154"/>
      <c r="DA166" s="154"/>
      <c r="DB166" s="154"/>
      <c r="DC166" s="154"/>
      <c r="DD166" s="154"/>
      <c r="DE166" s="154"/>
      <c r="DF166" s="154"/>
      <c r="DG166" s="154"/>
      <c r="DH166" s="154"/>
      <c r="DI166" s="154"/>
      <c r="DJ166" s="154"/>
      <c r="DK166" s="154"/>
      <c r="DL166" s="154"/>
      <c r="DM166" s="154"/>
      <c r="DN166" s="154"/>
      <c r="DO166" s="154"/>
      <c r="DP166" s="154"/>
      <c r="DQ166" s="154"/>
      <c r="DR166" s="154"/>
      <c r="DS166" s="154"/>
      <c r="DT166" s="154"/>
      <c r="DU166" s="154"/>
      <c r="DV166" s="154"/>
      <c r="DW166" s="154"/>
      <c r="DX166" s="154"/>
      <c r="DY166" s="154"/>
      <c r="DZ166" s="154"/>
      <c r="EA166" s="154"/>
      <c r="EB166" s="154"/>
      <c r="EC166" s="154"/>
      <c r="ED166" s="154"/>
      <c r="EE166" s="154"/>
      <c r="EF166" s="154"/>
      <c r="EG166" s="154"/>
      <c r="EH166" s="154"/>
      <c r="EI166" s="154"/>
      <c r="EJ166" s="154"/>
      <c r="EK166" s="154"/>
      <c r="EL166" s="154"/>
      <c r="EM166" s="154"/>
      <c r="EN166" s="154"/>
      <c r="EO166" s="154"/>
      <c r="EP166" s="154"/>
      <c r="EQ166" s="154"/>
      <c r="ER166" s="154"/>
      <c r="ES166" s="154"/>
      <c r="ET166" s="154"/>
      <c r="EU166" s="154"/>
      <c r="EV166" s="154"/>
    </row>
    <row r="167" spans="32:152" ht="18" customHeight="1">
      <c r="AF167" s="157"/>
      <c r="AG167" s="154"/>
      <c r="AH167" s="155"/>
      <c r="AI167" s="157"/>
      <c r="AJ167" s="154"/>
      <c r="AK167" s="155"/>
      <c r="AL167" s="154"/>
      <c r="AM167" s="159"/>
      <c r="AN167" s="154"/>
      <c r="AO167" s="155"/>
      <c r="AP167" s="155"/>
      <c r="AQ167" s="155"/>
      <c r="AR167" s="155"/>
      <c r="AS167" s="155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54"/>
      <c r="CK167" s="154"/>
      <c r="CL167" s="154"/>
      <c r="CM167" s="154"/>
      <c r="CN167" s="154"/>
      <c r="CO167" s="154"/>
      <c r="CP167" s="154"/>
      <c r="CQ167" s="154"/>
      <c r="CR167" s="154"/>
      <c r="CS167" s="154"/>
      <c r="CT167" s="154"/>
      <c r="CU167" s="154"/>
      <c r="CV167" s="154"/>
      <c r="CW167" s="154"/>
      <c r="CX167" s="154"/>
      <c r="CY167" s="154"/>
      <c r="CZ167" s="154"/>
      <c r="DA167" s="154"/>
      <c r="DB167" s="154"/>
      <c r="DC167" s="154"/>
      <c r="DD167" s="154"/>
      <c r="DE167" s="154"/>
      <c r="DF167" s="154"/>
      <c r="DG167" s="154"/>
      <c r="DH167" s="154"/>
      <c r="DI167" s="154"/>
      <c r="DJ167" s="154"/>
      <c r="DK167" s="154"/>
      <c r="DL167" s="154"/>
      <c r="DM167" s="154"/>
      <c r="DN167" s="154"/>
      <c r="DO167" s="154"/>
      <c r="DP167" s="154"/>
      <c r="DQ167" s="154"/>
      <c r="DR167" s="154"/>
      <c r="DS167" s="154"/>
      <c r="DT167" s="154"/>
      <c r="DU167" s="154"/>
      <c r="DV167" s="154"/>
      <c r="DW167" s="154"/>
      <c r="DX167" s="154"/>
      <c r="DY167" s="154"/>
      <c r="DZ167" s="154"/>
      <c r="EA167" s="154"/>
      <c r="EB167" s="154"/>
      <c r="EC167" s="154"/>
      <c r="ED167" s="154"/>
      <c r="EE167" s="154"/>
      <c r="EF167" s="154"/>
      <c r="EG167" s="154"/>
      <c r="EH167" s="154"/>
      <c r="EI167" s="154"/>
      <c r="EJ167" s="154"/>
      <c r="EK167" s="154"/>
      <c r="EL167" s="154"/>
      <c r="EM167" s="154"/>
      <c r="EN167" s="154"/>
      <c r="EO167" s="154"/>
      <c r="EP167" s="154"/>
      <c r="EQ167" s="154"/>
      <c r="ER167" s="154"/>
      <c r="ES167" s="154"/>
      <c r="ET167" s="154"/>
      <c r="EU167" s="154"/>
      <c r="EV167" s="154"/>
    </row>
    <row r="168" spans="32:152" ht="18" customHeight="1">
      <c r="AF168" s="157"/>
      <c r="AG168" s="154"/>
      <c r="AH168" s="155"/>
      <c r="AI168" s="157"/>
      <c r="AJ168" s="154"/>
      <c r="AK168" s="155"/>
      <c r="AL168" s="154"/>
      <c r="AM168" s="159"/>
      <c r="AN168" s="154"/>
      <c r="AO168" s="155"/>
      <c r="AP168" s="155"/>
      <c r="AQ168" s="155"/>
      <c r="AR168" s="155"/>
      <c r="AS168" s="155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54"/>
      <c r="CK168" s="154"/>
      <c r="CL168" s="154"/>
      <c r="CM168" s="154"/>
      <c r="CN168" s="154"/>
      <c r="CO168" s="154"/>
      <c r="CP168" s="154"/>
      <c r="CQ168" s="154"/>
      <c r="CR168" s="154"/>
      <c r="CS168" s="154"/>
      <c r="CT168" s="154"/>
      <c r="CU168" s="154"/>
      <c r="CV168" s="154"/>
      <c r="CW168" s="154"/>
      <c r="CX168" s="154"/>
      <c r="CY168" s="154"/>
      <c r="CZ168" s="154"/>
      <c r="DA168" s="154"/>
      <c r="DB168" s="154"/>
      <c r="DC168" s="154"/>
      <c r="DD168" s="154"/>
      <c r="DE168" s="154"/>
      <c r="DF168" s="154"/>
      <c r="DG168" s="154"/>
      <c r="DH168" s="154"/>
      <c r="DI168" s="154"/>
      <c r="DJ168" s="154"/>
      <c r="DK168" s="154"/>
      <c r="DL168" s="154"/>
      <c r="DM168" s="154"/>
      <c r="DN168" s="154"/>
      <c r="DO168" s="154"/>
      <c r="DP168" s="154"/>
      <c r="DQ168" s="154"/>
      <c r="DR168" s="154"/>
      <c r="DS168" s="154"/>
      <c r="DT168" s="154"/>
      <c r="DU168" s="154"/>
      <c r="DV168" s="154"/>
      <c r="DW168" s="154"/>
      <c r="DX168" s="154"/>
      <c r="DY168" s="154"/>
      <c r="DZ168" s="154"/>
      <c r="EA168" s="154"/>
      <c r="EB168" s="154"/>
      <c r="EC168" s="154"/>
      <c r="ED168" s="154"/>
      <c r="EE168" s="154"/>
      <c r="EF168" s="154"/>
      <c r="EG168" s="154"/>
      <c r="EH168" s="154"/>
      <c r="EI168" s="154"/>
      <c r="EJ168" s="154"/>
      <c r="EK168" s="154"/>
      <c r="EL168" s="154"/>
      <c r="EM168" s="154"/>
      <c r="EN168" s="154"/>
      <c r="EO168" s="154"/>
      <c r="EP168" s="154"/>
      <c r="EQ168" s="154"/>
      <c r="ER168" s="154"/>
      <c r="ES168" s="154"/>
      <c r="ET168" s="154"/>
      <c r="EU168" s="154"/>
      <c r="EV168" s="154"/>
    </row>
    <row r="169" spans="32:152" ht="18" customHeight="1">
      <c r="AF169" s="157"/>
      <c r="AG169" s="154"/>
      <c r="AH169" s="155"/>
      <c r="AI169" s="157"/>
      <c r="AJ169" s="154"/>
      <c r="AK169" s="155"/>
      <c r="AL169" s="154"/>
      <c r="AM169" s="159"/>
      <c r="AN169" s="154"/>
      <c r="AO169" s="155"/>
      <c r="AP169" s="155"/>
      <c r="AQ169" s="155"/>
      <c r="AR169" s="155"/>
      <c r="AS169" s="155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  <c r="BI169" s="154"/>
      <c r="BJ169" s="154"/>
      <c r="BK169" s="154"/>
      <c r="BL169" s="154"/>
      <c r="BM169" s="154"/>
      <c r="BN169" s="154"/>
      <c r="BO169" s="154"/>
      <c r="BP169" s="154"/>
      <c r="BQ169" s="154"/>
      <c r="BR169" s="154"/>
      <c r="BS169" s="154"/>
      <c r="BT169" s="154"/>
      <c r="BU169" s="154"/>
      <c r="BV169" s="154"/>
      <c r="BW169" s="154"/>
      <c r="BX169" s="154"/>
      <c r="BY169" s="154"/>
      <c r="BZ169" s="154"/>
      <c r="CA169" s="154"/>
      <c r="CB169" s="154"/>
      <c r="CC169" s="154"/>
      <c r="CD169" s="154"/>
      <c r="CE169" s="154"/>
      <c r="CF169" s="154"/>
      <c r="CG169" s="154"/>
      <c r="CH169" s="154"/>
      <c r="CI169" s="154"/>
      <c r="CJ169" s="154"/>
      <c r="CK169" s="154"/>
      <c r="CL169" s="154"/>
      <c r="CM169" s="154"/>
      <c r="CN169" s="154"/>
      <c r="CO169" s="154"/>
      <c r="CP169" s="154"/>
      <c r="CQ169" s="154"/>
      <c r="CR169" s="154"/>
      <c r="CS169" s="154"/>
      <c r="CT169" s="154"/>
      <c r="CU169" s="154"/>
      <c r="CV169" s="154"/>
      <c r="CW169" s="154"/>
      <c r="CX169" s="154"/>
      <c r="CY169" s="154"/>
      <c r="CZ169" s="154"/>
      <c r="DA169" s="154"/>
      <c r="DB169" s="154"/>
      <c r="DC169" s="154"/>
      <c r="DD169" s="154"/>
      <c r="DE169" s="154"/>
      <c r="DF169" s="154"/>
      <c r="DG169" s="154"/>
      <c r="DH169" s="154"/>
      <c r="DI169" s="154"/>
      <c r="DJ169" s="154"/>
      <c r="DK169" s="154"/>
      <c r="DL169" s="154"/>
      <c r="DM169" s="154"/>
      <c r="DN169" s="154"/>
      <c r="DO169" s="154"/>
      <c r="DP169" s="154"/>
      <c r="DQ169" s="154"/>
      <c r="DR169" s="154"/>
      <c r="DS169" s="154"/>
      <c r="DT169" s="154"/>
      <c r="DU169" s="154"/>
      <c r="DV169" s="154"/>
      <c r="DW169" s="154"/>
      <c r="DX169" s="154"/>
      <c r="DY169" s="154"/>
      <c r="DZ169" s="154"/>
      <c r="EA169" s="154"/>
      <c r="EB169" s="154"/>
      <c r="EC169" s="154"/>
      <c r="ED169" s="154"/>
      <c r="EE169" s="154"/>
      <c r="EF169" s="154"/>
      <c r="EG169" s="154"/>
      <c r="EH169" s="154"/>
      <c r="EI169" s="154"/>
      <c r="EJ169" s="154"/>
      <c r="EK169" s="154"/>
      <c r="EL169" s="154"/>
      <c r="EM169" s="154"/>
      <c r="EN169" s="154"/>
      <c r="EO169" s="154"/>
      <c r="EP169" s="154"/>
      <c r="EQ169" s="154"/>
      <c r="ER169" s="154"/>
      <c r="ES169" s="154"/>
      <c r="ET169" s="154"/>
      <c r="EU169" s="154"/>
      <c r="EV169" s="154"/>
    </row>
    <row r="170" spans="32:152" ht="18" customHeight="1">
      <c r="AF170" s="154"/>
      <c r="AG170" s="154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  <c r="BI170" s="154"/>
      <c r="BJ170" s="154"/>
      <c r="BK170" s="154"/>
      <c r="BL170" s="154"/>
      <c r="BM170" s="154"/>
      <c r="BN170" s="154"/>
      <c r="BO170" s="154"/>
      <c r="BP170" s="154"/>
      <c r="BQ170" s="154"/>
      <c r="BR170" s="154"/>
      <c r="BS170" s="154"/>
      <c r="BT170" s="154"/>
      <c r="BU170" s="154"/>
      <c r="BV170" s="154"/>
      <c r="BW170" s="154"/>
      <c r="BX170" s="154"/>
      <c r="BY170" s="154"/>
      <c r="BZ170" s="154"/>
      <c r="CA170" s="154"/>
      <c r="CB170" s="154"/>
      <c r="CC170" s="154"/>
      <c r="CD170" s="154"/>
      <c r="CE170" s="154"/>
      <c r="CF170" s="154"/>
      <c r="CG170" s="154"/>
      <c r="CH170" s="154"/>
      <c r="CI170" s="154"/>
      <c r="CJ170" s="154"/>
      <c r="CK170" s="154"/>
      <c r="CL170" s="154"/>
      <c r="CM170" s="154"/>
      <c r="CN170" s="154"/>
      <c r="CO170" s="154"/>
      <c r="CP170" s="154"/>
      <c r="CQ170" s="154"/>
      <c r="CR170" s="154"/>
      <c r="CS170" s="154"/>
      <c r="CT170" s="154"/>
      <c r="CU170" s="154"/>
      <c r="CV170" s="154"/>
      <c r="CW170" s="154"/>
      <c r="CX170" s="154"/>
      <c r="CY170" s="154"/>
      <c r="CZ170" s="154"/>
      <c r="DA170" s="154"/>
      <c r="DB170" s="154"/>
      <c r="DC170" s="154"/>
      <c r="DD170" s="154"/>
      <c r="DE170" s="154"/>
      <c r="DF170" s="154"/>
      <c r="DG170" s="154"/>
      <c r="DH170" s="154"/>
      <c r="DI170" s="154"/>
      <c r="DJ170" s="154"/>
      <c r="DK170" s="154"/>
      <c r="DL170" s="154"/>
      <c r="DM170" s="154"/>
      <c r="DN170" s="154"/>
      <c r="DO170" s="154"/>
      <c r="DP170" s="154"/>
      <c r="DQ170" s="154"/>
      <c r="DR170" s="154"/>
      <c r="DS170" s="154"/>
      <c r="DT170" s="154"/>
      <c r="DU170" s="154"/>
      <c r="DV170" s="154"/>
      <c r="DW170" s="154"/>
      <c r="DX170" s="154"/>
      <c r="DY170" s="154"/>
      <c r="DZ170" s="154"/>
      <c r="EA170" s="154"/>
      <c r="EB170" s="154"/>
      <c r="EC170" s="154"/>
      <c r="ED170" s="154"/>
      <c r="EE170" s="154"/>
      <c r="EF170" s="154"/>
      <c r="EG170" s="154"/>
      <c r="EH170" s="154"/>
      <c r="EI170" s="154"/>
      <c r="EJ170" s="154"/>
      <c r="EK170" s="154"/>
      <c r="EL170" s="154"/>
      <c r="EM170" s="154"/>
      <c r="EN170" s="154"/>
      <c r="EO170" s="154"/>
      <c r="EP170" s="154"/>
      <c r="EQ170" s="154"/>
      <c r="ER170" s="154"/>
      <c r="ES170" s="154"/>
      <c r="ET170" s="154"/>
      <c r="EU170" s="154"/>
      <c r="EV170" s="154"/>
    </row>
    <row r="171" spans="32:152" ht="18" customHeight="1">
      <c r="AF171" s="154"/>
      <c r="AG171" s="154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  <c r="BI171" s="154"/>
      <c r="BJ171" s="154"/>
      <c r="BK171" s="154"/>
      <c r="BL171" s="154"/>
      <c r="BM171" s="154"/>
      <c r="BN171" s="154"/>
      <c r="BO171" s="154"/>
      <c r="BP171" s="154"/>
      <c r="BQ171" s="154"/>
      <c r="BR171" s="154"/>
      <c r="BS171" s="154"/>
      <c r="BT171" s="154"/>
      <c r="BU171" s="154"/>
      <c r="BV171" s="154"/>
      <c r="BW171" s="154"/>
      <c r="BX171" s="154"/>
      <c r="BY171" s="154"/>
      <c r="BZ171" s="154"/>
      <c r="CA171" s="154"/>
      <c r="CB171" s="154"/>
      <c r="CC171" s="154"/>
      <c r="CD171" s="154"/>
      <c r="CE171" s="154"/>
      <c r="CF171" s="154"/>
      <c r="CG171" s="154"/>
      <c r="CH171" s="154"/>
      <c r="CI171" s="154"/>
      <c r="CJ171" s="154"/>
      <c r="CK171" s="154"/>
      <c r="CL171" s="154"/>
      <c r="CM171" s="154"/>
      <c r="CN171" s="154"/>
      <c r="CO171" s="154"/>
      <c r="CP171" s="154"/>
      <c r="CQ171" s="154"/>
      <c r="CR171" s="154"/>
      <c r="CS171" s="154"/>
      <c r="CT171" s="154"/>
      <c r="CU171" s="154"/>
      <c r="CV171" s="154"/>
      <c r="CW171" s="154"/>
      <c r="CX171" s="154"/>
      <c r="CY171" s="154"/>
      <c r="CZ171" s="154"/>
      <c r="DA171" s="154"/>
      <c r="DB171" s="154"/>
      <c r="DC171" s="154"/>
      <c r="DD171" s="154"/>
      <c r="DE171" s="154"/>
      <c r="DF171" s="154"/>
      <c r="DG171" s="154"/>
      <c r="DH171" s="154"/>
      <c r="DI171" s="154"/>
      <c r="DJ171" s="154"/>
      <c r="DK171" s="154"/>
      <c r="DL171" s="154"/>
      <c r="DM171" s="154"/>
      <c r="DN171" s="154"/>
      <c r="DO171" s="154"/>
      <c r="DP171" s="154"/>
      <c r="DQ171" s="154"/>
      <c r="DR171" s="154"/>
      <c r="DS171" s="154"/>
      <c r="DT171" s="154"/>
      <c r="DU171" s="154"/>
      <c r="DV171" s="154"/>
      <c r="DW171" s="154"/>
      <c r="DX171" s="154"/>
      <c r="DY171" s="154"/>
      <c r="DZ171" s="154"/>
      <c r="EA171" s="154"/>
      <c r="EB171" s="154"/>
      <c r="EC171" s="154"/>
      <c r="ED171" s="154"/>
      <c r="EE171" s="154"/>
      <c r="EF171" s="154"/>
      <c r="EG171" s="154"/>
      <c r="EH171" s="154"/>
      <c r="EI171" s="154"/>
      <c r="EJ171" s="154"/>
      <c r="EK171" s="154"/>
      <c r="EL171" s="154"/>
      <c r="EM171" s="154"/>
      <c r="EN171" s="154"/>
      <c r="EO171" s="154"/>
      <c r="EP171" s="154"/>
      <c r="EQ171" s="154"/>
      <c r="ER171" s="154"/>
      <c r="ES171" s="154"/>
      <c r="ET171" s="154"/>
      <c r="EU171" s="154"/>
      <c r="EV171" s="154"/>
    </row>
    <row r="172" spans="32:152" ht="18" customHeight="1">
      <c r="AF172" s="154"/>
      <c r="AG172" s="154"/>
      <c r="AH172" s="155"/>
      <c r="AI172" s="155"/>
      <c r="AJ172" s="155"/>
      <c r="AK172" s="155"/>
      <c r="AL172" s="155"/>
      <c r="AM172" s="159"/>
      <c r="AN172" s="155"/>
      <c r="AO172" s="155"/>
      <c r="AP172" s="155"/>
      <c r="AQ172" s="155"/>
      <c r="AR172" s="155"/>
      <c r="AS172" s="155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  <c r="BI172" s="154"/>
      <c r="BJ172" s="154"/>
      <c r="BK172" s="154"/>
      <c r="BL172" s="154"/>
      <c r="BM172" s="154"/>
      <c r="BN172" s="154"/>
      <c r="BO172" s="154"/>
      <c r="BP172" s="154"/>
      <c r="BQ172" s="154"/>
      <c r="BR172" s="154"/>
      <c r="BS172" s="154"/>
      <c r="BT172" s="154"/>
      <c r="BU172" s="154"/>
      <c r="BV172" s="154"/>
      <c r="BW172" s="154"/>
      <c r="BX172" s="154"/>
      <c r="BY172" s="154"/>
      <c r="BZ172" s="154"/>
      <c r="CA172" s="154"/>
      <c r="CB172" s="154"/>
      <c r="CC172" s="154"/>
      <c r="CD172" s="154"/>
      <c r="CE172" s="154"/>
      <c r="CF172" s="154"/>
      <c r="CG172" s="154"/>
      <c r="CH172" s="154"/>
      <c r="CI172" s="154"/>
      <c r="CJ172" s="154"/>
      <c r="CK172" s="154"/>
      <c r="CL172" s="154"/>
      <c r="CM172" s="154"/>
      <c r="CN172" s="154"/>
      <c r="CO172" s="154"/>
      <c r="CP172" s="154"/>
      <c r="CQ172" s="154"/>
      <c r="CR172" s="154"/>
      <c r="CS172" s="154"/>
      <c r="CT172" s="154"/>
      <c r="CU172" s="154"/>
      <c r="CV172" s="154"/>
      <c r="CW172" s="154"/>
      <c r="CX172" s="154"/>
      <c r="CY172" s="154"/>
      <c r="CZ172" s="154"/>
      <c r="DA172" s="154"/>
      <c r="DB172" s="154"/>
      <c r="DC172" s="154"/>
      <c r="DD172" s="154"/>
      <c r="DE172" s="154"/>
      <c r="DF172" s="154"/>
      <c r="DG172" s="154"/>
      <c r="DH172" s="154"/>
      <c r="DI172" s="154"/>
      <c r="DJ172" s="154"/>
      <c r="DK172" s="154"/>
      <c r="DL172" s="154"/>
      <c r="DM172" s="154"/>
      <c r="DN172" s="154"/>
      <c r="DO172" s="154"/>
      <c r="DP172" s="154"/>
      <c r="DQ172" s="154"/>
      <c r="DR172" s="154"/>
      <c r="DS172" s="154"/>
      <c r="DT172" s="154"/>
      <c r="DU172" s="154"/>
      <c r="DV172" s="154"/>
      <c r="DW172" s="154"/>
      <c r="DX172" s="154"/>
      <c r="DY172" s="154"/>
      <c r="DZ172" s="154"/>
      <c r="EA172" s="154"/>
      <c r="EB172" s="154"/>
      <c r="EC172" s="154"/>
      <c r="ED172" s="154"/>
      <c r="EE172" s="154"/>
      <c r="EF172" s="154"/>
      <c r="EG172" s="154"/>
      <c r="EH172" s="154"/>
      <c r="EI172" s="154"/>
      <c r="EJ172" s="154"/>
      <c r="EK172" s="154"/>
      <c r="EL172" s="154"/>
      <c r="EM172" s="154"/>
      <c r="EN172" s="154"/>
      <c r="EO172" s="154"/>
      <c r="EP172" s="154"/>
      <c r="EQ172" s="154"/>
      <c r="ER172" s="154"/>
      <c r="ES172" s="154"/>
      <c r="ET172" s="154"/>
      <c r="EU172" s="154"/>
      <c r="EV172" s="154"/>
    </row>
    <row r="173" spans="32:152" ht="18" customHeight="1">
      <c r="AF173" s="154"/>
      <c r="AG173" s="154"/>
      <c r="AH173" s="155"/>
      <c r="AI173" s="155"/>
      <c r="AJ173" s="155"/>
      <c r="AK173" s="155"/>
      <c r="AL173" s="155"/>
      <c r="AM173" s="159"/>
      <c r="AN173" s="155"/>
      <c r="AO173" s="155"/>
      <c r="AP173" s="155"/>
      <c r="AQ173" s="155"/>
      <c r="AR173" s="155"/>
      <c r="AS173" s="155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  <c r="BI173" s="154"/>
      <c r="BJ173" s="154"/>
      <c r="BK173" s="154"/>
      <c r="BL173" s="154"/>
      <c r="BM173" s="154"/>
      <c r="BN173" s="154"/>
      <c r="BO173" s="154"/>
      <c r="BP173" s="154"/>
      <c r="BQ173" s="154"/>
      <c r="BR173" s="154"/>
      <c r="BS173" s="154"/>
      <c r="BT173" s="154"/>
      <c r="BU173" s="154"/>
      <c r="BV173" s="154"/>
      <c r="BW173" s="154"/>
      <c r="BX173" s="154"/>
      <c r="BY173" s="154"/>
      <c r="BZ173" s="154"/>
      <c r="CA173" s="154"/>
      <c r="CB173" s="154"/>
      <c r="CC173" s="154"/>
      <c r="CD173" s="154"/>
      <c r="CE173" s="154"/>
      <c r="CF173" s="154"/>
      <c r="CG173" s="154"/>
      <c r="CH173" s="154"/>
      <c r="CI173" s="154"/>
      <c r="CJ173" s="154"/>
      <c r="CK173" s="154"/>
      <c r="CL173" s="154"/>
      <c r="CM173" s="154"/>
      <c r="CN173" s="154"/>
      <c r="CO173" s="154"/>
      <c r="CP173" s="154"/>
      <c r="CQ173" s="154"/>
      <c r="CR173" s="154"/>
      <c r="CS173" s="154"/>
      <c r="CT173" s="154"/>
      <c r="CU173" s="154"/>
      <c r="CV173" s="154"/>
      <c r="CW173" s="154"/>
      <c r="CX173" s="154"/>
      <c r="CY173" s="154"/>
      <c r="CZ173" s="154"/>
      <c r="DA173" s="154"/>
      <c r="DB173" s="154"/>
      <c r="DC173" s="154"/>
      <c r="DD173" s="154"/>
      <c r="DE173" s="154"/>
      <c r="DF173" s="154"/>
      <c r="DG173" s="154"/>
      <c r="DH173" s="154"/>
      <c r="DI173" s="154"/>
      <c r="DJ173" s="154"/>
      <c r="DK173" s="154"/>
      <c r="DL173" s="154"/>
      <c r="DM173" s="154"/>
      <c r="DN173" s="154"/>
      <c r="DO173" s="154"/>
      <c r="DP173" s="154"/>
      <c r="DQ173" s="154"/>
      <c r="DR173" s="154"/>
      <c r="DS173" s="154"/>
      <c r="DT173" s="154"/>
      <c r="DU173" s="154"/>
      <c r="DV173" s="154"/>
      <c r="DW173" s="154"/>
      <c r="DX173" s="154"/>
      <c r="DY173" s="154"/>
      <c r="DZ173" s="154"/>
      <c r="EA173" s="154"/>
      <c r="EB173" s="154"/>
      <c r="EC173" s="154"/>
      <c r="ED173" s="154"/>
      <c r="EE173" s="154"/>
      <c r="EF173" s="154"/>
      <c r="EG173" s="154"/>
      <c r="EH173" s="154"/>
      <c r="EI173" s="154"/>
      <c r="EJ173" s="154"/>
      <c r="EK173" s="154"/>
      <c r="EL173" s="154"/>
      <c r="EM173" s="154"/>
      <c r="EN173" s="154"/>
      <c r="EO173" s="154"/>
      <c r="EP173" s="154"/>
      <c r="EQ173" s="154"/>
      <c r="ER173" s="154"/>
      <c r="ES173" s="154"/>
      <c r="ET173" s="154"/>
      <c r="EU173" s="154"/>
      <c r="EV173" s="154"/>
    </row>
    <row r="174" spans="32:152" ht="18" customHeight="1">
      <c r="AF174" s="154"/>
      <c r="AG174" s="154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  <c r="BI174" s="154"/>
      <c r="BJ174" s="154"/>
      <c r="BK174" s="154"/>
      <c r="BL174" s="154"/>
      <c r="BM174" s="154"/>
      <c r="BN174" s="154"/>
      <c r="BO174" s="154"/>
      <c r="BP174" s="154"/>
      <c r="BQ174" s="154"/>
      <c r="BR174" s="154"/>
      <c r="BS174" s="154"/>
      <c r="BT174" s="154"/>
      <c r="BU174" s="154"/>
      <c r="BV174" s="154"/>
      <c r="BW174" s="154"/>
      <c r="BX174" s="154"/>
      <c r="BY174" s="154"/>
      <c r="BZ174" s="154"/>
      <c r="CA174" s="154"/>
      <c r="CB174" s="154"/>
      <c r="CC174" s="154"/>
      <c r="CD174" s="154"/>
      <c r="CE174" s="154"/>
      <c r="CF174" s="154"/>
      <c r="CG174" s="154"/>
      <c r="CH174" s="154"/>
      <c r="CI174" s="154"/>
      <c r="CJ174" s="154"/>
      <c r="CK174" s="154"/>
      <c r="CL174" s="154"/>
      <c r="CM174" s="154"/>
      <c r="CN174" s="154"/>
      <c r="CO174" s="154"/>
      <c r="CP174" s="154"/>
      <c r="CQ174" s="154"/>
      <c r="CR174" s="154"/>
      <c r="CS174" s="154"/>
      <c r="CT174" s="154"/>
      <c r="CU174" s="154"/>
      <c r="CV174" s="154"/>
      <c r="CW174" s="154"/>
      <c r="CX174" s="154"/>
      <c r="CY174" s="154"/>
      <c r="CZ174" s="154"/>
      <c r="DA174" s="154"/>
      <c r="DB174" s="154"/>
      <c r="DC174" s="154"/>
      <c r="DD174" s="154"/>
      <c r="DE174" s="154"/>
      <c r="DF174" s="154"/>
      <c r="DG174" s="154"/>
      <c r="DH174" s="154"/>
      <c r="DI174" s="154"/>
      <c r="DJ174" s="154"/>
      <c r="DK174" s="154"/>
      <c r="DL174" s="154"/>
      <c r="DM174" s="154"/>
      <c r="DN174" s="154"/>
      <c r="DO174" s="154"/>
      <c r="DP174" s="154"/>
      <c r="DQ174" s="154"/>
      <c r="DR174" s="154"/>
      <c r="DS174" s="154"/>
      <c r="DT174" s="154"/>
      <c r="DU174" s="154"/>
      <c r="DV174" s="154"/>
      <c r="DW174" s="154"/>
      <c r="DX174" s="154"/>
      <c r="DY174" s="154"/>
      <c r="DZ174" s="154"/>
      <c r="EA174" s="154"/>
      <c r="EB174" s="154"/>
      <c r="EC174" s="154"/>
      <c r="ED174" s="154"/>
      <c r="EE174" s="154"/>
      <c r="EF174" s="154"/>
      <c r="EG174" s="154"/>
      <c r="EH174" s="154"/>
      <c r="EI174" s="154"/>
      <c r="EJ174" s="154"/>
      <c r="EK174" s="154"/>
      <c r="EL174" s="154"/>
      <c r="EM174" s="154"/>
      <c r="EN174" s="154"/>
      <c r="EO174" s="154"/>
      <c r="EP174" s="154"/>
      <c r="EQ174" s="154"/>
      <c r="ER174" s="154"/>
      <c r="ES174" s="154"/>
      <c r="ET174" s="154"/>
      <c r="EU174" s="154"/>
      <c r="EV174" s="154"/>
    </row>
    <row r="175" spans="32:152" ht="18" customHeight="1">
      <c r="AF175" s="154"/>
      <c r="AG175" s="154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  <c r="BI175" s="154"/>
      <c r="BJ175" s="154"/>
      <c r="BK175" s="154"/>
      <c r="BL175" s="154"/>
      <c r="BM175" s="154"/>
      <c r="BN175" s="154"/>
      <c r="BO175" s="154"/>
      <c r="BP175" s="154"/>
      <c r="BQ175" s="154"/>
      <c r="BR175" s="154"/>
      <c r="BS175" s="154"/>
      <c r="BT175" s="154"/>
      <c r="BU175" s="154"/>
      <c r="BV175" s="154"/>
      <c r="BW175" s="154"/>
      <c r="BX175" s="154"/>
      <c r="BY175" s="154"/>
      <c r="BZ175" s="154"/>
      <c r="CA175" s="154"/>
      <c r="CB175" s="154"/>
      <c r="CC175" s="154"/>
      <c r="CD175" s="154"/>
      <c r="CE175" s="154"/>
      <c r="CF175" s="154"/>
      <c r="CG175" s="154"/>
      <c r="CH175" s="154"/>
      <c r="CI175" s="154"/>
      <c r="CJ175" s="154"/>
      <c r="CK175" s="154"/>
      <c r="CL175" s="154"/>
      <c r="CM175" s="154"/>
      <c r="CN175" s="154"/>
      <c r="CO175" s="154"/>
      <c r="CP175" s="154"/>
      <c r="CQ175" s="154"/>
      <c r="CR175" s="154"/>
      <c r="CS175" s="154"/>
      <c r="CT175" s="154"/>
      <c r="CU175" s="154"/>
      <c r="CV175" s="154"/>
      <c r="CW175" s="154"/>
      <c r="CX175" s="154"/>
      <c r="CY175" s="154"/>
      <c r="CZ175" s="154"/>
      <c r="DA175" s="154"/>
      <c r="DB175" s="154"/>
      <c r="DC175" s="154"/>
      <c r="DD175" s="154"/>
      <c r="DE175" s="154"/>
      <c r="DF175" s="154"/>
      <c r="DG175" s="154"/>
      <c r="DH175" s="154"/>
      <c r="DI175" s="154"/>
      <c r="DJ175" s="154"/>
      <c r="DK175" s="154"/>
      <c r="DL175" s="154"/>
      <c r="DM175" s="154"/>
      <c r="DN175" s="154"/>
      <c r="DO175" s="154"/>
      <c r="DP175" s="154"/>
      <c r="DQ175" s="154"/>
      <c r="DR175" s="154"/>
      <c r="DS175" s="154"/>
      <c r="DT175" s="154"/>
      <c r="DU175" s="154"/>
      <c r="DV175" s="154"/>
      <c r="DW175" s="154"/>
      <c r="DX175" s="154"/>
      <c r="DY175" s="154"/>
      <c r="DZ175" s="154"/>
      <c r="EA175" s="154"/>
      <c r="EB175" s="154"/>
      <c r="EC175" s="154"/>
      <c r="ED175" s="154"/>
      <c r="EE175" s="154"/>
      <c r="EF175" s="154"/>
      <c r="EG175" s="154"/>
      <c r="EH175" s="154"/>
      <c r="EI175" s="154"/>
      <c r="EJ175" s="154"/>
      <c r="EK175" s="154"/>
      <c r="EL175" s="154"/>
      <c r="EM175" s="154"/>
      <c r="EN175" s="154"/>
      <c r="EO175" s="154"/>
      <c r="EP175" s="154"/>
      <c r="EQ175" s="154"/>
      <c r="ER175" s="154"/>
      <c r="ES175" s="154"/>
      <c r="ET175" s="154"/>
      <c r="EU175" s="154"/>
      <c r="EV175" s="154"/>
    </row>
    <row r="176" spans="32:152" ht="18" customHeight="1">
      <c r="AF176" s="154"/>
      <c r="AG176" s="154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  <c r="BI176" s="154"/>
      <c r="BJ176" s="154"/>
      <c r="BK176" s="154"/>
      <c r="BL176" s="154"/>
      <c r="BM176" s="154"/>
      <c r="BN176" s="154"/>
      <c r="BO176" s="154"/>
      <c r="BP176" s="154"/>
      <c r="BQ176" s="154"/>
      <c r="BR176" s="154"/>
      <c r="BS176" s="154"/>
      <c r="BT176" s="154"/>
      <c r="BU176" s="154"/>
      <c r="BV176" s="154"/>
      <c r="BW176" s="154"/>
      <c r="BX176" s="154"/>
      <c r="BY176" s="154"/>
      <c r="BZ176" s="154"/>
      <c r="CA176" s="154"/>
      <c r="CB176" s="154"/>
      <c r="CC176" s="154"/>
      <c r="CD176" s="154"/>
      <c r="CE176" s="154"/>
      <c r="CF176" s="154"/>
      <c r="CG176" s="154"/>
      <c r="CH176" s="154"/>
      <c r="CI176" s="154"/>
      <c r="CJ176" s="154"/>
      <c r="CK176" s="154"/>
      <c r="CL176" s="154"/>
      <c r="CM176" s="154"/>
      <c r="CN176" s="154"/>
      <c r="CO176" s="154"/>
      <c r="CP176" s="154"/>
      <c r="CQ176" s="154"/>
      <c r="CR176" s="154"/>
      <c r="CS176" s="154"/>
      <c r="CT176" s="154"/>
      <c r="CU176" s="154"/>
      <c r="CV176" s="154"/>
      <c r="CW176" s="154"/>
      <c r="CX176" s="154"/>
      <c r="CY176" s="154"/>
      <c r="CZ176" s="154"/>
      <c r="DA176" s="154"/>
      <c r="DB176" s="154"/>
      <c r="DC176" s="154"/>
      <c r="DD176" s="154"/>
      <c r="DE176" s="154"/>
      <c r="DF176" s="154"/>
      <c r="DG176" s="154"/>
      <c r="DH176" s="154"/>
      <c r="DI176" s="154"/>
      <c r="DJ176" s="154"/>
      <c r="DK176" s="154"/>
      <c r="DL176" s="154"/>
      <c r="DM176" s="154"/>
      <c r="DN176" s="154"/>
      <c r="DO176" s="154"/>
      <c r="DP176" s="154"/>
      <c r="DQ176" s="154"/>
      <c r="DR176" s="154"/>
      <c r="DS176" s="154"/>
      <c r="DT176" s="154"/>
      <c r="DU176" s="154"/>
      <c r="DV176" s="154"/>
      <c r="DW176" s="154"/>
      <c r="DX176" s="154"/>
      <c r="DY176" s="154"/>
      <c r="DZ176" s="154"/>
      <c r="EA176" s="154"/>
      <c r="EB176" s="154"/>
      <c r="EC176" s="154"/>
      <c r="ED176" s="154"/>
      <c r="EE176" s="154"/>
      <c r="EF176" s="154"/>
      <c r="EG176" s="154"/>
      <c r="EH176" s="154"/>
      <c r="EI176" s="154"/>
      <c r="EJ176" s="154"/>
      <c r="EK176" s="154"/>
      <c r="EL176" s="154"/>
      <c r="EM176" s="154"/>
      <c r="EN176" s="154"/>
      <c r="EO176" s="154"/>
      <c r="EP176" s="154"/>
      <c r="EQ176" s="154"/>
      <c r="ER176" s="154"/>
      <c r="ES176" s="154"/>
      <c r="ET176" s="154"/>
      <c r="EU176" s="154"/>
      <c r="EV176" s="154"/>
    </row>
    <row r="177" spans="32:152" ht="18" customHeight="1">
      <c r="AF177" s="154"/>
      <c r="AG177" s="154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  <c r="BI177" s="154"/>
      <c r="BJ177" s="154"/>
      <c r="BK177" s="154"/>
      <c r="BL177" s="154"/>
      <c r="BM177" s="154"/>
      <c r="BN177" s="154"/>
      <c r="BO177" s="154"/>
      <c r="BP177" s="154"/>
      <c r="BQ177" s="154"/>
      <c r="BR177" s="154"/>
      <c r="BS177" s="154"/>
      <c r="BT177" s="154"/>
      <c r="BU177" s="154"/>
      <c r="BV177" s="154"/>
      <c r="BW177" s="154"/>
      <c r="BX177" s="154"/>
      <c r="BY177" s="154"/>
      <c r="BZ177" s="154"/>
      <c r="CA177" s="154"/>
      <c r="CB177" s="154"/>
      <c r="CC177" s="154"/>
      <c r="CD177" s="154"/>
      <c r="CE177" s="154"/>
      <c r="CF177" s="154"/>
      <c r="CG177" s="154"/>
      <c r="CH177" s="154"/>
      <c r="CI177" s="154"/>
      <c r="CJ177" s="154"/>
      <c r="CK177" s="154"/>
      <c r="CL177" s="154"/>
      <c r="CM177" s="154"/>
      <c r="CN177" s="154"/>
      <c r="CO177" s="154"/>
      <c r="CP177" s="154"/>
      <c r="CQ177" s="154"/>
      <c r="CR177" s="154"/>
      <c r="CS177" s="154"/>
      <c r="CT177" s="154"/>
      <c r="CU177" s="154"/>
      <c r="CV177" s="154"/>
      <c r="CW177" s="154"/>
      <c r="CX177" s="154"/>
      <c r="CY177" s="154"/>
      <c r="CZ177" s="154"/>
      <c r="DA177" s="154"/>
      <c r="DB177" s="154"/>
      <c r="DC177" s="154"/>
      <c r="DD177" s="154"/>
      <c r="DE177" s="154"/>
      <c r="DF177" s="154"/>
      <c r="DG177" s="154"/>
      <c r="DH177" s="154"/>
      <c r="DI177" s="154"/>
      <c r="DJ177" s="154"/>
      <c r="DK177" s="154"/>
      <c r="DL177" s="154"/>
      <c r="DM177" s="154"/>
      <c r="DN177" s="154"/>
      <c r="DO177" s="154"/>
      <c r="DP177" s="154"/>
      <c r="DQ177" s="154"/>
      <c r="DR177" s="154"/>
      <c r="DS177" s="154"/>
      <c r="DT177" s="154"/>
      <c r="DU177" s="154"/>
      <c r="DV177" s="154"/>
      <c r="DW177" s="154"/>
      <c r="DX177" s="154"/>
      <c r="DY177" s="154"/>
      <c r="DZ177" s="154"/>
      <c r="EA177" s="154"/>
      <c r="EB177" s="154"/>
      <c r="EC177" s="154"/>
      <c r="ED177" s="154"/>
      <c r="EE177" s="154"/>
      <c r="EF177" s="154"/>
      <c r="EG177" s="154"/>
      <c r="EH177" s="154"/>
      <c r="EI177" s="154"/>
      <c r="EJ177" s="154"/>
      <c r="EK177" s="154"/>
      <c r="EL177" s="154"/>
      <c r="EM177" s="154"/>
      <c r="EN177" s="154"/>
      <c r="EO177" s="154"/>
      <c r="EP177" s="154"/>
      <c r="EQ177" s="154"/>
      <c r="ER177" s="154"/>
      <c r="ES177" s="154"/>
      <c r="ET177" s="154"/>
      <c r="EU177" s="154"/>
      <c r="EV177" s="154"/>
    </row>
    <row r="178" spans="32:152" ht="18" customHeight="1">
      <c r="AF178" s="260"/>
      <c r="AG178" s="154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  <c r="BI178" s="154"/>
      <c r="BJ178" s="154"/>
      <c r="BK178" s="154"/>
      <c r="BL178" s="154"/>
      <c r="BM178" s="154"/>
      <c r="BN178" s="154"/>
      <c r="BO178" s="154"/>
      <c r="BP178" s="154"/>
      <c r="BQ178" s="154"/>
      <c r="BR178" s="154"/>
      <c r="BS178" s="154"/>
      <c r="BT178" s="154"/>
      <c r="BU178" s="154"/>
      <c r="BV178" s="154"/>
      <c r="BW178" s="154"/>
      <c r="BX178" s="154"/>
      <c r="BY178" s="154"/>
      <c r="BZ178" s="154"/>
      <c r="CA178" s="154"/>
      <c r="CB178" s="154"/>
      <c r="CC178" s="154"/>
      <c r="CD178" s="154"/>
      <c r="CE178" s="154"/>
      <c r="CF178" s="154"/>
      <c r="CG178" s="154"/>
      <c r="CH178" s="154"/>
      <c r="CI178" s="154"/>
      <c r="CJ178" s="154"/>
      <c r="CK178" s="154"/>
      <c r="CL178" s="154"/>
      <c r="CM178" s="154"/>
      <c r="CN178" s="154"/>
      <c r="CO178" s="154"/>
      <c r="CP178" s="154"/>
      <c r="CQ178" s="154"/>
      <c r="CR178" s="154"/>
      <c r="CS178" s="154"/>
      <c r="CT178" s="154"/>
      <c r="CU178" s="154"/>
      <c r="CV178" s="154"/>
      <c r="CW178" s="154"/>
      <c r="CX178" s="154"/>
      <c r="CY178" s="154"/>
      <c r="CZ178" s="154"/>
      <c r="DA178" s="154"/>
      <c r="DB178" s="154"/>
      <c r="DC178" s="154"/>
      <c r="DD178" s="154"/>
      <c r="DE178" s="154"/>
      <c r="DF178" s="154"/>
      <c r="DG178" s="154"/>
      <c r="DH178" s="154"/>
      <c r="DI178" s="154"/>
      <c r="DJ178" s="154"/>
      <c r="DK178" s="154"/>
      <c r="DL178" s="154"/>
      <c r="DM178" s="154"/>
      <c r="DN178" s="154"/>
      <c r="DO178" s="154"/>
      <c r="DP178" s="154"/>
      <c r="DQ178" s="154"/>
      <c r="DR178" s="154"/>
      <c r="DS178" s="154"/>
      <c r="DT178" s="154"/>
      <c r="DU178" s="154"/>
      <c r="DV178" s="154"/>
      <c r="DW178" s="154"/>
      <c r="DX178" s="154"/>
      <c r="DY178" s="154"/>
      <c r="DZ178" s="154"/>
      <c r="EA178" s="154"/>
      <c r="EB178" s="154"/>
      <c r="EC178" s="154"/>
      <c r="ED178" s="154"/>
      <c r="EE178" s="154"/>
      <c r="EF178" s="154"/>
      <c r="EG178" s="154"/>
      <c r="EH178" s="154"/>
      <c r="EI178" s="154"/>
      <c r="EJ178" s="154"/>
      <c r="EK178" s="154"/>
      <c r="EL178" s="154"/>
      <c r="EM178" s="154"/>
      <c r="EN178" s="154"/>
      <c r="EO178" s="154"/>
      <c r="EP178" s="154"/>
      <c r="EQ178" s="154"/>
      <c r="ER178" s="154"/>
      <c r="ES178" s="154"/>
      <c r="ET178" s="154"/>
      <c r="EU178" s="154"/>
      <c r="EV178" s="154"/>
    </row>
    <row r="179" spans="32:152" ht="18" customHeight="1">
      <c r="AF179" s="154"/>
      <c r="AG179" s="154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  <c r="BI179" s="154"/>
      <c r="BJ179" s="154"/>
      <c r="BK179" s="154"/>
      <c r="BL179" s="154"/>
      <c r="BM179" s="154"/>
      <c r="BN179" s="154"/>
      <c r="BO179" s="154"/>
      <c r="BP179" s="154"/>
      <c r="BQ179" s="154"/>
      <c r="BR179" s="154"/>
      <c r="BS179" s="154"/>
      <c r="BT179" s="154"/>
      <c r="BU179" s="154"/>
      <c r="BV179" s="154"/>
      <c r="BW179" s="154"/>
      <c r="BX179" s="154"/>
      <c r="BY179" s="154"/>
      <c r="BZ179" s="154"/>
      <c r="CA179" s="154"/>
      <c r="CB179" s="154"/>
      <c r="CC179" s="154"/>
      <c r="CD179" s="154"/>
      <c r="CE179" s="154"/>
      <c r="CF179" s="154"/>
      <c r="CG179" s="154"/>
      <c r="CH179" s="154"/>
      <c r="CI179" s="154"/>
      <c r="CJ179" s="154"/>
      <c r="CK179" s="154"/>
      <c r="CL179" s="154"/>
      <c r="CM179" s="154"/>
      <c r="CN179" s="154"/>
      <c r="CO179" s="154"/>
      <c r="CP179" s="154"/>
      <c r="CQ179" s="154"/>
      <c r="CR179" s="154"/>
      <c r="CS179" s="154"/>
      <c r="CT179" s="154"/>
      <c r="CU179" s="154"/>
      <c r="CV179" s="154"/>
      <c r="CW179" s="154"/>
      <c r="CX179" s="154"/>
      <c r="CY179" s="154"/>
      <c r="CZ179" s="154"/>
      <c r="DA179" s="154"/>
      <c r="DB179" s="154"/>
      <c r="DC179" s="154"/>
      <c r="DD179" s="154"/>
      <c r="DE179" s="154"/>
      <c r="DF179" s="154"/>
      <c r="DG179" s="154"/>
      <c r="DH179" s="154"/>
      <c r="DI179" s="154"/>
      <c r="DJ179" s="154"/>
      <c r="DK179" s="154"/>
      <c r="DL179" s="154"/>
      <c r="DM179" s="154"/>
      <c r="DN179" s="154"/>
      <c r="DO179" s="154"/>
      <c r="DP179" s="154"/>
      <c r="DQ179" s="154"/>
      <c r="DR179" s="154"/>
      <c r="DS179" s="154"/>
      <c r="DT179" s="154"/>
      <c r="DU179" s="154"/>
      <c r="DV179" s="154"/>
      <c r="DW179" s="154"/>
      <c r="DX179" s="154"/>
      <c r="DY179" s="154"/>
      <c r="DZ179" s="154"/>
      <c r="EA179" s="154"/>
      <c r="EB179" s="154"/>
      <c r="EC179" s="154"/>
      <c r="ED179" s="154"/>
      <c r="EE179" s="154"/>
      <c r="EF179" s="154"/>
      <c r="EG179" s="154"/>
      <c r="EH179" s="154"/>
      <c r="EI179" s="154"/>
      <c r="EJ179" s="154"/>
      <c r="EK179" s="154"/>
      <c r="EL179" s="154"/>
      <c r="EM179" s="154"/>
      <c r="EN179" s="154"/>
      <c r="EO179" s="154"/>
      <c r="EP179" s="154"/>
      <c r="EQ179" s="154"/>
      <c r="ER179" s="154"/>
      <c r="ES179" s="154"/>
      <c r="ET179" s="154"/>
      <c r="EU179" s="154"/>
      <c r="EV179" s="154"/>
    </row>
    <row r="180" spans="32:152" ht="18" customHeight="1">
      <c r="AF180" s="157"/>
      <c r="AG180" s="159"/>
      <c r="AH180" s="241"/>
      <c r="AI180" s="159"/>
      <c r="AJ180" s="157"/>
      <c r="AK180" s="155"/>
      <c r="AL180" s="159"/>
      <c r="AM180" s="154"/>
      <c r="AN180" s="155"/>
      <c r="AO180" s="155"/>
      <c r="AP180" s="155"/>
      <c r="AQ180" s="155"/>
      <c r="AR180" s="155"/>
      <c r="AS180" s="155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  <c r="BI180" s="154"/>
      <c r="BJ180" s="154"/>
      <c r="BK180" s="154"/>
      <c r="BL180" s="154"/>
      <c r="BM180" s="154"/>
      <c r="BN180" s="154"/>
      <c r="BO180" s="154"/>
      <c r="BP180" s="154"/>
      <c r="BQ180" s="154"/>
      <c r="BR180" s="154"/>
      <c r="BS180" s="154"/>
      <c r="BT180" s="154"/>
      <c r="BU180" s="154"/>
      <c r="BV180" s="154"/>
      <c r="BW180" s="154"/>
      <c r="BX180" s="154"/>
      <c r="BY180" s="154"/>
      <c r="BZ180" s="154"/>
      <c r="CA180" s="154"/>
      <c r="CB180" s="154"/>
      <c r="CC180" s="154"/>
      <c r="CD180" s="154"/>
      <c r="CE180" s="154"/>
      <c r="CF180" s="154"/>
      <c r="CG180" s="154"/>
      <c r="CH180" s="154"/>
      <c r="CI180" s="154"/>
      <c r="CJ180" s="154"/>
      <c r="CK180" s="154"/>
      <c r="CL180" s="154"/>
      <c r="CM180" s="154"/>
      <c r="CN180" s="154"/>
      <c r="CO180" s="154"/>
      <c r="CP180" s="154"/>
      <c r="CQ180" s="154"/>
      <c r="CR180" s="154"/>
      <c r="CS180" s="154"/>
      <c r="CT180" s="154"/>
      <c r="CU180" s="154"/>
      <c r="CV180" s="154"/>
      <c r="CW180" s="154"/>
      <c r="CX180" s="154"/>
      <c r="CY180" s="154"/>
      <c r="CZ180" s="154"/>
      <c r="DA180" s="154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154"/>
      <c r="DN180" s="154"/>
      <c r="DO180" s="154"/>
      <c r="DP180" s="154"/>
      <c r="DQ180" s="154"/>
      <c r="DR180" s="154"/>
      <c r="DS180" s="154"/>
      <c r="DT180" s="154"/>
      <c r="DU180" s="154"/>
      <c r="DV180" s="154"/>
      <c r="DW180" s="154"/>
      <c r="DX180" s="154"/>
      <c r="DY180" s="154"/>
      <c r="DZ180" s="154"/>
      <c r="EA180" s="154"/>
      <c r="EB180" s="154"/>
      <c r="EC180" s="154"/>
      <c r="ED180" s="154"/>
      <c r="EE180" s="154"/>
      <c r="EF180" s="154"/>
      <c r="EG180" s="154"/>
      <c r="EH180" s="154"/>
      <c r="EI180" s="154"/>
      <c r="EJ180" s="154"/>
      <c r="EK180" s="154"/>
      <c r="EL180" s="154"/>
      <c r="EM180" s="154"/>
      <c r="EN180" s="154"/>
      <c r="EO180" s="154"/>
      <c r="EP180" s="154"/>
      <c r="EQ180" s="154"/>
      <c r="ER180" s="154"/>
      <c r="ES180" s="154"/>
      <c r="ET180" s="154"/>
      <c r="EU180" s="154"/>
      <c r="EV180" s="154"/>
    </row>
    <row r="181" spans="32:152" ht="18" customHeight="1">
      <c r="AF181" s="154"/>
      <c r="AG181" s="159"/>
      <c r="AH181" s="241"/>
      <c r="AI181" s="159"/>
      <c r="AJ181" s="157"/>
      <c r="AK181" s="155"/>
      <c r="AL181" s="155"/>
      <c r="AM181" s="159"/>
      <c r="AN181" s="155"/>
      <c r="AO181" s="155"/>
      <c r="AP181" s="155"/>
      <c r="AQ181" s="155"/>
      <c r="AR181" s="155"/>
      <c r="AS181" s="155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  <c r="BI181" s="154"/>
      <c r="BJ181" s="154"/>
      <c r="BK181" s="154"/>
      <c r="BL181" s="154"/>
      <c r="BM181" s="154"/>
      <c r="BN181" s="154"/>
      <c r="BO181" s="154"/>
      <c r="BP181" s="154"/>
      <c r="BQ181" s="154"/>
      <c r="BR181" s="154"/>
      <c r="BS181" s="154"/>
      <c r="BT181" s="154"/>
      <c r="BU181" s="154"/>
      <c r="BV181" s="154"/>
      <c r="BW181" s="154"/>
      <c r="BX181" s="154"/>
      <c r="BY181" s="154"/>
      <c r="BZ181" s="154"/>
      <c r="CA181" s="154"/>
      <c r="CB181" s="154"/>
      <c r="CC181" s="154"/>
      <c r="CD181" s="154"/>
      <c r="CE181" s="154"/>
      <c r="CF181" s="154"/>
      <c r="CG181" s="154"/>
      <c r="CH181" s="154"/>
      <c r="CI181" s="154"/>
      <c r="CJ181" s="154"/>
      <c r="CK181" s="154"/>
      <c r="CL181" s="154"/>
      <c r="CM181" s="154"/>
      <c r="CN181" s="154"/>
      <c r="CO181" s="154"/>
      <c r="CP181" s="154"/>
      <c r="CQ181" s="154"/>
      <c r="CR181" s="154"/>
      <c r="CS181" s="154"/>
      <c r="CT181" s="154"/>
      <c r="CU181" s="154"/>
      <c r="CV181" s="154"/>
      <c r="CW181" s="154"/>
      <c r="CX181" s="154"/>
      <c r="CY181" s="154"/>
      <c r="CZ181" s="154"/>
      <c r="DA181" s="154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154"/>
      <c r="DN181" s="154"/>
      <c r="DO181" s="154"/>
      <c r="DP181" s="154"/>
      <c r="DQ181" s="154"/>
      <c r="DR181" s="154"/>
      <c r="DS181" s="154"/>
      <c r="DT181" s="154"/>
      <c r="DU181" s="154"/>
      <c r="DV181" s="154"/>
      <c r="DW181" s="154"/>
      <c r="DX181" s="154"/>
      <c r="DY181" s="154"/>
      <c r="DZ181" s="154"/>
      <c r="EA181" s="154"/>
      <c r="EB181" s="154"/>
      <c r="EC181" s="154"/>
      <c r="ED181" s="154"/>
      <c r="EE181" s="154"/>
      <c r="EF181" s="154"/>
      <c r="EG181" s="154"/>
      <c r="EH181" s="154"/>
      <c r="EI181" s="154"/>
      <c r="EJ181" s="154"/>
      <c r="EK181" s="154"/>
      <c r="EL181" s="154"/>
      <c r="EM181" s="154"/>
      <c r="EN181" s="154"/>
      <c r="EO181" s="154"/>
      <c r="EP181" s="154"/>
      <c r="EQ181" s="154"/>
      <c r="ER181" s="154"/>
      <c r="ES181" s="154"/>
      <c r="ET181" s="154"/>
      <c r="EU181" s="154"/>
      <c r="EV181" s="154"/>
    </row>
    <row r="182" spans="32:152" ht="18" customHeight="1">
      <c r="AF182" s="157"/>
      <c r="AG182" s="159"/>
      <c r="AH182" s="241"/>
      <c r="AI182" s="159"/>
      <c r="AJ182" s="155"/>
      <c r="AK182" s="155"/>
      <c r="AL182" s="155"/>
      <c r="AM182" s="155"/>
      <c r="AN182" s="155"/>
      <c r="AO182" s="155"/>
      <c r="AP182" s="155"/>
      <c r="AQ182" s="155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  <c r="BI182" s="154"/>
      <c r="BJ182" s="154"/>
      <c r="BK182" s="154"/>
      <c r="BL182" s="154"/>
      <c r="BM182" s="154"/>
      <c r="BN182" s="154"/>
      <c r="BO182" s="154"/>
      <c r="BP182" s="154"/>
      <c r="BQ182" s="154"/>
      <c r="BR182" s="154"/>
      <c r="BS182" s="154"/>
      <c r="BT182" s="154"/>
      <c r="BU182" s="154"/>
      <c r="BV182" s="154"/>
      <c r="BW182" s="154"/>
      <c r="BX182" s="154"/>
      <c r="BY182" s="154"/>
      <c r="BZ182" s="154"/>
      <c r="CA182" s="154"/>
      <c r="CB182" s="154"/>
      <c r="CC182" s="154"/>
      <c r="CD182" s="154"/>
      <c r="CE182" s="154"/>
      <c r="CF182" s="154"/>
      <c r="CG182" s="154"/>
      <c r="CH182" s="154"/>
      <c r="CI182" s="154"/>
      <c r="CJ182" s="154"/>
      <c r="CK182" s="154"/>
      <c r="CL182" s="154"/>
      <c r="CM182" s="154"/>
      <c r="CN182" s="154"/>
      <c r="CO182" s="154"/>
      <c r="CP182" s="154"/>
      <c r="CQ182" s="154"/>
      <c r="CR182" s="154"/>
      <c r="CS182" s="154"/>
      <c r="CT182" s="154"/>
      <c r="CU182" s="154"/>
      <c r="CV182" s="154"/>
      <c r="CW182" s="154"/>
      <c r="CX182" s="154"/>
      <c r="CY182" s="154"/>
      <c r="CZ182" s="154"/>
      <c r="DA182" s="154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154"/>
      <c r="DN182" s="154"/>
      <c r="DO182" s="154"/>
      <c r="DP182" s="154"/>
      <c r="DQ182" s="154"/>
      <c r="DR182" s="154"/>
      <c r="DS182" s="154"/>
      <c r="DT182" s="154"/>
      <c r="DU182" s="154"/>
      <c r="DV182" s="154"/>
      <c r="DW182" s="154"/>
      <c r="DX182" s="154"/>
      <c r="DY182" s="154"/>
      <c r="DZ182" s="154"/>
      <c r="EA182" s="154"/>
      <c r="EB182" s="154"/>
      <c r="EC182" s="154"/>
      <c r="ED182" s="154"/>
      <c r="EE182" s="154"/>
      <c r="EF182" s="154"/>
      <c r="EG182" s="154"/>
      <c r="EH182" s="154"/>
      <c r="EI182" s="154"/>
      <c r="EJ182" s="154"/>
      <c r="EK182" s="154"/>
      <c r="EL182" s="154"/>
      <c r="EM182" s="154"/>
      <c r="EN182" s="154"/>
      <c r="EO182" s="154"/>
      <c r="EP182" s="154"/>
      <c r="EQ182" s="154"/>
      <c r="ER182" s="154"/>
      <c r="ES182" s="154"/>
      <c r="ET182" s="154"/>
      <c r="EU182" s="154"/>
      <c r="EV182" s="154"/>
    </row>
    <row r="183" spans="32:152" ht="18" customHeight="1">
      <c r="AF183" s="157"/>
      <c r="AG183" s="159"/>
      <c r="AH183" s="241"/>
      <c r="AI183" s="159"/>
      <c r="AJ183" s="155"/>
      <c r="AK183" s="155"/>
      <c r="AL183" s="155"/>
      <c r="AM183" s="155"/>
      <c r="AN183" s="155"/>
      <c r="AO183" s="155"/>
      <c r="AP183" s="155"/>
      <c r="AQ183" s="155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  <c r="BI183" s="154"/>
      <c r="BJ183" s="154"/>
      <c r="BK183" s="154"/>
      <c r="BL183" s="154"/>
      <c r="BM183" s="154"/>
      <c r="BN183" s="154"/>
      <c r="BO183" s="154"/>
      <c r="BP183" s="154"/>
      <c r="BQ183" s="154"/>
      <c r="BR183" s="154"/>
      <c r="BS183" s="154"/>
      <c r="BT183" s="154"/>
      <c r="BU183" s="154"/>
      <c r="BV183" s="154"/>
      <c r="BW183" s="154"/>
      <c r="BX183" s="154"/>
      <c r="BY183" s="154"/>
      <c r="BZ183" s="154"/>
      <c r="CA183" s="154"/>
      <c r="CB183" s="154"/>
      <c r="CC183" s="154"/>
      <c r="CD183" s="154"/>
      <c r="CE183" s="154"/>
      <c r="CF183" s="154"/>
      <c r="CG183" s="154"/>
      <c r="CH183" s="154"/>
      <c r="CI183" s="154"/>
      <c r="CJ183" s="154"/>
      <c r="CK183" s="154"/>
      <c r="CL183" s="154"/>
      <c r="CM183" s="154"/>
      <c r="CN183" s="154"/>
      <c r="CO183" s="154"/>
      <c r="CP183" s="154"/>
      <c r="CQ183" s="154"/>
      <c r="CR183" s="154"/>
      <c r="CS183" s="154"/>
      <c r="CT183" s="154"/>
      <c r="CU183" s="154"/>
      <c r="CV183" s="154"/>
      <c r="CW183" s="154"/>
      <c r="CX183" s="154"/>
      <c r="CY183" s="154"/>
      <c r="CZ183" s="154"/>
      <c r="DA183" s="154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154"/>
      <c r="DN183" s="154"/>
      <c r="DO183" s="154"/>
      <c r="DP183" s="154"/>
      <c r="DQ183" s="154"/>
      <c r="DR183" s="154"/>
      <c r="DS183" s="154"/>
      <c r="DT183" s="154"/>
      <c r="DU183" s="154"/>
      <c r="DV183" s="154"/>
      <c r="DW183" s="154"/>
      <c r="DX183" s="154"/>
      <c r="DY183" s="154"/>
      <c r="DZ183" s="154"/>
      <c r="EA183" s="154"/>
      <c r="EB183" s="154"/>
      <c r="EC183" s="154"/>
      <c r="ED183" s="154"/>
      <c r="EE183" s="154"/>
      <c r="EF183" s="154"/>
      <c r="EG183" s="154"/>
      <c r="EH183" s="154"/>
      <c r="EI183" s="154"/>
      <c r="EJ183" s="154"/>
      <c r="EK183" s="154"/>
      <c r="EL183" s="154"/>
      <c r="EM183" s="154"/>
      <c r="EN183" s="154"/>
      <c r="EO183" s="154"/>
      <c r="EP183" s="154"/>
      <c r="EQ183" s="154"/>
      <c r="ER183" s="154"/>
      <c r="ES183" s="154"/>
      <c r="ET183" s="154"/>
      <c r="EU183" s="154"/>
      <c r="EV183" s="154"/>
    </row>
    <row r="184" spans="32:152" ht="18" customHeight="1">
      <c r="AF184" s="154"/>
      <c r="AG184" s="159"/>
      <c r="AH184" s="241"/>
      <c r="AI184" s="159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  <c r="BI184" s="154"/>
      <c r="BJ184" s="154"/>
      <c r="BK184" s="154"/>
      <c r="BL184" s="154"/>
      <c r="BM184" s="154"/>
      <c r="BN184" s="154"/>
      <c r="BO184" s="154"/>
      <c r="BP184" s="154"/>
      <c r="BQ184" s="154"/>
      <c r="BR184" s="154"/>
      <c r="BS184" s="154"/>
      <c r="BT184" s="154"/>
      <c r="BU184" s="154"/>
      <c r="BV184" s="154"/>
      <c r="BW184" s="154"/>
      <c r="BX184" s="154"/>
      <c r="BY184" s="154"/>
      <c r="BZ184" s="154"/>
      <c r="CA184" s="154"/>
      <c r="CB184" s="154"/>
      <c r="CC184" s="154"/>
      <c r="CD184" s="154"/>
      <c r="CE184" s="154"/>
      <c r="CF184" s="154"/>
      <c r="CG184" s="154"/>
      <c r="CH184" s="154"/>
      <c r="CI184" s="154"/>
      <c r="CJ184" s="154"/>
      <c r="CK184" s="154"/>
      <c r="CL184" s="154"/>
      <c r="CM184" s="154"/>
      <c r="CN184" s="154"/>
      <c r="CO184" s="154"/>
      <c r="CP184" s="154"/>
      <c r="CQ184" s="154"/>
      <c r="CR184" s="154"/>
      <c r="CS184" s="154"/>
      <c r="CT184" s="154"/>
      <c r="CU184" s="154"/>
      <c r="CV184" s="154"/>
      <c r="CW184" s="154"/>
      <c r="CX184" s="154"/>
      <c r="CY184" s="154"/>
      <c r="CZ184" s="154"/>
      <c r="DA184" s="154"/>
      <c r="DB184" s="154"/>
      <c r="DC184" s="154"/>
      <c r="DD184" s="154"/>
      <c r="DE184" s="154"/>
      <c r="DF184" s="154"/>
      <c r="DG184" s="154"/>
      <c r="DH184" s="154"/>
      <c r="DI184" s="154"/>
      <c r="DJ184" s="154"/>
      <c r="DK184" s="154"/>
      <c r="DL184" s="154"/>
      <c r="DM184" s="154"/>
      <c r="DN184" s="154"/>
      <c r="DO184" s="154"/>
      <c r="DP184" s="154"/>
      <c r="DQ184" s="154"/>
      <c r="DR184" s="154"/>
      <c r="DS184" s="154"/>
      <c r="DT184" s="154"/>
      <c r="DU184" s="154"/>
      <c r="DV184" s="154"/>
      <c r="DW184" s="154"/>
      <c r="DX184" s="154"/>
      <c r="DY184" s="154"/>
      <c r="DZ184" s="154"/>
      <c r="EA184" s="154"/>
      <c r="EB184" s="154"/>
      <c r="EC184" s="154"/>
      <c r="ED184" s="154"/>
      <c r="EE184" s="154"/>
      <c r="EF184" s="154"/>
      <c r="EG184" s="154"/>
      <c r="EH184" s="154"/>
      <c r="EI184" s="154"/>
      <c r="EJ184" s="154"/>
      <c r="EK184" s="154"/>
      <c r="EL184" s="154"/>
      <c r="EM184" s="154"/>
      <c r="EN184" s="154"/>
      <c r="EO184" s="154"/>
      <c r="EP184" s="154"/>
      <c r="EQ184" s="154"/>
      <c r="ER184" s="154"/>
      <c r="ES184" s="154"/>
      <c r="ET184" s="154"/>
      <c r="EU184" s="154"/>
      <c r="EV184" s="154"/>
    </row>
    <row r="185" spans="32:152" ht="18" customHeight="1">
      <c r="AF185" s="157"/>
      <c r="AG185" s="159"/>
      <c r="AH185" s="155"/>
      <c r="AI185" s="159"/>
      <c r="AJ185" s="155"/>
      <c r="AK185" s="159"/>
      <c r="AL185" s="154"/>
      <c r="AM185" s="2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  <c r="BI185" s="154"/>
      <c r="BJ185" s="154"/>
      <c r="BK185" s="154"/>
      <c r="BL185" s="154"/>
      <c r="BM185" s="154"/>
      <c r="BN185" s="154"/>
      <c r="BO185" s="154"/>
      <c r="BP185" s="154"/>
      <c r="BQ185" s="154"/>
      <c r="BR185" s="154"/>
      <c r="BS185" s="154"/>
      <c r="BT185" s="154"/>
      <c r="BU185" s="154"/>
      <c r="BV185" s="154"/>
      <c r="BW185" s="154"/>
      <c r="BX185" s="154"/>
      <c r="BY185" s="154"/>
      <c r="BZ185" s="154"/>
      <c r="CA185" s="154"/>
      <c r="CB185" s="154"/>
      <c r="CC185" s="154"/>
      <c r="CD185" s="154"/>
      <c r="CE185" s="154"/>
      <c r="CF185" s="154"/>
      <c r="CG185" s="154"/>
      <c r="CH185" s="154"/>
      <c r="CI185" s="154"/>
      <c r="CJ185" s="154"/>
      <c r="CK185" s="154"/>
      <c r="CL185" s="154"/>
      <c r="CM185" s="154"/>
      <c r="CN185" s="154"/>
      <c r="CO185" s="154"/>
      <c r="CP185" s="154"/>
      <c r="CQ185" s="154"/>
      <c r="CR185" s="154"/>
      <c r="CS185" s="154"/>
      <c r="CT185" s="154"/>
      <c r="CU185" s="154"/>
      <c r="CV185" s="154"/>
      <c r="CW185" s="154"/>
      <c r="CX185" s="154"/>
      <c r="CY185" s="154"/>
      <c r="CZ185" s="154"/>
      <c r="DA185" s="154"/>
      <c r="DB185" s="154"/>
      <c r="DC185" s="154"/>
      <c r="DD185" s="154"/>
      <c r="DE185" s="154"/>
      <c r="DF185" s="154"/>
      <c r="DG185" s="154"/>
      <c r="DH185" s="154"/>
      <c r="DI185" s="154"/>
      <c r="DJ185" s="154"/>
      <c r="DK185" s="154"/>
      <c r="DL185" s="154"/>
      <c r="DM185" s="154"/>
      <c r="DN185" s="154"/>
      <c r="DO185" s="154"/>
      <c r="DP185" s="154"/>
      <c r="DQ185" s="154"/>
      <c r="DR185" s="154"/>
      <c r="DS185" s="154"/>
      <c r="DT185" s="154"/>
      <c r="DU185" s="154"/>
      <c r="DV185" s="154"/>
      <c r="DW185" s="154"/>
      <c r="DX185" s="154"/>
      <c r="DY185" s="154"/>
      <c r="DZ185" s="154"/>
      <c r="EA185" s="154"/>
      <c r="EB185" s="154"/>
      <c r="EC185" s="154"/>
      <c r="ED185" s="154"/>
      <c r="EE185" s="154"/>
      <c r="EF185" s="154"/>
      <c r="EG185" s="154"/>
      <c r="EH185" s="154"/>
      <c r="EI185" s="154"/>
      <c r="EJ185" s="154"/>
      <c r="EK185" s="154"/>
      <c r="EL185" s="154"/>
      <c r="EM185" s="154"/>
      <c r="EN185" s="154"/>
      <c r="EO185" s="154"/>
      <c r="EP185" s="154"/>
      <c r="EQ185" s="154"/>
      <c r="ER185" s="154"/>
      <c r="ES185" s="154"/>
      <c r="ET185" s="154"/>
      <c r="EU185" s="154"/>
      <c r="EV185" s="154"/>
    </row>
    <row r="186" spans="32:152" ht="18" customHeight="1">
      <c r="AF186" s="157"/>
      <c r="AG186" s="159"/>
      <c r="AH186" s="241"/>
      <c r="AI186" s="159"/>
      <c r="AJ186" s="241"/>
      <c r="AK186" s="159"/>
      <c r="AL186" s="154"/>
      <c r="AM186" s="254"/>
      <c r="AN186" s="159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  <c r="BI186" s="154"/>
      <c r="BJ186" s="154"/>
      <c r="BK186" s="154"/>
      <c r="BL186" s="154"/>
      <c r="BM186" s="154"/>
      <c r="BN186" s="154"/>
      <c r="BO186" s="154"/>
      <c r="BP186" s="154"/>
      <c r="BQ186" s="154"/>
      <c r="BR186" s="154"/>
      <c r="BS186" s="154"/>
      <c r="BT186" s="154"/>
      <c r="BU186" s="154"/>
      <c r="BV186" s="154"/>
      <c r="BW186" s="154"/>
      <c r="BX186" s="154"/>
      <c r="BY186" s="154"/>
      <c r="BZ186" s="154"/>
      <c r="CA186" s="154"/>
      <c r="CB186" s="154"/>
      <c r="CC186" s="154"/>
      <c r="CD186" s="154"/>
      <c r="CE186" s="154"/>
      <c r="CF186" s="154"/>
      <c r="CG186" s="154"/>
      <c r="CH186" s="154"/>
      <c r="CI186" s="154"/>
      <c r="CJ186" s="154"/>
      <c r="CK186" s="154"/>
      <c r="CL186" s="154"/>
      <c r="CM186" s="154"/>
      <c r="CN186" s="154"/>
      <c r="CO186" s="154"/>
      <c r="CP186" s="154"/>
      <c r="CQ186" s="154"/>
      <c r="CR186" s="154"/>
      <c r="CS186" s="154"/>
      <c r="CT186" s="154"/>
      <c r="CU186" s="154"/>
      <c r="CV186" s="154"/>
      <c r="CW186" s="154"/>
      <c r="CX186" s="154"/>
      <c r="CY186" s="154"/>
      <c r="CZ186" s="154"/>
      <c r="DA186" s="154"/>
      <c r="DB186" s="154"/>
      <c r="DC186" s="154"/>
      <c r="DD186" s="154"/>
      <c r="DE186" s="154"/>
      <c r="DF186" s="154"/>
      <c r="DG186" s="154"/>
      <c r="DH186" s="154"/>
      <c r="DI186" s="154"/>
      <c r="DJ186" s="154"/>
      <c r="DK186" s="154"/>
      <c r="DL186" s="154"/>
      <c r="DM186" s="154"/>
      <c r="DN186" s="154"/>
      <c r="DO186" s="154"/>
      <c r="DP186" s="154"/>
      <c r="DQ186" s="154"/>
      <c r="DR186" s="154"/>
      <c r="DS186" s="154"/>
      <c r="DT186" s="154"/>
      <c r="DU186" s="154"/>
      <c r="DV186" s="154"/>
      <c r="DW186" s="154"/>
      <c r="DX186" s="154"/>
      <c r="DY186" s="154"/>
      <c r="DZ186" s="154"/>
      <c r="EA186" s="154"/>
      <c r="EB186" s="154"/>
      <c r="EC186" s="154"/>
      <c r="ED186" s="154"/>
      <c r="EE186" s="154"/>
      <c r="EF186" s="154"/>
      <c r="EG186" s="154"/>
      <c r="EH186" s="154"/>
      <c r="EI186" s="154"/>
      <c r="EJ186" s="154"/>
      <c r="EK186" s="154"/>
      <c r="EL186" s="154"/>
      <c r="EM186" s="154"/>
      <c r="EN186" s="154"/>
      <c r="EO186" s="154"/>
      <c r="EP186" s="154"/>
      <c r="EQ186" s="154"/>
      <c r="ER186" s="154"/>
      <c r="ES186" s="154"/>
      <c r="ET186" s="154"/>
      <c r="EU186" s="154"/>
      <c r="EV186" s="154"/>
    </row>
    <row r="187" spans="32:152" ht="18" customHeight="1">
      <c r="AF187" s="154"/>
      <c r="AG187" s="154"/>
      <c r="AH187" s="241"/>
      <c r="AI187" s="159"/>
      <c r="AJ187" s="241"/>
      <c r="AK187" s="159"/>
      <c r="AL187" s="154"/>
      <c r="AM187" s="254"/>
      <c r="AN187" s="159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  <c r="BI187" s="154"/>
      <c r="BJ187" s="154"/>
      <c r="BK187" s="154"/>
      <c r="BL187" s="154"/>
      <c r="BM187" s="154"/>
      <c r="BN187" s="154"/>
      <c r="BO187" s="154"/>
      <c r="BP187" s="154"/>
      <c r="BQ187" s="154"/>
      <c r="BR187" s="154"/>
      <c r="BS187" s="154"/>
      <c r="BT187" s="154"/>
      <c r="BU187" s="154"/>
      <c r="BV187" s="154"/>
      <c r="BW187" s="154"/>
      <c r="BX187" s="154"/>
      <c r="BY187" s="154"/>
      <c r="BZ187" s="154"/>
      <c r="CA187" s="154"/>
      <c r="CB187" s="154"/>
      <c r="CC187" s="154"/>
      <c r="CD187" s="154"/>
      <c r="CE187" s="154"/>
      <c r="CF187" s="154"/>
      <c r="CG187" s="154"/>
      <c r="CH187" s="154"/>
      <c r="CI187" s="154"/>
      <c r="CJ187" s="154"/>
      <c r="CK187" s="154"/>
      <c r="CL187" s="154"/>
      <c r="CM187" s="154"/>
      <c r="CN187" s="154"/>
      <c r="CO187" s="154"/>
      <c r="CP187" s="154"/>
      <c r="CQ187" s="154"/>
      <c r="CR187" s="154"/>
      <c r="CS187" s="154"/>
      <c r="CT187" s="154"/>
      <c r="CU187" s="154"/>
      <c r="CV187" s="154"/>
      <c r="CW187" s="154"/>
      <c r="CX187" s="154"/>
      <c r="CY187" s="154"/>
      <c r="CZ187" s="154"/>
      <c r="DA187" s="154"/>
      <c r="DB187" s="154"/>
      <c r="DC187" s="154"/>
      <c r="DD187" s="154"/>
      <c r="DE187" s="154"/>
      <c r="DF187" s="154"/>
      <c r="DG187" s="154"/>
      <c r="DH187" s="154"/>
      <c r="DI187" s="154"/>
      <c r="DJ187" s="154"/>
      <c r="DK187" s="154"/>
      <c r="DL187" s="154"/>
      <c r="DM187" s="154"/>
      <c r="DN187" s="154"/>
      <c r="DO187" s="154"/>
      <c r="DP187" s="154"/>
      <c r="DQ187" s="154"/>
      <c r="DR187" s="154"/>
      <c r="DS187" s="154"/>
      <c r="DT187" s="154"/>
      <c r="DU187" s="154"/>
      <c r="DV187" s="154"/>
      <c r="DW187" s="154"/>
      <c r="DX187" s="154"/>
      <c r="DY187" s="154"/>
      <c r="DZ187" s="154"/>
      <c r="EA187" s="154"/>
      <c r="EB187" s="154"/>
      <c r="EC187" s="154"/>
      <c r="ED187" s="154"/>
      <c r="EE187" s="154"/>
      <c r="EF187" s="154"/>
      <c r="EG187" s="154"/>
      <c r="EH187" s="154"/>
      <c r="EI187" s="154"/>
      <c r="EJ187" s="154"/>
      <c r="EK187" s="154"/>
      <c r="EL187" s="154"/>
      <c r="EM187" s="154"/>
      <c r="EN187" s="154"/>
      <c r="EO187" s="154"/>
      <c r="EP187" s="154"/>
      <c r="EQ187" s="154"/>
      <c r="ER187" s="154"/>
      <c r="ES187" s="154"/>
      <c r="ET187" s="154"/>
      <c r="EU187" s="154"/>
      <c r="EV187" s="154"/>
    </row>
    <row r="188" spans="32:152" ht="18" customHeight="1">
      <c r="AF188" s="154"/>
      <c r="AG188" s="154"/>
      <c r="AH188" s="154"/>
      <c r="AI188" s="159"/>
      <c r="AJ188" s="154"/>
      <c r="AK188" s="159"/>
      <c r="AL188" s="154"/>
      <c r="AM188" s="254"/>
      <c r="AN188" s="159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  <c r="BI188" s="154"/>
      <c r="BJ188" s="154"/>
      <c r="BK188" s="154"/>
      <c r="BL188" s="154"/>
      <c r="BM188" s="154"/>
      <c r="BN188" s="154"/>
      <c r="BO188" s="154"/>
      <c r="BP188" s="154"/>
      <c r="BQ188" s="154"/>
      <c r="BR188" s="154"/>
      <c r="BS188" s="154"/>
      <c r="BT188" s="154"/>
      <c r="BU188" s="154"/>
      <c r="BV188" s="154"/>
      <c r="BW188" s="154"/>
      <c r="BX188" s="154"/>
      <c r="BY188" s="154"/>
      <c r="BZ188" s="154"/>
      <c r="CA188" s="154"/>
      <c r="CB188" s="154"/>
      <c r="CC188" s="154"/>
      <c r="CD188" s="154"/>
      <c r="CE188" s="154"/>
      <c r="CF188" s="154"/>
      <c r="CG188" s="154"/>
      <c r="CH188" s="154"/>
      <c r="CI188" s="154"/>
      <c r="CJ188" s="154"/>
      <c r="CK188" s="154"/>
      <c r="CL188" s="154"/>
      <c r="CM188" s="154"/>
      <c r="CN188" s="154"/>
      <c r="CO188" s="154"/>
      <c r="CP188" s="154"/>
      <c r="CQ188" s="154"/>
      <c r="CR188" s="154"/>
      <c r="CS188" s="154"/>
      <c r="CT188" s="154"/>
      <c r="CU188" s="154"/>
      <c r="CV188" s="154"/>
      <c r="CW188" s="154"/>
      <c r="CX188" s="154"/>
      <c r="CY188" s="154"/>
      <c r="CZ188" s="154"/>
      <c r="DA188" s="154"/>
      <c r="DB188" s="154"/>
      <c r="DC188" s="154"/>
      <c r="DD188" s="154"/>
      <c r="DE188" s="154"/>
      <c r="DF188" s="154"/>
      <c r="DG188" s="154"/>
      <c r="DH188" s="154"/>
      <c r="DI188" s="154"/>
      <c r="DJ188" s="154"/>
      <c r="DK188" s="154"/>
      <c r="DL188" s="154"/>
      <c r="DM188" s="154"/>
      <c r="DN188" s="154"/>
      <c r="DO188" s="154"/>
      <c r="DP188" s="154"/>
      <c r="DQ188" s="154"/>
      <c r="DR188" s="154"/>
      <c r="DS188" s="154"/>
      <c r="DT188" s="154"/>
      <c r="DU188" s="154"/>
      <c r="DV188" s="154"/>
      <c r="DW188" s="154"/>
      <c r="DX188" s="154"/>
      <c r="DY188" s="154"/>
      <c r="DZ188" s="154"/>
      <c r="EA188" s="154"/>
      <c r="EB188" s="154"/>
      <c r="EC188" s="154"/>
      <c r="ED188" s="154"/>
      <c r="EE188" s="154"/>
      <c r="EF188" s="154"/>
      <c r="EG188" s="154"/>
      <c r="EH188" s="154"/>
      <c r="EI188" s="154"/>
      <c r="EJ188" s="154"/>
      <c r="EK188" s="154"/>
      <c r="EL188" s="154"/>
      <c r="EM188" s="154"/>
      <c r="EN188" s="154"/>
      <c r="EO188" s="154"/>
      <c r="EP188" s="154"/>
      <c r="EQ188" s="154"/>
      <c r="ER188" s="154"/>
      <c r="ES188" s="154"/>
      <c r="ET188" s="154"/>
      <c r="EU188" s="154"/>
      <c r="EV188" s="154"/>
    </row>
    <row r="189" spans="32:152" ht="18" customHeight="1">
      <c r="AF189" s="154"/>
      <c r="AG189" s="154"/>
      <c r="AH189" s="241"/>
      <c r="AI189" s="159"/>
      <c r="AJ189" s="241"/>
      <c r="AK189" s="159"/>
      <c r="AL189" s="154"/>
      <c r="AM189" s="254"/>
      <c r="AN189" s="159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  <c r="BI189" s="154"/>
      <c r="BJ189" s="154"/>
      <c r="BK189" s="154"/>
      <c r="BL189" s="154"/>
      <c r="BM189" s="154"/>
      <c r="BN189" s="154"/>
      <c r="BO189" s="154"/>
      <c r="BP189" s="154"/>
      <c r="BQ189" s="154"/>
      <c r="BR189" s="154"/>
      <c r="BS189" s="154"/>
      <c r="BT189" s="154"/>
      <c r="BU189" s="154"/>
      <c r="BV189" s="154"/>
      <c r="BW189" s="154"/>
      <c r="BX189" s="154"/>
      <c r="BY189" s="154"/>
      <c r="BZ189" s="154"/>
      <c r="CA189" s="154"/>
      <c r="CB189" s="154"/>
      <c r="CC189" s="154"/>
      <c r="CD189" s="154"/>
      <c r="CE189" s="154"/>
      <c r="CF189" s="154"/>
      <c r="CG189" s="154"/>
      <c r="CH189" s="154"/>
      <c r="CI189" s="154"/>
      <c r="CJ189" s="154"/>
      <c r="CK189" s="154"/>
      <c r="CL189" s="154"/>
      <c r="CM189" s="154"/>
      <c r="CN189" s="154"/>
      <c r="CO189" s="154"/>
      <c r="CP189" s="154"/>
      <c r="CQ189" s="154"/>
      <c r="CR189" s="154"/>
      <c r="CS189" s="154"/>
      <c r="CT189" s="154"/>
      <c r="CU189" s="154"/>
      <c r="CV189" s="154"/>
      <c r="CW189" s="154"/>
      <c r="CX189" s="154"/>
      <c r="CY189" s="154"/>
      <c r="CZ189" s="154"/>
      <c r="DA189" s="154"/>
      <c r="DB189" s="154"/>
      <c r="DC189" s="154"/>
      <c r="DD189" s="154"/>
      <c r="DE189" s="154"/>
      <c r="DF189" s="154"/>
      <c r="DG189" s="154"/>
      <c r="DH189" s="154"/>
      <c r="DI189" s="154"/>
      <c r="DJ189" s="154"/>
      <c r="DK189" s="154"/>
      <c r="DL189" s="154"/>
      <c r="DM189" s="154"/>
      <c r="DN189" s="154"/>
      <c r="DO189" s="154"/>
      <c r="DP189" s="154"/>
      <c r="DQ189" s="154"/>
      <c r="DR189" s="154"/>
      <c r="DS189" s="154"/>
      <c r="DT189" s="154"/>
      <c r="DU189" s="154"/>
      <c r="DV189" s="154"/>
      <c r="DW189" s="154"/>
      <c r="DX189" s="154"/>
      <c r="DY189" s="154"/>
      <c r="DZ189" s="154"/>
      <c r="EA189" s="154"/>
      <c r="EB189" s="154"/>
      <c r="EC189" s="154"/>
      <c r="ED189" s="154"/>
      <c r="EE189" s="154"/>
      <c r="EF189" s="154"/>
      <c r="EG189" s="154"/>
      <c r="EH189" s="154"/>
      <c r="EI189" s="154"/>
      <c r="EJ189" s="154"/>
      <c r="EK189" s="154"/>
      <c r="EL189" s="154"/>
      <c r="EM189" s="154"/>
      <c r="EN189" s="154"/>
      <c r="EO189" s="154"/>
      <c r="EP189" s="154"/>
      <c r="EQ189" s="154"/>
      <c r="ER189" s="154"/>
      <c r="ES189" s="154"/>
      <c r="ET189" s="154"/>
      <c r="EU189" s="154"/>
      <c r="EV189" s="154"/>
    </row>
    <row r="190" spans="32:152" ht="18" customHeight="1">
      <c r="AF190" s="154"/>
      <c r="AG190" s="154"/>
      <c r="AH190" s="241"/>
      <c r="AI190" s="159"/>
      <c r="AJ190" s="241"/>
      <c r="AK190" s="159"/>
      <c r="AL190" s="154"/>
      <c r="AM190" s="254"/>
      <c r="AN190" s="159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  <c r="BI190" s="154"/>
      <c r="BJ190" s="154"/>
      <c r="BK190" s="154"/>
      <c r="BL190" s="154"/>
      <c r="BM190" s="154"/>
      <c r="BN190" s="154"/>
      <c r="BO190" s="154"/>
      <c r="BP190" s="154"/>
      <c r="BQ190" s="154"/>
      <c r="BR190" s="154"/>
      <c r="BS190" s="154"/>
      <c r="BT190" s="154"/>
      <c r="BU190" s="154"/>
      <c r="BV190" s="154"/>
      <c r="BW190" s="154"/>
      <c r="BX190" s="154"/>
      <c r="BY190" s="154"/>
      <c r="BZ190" s="154"/>
      <c r="CA190" s="154"/>
      <c r="CB190" s="154"/>
      <c r="CC190" s="154"/>
      <c r="CD190" s="154"/>
      <c r="CE190" s="154"/>
      <c r="CF190" s="154"/>
      <c r="CG190" s="154"/>
      <c r="CH190" s="154"/>
      <c r="CI190" s="154"/>
      <c r="CJ190" s="154"/>
      <c r="CK190" s="154"/>
      <c r="CL190" s="154"/>
      <c r="CM190" s="154"/>
      <c r="CN190" s="154"/>
      <c r="CO190" s="154"/>
      <c r="CP190" s="154"/>
      <c r="CQ190" s="154"/>
      <c r="CR190" s="154"/>
      <c r="CS190" s="154"/>
      <c r="CT190" s="154"/>
      <c r="CU190" s="154"/>
      <c r="CV190" s="154"/>
      <c r="CW190" s="154"/>
      <c r="CX190" s="154"/>
      <c r="CY190" s="154"/>
      <c r="CZ190" s="154"/>
      <c r="DA190" s="154"/>
      <c r="DB190" s="154"/>
      <c r="DC190" s="154"/>
      <c r="DD190" s="154"/>
      <c r="DE190" s="154"/>
      <c r="DF190" s="154"/>
      <c r="DG190" s="154"/>
      <c r="DH190" s="154"/>
      <c r="DI190" s="154"/>
      <c r="DJ190" s="154"/>
      <c r="DK190" s="154"/>
      <c r="DL190" s="154"/>
      <c r="DM190" s="154"/>
      <c r="DN190" s="154"/>
      <c r="DO190" s="154"/>
      <c r="DP190" s="154"/>
      <c r="DQ190" s="154"/>
      <c r="DR190" s="154"/>
      <c r="DS190" s="154"/>
      <c r="DT190" s="154"/>
      <c r="DU190" s="154"/>
      <c r="DV190" s="154"/>
      <c r="DW190" s="154"/>
      <c r="DX190" s="154"/>
      <c r="DY190" s="154"/>
      <c r="DZ190" s="154"/>
      <c r="EA190" s="154"/>
      <c r="EB190" s="154"/>
      <c r="EC190" s="154"/>
      <c r="ED190" s="154"/>
      <c r="EE190" s="154"/>
      <c r="EF190" s="154"/>
      <c r="EG190" s="154"/>
      <c r="EH190" s="154"/>
      <c r="EI190" s="154"/>
      <c r="EJ190" s="154"/>
      <c r="EK190" s="154"/>
      <c r="EL190" s="154"/>
      <c r="EM190" s="154"/>
      <c r="EN190" s="154"/>
      <c r="EO190" s="154"/>
      <c r="EP190" s="154"/>
      <c r="EQ190" s="154"/>
      <c r="ER190" s="154"/>
      <c r="ES190" s="154"/>
      <c r="ET190" s="154"/>
      <c r="EU190" s="154"/>
      <c r="EV190" s="154"/>
    </row>
    <row r="191" spans="32:152" ht="18" customHeight="1"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  <c r="BI191" s="154"/>
      <c r="BJ191" s="154"/>
      <c r="BK191" s="154"/>
      <c r="BL191" s="154"/>
      <c r="BM191" s="154"/>
      <c r="BN191" s="154"/>
      <c r="BO191" s="154"/>
      <c r="BP191" s="154"/>
      <c r="BQ191" s="154"/>
      <c r="BR191" s="154"/>
      <c r="BS191" s="154"/>
      <c r="BT191" s="154"/>
      <c r="BU191" s="154"/>
      <c r="BV191" s="154"/>
      <c r="BW191" s="154"/>
      <c r="BX191" s="154"/>
      <c r="BY191" s="154"/>
      <c r="BZ191" s="154"/>
      <c r="CA191" s="154"/>
      <c r="CB191" s="154"/>
      <c r="CC191" s="154"/>
      <c r="CD191" s="154"/>
      <c r="CE191" s="154"/>
      <c r="CF191" s="154"/>
      <c r="CG191" s="154"/>
      <c r="CH191" s="154"/>
      <c r="CI191" s="154"/>
      <c r="CJ191" s="154"/>
      <c r="CK191" s="154"/>
      <c r="CL191" s="154"/>
      <c r="CM191" s="154"/>
      <c r="CN191" s="154"/>
      <c r="CO191" s="154"/>
      <c r="CP191" s="154"/>
      <c r="CQ191" s="154"/>
      <c r="CR191" s="154"/>
      <c r="CS191" s="154"/>
      <c r="CT191" s="154"/>
      <c r="CU191" s="154"/>
      <c r="CV191" s="154"/>
      <c r="CW191" s="154"/>
      <c r="CX191" s="154"/>
      <c r="CY191" s="154"/>
      <c r="CZ191" s="154"/>
      <c r="DA191" s="154"/>
      <c r="DB191" s="154"/>
      <c r="DC191" s="154"/>
      <c r="DD191" s="154"/>
      <c r="DE191" s="154"/>
      <c r="DF191" s="154"/>
      <c r="DG191" s="154"/>
      <c r="DH191" s="154"/>
      <c r="DI191" s="154"/>
      <c r="DJ191" s="154"/>
      <c r="DK191" s="154"/>
      <c r="DL191" s="154"/>
      <c r="DM191" s="154"/>
      <c r="DN191" s="154"/>
      <c r="DO191" s="154"/>
      <c r="DP191" s="154"/>
      <c r="DQ191" s="154"/>
      <c r="DR191" s="154"/>
      <c r="DS191" s="154"/>
      <c r="DT191" s="154"/>
      <c r="DU191" s="154"/>
      <c r="DV191" s="154"/>
      <c r="DW191" s="154"/>
      <c r="DX191" s="154"/>
      <c r="DY191" s="154"/>
      <c r="DZ191" s="154"/>
      <c r="EA191" s="154"/>
      <c r="EB191" s="154"/>
      <c r="EC191" s="154"/>
      <c r="ED191" s="154"/>
      <c r="EE191" s="154"/>
      <c r="EF191" s="154"/>
      <c r="EG191" s="154"/>
      <c r="EH191" s="154"/>
      <c r="EI191" s="154"/>
      <c r="EJ191" s="154"/>
      <c r="EK191" s="154"/>
      <c r="EL191" s="154"/>
      <c r="EM191" s="154"/>
      <c r="EN191" s="154"/>
      <c r="EO191" s="154"/>
      <c r="EP191" s="154"/>
      <c r="EQ191" s="154"/>
      <c r="ER191" s="154"/>
      <c r="ES191" s="154"/>
      <c r="ET191" s="154"/>
      <c r="EU191" s="154"/>
      <c r="EV191" s="154"/>
    </row>
    <row r="192" spans="32:152" ht="18" customHeight="1"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  <c r="BI192" s="154"/>
      <c r="BJ192" s="154"/>
      <c r="BK192" s="154"/>
      <c r="BL192" s="154"/>
      <c r="BM192" s="154"/>
      <c r="BN192" s="154"/>
      <c r="BO192" s="154"/>
      <c r="BP192" s="154"/>
      <c r="BQ192" s="154"/>
      <c r="BR192" s="154"/>
      <c r="BS192" s="154"/>
      <c r="BT192" s="154"/>
      <c r="BU192" s="154"/>
      <c r="BV192" s="154"/>
      <c r="BW192" s="154"/>
      <c r="BX192" s="154"/>
      <c r="BY192" s="154"/>
      <c r="BZ192" s="154"/>
      <c r="CA192" s="154"/>
      <c r="CB192" s="154"/>
      <c r="CC192" s="154"/>
      <c r="CD192" s="154"/>
      <c r="CE192" s="154"/>
      <c r="CF192" s="154"/>
      <c r="CG192" s="154"/>
      <c r="CH192" s="154"/>
      <c r="CI192" s="154"/>
      <c r="CJ192" s="154"/>
      <c r="CK192" s="154"/>
      <c r="CL192" s="154"/>
      <c r="CM192" s="154"/>
      <c r="CN192" s="154"/>
      <c r="CO192" s="154"/>
      <c r="CP192" s="154"/>
      <c r="CQ192" s="154"/>
      <c r="CR192" s="154"/>
      <c r="CS192" s="154"/>
      <c r="CT192" s="154"/>
      <c r="CU192" s="154"/>
      <c r="CV192" s="154"/>
      <c r="CW192" s="154"/>
      <c r="CX192" s="154"/>
      <c r="CY192" s="154"/>
      <c r="CZ192" s="154"/>
      <c r="DA192" s="154"/>
      <c r="DB192" s="154"/>
      <c r="DC192" s="154"/>
      <c r="DD192" s="154"/>
      <c r="DE192" s="154"/>
      <c r="DF192" s="154"/>
      <c r="DG192" s="154"/>
      <c r="DH192" s="154"/>
      <c r="DI192" s="154"/>
      <c r="DJ192" s="154"/>
      <c r="DK192" s="154"/>
      <c r="DL192" s="154"/>
      <c r="DM192" s="154"/>
      <c r="DN192" s="154"/>
      <c r="DO192" s="154"/>
      <c r="DP192" s="154"/>
      <c r="DQ192" s="154"/>
      <c r="DR192" s="154"/>
      <c r="DS192" s="154"/>
      <c r="DT192" s="154"/>
      <c r="DU192" s="154"/>
      <c r="DV192" s="154"/>
      <c r="DW192" s="154"/>
      <c r="DX192" s="154"/>
      <c r="DY192" s="154"/>
      <c r="DZ192" s="154"/>
      <c r="EA192" s="154"/>
      <c r="EB192" s="154"/>
      <c r="EC192" s="154"/>
      <c r="ED192" s="154"/>
      <c r="EE192" s="154"/>
      <c r="EF192" s="154"/>
      <c r="EG192" s="154"/>
      <c r="EH192" s="154"/>
      <c r="EI192" s="154"/>
      <c r="EJ192" s="154"/>
      <c r="EK192" s="154"/>
      <c r="EL192" s="154"/>
      <c r="EM192" s="154"/>
      <c r="EN192" s="154"/>
      <c r="EO192" s="154"/>
      <c r="EP192" s="154"/>
      <c r="EQ192" s="154"/>
      <c r="ER192" s="154"/>
      <c r="ES192" s="154"/>
      <c r="ET192" s="154"/>
      <c r="EU192" s="154"/>
      <c r="EV192" s="154"/>
    </row>
    <row r="193" spans="32:152" ht="18" customHeight="1">
      <c r="AF193" s="157"/>
      <c r="AG193" s="159"/>
      <c r="AH193" s="241"/>
      <c r="AI193" s="159"/>
      <c r="AJ193" s="157"/>
      <c r="AK193" s="155"/>
      <c r="AL193" s="159"/>
      <c r="AM193" s="154"/>
      <c r="AN193" s="155"/>
      <c r="AO193" s="155"/>
      <c r="AP193" s="155"/>
      <c r="AQ193" s="155"/>
      <c r="AR193" s="155"/>
      <c r="AS193" s="155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  <c r="BI193" s="154"/>
      <c r="BJ193" s="154"/>
      <c r="BK193" s="154"/>
      <c r="BL193" s="154"/>
      <c r="BM193" s="154"/>
      <c r="BN193" s="154"/>
      <c r="BO193" s="154"/>
      <c r="BP193" s="154"/>
      <c r="BQ193" s="154"/>
      <c r="BR193" s="154"/>
      <c r="BS193" s="154"/>
      <c r="BT193" s="154"/>
      <c r="BU193" s="154"/>
      <c r="BV193" s="154"/>
      <c r="BW193" s="154"/>
      <c r="BX193" s="154"/>
      <c r="BY193" s="154"/>
      <c r="BZ193" s="154"/>
      <c r="CA193" s="154"/>
      <c r="CB193" s="154"/>
      <c r="CC193" s="154"/>
      <c r="CD193" s="154"/>
      <c r="CE193" s="154"/>
      <c r="CF193" s="154"/>
      <c r="CG193" s="154"/>
      <c r="CH193" s="154"/>
      <c r="CI193" s="154"/>
      <c r="CJ193" s="154"/>
      <c r="CK193" s="154"/>
      <c r="CL193" s="154"/>
      <c r="CM193" s="154"/>
      <c r="CN193" s="154"/>
      <c r="CO193" s="154"/>
      <c r="CP193" s="154"/>
      <c r="CQ193" s="154"/>
      <c r="CR193" s="154"/>
      <c r="CS193" s="154"/>
      <c r="CT193" s="154"/>
      <c r="CU193" s="154"/>
      <c r="CV193" s="154"/>
      <c r="CW193" s="154"/>
      <c r="CX193" s="154"/>
      <c r="CY193" s="154"/>
      <c r="CZ193" s="154"/>
      <c r="DA193" s="154"/>
      <c r="DB193" s="154"/>
      <c r="DC193" s="154"/>
      <c r="DD193" s="154"/>
      <c r="DE193" s="154"/>
      <c r="DF193" s="154"/>
      <c r="DG193" s="154"/>
      <c r="DH193" s="154"/>
      <c r="DI193" s="154"/>
      <c r="DJ193" s="154"/>
      <c r="DK193" s="154"/>
      <c r="DL193" s="154"/>
      <c r="DM193" s="154"/>
      <c r="DN193" s="154"/>
      <c r="DO193" s="154"/>
      <c r="DP193" s="154"/>
      <c r="DQ193" s="154"/>
      <c r="DR193" s="154"/>
      <c r="DS193" s="154"/>
      <c r="DT193" s="154"/>
      <c r="DU193" s="154"/>
      <c r="DV193" s="154"/>
      <c r="DW193" s="154"/>
      <c r="DX193" s="154"/>
      <c r="DY193" s="154"/>
      <c r="DZ193" s="154"/>
      <c r="EA193" s="154"/>
      <c r="EB193" s="154"/>
      <c r="EC193" s="154"/>
      <c r="ED193" s="154"/>
      <c r="EE193" s="154"/>
      <c r="EF193" s="154"/>
      <c r="EG193" s="154"/>
      <c r="EH193" s="154"/>
      <c r="EI193" s="154"/>
      <c r="EJ193" s="154"/>
      <c r="EK193" s="154"/>
      <c r="EL193" s="154"/>
      <c r="EM193" s="154"/>
      <c r="EN193" s="154"/>
      <c r="EO193" s="154"/>
      <c r="EP193" s="154"/>
      <c r="EQ193" s="154"/>
      <c r="ER193" s="154"/>
      <c r="ES193" s="154"/>
      <c r="ET193" s="154"/>
      <c r="EU193" s="154"/>
      <c r="EV193" s="154"/>
    </row>
    <row r="194" spans="32:152" ht="18" customHeight="1">
      <c r="AF194" s="154"/>
      <c r="AG194" s="159"/>
      <c r="AH194" s="241"/>
      <c r="AI194" s="159"/>
      <c r="AJ194" s="157"/>
      <c r="AK194" s="155"/>
      <c r="AL194" s="155"/>
      <c r="AM194" s="159"/>
      <c r="AN194" s="155"/>
      <c r="AO194" s="155"/>
      <c r="AP194" s="155"/>
      <c r="AQ194" s="155"/>
      <c r="AR194" s="155"/>
      <c r="AS194" s="155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  <c r="BI194" s="154"/>
      <c r="BJ194" s="154"/>
      <c r="BK194" s="154"/>
      <c r="BL194" s="154"/>
      <c r="BM194" s="154"/>
      <c r="BN194" s="154"/>
      <c r="BO194" s="154"/>
      <c r="BP194" s="154"/>
      <c r="BQ194" s="154"/>
      <c r="BR194" s="154"/>
      <c r="BS194" s="154"/>
      <c r="BT194" s="154"/>
      <c r="BU194" s="154"/>
      <c r="BV194" s="154"/>
      <c r="BW194" s="154"/>
      <c r="BX194" s="154"/>
      <c r="BY194" s="154"/>
      <c r="BZ194" s="154"/>
      <c r="CA194" s="154"/>
      <c r="CB194" s="154"/>
      <c r="CC194" s="154"/>
      <c r="CD194" s="154"/>
      <c r="CE194" s="154"/>
      <c r="CF194" s="154"/>
      <c r="CG194" s="154"/>
      <c r="CH194" s="154"/>
      <c r="CI194" s="154"/>
      <c r="CJ194" s="154"/>
      <c r="CK194" s="154"/>
      <c r="CL194" s="154"/>
      <c r="CM194" s="154"/>
      <c r="CN194" s="154"/>
      <c r="CO194" s="154"/>
      <c r="CP194" s="154"/>
      <c r="CQ194" s="154"/>
      <c r="CR194" s="154"/>
      <c r="CS194" s="154"/>
      <c r="CT194" s="154"/>
      <c r="CU194" s="154"/>
      <c r="CV194" s="154"/>
      <c r="CW194" s="154"/>
      <c r="CX194" s="154"/>
      <c r="CY194" s="154"/>
      <c r="CZ194" s="154"/>
      <c r="DA194" s="154"/>
      <c r="DB194" s="154"/>
      <c r="DC194" s="154"/>
      <c r="DD194" s="154"/>
      <c r="DE194" s="154"/>
      <c r="DF194" s="154"/>
      <c r="DG194" s="154"/>
      <c r="DH194" s="154"/>
      <c r="DI194" s="154"/>
      <c r="DJ194" s="154"/>
      <c r="DK194" s="154"/>
      <c r="DL194" s="154"/>
      <c r="DM194" s="154"/>
      <c r="DN194" s="154"/>
      <c r="DO194" s="154"/>
      <c r="DP194" s="154"/>
      <c r="DQ194" s="154"/>
      <c r="DR194" s="154"/>
      <c r="DS194" s="154"/>
      <c r="DT194" s="154"/>
      <c r="DU194" s="154"/>
      <c r="DV194" s="154"/>
      <c r="DW194" s="154"/>
      <c r="DX194" s="154"/>
      <c r="DY194" s="154"/>
      <c r="DZ194" s="154"/>
      <c r="EA194" s="154"/>
      <c r="EB194" s="154"/>
      <c r="EC194" s="154"/>
      <c r="ED194" s="154"/>
      <c r="EE194" s="154"/>
      <c r="EF194" s="154"/>
      <c r="EG194" s="154"/>
      <c r="EH194" s="154"/>
      <c r="EI194" s="154"/>
      <c r="EJ194" s="154"/>
      <c r="EK194" s="154"/>
      <c r="EL194" s="154"/>
      <c r="EM194" s="154"/>
      <c r="EN194" s="154"/>
      <c r="EO194" s="154"/>
      <c r="EP194" s="154"/>
      <c r="EQ194" s="154"/>
      <c r="ER194" s="154"/>
      <c r="ES194" s="154"/>
      <c r="ET194" s="154"/>
      <c r="EU194" s="154"/>
      <c r="EV194" s="154"/>
    </row>
    <row r="195" spans="32:152" ht="18" customHeight="1">
      <c r="AF195" s="157"/>
      <c r="AG195" s="159"/>
      <c r="AH195" s="241"/>
      <c r="AI195" s="159"/>
      <c r="AJ195" s="155"/>
      <c r="AK195" s="155"/>
      <c r="AL195" s="155"/>
      <c r="AM195" s="155"/>
      <c r="AN195" s="155"/>
      <c r="AO195" s="155"/>
      <c r="AP195" s="155"/>
      <c r="AQ195" s="155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  <c r="BI195" s="154"/>
      <c r="BJ195" s="154"/>
      <c r="BK195" s="154"/>
      <c r="BL195" s="154"/>
      <c r="BM195" s="154"/>
      <c r="BN195" s="154"/>
      <c r="BO195" s="154"/>
      <c r="BP195" s="154"/>
      <c r="BQ195" s="154"/>
      <c r="BR195" s="154"/>
      <c r="BS195" s="154"/>
      <c r="BT195" s="154"/>
      <c r="BU195" s="154"/>
      <c r="BV195" s="154"/>
      <c r="BW195" s="154"/>
      <c r="BX195" s="154"/>
      <c r="BY195" s="154"/>
      <c r="BZ195" s="154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54"/>
      <c r="DT195" s="154"/>
      <c r="DU195" s="154"/>
      <c r="DV195" s="154"/>
      <c r="DW195" s="154"/>
      <c r="DX195" s="154"/>
      <c r="DY195" s="154"/>
      <c r="DZ195" s="154"/>
      <c r="EA195" s="154"/>
      <c r="EB195" s="154"/>
      <c r="EC195" s="154"/>
      <c r="ED195" s="154"/>
      <c r="EE195" s="154"/>
      <c r="EF195" s="154"/>
      <c r="EG195" s="154"/>
      <c r="EH195" s="154"/>
      <c r="EI195" s="154"/>
      <c r="EJ195" s="154"/>
      <c r="EK195" s="154"/>
      <c r="EL195" s="154"/>
      <c r="EM195" s="154"/>
      <c r="EN195" s="154"/>
      <c r="EO195" s="154"/>
      <c r="EP195" s="154"/>
      <c r="EQ195" s="154"/>
      <c r="ER195" s="154"/>
      <c r="ES195" s="154"/>
      <c r="ET195" s="154"/>
      <c r="EU195" s="154"/>
      <c r="EV195" s="154"/>
    </row>
    <row r="196" spans="32:152" ht="18" customHeight="1">
      <c r="AF196" s="157"/>
      <c r="AG196" s="159"/>
      <c r="AH196" s="241"/>
      <c r="AI196" s="159"/>
      <c r="AJ196" s="155"/>
      <c r="AK196" s="155"/>
      <c r="AL196" s="155"/>
      <c r="AM196" s="155"/>
      <c r="AN196" s="155"/>
      <c r="AO196" s="155"/>
      <c r="AP196" s="155"/>
      <c r="AQ196" s="155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  <c r="BI196" s="154"/>
      <c r="BJ196" s="154"/>
      <c r="BK196" s="154"/>
      <c r="BL196" s="154"/>
      <c r="BM196" s="154"/>
      <c r="BN196" s="154"/>
      <c r="BO196" s="154"/>
      <c r="BP196" s="154"/>
      <c r="BQ196" s="154"/>
      <c r="BR196" s="154"/>
      <c r="BS196" s="154"/>
      <c r="BT196" s="154"/>
      <c r="BU196" s="154"/>
      <c r="BV196" s="154"/>
      <c r="BW196" s="154"/>
      <c r="BX196" s="154"/>
      <c r="BY196" s="154"/>
      <c r="BZ196" s="154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54"/>
      <c r="DT196" s="154"/>
      <c r="DU196" s="154"/>
      <c r="DV196" s="154"/>
      <c r="DW196" s="154"/>
      <c r="DX196" s="154"/>
      <c r="DY196" s="154"/>
      <c r="DZ196" s="154"/>
      <c r="EA196" s="154"/>
      <c r="EB196" s="154"/>
      <c r="EC196" s="154"/>
      <c r="ED196" s="154"/>
      <c r="EE196" s="154"/>
      <c r="EF196" s="154"/>
      <c r="EG196" s="154"/>
      <c r="EH196" s="154"/>
      <c r="EI196" s="154"/>
      <c r="EJ196" s="154"/>
      <c r="EK196" s="154"/>
      <c r="EL196" s="154"/>
      <c r="EM196" s="154"/>
      <c r="EN196" s="154"/>
      <c r="EO196" s="154"/>
      <c r="EP196" s="154"/>
      <c r="EQ196" s="154"/>
      <c r="ER196" s="154"/>
      <c r="ES196" s="154"/>
      <c r="ET196" s="154"/>
      <c r="EU196" s="154"/>
      <c r="EV196" s="154"/>
    </row>
    <row r="197" spans="32:152" ht="18" customHeight="1">
      <c r="AF197" s="154"/>
      <c r="AG197" s="159"/>
      <c r="AH197" s="241"/>
      <c r="AI197" s="159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  <c r="BI197" s="154"/>
      <c r="BJ197" s="154"/>
      <c r="BK197" s="154"/>
      <c r="BL197" s="154"/>
      <c r="BM197" s="154"/>
      <c r="BN197" s="154"/>
      <c r="BO197" s="154"/>
      <c r="BP197" s="154"/>
      <c r="BQ197" s="154"/>
      <c r="BR197" s="154"/>
      <c r="BS197" s="154"/>
      <c r="BT197" s="154"/>
      <c r="BU197" s="154"/>
      <c r="BV197" s="154"/>
      <c r="BW197" s="154"/>
      <c r="BX197" s="154"/>
      <c r="BY197" s="154"/>
      <c r="BZ197" s="154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54"/>
      <c r="DT197" s="154"/>
      <c r="DU197" s="154"/>
      <c r="DV197" s="154"/>
      <c r="DW197" s="154"/>
      <c r="DX197" s="154"/>
      <c r="DY197" s="154"/>
      <c r="DZ197" s="154"/>
      <c r="EA197" s="154"/>
      <c r="EB197" s="154"/>
      <c r="EC197" s="154"/>
      <c r="ED197" s="154"/>
      <c r="EE197" s="154"/>
      <c r="EF197" s="154"/>
      <c r="EG197" s="154"/>
      <c r="EH197" s="154"/>
      <c r="EI197" s="154"/>
      <c r="EJ197" s="154"/>
      <c r="EK197" s="154"/>
      <c r="EL197" s="154"/>
      <c r="EM197" s="154"/>
      <c r="EN197" s="154"/>
      <c r="EO197" s="154"/>
      <c r="EP197" s="154"/>
      <c r="EQ197" s="154"/>
      <c r="ER197" s="154"/>
      <c r="ES197" s="154"/>
      <c r="ET197" s="154"/>
      <c r="EU197" s="154"/>
      <c r="EV197" s="154"/>
    </row>
    <row r="198" spans="32:152" ht="18" customHeight="1">
      <c r="AF198" s="157"/>
      <c r="AG198" s="159"/>
      <c r="AH198" s="155"/>
      <c r="AI198" s="159"/>
      <c r="AJ198" s="155"/>
      <c r="AK198" s="159"/>
      <c r="AL198" s="154"/>
      <c r="AM198" s="2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  <c r="BI198" s="154"/>
      <c r="BJ198" s="154"/>
      <c r="BK198" s="154"/>
      <c r="BL198" s="154"/>
      <c r="BM198" s="154"/>
      <c r="BN198" s="154"/>
      <c r="BO198" s="154"/>
      <c r="BP198" s="154"/>
      <c r="BQ198" s="154"/>
      <c r="BR198" s="154"/>
      <c r="BS198" s="154"/>
      <c r="BT198" s="154"/>
      <c r="BU198" s="154"/>
      <c r="BV198" s="154"/>
      <c r="BW198" s="154"/>
      <c r="BX198" s="154"/>
      <c r="BY198" s="154"/>
      <c r="BZ198" s="154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54"/>
      <c r="DT198" s="154"/>
      <c r="DU198" s="154"/>
      <c r="DV198" s="154"/>
      <c r="DW198" s="154"/>
      <c r="DX198" s="154"/>
      <c r="DY198" s="154"/>
      <c r="DZ198" s="154"/>
      <c r="EA198" s="154"/>
      <c r="EB198" s="154"/>
      <c r="EC198" s="154"/>
      <c r="ED198" s="154"/>
      <c r="EE198" s="154"/>
      <c r="EF198" s="154"/>
      <c r="EG198" s="154"/>
      <c r="EH198" s="154"/>
      <c r="EI198" s="154"/>
      <c r="EJ198" s="154"/>
      <c r="EK198" s="154"/>
      <c r="EL198" s="154"/>
      <c r="EM198" s="154"/>
      <c r="EN198" s="154"/>
      <c r="EO198" s="154"/>
      <c r="EP198" s="154"/>
      <c r="EQ198" s="154"/>
      <c r="ER198" s="154"/>
      <c r="ES198" s="154"/>
      <c r="ET198" s="154"/>
      <c r="EU198" s="154"/>
      <c r="EV198" s="154"/>
    </row>
    <row r="199" spans="32:152" ht="18" customHeight="1">
      <c r="AF199" s="157"/>
      <c r="AG199" s="159"/>
      <c r="AH199" s="241"/>
      <c r="AI199" s="159"/>
      <c r="AJ199" s="241"/>
      <c r="AK199" s="159"/>
      <c r="AL199" s="154"/>
      <c r="AM199" s="254"/>
      <c r="AN199" s="159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  <c r="BI199" s="154"/>
      <c r="BJ199" s="154"/>
      <c r="BK199" s="154"/>
      <c r="BL199" s="154"/>
      <c r="BM199" s="154"/>
      <c r="BN199" s="154"/>
      <c r="BO199" s="154"/>
      <c r="BP199" s="154"/>
      <c r="BQ199" s="154"/>
      <c r="BR199" s="154"/>
      <c r="BS199" s="154"/>
      <c r="BT199" s="154"/>
      <c r="BU199" s="154"/>
      <c r="BV199" s="154"/>
      <c r="BW199" s="154"/>
      <c r="BX199" s="154"/>
      <c r="BY199" s="154"/>
      <c r="BZ199" s="154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54"/>
      <c r="DT199" s="154"/>
      <c r="DU199" s="154"/>
      <c r="DV199" s="154"/>
      <c r="DW199" s="154"/>
      <c r="DX199" s="154"/>
      <c r="DY199" s="154"/>
      <c r="DZ199" s="154"/>
      <c r="EA199" s="154"/>
      <c r="EB199" s="154"/>
      <c r="EC199" s="154"/>
      <c r="ED199" s="154"/>
      <c r="EE199" s="154"/>
      <c r="EF199" s="154"/>
      <c r="EG199" s="154"/>
      <c r="EH199" s="154"/>
      <c r="EI199" s="154"/>
      <c r="EJ199" s="154"/>
      <c r="EK199" s="154"/>
      <c r="EL199" s="154"/>
      <c r="EM199" s="154"/>
      <c r="EN199" s="154"/>
      <c r="EO199" s="154"/>
      <c r="EP199" s="154"/>
      <c r="EQ199" s="154"/>
      <c r="ER199" s="154"/>
      <c r="ES199" s="154"/>
      <c r="ET199" s="154"/>
      <c r="EU199" s="154"/>
      <c r="EV199" s="154"/>
    </row>
    <row r="200" spans="32:152" ht="18" customHeight="1">
      <c r="AF200" s="154"/>
      <c r="AG200" s="154"/>
      <c r="AH200" s="241"/>
      <c r="AI200" s="159"/>
      <c r="AJ200" s="241"/>
      <c r="AK200" s="159"/>
      <c r="AL200" s="154"/>
      <c r="AM200" s="254"/>
      <c r="AN200" s="159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  <c r="BI200" s="154"/>
      <c r="BJ200" s="154"/>
      <c r="BK200" s="154"/>
      <c r="BL200" s="154"/>
      <c r="BM200" s="154"/>
      <c r="BN200" s="154"/>
      <c r="BO200" s="154"/>
      <c r="BP200" s="154"/>
      <c r="BQ200" s="154"/>
      <c r="BR200" s="154"/>
      <c r="BS200" s="154"/>
      <c r="BT200" s="154"/>
      <c r="BU200" s="154"/>
      <c r="BV200" s="154"/>
      <c r="BW200" s="154"/>
      <c r="BX200" s="154"/>
      <c r="BY200" s="154"/>
      <c r="BZ200" s="154"/>
      <c r="CA200" s="154"/>
      <c r="CB200" s="154"/>
      <c r="CC200" s="154"/>
      <c r="CD200" s="154"/>
      <c r="CE200" s="154"/>
      <c r="CF200" s="154"/>
      <c r="CG200" s="154"/>
      <c r="CH200" s="154"/>
      <c r="CI200" s="154"/>
      <c r="CJ200" s="154"/>
      <c r="CK200" s="154"/>
      <c r="CL200" s="154"/>
      <c r="CM200" s="154"/>
      <c r="CN200" s="154"/>
      <c r="CO200" s="154"/>
      <c r="CP200" s="154"/>
      <c r="CQ200" s="154"/>
      <c r="CR200" s="154"/>
      <c r="CS200" s="154"/>
      <c r="CT200" s="154"/>
      <c r="CU200" s="154"/>
      <c r="CV200" s="154"/>
      <c r="CW200" s="154"/>
      <c r="CX200" s="154"/>
      <c r="CY200" s="154"/>
      <c r="CZ200" s="154"/>
      <c r="DA200" s="154"/>
      <c r="DB200" s="154"/>
      <c r="DC200" s="154"/>
      <c r="DD200" s="154"/>
      <c r="DE200" s="154"/>
      <c r="DF200" s="154"/>
      <c r="DG200" s="154"/>
      <c r="DH200" s="154"/>
      <c r="DI200" s="154"/>
      <c r="DJ200" s="154"/>
      <c r="DK200" s="154"/>
      <c r="DL200" s="154"/>
      <c r="DM200" s="154"/>
      <c r="DN200" s="154"/>
      <c r="DO200" s="154"/>
      <c r="DP200" s="154"/>
      <c r="DQ200" s="154"/>
      <c r="DR200" s="154"/>
      <c r="DS200" s="154"/>
      <c r="DT200" s="154"/>
      <c r="DU200" s="154"/>
      <c r="DV200" s="154"/>
      <c r="DW200" s="154"/>
      <c r="DX200" s="154"/>
      <c r="DY200" s="154"/>
      <c r="DZ200" s="154"/>
      <c r="EA200" s="154"/>
      <c r="EB200" s="154"/>
      <c r="EC200" s="154"/>
      <c r="ED200" s="154"/>
      <c r="EE200" s="154"/>
      <c r="EF200" s="154"/>
      <c r="EG200" s="154"/>
      <c r="EH200" s="154"/>
      <c r="EI200" s="154"/>
      <c r="EJ200" s="154"/>
      <c r="EK200" s="154"/>
      <c r="EL200" s="154"/>
      <c r="EM200" s="154"/>
      <c r="EN200" s="154"/>
      <c r="EO200" s="154"/>
      <c r="EP200" s="154"/>
      <c r="EQ200" s="154"/>
      <c r="ER200" s="154"/>
      <c r="ES200" s="154"/>
      <c r="ET200" s="154"/>
      <c r="EU200" s="154"/>
      <c r="EV200" s="154"/>
    </row>
    <row r="201" spans="32:152" ht="18" customHeight="1">
      <c r="AF201" s="154"/>
      <c r="AG201" s="154"/>
      <c r="AH201" s="154"/>
      <c r="AI201" s="159"/>
      <c r="AJ201" s="154"/>
      <c r="AK201" s="159"/>
      <c r="AL201" s="154"/>
      <c r="AM201" s="254"/>
      <c r="AN201" s="159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  <c r="BI201" s="154"/>
      <c r="BJ201" s="154"/>
      <c r="BK201" s="154"/>
      <c r="BL201" s="154"/>
      <c r="BM201" s="154"/>
      <c r="BN201" s="154"/>
      <c r="BO201" s="154"/>
      <c r="BP201" s="154"/>
      <c r="BQ201" s="154"/>
      <c r="BR201" s="154"/>
      <c r="BS201" s="154"/>
      <c r="BT201" s="154"/>
      <c r="BU201" s="154"/>
      <c r="BV201" s="154"/>
      <c r="BW201" s="154"/>
      <c r="BX201" s="154"/>
      <c r="BY201" s="154"/>
      <c r="BZ201" s="154"/>
      <c r="CA201" s="154"/>
      <c r="CB201" s="154"/>
      <c r="CC201" s="154"/>
      <c r="CD201" s="154"/>
      <c r="CE201" s="154"/>
      <c r="CF201" s="154"/>
      <c r="CG201" s="154"/>
      <c r="CH201" s="154"/>
      <c r="CI201" s="154"/>
      <c r="CJ201" s="154"/>
      <c r="CK201" s="154"/>
      <c r="CL201" s="154"/>
      <c r="CM201" s="154"/>
      <c r="CN201" s="154"/>
      <c r="CO201" s="154"/>
      <c r="CP201" s="154"/>
      <c r="CQ201" s="154"/>
      <c r="CR201" s="154"/>
      <c r="CS201" s="154"/>
      <c r="CT201" s="154"/>
      <c r="CU201" s="154"/>
      <c r="CV201" s="154"/>
      <c r="CW201" s="154"/>
      <c r="CX201" s="154"/>
      <c r="CY201" s="154"/>
      <c r="CZ201" s="154"/>
      <c r="DA201" s="154"/>
      <c r="DB201" s="154"/>
      <c r="DC201" s="154"/>
      <c r="DD201" s="154"/>
      <c r="DE201" s="154"/>
      <c r="DF201" s="154"/>
      <c r="DG201" s="154"/>
      <c r="DH201" s="154"/>
      <c r="DI201" s="154"/>
      <c r="DJ201" s="154"/>
      <c r="DK201" s="154"/>
      <c r="DL201" s="154"/>
      <c r="DM201" s="154"/>
      <c r="DN201" s="154"/>
      <c r="DO201" s="154"/>
      <c r="DP201" s="154"/>
      <c r="DQ201" s="154"/>
      <c r="DR201" s="154"/>
      <c r="DS201" s="154"/>
      <c r="DT201" s="154"/>
      <c r="DU201" s="154"/>
      <c r="DV201" s="154"/>
      <c r="DW201" s="154"/>
      <c r="DX201" s="154"/>
      <c r="DY201" s="154"/>
      <c r="DZ201" s="154"/>
      <c r="EA201" s="154"/>
      <c r="EB201" s="154"/>
      <c r="EC201" s="154"/>
      <c r="ED201" s="154"/>
      <c r="EE201" s="154"/>
      <c r="EF201" s="154"/>
      <c r="EG201" s="154"/>
      <c r="EH201" s="154"/>
      <c r="EI201" s="154"/>
      <c r="EJ201" s="154"/>
      <c r="EK201" s="154"/>
      <c r="EL201" s="154"/>
      <c r="EM201" s="154"/>
      <c r="EN201" s="154"/>
      <c r="EO201" s="154"/>
      <c r="EP201" s="154"/>
      <c r="EQ201" s="154"/>
      <c r="ER201" s="154"/>
      <c r="ES201" s="154"/>
      <c r="ET201" s="154"/>
      <c r="EU201" s="154"/>
      <c r="EV201" s="154"/>
    </row>
    <row r="202" spans="32:152" ht="18" customHeight="1">
      <c r="AF202" s="154"/>
      <c r="AG202" s="154"/>
      <c r="AH202" s="241"/>
      <c r="AI202" s="159"/>
      <c r="AJ202" s="241"/>
      <c r="AK202" s="159"/>
      <c r="AL202" s="154"/>
      <c r="AM202" s="254"/>
      <c r="AN202" s="159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  <c r="BI202" s="154"/>
      <c r="BJ202" s="154"/>
      <c r="BK202" s="154"/>
      <c r="BL202" s="154"/>
      <c r="BM202" s="154"/>
      <c r="BN202" s="154"/>
      <c r="BO202" s="154"/>
      <c r="BP202" s="154"/>
      <c r="BQ202" s="154"/>
      <c r="BR202" s="154"/>
      <c r="BS202" s="154"/>
      <c r="BT202" s="154"/>
      <c r="BU202" s="154"/>
      <c r="BV202" s="154"/>
      <c r="BW202" s="154"/>
      <c r="BX202" s="154"/>
      <c r="BY202" s="154"/>
      <c r="BZ202" s="154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54"/>
      <c r="DT202" s="154"/>
      <c r="DU202" s="154"/>
      <c r="DV202" s="154"/>
      <c r="DW202" s="154"/>
      <c r="DX202" s="154"/>
      <c r="DY202" s="154"/>
      <c r="DZ202" s="154"/>
      <c r="EA202" s="154"/>
      <c r="EB202" s="154"/>
      <c r="EC202" s="154"/>
      <c r="ED202" s="154"/>
      <c r="EE202" s="154"/>
      <c r="EF202" s="154"/>
      <c r="EG202" s="154"/>
      <c r="EH202" s="154"/>
      <c r="EI202" s="154"/>
      <c r="EJ202" s="154"/>
      <c r="EK202" s="154"/>
      <c r="EL202" s="154"/>
      <c r="EM202" s="154"/>
      <c r="EN202" s="154"/>
      <c r="EO202" s="154"/>
      <c r="EP202" s="154"/>
      <c r="EQ202" s="154"/>
      <c r="ER202" s="154"/>
      <c r="ES202" s="154"/>
      <c r="ET202" s="154"/>
      <c r="EU202" s="154"/>
      <c r="EV202" s="154"/>
    </row>
    <row r="203" spans="32:152" ht="18" customHeight="1">
      <c r="AF203" s="154"/>
      <c r="AG203" s="154"/>
      <c r="AH203" s="241"/>
      <c r="AI203" s="159"/>
      <c r="AJ203" s="241"/>
      <c r="AK203" s="159"/>
      <c r="AL203" s="154"/>
      <c r="AM203" s="254"/>
      <c r="AN203" s="159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  <c r="BI203" s="154"/>
      <c r="BJ203" s="154"/>
      <c r="BK203" s="154"/>
      <c r="BL203" s="154"/>
      <c r="BM203" s="154"/>
      <c r="BN203" s="154"/>
      <c r="BO203" s="154"/>
      <c r="BP203" s="154"/>
      <c r="BQ203" s="154"/>
      <c r="BR203" s="154"/>
      <c r="BS203" s="154"/>
      <c r="BT203" s="154"/>
      <c r="BU203" s="154"/>
      <c r="BV203" s="154"/>
      <c r="BW203" s="154"/>
      <c r="BX203" s="154"/>
      <c r="BY203" s="154"/>
      <c r="BZ203" s="154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54"/>
      <c r="DT203" s="154"/>
      <c r="DU203" s="154"/>
      <c r="DV203" s="154"/>
      <c r="DW203" s="154"/>
      <c r="DX203" s="154"/>
      <c r="DY203" s="154"/>
      <c r="DZ203" s="154"/>
      <c r="EA203" s="154"/>
      <c r="EB203" s="154"/>
      <c r="EC203" s="154"/>
      <c r="ED203" s="154"/>
      <c r="EE203" s="154"/>
      <c r="EF203" s="154"/>
      <c r="EG203" s="154"/>
      <c r="EH203" s="154"/>
      <c r="EI203" s="154"/>
      <c r="EJ203" s="154"/>
      <c r="EK203" s="154"/>
      <c r="EL203" s="154"/>
      <c r="EM203" s="154"/>
      <c r="EN203" s="154"/>
      <c r="EO203" s="154"/>
      <c r="EP203" s="154"/>
      <c r="EQ203" s="154"/>
      <c r="ER203" s="154"/>
      <c r="ES203" s="154"/>
      <c r="ET203" s="154"/>
      <c r="EU203" s="154"/>
      <c r="EV203" s="154"/>
    </row>
    <row r="204" spans="32:152" ht="18" customHeight="1"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  <c r="BI204" s="154"/>
      <c r="BJ204" s="154"/>
      <c r="BK204" s="154"/>
      <c r="BL204" s="154"/>
      <c r="BM204" s="154"/>
      <c r="BN204" s="154"/>
      <c r="BO204" s="154"/>
      <c r="BP204" s="154"/>
      <c r="BQ204" s="154"/>
      <c r="BR204" s="154"/>
      <c r="BS204" s="154"/>
      <c r="BT204" s="154"/>
      <c r="BU204" s="154"/>
      <c r="BV204" s="154"/>
      <c r="BW204" s="154"/>
      <c r="BX204" s="154"/>
      <c r="BY204" s="154"/>
      <c r="BZ204" s="154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54"/>
      <c r="DT204" s="154"/>
      <c r="DU204" s="154"/>
      <c r="DV204" s="154"/>
      <c r="DW204" s="154"/>
      <c r="DX204" s="154"/>
      <c r="DY204" s="154"/>
      <c r="DZ204" s="154"/>
      <c r="EA204" s="154"/>
      <c r="EB204" s="154"/>
      <c r="EC204" s="154"/>
      <c r="ED204" s="154"/>
      <c r="EE204" s="154"/>
      <c r="EF204" s="154"/>
      <c r="EG204" s="154"/>
      <c r="EH204" s="154"/>
      <c r="EI204" s="154"/>
      <c r="EJ204" s="154"/>
      <c r="EK204" s="154"/>
      <c r="EL204" s="154"/>
      <c r="EM204" s="154"/>
      <c r="EN204" s="154"/>
      <c r="EO204" s="154"/>
      <c r="EP204" s="154"/>
      <c r="EQ204" s="154"/>
      <c r="ER204" s="154"/>
      <c r="ES204" s="154"/>
      <c r="ET204" s="154"/>
      <c r="EU204" s="154"/>
      <c r="EV204" s="154"/>
    </row>
    <row r="205" spans="32:152" ht="18" customHeight="1"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  <c r="BI205" s="154"/>
      <c r="BJ205" s="154"/>
      <c r="BK205" s="154"/>
      <c r="BL205" s="154"/>
      <c r="BM205" s="154"/>
      <c r="BN205" s="154"/>
      <c r="BO205" s="154"/>
      <c r="BP205" s="154"/>
      <c r="BQ205" s="154"/>
      <c r="BR205" s="154"/>
      <c r="BS205" s="154"/>
      <c r="BT205" s="154"/>
      <c r="BU205" s="154"/>
      <c r="BV205" s="154"/>
      <c r="BW205" s="154"/>
      <c r="BX205" s="154"/>
      <c r="BY205" s="154"/>
      <c r="BZ205" s="154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54"/>
      <c r="DT205" s="154"/>
      <c r="DU205" s="154"/>
      <c r="DV205" s="154"/>
      <c r="DW205" s="154"/>
      <c r="DX205" s="154"/>
      <c r="DY205" s="154"/>
      <c r="DZ205" s="154"/>
      <c r="EA205" s="154"/>
      <c r="EB205" s="154"/>
      <c r="EC205" s="154"/>
      <c r="ED205" s="154"/>
      <c r="EE205" s="154"/>
      <c r="EF205" s="154"/>
      <c r="EG205" s="154"/>
      <c r="EH205" s="154"/>
      <c r="EI205" s="154"/>
      <c r="EJ205" s="154"/>
      <c r="EK205" s="154"/>
      <c r="EL205" s="154"/>
      <c r="EM205" s="154"/>
      <c r="EN205" s="154"/>
      <c r="EO205" s="154"/>
      <c r="EP205" s="154"/>
      <c r="EQ205" s="154"/>
      <c r="ER205" s="154"/>
      <c r="ES205" s="154"/>
      <c r="ET205" s="154"/>
      <c r="EU205" s="154"/>
      <c r="EV205" s="154"/>
    </row>
    <row r="206" spans="32:152" ht="18" customHeight="1"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  <c r="BI206" s="154"/>
      <c r="BJ206" s="154"/>
      <c r="BK206" s="154"/>
      <c r="BL206" s="154"/>
      <c r="BM206" s="154"/>
      <c r="BN206" s="154"/>
      <c r="BO206" s="154"/>
      <c r="BP206" s="154"/>
      <c r="BQ206" s="154"/>
      <c r="BR206" s="154"/>
      <c r="BS206" s="154"/>
      <c r="BT206" s="154"/>
      <c r="BU206" s="154"/>
      <c r="BV206" s="154"/>
      <c r="BW206" s="154"/>
      <c r="BX206" s="154"/>
      <c r="BY206" s="154"/>
      <c r="BZ206" s="154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54"/>
      <c r="DT206" s="154"/>
      <c r="DU206" s="154"/>
      <c r="DV206" s="154"/>
      <c r="DW206" s="154"/>
      <c r="DX206" s="154"/>
      <c r="DY206" s="154"/>
      <c r="DZ206" s="154"/>
      <c r="EA206" s="154"/>
      <c r="EB206" s="154"/>
      <c r="EC206" s="154"/>
      <c r="ED206" s="154"/>
      <c r="EE206" s="154"/>
      <c r="EF206" s="154"/>
      <c r="EG206" s="154"/>
      <c r="EH206" s="154"/>
      <c r="EI206" s="154"/>
      <c r="EJ206" s="154"/>
      <c r="EK206" s="154"/>
      <c r="EL206" s="154"/>
      <c r="EM206" s="154"/>
      <c r="EN206" s="154"/>
      <c r="EO206" s="154"/>
      <c r="EP206" s="154"/>
      <c r="EQ206" s="154"/>
      <c r="ER206" s="154"/>
      <c r="ES206" s="154"/>
      <c r="ET206" s="154"/>
      <c r="EU206" s="154"/>
      <c r="EV206" s="154"/>
    </row>
    <row r="207" spans="32:152" ht="18" customHeight="1"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4"/>
      <c r="BS207" s="154"/>
      <c r="BT207" s="154"/>
      <c r="BU207" s="154"/>
      <c r="BV207" s="154"/>
      <c r="BW207" s="154"/>
      <c r="BX207" s="154"/>
      <c r="BY207" s="154"/>
      <c r="BZ207" s="154"/>
      <c r="CA207" s="154"/>
      <c r="CB207" s="154"/>
      <c r="CC207" s="154"/>
      <c r="CD207" s="154"/>
      <c r="CE207" s="154"/>
      <c r="CF207" s="154"/>
      <c r="CG207" s="154"/>
      <c r="CH207" s="154"/>
      <c r="CI207" s="154"/>
      <c r="CJ207" s="154"/>
      <c r="CK207" s="154"/>
      <c r="CL207" s="154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4"/>
      <c r="DG207" s="154"/>
      <c r="DH207" s="154"/>
      <c r="DI207" s="154"/>
      <c r="DJ207" s="154"/>
      <c r="DK207" s="154"/>
      <c r="DL207" s="154"/>
      <c r="DM207" s="154"/>
      <c r="DN207" s="154"/>
      <c r="DO207" s="154"/>
      <c r="DP207" s="154"/>
      <c r="DQ207" s="154"/>
      <c r="DR207" s="154"/>
      <c r="DS207" s="154"/>
      <c r="DT207" s="154"/>
      <c r="DU207" s="154"/>
      <c r="DV207" s="154"/>
      <c r="DW207" s="154"/>
      <c r="DX207" s="154"/>
      <c r="DY207" s="154"/>
      <c r="DZ207" s="154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4"/>
      <c r="EU207" s="154"/>
      <c r="EV207" s="154"/>
    </row>
    <row r="208" spans="32:152" ht="18" customHeight="1"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  <c r="BI208" s="154"/>
      <c r="BJ208" s="154"/>
      <c r="BK208" s="154"/>
      <c r="BL208" s="154"/>
      <c r="BM208" s="154"/>
      <c r="BN208" s="154"/>
      <c r="BO208" s="154"/>
      <c r="BP208" s="154"/>
      <c r="BQ208" s="154"/>
      <c r="BR208" s="154"/>
      <c r="BS208" s="154"/>
      <c r="BT208" s="154"/>
      <c r="BU208" s="154"/>
      <c r="BV208" s="154"/>
      <c r="BW208" s="154"/>
      <c r="BX208" s="154"/>
      <c r="BY208" s="154"/>
      <c r="BZ208" s="154"/>
      <c r="CA208" s="154"/>
      <c r="CB208" s="154"/>
      <c r="CC208" s="154"/>
      <c r="CD208" s="154"/>
      <c r="CE208" s="154"/>
      <c r="CF208" s="154"/>
      <c r="CG208" s="154"/>
      <c r="CH208" s="154"/>
      <c r="CI208" s="154"/>
      <c r="CJ208" s="154"/>
      <c r="CK208" s="154"/>
      <c r="CL208" s="154"/>
      <c r="CM208" s="154"/>
      <c r="CN208" s="154"/>
      <c r="CO208" s="154"/>
      <c r="CP208" s="154"/>
      <c r="CQ208" s="154"/>
      <c r="CR208" s="154"/>
      <c r="CS208" s="154"/>
      <c r="CT208" s="154"/>
      <c r="CU208" s="154"/>
      <c r="CV208" s="154"/>
      <c r="CW208" s="154"/>
      <c r="CX208" s="154"/>
      <c r="CY208" s="154"/>
      <c r="CZ208" s="154"/>
      <c r="DA208" s="154"/>
      <c r="DB208" s="154"/>
      <c r="DC208" s="154"/>
      <c r="DD208" s="154"/>
      <c r="DE208" s="154"/>
      <c r="DF208" s="154"/>
      <c r="DG208" s="154"/>
      <c r="DH208" s="154"/>
      <c r="DI208" s="154"/>
      <c r="DJ208" s="154"/>
      <c r="DK208" s="154"/>
      <c r="DL208" s="154"/>
      <c r="DM208" s="154"/>
      <c r="DN208" s="154"/>
      <c r="DO208" s="154"/>
      <c r="DP208" s="154"/>
      <c r="DQ208" s="154"/>
      <c r="DR208" s="154"/>
      <c r="DS208" s="154"/>
      <c r="DT208" s="154"/>
      <c r="DU208" s="154"/>
      <c r="DV208" s="154"/>
      <c r="DW208" s="154"/>
      <c r="DX208" s="154"/>
      <c r="DY208" s="154"/>
      <c r="DZ208" s="154"/>
      <c r="EA208" s="154"/>
      <c r="EB208" s="154"/>
      <c r="EC208" s="154"/>
      <c r="ED208" s="154"/>
      <c r="EE208" s="154"/>
      <c r="EF208" s="154"/>
      <c r="EG208" s="154"/>
      <c r="EH208" s="154"/>
      <c r="EI208" s="154"/>
      <c r="EJ208" s="154"/>
      <c r="EK208" s="154"/>
      <c r="EL208" s="154"/>
      <c r="EM208" s="154"/>
      <c r="EN208" s="154"/>
      <c r="EO208" s="154"/>
      <c r="EP208" s="154"/>
      <c r="EQ208" s="154"/>
      <c r="ER208" s="154"/>
      <c r="ES208" s="154"/>
      <c r="ET208" s="154"/>
      <c r="EU208" s="154"/>
      <c r="EV208" s="154"/>
    </row>
    <row r="209" spans="32:152" ht="18" customHeight="1"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  <c r="BI209" s="154"/>
      <c r="BJ209" s="154"/>
      <c r="BK209" s="154"/>
      <c r="BL209" s="154"/>
      <c r="BM209" s="154"/>
      <c r="BN209" s="154"/>
      <c r="BO209" s="154"/>
      <c r="BP209" s="154"/>
      <c r="BQ209" s="154"/>
      <c r="BR209" s="154"/>
      <c r="BS209" s="154"/>
      <c r="BT209" s="154"/>
      <c r="BU209" s="154"/>
      <c r="BV209" s="154"/>
      <c r="BW209" s="154"/>
      <c r="BX209" s="154"/>
      <c r="BY209" s="154"/>
      <c r="BZ209" s="154"/>
      <c r="CA209" s="154"/>
      <c r="CB209" s="154"/>
      <c r="CC209" s="154"/>
      <c r="CD209" s="154"/>
      <c r="CE209" s="154"/>
      <c r="CF209" s="154"/>
      <c r="CG209" s="154"/>
      <c r="CH209" s="154"/>
      <c r="CI209" s="154"/>
      <c r="CJ209" s="154"/>
      <c r="CK209" s="154"/>
      <c r="CL209" s="154"/>
      <c r="CM209" s="154"/>
      <c r="CN209" s="154"/>
      <c r="CO209" s="154"/>
      <c r="CP209" s="154"/>
      <c r="CQ209" s="154"/>
      <c r="CR209" s="154"/>
      <c r="CS209" s="154"/>
      <c r="CT209" s="154"/>
      <c r="CU209" s="154"/>
      <c r="CV209" s="154"/>
      <c r="CW209" s="154"/>
      <c r="CX209" s="154"/>
      <c r="CY209" s="154"/>
      <c r="CZ209" s="154"/>
      <c r="DA209" s="154"/>
      <c r="DB209" s="154"/>
      <c r="DC209" s="154"/>
      <c r="DD209" s="154"/>
      <c r="DE209" s="154"/>
      <c r="DF209" s="154"/>
      <c r="DG209" s="154"/>
      <c r="DH209" s="154"/>
      <c r="DI209" s="154"/>
      <c r="DJ209" s="154"/>
      <c r="DK209" s="154"/>
      <c r="DL209" s="154"/>
      <c r="DM209" s="154"/>
      <c r="DN209" s="154"/>
      <c r="DO209" s="154"/>
      <c r="DP209" s="154"/>
      <c r="DQ209" s="154"/>
      <c r="DR209" s="154"/>
      <c r="DS209" s="154"/>
      <c r="DT209" s="154"/>
      <c r="DU209" s="154"/>
      <c r="DV209" s="154"/>
      <c r="DW209" s="154"/>
      <c r="DX209" s="154"/>
      <c r="DY209" s="154"/>
      <c r="DZ209" s="154"/>
      <c r="EA209" s="154"/>
      <c r="EB209" s="154"/>
      <c r="EC209" s="154"/>
      <c r="ED209" s="154"/>
      <c r="EE209" s="154"/>
      <c r="EF209" s="154"/>
      <c r="EG209" s="154"/>
      <c r="EH209" s="154"/>
      <c r="EI209" s="154"/>
      <c r="EJ209" s="154"/>
      <c r="EK209" s="154"/>
      <c r="EL209" s="154"/>
      <c r="EM209" s="154"/>
      <c r="EN209" s="154"/>
      <c r="EO209" s="154"/>
      <c r="EP209" s="154"/>
      <c r="EQ209" s="154"/>
      <c r="ER209" s="154"/>
      <c r="ES209" s="154"/>
      <c r="ET209" s="154"/>
      <c r="EU209" s="154"/>
      <c r="EV209" s="154"/>
    </row>
    <row r="210" spans="32:152" ht="18" customHeight="1"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  <c r="BI210" s="154"/>
      <c r="BJ210" s="154"/>
      <c r="BK210" s="154"/>
      <c r="BL210" s="154"/>
      <c r="BM210" s="154"/>
      <c r="BN210" s="154"/>
      <c r="BO210" s="154"/>
      <c r="BP210" s="154"/>
      <c r="BQ210" s="154"/>
      <c r="BR210" s="154"/>
      <c r="BS210" s="154"/>
      <c r="BT210" s="154"/>
      <c r="BU210" s="154"/>
      <c r="BV210" s="154"/>
      <c r="BW210" s="154"/>
      <c r="BX210" s="154"/>
      <c r="BY210" s="154"/>
      <c r="BZ210" s="154"/>
      <c r="CA210" s="154"/>
      <c r="CB210" s="154"/>
      <c r="CC210" s="154"/>
      <c r="CD210" s="154"/>
      <c r="CE210" s="154"/>
      <c r="CF210" s="154"/>
      <c r="CG210" s="154"/>
      <c r="CH210" s="154"/>
      <c r="CI210" s="154"/>
      <c r="CJ210" s="154"/>
      <c r="CK210" s="154"/>
      <c r="CL210" s="154"/>
      <c r="CM210" s="154"/>
      <c r="CN210" s="154"/>
      <c r="CO210" s="154"/>
      <c r="CP210" s="154"/>
      <c r="CQ210" s="154"/>
      <c r="CR210" s="154"/>
      <c r="CS210" s="154"/>
      <c r="CT210" s="154"/>
      <c r="CU210" s="154"/>
      <c r="CV210" s="154"/>
      <c r="CW210" s="154"/>
      <c r="CX210" s="154"/>
      <c r="CY210" s="154"/>
      <c r="CZ210" s="154"/>
      <c r="DA210" s="154"/>
      <c r="DB210" s="154"/>
      <c r="DC210" s="154"/>
      <c r="DD210" s="154"/>
      <c r="DE210" s="154"/>
      <c r="DF210" s="154"/>
      <c r="DG210" s="154"/>
      <c r="DH210" s="154"/>
      <c r="DI210" s="154"/>
      <c r="DJ210" s="154"/>
      <c r="DK210" s="154"/>
      <c r="DL210" s="154"/>
      <c r="DM210" s="154"/>
      <c r="DN210" s="154"/>
      <c r="DO210" s="154"/>
      <c r="DP210" s="154"/>
      <c r="DQ210" s="154"/>
      <c r="DR210" s="154"/>
      <c r="DS210" s="154"/>
      <c r="DT210" s="154"/>
      <c r="DU210" s="154"/>
      <c r="DV210" s="154"/>
      <c r="DW210" s="154"/>
      <c r="DX210" s="154"/>
      <c r="DY210" s="154"/>
      <c r="DZ210" s="154"/>
      <c r="EA210" s="154"/>
      <c r="EB210" s="154"/>
      <c r="EC210" s="154"/>
      <c r="ED210" s="154"/>
      <c r="EE210" s="154"/>
      <c r="EF210" s="154"/>
      <c r="EG210" s="154"/>
      <c r="EH210" s="154"/>
      <c r="EI210" s="154"/>
      <c r="EJ210" s="154"/>
      <c r="EK210" s="154"/>
      <c r="EL210" s="154"/>
      <c r="EM210" s="154"/>
      <c r="EN210" s="154"/>
      <c r="EO210" s="154"/>
      <c r="EP210" s="154"/>
      <c r="EQ210" s="154"/>
      <c r="ER210" s="154"/>
      <c r="ES210" s="154"/>
      <c r="ET210" s="154"/>
      <c r="EU210" s="154"/>
      <c r="EV210" s="154"/>
    </row>
    <row r="211" spans="32:152" ht="18" customHeight="1"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  <c r="BI211" s="154"/>
      <c r="BJ211" s="154"/>
      <c r="BK211" s="154"/>
      <c r="BL211" s="154"/>
      <c r="BM211" s="154"/>
      <c r="BN211" s="154"/>
      <c r="BO211" s="154"/>
      <c r="BP211" s="154"/>
      <c r="BQ211" s="154"/>
      <c r="BR211" s="154"/>
      <c r="BS211" s="154"/>
      <c r="BT211" s="154"/>
      <c r="BU211" s="154"/>
      <c r="BV211" s="154"/>
      <c r="BW211" s="154"/>
      <c r="BX211" s="154"/>
      <c r="BY211" s="154"/>
      <c r="BZ211" s="154"/>
      <c r="CA211" s="154"/>
      <c r="CB211" s="154"/>
      <c r="CC211" s="154"/>
      <c r="CD211" s="154"/>
      <c r="CE211" s="154"/>
      <c r="CF211" s="154"/>
      <c r="CG211" s="154"/>
      <c r="CH211" s="154"/>
      <c r="CI211" s="154"/>
      <c r="CJ211" s="154"/>
      <c r="CK211" s="154"/>
      <c r="CL211" s="154"/>
      <c r="CM211" s="154"/>
      <c r="CN211" s="154"/>
      <c r="CO211" s="154"/>
      <c r="CP211" s="154"/>
      <c r="CQ211" s="154"/>
      <c r="CR211" s="154"/>
      <c r="CS211" s="154"/>
      <c r="CT211" s="154"/>
      <c r="CU211" s="154"/>
      <c r="CV211" s="154"/>
      <c r="CW211" s="154"/>
      <c r="CX211" s="154"/>
      <c r="CY211" s="154"/>
      <c r="CZ211" s="154"/>
      <c r="DA211" s="154"/>
      <c r="DB211" s="154"/>
      <c r="DC211" s="154"/>
      <c r="DD211" s="154"/>
      <c r="DE211" s="154"/>
      <c r="DF211" s="154"/>
      <c r="DG211" s="154"/>
      <c r="DH211" s="154"/>
      <c r="DI211" s="154"/>
      <c r="DJ211" s="154"/>
      <c r="DK211" s="154"/>
      <c r="DL211" s="154"/>
      <c r="DM211" s="154"/>
      <c r="DN211" s="154"/>
      <c r="DO211" s="154"/>
      <c r="DP211" s="154"/>
      <c r="DQ211" s="154"/>
      <c r="DR211" s="154"/>
      <c r="DS211" s="154"/>
      <c r="DT211" s="154"/>
      <c r="DU211" s="154"/>
      <c r="DV211" s="154"/>
      <c r="DW211" s="154"/>
      <c r="DX211" s="154"/>
      <c r="DY211" s="154"/>
      <c r="DZ211" s="154"/>
      <c r="EA211" s="154"/>
      <c r="EB211" s="154"/>
      <c r="EC211" s="154"/>
      <c r="ED211" s="154"/>
      <c r="EE211" s="154"/>
      <c r="EF211" s="154"/>
      <c r="EG211" s="154"/>
      <c r="EH211" s="154"/>
      <c r="EI211" s="154"/>
      <c r="EJ211" s="154"/>
      <c r="EK211" s="154"/>
      <c r="EL211" s="154"/>
      <c r="EM211" s="154"/>
      <c r="EN211" s="154"/>
      <c r="EO211" s="154"/>
      <c r="EP211" s="154"/>
      <c r="EQ211" s="154"/>
      <c r="ER211" s="154"/>
      <c r="ES211" s="154"/>
      <c r="ET211" s="154"/>
      <c r="EU211" s="154"/>
      <c r="EV211" s="154"/>
    </row>
    <row r="212" spans="32:152" ht="18" customHeight="1"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4"/>
      <c r="BR212" s="154"/>
      <c r="BS212" s="154"/>
      <c r="BT212" s="154"/>
      <c r="BU212" s="154"/>
      <c r="BV212" s="154"/>
      <c r="BW212" s="154"/>
      <c r="BX212" s="154"/>
      <c r="BY212" s="154"/>
      <c r="BZ212" s="154"/>
      <c r="CA212" s="154"/>
      <c r="CB212" s="154"/>
      <c r="CC212" s="154"/>
      <c r="CD212" s="154"/>
      <c r="CE212" s="154"/>
      <c r="CF212" s="154"/>
      <c r="CG212" s="154"/>
      <c r="CH212" s="154"/>
      <c r="CI212" s="154"/>
      <c r="CJ212" s="154"/>
      <c r="CK212" s="154"/>
      <c r="CL212" s="154"/>
      <c r="CM212" s="154"/>
      <c r="CN212" s="154"/>
      <c r="CO212" s="154"/>
      <c r="CP212" s="154"/>
      <c r="CQ212" s="154"/>
      <c r="CR212" s="154"/>
      <c r="CS212" s="154"/>
      <c r="CT212" s="154"/>
      <c r="CU212" s="154"/>
      <c r="CV212" s="154"/>
      <c r="CW212" s="154"/>
      <c r="CX212" s="154"/>
      <c r="CY212" s="154"/>
      <c r="CZ212" s="154"/>
      <c r="DA212" s="154"/>
      <c r="DB212" s="154"/>
      <c r="DC212" s="154"/>
      <c r="DD212" s="154"/>
      <c r="DE212" s="154"/>
      <c r="DF212" s="154"/>
      <c r="DG212" s="154"/>
      <c r="DH212" s="154"/>
      <c r="DI212" s="154"/>
      <c r="DJ212" s="154"/>
      <c r="DK212" s="154"/>
      <c r="DL212" s="154"/>
      <c r="DM212" s="154"/>
      <c r="DN212" s="154"/>
      <c r="DO212" s="154"/>
      <c r="DP212" s="154"/>
      <c r="DQ212" s="154"/>
      <c r="DR212" s="154"/>
      <c r="DS212" s="154"/>
      <c r="DT212" s="154"/>
      <c r="DU212" s="154"/>
      <c r="DV212" s="154"/>
      <c r="DW212" s="154"/>
      <c r="DX212" s="154"/>
      <c r="DY212" s="154"/>
      <c r="DZ212" s="154"/>
      <c r="EA212" s="154"/>
      <c r="EB212" s="154"/>
      <c r="EC212" s="154"/>
      <c r="ED212" s="154"/>
      <c r="EE212" s="154"/>
      <c r="EF212" s="154"/>
      <c r="EG212" s="154"/>
      <c r="EH212" s="154"/>
      <c r="EI212" s="154"/>
      <c r="EJ212" s="154"/>
      <c r="EK212" s="154"/>
      <c r="EL212" s="154"/>
      <c r="EM212" s="154"/>
      <c r="EN212" s="154"/>
      <c r="EO212" s="154"/>
      <c r="EP212" s="154"/>
      <c r="EQ212" s="154"/>
      <c r="ER212" s="154"/>
      <c r="ES212" s="154"/>
      <c r="ET212" s="154"/>
      <c r="EU212" s="154"/>
      <c r="EV212" s="154"/>
    </row>
    <row r="213" spans="32:152" ht="18" customHeight="1"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  <c r="BI213" s="154"/>
      <c r="BJ213" s="154"/>
      <c r="BK213" s="154"/>
      <c r="BL213" s="154"/>
      <c r="BM213" s="154"/>
      <c r="BN213" s="154"/>
      <c r="BO213" s="154"/>
      <c r="BP213" s="154"/>
      <c r="BQ213" s="154"/>
      <c r="BR213" s="154"/>
      <c r="BS213" s="154"/>
      <c r="BT213" s="154"/>
      <c r="BU213" s="154"/>
      <c r="BV213" s="154"/>
      <c r="BW213" s="154"/>
      <c r="BX213" s="154"/>
      <c r="BY213" s="154"/>
      <c r="BZ213" s="154"/>
      <c r="CA213" s="154"/>
      <c r="CB213" s="154"/>
      <c r="CC213" s="154"/>
      <c r="CD213" s="154"/>
      <c r="CE213" s="154"/>
      <c r="CF213" s="154"/>
      <c r="CG213" s="154"/>
      <c r="CH213" s="154"/>
      <c r="CI213" s="154"/>
      <c r="CJ213" s="154"/>
      <c r="CK213" s="154"/>
      <c r="CL213" s="154"/>
      <c r="CM213" s="154"/>
      <c r="CN213" s="154"/>
      <c r="CO213" s="154"/>
      <c r="CP213" s="154"/>
      <c r="CQ213" s="154"/>
      <c r="CR213" s="154"/>
      <c r="CS213" s="154"/>
      <c r="CT213" s="154"/>
      <c r="CU213" s="154"/>
      <c r="CV213" s="154"/>
      <c r="CW213" s="154"/>
      <c r="CX213" s="154"/>
      <c r="CY213" s="154"/>
      <c r="CZ213" s="154"/>
      <c r="DA213" s="154"/>
      <c r="DB213" s="154"/>
      <c r="DC213" s="154"/>
      <c r="DD213" s="154"/>
      <c r="DE213" s="154"/>
      <c r="DF213" s="154"/>
      <c r="DG213" s="154"/>
      <c r="DH213" s="154"/>
      <c r="DI213" s="154"/>
      <c r="DJ213" s="154"/>
      <c r="DK213" s="154"/>
      <c r="DL213" s="154"/>
      <c r="DM213" s="154"/>
      <c r="DN213" s="154"/>
      <c r="DO213" s="154"/>
      <c r="DP213" s="154"/>
      <c r="DQ213" s="154"/>
      <c r="DR213" s="154"/>
      <c r="DS213" s="154"/>
      <c r="DT213" s="154"/>
      <c r="DU213" s="154"/>
      <c r="DV213" s="154"/>
      <c r="DW213" s="154"/>
      <c r="DX213" s="154"/>
      <c r="DY213" s="154"/>
      <c r="DZ213" s="154"/>
      <c r="EA213" s="154"/>
      <c r="EB213" s="154"/>
      <c r="EC213" s="154"/>
      <c r="ED213" s="154"/>
      <c r="EE213" s="154"/>
      <c r="EF213" s="154"/>
      <c r="EG213" s="154"/>
      <c r="EH213" s="154"/>
      <c r="EI213" s="154"/>
      <c r="EJ213" s="154"/>
      <c r="EK213" s="154"/>
      <c r="EL213" s="154"/>
      <c r="EM213" s="154"/>
      <c r="EN213" s="154"/>
      <c r="EO213" s="154"/>
      <c r="EP213" s="154"/>
      <c r="EQ213" s="154"/>
      <c r="ER213" s="154"/>
      <c r="ES213" s="154"/>
      <c r="ET213" s="154"/>
      <c r="EU213" s="154"/>
      <c r="EV213" s="154"/>
    </row>
    <row r="214" spans="32:152" ht="18" customHeight="1"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  <c r="BI214" s="154"/>
      <c r="BJ214" s="154"/>
      <c r="BK214" s="154"/>
      <c r="BL214" s="154"/>
      <c r="BM214" s="154"/>
      <c r="BN214" s="154"/>
      <c r="BO214" s="154"/>
      <c r="BP214" s="154"/>
      <c r="BQ214" s="154"/>
      <c r="BR214" s="154"/>
      <c r="BS214" s="154"/>
      <c r="BT214" s="154"/>
      <c r="BU214" s="154"/>
      <c r="BV214" s="154"/>
      <c r="BW214" s="154"/>
      <c r="BX214" s="154"/>
      <c r="BY214" s="154"/>
      <c r="BZ214" s="154"/>
      <c r="CA214" s="154"/>
      <c r="CB214" s="154"/>
      <c r="CC214" s="154"/>
      <c r="CD214" s="154"/>
      <c r="CE214" s="154"/>
      <c r="CF214" s="154"/>
      <c r="CG214" s="154"/>
      <c r="CH214" s="154"/>
      <c r="CI214" s="154"/>
      <c r="CJ214" s="154"/>
      <c r="CK214" s="154"/>
      <c r="CL214" s="154"/>
      <c r="CM214" s="154"/>
      <c r="CN214" s="154"/>
      <c r="CO214" s="154"/>
      <c r="CP214" s="154"/>
      <c r="CQ214" s="154"/>
      <c r="CR214" s="154"/>
      <c r="CS214" s="154"/>
      <c r="CT214" s="154"/>
      <c r="CU214" s="154"/>
      <c r="CV214" s="154"/>
      <c r="CW214" s="154"/>
      <c r="CX214" s="154"/>
      <c r="CY214" s="154"/>
      <c r="CZ214" s="154"/>
      <c r="DA214" s="154"/>
      <c r="DB214" s="154"/>
      <c r="DC214" s="154"/>
      <c r="DD214" s="154"/>
      <c r="DE214" s="154"/>
      <c r="DF214" s="154"/>
      <c r="DG214" s="154"/>
      <c r="DH214" s="154"/>
      <c r="DI214" s="154"/>
      <c r="DJ214" s="154"/>
      <c r="DK214" s="154"/>
      <c r="DL214" s="154"/>
      <c r="DM214" s="154"/>
      <c r="DN214" s="154"/>
      <c r="DO214" s="154"/>
      <c r="DP214" s="154"/>
      <c r="DQ214" s="154"/>
      <c r="DR214" s="154"/>
      <c r="DS214" s="154"/>
      <c r="DT214" s="154"/>
      <c r="DU214" s="154"/>
      <c r="DV214" s="154"/>
      <c r="DW214" s="154"/>
      <c r="DX214" s="154"/>
      <c r="DY214" s="154"/>
      <c r="DZ214" s="154"/>
      <c r="EA214" s="154"/>
      <c r="EB214" s="154"/>
      <c r="EC214" s="154"/>
      <c r="ED214" s="154"/>
      <c r="EE214" s="154"/>
      <c r="EF214" s="154"/>
      <c r="EG214" s="154"/>
      <c r="EH214" s="154"/>
      <c r="EI214" s="154"/>
      <c r="EJ214" s="154"/>
      <c r="EK214" s="154"/>
      <c r="EL214" s="154"/>
      <c r="EM214" s="154"/>
      <c r="EN214" s="154"/>
      <c r="EO214" s="154"/>
      <c r="EP214" s="154"/>
      <c r="EQ214" s="154"/>
      <c r="ER214" s="154"/>
      <c r="ES214" s="154"/>
      <c r="ET214" s="154"/>
      <c r="EU214" s="154"/>
      <c r="EV214" s="154"/>
    </row>
    <row r="215" spans="32:152" ht="18" customHeight="1"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  <c r="BI215" s="154"/>
      <c r="BJ215" s="154"/>
      <c r="BK215" s="154"/>
      <c r="BL215" s="154"/>
      <c r="BM215" s="154"/>
      <c r="BN215" s="154"/>
      <c r="BO215" s="154"/>
      <c r="BP215" s="154"/>
      <c r="BQ215" s="154"/>
      <c r="BR215" s="154"/>
      <c r="BS215" s="154"/>
      <c r="BT215" s="154"/>
      <c r="BU215" s="154"/>
      <c r="BV215" s="154"/>
      <c r="BW215" s="154"/>
      <c r="BX215" s="154"/>
      <c r="BY215" s="154"/>
      <c r="BZ215" s="154"/>
      <c r="CA215" s="154"/>
      <c r="CB215" s="154"/>
      <c r="CC215" s="154"/>
      <c r="CD215" s="154"/>
      <c r="CE215" s="154"/>
      <c r="CF215" s="154"/>
      <c r="CG215" s="154"/>
      <c r="CH215" s="154"/>
      <c r="CI215" s="154"/>
      <c r="CJ215" s="154"/>
      <c r="CK215" s="154"/>
      <c r="CL215" s="154"/>
      <c r="CM215" s="154"/>
      <c r="CN215" s="154"/>
      <c r="CO215" s="154"/>
      <c r="CP215" s="154"/>
      <c r="CQ215" s="154"/>
      <c r="CR215" s="154"/>
      <c r="CS215" s="154"/>
      <c r="CT215" s="154"/>
      <c r="CU215" s="154"/>
      <c r="CV215" s="154"/>
      <c r="CW215" s="154"/>
      <c r="CX215" s="154"/>
      <c r="CY215" s="154"/>
      <c r="CZ215" s="154"/>
      <c r="DA215" s="154"/>
      <c r="DB215" s="154"/>
      <c r="DC215" s="154"/>
      <c r="DD215" s="154"/>
      <c r="DE215" s="154"/>
      <c r="DF215" s="154"/>
      <c r="DG215" s="154"/>
      <c r="DH215" s="154"/>
      <c r="DI215" s="154"/>
      <c r="DJ215" s="154"/>
      <c r="DK215" s="154"/>
      <c r="DL215" s="154"/>
      <c r="DM215" s="154"/>
      <c r="DN215" s="154"/>
      <c r="DO215" s="154"/>
      <c r="DP215" s="154"/>
      <c r="DQ215" s="154"/>
      <c r="DR215" s="154"/>
      <c r="DS215" s="154"/>
      <c r="DT215" s="154"/>
      <c r="DU215" s="154"/>
      <c r="DV215" s="154"/>
      <c r="DW215" s="154"/>
      <c r="DX215" s="154"/>
      <c r="DY215" s="154"/>
      <c r="DZ215" s="154"/>
      <c r="EA215" s="154"/>
      <c r="EB215" s="154"/>
      <c r="EC215" s="154"/>
      <c r="ED215" s="154"/>
      <c r="EE215" s="154"/>
      <c r="EF215" s="154"/>
      <c r="EG215" s="154"/>
      <c r="EH215" s="154"/>
      <c r="EI215" s="154"/>
      <c r="EJ215" s="154"/>
      <c r="EK215" s="154"/>
      <c r="EL215" s="154"/>
      <c r="EM215" s="154"/>
      <c r="EN215" s="154"/>
      <c r="EO215" s="154"/>
      <c r="EP215" s="154"/>
      <c r="EQ215" s="154"/>
      <c r="ER215" s="154"/>
      <c r="ES215" s="154"/>
      <c r="ET215" s="154"/>
      <c r="EU215" s="154"/>
      <c r="EV215" s="154"/>
    </row>
    <row r="216" spans="32:152" ht="18" customHeight="1"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  <c r="BI216" s="154"/>
      <c r="BJ216" s="154"/>
      <c r="BK216" s="154"/>
      <c r="BL216" s="154"/>
      <c r="BM216" s="154"/>
      <c r="BN216" s="154"/>
      <c r="BO216" s="154"/>
      <c r="BP216" s="154"/>
      <c r="BQ216" s="154"/>
      <c r="BR216" s="154"/>
      <c r="BS216" s="154"/>
      <c r="BT216" s="154"/>
      <c r="BU216" s="154"/>
      <c r="BV216" s="154"/>
      <c r="BW216" s="154"/>
      <c r="BX216" s="154"/>
      <c r="BY216" s="154"/>
      <c r="BZ216" s="154"/>
      <c r="CA216" s="154"/>
      <c r="CB216" s="154"/>
      <c r="CC216" s="154"/>
      <c r="CD216" s="154"/>
      <c r="CE216" s="154"/>
      <c r="CF216" s="154"/>
      <c r="CG216" s="154"/>
      <c r="CH216" s="154"/>
      <c r="CI216" s="154"/>
      <c r="CJ216" s="154"/>
      <c r="CK216" s="154"/>
      <c r="CL216" s="154"/>
      <c r="CM216" s="154"/>
      <c r="CN216" s="154"/>
      <c r="CO216" s="154"/>
      <c r="CP216" s="154"/>
      <c r="CQ216" s="154"/>
      <c r="CR216" s="154"/>
      <c r="CS216" s="154"/>
      <c r="CT216" s="154"/>
      <c r="CU216" s="154"/>
      <c r="CV216" s="154"/>
      <c r="CW216" s="154"/>
      <c r="CX216" s="154"/>
      <c r="CY216" s="154"/>
      <c r="CZ216" s="154"/>
      <c r="DA216" s="154"/>
      <c r="DB216" s="154"/>
      <c r="DC216" s="154"/>
      <c r="DD216" s="154"/>
      <c r="DE216" s="154"/>
      <c r="DF216" s="154"/>
      <c r="DG216" s="154"/>
      <c r="DH216" s="154"/>
      <c r="DI216" s="154"/>
      <c r="DJ216" s="154"/>
      <c r="DK216" s="154"/>
      <c r="DL216" s="154"/>
      <c r="DM216" s="154"/>
      <c r="DN216" s="154"/>
      <c r="DO216" s="154"/>
      <c r="DP216" s="154"/>
      <c r="DQ216" s="154"/>
      <c r="DR216" s="154"/>
      <c r="DS216" s="154"/>
      <c r="DT216" s="154"/>
      <c r="DU216" s="154"/>
      <c r="DV216" s="154"/>
      <c r="DW216" s="154"/>
      <c r="DX216" s="154"/>
      <c r="DY216" s="154"/>
      <c r="DZ216" s="154"/>
      <c r="EA216" s="154"/>
      <c r="EB216" s="154"/>
      <c r="EC216" s="154"/>
      <c r="ED216" s="154"/>
      <c r="EE216" s="154"/>
      <c r="EF216" s="154"/>
      <c r="EG216" s="154"/>
      <c r="EH216" s="154"/>
      <c r="EI216" s="154"/>
      <c r="EJ216" s="154"/>
      <c r="EK216" s="154"/>
      <c r="EL216" s="154"/>
      <c r="EM216" s="154"/>
      <c r="EN216" s="154"/>
      <c r="EO216" s="154"/>
      <c r="EP216" s="154"/>
      <c r="EQ216" s="154"/>
      <c r="ER216" s="154"/>
      <c r="ES216" s="154"/>
      <c r="ET216" s="154"/>
      <c r="EU216" s="154"/>
      <c r="EV216" s="154"/>
    </row>
    <row r="217" spans="32:152" ht="18" customHeight="1"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  <c r="BI217" s="154"/>
      <c r="BJ217" s="154"/>
      <c r="BK217" s="154"/>
      <c r="BL217" s="154"/>
      <c r="BM217" s="154"/>
      <c r="BN217" s="154"/>
      <c r="BO217" s="154"/>
      <c r="BP217" s="154"/>
      <c r="BQ217" s="154"/>
      <c r="BR217" s="154"/>
      <c r="BS217" s="154"/>
      <c r="BT217" s="154"/>
      <c r="BU217" s="154"/>
      <c r="BV217" s="154"/>
      <c r="BW217" s="154"/>
      <c r="BX217" s="154"/>
      <c r="BY217" s="154"/>
      <c r="BZ217" s="154"/>
      <c r="CA217" s="154"/>
      <c r="CB217" s="154"/>
      <c r="CC217" s="154"/>
      <c r="CD217" s="154"/>
      <c r="CE217" s="154"/>
      <c r="CF217" s="154"/>
      <c r="CG217" s="154"/>
      <c r="CH217" s="154"/>
      <c r="CI217" s="154"/>
      <c r="CJ217" s="154"/>
      <c r="CK217" s="154"/>
      <c r="CL217" s="154"/>
      <c r="CM217" s="154"/>
      <c r="CN217" s="154"/>
      <c r="CO217" s="154"/>
      <c r="CP217" s="154"/>
      <c r="CQ217" s="154"/>
      <c r="CR217" s="154"/>
      <c r="CS217" s="154"/>
      <c r="CT217" s="154"/>
      <c r="CU217" s="154"/>
      <c r="CV217" s="154"/>
      <c r="CW217" s="154"/>
      <c r="CX217" s="154"/>
      <c r="CY217" s="154"/>
      <c r="CZ217" s="154"/>
      <c r="DA217" s="154"/>
      <c r="DB217" s="154"/>
      <c r="DC217" s="154"/>
      <c r="DD217" s="154"/>
      <c r="DE217" s="154"/>
      <c r="DF217" s="154"/>
      <c r="DG217" s="154"/>
      <c r="DH217" s="154"/>
      <c r="DI217" s="154"/>
      <c r="DJ217" s="154"/>
      <c r="DK217" s="154"/>
      <c r="DL217" s="154"/>
      <c r="DM217" s="154"/>
      <c r="DN217" s="154"/>
      <c r="DO217" s="154"/>
      <c r="DP217" s="154"/>
      <c r="DQ217" s="154"/>
      <c r="DR217" s="154"/>
      <c r="DS217" s="154"/>
      <c r="DT217" s="154"/>
      <c r="DU217" s="154"/>
      <c r="DV217" s="154"/>
      <c r="DW217" s="154"/>
      <c r="DX217" s="154"/>
      <c r="DY217" s="154"/>
      <c r="DZ217" s="154"/>
      <c r="EA217" s="154"/>
      <c r="EB217" s="154"/>
      <c r="EC217" s="154"/>
      <c r="ED217" s="154"/>
      <c r="EE217" s="154"/>
      <c r="EF217" s="154"/>
      <c r="EG217" s="154"/>
      <c r="EH217" s="154"/>
      <c r="EI217" s="154"/>
      <c r="EJ217" s="154"/>
      <c r="EK217" s="154"/>
      <c r="EL217" s="154"/>
      <c r="EM217" s="154"/>
      <c r="EN217" s="154"/>
      <c r="EO217" s="154"/>
      <c r="EP217" s="154"/>
      <c r="EQ217" s="154"/>
      <c r="ER217" s="154"/>
      <c r="ES217" s="154"/>
      <c r="ET217" s="154"/>
      <c r="EU217" s="154"/>
      <c r="EV217" s="154"/>
    </row>
    <row r="218" spans="32:152" ht="18" customHeight="1"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  <c r="BD218" s="154"/>
      <c r="BE218" s="154"/>
      <c r="BF218" s="154"/>
      <c r="BG218" s="154"/>
      <c r="BH218" s="154"/>
      <c r="BI218" s="154"/>
      <c r="BJ218" s="154"/>
      <c r="BK218" s="154"/>
      <c r="BL218" s="154"/>
      <c r="BM218" s="154"/>
      <c r="BN218" s="154"/>
      <c r="BO218" s="154"/>
      <c r="BP218" s="154"/>
      <c r="BQ218" s="154"/>
      <c r="BR218" s="154"/>
      <c r="BS218" s="154"/>
      <c r="BT218" s="154"/>
      <c r="BU218" s="154"/>
      <c r="BV218" s="154"/>
      <c r="BW218" s="154"/>
      <c r="BX218" s="154"/>
      <c r="BY218" s="154"/>
      <c r="BZ218" s="154"/>
      <c r="CA218" s="154"/>
      <c r="CB218" s="154"/>
      <c r="CC218" s="154"/>
      <c r="CD218" s="154"/>
      <c r="CE218" s="154"/>
      <c r="CF218" s="154"/>
      <c r="CG218" s="154"/>
      <c r="CH218" s="154"/>
      <c r="CI218" s="154"/>
      <c r="CJ218" s="154"/>
      <c r="CK218" s="154"/>
      <c r="CL218" s="154"/>
      <c r="CM218" s="154"/>
      <c r="CN218" s="154"/>
      <c r="CO218" s="154"/>
      <c r="CP218" s="154"/>
      <c r="CQ218" s="154"/>
      <c r="CR218" s="154"/>
      <c r="CS218" s="154"/>
      <c r="CT218" s="154"/>
      <c r="CU218" s="154"/>
      <c r="CV218" s="154"/>
      <c r="CW218" s="154"/>
      <c r="CX218" s="154"/>
      <c r="CY218" s="154"/>
      <c r="CZ218" s="154"/>
      <c r="DA218" s="154"/>
      <c r="DB218" s="154"/>
      <c r="DC218" s="154"/>
      <c r="DD218" s="154"/>
      <c r="DE218" s="154"/>
      <c r="DF218" s="154"/>
      <c r="DG218" s="154"/>
      <c r="DH218" s="154"/>
      <c r="DI218" s="154"/>
      <c r="DJ218" s="154"/>
      <c r="DK218" s="154"/>
      <c r="DL218" s="154"/>
      <c r="DM218" s="154"/>
      <c r="DN218" s="154"/>
      <c r="DO218" s="154"/>
      <c r="DP218" s="154"/>
      <c r="DQ218" s="154"/>
      <c r="DR218" s="154"/>
      <c r="DS218" s="154"/>
      <c r="DT218" s="154"/>
      <c r="DU218" s="154"/>
      <c r="DV218" s="154"/>
      <c r="DW218" s="154"/>
      <c r="DX218" s="154"/>
      <c r="DY218" s="154"/>
      <c r="DZ218" s="154"/>
      <c r="EA218" s="154"/>
      <c r="EB218" s="154"/>
      <c r="EC218" s="154"/>
      <c r="ED218" s="154"/>
      <c r="EE218" s="154"/>
      <c r="EF218" s="154"/>
      <c r="EG218" s="154"/>
      <c r="EH218" s="154"/>
      <c r="EI218" s="154"/>
      <c r="EJ218" s="154"/>
      <c r="EK218" s="154"/>
      <c r="EL218" s="154"/>
      <c r="EM218" s="154"/>
      <c r="EN218" s="154"/>
      <c r="EO218" s="154"/>
      <c r="EP218" s="154"/>
      <c r="EQ218" s="154"/>
      <c r="ER218" s="154"/>
      <c r="ES218" s="154"/>
      <c r="ET218" s="154"/>
      <c r="EU218" s="154"/>
      <c r="EV218" s="154"/>
    </row>
    <row r="219" spans="32:152" ht="18" customHeight="1"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  <c r="BI219" s="154"/>
      <c r="BJ219" s="154"/>
      <c r="BK219" s="154"/>
      <c r="BL219" s="154"/>
      <c r="BM219" s="154"/>
      <c r="BN219" s="154"/>
      <c r="BO219" s="154"/>
      <c r="BP219" s="154"/>
      <c r="BQ219" s="154"/>
      <c r="BR219" s="154"/>
      <c r="BS219" s="154"/>
      <c r="BT219" s="154"/>
      <c r="BU219" s="154"/>
      <c r="BV219" s="154"/>
      <c r="BW219" s="154"/>
      <c r="BX219" s="154"/>
      <c r="BY219" s="154"/>
      <c r="BZ219" s="154"/>
      <c r="CA219" s="154"/>
      <c r="CB219" s="154"/>
      <c r="CC219" s="154"/>
      <c r="CD219" s="154"/>
      <c r="CE219" s="154"/>
      <c r="CF219" s="154"/>
      <c r="CG219" s="154"/>
      <c r="CH219" s="154"/>
      <c r="CI219" s="154"/>
      <c r="CJ219" s="154"/>
      <c r="CK219" s="154"/>
      <c r="CL219" s="154"/>
      <c r="CM219" s="154"/>
      <c r="CN219" s="154"/>
      <c r="CO219" s="154"/>
      <c r="CP219" s="154"/>
      <c r="CQ219" s="154"/>
      <c r="CR219" s="154"/>
      <c r="CS219" s="154"/>
      <c r="CT219" s="154"/>
      <c r="CU219" s="154"/>
      <c r="CV219" s="154"/>
      <c r="CW219" s="154"/>
      <c r="CX219" s="154"/>
      <c r="CY219" s="154"/>
      <c r="CZ219" s="154"/>
      <c r="DA219" s="154"/>
      <c r="DB219" s="154"/>
      <c r="DC219" s="154"/>
      <c r="DD219" s="154"/>
      <c r="DE219" s="154"/>
      <c r="DF219" s="154"/>
      <c r="DG219" s="154"/>
      <c r="DH219" s="154"/>
      <c r="DI219" s="154"/>
      <c r="DJ219" s="154"/>
      <c r="DK219" s="154"/>
      <c r="DL219" s="154"/>
      <c r="DM219" s="154"/>
      <c r="DN219" s="154"/>
      <c r="DO219" s="154"/>
      <c r="DP219" s="154"/>
      <c r="DQ219" s="154"/>
      <c r="DR219" s="154"/>
      <c r="DS219" s="154"/>
      <c r="DT219" s="154"/>
      <c r="DU219" s="154"/>
      <c r="DV219" s="154"/>
      <c r="DW219" s="154"/>
      <c r="DX219" s="154"/>
      <c r="DY219" s="154"/>
      <c r="DZ219" s="154"/>
      <c r="EA219" s="154"/>
      <c r="EB219" s="154"/>
      <c r="EC219" s="154"/>
      <c r="ED219" s="154"/>
      <c r="EE219" s="154"/>
      <c r="EF219" s="154"/>
      <c r="EG219" s="154"/>
      <c r="EH219" s="154"/>
      <c r="EI219" s="154"/>
      <c r="EJ219" s="154"/>
      <c r="EK219" s="154"/>
      <c r="EL219" s="154"/>
      <c r="EM219" s="154"/>
      <c r="EN219" s="154"/>
      <c r="EO219" s="154"/>
      <c r="EP219" s="154"/>
      <c r="EQ219" s="154"/>
      <c r="ER219" s="154"/>
      <c r="ES219" s="154"/>
      <c r="ET219" s="154"/>
      <c r="EU219" s="154"/>
      <c r="EV219" s="154"/>
    </row>
    <row r="220" spans="32:152" ht="18" customHeight="1"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  <c r="BH220" s="154"/>
      <c r="BI220" s="154"/>
      <c r="BJ220" s="154"/>
      <c r="BK220" s="154"/>
      <c r="BL220" s="154"/>
      <c r="BM220" s="154"/>
      <c r="BN220" s="154"/>
      <c r="BO220" s="154"/>
      <c r="BP220" s="154"/>
      <c r="BQ220" s="154"/>
      <c r="BR220" s="154"/>
      <c r="BS220" s="154"/>
      <c r="BT220" s="154"/>
      <c r="BU220" s="154"/>
      <c r="BV220" s="154"/>
      <c r="BW220" s="154"/>
      <c r="BX220" s="154"/>
      <c r="BY220" s="154"/>
      <c r="BZ220" s="154"/>
      <c r="CA220" s="154"/>
      <c r="CB220" s="154"/>
      <c r="CC220" s="154"/>
      <c r="CD220" s="154"/>
      <c r="CE220" s="154"/>
      <c r="CF220" s="154"/>
      <c r="CG220" s="154"/>
      <c r="CH220" s="154"/>
      <c r="CI220" s="154"/>
      <c r="CJ220" s="154"/>
      <c r="CK220" s="154"/>
      <c r="CL220" s="154"/>
      <c r="CM220" s="154"/>
      <c r="CN220" s="154"/>
      <c r="CO220" s="154"/>
      <c r="CP220" s="154"/>
      <c r="CQ220" s="154"/>
      <c r="CR220" s="154"/>
      <c r="CS220" s="154"/>
      <c r="CT220" s="154"/>
      <c r="CU220" s="154"/>
      <c r="CV220" s="154"/>
      <c r="CW220" s="154"/>
      <c r="CX220" s="154"/>
      <c r="CY220" s="154"/>
      <c r="CZ220" s="154"/>
      <c r="DA220" s="154"/>
      <c r="DB220" s="154"/>
      <c r="DC220" s="154"/>
      <c r="DD220" s="154"/>
      <c r="DE220" s="154"/>
      <c r="DF220" s="154"/>
      <c r="DG220" s="154"/>
      <c r="DH220" s="154"/>
      <c r="DI220" s="154"/>
      <c r="DJ220" s="154"/>
      <c r="DK220" s="154"/>
      <c r="DL220" s="154"/>
      <c r="DM220" s="154"/>
      <c r="DN220" s="154"/>
      <c r="DO220" s="154"/>
      <c r="DP220" s="154"/>
      <c r="DQ220" s="154"/>
      <c r="DR220" s="154"/>
      <c r="DS220" s="154"/>
      <c r="DT220" s="154"/>
      <c r="DU220" s="154"/>
      <c r="DV220" s="154"/>
      <c r="DW220" s="154"/>
      <c r="DX220" s="154"/>
      <c r="DY220" s="154"/>
      <c r="DZ220" s="154"/>
      <c r="EA220" s="154"/>
      <c r="EB220" s="154"/>
      <c r="EC220" s="154"/>
      <c r="ED220" s="154"/>
      <c r="EE220" s="154"/>
      <c r="EF220" s="154"/>
      <c r="EG220" s="154"/>
      <c r="EH220" s="154"/>
      <c r="EI220" s="154"/>
      <c r="EJ220" s="154"/>
      <c r="EK220" s="154"/>
      <c r="EL220" s="154"/>
      <c r="EM220" s="154"/>
      <c r="EN220" s="154"/>
      <c r="EO220" s="154"/>
      <c r="EP220" s="154"/>
      <c r="EQ220" s="154"/>
      <c r="ER220" s="154"/>
      <c r="ES220" s="154"/>
      <c r="ET220" s="154"/>
      <c r="EU220" s="154"/>
      <c r="EV220" s="154"/>
    </row>
    <row r="221" spans="32:152" ht="18" customHeight="1"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  <c r="BI221" s="154"/>
      <c r="BJ221" s="154"/>
      <c r="BK221" s="154"/>
      <c r="BL221" s="154"/>
      <c r="BM221" s="154"/>
      <c r="BN221" s="154"/>
      <c r="BO221" s="154"/>
      <c r="BP221" s="154"/>
      <c r="BQ221" s="154"/>
      <c r="BR221" s="154"/>
      <c r="BS221" s="154"/>
      <c r="BT221" s="154"/>
      <c r="BU221" s="154"/>
      <c r="BV221" s="154"/>
      <c r="BW221" s="154"/>
      <c r="BX221" s="154"/>
      <c r="BY221" s="154"/>
      <c r="BZ221" s="154"/>
      <c r="CA221" s="154"/>
      <c r="CB221" s="154"/>
      <c r="CC221" s="154"/>
      <c r="CD221" s="154"/>
      <c r="CE221" s="154"/>
      <c r="CF221" s="154"/>
      <c r="CG221" s="154"/>
      <c r="CH221" s="154"/>
      <c r="CI221" s="154"/>
      <c r="CJ221" s="154"/>
      <c r="CK221" s="154"/>
      <c r="CL221" s="154"/>
      <c r="CM221" s="154"/>
      <c r="CN221" s="154"/>
      <c r="CO221" s="154"/>
      <c r="CP221" s="154"/>
      <c r="CQ221" s="154"/>
      <c r="CR221" s="154"/>
      <c r="CS221" s="154"/>
      <c r="CT221" s="154"/>
      <c r="CU221" s="154"/>
      <c r="CV221" s="154"/>
      <c r="CW221" s="154"/>
      <c r="CX221" s="154"/>
      <c r="CY221" s="154"/>
      <c r="CZ221" s="154"/>
      <c r="DA221" s="154"/>
      <c r="DB221" s="154"/>
      <c r="DC221" s="154"/>
      <c r="DD221" s="154"/>
      <c r="DE221" s="154"/>
      <c r="DF221" s="154"/>
      <c r="DG221" s="154"/>
      <c r="DH221" s="154"/>
      <c r="DI221" s="154"/>
      <c r="DJ221" s="154"/>
      <c r="DK221" s="154"/>
      <c r="DL221" s="154"/>
      <c r="DM221" s="154"/>
      <c r="DN221" s="154"/>
      <c r="DO221" s="154"/>
      <c r="DP221" s="154"/>
      <c r="DQ221" s="154"/>
      <c r="DR221" s="154"/>
      <c r="DS221" s="154"/>
      <c r="DT221" s="154"/>
      <c r="DU221" s="154"/>
      <c r="DV221" s="154"/>
      <c r="DW221" s="154"/>
      <c r="DX221" s="154"/>
      <c r="DY221" s="154"/>
      <c r="DZ221" s="154"/>
      <c r="EA221" s="154"/>
      <c r="EB221" s="154"/>
      <c r="EC221" s="154"/>
      <c r="ED221" s="154"/>
      <c r="EE221" s="154"/>
      <c r="EF221" s="154"/>
      <c r="EG221" s="154"/>
      <c r="EH221" s="154"/>
      <c r="EI221" s="154"/>
      <c r="EJ221" s="154"/>
      <c r="EK221" s="154"/>
      <c r="EL221" s="154"/>
      <c r="EM221" s="154"/>
      <c r="EN221" s="154"/>
      <c r="EO221" s="154"/>
      <c r="EP221" s="154"/>
      <c r="EQ221" s="154"/>
      <c r="ER221" s="154"/>
      <c r="ES221" s="154"/>
      <c r="ET221" s="154"/>
      <c r="EU221" s="154"/>
      <c r="EV221" s="154"/>
    </row>
    <row r="222" spans="32:152" ht="12.75"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  <c r="BI222" s="154"/>
      <c r="BJ222" s="154"/>
      <c r="BK222" s="154"/>
      <c r="BL222" s="154"/>
      <c r="BM222" s="154"/>
      <c r="BN222" s="154"/>
      <c r="BO222" s="154"/>
      <c r="BP222" s="154"/>
      <c r="BQ222" s="154"/>
      <c r="BR222" s="154"/>
      <c r="BS222" s="154"/>
      <c r="BT222" s="154"/>
      <c r="BU222" s="154"/>
      <c r="BV222" s="154"/>
      <c r="BW222" s="154"/>
      <c r="BX222" s="154"/>
      <c r="BY222" s="154"/>
      <c r="BZ222" s="154"/>
      <c r="CA222" s="154"/>
      <c r="CB222" s="154"/>
      <c r="CC222" s="154"/>
      <c r="CD222" s="154"/>
      <c r="CE222" s="154"/>
      <c r="CF222" s="154"/>
      <c r="CG222" s="154"/>
      <c r="CH222" s="154"/>
      <c r="CI222" s="154"/>
      <c r="CJ222" s="154"/>
      <c r="CK222" s="154"/>
      <c r="CL222" s="154"/>
      <c r="CM222" s="154"/>
      <c r="CN222" s="154"/>
      <c r="CO222" s="154"/>
      <c r="CP222" s="154"/>
      <c r="CQ222" s="154"/>
      <c r="CR222" s="154"/>
      <c r="CS222" s="154"/>
      <c r="CT222" s="154"/>
      <c r="CU222" s="154"/>
      <c r="CV222" s="154"/>
      <c r="CW222" s="154"/>
      <c r="CX222" s="154"/>
      <c r="CY222" s="154"/>
      <c r="CZ222" s="154"/>
      <c r="DA222" s="154"/>
      <c r="DB222" s="154"/>
      <c r="DC222" s="154"/>
      <c r="DD222" s="154"/>
      <c r="DE222" s="154"/>
      <c r="DF222" s="154"/>
      <c r="DG222" s="154"/>
      <c r="DH222" s="154"/>
      <c r="DI222" s="154"/>
      <c r="DJ222" s="154"/>
      <c r="DK222" s="154"/>
      <c r="DL222" s="154"/>
      <c r="DM222" s="154"/>
      <c r="DN222" s="154"/>
      <c r="DO222" s="154"/>
      <c r="DP222" s="154"/>
      <c r="DQ222" s="154"/>
      <c r="DR222" s="154"/>
      <c r="DS222" s="154"/>
      <c r="DT222" s="154"/>
      <c r="DU222" s="154"/>
      <c r="DV222" s="154"/>
      <c r="DW222" s="154"/>
      <c r="DX222" s="154"/>
      <c r="DY222" s="154"/>
      <c r="DZ222" s="154"/>
      <c r="EA222" s="154"/>
      <c r="EB222" s="154"/>
      <c r="EC222" s="154"/>
      <c r="ED222" s="154"/>
      <c r="EE222" s="154"/>
      <c r="EF222" s="154"/>
      <c r="EG222" s="154"/>
      <c r="EH222" s="154"/>
      <c r="EI222" s="154"/>
      <c r="EJ222" s="154"/>
      <c r="EK222" s="154"/>
      <c r="EL222" s="154"/>
      <c r="EM222" s="154"/>
      <c r="EN222" s="154"/>
      <c r="EO222" s="154"/>
      <c r="EP222" s="154"/>
      <c r="EQ222" s="154"/>
      <c r="ER222" s="154"/>
      <c r="ES222" s="154"/>
      <c r="ET222" s="154"/>
      <c r="EU222" s="154"/>
      <c r="EV222" s="154"/>
    </row>
    <row r="223" spans="32:152" ht="12.75"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  <c r="BI223" s="154"/>
      <c r="BJ223" s="154"/>
      <c r="BK223" s="154"/>
      <c r="BL223" s="154"/>
      <c r="BM223" s="154"/>
      <c r="BN223" s="154"/>
      <c r="BO223" s="154"/>
      <c r="BP223" s="154"/>
      <c r="BQ223" s="154"/>
      <c r="BR223" s="154"/>
      <c r="BS223" s="154"/>
      <c r="BT223" s="154"/>
      <c r="BU223" s="154"/>
      <c r="BV223" s="154"/>
      <c r="BW223" s="154"/>
      <c r="BX223" s="154"/>
      <c r="BY223" s="154"/>
      <c r="BZ223" s="154"/>
      <c r="CA223" s="154"/>
      <c r="CB223" s="154"/>
      <c r="CC223" s="154"/>
      <c r="CD223" s="154"/>
      <c r="CE223" s="154"/>
      <c r="CF223" s="154"/>
      <c r="CG223" s="154"/>
      <c r="CH223" s="154"/>
      <c r="CI223" s="154"/>
      <c r="CJ223" s="154"/>
      <c r="CK223" s="154"/>
      <c r="CL223" s="154"/>
      <c r="CM223" s="154"/>
      <c r="CN223" s="154"/>
      <c r="CO223" s="154"/>
      <c r="CP223" s="154"/>
      <c r="CQ223" s="154"/>
      <c r="CR223" s="154"/>
      <c r="CS223" s="154"/>
      <c r="CT223" s="154"/>
      <c r="CU223" s="154"/>
      <c r="CV223" s="154"/>
      <c r="CW223" s="154"/>
      <c r="CX223" s="154"/>
      <c r="CY223" s="154"/>
      <c r="CZ223" s="154"/>
      <c r="DA223" s="154"/>
      <c r="DB223" s="154"/>
      <c r="DC223" s="154"/>
      <c r="DD223" s="154"/>
      <c r="DE223" s="154"/>
      <c r="DF223" s="154"/>
      <c r="DG223" s="154"/>
      <c r="DH223" s="154"/>
      <c r="DI223" s="154"/>
      <c r="DJ223" s="154"/>
      <c r="DK223" s="154"/>
      <c r="DL223" s="154"/>
      <c r="DM223" s="154"/>
      <c r="DN223" s="154"/>
      <c r="DO223" s="154"/>
      <c r="DP223" s="154"/>
      <c r="DQ223" s="154"/>
      <c r="DR223" s="154"/>
      <c r="DS223" s="154"/>
      <c r="DT223" s="154"/>
      <c r="DU223" s="154"/>
      <c r="DV223" s="154"/>
      <c r="DW223" s="154"/>
      <c r="DX223" s="154"/>
      <c r="DY223" s="154"/>
      <c r="DZ223" s="154"/>
      <c r="EA223" s="154"/>
      <c r="EB223" s="154"/>
      <c r="EC223" s="154"/>
      <c r="ED223" s="154"/>
      <c r="EE223" s="154"/>
      <c r="EF223" s="154"/>
      <c r="EG223" s="154"/>
      <c r="EH223" s="154"/>
      <c r="EI223" s="154"/>
      <c r="EJ223" s="154"/>
      <c r="EK223" s="154"/>
      <c r="EL223" s="154"/>
      <c r="EM223" s="154"/>
      <c r="EN223" s="154"/>
      <c r="EO223" s="154"/>
      <c r="EP223" s="154"/>
      <c r="EQ223" s="154"/>
      <c r="ER223" s="154"/>
      <c r="ES223" s="154"/>
      <c r="ET223" s="154"/>
      <c r="EU223" s="154"/>
      <c r="EV223" s="154"/>
    </row>
    <row r="224" spans="32:152" ht="12.75"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  <c r="BI224" s="154"/>
      <c r="BJ224" s="154"/>
      <c r="BK224" s="154"/>
      <c r="BL224" s="154"/>
      <c r="BM224" s="154"/>
      <c r="BN224" s="154"/>
      <c r="BO224" s="154"/>
      <c r="BP224" s="154"/>
      <c r="BQ224" s="154"/>
      <c r="BR224" s="154"/>
      <c r="BS224" s="154"/>
      <c r="BT224" s="154"/>
      <c r="BU224" s="154"/>
      <c r="BV224" s="154"/>
      <c r="BW224" s="154"/>
      <c r="BX224" s="154"/>
      <c r="BY224" s="154"/>
      <c r="BZ224" s="154"/>
      <c r="CA224" s="154"/>
      <c r="CB224" s="154"/>
      <c r="CC224" s="154"/>
      <c r="CD224" s="154"/>
      <c r="CE224" s="154"/>
      <c r="CF224" s="154"/>
      <c r="CG224" s="154"/>
      <c r="CH224" s="154"/>
      <c r="CI224" s="154"/>
      <c r="CJ224" s="154"/>
      <c r="CK224" s="154"/>
      <c r="CL224" s="154"/>
      <c r="CM224" s="154"/>
      <c r="CN224" s="154"/>
      <c r="CO224" s="154"/>
      <c r="CP224" s="154"/>
      <c r="CQ224" s="154"/>
      <c r="CR224" s="154"/>
      <c r="CS224" s="154"/>
      <c r="CT224" s="154"/>
      <c r="CU224" s="154"/>
      <c r="CV224" s="154"/>
      <c r="CW224" s="154"/>
      <c r="CX224" s="154"/>
      <c r="CY224" s="154"/>
      <c r="CZ224" s="154"/>
      <c r="DA224" s="154"/>
      <c r="DB224" s="154"/>
      <c r="DC224" s="154"/>
      <c r="DD224" s="154"/>
      <c r="DE224" s="154"/>
      <c r="DF224" s="154"/>
      <c r="DG224" s="154"/>
      <c r="DH224" s="154"/>
      <c r="DI224" s="154"/>
      <c r="DJ224" s="154"/>
      <c r="DK224" s="154"/>
      <c r="DL224" s="154"/>
      <c r="DM224" s="154"/>
      <c r="DN224" s="154"/>
      <c r="DO224" s="154"/>
      <c r="DP224" s="154"/>
      <c r="DQ224" s="154"/>
      <c r="DR224" s="154"/>
      <c r="DS224" s="154"/>
      <c r="DT224" s="154"/>
      <c r="DU224" s="154"/>
      <c r="DV224" s="154"/>
      <c r="DW224" s="154"/>
      <c r="DX224" s="154"/>
      <c r="DY224" s="154"/>
      <c r="DZ224" s="154"/>
      <c r="EA224" s="154"/>
      <c r="EB224" s="154"/>
      <c r="EC224" s="154"/>
      <c r="ED224" s="154"/>
      <c r="EE224" s="154"/>
      <c r="EF224" s="154"/>
      <c r="EG224" s="154"/>
      <c r="EH224" s="154"/>
      <c r="EI224" s="154"/>
      <c r="EJ224" s="154"/>
      <c r="EK224" s="154"/>
      <c r="EL224" s="154"/>
      <c r="EM224" s="154"/>
      <c r="EN224" s="154"/>
      <c r="EO224" s="154"/>
      <c r="EP224" s="154"/>
      <c r="EQ224" s="154"/>
      <c r="ER224" s="154"/>
      <c r="ES224" s="154"/>
      <c r="ET224" s="154"/>
      <c r="EU224" s="154"/>
      <c r="EV224" s="154"/>
    </row>
    <row r="225" spans="32:152" ht="12.75"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  <c r="BI225" s="154"/>
      <c r="BJ225" s="154"/>
      <c r="BK225" s="154"/>
      <c r="BL225" s="154"/>
      <c r="BM225" s="154"/>
      <c r="BN225" s="154"/>
      <c r="BO225" s="154"/>
      <c r="BP225" s="154"/>
      <c r="BQ225" s="154"/>
      <c r="BR225" s="154"/>
      <c r="BS225" s="154"/>
      <c r="BT225" s="154"/>
      <c r="BU225" s="154"/>
      <c r="BV225" s="154"/>
      <c r="BW225" s="154"/>
      <c r="BX225" s="154"/>
      <c r="BY225" s="154"/>
      <c r="BZ225" s="154"/>
      <c r="CA225" s="154"/>
      <c r="CB225" s="154"/>
      <c r="CC225" s="154"/>
      <c r="CD225" s="154"/>
      <c r="CE225" s="154"/>
      <c r="CF225" s="154"/>
      <c r="CG225" s="154"/>
      <c r="CH225" s="154"/>
      <c r="CI225" s="154"/>
      <c r="CJ225" s="154"/>
      <c r="CK225" s="154"/>
      <c r="CL225" s="154"/>
      <c r="CM225" s="154"/>
      <c r="CN225" s="154"/>
      <c r="CO225" s="154"/>
      <c r="CP225" s="154"/>
      <c r="CQ225" s="154"/>
      <c r="CR225" s="154"/>
      <c r="CS225" s="154"/>
      <c r="CT225" s="154"/>
      <c r="CU225" s="154"/>
      <c r="CV225" s="154"/>
      <c r="CW225" s="154"/>
      <c r="CX225" s="154"/>
      <c r="CY225" s="154"/>
      <c r="CZ225" s="154"/>
      <c r="DA225" s="154"/>
      <c r="DB225" s="154"/>
      <c r="DC225" s="154"/>
      <c r="DD225" s="154"/>
      <c r="DE225" s="154"/>
      <c r="DF225" s="154"/>
      <c r="DG225" s="154"/>
      <c r="DH225" s="154"/>
      <c r="DI225" s="154"/>
      <c r="DJ225" s="154"/>
      <c r="DK225" s="154"/>
      <c r="DL225" s="154"/>
      <c r="DM225" s="154"/>
      <c r="DN225" s="154"/>
      <c r="DO225" s="154"/>
      <c r="DP225" s="154"/>
      <c r="DQ225" s="154"/>
      <c r="DR225" s="154"/>
      <c r="DS225" s="154"/>
      <c r="DT225" s="154"/>
      <c r="DU225" s="154"/>
      <c r="DV225" s="154"/>
      <c r="DW225" s="154"/>
      <c r="DX225" s="154"/>
      <c r="DY225" s="154"/>
      <c r="DZ225" s="154"/>
      <c r="EA225" s="154"/>
      <c r="EB225" s="154"/>
      <c r="EC225" s="154"/>
      <c r="ED225" s="154"/>
      <c r="EE225" s="154"/>
      <c r="EF225" s="154"/>
      <c r="EG225" s="154"/>
      <c r="EH225" s="154"/>
      <c r="EI225" s="154"/>
      <c r="EJ225" s="154"/>
      <c r="EK225" s="154"/>
      <c r="EL225" s="154"/>
      <c r="EM225" s="154"/>
      <c r="EN225" s="154"/>
      <c r="EO225" s="154"/>
      <c r="EP225" s="154"/>
      <c r="EQ225" s="154"/>
      <c r="ER225" s="154"/>
      <c r="ES225" s="154"/>
      <c r="ET225" s="154"/>
      <c r="EU225" s="154"/>
      <c r="EV225" s="154"/>
    </row>
    <row r="226" spans="32:152" ht="12.75"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  <c r="BH226" s="154"/>
      <c r="BI226" s="154"/>
      <c r="BJ226" s="154"/>
      <c r="BK226" s="154"/>
      <c r="BL226" s="154"/>
      <c r="BM226" s="154"/>
      <c r="BN226" s="154"/>
      <c r="BO226" s="154"/>
      <c r="BP226" s="154"/>
      <c r="BQ226" s="154"/>
      <c r="BR226" s="154"/>
      <c r="BS226" s="154"/>
      <c r="BT226" s="154"/>
      <c r="BU226" s="154"/>
      <c r="BV226" s="154"/>
      <c r="BW226" s="154"/>
      <c r="BX226" s="154"/>
      <c r="BY226" s="154"/>
      <c r="BZ226" s="154"/>
      <c r="CA226" s="154"/>
      <c r="CB226" s="154"/>
      <c r="CC226" s="154"/>
      <c r="CD226" s="154"/>
      <c r="CE226" s="154"/>
      <c r="CF226" s="154"/>
      <c r="CG226" s="154"/>
      <c r="CH226" s="154"/>
      <c r="CI226" s="154"/>
      <c r="CJ226" s="154"/>
      <c r="CK226" s="154"/>
      <c r="CL226" s="154"/>
      <c r="CM226" s="154"/>
      <c r="CN226" s="154"/>
      <c r="CO226" s="154"/>
      <c r="CP226" s="154"/>
      <c r="CQ226" s="154"/>
      <c r="CR226" s="154"/>
      <c r="CS226" s="154"/>
      <c r="CT226" s="154"/>
      <c r="CU226" s="154"/>
      <c r="CV226" s="154"/>
      <c r="CW226" s="154"/>
      <c r="CX226" s="154"/>
      <c r="CY226" s="154"/>
      <c r="CZ226" s="154"/>
      <c r="DA226" s="154"/>
      <c r="DB226" s="154"/>
      <c r="DC226" s="154"/>
      <c r="DD226" s="154"/>
      <c r="DE226" s="154"/>
      <c r="DF226" s="154"/>
      <c r="DG226" s="154"/>
      <c r="DH226" s="154"/>
      <c r="DI226" s="154"/>
      <c r="DJ226" s="154"/>
      <c r="DK226" s="154"/>
      <c r="DL226" s="154"/>
      <c r="DM226" s="154"/>
      <c r="DN226" s="154"/>
      <c r="DO226" s="154"/>
      <c r="DP226" s="154"/>
      <c r="DQ226" s="154"/>
      <c r="DR226" s="154"/>
      <c r="DS226" s="154"/>
      <c r="DT226" s="154"/>
      <c r="DU226" s="154"/>
      <c r="DV226" s="154"/>
      <c r="DW226" s="154"/>
      <c r="DX226" s="154"/>
      <c r="DY226" s="154"/>
      <c r="DZ226" s="154"/>
      <c r="EA226" s="154"/>
      <c r="EB226" s="154"/>
      <c r="EC226" s="154"/>
      <c r="ED226" s="154"/>
      <c r="EE226" s="154"/>
      <c r="EF226" s="154"/>
      <c r="EG226" s="154"/>
      <c r="EH226" s="154"/>
      <c r="EI226" s="154"/>
      <c r="EJ226" s="154"/>
      <c r="EK226" s="154"/>
      <c r="EL226" s="154"/>
      <c r="EM226" s="154"/>
      <c r="EN226" s="154"/>
      <c r="EO226" s="154"/>
      <c r="EP226" s="154"/>
      <c r="EQ226" s="154"/>
      <c r="ER226" s="154"/>
      <c r="ES226" s="154"/>
      <c r="ET226" s="154"/>
      <c r="EU226" s="154"/>
      <c r="EV226" s="154"/>
    </row>
    <row r="227" spans="32:152" ht="12.75"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  <c r="BH227" s="154"/>
      <c r="BI227" s="154"/>
      <c r="BJ227" s="154"/>
      <c r="BK227" s="154"/>
      <c r="BL227" s="154"/>
      <c r="BM227" s="154"/>
      <c r="BN227" s="154"/>
      <c r="BO227" s="154"/>
      <c r="BP227" s="154"/>
      <c r="BQ227" s="154"/>
      <c r="BR227" s="154"/>
      <c r="BS227" s="154"/>
      <c r="BT227" s="154"/>
      <c r="BU227" s="154"/>
      <c r="BV227" s="154"/>
      <c r="BW227" s="154"/>
      <c r="BX227" s="154"/>
      <c r="BY227" s="154"/>
      <c r="BZ227" s="154"/>
      <c r="CA227" s="154"/>
      <c r="CB227" s="154"/>
      <c r="CC227" s="154"/>
      <c r="CD227" s="154"/>
      <c r="CE227" s="154"/>
      <c r="CF227" s="154"/>
      <c r="CG227" s="154"/>
      <c r="CH227" s="154"/>
      <c r="CI227" s="154"/>
      <c r="CJ227" s="154"/>
      <c r="CK227" s="154"/>
      <c r="CL227" s="154"/>
      <c r="CM227" s="154"/>
      <c r="CN227" s="154"/>
      <c r="CO227" s="154"/>
      <c r="CP227" s="154"/>
      <c r="CQ227" s="154"/>
      <c r="CR227" s="154"/>
      <c r="CS227" s="154"/>
      <c r="CT227" s="154"/>
      <c r="CU227" s="154"/>
      <c r="CV227" s="154"/>
      <c r="CW227" s="154"/>
      <c r="CX227" s="154"/>
      <c r="CY227" s="154"/>
      <c r="CZ227" s="154"/>
      <c r="DA227" s="154"/>
      <c r="DB227" s="154"/>
      <c r="DC227" s="154"/>
      <c r="DD227" s="154"/>
      <c r="DE227" s="154"/>
      <c r="DF227" s="154"/>
      <c r="DG227" s="154"/>
      <c r="DH227" s="154"/>
      <c r="DI227" s="154"/>
      <c r="DJ227" s="154"/>
      <c r="DK227" s="154"/>
      <c r="DL227" s="154"/>
      <c r="DM227" s="154"/>
      <c r="DN227" s="154"/>
      <c r="DO227" s="154"/>
      <c r="DP227" s="154"/>
      <c r="DQ227" s="154"/>
      <c r="DR227" s="154"/>
      <c r="DS227" s="154"/>
      <c r="DT227" s="154"/>
      <c r="DU227" s="154"/>
      <c r="DV227" s="154"/>
      <c r="DW227" s="154"/>
      <c r="DX227" s="154"/>
      <c r="DY227" s="154"/>
      <c r="DZ227" s="154"/>
      <c r="EA227" s="154"/>
      <c r="EB227" s="154"/>
      <c r="EC227" s="154"/>
      <c r="ED227" s="154"/>
      <c r="EE227" s="154"/>
      <c r="EF227" s="154"/>
      <c r="EG227" s="154"/>
      <c r="EH227" s="154"/>
      <c r="EI227" s="154"/>
      <c r="EJ227" s="154"/>
      <c r="EK227" s="154"/>
      <c r="EL227" s="154"/>
      <c r="EM227" s="154"/>
      <c r="EN227" s="154"/>
      <c r="EO227" s="154"/>
      <c r="EP227" s="154"/>
      <c r="EQ227" s="154"/>
      <c r="ER227" s="154"/>
      <c r="ES227" s="154"/>
      <c r="ET227" s="154"/>
      <c r="EU227" s="154"/>
      <c r="EV227" s="154"/>
    </row>
    <row r="228" spans="32:152" ht="12.75"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  <c r="BI228" s="154"/>
      <c r="BJ228" s="154"/>
      <c r="BK228" s="154"/>
      <c r="BL228" s="154"/>
      <c r="BM228" s="154"/>
      <c r="BN228" s="154"/>
      <c r="BO228" s="154"/>
      <c r="BP228" s="154"/>
      <c r="BQ228" s="154"/>
      <c r="BR228" s="154"/>
      <c r="BS228" s="154"/>
      <c r="BT228" s="154"/>
      <c r="BU228" s="154"/>
      <c r="BV228" s="154"/>
      <c r="BW228" s="154"/>
      <c r="BX228" s="154"/>
      <c r="BY228" s="154"/>
      <c r="BZ228" s="154"/>
      <c r="CA228" s="154"/>
      <c r="CB228" s="154"/>
      <c r="CC228" s="154"/>
      <c r="CD228" s="154"/>
      <c r="CE228" s="154"/>
      <c r="CF228" s="154"/>
      <c r="CG228" s="154"/>
      <c r="CH228" s="154"/>
      <c r="CI228" s="154"/>
      <c r="CJ228" s="154"/>
      <c r="CK228" s="154"/>
      <c r="CL228" s="154"/>
      <c r="CM228" s="154"/>
      <c r="CN228" s="154"/>
      <c r="CO228" s="154"/>
      <c r="CP228" s="154"/>
      <c r="CQ228" s="154"/>
      <c r="CR228" s="154"/>
      <c r="CS228" s="154"/>
      <c r="CT228" s="154"/>
      <c r="CU228" s="154"/>
      <c r="CV228" s="154"/>
      <c r="CW228" s="154"/>
      <c r="CX228" s="154"/>
      <c r="CY228" s="154"/>
      <c r="CZ228" s="154"/>
      <c r="DA228" s="154"/>
      <c r="DB228" s="154"/>
      <c r="DC228" s="154"/>
      <c r="DD228" s="154"/>
      <c r="DE228" s="154"/>
      <c r="DF228" s="154"/>
      <c r="DG228" s="154"/>
      <c r="DH228" s="154"/>
      <c r="DI228" s="154"/>
      <c r="DJ228" s="154"/>
      <c r="DK228" s="154"/>
      <c r="DL228" s="154"/>
      <c r="DM228" s="154"/>
      <c r="DN228" s="154"/>
      <c r="DO228" s="154"/>
      <c r="DP228" s="154"/>
      <c r="DQ228" s="154"/>
      <c r="DR228" s="154"/>
      <c r="DS228" s="154"/>
      <c r="DT228" s="154"/>
      <c r="DU228" s="154"/>
      <c r="DV228" s="154"/>
      <c r="DW228" s="154"/>
      <c r="DX228" s="154"/>
      <c r="DY228" s="154"/>
      <c r="DZ228" s="154"/>
      <c r="EA228" s="154"/>
      <c r="EB228" s="154"/>
      <c r="EC228" s="154"/>
      <c r="ED228" s="154"/>
      <c r="EE228" s="154"/>
      <c r="EF228" s="154"/>
      <c r="EG228" s="154"/>
      <c r="EH228" s="154"/>
      <c r="EI228" s="154"/>
      <c r="EJ228" s="154"/>
      <c r="EK228" s="154"/>
      <c r="EL228" s="154"/>
      <c r="EM228" s="154"/>
      <c r="EN228" s="154"/>
      <c r="EO228" s="154"/>
      <c r="EP228" s="154"/>
      <c r="EQ228" s="154"/>
      <c r="ER228" s="154"/>
      <c r="ES228" s="154"/>
      <c r="ET228" s="154"/>
      <c r="EU228" s="154"/>
      <c r="EV228" s="154"/>
    </row>
    <row r="229" spans="32:152" ht="12.75"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  <c r="BH229" s="154"/>
      <c r="BI229" s="154"/>
      <c r="BJ229" s="154"/>
      <c r="BK229" s="154"/>
      <c r="BL229" s="154"/>
      <c r="BM229" s="154"/>
      <c r="BN229" s="154"/>
      <c r="BO229" s="154"/>
      <c r="BP229" s="154"/>
      <c r="BQ229" s="154"/>
      <c r="BR229" s="154"/>
      <c r="BS229" s="154"/>
      <c r="BT229" s="154"/>
      <c r="BU229" s="154"/>
      <c r="BV229" s="154"/>
      <c r="BW229" s="154"/>
      <c r="BX229" s="154"/>
      <c r="BY229" s="154"/>
      <c r="BZ229" s="154"/>
      <c r="CA229" s="154"/>
      <c r="CB229" s="154"/>
      <c r="CC229" s="154"/>
      <c r="CD229" s="154"/>
      <c r="CE229" s="154"/>
      <c r="CF229" s="154"/>
      <c r="CG229" s="154"/>
      <c r="CH229" s="154"/>
      <c r="CI229" s="154"/>
      <c r="CJ229" s="154"/>
      <c r="CK229" s="154"/>
      <c r="CL229" s="154"/>
      <c r="CM229" s="154"/>
      <c r="CN229" s="154"/>
      <c r="CO229" s="154"/>
      <c r="CP229" s="154"/>
      <c r="CQ229" s="154"/>
      <c r="CR229" s="154"/>
      <c r="CS229" s="154"/>
      <c r="CT229" s="154"/>
      <c r="CU229" s="154"/>
      <c r="CV229" s="154"/>
      <c r="CW229" s="154"/>
      <c r="CX229" s="154"/>
      <c r="CY229" s="154"/>
      <c r="CZ229" s="154"/>
      <c r="DA229" s="154"/>
      <c r="DB229" s="154"/>
      <c r="DC229" s="154"/>
      <c r="DD229" s="154"/>
      <c r="DE229" s="154"/>
      <c r="DF229" s="154"/>
      <c r="DG229" s="154"/>
      <c r="DH229" s="154"/>
      <c r="DI229" s="154"/>
      <c r="DJ229" s="154"/>
      <c r="DK229" s="154"/>
      <c r="DL229" s="154"/>
      <c r="DM229" s="154"/>
      <c r="DN229" s="154"/>
      <c r="DO229" s="154"/>
      <c r="DP229" s="154"/>
      <c r="DQ229" s="154"/>
      <c r="DR229" s="154"/>
      <c r="DS229" s="154"/>
      <c r="DT229" s="154"/>
      <c r="DU229" s="154"/>
      <c r="DV229" s="154"/>
      <c r="DW229" s="154"/>
      <c r="DX229" s="154"/>
      <c r="DY229" s="154"/>
      <c r="DZ229" s="154"/>
      <c r="EA229" s="154"/>
      <c r="EB229" s="154"/>
      <c r="EC229" s="154"/>
      <c r="ED229" s="154"/>
      <c r="EE229" s="154"/>
      <c r="EF229" s="154"/>
      <c r="EG229" s="154"/>
      <c r="EH229" s="154"/>
      <c r="EI229" s="154"/>
      <c r="EJ229" s="154"/>
      <c r="EK229" s="154"/>
      <c r="EL229" s="154"/>
      <c r="EM229" s="154"/>
      <c r="EN229" s="154"/>
      <c r="EO229" s="154"/>
      <c r="EP229" s="154"/>
      <c r="EQ229" s="154"/>
      <c r="ER229" s="154"/>
      <c r="ES229" s="154"/>
      <c r="ET229" s="154"/>
      <c r="EU229" s="154"/>
      <c r="EV229" s="154"/>
    </row>
    <row r="230" spans="32:152" ht="12.75"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4"/>
      <c r="BS230" s="154"/>
      <c r="BT230" s="154"/>
      <c r="BU230" s="154"/>
      <c r="BV230" s="154"/>
      <c r="BW230" s="154"/>
      <c r="BX230" s="154"/>
      <c r="BY230" s="154"/>
      <c r="BZ230" s="154"/>
      <c r="CA230" s="154"/>
      <c r="CB230" s="154"/>
      <c r="CC230" s="154"/>
      <c r="CD230" s="154"/>
      <c r="CE230" s="154"/>
      <c r="CF230" s="154"/>
      <c r="CG230" s="154"/>
      <c r="CH230" s="154"/>
      <c r="CI230" s="154"/>
      <c r="CJ230" s="154"/>
      <c r="CK230" s="154"/>
      <c r="CL230" s="154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4"/>
      <c r="DG230" s="154"/>
      <c r="DH230" s="154"/>
      <c r="DI230" s="154"/>
      <c r="DJ230" s="154"/>
      <c r="DK230" s="154"/>
      <c r="DL230" s="154"/>
      <c r="DM230" s="154"/>
      <c r="DN230" s="154"/>
      <c r="DO230" s="154"/>
      <c r="DP230" s="154"/>
      <c r="DQ230" s="154"/>
      <c r="DR230" s="154"/>
      <c r="DS230" s="154"/>
      <c r="DT230" s="154"/>
      <c r="DU230" s="154"/>
      <c r="DV230" s="154"/>
      <c r="DW230" s="154"/>
      <c r="DX230" s="154"/>
      <c r="DY230" s="154"/>
      <c r="DZ230" s="154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4"/>
      <c r="EU230" s="154"/>
      <c r="EV230" s="154"/>
    </row>
    <row r="231" spans="32:152" ht="12.75"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  <c r="BH231" s="154"/>
      <c r="BI231" s="154"/>
      <c r="BJ231" s="154"/>
      <c r="BK231" s="154"/>
      <c r="BL231" s="154"/>
      <c r="BM231" s="154"/>
      <c r="BN231" s="154"/>
      <c r="BO231" s="154"/>
      <c r="BP231" s="154"/>
      <c r="BQ231" s="154"/>
      <c r="BR231" s="154"/>
      <c r="BS231" s="154"/>
      <c r="BT231" s="154"/>
      <c r="BU231" s="154"/>
      <c r="BV231" s="154"/>
      <c r="BW231" s="154"/>
      <c r="BX231" s="154"/>
      <c r="BY231" s="154"/>
      <c r="BZ231" s="154"/>
      <c r="CA231" s="154"/>
      <c r="CB231" s="154"/>
      <c r="CC231" s="154"/>
      <c r="CD231" s="154"/>
      <c r="CE231" s="154"/>
      <c r="CF231" s="154"/>
      <c r="CG231" s="154"/>
      <c r="CH231" s="154"/>
      <c r="CI231" s="154"/>
      <c r="CJ231" s="154"/>
      <c r="CK231" s="154"/>
      <c r="CL231" s="154"/>
      <c r="CM231" s="154"/>
      <c r="CN231" s="154"/>
      <c r="CO231" s="154"/>
      <c r="CP231" s="154"/>
      <c r="CQ231" s="154"/>
      <c r="CR231" s="154"/>
      <c r="CS231" s="154"/>
      <c r="CT231" s="154"/>
      <c r="CU231" s="154"/>
      <c r="CV231" s="154"/>
      <c r="CW231" s="154"/>
      <c r="CX231" s="154"/>
      <c r="CY231" s="154"/>
      <c r="CZ231" s="154"/>
      <c r="DA231" s="154"/>
      <c r="DB231" s="154"/>
      <c r="DC231" s="154"/>
      <c r="DD231" s="154"/>
      <c r="DE231" s="154"/>
      <c r="DF231" s="154"/>
      <c r="DG231" s="154"/>
      <c r="DH231" s="154"/>
      <c r="DI231" s="154"/>
      <c r="DJ231" s="154"/>
      <c r="DK231" s="154"/>
      <c r="DL231" s="154"/>
      <c r="DM231" s="154"/>
      <c r="DN231" s="154"/>
      <c r="DO231" s="154"/>
      <c r="DP231" s="154"/>
      <c r="DQ231" s="154"/>
      <c r="DR231" s="154"/>
      <c r="DS231" s="154"/>
      <c r="DT231" s="154"/>
      <c r="DU231" s="154"/>
      <c r="DV231" s="154"/>
      <c r="DW231" s="154"/>
      <c r="DX231" s="154"/>
      <c r="DY231" s="154"/>
      <c r="DZ231" s="154"/>
      <c r="EA231" s="154"/>
      <c r="EB231" s="154"/>
      <c r="EC231" s="154"/>
      <c r="ED231" s="154"/>
      <c r="EE231" s="154"/>
      <c r="EF231" s="154"/>
      <c r="EG231" s="154"/>
      <c r="EH231" s="154"/>
      <c r="EI231" s="154"/>
      <c r="EJ231" s="154"/>
      <c r="EK231" s="154"/>
      <c r="EL231" s="154"/>
      <c r="EM231" s="154"/>
      <c r="EN231" s="154"/>
      <c r="EO231" s="154"/>
      <c r="EP231" s="154"/>
      <c r="EQ231" s="154"/>
      <c r="ER231" s="154"/>
      <c r="ES231" s="154"/>
      <c r="ET231" s="154"/>
      <c r="EU231" s="154"/>
      <c r="EV231" s="154"/>
    </row>
    <row r="232" spans="32:152" ht="12.75"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  <c r="BD232" s="154"/>
      <c r="BE232" s="154"/>
      <c r="BF232" s="154"/>
      <c r="BG232" s="154"/>
      <c r="BH232" s="154"/>
      <c r="BI232" s="154"/>
      <c r="BJ232" s="154"/>
      <c r="BK232" s="154"/>
      <c r="BL232" s="154"/>
      <c r="BM232" s="154"/>
      <c r="BN232" s="154"/>
      <c r="BO232" s="154"/>
      <c r="BP232" s="154"/>
      <c r="BQ232" s="154"/>
      <c r="BR232" s="154"/>
      <c r="BS232" s="154"/>
      <c r="BT232" s="154"/>
      <c r="BU232" s="154"/>
      <c r="BV232" s="154"/>
      <c r="BW232" s="154"/>
      <c r="BX232" s="154"/>
      <c r="BY232" s="154"/>
      <c r="BZ232" s="154"/>
      <c r="CA232" s="154"/>
      <c r="CB232" s="154"/>
      <c r="CC232" s="154"/>
      <c r="CD232" s="154"/>
      <c r="CE232" s="154"/>
      <c r="CF232" s="154"/>
      <c r="CG232" s="154"/>
      <c r="CH232" s="154"/>
      <c r="CI232" s="154"/>
      <c r="CJ232" s="154"/>
      <c r="CK232" s="154"/>
      <c r="CL232" s="154"/>
      <c r="CM232" s="154"/>
      <c r="CN232" s="154"/>
      <c r="CO232" s="154"/>
      <c r="CP232" s="154"/>
      <c r="CQ232" s="154"/>
      <c r="CR232" s="154"/>
      <c r="CS232" s="154"/>
      <c r="CT232" s="154"/>
      <c r="CU232" s="154"/>
      <c r="CV232" s="154"/>
      <c r="CW232" s="154"/>
      <c r="CX232" s="154"/>
      <c r="CY232" s="154"/>
      <c r="CZ232" s="154"/>
      <c r="DA232" s="154"/>
      <c r="DB232" s="154"/>
      <c r="DC232" s="154"/>
      <c r="DD232" s="154"/>
      <c r="DE232" s="154"/>
      <c r="DF232" s="154"/>
      <c r="DG232" s="154"/>
      <c r="DH232" s="154"/>
      <c r="DI232" s="154"/>
      <c r="DJ232" s="154"/>
      <c r="DK232" s="154"/>
      <c r="DL232" s="154"/>
      <c r="DM232" s="154"/>
      <c r="DN232" s="154"/>
      <c r="DO232" s="154"/>
      <c r="DP232" s="154"/>
      <c r="DQ232" s="154"/>
      <c r="DR232" s="154"/>
      <c r="DS232" s="154"/>
      <c r="DT232" s="154"/>
      <c r="DU232" s="154"/>
      <c r="DV232" s="154"/>
      <c r="DW232" s="154"/>
      <c r="DX232" s="154"/>
      <c r="DY232" s="154"/>
      <c r="DZ232" s="154"/>
      <c r="EA232" s="154"/>
      <c r="EB232" s="154"/>
      <c r="EC232" s="154"/>
      <c r="ED232" s="154"/>
      <c r="EE232" s="154"/>
      <c r="EF232" s="154"/>
      <c r="EG232" s="154"/>
      <c r="EH232" s="154"/>
      <c r="EI232" s="154"/>
      <c r="EJ232" s="154"/>
      <c r="EK232" s="154"/>
      <c r="EL232" s="154"/>
      <c r="EM232" s="154"/>
      <c r="EN232" s="154"/>
      <c r="EO232" s="154"/>
      <c r="EP232" s="154"/>
      <c r="EQ232" s="154"/>
      <c r="ER232" s="154"/>
      <c r="ES232" s="154"/>
      <c r="ET232" s="154"/>
      <c r="EU232" s="154"/>
      <c r="EV232" s="154"/>
    </row>
    <row r="233" spans="32:152" ht="12.75"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  <c r="BH233" s="154"/>
      <c r="BI233" s="154"/>
      <c r="BJ233" s="154"/>
      <c r="BK233" s="154"/>
      <c r="BL233" s="154"/>
      <c r="BM233" s="154"/>
      <c r="BN233" s="154"/>
      <c r="BO233" s="154"/>
      <c r="BP233" s="154"/>
      <c r="BQ233" s="154"/>
      <c r="BR233" s="154"/>
      <c r="BS233" s="154"/>
      <c r="BT233" s="154"/>
      <c r="BU233" s="154"/>
      <c r="BV233" s="154"/>
      <c r="BW233" s="154"/>
      <c r="BX233" s="154"/>
      <c r="BY233" s="154"/>
      <c r="BZ233" s="154"/>
      <c r="CA233" s="154"/>
      <c r="CB233" s="154"/>
      <c r="CC233" s="154"/>
      <c r="CD233" s="154"/>
      <c r="CE233" s="154"/>
      <c r="CF233" s="154"/>
      <c r="CG233" s="154"/>
      <c r="CH233" s="154"/>
      <c r="CI233" s="154"/>
      <c r="CJ233" s="154"/>
      <c r="CK233" s="154"/>
      <c r="CL233" s="154"/>
      <c r="CM233" s="154"/>
      <c r="CN233" s="154"/>
      <c r="CO233" s="154"/>
      <c r="CP233" s="154"/>
      <c r="CQ233" s="154"/>
      <c r="CR233" s="154"/>
      <c r="CS233" s="154"/>
      <c r="CT233" s="154"/>
      <c r="CU233" s="154"/>
      <c r="CV233" s="154"/>
      <c r="CW233" s="154"/>
      <c r="CX233" s="154"/>
      <c r="CY233" s="154"/>
      <c r="CZ233" s="154"/>
      <c r="DA233" s="154"/>
      <c r="DB233" s="154"/>
      <c r="DC233" s="154"/>
      <c r="DD233" s="154"/>
      <c r="DE233" s="154"/>
      <c r="DF233" s="154"/>
      <c r="DG233" s="154"/>
      <c r="DH233" s="154"/>
      <c r="DI233" s="154"/>
      <c r="DJ233" s="154"/>
      <c r="DK233" s="154"/>
      <c r="DL233" s="154"/>
      <c r="DM233" s="154"/>
      <c r="DN233" s="154"/>
      <c r="DO233" s="154"/>
      <c r="DP233" s="154"/>
      <c r="DQ233" s="154"/>
      <c r="DR233" s="154"/>
      <c r="DS233" s="154"/>
      <c r="DT233" s="154"/>
      <c r="DU233" s="154"/>
      <c r="DV233" s="154"/>
      <c r="DW233" s="154"/>
      <c r="DX233" s="154"/>
      <c r="DY233" s="154"/>
      <c r="DZ233" s="154"/>
      <c r="EA233" s="154"/>
      <c r="EB233" s="154"/>
      <c r="EC233" s="154"/>
      <c r="ED233" s="154"/>
      <c r="EE233" s="154"/>
      <c r="EF233" s="154"/>
      <c r="EG233" s="154"/>
      <c r="EH233" s="154"/>
      <c r="EI233" s="154"/>
      <c r="EJ233" s="154"/>
      <c r="EK233" s="154"/>
      <c r="EL233" s="154"/>
      <c r="EM233" s="154"/>
      <c r="EN233" s="154"/>
      <c r="EO233" s="154"/>
      <c r="EP233" s="154"/>
      <c r="EQ233" s="154"/>
      <c r="ER233" s="154"/>
      <c r="ES233" s="154"/>
      <c r="ET233" s="154"/>
      <c r="EU233" s="154"/>
      <c r="EV233" s="154"/>
    </row>
    <row r="234" spans="32:152" ht="12.75"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  <c r="BD234" s="154"/>
      <c r="BE234" s="154"/>
      <c r="BF234" s="154"/>
      <c r="BG234" s="154"/>
      <c r="BH234" s="154"/>
      <c r="BI234" s="154"/>
      <c r="BJ234" s="154"/>
      <c r="BK234" s="154"/>
      <c r="BL234" s="154"/>
      <c r="BM234" s="154"/>
      <c r="BN234" s="154"/>
      <c r="BO234" s="154"/>
      <c r="BP234" s="154"/>
      <c r="BQ234" s="154"/>
      <c r="BR234" s="154"/>
      <c r="BS234" s="154"/>
      <c r="BT234" s="154"/>
      <c r="BU234" s="154"/>
      <c r="BV234" s="154"/>
      <c r="BW234" s="154"/>
      <c r="BX234" s="154"/>
      <c r="BY234" s="154"/>
      <c r="BZ234" s="154"/>
      <c r="CA234" s="154"/>
      <c r="CB234" s="154"/>
      <c r="CC234" s="154"/>
      <c r="CD234" s="154"/>
      <c r="CE234" s="154"/>
      <c r="CF234" s="154"/>
      <c r="CG234" s="154"/>
      <c r="CH234" s="154"/>
      <c r="CI234" s="154"/>
      <c r="CJ234" s="154"/>
      <c r="CK234" s="154"/>
      <c r="CL234" s="154"/>
      <c r="CM234" s="154"/>
      <c r="CN234" s="154"/>
      <c r="CO234" s="154"/>
      <c r="CP234" s="154"/>
      <c r="CQ234" s="154"/>
      <c r="CR234" s="154"/>
      <c r="CS234" s="154"/>
      <c r="CT234" s="154"/>
      <c r="CU234" s="154"/>
      <c r="CV234" s="154"/>
      <c r="CW234" s="154"/>
      <c r="CX234" s="154"/>
      <c r="CY234" s="154"/>
      <c r="CZ234" s="154"/>
      <c r="DA234" s="154"/>
      <c r="DB234" s="154"/>
      <c r="DC234" s="154"/>
      <c r="DD234" s="154"/>
      <c r="DE234" s="154"/>
      <c r="DF234" s="154"/>
      <c r="DG234" s="154"/>
      <c r="DH234" s="154"/>
      <c r="DI234" s="154"/>
      <c r="DJ234" s="154"/>
      <c r="DK234" s="154"/>
      <c r="DL234" s="154"/>
      <c r="DM234" s="154"/>
      <c r="DN234" s="154"/>
      <c r="DO234" s="154"/>
      <c r="DP234" s="154"/>
      <c r="DQ234" s="154"/>
      <c r="DR234" s="154"/>
      <c r="DS234" s="154"/>
      <c r="DT234" s="154"/>
      <c r="DU234" s="154"/>
      <c r="DV234" s="154"/>
      <c r="DW234" s="154"/>
      <c r="DX234" s="154"/>
      <c r="DY234" s="154"/>
      <c r="DZ234" s="154"/>
      <c r="EA234" s="154"/>
      <c r="EB234" s="154"/>
      <c r="EC234" s="154"/>
      <c r="ED234" s="154"/>
      <c r="EE234" s="154"/>
      <c r="EF234" s="154"/>
      <c r="EG234" s="154"/>
      <c r="EH234" s="154"/>
      <c r="EI234" s="154"/>
      <c r="EJ234" s="154"/>
      <c r="EK234" s="154"/>
      <c r="EL234" s="154"/>
      <c r="EM234" s="154"/>
      <c r="EN234" s="154"/>
      <c r="EO234" s="154"/>
      <c r="EP234" s="154"/>
      <c r="EQ234" s="154"/>
      <c r="ER234" s="154"/>
      <c r="ES234" s="154"/>
      <c r="ET234" s="154"/>
      <c r="EU234" s="154"/>
      <c r="EV234" s="154"/>
    </row>
    <row r="235" spans="32:152" ht="12.75"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  <c r="BH235" s="154"/>
      <c r="BI235" s="154"/>
      <c r="BJ235" s="154"/>
      <c r="BK235" s="154"/>
      <c r="BL235" s="154"/>
      <c r="BM235" s="154"/>
      <c r="BN235" s="154"/>
      <c r="BO235" s="154"/>
      <c r="BP235" s="154"/>
      <c r="BQ235" s="154"/>
      <c r="BR235" s="154"/>
      <c r="BS235" s="154"/>
      <c r="BT235" s="154"/>
      <c r="BU235" s="154"/>
      <c r="BV235" s="154"/>
      <c r="BW235" s="154"/>
      <c r="BX235" s="154"/>
      <c r="BY235" s="154"/>
      <c r="BZ235" s="154"/>
      <c r="CA235" s="154"/>
      <c r="CB235" s="154"/>
      <c r="CC235" s="154"/>
      <c r="CD235" s="154"/>
      <c r="CE235" s="154"/>
      <c r="CF235" s="154"/>
      <c r="CG235" s="154"/>
      <c r="CH235" s="154"/>
      <c r="CI235" s="154"/>
      <c r="CJ235" s="154"/>
      <c r="CK235" s="154"/>
      <c r="CL235" s="154"/>
      <c r="CM235" s="154"/>
      <c r="CN235" s="154"/>
      <c r="CO235" s="154"/>
      <c r="CP235" s="154"/>
      <c r="CQ235" s="154"/>
      <c r="CR235" s="154"/>
      <c r="CS235" s="154"/>
      <c r="CT235" s="154"/>
      <c r="CU235" s="154"/>
      <c r="CV235" s="154"/>
      <c r="CW235" s="154"/>
      <c r="CX235" s="154"/>
      <c r="CY235" s="154"/>
      <c r="CZ235" s="154"/>
      <c r="DA235" s="154"/>
      <c r="DB235" s="154"/>
      <c r="DC235" s="154"/>
      <c r="DD235" s="154"/>
      <c r="DE235" s="154"/>
      <c r="DF235" s="154"/>
      <c r="DG235" s="154"/>
      <c r="DH235" s="154"/>
      <c r="DI235" s="154"/>
      <c r="DJ235" s="154"/>
      <c r="DK235" s="154"/>
      <c r="DL235" s="154"/>
      <c r="DM235" s="154"/>
      <c r="DN235" s="154"/>
      <c r="DO235" s="154"/>
      <c r="DP235" s="154"/>
      <c r="DQ235" s="154"/>
      <c r="DR235" s="154"/>
      <c r="DS235" s="154"/>
      <c r="DT235" s="154"/>
      <c r="DU235" s="154"/>
      <c r="DV235" s="154"/>
      <c r="DW235" s="154"/>
      <c r="DX235" s="154"/>
      <c r="DY235" s="154"/>
      <c r="DZ235" s="154"/>
      <c r="EA235" s="154"/>
      <c r="EB235" s="154"/>
      <c r="EC235" s="154"/>
      <c r="ED235" s="154"/>
      <c r="EE235" s="154"/>
      <c r="EF235" s="154"/>
      <c r="EG235" s="154"/>
      <c r="EH235" s="154"/>
      <c r="EI235" s="154"/>
      <c r="EJ235" s="154"/>
      <c r="EK235" s="154"/>
      <c r="EL235" s="154"/>
      <c r="EM235" s="154"/>
      <c r="EN235" s="154"/>
      <c r="EO235" s="154"/>
      <c r="EP235" s="154"/>
      <c r="EQ235" s="154"/>
      <c r="ER235" s="154"/>
      <c r="ES235" s="154"/>
      <c r="ET235" s="154"/>
      <c r="EU235" s="154"/>
      <c r="EV235" s="154"/>
    </row>
    <row r="236" spans="32:152" ht="12.75"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  <c r="BD236" s="154"/>
      <c r="BE236" s="154"/>
      <c r="BF236" s="154"/>
      <c r="BG236" s="154"/>
      <c r="BH236" s="154"/>
      <c r="BI236" s="154"/>
      <c r="BJ236" s="154"/>
      <c r="BK236" s="154"/>
      <c r="BL236" s="154"/>
      <c r="BM236" s="154"/>
      <c r="BN236" s="154"/>
      <c r="BO236" s="154"/>
      <c r="BP236" s="154"/>
      <c r="BQ236" s="154"/>
      <c r="BR236" s="154"/>
      <c r="BS236" s="154"/>
      <c r="BT236" s="154"/>
      <c r="BU236" s="154"/>
      <c r="BV236" s="154"/>
      <c r="BW236" s="154"/>
      <c r="BX236" s="154"/>
      <c r="BY236" s="154"/>
      <c r="BZ236" s="154"/>
      <c r="CA236" s="154"/>
      <c r="CB236" s="154"/>
      <c r="CC236" s="154"/>
      <c r="CD236" s="154"/>
      <c r="CE236" s="154"/>
      <c r="CF236" s="154"/>
      <c r="CG236" s="154"/>
      <c r="CH236" s="154"/>
      <c r="CI236" s="154"/>
      <c r="CJ236" s="154"/>
      <c r="CK236" s="154"/>
      <c r="CL236" s="154"/>
      <c r="CM236" s="154"/>
      <c r="CN236" s="154"/>
      <c r="CO236" s="154"/>
      <c r="CP236" s="154"/>
      <c r="CQ236" s="154"/>
      <c r="CR236" s="154"/>
      <c r="CS236" s="154"/>
      <c r="CT236" s="154"/>
      <c r="CU236" s="154"/>
      <c r="CV236" s="154"/>
      <c r="CW236" s="154"/>
      <c r="CX236" s="154"/>
      <c r="CY236" s="154"/>
      <c r="CZ236" s="154"/>
      <c r="DA236" s="154"/>
      <c r="DB236" s="154"/>
      <c r="DC236" s="154"/>
      <c r="DD236" s="154"/>
      <c r="DE236" s="154"/>
      <c r="DF236" s="154"/>
      <c r="DG236" s="154"/>
      <c r="DH236" s="154"/>
      <c r="DI236" s="154"/>
      <c r="DJ236" s="154"/>
      <c r="DK236" s="154"/>
      <c r="DL236" s="154"/>
      <c r="DM236" s="154"/>
      <c r="DN236" s="154"/>
      <c r="DO236" s="154"/>
      <c r="DP236" s="154"/>
      <c r="DQ236" s="154"/>
      <c r="DR236" s="154"/>
      <c r="DS236" s="154"/>
      <c r="DT236" s="154"/>
      <c r="DU236" s="154"/>
      <c r="DV236" s="154"/>
      <c r="DW236" s="154"/>
      <c r="DX236" s="154"/>
      <c r="DY236" s="154"/>
      <c r="DZ236" s="154"/>
      <c r="EA236" s="154"/>
      <c r="EB236" s="154"/>
      <c r="EC236" s="154"/>
      <c r="ED236" s="154"/>
      <c r="EE236" s="154"/>
      <c r="EF236" s="154"/>
      <c r="EG236" s="154"/>
      <c r="EH236" s="154"/>
      <c r="EI236" s="154"/>
      <c r="EJ236" s="154"/>
      <c r="EK236" s="154"/>
      <c r="EL236" s="154"/>
      <c r="EM236" s="154"/>
      <c r="EN236" s="154"/>
      <c r="EO236" s="154"/>
      <c r="EP236" s="154"/>
      <c r="EQ236" s="154"/>
      <c r="ER236" s="154"/>
      <c r="ES236" s="154"/>
      <c r="ET236" s="154"/>
      <c r="EU236" s="154"/>
      <c r="EV236" s="154"/>
    </row>
    <row r="237" spans="32:152" ht="12.75"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  <c r="BH237" s="154"/>
      <c r="BI237" s="154"/>
      <c r="BJ237" s="154"/>
      <c r="BK237" s="154"/>
      <c r="BL237" s="154"/>
      <c r="BM237" s="154"/>
      <c r="BN237" s="154"/>
      <c r="BO237" s="154"/>
      <c r="BP237" s="154"/>
      <c r="BQ237" s="154"/>
      <c r="BR237" s="154"/>
      <c r="BS237" s="154"/>
      <c r="BT237" s="154"/>
      <c r="BU237" s="154"/>
      <c r="BV237" s="154"/>
      <c r="BW237" s="154"/>
      <c r="BX237" s="154"/>
      <c r="BY237" s="154"/>
      <c r="BZ237" s="154"/>
      <c r="CA237" s="154"/>
      <c r="CB237" s="154"/>
      <c r="CC237" s="154"/>
      <c r="CD237" s="154"/>
      <c r="CE237" s="154"/>
      <c r="CF237" s="154"/>
      <c r="CG237" s="154"/>
      <c r="CH237" s="154"/>
      <c r="CI237" s="154"/>
      <c r="CJ237" s="154"/>
      <c r="CK237" s="154"/>
      <c r="CL237" s="154"/>
      <c r="CM237" s="154"/>
      <c r="CN237" s="154"/>
      <c r="CO237" s="154"/>
      <c r="CP237" s="154"/>
      <c r="CQ237" s="154"/>
      <c r="CR237" s="154"/>
      <c r="CS237" s="154"/>
      <c r="CT237" s="154"/>
      <c r="CU237" s="154"/>
      <c r="CV237" s="154"/>
      <c r="CW237" s="154"/>
      <c r="CX237" s="154"/>
      <c r="CY237" s="154"/>
      <c r="CZ237" s="154"/>
      <c r="DA237" s="154"/>
      <c r="DB237" s="154"/>
      <c r="DC237" s="154"/>
      <c r="DD237" s="154"/>
      <c r="DE237" s="154"/>
      <c r="DF237" s="154"/>
      <c r="DG237" s="154"/>
      <c r="DH237" s="154"/>
      <c r="DI237" s="154"/>
      <c r="DJ237" s="154"/>
      <c r="DK237" s="154"/>
      <c r="DL237" s="154"/>
      <c r="DM237" s="154"/>
      <c r="DN237" s="154"/>
      <c r="DO237" s="154"/>
      <c r="DP237" s="154"/>
      <c r="DQ237" s="154"/>
      <c r="DR237" s="154"/>
      <c r="DS237" s="154"/>
      <c r="DT237" s="154"/>
      <c r="DU237" s="154"/>
      <c r="DV237" s="154"/>
      <c r="DW237" s="154"/>
      <c r="DX237" s="154"/>
      <c r="DY237" s="154"/>
      <c r="DZ237" s="154"/>
      <c r="EA237" s="154"/>
      <c r="EB237" s="154"/>
      <c r="EC237" s="154"/>
      <c r="ED237" s="154"/>
      <c r="EE237" s="154"/>
      <c r="EF237" s="154"/>
      <c r="EG237" s="154"/>
      <c r="EH237" s="154"/>
      <c r="EI237" s="154"/>
      <c r="EJ237" s="154"/>
      <c r="EK237" s="154"/>
      <c r="EL237" s="154"/>
      <c r="EM237" s="154"/>
      <c r="EN237" s="154"/>
      <c r="EO237" s="154"/>
      <c r="EP237" s="154"/>
      <c r="EQ237" s="154"/>
      <c r="ER237" s="154"/>
      <c r="ES237" s="154"/>
      <c r="ET237" s="154"/>
      <c r="EU237" s="154"/>
      <c r="EV237" s="154"/>
    </row>
    <row r="238" spans="32:152" ht="12.75"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  <c r="BI238" s="154"/>
      <c r="BJ238" s="154"/>
      <c r="BK238" s="154"/>
      <c r="BL238" s="154"/>
      <c r="BM238" s="154"/>
      <c r="BN238" s="154"/>
      <c r="BO238" s="154"/>
      <c r="BP238" s="154"/>
      <c r="BQ238" s="154"/>
      <c r="BR238" s="154"/>
      <c r="BS238" s="154"/>
      <c r="BT238" s="154"/>
      <c r="BU238" s="154"/>
      <c r="BV238" s="154"/>
      <c r="BW238" s="154"/>
      <c r="BX238" s="154"/>
      <c r="BY238" s="154"/>
      <c r="BZ238" s="154"/>
      <c r="CA238" s="154"/>
      <c r="CB238" s="154"/>
      <c r="CC238" s="154"/>
      <c r="CD238" s="154"/>
      <c r="CE238" s="154"/>
      <c r="CF238" s="154"/>
      <c r="CG238" s="154"/>
      <c r="CH238" s="154"/>
      <c r="CI238" s="154"/>
      <c r="CJ238" s="154"/>
      <c r="CK238" s="154"/>
      <c r="CL238" s="154"/>
      <c r="CM238" s="154"/>
      <c r="CN238" s="154"/>
      <c r="CO238" s="154"/>
      <c r="CP238" s="154"/>
      <c r="CQ238" s="154"/>
      <c r="CR238" s="154"/>
      <c r="CS238" s="154"/>
      <c r="CT238" s="154"/>
      <c r="CU238" s="154"/>
      <c r="CV238" s="154"/>
      <c r="CW238" s="154"/>
      <c r="CX238" s="154"/>
      <c r="CY238" s="154"/>
      <c r="CZ238" s="154"/>
      <c r="DA238" s="154"/>
      <c r="DB238" s="154"/>
      <c r="DC238" s="154"/>
      <c r="DD238" s="154"/>
      <c r="DE238" s="154"/>
      <c r="DF238" s="154"/>
      <c r="DG238" s="154"/>
      <c r="DH238" s="154"/>
      <c r="DI238" s="154"/>
      <c r="DJ238" s="154"/>
      <c r="DK238" s="154"/>
      <c r="DL238" s="154"/>
      <c r="DM238" s="154"/>
      <c r="DN238" s="154"/>
      <c r="DO238" s="154"/>
      <c r="DP238" s="154"/>
      <c r="DQ238" s="154"/>
      <c r="DR238" s="154"/>
      <c r="DS238" s="154"/>
      <c r="DT238" s="154"/>
      <c r="DU238" s="154"/>
      <c r="DV238" s="154"/>
      <c r="DW238" s="154"/>
      <c r="DX238" s="154"/>
      <c r="DY238" s="154"/>
      <c r="DZ238" s="154"/>
      <c r="EA238" s="154"/>
      <c r="EB238" s="154"/>
      <c r="EC238" s="154"/>
      <c r="ED238" s="154"/>
      <c r="EE238" s="154"/>
      <c r="EF238" s="154"/>
      <c r="EG238" s="154"/>
      <c r="EH238" s="154"/>
      <c r="EI238" s="154"/>
      <c r="EJ238" s="154"/>
      <c r="EK238" s="154"/>
      <c r="EL238" s="154"/>
      <c r="EM238" s="154"/>
      <c r="EN238" s="154"/>
      <c r="EO238" s="154"/>
      <c r="EP238" s="154"/>
      <c r="EQ238" s="154"/>
      <c r="ER238" s="154"/>
      <c r="ES238" s="154"/>
      <c r="ET238" s="154"/>
      <c r="EU238" s="154"/>
      <c r="EV238" s="154"/>
    </row>
    <row r="239" spans="32:152" ht="12.75"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  <c r="BH239" s="154"/>
      <c r="BI239" s="154"/>
      <c r="BJ239" s="154"/>
      <c r="BK239" s="154"/>
      <c r="BL239" s="154"/>
      <c r="BM239" s="154"/>
      <c r="BN239" s="154"/>
      <c r="BO239" s="154"/>
      <c r="BP239" s="154"/>
      <c r="BQ239" s="154"/>
      <c r="BR239" s="154"/>
      <c r="BS239" s="154"/>
      <c r="BT239" s="154"/>
      <c r="BU239" s="154"/>
      <c r="BV239" s="154"/>
      <c r="BW239" s="154"/>
      <c r="BX239" s="154"/>
      <c r="BY239" s="154"/>
      <c r="BZ239" s="154"/>
      <c r="CA239" s="154"/>
      <c r="CB239" s="154"/>
      <c r="CC239" s="154"/>
      <c r="CD239" s="154"/>
      <c r="CE239" s="154"/>
      <c r="CF239" s="154"/>
      <c r="CG239" s="154"/>
      <c r="CH239" s="154"/>
      <c r="CI239" s="154"/>
      <c r="CJ239" s="154"/>
      <c r="CK239" s="154"/>
      <c r="CL239" s="154"/>
      <c r="CM239" s="154"/>
      <c r="CN239" s="154"/>
      <c r="CO239" s="154"/>
      <c r="CP239" s="154"/>
      <c r="CQ239" s="154"/>
      <c r="CR239" s="154"/>
      <c r="CS239" s="154"/>
      <c r="CT239" s="154"/>
      <c r="CU239" s="154"/>
      <c r="CV239" s="154"/>
      <c r="CW239" s="154"/>
      <c r="CX239" s="154"/>
      <c r="CY239" s="154"/>
      <c r="CZ239" s="154"/>
      <c r="DA239" s="154"/>
      <c r="DB239" s="154"/>
      <c r="DC239" s="154"/>
      <c r="DD239" s="154"/>
      <c r="DE239" s="154"/>
      <c r="DF239" s="154"/>
      <c r="DG239" s="154"/>
      <c r="DH239" s="154"/>
      <c r="DI239" s="154"/>
      <c r="DJ239" s="154"/>
      <c r="DK239" s="154"/>
      <c r="DL239" s="154"/>
      <c r="DM239" s="154"/>
      <c r="DN239" s="154"/>
      <c r="DO239" s="154"/>
      <c r="DP239" s="154"/>
      <c r="DQ239" s="154"/>
      <c r="DR239" s="154"/>
      <c r="DS239" s="154"/>
      <c r="DT239" s="154"/>
      <c r="DU239" s="154"/>
      <c r="DV239" s="154"/>
      <c r="DW239" s="154"/>
      <c r="DX239" s="154"/>
      <c r="DY239" s="154"/>
      <c r="DZ239" s="154"/>
      <c r="EA239" s="154"/>
      <c r="EB239" s="154"/>
      <c r="EC239" s="154"/>
      <c r="ED239" s="154"/>
      <c r="EE239" s="154"/>
      <c r="EF239" s="154"/>
      <c r="EG239" s="154"/>
      <c r="EH239" s="154"/>
      <c r="EI239" s="154"/>
      <c r="EJ239" s="154"/>
      <c r="EK239" s="154"/>
      <c r="EL239" s="154"/>
      <c r="EM239" s="154"/>
      <c r="EN239" s="154"/>
      <c r="EO239" s="154"/>
      <c r="EP239" s="154"/>
      <c r="EQ239" s="154"/>
      <c r="ER239" s="154"/>
      <c r="ES239" s="154"/>
      <c r="ET239" s="154"/>
      <c r="EU239" s="154"/>
      <c r="EV239" s="154"/>
    </row>
    <row r="240" spans="32:152" ht="12.75"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  <c r="BI240" s="154"/>
      <c r="BJ240" s="154"/>
      <c r="BK240" s="154"/>
      <c r="BL240" s="154"/>
      <c r="BM240" s="154"/>
      <c r="BN240" s="154"/>
      <c r="BO240" s="154"/>
      <c r="BP240" s="154"/>
      <c r="BQ240" s="154"/>
      <c r="BR240" s="154"/>
      <c r="BS240" s="154"/>
      <c r="BT240" s="154"/>
      <c r="BU240" s="154"/>
      <c r="BV240" s="154"/>
      <c r="BW240" s="154"/>
      <c r="BX240" s="154"/>
      <c r="BY240" s="154"/>
      <c r="BZ240" s="154"/>
      <c r="CA240" s="154"/>
      <c r="CB240" s="154"/>
      <c r="CC240" s="154"/>
      <c r="CD240" s="154"/>
      <c r="CE240" s="154"/>
      <c r="CF240" s="154"/>
      <c r="CG240" s="154"/>
      <c r="CH240" s="154"/>
      <c r="CI240" s="154"/>
      <c r="CJ240" s="154"/>
      <c r="CK240" s="154"/>
      <c r="CL240" s="154"/>
      <c r="CM240" s="154"/>
      <c r="CN240" s="154"/>
      <c r="CO240" s="154"/>
      <c r="CP240" s="154"/>
      <c r="CQ240" s="154"/>
      <c r="CR240" s="154"/>
      <c r="CS240" s="154"/>
      <c r="CT240" s="154"/>
      <c r="CU240" s="154"/>
      <c r="CV240" s="154"/>
      <c r="CW240" s="154"/>
      <c r="CX240" s="154"/>
      <c r="CY240" s="154"/>
      <c r="CZ240" s="154"/>
      <c r="DA240" s="154"/>
      <c r="DB240" s="154"/>
      <c r="DC240" s="154"/>
      <c r="DD240" s="154"/>
      <c r="DE240" s="154"/>
      <c r="DF240" s="154"/>
      <c r="DG240" s="154"/>
      <c r="DH240" s="154"/>
      <c r="DI240" s="154"/>
      <c r="DJ240" s="154"/>
      <c r="DK240" s="154"/>
      <c r="DL240" s="154"/>
      <c r="DM240" s="154"/>
      <c r="DN240" s="154"/>
      <c r="DO240" s="154"/>
      <c r="DP240" s="154"/>
      <c r="DQ240" s="154"/>
      <c r="DR240" s="154"/>
      <c r="DS240" s="154"/>
      <c r="DT240" s="154"/>
      <c r="DU240" s="154"/>
      <c r="DV240" s="154"/>
      <c r="DW240" s="154"/>
      <c r="DX240" s="154"/>
      <c r="DY240" s="154"/>
      <c r="DZ240" s="154"/>
      <c r="EA240" s="154"/>
      <c r="EB240" s="154"/>
      <c r="EC240" s="154"/>
      <c r="ED240" s="154"/>
      <c r="EE240" s="154"/>
      <c r="EF240" s="154"/>
      <c r="EG240" s="154"/>
      <c r="EH240" s="154"/>
      <c r="EI240" s="154"/>
      <c r="EJ240" s="154"/>
      <c r="EK240" s="154"/>
      <c r="EL240" s="154"/>
      <c r="EM240" s="154"/>
      <c r="EN240" s="154"/>
      <c r="EO240" s="154"/>
      <c r="EP240" s="154"/>
      <c r="EQ240" s="154"/>
      <c r="ER240" s="154"/>
      <c r="ES240" s="154"/>
      <c r="ET240" s="154"/>
      <c r="EU240" s="154"/>
      <c r="EV240" s="154"/>
    </row>
    <row r="241" spans="32:152" ht="12.75"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4"/>
      <c r="BI241" s="154"/>
      <c r="BJ241" s="154"/>
      <c r="BK241" s="154"/>
      <c r="BL241" s="154"/>
      <c r="BM241" s="154"/>
      <c r="BN241" s="154"/>
      <c r="BO241" s="154"/>
      <c r="BP241" s="154"/>
      <c r="BQ241" s="154"/>
      <c r="BR241" s="154"/>
      <c r="BS241" s="154"/>
      <c r="BT241" s="154"/>
      <c r="BU241" s="154"/>
      <c r="BV241" s="154"/>
      <c r="BW241" s="154"/>
      <c r="BX241" s="154"/>
      <c r="BY241" s="154"/>
      <c r="BZ241" s="154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54"/>
      <c r="DT241" s="154"/>
      <c r="DU241" s="154"/>
      <c r="DV241" s="154"/>
      <c r="DW241" s="154"/>
      <c r="DX241" s="154"/>
      <c r="DY241" s="154"/>
      <c r="DZ241" s="154"/>
      <c r="EA241" s="154"/>
      <c r="EB241" s="154"/>
      <c r="EC241" s="154"/>
      <c r="ED241" s="154"/>
      <c r="EE241" s="154"/>
      <c r="EF241" s="154"/>
      <c r="EG241" s="154"/>
      <c r="EH241" s="154"/>
      <c r="EI241" s="154"/>
      <c r="EJ241" s="154"/>
      <c r="EK241" s="154"/>
      <c r="EL241" s="154"/>
      <c r="EM241" s="154"/>
      <c r="EN241" s="154"/>
      <c r="EO241" s="154"/>
      <c r="EP241" s="154"/>
      <c r="EQ241" s="154"/>
      <c r="ER241" s="154"/>
      <c r="ES241" s="154"/>
      <c r="ET241" s="154"/>
      <c r="EU241" s="154"/>
      <c r="EV241" s="154"/>
    </row>
    <row r="242" spans="32:152" ht="12.75"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  <c r="BI242" s="154"/>
      <c r="BJ242" s="154"/>
      <c r="BK242" s="154"/>
      <c r="BL242" s="154"/>
      <c r="BM242" s="154"/>
      <c r="BN242" s="154"/>
      <c r="BO242" s="154"/>
      <c r="BP242" s="154"/>
      <c r="BQ242" s="154"/>
      <c r="BR242" s="154"/>
      <c r="BS242" s="154"/>
      <c r="BT242" s="154"/>
      <c r="BU242" s="154"/>
      <c r="BV242" s="154"/>
      <c r="BW242" s="154"/>
      <c r="BX242" s="154"/>
      <c r="BY242" s="154"/>
      <c r="BZ242" s="154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54"/>
      <c r="DT242" s="154"/>
      <c r="DU242" s="154"/>
      <c r="DV242" s="154"/>
      <c r="DW242" s="154"/>
      <c r="DX242" s="154"/>
      <c r="DY242" s="154"/>
      <c r="DZ242" s="154"/>
      <c r="EA242" s="154"/>
      <c r="EB242" s="154"/>
      <c r="EC242" s="154"/>
      <c r="ED242" s="154"/>
      <c r="EE242" s="154"/>
      <c r="EF242" s="154"/>
      <c r="EG242" s="154"/>
      <c r="EH242" s="154"/>
      <c r="EI242" s="154"/>
      <c r="EJ242" s="154"/>
      <c r="EK242" s="154"/>
      <c r="EL242" s="154"/>
      <c r="EM242" s="154"/>
      <c r="EN242" s="154"/>
      <c r="EO242" s="154"/>
      <c r="EP242" s="154"/>
      <c r="EQ242" s="154"/>
      <c r="ER242" s="154"/>
      <c r="ES242" s="154"/>
      <c r="ET242" s="154"/>
      <c r="EU242" s="154"/>
      <c r="EV242" s="154"/>
    </row>
    <row r="243" spans="32:152" ht="12.75"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  <c r="BH243" s="154"/>
      <c r="BI243" s="154"/>
      <c r="BJ243" s="154"/>
      <c r="BK243" s="154"/>
      <c r="BL243" s="154"/>
      <c r="BM243" s="154"/>
      <c r="BN243" s="154"/>
      <c r="BO243" s="154"/>
      <c r="BP243" s="154"/>
      <c r="BQ243" s="154"/>
      <c r="BR243" s="154"/>
      <c r="BS243" s="154"/>
      <c r="BT243" s="154"/>
      <c r="BU243" s="154"/>
      <c r="BV243" s="154"/>
      <c r="BW243" s="154"/>
      <c r="BX243" s="154"/>
      <c r="BY243" s="154"/>
      <c r="BZ243" s="154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54"/>
      <c r="DT243" s="154"/>
      <c r="DU243" s="154"/>
      <c r="DV243" s="154"/>
      <c r="DW243" s="154"/>
      <c r="DX243" s="154"/>
      <c r="DY243" s="154"/>
      <c r="DZ243" s="154"/>
      <c r="EA243" s="154"/>
      <c r="EB243" s="154"/>
      <c r="EC243" s="154"/>
      <c r="ED243" s="154"/>
      <c r="EE243" s="154"/>
      <c r="EF243" s="154"/>
      <c r="EG243" s="154"/>
      <c r="EH243" s="154"/>
      <c r="EI243" s="154"/>
      <c r="EJ243" s="154"/>
      <c r="EK243" s="154"/>
      <c r="EL243" s="154"/>
      <c r="EM243" s="154"/>
      <c r="EN243" s="154"/>
      <c r="EO243" s="154"/>
      <c r="EP243" s="154"/>
      <c r="EQ243" s="154"/>
      <c r="ER243" s="154"/>
      <c r="ES243" s="154"/>
      <c r="ET243" s="154"/>
      <c r="EU243" s="154"/>
      <c r="EV243" s="154"/>
    </row>
    <row r="244" spans="32:152" ht="12.75"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  <c r="BH244" s="154"/>
      <c r="BI244" s="154"/>
      <c r="BJ244" s="154"/>
      <c r="BK244" s="154"/>
      <c r="BL244" s="154"/>
      <c r="BM244" s="154"/>
      <c r="BN244" s="154"/>
      <c r="BO244" s="154"/>
      <c r="BP244" s="154"/>
      <c r="BQ244" s="154"/>
      <c r="BR244" s="154"/>
      <c r="BS244" s="154"/>
      <c r="BT244" s="154"/>
      <c r="BU244" s="154"/>
      <c r="BV244" s="154"/>
      <c r="BW244" s="154"/>
      <c r="BX244" s="154"/>
      <c r="BY244" s="154"/>
      <c r="BZ244" s="154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54"/>
      <c r="DT244" s="154"/>
      <c r="DU244" s="154"/>
      <c r="DV244" s="154"/>
      <c r="DW244" s="154"/>
      <c r="DX244" s="154"/>
      <c r="DY244" s="154"/>
      <c r="DZ244" s="154"/>
      <c r="EA244" s="154"/>
      <c r="EB244" s="154"/>
      <c r="EC244" s="154"/>
      <c r="ED244" s="154"/>
      <c r="EE244" s="154"/>
      <c r="EF244" s="154"/>
      <c r="EG244" s="154"/>
      <c r="EH244" s="154"/>
      <c r="EI244" s="154"/>
      <c r="EJ244" s="154"/>
      <c r="EK244" s="154"/>
      <c r="EL244" s="154"/>
      <c r="EM244" s="154"/>
      <c r="EN244" s="154"/>
      <c r="EO244" s="154"/>
      <c r="EP244" s="154"/>
      <c r="EQ244" s="154"/>
      <c r="ER244" s="154"/>
      <c r="ES244" s="154"/>
      <c r="ET244" s="154"/>
      <c r="EU244" s="154"/>
      <c r="EV244" s="154"/>
    </row>
    <row r="245" spans="32:152" ht="12.75"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  <c r="BH245" s="154"/>
      <c r="BI245" s="154"/>
      <c r="BJ245" s="154"/>
      <c r="BK245" s="154"/>
      <c r="BL245" s="154"/>
      <c r="BM245" s="154"/>
      <c r="BN245" s="154"/>
      <c r="BO245" s="154"/>
      <c r="BP245" s="154"/>
      <c r="BQ245" s="154"/>
      <c r="BR245" s="154"/>
      <c r="BS245" s="154"/>
      <c r="BT245" s="154"/>
      <c r="BU245" s="154"/>
      <c r="BV245" s="154"/>
      <c r="BW245" s="154"/>
      <c r="BX245" s="154"/>
      <c r="BY245" s="154"/>
      <c r="BZ245" s="154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54"/>
      <c r="DT245" s="154"/>
      <c r="DU245" s="154"/>
      <c r="DV245" s="154"/>
      <c r="DW245" s="154"/>
      <c r="DX245" s="154"/>
      <c r="DY245" s="154"/>
      <c r="DZ245" s="154"/>
      <c r="EA245" s="154"/>
      <c r="EB245" s="154"/>
      <c r="EC245" s="154"/>
      <c r="ED245" s="154"/>
      <c r="EE245" s="154"/>
      <c r="EF245" s="154"/>
      <c r="EG245" s="154"/>
      <c r="EH245" s="154"/>
      <c r="EI245" s="154"/>
      <c r="EJ245" s="154"/>
      <c r="EK245" s="154"/>
      <c r="EL245" s="154"/>
      <c r="EM245" s="154"/>
      <c r="EN245" s="154"/>
      <c r="EO245" s="154"/>
      <c r="EP245" s="154"/>
      <c r="EQ245" s="154"/>
      <c r="ER245" s="154"/>
      <c r="ES245" s="154"/>
      <c r="ET245" s="154"/>
      <c r="EU245" s="154"/>
      <c r="EV245" s="154"/>
    </row>
    <row r="246" spans="32:152" ht="12.75"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  <c r="BI246" s="154"/>
      <c r="BJ246" s="154"/>
      <c r="BK246" s="154"/>
      <c r="BL246" s="154"/>
      <c r="BM246" s="154"/>
      <c r="BN246" s="154"/>
      <c r="BO246" s="154"/>
      <c r="BP246" s="154"/>
      <c r="BQ246" s="154"/>
      <c r="BR246" s="154"/>
      <c r="BS246" s="154"/>
      <c r="BT246" s="154"/>
      <c r="BU246" s="154"/>
      <c r="BV246" s="154"/>
      <c r="BW246" s="154"/>
      <c r="BX246" s="154"/>
      <c r="BY246" s="154"/>
      <c r="BZ246" s="154"/>
      <c r="CA246" s="154"/>
      <c r="CB246" s="154"/>
      <c r="CC246" s="154"/>
      <c r="CD246" s="154"/>
      <c r="CE246" s="154"/>
      <c r="CF246" s="154"/>
      <c r="CG246" s="154"/>
      <c r="CH246" s="154"/>
      <c r="CI246" s="154"/>
      <c r="CJ246" s="154"/>
      <c r="CK246" s="154"/>
      <c r="CL246" s="154"/>
      <c r="CM246" s="154"/>
      <c r="CN246" s="154"/>
      <c r="CO246" s="154"/>
      <c r="CP246" s="154"/>
      <c r="CQ246" s="154"/>
      <c r="CR246" s="154"/>
      <c r="CS246" s="154"/>
      <c r="CT246" s="154"/>
      <c r="CU246" s="154"/>
      <c r="CV246" s="154"/>
      <c r="CW246" s="154"/>
      <c r="CX246" s="154"/>
      <c r="CY246" s="154"/>
      <c r="CZ246" s="154"/>
      <c r="DA246" s="154"/>
      <c r="DB246" s="154"/>
      <c r="DC246" s="154"/>
      <c r="DD246" s="154"/>
      <c r="DE246" s="154"/>
      <c r="DF246" s="154"/>
      <c r="DG246" s="154"/>
      <c r="DH246" s="154"/>
      <c r="DI246" s="154"/>
      <c r="DJ246" s="154"/>
      <c r="DK246" s="154"/>
      <c r="DL246" s="154"/>
      <c r="DM246" s="154"/>
      <c r="DN246" s="154"/>
      <c r="DO246" s="154"/>
      <c r="DP246" s="154"/>
      <c r="DQ246" s="154"/>
      <c r="DR246" s="154"/>
      <c r="DS246" s="154"/>
      <c r="DT246" s="154"/>
      <c r="DU246" s="154"/>
      <c r="DV246" s="154"/>
      <c r="DW246" s="154"/>
      <c r="DX246" s="154"/>
      <c r="DY246" s="154"/>
      <c r="DZ246" s="154"/>
      <c r="EA246" s="154"/>
      <c r="EB246" s="154"/>
      <c r="EC246" s="154"/>
      <c r="ED246" s="154"/>
      <c r="EE246" s="154"/>
      <c r="EF246" s="154"/>
      <c r="EG246" s="154"/>
      <c r="EH246" s="154"/>
      <c r="EI246" s="154"/>
      <c r="EJ246" s="154"/>
      <c r="EK246" s="154"/>
      <c r="EL246" s="154"/>
      <c r="EM246" s="154"/>
      <c r="EN246" s="154"/>
      <c r="EO246" s="154"/>
      <c r="EP246" s="154"/>
      <c r="EQ246" s="154"/>
      <c r="ER246" s="154"/>
      <c r="ES246" s="154"/>
      <c r="ET246" s="154"/>
      <c r="EU246" s="154"/>
      <c r="EV246" s="154"/>
    </row>
    <row r="247" spans="32:152" ht="12.75">
      <c r="AF247" s="154"/>
      <c r="AG247" s="154"/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  <c r="BH247" s="154"/>
      <c r="BI247" s="154"/>
      <c r="BJ247" s="154"/>
      <c r="BK247" s="154"/>
      <c r="BL247" s="154"/>
      <c r="BM247" s="154"/>
      <c r="BN247" s="154"/>
      <c r="BO247" s="154"/>
      <c r="BP247" s="154"/>
      <c r="BQ247" s="154"/>
      <c r="BR247" s="154"/>
      <c r="BS247" s="154"/>
      <c r="BT247" s="154"/>
      <c r="BU247" s="154"/>
      <c r="BV247" s="154"/>
      <c r="BW247" s="154"/>
      <c r="BX247" s="154"/>
      <c r="BY247" s="154"/>
      <c r="BZ247" s="154"/>
      <c r="CA247" s="154"/>
      <c r="CB247" s="154"/>
      <c r="CC247" s="154"/>
      <c r="CD247" s="154"/>
      <c r="CE247" s="154"/>
      <c r="CF247" s="154"/>
      <c r="CG247" s="154"/>
      <c r="CH247" s="154"/>
      <c r="CI247" s="154"/>
      <c r="CJ247" s="154"/>
      <c r="CK247" s="154"/>
      <c r="CL247" s="154"/>
      <c r="CM247" s="154"/>
      <c r="CN247" s="154"/>
      <c r="CO247" s="154"/>
      <c r="CP247" s="154"/>
      <c r="CQ247" s="154"/>
      <c r="CR247" s="154"/>
      <c r="CS247" s="154"/>
      <c r="CT247" s="154"/>
      <c r="CU247" s="154"/>
      <c r="CV247" s="154"/>
      <c r="CW247" s="154"/>
      <c r="CX247" s="154"/>
      <c r="CY247" s="154"/>
      <c r="CZ247" s="154"/>
      <c r="DA247" s="154"/>
      <c r="DB247" s="154"/>
      <c r="DC247" s="154"/>
      <c r="DD247" s="154"/>
      <c r="DE247" s="154"/>
      <c r="DF247" s="154"/>
      <c r="DG247" s="154"/>
      <c r="DH247" s="154"/>
      <c r="DI247" s="154"/>
      <c r="DJ247" s="154"/>
      <c r="DK247" s="154"/>
      <c r="DL247" s="154"/>
      <c r="DM247" s="154"/>
      <c r="DN247" s="154"/>
      <c r="DO247" s="154"/>
      <c r="DP247" s="154"/>
      <c r="DQ247" s="154"/>
      <c r="DR247" s="154"/>
      <c r="DS247" s="154"/>
      <c r="DT247" s="154"/>
      <c r="DU247" s="154"/>
      <c r="DV247" s="154"/>
      <c r="DW247" s="154"/>
      <c r="DX247" s="154"/>
      <c r="DY247" s="154"/>
      <c r="DZ247" s="154"/>
      <c r="EA247" s="154"/>
      <c r="EB247" s="154"/>
      <c r="EC247" s="154"/>
      <c r="ED247" s="154"/>
      <c r="EE247" s="154"/>
      <c r="EF247" s="154"/>
      <c r="EG247" s="154"/>
      <c r="EH247" s="154"/>
      <c r="EI247" s="154"/>
      <c r="EJ247" s="154"/>
      <c r="EK247" s="154"/>
      <c r="EL247" s="154"/>
      <c r="EM247" s="154"/>
      <c r="EN247" s="154"/>
      <c r="EO247" s="154"/>
      <c r="EP247" s="154"/>
      <c r="EQ247" s="154"/>
      <c r="ER247" s="154"/>
      <c r="ES247" s="154"/>
      <c r="ET247" s="154"/>
      <c r="EU247" s="154"/>
      <c r="EV247" s="154"/>
    </row>
    <row r="248" spans="32:152" ht="12.75"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  <c r="BI248" s="154"/>
      <c r="BJ248" s="154"/>
      <c r="BK248" s="154"/>
      <c r="BL248" s="154"/>
      <c r="BM248" s="154"/>
      <c r="BN248" s="154"/>
      <c r="BO248" s="154"/>
      <c r="BP248" s="154"/>
      <c r="BQ248" s="154"/>
      <c r="BR248" s="154"/>
      <c r="BS248" s="154"/>
      <c r="BT248" s="154"/>
      <c r="BU248" s="154"/>
      <c r="BV248" s="154"/>
      <c r="BW248" s="154"/>
      <c r="BX248" s="154"/>
      <c r="BY248" s="154"/>
      <c r="BZ248" s="154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54"/>
      <c r="DT248" s="154"/>
      <c r="DU248" s="154"/>
      <c r="DV248" s="154"/>
      <c r="DW248" s="154"/>
      <c r="DX248" s="154"/>
      <c r="DY248" s="154"/>
      <c r="DZ248" s="154"/>
      <c r="EA248" s="154"/>
      <c r="EB248" s="154"/>
      <c r="EC248" s="154"/>
      <c r="ED248" s="154"/>
      <c r="EE248" s="154"/>
      <c r="EF248" s="154"/>
      <c r="EG248" s="154"/>
      <c r="EH248" s="154"/>
      <c r="EI248" s="154"/>
      <c r="EJ248" s="154"/>
      <c r="EK248" s="154"/>
      <c r="EL248" s="154"/>
      <c r="EM248" s="154"/>
      <c r="EN248" s="154"/>
      <c r="EO248" s="154"/>
      <c r="EP248" s="154"/>
      <c r="EQ248" s="154"/>
      <c r="ER248" s="154"/>
      <c r="ES248" s="154"/>
      <c r="ET248" s="154"/>
      <c r="EU248" s="154"/>
      <c r="EV248" s="154"/>
    </row>
    <row r="249" spans="32:152" ht="12.75"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  <c r="BH249" s="154"/>
      <c r="BI249" s="154"/>
      <c r="BJ249" s="154"/>
      <c r="BK249" s="154"/>
      <c r="BL249" s="154"/>
      <c r="BM249" s="154"/>
      <c r="BN249" s="154"/>
      <c r="BO249" s="154"/>
      <c r="BP249" s="154"/>
      <c r="BQ249" s="154"/>
      <c r="BR249" s="154"/>
      <c r="BS249" s="154"/>
      <c r="BT249" s="154"/>
      <c r="BU249" s="154"/>
      <c r="BV249" s="154"/>
      <c r="BW249" s="154"/>
      <c r="BX249" s="154"/>
      <c r="BY249" s="154"/>
      <c r="BZ249" s="154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54"/>
      <c r="DT249" s="154"/>
      <c r="DU249" s="154"/>
      <c r="DV249" s="154"/>
      <c r="DW249" s="154"/>
      <c r="DX249" s="154"/>
      <c r="DY249" s="154"/>
      <c r="DZ249" s="154"/>
      <c r="EA249" s="154"/>
      <c r="EB249" s="154"/>
      <c r="EC249" s="154"/>
      <c r="ED249" s="154"/>
      <c r="EE249" s="154"/>
      <c r="EF249" s="154"/>
      <c r="EG249" s="154"/>
      <c r="EH249" s="154"/>
      <c r="EI249" s="154"/>
      <c r="EJ249" s="154"/>
      <c r="EK249" s="154"/>
      <c r="EL249" s="154"/>
      <c r="EM249" s="154"/>
      <c r="EN249" s="154"/>
      <c r="EO249" s="154"/>
      <c r="EP249" s="154"/>
      <c r="EQ249" s="154"/>
      <c r="ER249" s="154"/>
      <c r="ES249" s="154"/>
      <c r="ET249" s="154"/>
      <c r="EU249" s="154"/>
      <c r="EV249" s="154"/>
    </row>
    <row r="250" spans="32:152" ht="12.75"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  <c r="BI250" s="154"/>
      <c r="BJ250" s="154"/>
      <c r="BK250" s="154"/>
      <c r="BL250" s="154"/>
      <c r="BM250" s="154"/>
      <c r="BN250" s="154"/>
      <c r="BO250" s="154"/>
      <c r="BP250" s="154"/>
      <c r="BQ250" s="154"/>
      <c r="BR250" s="154"/>
      <c r="BS250" s="154"/>
      <c r="BT250" s="154"/>
      <c r="BU250" s="154"/>
      <c r="BV250" s="154"/>
      <c r="BW250" s="154"/>
      <c r="BX250" s="154"/>
      <c r="BY250" s="154"/>
      <c r="BZ250" s="154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54"/>
      <c r="DT250" s="154"/>
      <c r="DU250" s="154"/>
      <c r="DV250" s="154"/>
      <c r="DW250" s="154"/>
      <c r="DX250" s="154"/>
      <c r="DY250" s="154"/>
      <c r="DZ250" s="154"/>
      <c r="EA250" s="154"/>
      <c r="EB250" s="154"/>
      <c r="EC250" s="154"/>
      <c r="ED250" s="154"/>
      <c r="EE250" s="154"/>
      <c r="EF250" s="154"/>
      <c r="EG250" s="154"/>
      <c r="EH250" s="154"/>
      <c r="EI250" s="154"/>
      <c r="EJ250" s="154"/>
      <c r="EK250" s="154"/>
      <c r="EL250" s="154"/>
      <c r="EM250" s="154"/>
      <c r="EN250" s="154"/>
      <c r="EO250" s="154"/>
      <c r="EP250" s="154"/>
      <c r="EQ250" s="154"/>
      <c r="ER250" s="154"/>
      <c r="ES250" s="154"/>
      <c r="ET250" s="154"/>
      <c r="EU250" s="154"/>
      <c r="EV250" s="154"/>
    </row>
    <row r="251" spans="32:152" ht="12.75"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  <c r="BI251" s="154"/>
      <c r="BJ251" s="154"/>
      <c r="BK251" s="154"/>
      <c r="BL251" s="154"/>
      <c r="BM251" s="154"/>
      <c r="BN251" s="154"/>
      <c r="BO251" s="154"/>
      <c r="BP251" s="154"/>
      <c r="BQ251" s="154"/>
      <c r="BR251" s="154"/>
      <c r="BS251" s="154"/>
      <c r="BT251" s="154"/>
      <c r="BU251" s="154"/>
      <c r="BV251" s="154"/>
      <c r="BW251" s="154"/>
      <c r="BX251" s="154"/>
      <c r="BY251" s="154"/>
      <c r="BZ251" s="154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54"/>
      <c r="DT251" s="154"/>
      <c r="DU251" s="154"/>
      <c r="DV251" s="154"/>
      <c r="DW251" s="154"/>
      <c r="DX251" s="154"/>
      <c r="DY251" s="154"/>
      <c r="DZ251" s="154"/>
      <c r="EA251" s="154"/>
      <c r="EB251" s="154"/>
      <c r="EC251" s="154"/>
      <c r="ED251" s="154"/>
      <c r="EE251" s="154"/>
      <c r="EF251" s="154"/>
      <c r="EG251" s="154"/>
      <c r="EH251" s="154"/>
      <c r="EI251" s="154"/>
      <c r="EJ251" s="154"/>
      <c r="EK251" s="154"/>
      <c r="EL251" s="154"/>
      <c r="EM251" s="154"/>
      <c r="EN251" s="154"/>
      <c r="EO251" s="154"/>
      <c r="EP251" s="154"/>
      <c r="EQ251" s="154"/>
      <c r="ER251" s="154"/>
      <c r="ES251" s="154"/>
      <c r="ET251" s="154"/>
      <c r="EU251" s="154"/>
      <c r="EV251" s="154"/>
    </row>
    <row r="252" spans="32:152" ht="12.75"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  <c r="BI252" s="154"/>
      <c r="BJ252" s="154"/>
      <c r="BK252" s="154"/>
      <c r="BL252" s="154"/>
      <c r="BM252" s="154"/>
      <c r="BN252" s="154"/>
      <c r="BO252" s="154"/>
      <c r="BP252" s="154"/>
      <c r="BQ252" s="154"/>
      <c r="BR252" s="154"/>
      <c r="BS252" s="154"/>
      <c r="BT252" s="154"/>
      <c r="BU252" s="154"/>
      <c r="BV252" s="154"/>
      <c r="BW252" s="154"/>
      <c r="BX252" s="154"/>
      <c r="BY252" s="154"/>
      <c r="BZ252" s="154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54"/>
      <c r="DT252" s="154"/>
      <c r="DU252" s="154"/>
      <c r="DV252" s="154"/>
      <c r="DW252" s="154"/>
      <c r="DX252" s="154"/>
      <c r="DY252" s="154"/>
      <c r="DZ252" s="154"/>
      <c r="EA252" s="154"/>
      <c r="EB252" s="154"/>
      <c r="EC252" s="154"/>
      <c r="ED252" s="154"/>
      <c r="EE252" s="154"/>
      <c r="EF252" s="154"/>
      <c r="EG252" s="154"/>
      <c r="EH252" s="154"/>
      <c r="EI252" s="154"/>
      <c r="EJ252" s="154"/>
      <c r="EK252" s="154"/>
      <c r="EL252" s="154"/>
      <c r="EM252" s="154"/>
      <c r="EN252" s="154"/>
      <c r="EO252" s="154"/>
      <c r="EP252" s="154"/>
      <c r="EQ252" s="154"/>
      <c r="ER252" s="154"/>
      <c r="ES252" s="154"/>
      <c r="ET252" s="154"/>
      <c r="EU252" s="154"/>
      <c r="EV252" s="154"/>
    </row>
    <row r="253" spans="32:152" ht="12.75"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4"/>
      <c r="BS253" s="154"/>
      <c r="BT253" s="154"/>
      <c r="BU253" s="154"/>
      <c r="BV253" s="154"/>
      <c r="BW253" s="154"/>
      <c r="BX253" s="154"/>
      <c r="BY253" s="154"/>
      <c r="BZ253" s="154"/>
      <c r="CA253" s="154"/>
      <c r="CB253" s="154"/>
      <c r="CC253" s="154"/>
      <c r="CD253" s="154"/>
      <c r="CE253" s="154"/>
      <c r="CF253" s="154"/>
      <c r="CG253" s="154"/>
      <c r="CH253" s="154"/>
      <c r="CI253" s="154"/>
      <c r="CJ253" s="154"/>
      <c r="CK253" s="154"/>
      <c r="CL253" s="154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4"/>
      <c r="DG253" s="154"/>
      <c r="DH253" s="154"/>
      <c r="DI253" s="154"/>
      <c r="DJ253" s="154"/>
      <c r="DK253" s="154"/>
      <c r="DL253" s="154"/>
      <c r="DM253" s="154"/>
      <c r="DN253" s="154"/>
      <c r="DO253" s="154"/>
      <c r="DP253" s="154"/>
      <c r="DQ253" s="154"/>
      <c r="DR253" s="154"/>
      <c r="DS253" s="154"/>
      <c r="DT253" s="154"/>
      <c r="DU253" s="154"/>
      <c r="DV253" s="154"/>
      <c r="DW253" s="154"/>
      <c r="DX253" s="154"/>
      <c r="DY253" s="154"/>
      <c r="DZ253" s="154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4"/>
      <c r="EU253" s="154"/>
      <c r="EV253" s="154"/>
    </row>
    <row r="254" spans="32:152" ht="12.75">
      <c r="AF254" s="154"/>
      <c r="AG254" s="154"/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  <c r="BI254" s="154"/>
      <c r="BJ254" s="154"/>
      <c r="BK254" s="154"/>
      <c r="BL254" s="154"/>
      <c r="BM254" s="154"/>
      <c r="BN254" s="154"/>
      <c r="BO254" s="154"/>
      <c r="BP254" s="154"/>
      <c r="BQ254" s="154"/>
      <c r="BR254" s="154"/>
      <c r="BS254" s="154"/>
      <c r="BT254" s="154"/>
      <c r="BU254" s="154"/>
      <c r="BV254" s="154"/>
      <c r="BW254" s="154"/>
      <c r="BX254" s="154"/>
      <c r="BY254" s="154"/>
      <c r="BZ254" s="154"/>
      <c r="CA254" s="154"/>
      <c r="CB254" s="154"/>
      <c r="CC254" s="154"/>
      <c r="CD254" s="154"/>
      <c r="CE254" s="154"/>
      <c r="CF254" s="154"/>
      <c r="CG254" s="154"/>
      <c r="CH254" s="154"/>
      <c r="CI254" s="154"/>
      <c r="CJ254" s="154"/>
      <c r="CK254" s="154"/>
      <c r="CL254" s="154"/>
      <c r="CM254" s="154"/>
      <c r="CN254" s="154"/>
      <c r="CO254" s="154"/>
      <c r="CP254" s="154"/>
      <c r="CQ254" s="154"/>
      <c r="CR254" s="154"/>
      <c r="CS254" s="154"/>
      <c r="CT254" s="154"/>
      <c r="CU254" s="154"/>
      <c r="CV254" s="154"/>
      <c r="CW254" s="154"/>
      <c r="CX254" s="154"/>
      <c r="CY254" s="154"/>
      <c r="CZ254" s="154"/>
      <c r="DA254" s="154"/>
      <c r="DB254" s="154"/>
      <c r="DC254" s="154"/>
      <c r="DD254" s="154"/>
      <c r="DE254" s="154"/>
      <c r="DF254" s="154"/>
      <c r="DG254" s="154"/>
      <c r="DH254" s="154"/>
      <c r="DI254" s="154"/>
      <c r="DJ254" s="154"/>
      <c r="DK254" s="154"/>
      <c r="DL254" s="154"/>
      <c r="DM254" s="154"/>
      <c r="DN254" s="154"/>
      <c r="DO254" s="154"/>
      <c r="DP254" s="154"/>
      <c r="DQ254" s="154"/>
      <c r="DR254" s="154"/>
      <c r="DS254" s="154"/>
      <c r="DT254" s="154"/>
      <c r="DU254" s="154"/>
      <c r="DV254" s="154"/>
      <c r="DW254" s="154"/>
      <c r="DX254" s="154"/>
      <c r="DY254" s="154"/>
      <c r="DZ254" s="154"/>
      <c r="EA254" s="154"/>
      <c r="EB254" s="154"/>
      <c r="EC254" s="154"/>
      <c r="ED254" s="154"/>
      <c r="EE254" s="154"/>
      <c r="EF254" s="154"/>
      <c r="EG254" s="154"/>
      <c r="EH254" s="154"/>
      <c r="EI254" s="154"/>
      <c r="EJ254" s="154"/>
      <c r="EK254" s="154"/>
      <c r="EL254" s="154"/>
      <c r="EM254" s="154"/>
      <c r="EN254" s="154"/>
      <c r="EO254" s="154"/>
      <c r="EP254" s="154"/>
      <c r="EQ254" s="154"/>
      <c r="ER254" s="154"/>
      <c r="ES254" s="154"/>
      <c r="ET254" s="154"/>
      <c r="EU254" s="154"/>
      <c r="EV254" s="154"/>
    </row>
    <row r="255" spans="32:152" ht="12.75">
      <c r="AF255" s="154"/>
      <c r="AG255" s="154"/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  <c r="BH255" s="154"/>
      <c r="BI255" s="154"/>
      <c r="BJ255" s="154"/>
      <c r="BK255" s="154"/>
      <c r="BL255" s="154"/>
      <c r="BM255" s="154"/>
      <c r="BN255" s="154"/>
      <c r="BO255" s="154"/>
      <c r="BP255" s="154"/>
      <c r="BQ255" s="154"/>
      <c r="BR255" s="154"/>
      <c r="BS255" s="154"/>
      <c r="BT255" s="154"/>
      <c r="BU255" s="154"/>
      <c r="BV255" s="154"/>
      <c r="BW255" s="154"/>
      <c r="BX255" s="154"/>
      <c r="BY255" s="154"/>
      <c r="BZ255" s="154"/>
      <c r="CA255" s="154"/>
      <c r="CB255" s="154"/>
      <c r="CC255" s="154"/>
      <c r="CD255" s="154"/>
      <c r="CE255" s="154"/>
      <c r="CF255" s="154"/>
      <c r="CG255" s="154"/>
      <c r="CH255" s="154"/>
      <c r="CI255" s="154"/>
      <c r="CJ255" s="154"/>
      <c r="CK255" s="154"/>
      <c r="CL255" s="154"/>
      <c r="CM255" s="154"/>
      <c r="CN255" s="154"/>
      <c r="CO255" s="154"/>
      <c r="CP255" s="154"/>
      <c r="CQ255" s="154"/>
      <c r="CR255" s="154"/>
      <c r="CS255" s="154"/>
      <c r="CT255" s="154"/>
      <c r="CU255" s="154"/>
      <c r="CV255" s="154"/>
      <c r="CW255" s="154"/>
      <c r="CX255" s="154"/>
      <c r="CY255" s="154"/>
      <c r="CZ255" s="154"/>
      <c r="DA255" s="154"/>
      <c r="DB255" s="154"/>
      <c r="DC255" s="154"/>
      <c r="DD255" s="154"/>
      <c r="DE255" s="154"/>
      <c r="DF255" s="154"/>
      <c r="DG255" s="154"/>
      <c r="DH255" s="154"/>
      <c r="DI255" s="154"/>
      <c r="DJ255" s="154"/>
      <c r="DK255" s="154"/>
      <c r="DL255" s="154"/>
      <c r="DM255" s="154"/>
      <c r="DN255" s="154"/>
      <c r="DO255" s="154"/>
      <c r="DP255" s="154"/>
      <c r="DQ255" s="154"/>
      <c r="DR255" s="154"/>
      <c r="DS255" s="154"/>
      <c r="DT255" s="154"/>
      <c r="DU255" s="154"/>
      <c r="DV255" s="154"/>
      <c r="DW255" s="154"/>
      <c r="DX255" s="154"/>
      <c r="DY255" s="154"/>
      <c r="DZ255" s="154"/>
      <c r="EA255" s="154"/>
      <c r="EB255" s="154"/>
      <c r="EC255" s="154"/>
      <c r="ED255" s="154"/>
      <c r="EE255" s="154"/>
      <c r="EF255" s="154"/>
      <c r="EG255" s="154"/>
      <c r="EH255" s="154"/>
      <c r="EI255" s="154"/>
      <c r="EJ255" s="154"/>
      <c r="EK255" s="154"/>
      <c r="EL255" s="154"/>
      <c r="EM255" s="154"/>
      <c r="EN255" s="154"/>
      <c r="EO255" s="154"/>
      <c r="EP255" s="154"/>
      <c r="EQ255" s="154"/>
      <c r="ER255" s="154"/>
      <c r="ES255" s="154"/>
      <c r="ET255" s="154"/>
      <c r="EU255" s="154"/>
      <c r="EV255" s="154"/>
    </row>
    <row r="256" spans="32:152" ht="12.75">
      <c r="AF256" s="154"/>
      <c r="AG256" s="154"/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  <c r="BD256" s="154"/>
      <c r="BE256" s="154"/>
      <c r="BF256" s="154"/>
      <c r="BG256" s="154"/>
      <c r="BH256" s="154"/>
      <c r="BI256" s="154"/>
      <c r="BJ256" s="154"/>
      <c r="BK256" s="154"/>
      <c r="BL256" s="154"/>
      <c r="BM256" s="154"/>
      <c r="BN256" s="154"/>
      <c r="BO256" s="154"/>
      <c r="BP256" s="154"/>
      <c r="BQ256" s="154"/>
      <c r="BR256" s="154"/>
      <c r="BS256" s="154"/>
      <c r="BT256" s="154"/>
      <c r="BU256" s="154"/>
      <c r="BV256" s="154"/>
      <c r="BW256" s="154"/>
      <c r="BX256" s="154"/>
      <c r="BY256" s="154"/>
      <c r="BZ256" s="154"/>
      <c r="CA256" s="154"/>
      <c r="CB256" s="154"/>
      <c r="CC256" s="154"/>
      <c r="CD256" s="154"/>
      <c r="CE256" s="154"/>
      <c r="CF256" s="154"/>
      <c r="CG256" s="154"/>
      <c r="CH256" s="154"/>
      <c r="CI256" s="154"/>
      <c r="CJ256" s="154"/>
      <c r="CK256" s="154"/>
      <c r="CL256" s="154"/>
      <c r="CM256" s="154"/>
      <c r="CN256" s="154"/>
      <c r="CO256" s="154"/>
      <c r="CP256" s="154"/>
      <c r="CQ256" s="154"/>
      <c r="CR256" s="154"/>
      <c r="CS256" s="154"/>
      <c r="CT256" s="154"/>
      <c r="CU256" s="154"/>
      <c r="CV256" s="154"/>
      <c r="CW256" s="154"/>
      <c r="CX256" s="154"/>
      <c r="CY256" s="154"/>
      <c r="CZ256" s="154"/>
      <c r="DA256" s="154"/>
      <c r="DB256" s="154"/>
      <c r="DC256" s="154"/>
      <c r="DD256" s="154"/>
      <c r="DE256" s="154"/>
      <c r="DF256" s="154"/>
      <c r="DG256" s="154"/>
      <c r="DH256" s="154"/>
      <c r="DI256" s="154"/>
      <c r="DJ256" s="154"/>
      <c r="DK256" s="154"/>
      <c r="DL256" s="154"/>
      <c r="DM256" s="154"/>
      <c r="DN256" s="154"/>
      <c r="DO256" s="154"/>
      <c r="DP256" s="154"/>
      <c r="DQ256" s="154"/>
      <c r="DR256" s="154"/>
      <c r="DS256" s="154"/>
      <c r="DT256" s="154"/>
      <c r="DU256" s="154"/>
      <c r="DV256" s="154"/>
      <c r="DW256" s="154"/>
      <c r="DX256" s="154"/>
      <c r="DY256" s="154"/>
      <c r="DZ256" s="154"/>
      <c r="EA256" s="154"/>
      <c r="EB256" s="154"/>
      <c r="EC256" s="154"/>
      <c r="ED256" s="154"/>
      <c r="EE256" s="154"/>
      <c r="EF256" s="154"/>
      <c r="EG256" s="154"/>
      <c r="EH256" s="154"/>
      <c r="EI256" s="154"/>
      <c r="EJ256" s="154"/>
      <c r="EK256" s="154"/>
      <c r="EL256" s="154"/>
      <c r="EM256" s="154"/>
      <c r="EN256" s="154"/>
      <c r="EO256" s="154"/>
      <c r="EP256" s="154"/>
      <c r="EQ256" s="154"/>
      <c r="ER256" s="154"/>
      <c r="ES256" s="154"/>
      <c r="ET256" s="154"/>
      <c r="EU256" s="154"/>
      <c r="EV256" s="154"/>
    </row>
    <row r="257" spans="32:152" ht="12.75">
      <c r="AF257" s="154"/>
      <c r="AG257" s="154"/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  <c r="BI257" s="154"/>
      <c r="BJ257" s="154"/>
      <c r="BK257" s="154"/>
      <c r="BL257" s="154"/>
      <c r="BM257" s="154"/>
      <c r="BN257" s="154"/>
      <c r="BO257" s="154"/>
      <c r="BP257" s="154"/>
      <c r="BQ257" s="154"/>
      <c r="BR257" s="154"/>
      <c r="BS257" s="154"/>
      <c r="BT257" s="154"/>
      <c r="BU257" s="154"/>
      <c r="BV257" s="154"/>
      <c r="BW257" s="154"/>
      <c r="BX257" s="154"/>
      <c r="BY257" s="154"/>
      <c r="BZ257" s="154"/>
      <c r="CA257" s="154"/>
      <c r="CB257" s="154"/>
      <c r="CC257" s="154"/>
      <c r="CD257" s="154"/>
      <c r="CE257" s="154"/>
      <c r="CF257" s="154"/>
      <c r="CG257" s="154"/>
      <c r="CH257" s="154"/>
      <c r="CI257" s="154"/>
      <c r="CJ257" s="154"/>
      <c r="CK257" s="154"/>
      <c r="CL257" s="154"/>
      <c r="CM257" s="154"/>
      <c r="CN257" s="154"/>
      <c r="CO257" s="154"/>
      <c r="CP257" s="154"/>
      <c r="CQ257" s="154"/>
      <c r="CR257" s="154"/>
      <c r="CS257" s="154"/>
      <c r="CT257" s="154"/>
      <c r="CU257" s="154"/>
      <c r="CV257" s="154"/>
      <c r="CW257" s="154"/>
      <c r="CX257" s="154"/>
      <c r="CY257" s="154"/>
      <c r="CZ257" s="154"/>
      <c r="DA257" s="154"/>
      <c r="DB257" s="154"/>
      <c r="DC257" s="154"/>
      <c r="DD257" s="154"/>
      <c r="DE257" s="154"/>
      <c r="DF257" s="154"/>
      <c r="DG257" s="154"/>
      <c r="DH257" s="154"/>
      <c r="DI257" s="154"/>
      <c r="DJ257" s="154"/>
      <c r="DK257" s="154"/>
      <c r="DL257" s="154"/>
      <c r="DM257" s="154"/>
      <c r="DN257" s="154"/>
      <c r="DO257" s="154"/>
      <c r="DP257" s="154"/>
      <c r="DQ257" s="154"/>
      <c r="DR257" s="154"/>
      <c r="DS257" s="154"/>
      <c r="DT257" s="154"/>
      <c r="DU257" s="154"/>
      <c r="DV257" s="154"/>
      <c r="DW257" s="154"/>
      <c r="DX257" s="154"/>
      <c r="DY257" s="154"/>
      <c r="DZ257" s="154"/>
      <c r="EA257" s="154"/>
      <c r="EB257" s="154"/>
      <c r="EC257" s="154"/>
      <c r="ED257" s="154"/>
      <c r="EE257" s="154"/>
      <c r="EF257" s="154"/>
      <c r="EG257" s="154"/>
      <c r="EH257" s="154"/>
      <c r="EI257" s="154"/>
      <c r="EJ257" s="154"/>
      <c r="EK257" s="154"/>
      <c r="EL257" s="154"/>
      <c r="EM257" s="154"/>
      <c r="EN257" s="154"/>
      <c r="EO257" s="154"/>
      <c r="EP257" s="154"/>
      <c r="EQ257" s="154"/>
      <c r="ER257" s="154"/>
      <c r="ES257" s="154"/>
      <c r="ET257" s="154"/>
      <c r="EU257" s="154"/>
      <c r="EV257" s="154"/>
    </row>
    <row r="258" spans="32:152" ht="12.75">
      <c r="AF258" s="154"/>
      <c r="AG258" s="154"/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4"/>
      <c r="BU258" s="154"/>
      <c r="BV258" s="154"/>
      <c r="BW258" s="154"/>
      <c r="BX258" s="154"/>
      <c r="BY258" s="154"/>
      <c r="BZ258" s="154"/>
      <c r="CA258" s="154"/>
      <c r="CB258" s="154"/>
      <c r="CC258" s="154"/>
      <c r="CD258" s="154"/>
      <c r="CE258" s="154"/>
      <c r="CF258" s="154"/>
      <c r="CG258" s="154"/>
      <c r="CH258" s="154"/>
      <c r="CI258" s="154"/>
      <c r="CJ258" s="154"/>
      <c r="CK258" s="154"/>
      <c r="CL258" s="154"/>
      <c r="CM258" s="154"/>
      <c r="CN258" s="154"/>
      <c r="CO258" s="154"/>
      <c r="CP258" s="154"/>
      <c r="CQ258" s="154"/>
      <c r="CR258" s="154"/>
      <c r="CS258" s="154"/>
      <c r="CT258" s="154"/>
      <c r="CU258" s="154"/>
      <c r="CV258" s="154"/>
      <c r="CW258" s="154"/>
      <c r="CX258" s="154"/>
      <c r="CY258" s="154"/>
      <c r="CZ258" s="154"/>
      <c r="DA258" s="154"/>
      <c r="DB258" s="154"/>
      <c r="DC258" s="154"/>
      <c r="DD258" s="154"/>
      <c r="DE258" s="154"/>
      <c r="DF258" s="154"/>
      <c r="DG258" s="154"/>
      <c r="DH258" s="154"/>
      <c r="DI258" s="154"/>
      <c r="DJ258" s="154"/>
      <c r="DK258" s="154"/>
      <c r="DL258" s="154"/>
      <c r="DM258" s="154"/>
      <c r="DN258" s="154"/>
      <c r="DO258" s="154"/>
      <c r="DP258" s="154"/>
      <c r="DQ258" s="154"/>
      <c r="DR258" s="154"/>
      <c r="DS258" s="154"/>
      <c r="DT258" s="154"/>
      <c r="DU258" s="154"/>
      <c r="DV258" s="154"/>
      <c r="DW258" s="154"/>
      <c r="DX258" s="154"/>
      <c r="DY258" s="154"/>
      <c r="DZ258" s="154"/>
      <c r="EA258" s="154"/>
      <c r="EB258" s="154"/>
      <c r="EC258" s="154"/>
      <c r="ED258" s="154"/>
      <c r="EE258" s="154"/>
      <c r="EF258" s="154"/>
      <c r="EG258" s="154"/>
      <c r="EH258" s="154"/>
      <c r="EI258" s="154"/>
      <c r="EJ258" s="154"/>
      <c r="EK258" s="154"/>
      <c r="EL258" s="154"/>
      <c r="EM258" s="154"/>
      <c r="EN258" s="154"/>
      <c r="EO258" s="154"/>
      <c r="EP258" s="154"/>
      <c r="EQ258" s="154"/>
      <c r="ER258" s="154"/>
      <c r="ES258" s="154"/>
      <c r="ET258" s="154"/>
      <c r="EU258" s="154"/>
      <c r="EV258" s="154"/>
    </row>
    <row r="259" spans="32:152" ht="12.75">
      <c r="AF259" s="154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4"/>
      <c r="BU259" s="154"/>
      <c r="BV259" s="154"/>
      <c r="BW259" s="154"/>
      <c r="BX259" s="154"/>
      <c r="BY259" s="154"/>
      <c r="BZ259" s="154"/>
      <c r="CA259" s="154"/>
      <c r="CB259" s="154"/>
      <c r="CC259" s="154"/>
      <c r="CD259" s="154"/>
      <c r="CE259" s="154"/>
      <c r="CF259" s="154"/>
      <c r="CG259" s="154"/>
      <c r="CH259" s="154"/>
      <c r="CI259" s="154"/>
      <c r="CJ259" s="154"/>
      <c r="CK259" s="154"/>
      <c r="CL259" s="154"/>
      <c r="CM259" s="154"/>
      <c r="CN259" s="154"/>
      <c r="CO259" s="154"/>
      <c r="CP259" s="154"/>
      <c r="CQ259" s="154"/>
      <c r="CR259" s="154"/>
      <c r="CS259" s="154"/>
      <c r="CT259" s="154"/>
      <c r="CU259" s="154"/>
      <c r="CV259" s="154"/>
      <c r="CW259" s="154"/>
      <c r="CX259" s="154"/>
      <c r="CY259" s="154"/>
      <c r="CZ259" s="154"/>
      <c r="DA259" s="154"/>
      <c r="DB259" s="154"/>
      <c r="DC259" s="154"/>
      <c r="DD259" s="154"/>
      <c r="DE259" s="154"/>
      <c r="DF259" s="154"/>
      <c r="DG259" s="154"/>
      <c r="DH259" s="154"/>
      <c r="DI259" s="154"/>
      <c r="DJ259" s="154"/>
      <c r="DK259" s="154"/>
      <c r="DL259" s="154"/>
      <c r="DM259" s="154"/>
      <c r="DN259" s="154"/>
      <c r="DO259" s="154"/>
      <c r="DP259" s="154"/>
      <c r="DQ259" s="154"/>
      <c r="DR259" s="154"/>
      <c r="DS259" s="154"/>
      <c r="DT259" s="154"/>
      <c r="DU259" s="154"/>
      <c r="DV259" s="154"/>
      <c r="DW259" s="154"/>
      <c r="DX259" s="154"/>
      <c r="DY259" s="154"/>
      <c r="DZ259" s="154"/>
      <c r="EA259" s="154"/>
      <c r="EB259" s="154"/>
      <c r="EC259" s="154"/>
      <c r="ED259" s="154"/>
      <c r="EE259" s="154"/>
      <c r="EF259" s="154"/>
      <c r="EG259" s="154"/>
      <c r="EH259" s="154"/>
      <c r="EI259" s="154"/>
      <c r="EJ259" s="154"/>
      <c r="EK259" s="154"/>
      <c r="EL259" s="154"/>
      <c r="EM259" s="154"/>
      <c r="EN259" s="154"/>
      <c r="EO259" s="154"/>
      <c r="EP259" s="154"/>
      <c r="EQ259" s="154"/>
      <c r="ER259" s="154"/>
      <c r="ES259" s="154"/>
      <c r="ET259" s="154"/>
      <c r="EU259" s="154"/>
      <c r="EV259" s="154"/>
    </row>
    <row r="260" spans="32:152" ht="12.75">
      <c r="AF260" s="154"/>
      <c r="AG260" s="154"/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4"/>
      <c r="BU260" s="154"/>
      <c r="BV260" s="154"/>
      <c r="BW260" s="154"/>
      <c r="BX260" s="154"/>
      <c r="BY260" s="154"/>
      <c r="BZ260" s="154"/>
      <c r="CA260" s="154"/>
      <c r="CB260" s="154"/>
      <c r="CC260" s="154"/>
      <c r="CD260" s="154"/>
      <c r="CE260" s="154"/>
      <c r="CF260" s="154"/>
      <c r="CG260" s="154"/>
      <c r="CH260" s="154"/>
      <c r="CI260" s="154"/>
      <c r="CJ260" s="154"/>
      <c r="CK260" s="154"/>
      <c r="CL260" s="154"/>
      <c r="CM260" s="154"/>
      <c r="CN260" s="154"/>
      <c r="CO260" s="154"/>
      <c r="CP260" s="154"/>
      <c r="CQ260" s="154"/>
      <c r="CR260" s="154"/>
      <c r="CS260" s="154"/>
      <c r="CT260" s="154"/>
      <c r="CU260" s="154"/>
      <c r="CV260" s="154"/>
      <c r="CW260" s="154"/>
      <c r="CX260" s="154"/>
      <c r="CY260" s="154"/>
      <c r="CZ260" s="154"/>
      <c r="DA260" s="154"/>
      <c r="DB260" s="154"/>
      <c r="DC260" s="154"/>
      <c r="DD260" s="154"/>
      <c r="DE260" s="154"/>
      <c r="DF260" s="154"/>
      <c r="DG260" s="154"/>
      <c r="DH260" s="154"/>
      <c r="DI260" s="154"/>
      <c r="DJ260" s="154"/>
      <c r="DK260" s="154"/>
      <c r="DL260" s="154"/>
      <c r="DM260" s="154"/>
      <c r="DN260" s="154"/>
      <c r="DO260" s="154"/>
      <c r="DP260" s="154"/>
      <c r="DQ260" s="154"/>
      <c r="DR260" s="154"/>
      <c r="DS260" s="154"/>
      <c r="DT260" s="154"/>
      <c r="DU260" s="154"/>
      <c r="DV260" s="154"/>
      <c r="DW260" s="154"/>
      <c r="DX260" s="154"/>
      <c r="DY260" s="154"/>
      <c r="DZ260" s="154"/>
      <c r="EA260" s="154"/>
      <c r="EB260" s="154"/>
      <c r="EC260" s="154"/>
      <c r="ED260" s="154"/>
      <c r="EE260" s="154"/>
      <c r="EF260" s="154"/>
      <c r="EG260" s="154"/>
      <c r="EH260" s="154"/>
      <c r="EI260" s="154"/>
      <c r="EJ260" s="154"/>
      <c r="EK260" s="154"/>
      <c r="EL260" s="154"/>
      <c r="EM260" s="154"/>
      <c r="EN260" s="154"/>
      <c r="EO260" s="154"/>
      <c r="EP260" s="154"/>
      <c r="EQ260" s="154"/>
      <c r="ER260" s="154"/>
      <c r="ES260" s="154"/>
      <c r="ET260" s="154"/>
      <c r="EU260" s="154"/>
      <c r="EV260" s="154"/>
    </row>
    <row r="261" spans="32:152" ht="12.75"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4"/>
      <c r="BU261" s="154"/>
      <c r="BV261" s="154"/>
      <c r="BW261" s="154"/>
      <c r="BX261" s="154"/>
      <c r="BY261" s="154"/>
      <c r="BZ261" s="154"/>
      <c r="CA261" s="154"/>
      <c r="CB261" s="154"/>
      <c r="CC261" s="154"/>
      <c r="CD261" s="154"/>
      <c r="CE261" s="154"/>
      <c r="CF261" s="154"/>
      <c r="CG261" s="154"/>
      <c r="CH261" s="154"/>
      <c r="CI261" s="154"/>
      <c r="CJ261" s="154"/>
      <c r="CK261" s="154"/>
      <c r="CL261" s="154"/>
      <c r="CM261" s="154"/>
      <c r="CN261" s="154"/>
      <c r="CO261" s="154"/>
      <c r="CP261" s="154"/>
      <c r="CQ261" s="154"/>
      <c r="CR261" s="154"/>
      <c r="CS261" s="154"/>
      <c r="CT261" s="154"/>
      <c r="CU261" s="154"/>
      <c r="CV261" s="154"/>
      <c r="CW261" s="154"/>
      <c r="CX261" s="154"/>
      <c r="CY261" s="154"/>
      <c r="CZ261" s="154"/>
      <c r="DA261" s="154"/>
      <c r="DB261" s="154"/>
      <c r="DC261" s="154"/>
      <c r="DD261" s="154"/>
      <c r="DE261" s="154"/>
      <c r="DF261" s="154"/>
      <c r="DG261" s="154"/>
      <c r="DH261" s="154"/>
      <c r="DI261" s="154"/>
      <c r="DJ261" s="154"/>
      <c r="DK261" s="154"/>
      <c r="DL261" s="154"/>
      <c r="DM261" s="154"/>
      <c r="DN261" s="154"/>
      <c r="DO261" s="154"/>
      <c r="DP261" s="154"/>
      <c r="DQ261" s="154"/>
      <c r="DR261" s="154"/>
      <c r="DS261" s="154"/>
      <c r="DT261" s="154"/>
      <c r="DU261" s="154"/>
      <c r="DV261" s="154"/>
      <c r="DW261" s="154"/>
      <c r="DX261" s="154"/>
      <c r="DY261" s="154"/>
      <c r="DZ261" s="154"/>
      <c r="EA261" s="154"/>
      <c r="EB261" s="154"/>
      <c r="EC261" s="154"/>
      <c r="ED261" s="154"/>
      <c r="EE261" s="154"/>
      <c r="EF261" s="154"/>
      <c r="EG261" s="154"/>
      <c r="EH261" s="154"/>
      <c r="EI261" s="154"/>
      <c r="EJ261" s="154"/>
      <c r="EK261" s="154"/>
      <c r="EL261" s="154"/>
      <c r="EM261" s="154"/>
      <c r="EN261" s="154"/>
      <c r="EO261" s="154"/>
      <c r="EP261" s="154"/>
      <c r="EQ261" s="154"/>
      <c r="ER261" s="154"/>
      <c r="ES261" s="154"/>
      <c r="ET261" s="154"/>
      <c r="EU261" s="154"/>
      <c r="EV261" s="154"/>
    </row>
    <row r="262" spans="32:152" ht="12.75">
      <c r="AF262" s="154"/>
      <c r="AG262" s="154"/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4"/>
      <c r="BU262" s="154"/>
      <c r="BV262" s="154"/>
      <c r="BW262" s="154"/>
      <c r="BX262" s="154"/>
      <c r="BY262" s="154"/>
      <c r="BZ262" s="154"/>
      <c r="CA262" s="154"/>
      <c r="CB262" s="154"/>
      <c r="CC262" s="154"/>
      <c r="CD262" s="154"/>
      <c r="CE262" s="154"/>
      <c r="CF262" s="154"/>
      <c r="CG262" s="154"/>
      <c r="CH262" s="154"/>
      <c r="CI262" s="154"/>
      <c r="CJ262" s="154"/>
      <c r="CK262" s="154"/>
      <c r="CL262" s="154"/>
      <c r="CM262" s="154"/>
      <c r="CN262" s="154"/>
      <c r="CO262" s="154"/>
      <c r="CP262" s="154"/>
      <c r="CQ262" s="154"/>
      <c r="CR262" s="154"/>
      <c r="CS262" s="154"/>
      <c r="CT262" s="154"/>
      <c r="CU262" s="154"/>
      <c r="CV262" s="154"/>
      <c r="CW262" s="154"/>
      <c r="CX262" s="154"/>
      <c r="CY262" s="154"/>
      <c r="CZ262" s="154"/>
      <c r="DA262" s="154"/>
      <c r="DB262" s="154"/>
      <c r="DC262" s="154"/>
      <c r="DD262" s="154"/>
      <c r="DE262" s="154"/>
      <c r="DF262" s="154"/>
      <c r="DG262" s="154"/>
      <c r="DH262" s="154"/>
      <c r="DI262" s="154"/>
      <c r="DJ262" s="154"/>
      <c r="DK262" s="154"/>
      <c r="DL262" s="154"/>
      <c r="DM262" s="154"/>
      <c r="DN262" s="154"/>
      <c r="DO262" s="154"/>
      <c r="DP262" s="154"/>
      <c r="DQ262" s="154"/>
      <c r="DR262" s="154"/>
      <c r="DS262" s="154"/>
      <c r="DT262" s="154"/>
      <c r="DU262" s="154"/>
      <c r="DV262" s="154"/>
      <c r="DW262" s="154"/>
      <c r="DX262" s="154"/>
      <c r="DY262" s="154"/>
      <c r="DZ262" s="154"/>
      <c r="EA262" s="154"/>
      <c r="EB262" s="154"/>
      <c r="EC262" s="154"/>
      <c r="ED262" s="154"/>
      <c r="EE262" s="154"/>
      <c r="EF262" s="154"/>
      <c r="EG262" s="154"/>
      <c r="EH262" s="154"/>
      <c r="EI262" s="154"/>
      <c r="EJ262" s="154"/>
      <c r="EK262" s="154"/>
      <c r="EL262" s="154"/>
      <c r="EM262" s="154"/>
      <c r="EN262" s="154"/>
      <c r="EO262" s="154"/>
      <c r="EP262" s="154"/>
      <c r="EQ262" s="154"/>
      <c r="ER262" s="154"/>
      <c r="ES262" s="154"/>
      <c r="ET262" s="154"/>
      <c r="EU262" s="154"/>
      <c r="EV262" s="154"/>
    </row>
    <row r="263" spans="32:152" ht="12.75"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  <c r="BI263" s="154"/>
      <c r="BJ263" s="154"/>
      <c r="BK263" s="154"/>
      <c r="BL263" s="154"/>
      <c r="BM263" s="154"/>
      <c r="BN263" s="154"/>
      <c r="BO263" s="154"/>
      <c r="BP263" s="154"/>
      <c r="BQ263" s="154"/>
      <c r="BR263" s="154"/>
      <c r="BS263" s="154"/>
      <c r="BT263" s="154"/>
      <c r="BU263" s="154"/>
      <c r="BV263" s="154"/>
      <c r="BW263" s="154"/>
      <c r="BX263" s="154"/>
      <c r="BY263" s="154"/>
      <c r="BZ263" s="154"/>
      <c r="CA263" s="154"/>
      <c r="CB263" s="154"/>
      <c r="CC263" s="154"/>
      <c r="CD263" s="154"/>
      <c r="CE263" s="154"/>
      <c r="CF263" s="154"/>
      <c r="CG263" s="154"/>
      <c r="CH263" s="154"/>
      <c r="CI263" s="154"/>
      <c r="CJ263" s="154"/>
      <c r="CK263" s="154"/>
      <c r="CL263" s="154"/>
      <c r="CM263" s="154"/>
      <c r="CN263" s="154"/>
      <c r="CO263" s="154"/>
      <c r="CP263" s="154"/>
      <c r="CQ263" s="154"/>
      <c r="CR263" s="154"/>
      <c r="CS263" s="154"/>
      <c r="CT263" s="154"/>
      <c r="CU263" s="154"/>
      <c r="CV263" s="154"/>
      <c r="CW263" s="154"/>
      <c r="CX263" s="154"/>
      <c r="CY263" s="154"/>
      <c r="CZ263" s="154"/>
      <c r="DA263" s="154"/>
      <c r="DB263" s="154"/>
      <c r="DC263" s="154"/>
      <c r="DD263" s="154"/>
      <c r="DE263" s="154"/>
      <c r="DF263" s="154"/>
      <c r="DG263" s="154"/>
      <c r="DH263" s="154"/>
      <c r="DI263" s="154"/>
      <c r="DJ263" s="154"/>
      <c r="DK263" s="154"/>
      <c r="DL263" s="154"/>
      <c r="DM263" s="154"/>
      <c r="DN263" s="154"/>
      <c r="DO263" s="154"/>
      <c r="DP263" s="154"/>
      <c r="DQ263" s="154"/>
      <c r="DR263" s="154"/>
      <c r="DS263" s="154"/>
      <c r="DT263" s="154"/>
      <c r="DU263" s="154"/>
      <c r="DV263" s="154"/>
      <c r="DW263" s="154"/>
      <c r="DX263" s="154"/>
      <c r="DY263" s="154"/>
      <c r="DZ263" s="154"/>
      <c r="EA263" s="154"/>
      <c r="EB263" s="154"/>
      <c r="EC263" s="154"/>
      <c r="ED263" s="154"/>
      <c r="EE263" s="154"/>
      <c r="EF263" s="154"/>
      <c r="EG263" s="154"/>
      <c r="EH263" s="154"/>
      <c r="EI263" s="154"/>
      <c r="EJ263" s="154"/>
      <c r="EK263" s="154"/>
      <c r="EL263" s="154"/>
      <c r="EM263" s="154"/>
      <c r="EN263" s="154"/>
      <c r="EO263" s="154"/>
      <c r="EP263" s="154"/>
      <c r="EQ263" s="154"/>
      <c r="ER263" s="154"/>
      <c r="ES263" s="154"/>
      <c r="ET263" s="154"/>
      <c r="EU263" s="154"/>
      <c r="EV263" s="154"/>
    </row>
    <row r="264" spans="32:152" ht="12.75"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  <c r="BI264" s="154"/>
      <c r="BJ264" s="154"/>
      <c r="BK264" s="154"/>
      <c r="BL264" s="154"/>
      <c r="BM264" s="154"/>
      <c r="BN264" s="154"/>
      <c r="BO264" s="154"/>
      <c r="BP264" s="154"/>
      <c r="BQ264" s="154"/>
      <c r="BR264" s="154"/>
      <c r="BS264" s="154"/>
      <c r="BT264" s="154"/>
      <c r="BU264" s="154"/>
      <c r="BV264" s="154"/>
      <c r="BW264" s="154"/>
      <c r="BX264" s="154"/>
      <c r="BY264" s="154"/>
      <c r="BZ264" s="154"/>
      <c r="CA264" s="154"/>
      <c r="CB264" s="154"/>
      <c r="CC264" s="154"/>
      <c r="CD264" s="154"/>
      <c r="CE264" s="154"/>
      <c r="CF264" s="154"/>
      <c r="CG264" s="154"/>
      <c r="CH264" s="154"/>
      <c r="CI264" s="154"/>
      <c r="CJ264" s="154"/>
      <c r="CK264" s="154"/>
      <c r="CL264" s="154"/>
      <c r="CM264" s="154"/>
      <c r="CN264" s="154"/>
      <c r="CO264" s="154"/>
      <c r="CP264" s="154"/>
      <c r="CQ264" s="154"/>
      <c r="CR264" s="154"/>
      <c r="CS264" s="154"/>
      <c r="CT264" s="154"/>
      <c r="CU264" s="154"/>
      <c r="CV264" s="154"/>
      <c r="CW264" s="154"/>
      <c r="CX264" s="154"/>
      <c r="CY264" s="154"/>
      <c r="CZ264" s="154"/>
      <c r="DA264" s="154"/>
      <c r="DB264" s="154"/>
      <c r="DC264" s="154"/>
      <c r="DD264" s="154"/>
      <c r="DE264" s="154"/>
      <c r="DF264" s="154"/>
      <c r="DG264" s="154"/>
      <c r="DH264" s="154"/>
      <c r="DI264" s="154"/>
      <c r="DJ264" s="154"/>
      <c r="DK264" s="154"/>
      <c r="DL264" s="154"/>
      <c r="DM264" s="154"/>
      <c r="DN264" s="154"/>
      <c r="DO264" s="154"/>
      <c r="DP264" s="154"/>
      <c r="DQ264" s="154"/>
      <c r="DR264" s="154"/>
      <c r="DS264" s="154"/>
      <c r="DT264" s="154"/>
      <c r="DU264" s="154"/>
      <c r="DV264" s="154"/>
      <c r="DW264" s="154"/>
      <c r="DX264" s="154"/>
      <c r="DY264" s="154"/>
      <c r="DZ264" s="154"/>
      <c r="EA264" s="154"/>
      <c r="EB264" s="154"/>
      <c r="EC264" s="154"/>
      <c r="ED264" s="154"/>
      <c r="EE264" s="154"/>
      <c r="EF264" s="154"/>
      <c r="EG264" s="154"/>
      <c r="EH264" s="154"/>
      <c r="EI264" s="154"/>
      <c r="EJ264" s="154"/>
      <c r="EK264" s="154"/>
      <c r="EL264" s="154"/>
      <c r="EM264" s="154"/>
      <c r="EN264" s="154"/>
      <c r="EO264" s="154"/>
      <c r="EP264" s="154"/>
      <c r="EQ264" s="154"/>
      <c r="ER264" s="154"/>
      <c r="ES264" s="154"/>
      <c r="ET264" s="154"/>
      <c r="EU264" s="154"/>
      <c r="EV264" s="154"/>
    </row>
    <row r="265" spans="32:152" ht="12.75"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  <c r="BH265" s="154"/>
      <c r="BI265" s="154"/>
      <c r="BJ265" s="154"/>
      <c r="BK265" s="154"/>
      <c r="BL265" s="154"/>
      <c r="BM265" s="154"/>
      <c r="BN265" s="154"/>
      <c r="BO265" s="154"/>
      <c r="BP265" s="154"/>
      <c r="BQ265" s="154"/>
      <c r="BR265" s="154"/>
      <c r="BS265" s="154"/>
      <c r="BT265" s="154"/>
      <c r="BU265" s="154"/>
      <c r="BV265" s="154"/>
      <c r="BW265" s="154"/>
      <c r="BX265" s="154"/>
      <c r="BY265" s="154"/>
      <c r="BZ265" s="154"/>
      <c r="CA265" s="154"/>
      <c r="CB265" s="154"/>
      <c r="CC265" s="154"/>
      <c r="CD265" s="154"/>
      <c r="CE265" s="154"/>
      <c r="CF265" s="154"/>
      <c r="CG265" s="154"/>
      <c r="CH265" s="154"/>
      <c r="CI265" s="154"/>
      <c r="CJ265" s="154"/>
      <c r="CK265" s="154"/>
      <c r="CL265" s="154"/>
      <c r="CM265" s="154"/>
      <c r="CN265" s="154"/>
      <c r="CO265" s="154"/>
      <c r="CP265" s="154"/>
      <c r="CQ265" s="154"/>
      <c r="CR265" s="154"/>
      <c r="CS265" s="154"/>
      <c r="CT265" s="154"/>
      <c r="CU265" s="154"/>
      <c r="CV265" s="154"/>
      <c r="CW265" s="154"/>
      <c r="CX265" s="154"/>
      <c r="CY265" s="154"/>
      <c r="CZ265" s="154"/>
      <c r="DA265" s="154"/>
      <c r="DB265" s="154"/>
      <c r="DC265" s="154"/>
      <c r="DD265" s="154"/>
      <c r="DE265" s="154"/>
      <c r="DF265" s="154"/>
      <c r="DG265" s="154"/>
      <c r="DH265" s="154"/>
      <c r="DI265" s="154"/>
      <c r="DJ265" s="154"/>
      <c r="DK265" s="154"/>
      <c r="DL265" s="154"/>
      <c r="DM265" s="154"/>
      <c r="DN265" s="154"/>
      <c r="DO265" s="154"/>
      <c r="DP265" s="154"/>
      <c r="DQ265" s="154"/>
      <c r="DR265" s="154"/>
      <c r="DS265" s="154"/>
      <c r="DT265" s="154"/>
      <c r="DU265" s="154"/>
      <c r="DV265" s="154"/>
      <c r="DW265" s="154"/>
      <c r="DX265" s="154"/>
      <c r="DY265" s="154"/>
      <c r="DZ265" s="154"/>
      <c r="EA265" s="154"/>
      <c r="EB265" s="154"/>
      <c r="EC265" s="154"/>
      <c r="ED265" s="154"/>
      <c r="EE265" s="154"/>
      <c r="EF265" s="154"/>
      <c r="EG265" s="154"/>
      <c r="EH265" s="154"/>
      <c r="EI265" s="154"/>
      <c r="EJ265" s="154"/>
      <c r="EK265" s="154"/>
      <c r="EL265" s="154"/>
      <c r="EM265" s="154"/>
      <c r="EN265" s="154"/>
      <c r="EO265" s="154"/>
      <c r="EP265" s="154"/>
      <c r="EQ265" s="154"/>
      <c r="ER265" s="154"/>
      <c r="ES265" s="154"/>
      <c r="ET265" s="154"/>
      <c r="EU265" s="154"/>
      <c r="EV265" s="154"/>
    </row>
    <row r="266" spans="32:152" ht="12.75">
      <c r="AF266" s="154"/>
      <c r="AG266" s="154"/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  <c r="BH266" s="154"/>
      <c r="BI266" s="154"/>
      <c r="BJ266" s="154"/>
      <c r="BK266" s="154"/>
      <c r="BL266" s="154"/>
      <c r="BM266" s="154"/>
      <c r="BN266" s="154"/>
      <c r="BO266" s="154"/>
      <c r="BP266" s="154"/>
      <c r="BQ266" s="154"/>
      <c r="BR266" s="154"/>
      <c r="BS266" s="154"/>
      <c r="BT266" s="154"/>
      <c r="BU266" s="154"/>
      <c r="BV266" s="154"/>
      <c r="BW266" s="154"/>
      <c r="BX266" s="154"/>
      <c r="BY266" s="154"/>
      <c r="BZ266" s="154"/>
      <c r="CA266" s="154"/>
      <c r="CB266" s="154"/>
      <c r="CC266" s="154"/>
      <c r="CD266" s="154"/>
      <c r="CE266" s="154"/>
      <c r="CF266" s="154"/>
      <c r="CG266" s="154"/>
      <c r="CH266" s="154"/>
      <c r="CI266" s="154"/>
      <c r="CJ266" s="154"/>
      <c r="CK266" s="154"/>
      <c r="CL266" s="154"/>
      <c r="CM266" s="154"/>
      <c r="CN266" s="154"/>
      <c r="CO266" s="154"/>
      <c r="CP266" s="154"/>
      <c r="CQ266" s="154"/>
      <c r="CR266" s="154"/>
      <c r="CS266" s="154"/>
      <c r="CT266" s="154"/>
      <c r="CU266" s="154"/>
      <c r="CV266" s="154"/>
      <c r="CW266" s="154"/>
      <c r="CX266" s="154"/>
      <c r="CY266" s="154"/>
      <c r="CZ266" s="154"/>
      <c r="DA266" s="154"/>
      <c r="DB266" s="154"/>
      <c r="DC266" s="154"/>
      <c r="DD266" s="154"/>
      <c r="DE266" s="154"/>
      <c r="DF266" s="154"/>
      <c r="DG266" s="154"/>
      <c r="DH266" s="154"/>
      <c r="DI266" s="154"/>
      <c r="DJ266" s="154"/>
      <c r="DK266" s="154"/>
      <c r="DL266" s="154"/>
      <c r="DM266" s="154"/>
      <c r="DN266" s="154"/>
      <c r="DO266" s="154"/>
      <c r="DP266" s="154"/>
      <c r="DQ266" s="154"/>
      <c r="DR266" s="154"/>
      <c r="DS266" s="154"/>
      <c r="DT266" s="154"/>
      <c r="DU266" s="154"/>
      <c r="DV266" s="154"/>
      <c r="DW266" s="154"/>
      <c r="DX266" s="154"/>
      <c r="DY266" s="154"/>
      <c r="DZ266" s="154"/>
      <c r="EA266" s="154"/>
      <c r="EB266" s="154"/>
      <c r="EC266" s="154"/>
      <c r="ED266" s="154"/>
      <c r="EE266" s="154"/>
      <c r="EF266" s="154"/>
      <c r="EG266" s="154"/>
      <c r="EH266" s="154"/>
      <c r="EI266" s="154"/>
      <c r="EJ266" s="154"/>
      <c r="EK266" s="154"/>
      <c r="EL266" s="154"/>
      <c r="EM266" s="154"/>
      <c r="EN266" s="154"/>
      <c r="EO266" s="154"/>
      <c r="EP266" s="154"/>
      <c r="EQ266" s="154"/>
      <c r="ER266" s="154"/>
      <c r="ES266" s="154"/>
      <c r="ET266" s="154"/>
      <c r="EU266" s="154"/>
      <c r="EV266" s="154"/>
    </row>
    <row r="267" spans="32:152" ht="12.75"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  <c r="BI267" s="154"/>
      <c r="BJ267" s="154"/>
      <c r="BK267" s="154"/>
      <c r="BL267" s="154"/>
      <c r="BM267" s="154"/>
      <c r="BN267" s="154"/>
      <c r="BO267" s="154"/>
      <c r="BP267" s="154"/>
      <c r="BQ267" s="154"/>
      <c r="BR267" s="154"/>
      <c r="BS267" s="154"/>
      <c r="BT267" s="154"/>
      <c r="BU267" s="154"/>
      <c r="BV267" s="154"/>
      <c r="BW267" s="154"/>
      <c r="BX267" s="154"/>
      <c r="BY267" s="154"/>
      <c r="BZ267" s="154"/>
      <c r="CA267" s="154"/>
      <c r="CB267" s="154"/>
      <c r="CC267" s="154"/>
      <c r="CD267" s="154"/>
      <c r="CE267" s="154"/>
      <c r="CF267" s="154"/>
      <c r="CG267" s="154"/>
      <c r="CH267" s="154"/>
      <c r="CI267" s="154"/>
      <c r="CJ267" s="154"/>
      <c r="CK267" s="154"/>
      <c r="CL267" s="154"/>
      <c r="CM267" s="154"/>
      <c r="CN267" s="154"/>
      <c r="CO267" s="154"/>
      <c r="CP267" s="154"/>
      <c r="CQ267" s="154"/>
      <c r="CR267" s="154"/>
      <c r="CS267" s="154"/>
      <c r="CT267" s="154"/>
      <c r="CU267" s="154"/>
      <c r="CV267" s="154"/>
      <c r="CW267" s="154"/>
      <c r="CX267" s="154"/>
      <c r="CY267" s="154"/>
      <c r="CZ267" s="154"/>
      <c r="DA267" s="154"/>
      <c r="DB267" s="154"/>
      <c r="DC267" s="154"/>
      <c r="DD267" s="154"/>
      <c r="DE267" s="154"/>
      <c r="DF267" s="154"/>
      <c r="DG267" s="154"/>
      <c r="DH267" s="154"/>
      <c r="DI267" s="154"/>
      <c r="DJ267" s="154"/>
      <c r="DK267" s="154"/>
      <c r="DL267" s="154"/>
      <c r="DM267" s="154"/>
      <c r="DN267" s="154"/>
      <c r="DO267" s="154"/>
      <c r="DP267" s="154"/>
      <c r="DQ267" s="154"/>
      <c r="DR267" s="154"/>
      <c r="DS267" s="154"/>
      <c r="DT267" s="154"/>
      <c r="DU267" s="154"/>
      <c r="DV267" s="154"/>
      <c r="DW267" s="154"/>
      <c r="DX267" s="154"/>
      <c r="DY267" s="154"/>
      <c r="DZ267" s="154"/>
      <c r="EA267" s="154"/>
      <c r="EB267" s="154"/>
      <c r="EC267" s="154"/>
      <c r="ED267" s="154"/>
      <c r="EE267" s="154"/>
      <c r="EF267" s="154"/>
      <c r="EG267" s="154"/>
      <c r="EH267" s="154"/>
      <c r="EI267" s="154"/>
      <c r="EJ267" s="154"/>
      <c r="EK267" s="154"/>
      <c r="EL267" s="154"/>
      <c r="EM267" s="154"/>
      <c r="EN267" s="154"/>
      <c r="EO267" s="154"/>
      <c r="EP267" s="154"/>
      <c r="EQ267" s="154"/>
      <c r="ER267" s="154"/>
      <c r="ES267" s="154"/>
      <c r="ET267" s="154"/>
      <c r="EU267" s="154"/>
      <c r="EV267" s="154"/>
    </row>
    <row r="268" spans="32:152" ht="12.75"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  <c r="BI268" s="154"/>
      <c r="BJ268" s="154"/>
      <c r="BK268" s="154"/>
      <c r="BL268" s="154"/>
      <c r="BM268" s="154"/>
      <c r="BN268" s="154"/>
      <c r="BO268" s="154"/>
      <c r="BP268" s="154"/>
      <c r="BQ268" s="154"/>
      <c r="BR268" s="154"/>
      <c r="BS268" s="154"/>
      <c r="BT268" s="154"/>
      <c r="BU268" s="154"/>
      <c r="BV268" s="154"/>
      <c r="BW268" s="154"/>
      <c r="BX268" s="154"/>
      <c r="BY268" s="154"/>
      <c r="BZ268" s="154"/>
      <c r="CA268" s="154"/>
      <c r="CB268" s="154"/>
      <c r="CC268" s="154"/>
      <c r="CD268" s="154"/>
      <c r="CE268" s="154"/>
      <c r="CF268" s="154"/>
      <c r="CG268" s="154"/>
      <c r="CH268" s="154"/>
      <c r="CI268" s="154"/>
      <c r="CJ268" s="154"/>
      <c r="CK268" s="154"/>
      <c r="CL268" s="154"/>
      <c r="CM268" s="154"/>
      <c r="CN268" s="154"/>
      <c r="CO268" s="154"/>
      <c r="CP268" s="154"/>
      <c r="CQ268" s="154"/>
      <c r="CR268" s="154"/>
      <c r="CS268" s="154"/>
      <c r="CT268" s="154"/>
      <c r="CU268" s="154"/>
      <c r="CV268" s="154"/>
      <c r="CW268" s="154"/>
      <c r="CX268" s="154"/>
      <c r="CY268" s="154"/>
      <c r="CZ268" s="154"/>
      <c r="DA268" s="154"/>
      <c r="DB268" s="154"/>
      <c r="DC268" s="154"/>
      <c r="DD268" s="154"/>
      <c r="DE268" s="154"/>
      <c r="DF268" s="154"/>
      <c r="DG268" s="154"/>
      <c r="DH268" s="154"/>
      <c r="DI268" s="154"/>
      <c r="DJ268" s="154"/>
      <c r="DK268" s="154"/>
      <c r="DL268" s="154"/>
      <c r="DM268" s="154"/>
      <c r="DN268" s="154"/>
      <c r="DO268" s="154"/>
      <c r="DP268" s="154"/>
      <c r="DQ268" s="154"/>
      <c r="DR268" s="154"/>
      <c r="DS268" s="154"/>
      <c r="DT268" s="154"/>
      <c r="DU268" s="154"/>
      <c r="DV268" s="154"/>
      <c r="DW268" s="154"/>
      <c r="DX268" s="154"/>
      <c r="DY268" s="154"/>
      <c r="DZ268" s="154"/>
      <c r="EA268" s="154"/>
      <c r="EB268" s="154"/>
      <c r="EC268" s="154"/>
      <c r="ED268" s="154"/>
      <c r="EE268" s="154"/>
      <c r="EF268" s="154"/>
      <c r="EG268" s="154"/>
      <c r="EH268" s="154"/>
      <c r="EI268" s="154"/>
      <c r="EJ268" s="154"/>
      <c r="EK268" s="154"/>
      <c r="EL268" s="154"/>
      <c r="EM268" s="154"/>
      <c r="EN268" s="154"/>
      <c r="EO268" s="154"/>
      <c r="EP268" s="154"/>
      <c r="EQ268" s="154"/>
      <c r="ER268" s="154"/>
      <c r="ES268" s="154"/>
      <c r="ET268" s="154"/>
      <c r="EU268" s="154"/>
      <c r="EV268" s="154"/>
    </row>
    <row r="269" spans="32:152" ht="12.75"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  <c r="BI269" s="154"/>
      <c r="BJ269" s="154"/>
      <c r="BK269" s="154"/>
      <c r="BL269" s="154"/>
      <c r="BM269" s="154"/>
      <c r="BN269" s="154"/>
      <c r="BO269" s="154"/>
      <c r="BP269" s="154"/>
      <c r="BQ269" s="154"/>
      <c r="BR269" s="154"/>
      <c r="BS269" s="154"/>
      <c r="BT269" s="154"/>
      <c r="BU269" s="154"/>
      <c r="BV269" s="154"/>
      <c r="BW269" s="154"/>
      <c r="BX269" s="154"/>
      <c r="BY269" s="154"/>
      <c r="BZ269" s="154"/>
      <c r="CA269" s="154"/>
      <c r="CB269" s="154"/>
      <c r="CC269" s="154"/>
      <c r="CD269" s="154"/>
      <c r="CE269" s="154"/>
      <c r="CF269" s="154"/>
      <c r="CG269" s="154"/>
      <c r="CH269" s="154"/>
      <c r="CI269" s="154"/>
      <c r="CJ269" s="154"/>
      <c r="CK269" s="154"/>
      <c r="CL269" s="154"/>
      <c r="CM269" s="154"/>
      <c r="CN269" s="154"/>
      <c r="CO269" s="154"/>
      <c r="CP269" s="154"/>
      <c r="CQ269" s="154"/>
      <c r="CR269" s="154"/>
      <c r="CS269" s="154"/>
      <c r="CT269" s="154"/>
      <c r="CU269" s="154"/>
      <c r="CV269" s="154"/>
      <c r="CW269" s="154"/>
      <c r="CX269" s="154"/>
      <c r="CY269" s="154"/>
      <c r="CZ269" s="154"/>
      <c r="DA269" s="154"/>
      <c r="DB269" s="154"/>
      <c r="DC269" s="154"/>
      <c r="DD269" s="154"/>
      <c r="DE269" s="154"/>
      <c r="DF269" s="154"/>
      <c r="DG269" s="154"/>
      <c r="DH269" s="154"/>
      <c r="DI269" s="154"/>
      <c r="DJ269" s="154"/>
      <c r="DK269" s="154"/>
      <c r="DL269" s="154"/>
      <c r="DM269" s="154"/>
      <c r="DN269" s="154"/>
      <c r="DO269" s="154"/>
      <c r="DP269" s="154"/>
      <c r="DQ269" s="154"/>
      <c r="DR269" s="154"/>
      <c r="DS269" s="154"/>
      <c r="DT269" s="154"/>
      <c r="DU269" s="154"/>
      <c r="DV269" s="154"/>
      <c r="DW269" s="154"/>
      <c r="DX269" s="154"/>
      <c r="DY269" s="154"/>
      <c r="DZ269" s="154"/>
      <c r="EA269" s="154"/>
      <c r="EB269" s="154"/>
      <c r="EC269" s="154"/>
      <c r="ED269" s="154"/>
      <c r="EE269" s="154"/>
      <c r="EF269" s="154"/>
      <c r="EG269" s="154"/>
      <c r="EH269" s="154"/>
      <c r="EI269" s="154"/>
      <c r="EJ269" s="154"/>
      <c r="EK269" s="154"/>
      <c r="EL269" s="154"/>
      <c r="EM269" s="154"/>
      <c r="EN269" s="154"/>
      <c r="EO269" s="154"/>
      <c r="EP269" s="154"/>
      <c r="EQ269" s="154"/>
      <c r="ER269" s="154"/>
      <c r="ES269" s="154"/>
      <c r="ET269" s="154"/>
      <c r="EU269" s="154"/>
      <c r="EV269" s="154"/>
    </row>
    <row r="270" spans="32:152" ht="12.75"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  <c r="BH270" s="154"/>
      <c r="BI270" s="154"/>
      <c r="BJ270" s="154"/>
      <c r="BK270" s="154"/>
      <c r="BL270" s="154"/>
      <c r="BM270" s="154"/>
      <c r="BN270" s="154"/>
      <c r="BO270" s="154"/>
      <c r="BP270" s="154"/>
      <c r="BQ270" s="154"/>
      <c r="BR270" s="154"/>
      <c r="BS270" s="154"/>
      <c r="BT270" s="154"/>
      <c r="BU270" s="154"/>
      <c r="BV270" s="154"/>
      <c r="BW270" s="154"/>
      <c r="BX270" s="154"/>
      <c r="BY270" s="154"/>
      <c r="BZ270" s="154"/>
      <c r="CA270" s="154"/>
      <c r="CB270" s="154"/>
      <c r="CC270" s="154"/>
      <c r="CD270" s="154"/>
      <c r="CE270" s="154"/>
      <c r="CF270" s="154"/>
      <c r="CG270" s="154"/>
      <c r="CH270" s="154"/>
      <c r="CI270" s="154"/>
      <c r="CJ270" s="154"/>
      <c r="CK270" s="154"/>
      <c r="CL270" s="154"/>
      <c r="CM270" s="154"/>
      <c r="CN270" s="154"/>
      <c r="CO270" s="154"/>
      <c r="CP270" s="154"/>
      <c r="CQ270" s="154"/>
      <c r="CR270" s="154"/>
      <c r="CS270" s="154"/>
      <c r="CT270" s="154"/>
      <c r="CU270" s="154"/>
      <c r="CV270" s="154"/>
      <c r="CW270" s="154"/>
      <c r="CX270" s="154"/>
      <c r="CY270" s="154"/>
      <c r="CZ270" s="154"/>
      <c r="DA270" s="154"/>
      <c r="DB270" s="154"/>
      <c r="DC270" s="154"/>
      <c r="DD270" s="154"/>
      <c r="DE270" s="154"/>
      <c r="DF270" s="154"/>
      <c r="DG270" s="154"/>
      <c r="DH270" s="154"/>
      <c r="DI270" s="154"/>
      <c r="DJ270" s="154"/>
      <c r="DK270" s="154"/>
      <c r="DL270" s="154"/>
      <c r="DM270" s="154"/>
      <c r="DN270" s="154"/>
      <c r="DO270" s="154"/>
      <c r="DP270" s="154"/>
      <c r="DQ270" s="154"/>
      <c r="DR270" s="154"/>
      <c r="DS270" s="154"/>
      <c r="DT270" s="154"/>
      <c r="DU270" s="154"/>
      <c r="DV270" s="154"/>
      <c r="DW270" s="154"/>
      <c r="DX270" s="154"/>
      <c r="DY270" s="154"/>
      <c r="DZ270" s="154"/>
      <c r="EA270" s="154"/>
      <c r="EB270" s="154"/>
      <c r="EC270" s="154"/>
      <c r="ED270" s="154"/>
      <c r="EE270" s="154"/>
      <c r="EF270" s="154"/>
      <c r="EG270" s="154"/>
      <c r="EH270" s="154"/>
      <c r="EI270" s="154"/>
      <c r="EJ270" s="154"/>
      <c r="EK270" s="154"/>
      <c r="EL270" s="154"/>
      <c r="EM270" s="154"/>
      <c r="EN270" s="154"/>
      <c r="EO270" s="154"/>
      <c r="EP270" s="154"/>
      <c r="EQ270" s="154"/>
      <c r="ER270" s="154"/>
      <c r="ES270" s="154"/>
      <c r="ET270" s="154"/>
      <c r="EU270" s="154"/>
      <c r="EV270" s="154"/>
    </row>
    <row r="271" spans="32:152" ht="12.75">
      <c r="AF271" s="154"/>
      <c r="AG271" s="154"/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  <c r="BH271" s="154"/>
      <c r="BI271" s="154"/>
      <c r="BJ271" s="154"/>
      <c r="BK271" s="154"/>
      <c r="BL271" s="154"/>
      <c r="BM271" s="154"/>
      <c r="BN271" s="154"/>
      <c r="BO271" s="154"/>
      <c r="BP271" s="154"/>
      <c r="BQ271" s="154"/>
      <c r="BR271" s="154"/>
      <c r="BS271" s="154"/>
      <c r="BT271" s="154"/>
      <c r="BU271" s="154"/>
      <c r="BV271" s="154"/>
      <c r="BW271" s="154"/>
      <c r="BX271" s="154"/>
      <c r="BY271" s="154"/>
      <c r="BZ271" s="154"/>
      <c r="CA271" s="154"/>
      <c r="CB271" s="154"/>
      <c r="CC271" s="154"/>
      <c r="CD271" s="154"/>
      <c r="CE271" s="154"/>
      <c r="CF271" s="154"/>
      <c r="CG271" s="154"/>
      <c r="CH271" s="154"/>
      <c r="CI271" s="154"/>
      <c r="CJ271" s="154"/>
      <c r="CK271" s="154"/>
      <c r="CL271" s="154"/>
      <c r="CM271" s="154"/>
      <c r="CN271" s="154"/>
      <c r="CO271" s="154"/>
      <c r="CP271" s="154"/>
      <c r="CQ271" s="154"/>
      <c r="CR271" s="154"/>
      <c r="CS271" s="154"/>
      <c r="CT271" s="154"/>
      <c r="CU271" s="154"/>
      <c r="CV271" s="154"/>
      <c r="CW271" s="154"/>
      <c r="CX271" s="154"/>
      <c r="CY271" s="154"/>
      <c r="CZ271" s="154"/>
      <c r="DA271" s="154"/>
      <c r="DB271" s="154"/>
      <c r="DC271" s="154"/>
      <c r="DD271" s="154"/>
      <c r="DE271" s="154"/>
      <c r="DF271" s="154"/>
      <c r="DG271" s="154"/>
      <c r="DH271" s="154"/>
      <c r="DI271" s="154"/>
      <c r="DJ271" s="154"/>
      <c r="DK271" s="154"/>
      <c r="DL271" s="154"/>
      <c r="DM271" s="154"/>
      <c r="DN271" s="154"/>
      <c r="DO271" s="154"/>
      <c r="DP271" s="154"/>
      <c r="DQ271" s="154"/>
      <c r="DR271" s="154"/>
      <c r="DS271" s="154"/>
      <c r="DT271" s="154"/>
      <c r="DU271" s="154"/>
      <c r="DV271" s="154"/>
      <c r="DW271" s="154"/>
      <c r="DX271" s="154"/>
      <c r="DY271" s="154"/>
      <c r="DZ271" s="154"/>
      <c r="EA271" s="154"/>
      <c r="EB271" s="154"/>
      <c r="EC271" s="154"/>
      <c r="ED271" s="154"/>
      <c r="EE271" s="154"/>
      <c r="EF271" s="154"/>
      <c r="EG271" s="154"/>
      <c r="EH271" s="154"/>
      <c r="EI271" s="154"/>
      <c r="EJ271" s="154"/>
      <c r="EK271" s="154"/>
      <c r="EL271" s="154"/>
      <c r="EM271" s="154"/>
      <c r="EN271" s="154"/>
      <c r="EO271" s="154"/>
      <c r="EP271" s="154"/>
      <c r="EQ271" s="154"/>
      <c r="ER271" s="154"/>
      <c r="ES271" s="154"/>
      <c r="ET271" s="154"/>
      <c r="EU271" s="154"/>
      <c r="EV271" s="154"/>
    </row>
    <row r="272" spans="32:152" ht="12.75">
      <c r="AF272" s="154"/>
      <c r="AG272" s="154"/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  <c r="BH272" s="154"/>
      <c r="BI272" s="154"/>
      <c r="BJ272" s="154"/>
      <c r="BK272" s="154"/>
      <c r="BL272" s="154"/>
      <c r="BM272" s="154"/>
      <c r="BN272" s="154"/>
      <c r="BO272" s="154"/>
      <c r="BP272" s="154"/>
      <c r="BQ272" s="154"/>
      <c r="BR272" s="154"/>
      <c r="BS272" s="154"/>
      <c r="BT272" s="154"/>
      <c r="BU272" s="154"/>
      <c r="BV272" s="154"/>
      <c r="BW272" s="154"/>
      <c r="BX272" s="154"/>
      <c r="BY272" s="154"/>
      <c r="BZ272" s="154"/>
      <c r="CA272" s="154"/>
      <c r="CB272" s="154"/>
      <c r="CC272" s="154"/>
      <c r="CD272" s="154"/>
      <c r="CE272" s="154"/>
      <c r="CF272" s="154"/>
      <c r="CG272" s="154"/>
      <c r="CH272" s="154"/>
      <c r="CI272" s="154"/>
      <c r="CJ272" s="154"/>
      <c r="CK272" s="154"/>
      <c r="CL272" s="154"/>
      <c r="CM272" s="154"/>
      <c r="CN272" s="154"/>
      <c r="CO272" s="154"/>
      <c r="CP272" s="154"/>
      <c r="CQ272" s="154"/>
      <c r="CR272" s="154"/>
      <c r="CS272" s="154"/>
      <c r="CT272" s="154"/>
      <c r="CU272" s="154"/>
      <c r="CV272" s="154"/>
      <c r="CW272" s="154"/>
      <c r="CX272" s="154"/>
      <c r="CY272" s="154"/>
      <c r="CZ272" s="154"/>
      <c r="DA272" s="154"/>
      <c r="DB272" s="154"/>
      <c r="DC272" s="154"/>
      <c r="DD272" s="154"/>
      <c r="DE272" s="154"/>
      <c r="DF272" s="154"/>
      <c r="DG272" s="154"/>
      <c r="DH272" s="154"/>
      <c r="DI272" s="154"/>
      <c r="DJ272" s="154"/>
      <c r="DK272" s="154"/>
      <c r="DL272" s="154"/>
      <c r="DM272" s="154"/>
      <c r="DN272" s="154"/>
      <c r="DO272" s="154"/>
      <c r="DP272" s="154"/>
      <c r="DQ272" s="154"/>
      <c r="DR272" s="154"/>
      <c r="DS272" s="154"/>
      <c r="DT272" s="154"/>
      <c r="DU272" s="154"/>
      <c r="DV272" s="154"/>
      <c r="DW272" s="154"/>
      <c r="DX272" s="154"/>
      <c r="DY272" s="154"/>
      <c r="DZ272" s="154"/>
      <c r="EA272" s="154"/>
      <c r="EB272" s="154"/>
      <c r="EC272" s="154"/>
      <c r="ED272" s="154"/>
      <c r="EE272" s="154"/>
      <c r="EF272" s="154"/>
      <c r="EG272" s="154"/>
      <c r="EH272" s="154"/>
      <c r="EI272" s="154"/>
      <c r="EJ272" s="154"/>
      <c r="EK272" s="154"/>
      <c r="EL272" s="154"/>
      <c r="EM272" s="154"/>
      <c r="EN272" s="154"/>
      <c r="EO272" s="154"/>
      <c r="EP272" s="154"/>
      <c r="EQ272" s="154"/>
      <c r="ER272" s="154"/>
      <c r="ES272" s="154"/>
      <c r="ET272" s="154"/>
      <c r="EU272" s="154"/>
      <c r="EV272" s="154"/>
    </row>
    <row r="273" spans="32:152" ht="12.75">
      <c r="AF273" s="154"/>
      <c r="AG273" s="154"/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  <c r="BH273" s="154"/>
      <c r="BI273" s="154"/>
      <c r="BJ273" s="154"/>
      <c r="BK273" s="154"/>
      <c r="BL273" s="154"/>
      <c r="BM273" s="154"/>
      <c r="BN273" s="154"/>
      <c r="BO273" s="154"/>
      <c r="BP273" s="154"/>
      <c r="BQ273" s="154"/>
      <c r="BR273" s="154"/>
      <c r="BS273" s="154"/>
      <c r="BT273" s="154"/>
      <c r="BU273" s="154"/>
      <c r="BV273" s="154"/>
      <c r="BW273" s="154"/>
      <c r="BX273" s="154"/>
      <c r="BY273" s="154"/>
      <c r="BZ273" s="154"/>
      <c r="CA273" s="154"/>
      <c r="CB273" s="154"/>
      <c r="CC273" s="154"/>
      <c r="CD273" s="154"/>
      <c r="CE273" s="154"/>
      <c r="CF273" s="154"/>
      <c r="CG273" s="154"/>
      <c r="CH273" s="154"/>
      <c r="CI273" s="154"/>
      <c r="CJ273" s="154"/>
      <c r="CK273" s="154"/>
      <c r="CL273" s="154"/>
      <c r="CM273" s="154"/>
      <c r="CN273" s="154"/>
      <c r="CO273" s="154"/>
      <c r="CP273" s="154"/>
      <c r="CQ273" s="154"/>
      <c r="CR273" s="154"/>
      <c r="CS273" s="154"/>
      <c r="CT273" s="154"/>
      <c r="CU273" s="154"/>
      <c r="CV273" s="154"/>
      <c r="CW273" s="154"/>
      <c r="CX273" s="154"/>
      <c r="CY273" s="154"/>
      <c r="CZ273" s="154"/>
      <c r="DA273" s="154"/>
      <c r="DB273" s="154"/>
      <c r="DC273" s="154"/>
      <c r="DD273" s="154"/>
      <c r="DE273" s="154"/>
      <c r="DF273" s="154"/>
      <c r="DG273" s="154"/>
      <c r="DH273" s="154"/>
      <c r="DI273" s="154"/>
      <c r="DJ273" s="154"/>
      <c r="DK273" s="154"/>
      <c r="DL273" s="154"/>
      <c r="DM273" s="154"/>
      <c r="DN273" s="154"/>
      <c r="DO273" s="154"/>
      <c r="DP273" s="154"/>
      <c r="DQ273" s="154"/>
      <c r="DR273" s="154"/>
      <c r="DS273" s="154"/>
      <c r="DT273" s="154"/>
      <c r="DU273" s="154"/>
      <c r="DV273" s="154"/>
      <c r="DW273" s="154"/>
      <c r="DX273" s="154"/>
      <c r="DY273" s="154"/>
      <c r="DZ273" s="154"/>
      <c r="EA273" s="154"/>
      <c r="EB273" s="154"/>
      <c r="EC273" s="154"/>
      <c r="ED273" s="154"/>
      <c r="EE273" s="154"/>
      <c r="EF273" s="154"/>
      <c r="EG273" s="154"/>
      <c r="EH273" s="154"/>
      <c r="EI273" s="154"/>
      <c r="EJ273" s="154"/>
      <c r="EK273" s="154"/>
      <c r="EL273" s="154"/>
      <c r="EM273" s="154"/>
      <c r="EN273" s="154"/>
      <c r="EO273" s="154"/>
      <c r="EP273" s="154"/>
      <c r="EQ273" s="154"/>
      <c r="ER273" s="154"/>
      <c r="ES273" s="154"/>
      <c r="ET273" s="154"/>
      <c r="EU273" s="154"/>
      <c r="EV273" s="154"/>
    </row>
    <row r="274" spans="32:152" ht="12.75">
      <c r="AF274" s="154"/>
      <c r="AG274" s="154"/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  <c r="BH274" s="154"/>
      <c r="BI274" s="154"/>
      <c r="BJ274" s="154"/>
      <c r="BK274" s="154"/>
      <c r="BL274" s="154"/>
      <c r="BM274" s="154"/>
      <c r="BN274" s="154"/>
      <c r="BO274" s="154"/>
      <c r="BP274" s="154"/>
      <c r="BQ274" s="154"/>
      <c r="BR274" s="154"/>
      <c r="BS274" s="154"/>
      <c r="BT274" s="154"/>
      <c r="BU274" s="154"/>
      <c r="BV274" s="154"/>
      <c r="BW274" s="154"/>
      <c r="BX274" s="154"/>
      <c r="BY274" s="154"/>
      <c r="BZ274" s="154"/>
      <c r="CA274" s="154"/>
      <c r="CB274" s="154"/>
      <c r="CC274" s="154"/>
      <c r="CD274" s="154"/>
      <c r="CE274" s="154"/>
      <c r="CF274" s="154"/>
      <c r="CG274" s="154"/>
      <c r="CH274" s="154"/>
      <c r="CI274" s="154"/>
      <c r="CJ274" s="154"/>
      <c r="CK274" s="154"/>
      <c r="CL274" s="154"/>
      <c r="CM274" s="154"/>
      <c r="CN274" s="154"/>
      <c r="CO274" s="154"/>
      <c r="CP274" s="154"/>
      <c r="CQ274" s="154"/>
      <c r="CR274" s="154"/>
      <c r="CS274" s="154"/>
      <c r="CT274" s="154"/>
      <c r="CU274" s="154"/>
      <c r="CV274" s="154"/>
      <c r="CW274" s="154"/>
      <c r="CX274" s="154"/>
      <c r="CY274" s="154"/>
      <c r="CZ274" s="154"/>
      <c r="DA274" s="154"/>
      <c r="DB274" s="154"/>
      <c r="DC274" s="154"/>
      <c r="DD274" s="154"/>
      <c r="DE274" s="154"/>
      <c r="DF274" s="154"/>
      <c r="DG274" s="154"/>
      <c r="DH274" s="154"/>
      <c r="DI274" s="154"/>
      <c r="DJ274" s="154"/>
      <c r="DK274" s="154"/>
      <c r="DL274" s="154"/>
      <c r="DM274" s="154"/>
      <c r="DN274" s="154"/>
      <c r="DO274" s="154"/>
      <c r="DP274" s="154"/>
      <c r="DQ274" s="154"/>
      <c r="DR274" s="154"/>
      <c r="DS274" s="154"/>
      <c r="DT274" s="154"/>
      <c r="DU274" s="154"/>
      <c r="DV274" s="154"/>
      <c r="DW274" s="154"/>
      <c r="DX274" s="154"/>
      <c r="DY274" s="154"/>
      <c r="DZ274" s="154"/>
      <c r="EA274" s="154"/>
      <c r="EB274" s="154"/>
      <c r="EC274" s="154"/>
      <c r="ED274" s="154"/>
      <c r="EE274" s="154"/>
      <c r="EF274" s="154"/>
      <c r="EG274" s="154"/>
      <c r="EH274" s="154"/>
      <c r="EI274" s="154"/>
      <c r="EJ274" s="154"/>
      <c r="EK274" s="154"/>
      <c r="EL274" s="154"/>
      <c r="EM274" s="154"/>
      <c r="EN274" s="154"/>
      <c r="EO274" s="154"/>
      <c r="EP274" s="154"/>
      <c r="EQ274" s="154"/>
      <c r="ER274" s="154"/>
      <c r="ES274" s="154"/>
      <c r="ET274" s="154"/>
      <c r="EU274" s="154"/>
      <c r="EV274" s="154"/>
    </row>
    <row r="275" spans="32:152" ht="12.75"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4"/>
      <c r="BF275" s="154"/>
      <c r="BG275" s="154"/>
      <c r="BH275" s="154"/>
      <c r="BI275" s="154"/>
      <c r="BJ275" s="154"/>
      <c r="BK275" s="154"/>
      <c r="BL275" s="154"/>
      <c r="BM275" s="154"/>
      <c r="BN275" s="154"/>
      <c r="BO275" s="154"/>
      <c r="BP275" s="154"/>
      <c r="BQ275" s="154"/>
      <c r="BR275" s="154"/>
      <c r="BS275" s="154"/>
      <c r="BT275" s="154"/>
      <c r="BU275" s="154"/>
      <c r="BV275" s="154"/>
      <c r="BW275" s="154"/>
      <c r="BX275" s="154"/>
      <c r="BY275" s="154"/>
      <c r="BZ275" s="154"/>
      <c r="CA275" s="154"/>
      <c r="CB275" s="154"/>
      <c r="CC275" s="154"/>
      <c r="CD275" s="154"/>
      <c r="CE275" s="154"/>
      <c r="CF275" s="154"/>
      <c r="CG275" s="154"/>
      <c r="CH275" s="154"/>
      <c r="CI275" s="154"/>
      <c r="CJ275" s="154"/>
      <c r="CK275" s="154"/>
      <c r="CL275" s="154"/>
      <c r="CM275" s="154"/>
      <c r="CN275" s="154"/>
      <c r="CO275" s="154"/>
      <c r="CP275" s="154"/>
      <c r="CQ275" s="154"/>
      <c r="CR275" s="154"/>
      <c r="CS275" s="154"/>
      <c r="CT275" s="154"/>
      <c r="CU275" s="154"/>
      <c r="CV275" s="154"/>
      <c r="CW275" s="154"/>
      <c r="CX275" s="154"/>
      <c r="CY275" s="154"/>
      <c r="CZ275" s="154"/>
      <c r="DA275" s="154"/>
      <c r="DB275" s="154"/>
      <c r="DC275" s="154"/>
      <c r="DD275" s="154"/>
      <c r="DE275" s="154"/>
      <c r="DF275" s="154"/>
      <c r="DG275" s="154"/>
      <c r="DH275" s="154"/>
      <c r="DI275" s="154"/>
      <c r="DJ275" s="154"/>
      <c r="DK275" s="154"/>
      <c r="DL275" s="154"/>
      <c r="DM275" s="154"/>
      <c r="DN275" s="154"/>
      <c r="DO275" s="154"/>
      <c r="DP275" s="154"/>
      <c r="DQ275" s="154"/>
      <c r="DR275" s="154"/>
      <c r="DS275" s="154"/>
      <c r="DT275" s="154"/>
      <c r="DU275" s="154"/>
      <c r="DV275" s="154"/>
      <c r="DW275" s="154"/>
      <c r="DX275" s="154"/>
      <c r="DY275" s="154"/>
      <c r="DZ275" s="154"/>
      <c r="EA275" s="154"/>
      <c r="EB275" s="154"/>
      <c r="EC275" s="154"/>
      <c r="ED275" s="154"/>
      <c r="EE275" s="154"/>
      <c r="EF275" s="154"/>
      <c r="EG275" s="154"/>
      <c r="EH275" s="154"/>
      <c r="EI275" s="154"/>
      <c r="EJ275" s="154"/>
      <c r="EK275" s="154"/>
      <c r="EL275" s="154"/>
      <c r="EM275" s="154"/>
      <c r="EN275" s="154"/>
      <c r="EO275" s="154"/>
      <c r="EP275" s="154"/>
      <c r="EQ275" s="154"/>
      <c r="ER275" s="154"/>
      <c r="ES275" s="154"/>
      <c r="ET275" s="154"/>
      <c r="EU275" s="154"/>
      <c r="EV275" s="154"/>
    </row>
    <row r="276" spans="32:152" ht="12.75">
      <c r="AF276" s="154"/>
      <c r="AG276" s="154"/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4"/>
      <c r="BS276" s="154"/>
      <c r="BT276" s="154"/>
      <c r="BU276" s="154"/>
      <c r="BV276" s="154"/>
      <c r="BW276" s="154"/>
      <c r="BX276" s="154"/>
      <c r="BY276" s="154"/>
      <c r="BZ276" s="154"/>
      <c r="CA276" s="154"/>
      <c r="CB276" s="154"/>
      <c r="CC276" s="154"/>
      <c r="CD276" s="154"/>
      <c r="CE276" s="154"/>
      <c r="CF276" s="154"/>
      <c r="CG276" s="154"/>
      <c r="CH276" s="154"/>
      <c r="CI276" s="154"/>
      <c r="CJ276" s="154"/>
      <c r="CK276" s="154"/>
      <c r="CL276" s="154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4"/>
      <c r="DG276" s="154"/>
      <c r="DH276" s="154"/>
      <c r="DI276" s="154"/>
      <c r="DJ276" s="154"/>
      <c r="DK276" s="154"/>
      <c r="DL276" s="154"/>
      <c r="DM276" s="154"/>
      <c r="DN276" s="154"/>
      <c r="DO276" s="154"/>
      <c r="DP276" s="154"/>
      <c r="DQ276" s="154"/>
      <c r="DR276" s="154"/>
      <c r="DS276" s="154"/>
      <c r="DT276" s="154"/>
      <c r="DU276" s="154"/>
      <c r="DV276" s="154"/>
      <c r="DW276" s="154"/>
      <c r="DX276" s="154"/>
      <c r="DY276" s="154"/>
      <c r="DZ276" s="154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4"/>
      <c r="EU276" s="154"/>
      <c r="EV276" s="154"/>
    </row>
    <row r="277" spans="32:152" ht="12.75">
      <c r="AF277" s="154"/>
      <c r="AG277" s="154"/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  <c r="BD277" s="154"/>
      <c r="BE277" s="154"/>
      <c r="BF277" s="154"/>
      <c r="BG277" s="154"/>
      <c r="BH277" s="154"/>
      <c r="BI277" s="154"/>
      <c r="BJ277" s="154"/>
      <c r="BK277" s="154"/>
      <c r="BL277" s="154"/>
      <c r="BM277" s="154"/>
      <c r="BN277" s="154"/>
      <c r="BO277" s="154"/>
      <c r="BP277" s="154"/>
      <c r="BQ277" s="154"/>
      <c r="BR277" s="154"/>
      <c r="BS277" s="154"/>
      <c r="BT277" s="154"/>
      <c r="BU277" s="154"/>
      <c r="BV277" s="154"/>
      <c r="BW277" s="154"/>
      <c r="BX277" s="154"/>
      <c r="BY277" s="154"/>
      <c r="BZ277" s="154"/>
      <c r="CA277" s="154"/>
      <c r="CB277" s="154"/>
      <c r="CC277" s="154"/>
      <c r="CD277" s="154"/>
      <c r="CE277" s="154"/>
      <c r="CF277" s="154"/>
      <c r="CG277" s="154"/>
      <c r="CH277" s="154"/>
      <c r="CI277" s="154"/>
      <c r="CJ277" s="154"/>
      <c r="CK277" s="154"/>
      <c r="CL277" s="154"/>
      <c r="CM277" s="154"/>
      <c r="CN277" s="154"/>
      <c r="CO277" s="154"/>
      <c r="CP277" s="154"/>
      <c r="CQ277" s="154"/>
      <c r="CR277" s="154"/>
      <c r="CS277" s="154"/>
      <c r="CT277" s="154"/>
      <c r="CU277" s="154"/>
      <c r="CV277" s="154"/>
      <c r="CW277" s="154"/>
      <c r="CX277" s="154"/>
      <c r="CY277" s="154"/>
      <c r="CZ277" s="154"/>
      <c r="DA277" s="154"/>
      <c r="DB277" s="154"/>
      <c r="DC277" s="154"/>
      <c r="DD277" s="154"/>
      <c r="DE277" s="154"/>
      <c r="DF277" s="154"/>
      <c r="DG277" s="154"/>
      <c r="DH277" s="154"/>
      <c r="DI277" s="154"/>
      <c r="DJ277" s="154"/>
      <c r="DK277" s="154"/>
      <c r="DL277" s="154"/>
      <c r="DM277" s="154"/>
      <c r="DN277" s="154"/>
      <c r="DO277" s="154"/>
      <c r="DP277" s="154"/>
      <c r="DQ277" s="154"/>
      <c r="DR277" s="154"/>
      <c r="DS277" s="154"/>
      <c r="DT277" s="154"/>
      <c r="DU277" s="154"/>
      <c r="DV277" s="154"/>
      <c r="DW277" s="154"/>
      <c r="DX277" s="154"/>
      <c r="DY277" s="154"/>
      <c r="DZ277" s="154"/>
      <c r="EA277" s="154"/>
      <c r="EB277" s="154"/>
      <c r="EC277" s="154"/>
      <c r="ED277" s="154"/>
      <c r="EE277" s="154"/>
      <c r="EF277" s="154"/>
      <c r="EG277" s="154"/>
      <c r="EH277" s="154"/>
      <c r="EI277" s="154"/>
      <c r="EJ277" s="154"/>
      <c r="EK277" s="154"/>
      <c r="EL277" s="154"/>
      <c r="EM277" s="154"/>
      <c r="EN277" s="154"/>
      <c r="EO277" s="154"/>
      <c r="EP277" s="154"/>
      <c r="EQ277" s="154"/>
      <c r="ER277" s="154"/>
      <c r="ES277" s="154"/>
      <c r="ET277" s="154"/>
      <c r="EU277" s="154"/>
      <c r="EV277" s="154"/>
    </row>
    <row r="278" spans="32:152" ht="12.75">
      <c r="AF278" s="154"/>
      <c r="AG278" s="154"/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  <c r="BD278" s="154"/>
      <c r="BE278" s="154"/>
      <c r="BF278" s="154"/>
      <c r="BG278" s="154"/>
      <c r="BH278" s="154"/>
      <c r="BI278" s="154"/>
      <c r="BJ278" s="154"/>
      <c r="BK278" s="154"/>
      <c r="BL278" s="154"/>
      <c r="BM278" s="154"/>
      <c r="BN278" s="154"/>
      <c r="BO278" s="154"/>
      <c r="BP278" s="154"/>
      <c r="BQ278" s="154"/>
      <c r="BR278" s="154"/>
      <c r="BS278" s="154"/>
      <c r="BT278" s="154"/>
      <c r="BU278" s="154"/>
      <c r="BV278" s="154"/>
      <c r="BW278" s="154"/>
      <c r="BX278" s="154"/>
      <c r="BY278" s="154"/>
      <c r="BZ278" s="154"/>
      <c r="CA278" s="154"/>
      <c r="CB278" s="154"/>
      <c r="CC278" s="154"/>
      <c r="CD278" s="154"/>
      <c r="CE278" s="154"/>
      <c r="CF278" s="154"/>
      <c r="CG278" s="154"/>
      <c r="CH278" s="154"/>
      <c r="CI278" s="154"/>
      <c r="CJ278" s="154"/>
      <c r="CK278" s="154"/>
      <c r="CL278" s="154"/>
      <c r="CM278" s="154"/>
      <c r="CN278" s="154"/>
      <c r="CO278" s="154"/>
      <c r="CP278" s="154"/>
      <c r="CQ278" s="154"/>
      <c r="CR278" s="154"/>
      <c r="CS278" s="154"/>
      <c r="CT278" s="154"/>
      <c r="CU278" s="154"/>
      <c r="CV278" s="154"/>
      <c r="CW278" s="154"/>
      <c r="CX278" s="154"/>
      <c r="CY278" s="154"/>
      <c r="CZ278" s="154"/>
      <c r="DA278" s="154"/>
      <c r="DB278" s="154"/>
      <c r="DC278" s="154"/>
      <c r="DD278" s="154"/>
      <c r="DE278" s="154"/>
      <c r="DF278" s="154"/>
      <c r="DG278" s="154"/>
      <c r="DH278" s="154"/>
      <c r="DI278" s="154"/>
      <c r="DJ278" s="154"/>
      <c r="DK278" s="154"/>
      <c r="DL278" s="154"/>
      <c r="DM278" s="154"/>
      <c r="DN278" s="154"/>
      <c r="DO278" s="154"/>
      <c r="DP278" s="154"/>
      <c r="DQ278" s="154"/>
      <c r="DR278" s="154"/>
      <c r="DS278" s="154"/>
      <c r="DT278" s="154"/>
      <c r="DU278" s="154"/>
      <c r="DV278" s="154"/>
      <c r="DW278" s="154"/>
      <c r="DX278" s="154"/>
      <c r="DY278" s="154"/>
      <c r="DZ278" s="154"/>
      <c r="EA278" s="154"/>
      <c r="EB278" s="154"/>
      <c r="EC278" s="154"/>
      <c r="ED278" s="154"/>
      <c r="EE278" s="154"/>
      <c r="EF278" s="154"/>
      <c r="EG278" s="154"/>
      <c r="EH278" s="154"/>
      <c r="EI278" s="154"/>
      <c r="EJ278" s="154"/>
      <c r="EK278" s="154"/>
      <c r="EL278" s="154"/>
      <c r="EM278" s="154"/>
      <c r="EN278" s="154"/>
      <c r="EO278" s="154"/>
      <c r="EP278" s="154"/>
      <c r="EQ278" s="154"/>
      <c r="ER278" s="154"/>
      <c r="ES278" s="154"/>
      <c r="ET278" s="154"/>
      <c r="EU278" s="154"/>
      <c r="EV278" s="154"/>
    </row>
    <row r="279" spans="32:152" ht="12.75">
      <c r="AF279" s="154"/>
      <c r="AG279" s="154"/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  <c r="BD279" s="154"/>
      <c r="BE279" s="154"/>
      <c r="BF279" s="154"/>
      <c r="BG279" s="154"/>
      <c r="BH279" s="154"/>
      <c r="BI279" s="154"/>
      <c r="BJ279" s="154"/>
      <c r="BK279" s="154"/>
      <c r="BL279" s="154"/>
      <c r="BM279" s="154"/>
      <c r="BN279" s="154"/>
      <c r="BO279" s="154"/>
      <c r="BP279" s="154"/>
      <c r="BQ279" s="154"/>
      <c r="BR279" s="154"/>
      <c r="BS279" s="154"/>
      <c r="BT279" s="154"/>
      <c r="BU279" s="154"/>
      <c r="BV279" s="154"/>
      <c r="BW279" s="154"/>
      <c r="BX279" s="154"/>
      <c r="BY279" s="154"/>
      <c r="BZ279" s="154"/>
      <c r="CA279" s="154"/>
      <c r="CB279" s="154"/>
      <c r="CC279" s="154"/>
      <c r="CD279" s="154"/>
      <c r="CE279" s="154"/>
      <c r="CF279" s="154"/>
      <c r="CG279" s="154"/>
      <c r="CH279" s="154"/>
      <c r="CI279" s="154"/>
      <c r="CJ279" s="154"/>
      <c r="CK279" s="154"/>
      <c r="CL279" s="154"/>
      <c r="CM279" s="154"/>
      <c r="CN279" s="154"/>
      <c r="CO279" s="154"/>
      <c r="CP279" s="154"/>
      <c r="CQ279" s="154"/>
      <c r="CR279" s="154"/>
      <c r="CS279" s="154"/>
      <c r="CT279" s="154"/>
      <c r="CU279" s="154"/>
      <c r="CV279" s="154"/>
      <c r="CW279" s="154"/>
      <c r="CX279" s="154"/>
      <c r="CY279" s="154"/>
      <c r="CZ279" s="154"/>
      <c r="DA279" s="154"/>
      <c r="DB279" s="154"/>
      <c r="DC279" s="154"/>
      <c r="DD279" s="154"/>
      <c r="DE279" s="154"/>
      <c r="DF279" s="154"/>
      <c r="DG279" s="154"/>
      <c r="DH279" s="154"/>
      <c r="DI279" s="154"/>
      <c r="DJ279" s="154"/>
      <c r="DK279" s="154"/>
      <c r="DL279" s="154"/>
      <c r="DM279" s="154"/>
      <c r="DN279" s="154"/>
      <c r="DO279" s="154"/>
      <c r="DP279" s="154"/>
      <c r="DQ279" s="154"/>
      <c r="DR279" s="154"/>
      <c r="DS279" s="154"/>
      <c r="DT279" s="154"/>
      <c r="DU279" s="154"/>
      <c r="DV279" s="154"/>
      <c r="DW279" s="154"/>
      <c r="DX279" s="154"/>
      <c r="DY279" s="154"/>
      <c r="DZ279" s="154"/>
      <c r="EA279" s="154"/>
      <c r="EB279" s="154"/>
      <c r="EC279" s="154"/>
      <c r="ED279" s="154"/>
      <c r="EE279" s="154"/>
      <c r="EF279" s="154"/>
      <c r="EG279" s="154"/>
      <c r="EH279" s="154"/>
      <c r="EI279" s="154"/>
      <c r="EJ279" s="154"/>
      <c r="EK279" s="154"/>
      <c r="EL279" s="154"/>
      <c r="EM279" s="154"/>
      <c r="EN279" s="154"/>
      <c r="EO279" s="154"/>
      <c r="EP279" s="154"/>
      <c r="EQ279" s="154"/>
      <c r="ER279" s="154"/>
      <c r="ES279" s="154"/>
      <c r="ET279" s="154"/>
      <c r="EU279" s="154"/>
      <c r="EV279" s="154"/>
    </row>
    <row r="280" spans="32:152" ht="12.75">
      <c r="AF280" s="154"/>
      <c r="AG280" s="154"/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  <c r="BD280" s="154"/>
      <c r="BE280" s="154"/>
      <c r="BF280" s="154"/>
      <c r="BG280" s="154"/>
      <c r="BH280" s="154"/>
      <c r="BI280" s="154"/>
      <c r="BJ280" s="154"/>
      <c r="BK280" s="154"/>
      <c r="BL280" s="154"/>
      <c r="BM280" s="154"/>
      <c r="BN280" s="154"/>
      <c r="BO280" s="154"/>
      <c r="BP280" s="154"/>
      <c r="BQ280" s="154"/>
      <c r="BR280" s="154"/>
      <c r="BS280" s="154"/>
      <c r="BT280" s="154"/>
      <c r="BU280" s="154"/>
      <c r="BV280" s="154"/>
      <c r="BW280" s="154"/>
      <c r="BX280" s="154"/>
      <c r="BY280" s="154"/>
      <c r="BZ280" s="154"/>
      <c r="CA280" s="154"/>
      <c r="CB280" s="154"/>
      <c r="CC280" s="154"/>
      <c r="CD280" s="154"/>
      <c r="CE280" s="154"/>
      <c r="CF280" s="154"/>
      <c r="CG280" s="154"/>
      <c r="CH280" s="154"/>
      <c r="CI280" s="154"/>
      <c r="CJ280" s="154"/>
      <c r="CK280" s="154"/>
      <c r="CL280" s="154"/>
      <c r="CM280" s="154"/>
      <c r="CN280" s="154"/>
      <c r="CO280" s="154"/>
      <c r="CP280" s="154"/>
      <c r="CQ280" s="154"/>
      <c r="CR280" s="154"/>
      <c r="CS280" s="154"/>
      <c r="CT280" s="154"/>
      <c r="CU280" s="154"/>
      <c r="CV280" s="154"/>
      <c r="CW280" s="154"/>
      <c r="CX280" s="154"/>
      <c r="CY280" s="154"/>
      <c r="CZ280" s="154"/>
      <c r="DA280" s="154"/>
      <c r="DB280" s="154"/>
      <c r="DC280" s="154"/>
      <c r="DD280" s="154"/>
      <c r="DE280" s="154"/>
      <c r="DF280" s="154"/>
      <c r="DG280" s="154"/>
      <c r="DH280" s="154"/>
      <c r="DI280" s="154"/>
      <c r="DJ280" s="154"/>
      <c r="DK280" s="154"/>
      <c r="DL280" s="154"/>
      <c r="DM280" s="154"/>
      <c r="DN280" s="154"/>
      <c r="DO280" s="154"/>
      <c r="DP280" s="154"/>
      <c r="DQ280" s="154"/>
      <c r="DR280" s="154"/>
      <c r="DS280" s="154"/>
      <c r="DT280" s="154"/>
      <c r="DU280" s="154"/>
      <c r="DV280" s="154"/>
      <c r="DW280" s="154"/>
      <c r="DX280" s="154"/>
      <c r="DY280" s="154"/>
      <c r="DZ280" s="154"/>
      <c r="EA280" s="154"/>
      <c r="EB280" s="154"/>
      <c r="EC280" s="154"/>
      <c r="ED280" s="154"/>
      <c r="EE280" s="154"/>
      <c r="EF280" s="154"/>
      <c r="EG280" s="154"/>
      <c r="EH280" s="154"/>
      <c r="EI280" s="154"/>
      <c r="EJ280" s="154"/>
      <c r="EK280" s="154"/>
      <c r="EL280" s="154"/>
      <c r="EM280" s="154"/>
      <c r="EN280" s="154"/>
      <c r="EO280" s="154"/>
      <c r="EP280" s="154"/>
      <c r="EQ280" s="154"/>
      <c r="ER280" s="154"/>
      <c r="ES280" s="154"/>
      <c r="ET280" s="154"/>
      <c r="EU280" s="154"/>
      <c r="EV280" s="154"/>
    </row>
    <row r="281" spans="32:152" ht="12.75">
      <c r="AF281" s="154"/>
      <c r="AG281" s="154"/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  <c r="BD281" s="154"/>
      <c r="BE281" s="154"/>
      <c r="BF281" s="154"/>
      <c r="BG281" s="154"/>
      <c r="BH281" s="154"/>
      <c r="BI281" s="154"/>
      <c r="BJ281" s="154"/>
      <c r="BK281" s="154"/>
      <c r="BL281" s="154"/>
      <c r="BM281" s="154"/>
      <c r="BN281" s="154"/>
      <c r="BO281" s="154"/>
      <c r="BP281" s="154"/>
      <c r="BQ281" s="154"/>
      <c r="BR281" s="154"/>
      <c r="BS281" s="154"/>
      <c r="BT281" s="154"/>
      <c r="BU281" s="154"/>
      <c r="BV281" s="154"/>
      <c r="BW281" s="154"/>
      <c r="BX281" s="154"/>
      <c r="BY281" s="154"/>
      <c r="BZ281" s="154"/>
      <c r="CA281" s="154"/>
      <c r="CB281" s="154"/>
      <c r="CC281" s="154"/>
      <c r="CD281" s="154"/>
      <c r="CE281" s="154"/>
      <c r="CF281" s="154"/>
      <c r="CG281" s="154"/>
      <c r="CH281" s="154"/>
      <c r="CI281" s="154"/>
      <c r="CJ281" s="154"/>
      <c r="CK281" s="154"/>
      <c r="CL281" s="154"/>
      <c r="CM281" s="154"/>
      <c r="CN281" s="154"/>
      <c r="CO281" s="154"/>
      <c r="CP281" s="154"/>
      <c r="CQ281" s="154"/>
      <c r="CR281" s="154"/>
      <c r="CS281" s="154"/>
      <c r="CT281" s="154"/>
      <c r="CU281" s="154"/>
      <c r="CV281" s="154"/>
      <c r="CW281" s="154"/>
      <c r="CX281" s="154"/>
      <c r="CY281" s="154"/>
      <c r="CZ281" s="154"/>
      <c r="DA281" s="154"/>
      <c r="DB281" s="154"/>
      <c r="DC281" s="154"/>
      <c r="DD281" s="154"/>
      <c r="DE281" s="154"/>
      <c r="DF281" s="154"/>
      <c r="DG281" s="154"/>
      <c r="DH281" s="154"/>
      <c r="DI281" s="154"/>
      <c r="DJ281" s="154"/>
      <c r="DK281" s="154"/>
      <c r="DL281" s="154"/>
      <c r="DM281" s="154"/>
      <c r="DN281" s="154"/>
      <c r="DO281" s="154"/>
      <c r="DP281" s="154"/>
      <c r="DQ281" s="154"/>
      <c r="DR281" s="154"/>
      <c r="DS281" s="154"/>
      <c r="DT281" s="154"/>
      <c r="DU281" s="154"/>
      <c r="DV281" s="154"/>
      <c r="DW281" s="154"/>
      <c r="DX281" s="154"/>
      <c r="DY281" s="154"/>
      <c r="DZ281" s="154"/>
      <c r="EA281" s="154"/>
      <c r="EB281" s="154"/>
      <c r="EC281" s="154"/>
      <c r="ED281" s="154"/>
      <c r="EE281" s="154"/>
      <c r="EF281" s="154"/>
      <c r="EG281" s="154"/>
      <c r="EH281" s="154"/>
      <c r="EI281" s="154"/>
      <c r="EJ281" s="154"/>
      <c r="EK281" s="154"/>
      <c r="EL281" s="154"/>
      <c r="EM281" s="154"/>
      <c r="EN281" s="154"/>
      <c r="EO281" s="154"/>
      <c r="EP281" s="154"/>
      <c r="EQ281" s="154"/>
      <c r="ER281" s="154"/>
      <c r="ES281" s="154"/>
      <c r="ET281" s="154"/>
      <c r="EU281" s="154"/>
      <c r="EV281" s="154"/>
    </row>
    <row r="282" spans="32:152" ht="12.75">
      <c r="AF282" s="154"/>
      <c r="AG282" s="154"/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  <c r="BI282" s="154"/>
      <c r="BJ282" s="154"/>
      <c r="BK282" s="154"/>
      <c r="BL282" s="154"/>
      <c r="BM282" s="154"/>
      <c r="BN282" s="154"/>
      <c r="BO282" s="154"/>
      <c r="BP282" s="154"/>
      <c r="BQ282" s="154"/>
      <c r="BR282" s="154"/>
      <c r="BS282" s="154"/>
      <c r="BT282" s="154"/>
      <c r="BU282" s="154"/>
      <c r="BV282" s="154"/>
      <c r="BW282" s="154"/>
      <c r="BX282" s="154"/>
      <c r="BY282" s="154"/>
      <c r="BZ282" s="154"/>
      <c r="CA282" s="154"/>
      <c r="CB282" s="154"/>
      <c r="CC282" s="154"/>
      <c r="CD282" s="154"/>
      <c r="CE282" s="154"/>
      <c r="CF282" s="154"/>
      <c r="CG282" s="154"/>
      <c r="CH282" s="154"/>
      <c r="CI282" s="154"/>
      <c r="CJ282" s="154"/>
      <c r="CK282" s="154"/>
      <c r="CL282" s="154"/>
      <c r="CM282" s="154"/>
      <c r="CN282" s="154"/>
      <c r="CO282" s="154"/>
      <c r="CP282" s="154"/>
      <c r="CQ282" s="154"/>
      <c r="CR282" s="154"/>
      <c r="CS282" s="154"/>
      <c r="CT282" s="154"/>
      <c r="CU282" s="154"/>
      <c r="CV282" s="154"/>
      <c r="CW282" s="154"/>
      <c r="CX282" s="154"/>
      <c r="CY282" s="154"/>
      <c r="CZ282" s="154"/>
      <c r="DA282" s="154"/>
      <c r="DB282" s="154"/>
      <c r="DC282" s="154"/>
      <c r="DD282" s="154"/>
      <c r="DE282" s="154"/>
      <c r="DF282" s="154"/>
      <c r="DG282" s="154"/>
      <c r="DH282" s="154"/>
      <c r="DI282" s="154"/>
      <c r="DJ282" s="154"/>
      <c r="DK282" s="154"/>
      <c r="DL282" s="154"/>
      <c r="DM282" s="154"/>
      <c r="DN282" s="154"/>
      <c r="DO282" s="154"/>
      <c r="DP282" s="154"/>
      <c r="DQ282" s="154"/>
      <c r="DR282" s="154"/>
      <c r="DS282" s="154"/>
      <c r="DT282" s="154"/>
      <c r="DU282" s="154"/>
      <c r="DV282" s="154"/>
      <c r="DW282" s="154"/>
      <c r="DX282" s="154"/>
      <c r="DY282" s="154"/>
      <c r="DZ282" s="154"/>
      <c r="EA282" s="154"/>
      <c r="EB282" s="154"/>
      <c r="EC282" s="154"/>
      <c r="ED282" s="154"/>
      <c r="EE282" s="154"/>
      <c r="EF282" s="154"/>
      <c r="EG282" s="154"/>
      <c r="EH282" s="154"/>
      <c r="EI282" s="154"/>
      <c r="EJ282" s="154"/>
      <c r="EK282" s="154"/>
      <c r="EL282" s="154"/>
      <c r="EM282" s="154"/>
      <c r="EN282" s="154"/>
      <c r="EO282" s="154"/>
      <c r="EP282" s="154"/>
      <c r="EQ282" s="154"/>
      <c r="ER282" s="154"/>
      <c r="ES282" s="154"/>
      <c r="ET282" s="154"/>
      <c r="EU282" s="154"/>
      <c r="EV282" s="154"/>
    </row>
    <row r="283" spans="32:152" ht="12.75">
      <c r="AF283" s="154"/>
      <c r="AG283" s="154"/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  <c r="BD283" s="154"/>
      <c r="BE283" s="154"/>
      <c r="BF283" s="154"/>
      <c r="BG283" s="154"/>
      <c r="BH283" s="154"/>
      <c r="BI283" s="154"/>
      <c r="BJ283" s="154"/>
      <c r="BK283" s="154"/>
      <c r="BL283" s="154"/>
      <c r="BM283" s="154"/>
      <c r="BN283" s="154"/>
      <c r="BO283" s="154"/>
      <c r="BP283" s="154"/>
      <c r="BQ283" s="154"/>
      <c r="BR283" s="154"/>
      <c r="BS283" s="154"/>
      <c r="BT283" s="154"/>
      <c r="BU283" s="154"/>
      <c r="BV283" s="154"/>
      <c r="BW283" s="154"/>
      <c r="BX283" s="154"/>
      <c r="BY283" s="154"/>
      <c r="BZ283" s="154"/>
      <c r="CA283" s="154"/>
      <c r="CB283" s="154"/>
      <c r="CC283" s="154"/>
      <c r="CD283" s="154"/>
      <c r="CE283" s="154"/>
      <c r="CF283" s="154"/>
      <c r="CG283" s="154"/>
      <c r="CH283" s="154"/>
      <c r="CI283" s="154"/>
      <c r="CJ283" s="154"/>
      <c r="CK283" s="154"/>
      <c r="CL283" s="154"/>
      <c r="CM283" s="154"/>
      <c r="CN283" s="154"/>
      <c r="CO283" s="154"/>
      <c r="CP283" s="154"/>
      <c r="CQ283" s="154"/>
      <c r="CR283" s="154"/>
      <c r="CS283" s="154"/>
      <c r="CT283" s="154"/>
      <c r="CU283" s="154"/>
      <c r="CV283" s="154"/>
      <c r="CW283" s="154"/>
      <c r="CX283" s="154"/>
      <c r="CY283" s="154"/>
      <c r="CZ283" s="154"/>
      <c r="DA283" s="154"/>
      <c r="DB283" s="154"/>
      <c r="DC283" s="154"/>
      <c r="DD283" s="154"/>
      <c r="DE283" s="154"/>
      <c r="DF283" s="154"/>
      <c r="DG283" s="154"/>
      <c r="DH283" s="154"/>
      <c r="DI283" s="154"/>
      <c r="DJ283" s="154"/>
      <c r="DK283" s="154"/>
      <c r="DL283" s="154"/>
      <c r="DM283" s="154"/>
      <c r="DN283" s="154"/>
      <c r="DO283" s="154"/>
      <c r="DP283" s="154"/>
      <c r="DQ283" s="154"/>
      <c r="DR283" s="154"/>
      <c r="DS283" s="154"/>
      <c r="DT283" s="154"/>
      <c r="DU283" s="154"/>
      <c r="DV283" s="154"/>
      <c r="DW283" s="154"/>
      <c r="DX283" s="154"/>
      <c r="DY283" s="154"/>
      <c r="DZ283" s="154"/>
      <c r="EA283" s="154"/>
      <c r="EB283" s="154"/>
      <c r="EC283" s="154"/>
      <c r="ED283" s="154"/>
      <c r="EE283" s="154"/>
      <c r="EF283" s="154"/>
      <c r="EG283" s="154"/>
      <c r="EH283" s="154"/>
      <c r="EI283" s="154"/>
      <c r="EJ283" s="154"/>
      <c r="EK283" s="154"/>
      <c r="EL283" s="154"/>
      <c r="EM283" s="154"/>
      <c r="EN283" s="154"/>
      <c r="EO283" s="154"/>
      <c r="EP283" s="154"/>
      <c r="EQ283" s="154"/>
      <c r="ER283" s="154"/>
      <c r="ES283" s="154"/>
      <c r="ET283" s="154"/>
      <c r="EU283" s="154"/>
      <c r="EV283" s="154"/>
    </row>
    <row r="284" spans="32:152" ht="12.75"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  <c r="BD284" s="154"/>
      <c r="BE284" s="154"/>
      <c r="BF284" s="154"/>
      <c r="BG284" s="154"/>
      <c r="BH284" s="154"/>
      <c r="BI284" s="154"/>
      <c r="BJ284" s="154"/>
      <c r="BK284" s="154"/>
      <c r="BL284" s="154"/>
      <c r="BM284" s="154"/>
      <c r="BN284" s="154"/>
      <c r="BO284" s="154"/>
      <c r="BP284" s="154"/>
      <c r="BQ284" s="154"/>
      <c r="BR284" s="154"/>
      <c r="BS284" s="154"/>
      <c r="BT284" s="154"/>
      <c r="BU284" s="154"/>
      <c r="BV284" s="154"/>
      <c r="BW284" s="154"/>
      <c r="BX284" s="154"/>
      <c r="BY284" s="154"/>
      <c r="BZ284" s="154"/>
      <c r="CA284" s="154"/>
      <c r="CB284" s="154"/>
      <c r="CC284" s="154"/>
      <c r="CD284" s="154"/>
      <c r="CE284" s="154"/>
      <c r="CF284" s="154"/>
      <c r="CG284" s="154"/>
      <c r="CH284" s="154"/>
      <c r="CI284" s="154"/>
      <c r="CJ284" s="154"/>
      <c r="CK284" s="154"/>
      <c r="CL284" s="154"/>
      <c r="CM284" s="154"/>
      <c r="CN284" s="154"/>
      <c r="CO284" s="154"/>
      <c r="CP284" s="154"/>
      <c r="CQ284" s="154"/>
      <c r="CR284" s="154"/>
      <c r="CS284" s="154"/>
      <c r="CT284" s="154"/>
      <c r="CU284" s="154"/>
      <c r="CV284" s="154"/>
      <c r="CW284" s="154"/>
      <c r="CX284" s="154"/>
      <c r="CY284" s="154"/>
      <c r="CZ284" s="154"/>
      <c r="DA284" s="154"/>
      <c r="DB284" s="154"/>
      <c r="DC284" s="154"/>
      <c r="DD284" s="154"/>
      <c r="DE284" s="154"/>
      <c r="DF284" s="154"/>
      <c r="DG284" s="154"/>
      <c r="DH284" s="154"/>
      <c r="DI284" s="154"/>
      <c r="DJ284" s="154"/>
      <c r="DK284" s="154"/>
      <c r="DL284" s="154"/>
      <c r="DM284" s="154"/>
      <c r="DN284" s="154"/>
      <c r="DO284" s="154"/>
      <c r="DP284" s="154"/>
      <c r="DQ284" s="154"/>
      <c r="DR284" s="154"/>
      <c r="DS284" s="154"/>
      <c r="DT284" s="154"/>
      <c r="DU284" s="154"/>
      <c r="DV284" s="154"/>
      <c r="DW284" s="154"/>
      <c r="DX284" s="154"/>
      <c r="DY284" s="154"/>
      <c r="DZ284" s="154"/>
      <c r="EA284" s="154"/>
      <c r="EB284" s="154"/>
      <c r="EC284" s="154"/>
      <c r="ED284" s="154"/>
      <c r="EE284" s="154"/>
      <c r="EF284" s="154"/>
      <c r="EG284" s="154"/>
      <c r="EH284" s="154"/>
      <c r="EI284" s="154"/>
      <c r="EJ284" s="154"/>
      <c r="EK284" s="154"/>
      <c r="EL284" s="154"/>
      <c r="EM284" s="154"/>
      <c r="EN284" s="154"/>
      <c r="EO284" s="154"/>
      <c r="EP284" s="154"/>
      <c r="EQ284" s="154"/>
      <c r="ER284" s="154"/>
      <c r="ES284" s="154"/>
      <c r="ET284" s="154"/>
      <c r="EU284" s="154"/>
      <c r="EV284" s="154"/>
    </row>
    <row r="285" spans="32:152" ht="12.75"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  <c r="BD285" s="154"/>
      <c r="BE285" s="154"/>
      <c r="BF285" s="154"/>
      <c r="BG285" s="154"/>
      <c r="BH285" s="154"/>
      <c r="BI285" s="154"/>
      <c r="BJ285" s="154"/>
      <c r="BK285" s="154"/>
      <c r="BL285" s="154"/>
      <c r="BM285" s="154"/>
      <c r="BN285" s="154"/>
      <c r="BO285" s="154"/>
      <c r="BP285" s="154"/>
      <c r="BQ285" s="154"/>
      <c r="BR285" s="154"/>
      <c r="BS285" s="154"/>
      <c r="BT285" s="154"/>
      <c r="BU285" s="154"/>
      <c r="BV285" s="154"/>
      <c r="BW285" s="154"/>
      <c r="BX285" s="154"/>
      <c r="BY285" s="154"/>
      <c r="BZ285" s="154"/>
      <c r="CA285" s="154"/>
      <c r="CB285" s="154"/>
      <c r="CC285" s="154"/>
      <c r="CD285" s="154"/>
      <c r="CE285" s="154"/>
      <c r="CF285" s="154"/>
      <c r="CG285" s="154"/>
      <c r="CH285" s="154"/>
      <c r="CI285" s="154"/>
      <c r="CJ285" s="154"/>
      <c r="CK285" s="154"/>
      <c r="CL285" s="154"/>
      <c r="CM285" s="154"/>
      <c r="CN285" s="154"/>
      <c r="CO285" s="154"/>
      <c r="CP285" s="154"/>
      <c r="CQ285" s="154"/>
      <c r="CR285" s="154"/>
      <c r="CS285" s="154"/>
      <c r="CT285" s="154"/>
      <c r="CU285" s="154"/>
      <c r="CV285" s="154"/>
      <c r="CW285" s="154"/>
      <c r="CX285" s="154"/>
      <c r="CY285" s="154"/>
      <c r="CZ285" s="154"/>
      <c r="DA285" s="154"/>
      <c r="DB285" s="154"/>
      <c r="DC285" s="154"/>
      <c r="DD285" s="154"/>
      <c r="DE285" s="154"/>
      <c r="DF285" s="154"/>
      <c r="DG285" s="154"/>
      <c r="DH285" s="154"/>
      <c r="DI285" s="154"/>
      <c r="DJ285" s="154"/>
      <c r="DK285" s="154"/>
      <c r="DL285" s="154"/>
      <c r="DM285" s="154"/>
      <c r="DN285" s="154"/>
      <c r="DO285" s="154"/>
      <c r="DP285" s="154"/>
      <c r="DQ285" s="154"/>
      <c r="DR285" s="154"/>
      <c r="DS285" s="154"/>
      <c r="DT285" s="154"/>
      <c r="DU285" s="154"/>
      <c r="DV285" s="154"/>
      <c r="DW285" s="154"/>
      <c r="DX285" s="154"/>
      <c r="DY285" s="154"/>
      <c r="DZ285" s="154"/>
      <c r="EA285" s="154"/>
      <c r="EB285" s="154"/>
      <c r="EC285" s="154"/>
      <c r="ED285" s="154"/>
      <c r="EE285" s="154"/>
      <c r="EF285" s="154"/>
      <c r="EG285" s="154"/>
      <c r="EH285" s="154"/>
      <c r="EI285" s="154"/>
      <c r="EJ285" s="154"/>
      <c r="EK285" s="154"/>
      <c r="EL285" s="154"/>
      <c r="EM285" s="154"/>
      <c r="EN285" s="154"/>
      <c r="EO285" s="154"/>
      <c r="EP285" s="154"/>
      <c r="EQ285" s="154"/>
      <c r="ER285" s="154"/>
      <c r="ES285" s="154"/>
      <c r="ET285" s="154"/>
      <c r="EU285" s="154"/>
      <c r="EV285" s="154"/>
    </row>
    <row r="286" spans="32:152" ht="12.75"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  <c r="BH286" s="154"/>
      <c r="BI286" s="154"/>
      <c r="BJ286" s="154"/>
      <c r="BK286" s="154"/>
      <c r="BL286" s="154"/>
      <c r="BM286" s="154"/>
      <c r="BN286" s="154"/>
      <c r="BO286" s="154"/>
      <c r="BP286" s="154"/>
      <c r="BQ286" s="154"/>
      <c r="BR286" s="154"/>
      <c r="BS286" s="154"/>
      <c r="BT286" s="154"/>
      <c r="BU286" s="154"/>
      <c r="BV286" s="154"/>
      <c r="BW286" s="154"/>
      <c r="BX286" s="154"/>
      <c r="BY286" s="154"/>
      <c r="BZ286" s="154"/>
      <c r="CA286" s="154"/>
      <c r="CB286" s="154"/>
      <c r="CC286" s="154"/>
      <c r="CD286" s="154"/>
      <c r="CE286" s="154"/>
      <c r="CF286" s="154"/>
      <c r="CG286" s="154"/>
      <c r="CH286" s="154"/>
      <c r="CI286" s="154"/>
      <c r="CJ286" s="154"/>
      <c r="CK286" s="154"/>
      <c r="CL286" s="154"/>
      <c r="CM286" s="154"/>
      <c r="CN286" s="154"/>
      <c r="CO286" s="154"/>
      <c r="CP286" s="154"/>
      <c r="CQ286" s="154"/>
      <c r="CR286" s="154"/>
      <c r="CS286" s="154"/>
      <c r="CT286" s="154"/>
      <c r="CU286" s="154"/>
      <c r="CV286" s="154"/>
      <c r="CW286" s="154"/>
      <c r="CX286" s="154"/>
      <c r="CY286" s="154"/>
      <c r="CZ286" s="154"/>
      <c r="DA286" s="154"/>
      <c r="DB286" s="154"/>
      <c r="DC286" s="154"/>
      <c r="DD286" s="154"/>
      <c r="DE286" s="154"/>
      <c r="DF286" s="154"/>
      <c r="DG286" s="154"/>
      <c r="DH286" s="154"/>
      <c r="DI286" s="154"/>
      <c r="DJ286" s="154"/>
      <c r="DK286" s="154"/>
      <c r="DL286" s="154"/>
      <c r="DM286" s="154"/>
      <c r="DN286" s="154"/>
      <c r="DO286" s="154"/>
      <c r="DP286" s="154"/>
      <c r="DQ286" s="154"/>
      <c r="DR286" s="154"/>
      <c r="DS286" s="154"/>
      <c r="DT286" s="154"/>
      <c r="DU286" s="154"/>
      <c r="DV286" s="154"/>
      <c r="DW286" s="154"/>
      <c r="DX286" s="154"/>
      <c r="DY286" s="154"/>
      <c r="DZ286" s="154"/>
      <c r="EA286" s="154"/>
      <c r="EB286" s="154"/>
      <c r="EC286" s="154"/>
      <c r="ED286" s="154"/>
      <c r="EE286" s="154"/>
      <c r="EF286" s="154"/>
      <c r="EG286" s="154"/>
      <c r="EH286" s="154"/>
      <c r="EI286" s="154"/>
      <c r="EJ286" s="154"/>
      <c r="EK286" s="154"/>
      <c r="EL286" s="154"/>
      <c r="EM286" s="154"/>
      <c r="EN286" s="154"/>
      <c r="EO286" s="154"/>
      <c r="EP286" s="154"/>
      <c r="EQ286" s="154"/>
      <c r="ER286" s="154"/>
      <c r="ES286" s="154"/>
      <c r="ET286" s="154"/>
      <c r="EU286" s="154"/>
      <c r="EV286" s="154"/>
    </row>
    <row r="287" spans="32:152" ht="12.75"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  <c r="BD287" s="154"/>
      <c r="BE287" s="154"/>
      <c r="BF287" s="154"/>
      <c r="BG287" s="154"/>
      <c r="BH287" s="154"/>
      <c r="BI287" s="154"/>
      <c r="BJ287" s="154"/>
      <c r="BK287" s="154"/>
      <c r="BL287" s="154"/>
      <c r="BM287" s="154"/>
      <c r="BN287" s="154"/>
      <c r="BO287" s="154"/>
      <c r="BP287" s="154"/>
      <c r="BQ287" s="154"/>
      <c r="BR287" s="154"/>
      <c r="BS287" s="154"/>
      <c r="BT287" s="154"/>
      <c r="BU287" s="154"/>
      <c r="BV287" s="154"/>
      <c r="BW287" s="154"/>
      <c r="BX287" s="154"/>
      <c r="BY287" s="154"/>
      <c r="BZ287" s="154"/>
      <c r="CA287" s="154"/>
      <c r="CB287" s="154"/>
      <c r="CC287" s="154"/>
      <c r="CD287" s="154"/>
      <c r="CE287" s="154"/>
      <c r="CF287" s="154"/>
      <c r="CG287" s="154"/>
      <c r="CH287" s="154"/>
      <c r="CI287" s="154"/>
      <c r="CJ287" s="154"/>
      <c r="CK287" s="154"/>
      <c r="CL287" s="154"/>
      <c r="CM287" s="154"/>
      <c r="CN287" s="154"/>
      <c r="CO287" s="154"/>
      <c r="CP287" s="154"/>
      <c r="CQ287" s="154"/>
      <c r="CR287" s="154"/>
      <c r="CS287" s="154"/>
      <c r="CT287" s="154"/>
      <c r="CU287" s="154"/>
      <c r="CV287" s="154"/>
      <c r="CW287" s="154"/>
      <c r="CX287" s="154"/>
      <c r="CY287" s="154"/>
      <c r="CZ287" s="154"/>
      <c r="DA287" s="154"/>
      <c r="DB287" s="154"/>
      <c r="DC287" s="154"/>
      <c r="DD287" s="154"/>
      <c r="DE287" s="154"/>
      <c r="DF287" s="154"/>
      <c r="DG287" s="154"/>
      <c r="DH287" s="154"/>
      <c r="DI287" s="154"/>
      <c r="DJ287" s="154"/>
      <c r="DK287" s="154"/>
      <c r="DL287" s="154"/>
      <c r="DM287" s="154"/>
      <c r="DN287" s="154"/>
      <c r="DO287" s="154"/>
      <c r="DP287" s="154"/>
      <c r="DQ287" s="154"/>
      <c r="DR287" s="154"/>
      <c r="DS287" s="154"/>
      <c r="DT287" s="154"/>
      <c r="DU287" s="154"/>
      <c r="DV287" s="154"/>
      <c r="DW287" s="154"/>
      <c r="DX287" s="154"/>
      <c r="DY287" s="154"/>
      <c r="DZ287" s="154"/>
      <c r="EA287" s="154"/>
      <c r="EB287" s="154"/>
      <c r="EC287" s="154"/>
      <c r="ED287" s="154"/>
      <c r="EE287" s="154"/>
      <c r="EF287" s="154"/>
      <c r="EG287" s="154"/>
      <c r="EH287" s="154"/>
      <c r="EI287" s="154"/>
      <c r="EJ287" s="154"/>
      <c r="EK287" s="154"/>
      <c r="EL287" s="154"/>
      <c r="EM287" s="154"/>
      <c r="EN287" s="154"/>
      <c r="EO287" s="154"/>
      <c r="EP287" s="154"/>
      <c r="EQ287" s="154"/>
      <c r="ER287" s="154"/>
      <c r="ES287" s="154"/>
      <c r="ET287" s="154"/>
      <c r="EU287" s="154"/>
      <c r="EV287" s="154"/>
    </row>
    <row r="288" spans="32:152" ht="12.75">
      <c r="AF288" s="154"/>
      <c r="AG288" s="154"/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  <c r="BD288" s="154"/>
      <c r="BE288" s="154"/>
      <c r="BF288" s="154"/>
      <c r="BG288" s="154"/>
      <c r="BH288" s="154"/>
      <c r="BI288" s="154"/>
      <c r="BJ288" s="154"/>
      <c r="BK288" s="154"/>
      <c r="BL288" s="154"/>
      <c r="BM288" s="154"/>
      <c r="BN288" s="154"/>
      <c r="BO288" s="154"/>
      <c r="BP288" s="154"/>
      <c r="BQ288" s="154"/>
      <c r="BR288" s="154"/>
      <c r="BS288" s="154"/>
      <c r="BT288" s="154"/>
      <c r="BU288" s="154"/>
      <c r="BV288" s="154"/>
      <c r="BW288" s="154"/>
      <c r="BX288" s="154"/>
      <c r="BY288" s="154"/>
      <c r="BZ288" s="154"/>
      <c r="CA288" s="154"/>
      <c r="CB288" s="154"/>
      <c r="CC288" s="154"/>
      <c r="CD288" s="154"/>
      <c r="CE288" s="154"/>
      <c r="CF288" s="154"/>
      <c r="CG288" s="154"/>
      <c r="CH288" s="154"/>
      <c r="CI288" s="154"/>
      <c r="CJ288" s="154"/>
      <c r="CK288" s="154"/>
      <c r="CL288" s="154"/>
      <c r="CM288" s="154"/>
      <c r="CN288" s="154"/>
      <c r="CO288" s="154"/>
      <c r="CP288" s="154"/>
      <c r="CQ288" s="154"/>
      <c r="CR288" s="154"/>
      <c r="CS288" s="154"/>
      <c r="CT288" s="154"/>
      <c r="CU288" s="154"/>
      <c r="CV288" s="154"/>
      <c r="CW288" s="154"/>
      <c r="CX288" s="154"/>
      <c r="CY288" s="154"/>
      <c r="CZ288" s="154"/>
      <c r="DA288" s="154"/>
      <c r="DB288" s="154"/>
      <c r="DC288" s="154"/>
      <c r="DD288" s="154"/>
      <c r="DE288" s="154"/>
      <c r="DF288" s="154"/>
      <c r="DG288" s="154"/>
      <c r="DH288" s="154"/>
      <c r="DI288" s="154"/>
      <c r="DJ288" s="154"/>
      <c r="DK288" s="154"/>
      <c r="DL288" s="154"/>
      <c r="DM288" s="154"/>
      <c r="DN288" s="154"/>
      <c r="DO288" s="154"/>
      <c r="DP288" s="154"/>
      <c r="DQ288" s="154"/>
      <c r="DR288" s="154"/>
      <c r="DS288" s="154"/>
      <c r="DT288" s="154"/>
      <c r="DU288" s="154"/>
      <c r="DV288" s="154"/>
      <c r="DW288" s="154"/>
      <c r="DX288" s="154"/>
      <c r="DY288" s="154"/>
      <c r="DZ288" s="154"/>
      <c r="EA288" s="154"/>
      <c r="EB288" s="154"/>
      <c r="EC288" s="154"/>
      <c r="ED288" s="154"/>
      <c r="EE288" s="154"/>
      <c r="EF288" s="154"/>
      <c r="EG288" s="154"/>
      <c r="EH288" s="154"/>
      <c r="EI288" s="154"/>
      <c r="EJ288" s="154"/>
      <c r="EK288" s="154"/>
      <c r="EL288" s="154"/>
      <c r="EM288" s="154"/>
      <c r="EN288" s="154"/>
      <c r="EO288" s="154"/>
      <c r="EP288" s="154"/>
      <c r="EQ288" s="154"/>
      <c r="ER288" s="154"/>
      <c r="ES288" s="154"/>
      <c r="ET288" s="154"/>
      <c r="EU288" s="154"/>
      <c r="EV288" s="154"/>
    </row>
    <row r="289" spans="32:152" ht="12.75"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  <c r="BI289" s="154"/>
      <c r="BJ289" s="154"/>
      <c r="BK289" s="154"/>
      <c r="BL289" s="154"/>
      <c r="BM289" s="154"/>
      <c r="BN289" s="154"/>
      <c r="BO289" s="154"/>
      <c r="BP289" s="154"/>
      <c r="BQ289" s="154"/>
      <c r="BR289" s="154"/>
      <c r="BS289" s="154"/>
      <c r="BT289" s="154"/>
      <c r="BU289" s="154"/>
      <c r="BV289" s="154"/>
      <c r="BW289" s="154"/>
      <c r="BX289" s="154"/>
      <c r="BY289" s="154"/>
      <c r="BZ289" s="154"/>
      <c r="CA289" s="154"/>
      <c r="CB289" s="154"/>
      <c r="CC289" s="154"/>
      <c r="CD289" s="154"/>
      <c r="CE289" s="154"/>
      <c r="CF289" s="154"/>
      <c r="CG289" s="154"/>
      <c r="CH289" s="154"/>
      <c r="CI289" s="154"/>
      <c r="CJ289" s="154"/>
      <c r="CK289" s="154"/>
      <c r="CL289" s="154"/>
      <c r="CM289" s="154"/>
      <c r="CN289" s="154"/>
      <c r="CO289" s="154"/>
      <c r="CP289" s="154"/>
      <c r="CQ289" s="154"/>
      <c r="CR289" s="154"/>
      <c r="CS289" s="154"/>
      <c r="CT289" s="154"/>
      <c r="CU289" s="154"/>
      <c r="CV289" s="154"/>
      <c r="CW289" s="154"/>
      <c r="CX289" s="154"/>
      <c r="CY289" s="154"/>
      <c r="CZ289" s="154"/>
      <c r="DA289" s="154"/>
      <c r="DB289" s="154"/>
      <c r="DC289" s="154"/>
      <c r="DD289" s="154"/>
      <c r="DE289" s="154"/>
      <c r="DF289" s="154"/>
      <c r="DG289" s="154"/>
      <c r="DH289" s="154"/>
      <c r="DI289" s="154"/>
      <c r="DJ289" s="154"/>
      <c r="DK289" s="154"/>
      <c r="DL289" s="154"/>
      <c r="DM289" s="154"/>
      <c r="DN289" s="154"/>
      <c r="DO289" s="154"/>
      <c r="DP289" s="154"/>
      <c r="DQ289" s="154"/>
      <c r="DR289" s="154"/>
      <c r="DS289" s="154"/>
      <c r="DT289" s="154"/>
      <c r="DU289" s="154"/>
      <c r="DV289" s="154"/>
      <c r="DW289" s="154"/>
      <c r="DX289" s="154"/>
      <c r="DY289" s="154"/>
      <c r="DZ289" s="154"/>
      <c r="EA289" s="154"/>
      <c r="EB289" s="154"/>
      <c r="EC289" s="154"/>
      <c r="ED289" s="154"/>
      <c r="EE289" s="154"/>
      <c r="EF289" s="154"/>
      <c r="EG289" s="154"/>
      <c r="EH289" s="154"/>
      <c r="EI289" s="154"/>
      <c r="EJ289" s="154"/>
      <c r="EK289" s="154"/>
      <c r="EL289" s="154"/>
      <c r="EM289" s="154"/>
      <c r="EN289" s="154"/>
      <c r="EO289" s="154"/>
      <c r="EP289" s="154"/>
      <c r="EQ289" s="154"/>
      <c r="ER289" s="154"/>
      <c r="ES289" s="154"/>
      <c r="ET289" s="154"/>
      <c r="EU289" s="154"/>
      <c r="EV289" s="154"/>
    </row>
    <row r="290" spans="32:152" ht="12.75"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  <c r="BD290" s="154"/>
      <c r="BE290" s="154"/>
      <c r="BF290" s="154"/>
      <c r="BG290" s="154"/>
      <c r="BH290" s="154"/>
      <c r="BI290" s="154"/>
      <c r="BJ290" s="154"/>
      <c r="BK290" s="154"/>
      <c r="BL290" s="154"/>
      <c r="BM290" s="154"/>
      <c r="BN290" s="154"/>
      <c r="BO290" s="154"/>
      <c r="BP290" s="154"/>
      <c r="BQ290" s="154"/>
      <c r="BR290" s="154"/>
      <c r="BS290" s="154"/>
      <c r="BT290" s="154"/>
      <c r="BU290" s="154"/>
      <c r="BV290" s="154"/>
      <c r="BW290" s="154"/>
      <c r="BX290" s="154"/>
      <c r="BY290" s="154"/>
      <c r="BZ290" s="154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54"/>
      <c r="DT290" s="154"/>
      <c r="DU290" s="154"/>
      <c r="DV290" s="154"/>
      <c r="DW290" s="154"/>
      <c r="DX290" s="154"/>
      <c r="DY290" s="154"/>
      <c r="DZ290" s="154"/>
      <c r="EA290" s="154"/>
      <c r="EB290" s="154"/>
      <c r="EC290" s="154"/>
      <c r="ED290" s="154"/>
      <c r="EE290" s="154"/>
      <c r="EF290" s="154"/>
      <c r="EG290" s="154"/>
      <c r="EH290" s="154"/>
      <c r="EI290" s="154"/>
      <c r="EJ290" s="154"/>
      <c r="EK290" s="154"/>
      <c r="EL290" s="154"/>
      <c r="EM290" s="154"/>
      <c r="EN290" s="154"/>
      <c r="EO290" s="154"/>
      <c r="EP290" s="154"/>
      <c r="EQ290" s="154"/>
      <c r="ER290" s="154"/>
      <c r="ES290" s="154"/>
      <c r="ET290" s="154"/>
      <c r="EU290" s="154"/>
      <c r="EV290" s="154"/>
    </row>
    <row r="291" spans="32:152" ht="12.75"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  <c r="BD291" s="154"/>
      <c r="BE291" s="154"/>
      <c r="BF291" s="154"/>
      <c r="BG291" s="154"/>
      <c r="BH291" s="154"/>
      <c r="BI291" s="154"/>
      <c r="BJ291" s="154"/>
      <c r="BK291" s="154"/>
      <c r="BL291" s="154"/>
      <c r="BM291" s="154"/>
      <c r="BN291" s="154"/>
      <c r="BO291" s="154"/>
      <c r="BP291" s="154"/>
      <c r="BQ291" s="154"/>
      <c r="BR291" s="154"/>
      <c r="BS291" s="154"/>
      <c r="BT291" s="154"/>
      <c r="BU291" s="154"/>
      <c r="BV291" s="154"/>
      <c r="BW291" s="154"/>
      <c r="BX291" s="154"/>
      <c r="BY291" s="154"/>
      <c r="BZ291" s="154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54"/>
      <c r="DT291" s="154"/>
      <c r="DU291" s="154"/>
      <c r="DV291" s="154"/>
      <c r="DW291" s="154"/>
      <c r="DX291" s="154"/>
      <c r="DY291" s="154"/>
      <c r="DZ291" s="154"/>
      <c r="EA291" s="154"/>
      <c r="EB291" s="154"/>
      <c r="EC291" s="154"/>
      <c r="ED291" s="154"/>
      <c r="EE291" s="154"/>
      <c r="EF291" s="154"/>
      <c r="EG291" s="154"/>
      <c r="EH291" s="154"/>
      <c r="EI291" s="154"/>
      <c r="EJ291" s="154"/>
      <c r="EK291" s="154"/>
      <c r="EL291" s="154"/>
      <c r="EM291" s="154"/>
      <c r="EN291" s="154"/>
      <c r="EO291" s="154"/>
      <c r="EP291" s="154"/>
      <c r="EQ291" s="154"/>
      <c r="ER291" s="154"/>
      <c r="ES291" s="154"/>
      <c r="ET291" s="154"/>
      <c r="EU291" s="154"/>
      <c r="EV291" s="154"/>
    </row>
    <row r="292" spans="32:152" ht="12.75"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  <c r="BD292" s="154"/>
      <c r="BE292" s="154"/>
      <c r="BF292" s="154"/>
      <c r="BG292" s="154"/>
      <c r="BH292" s="154"/>
      <c r="BI292" s="154"/>
      <c r="BJ292" s="154"/>
      <c r="BK292" s="154"/>
      <c r="BL292" s="154"/>
      <c r="BM292" s="154"/>
      <c r="BN292" s="154"/>
      <c r="BO292" s="154"/>
      <c r="BP292" s="154"/>
      <c r="BQ292" s="154"/>
      <c r="BR292" s="154"/>
      <c r="BS292" s="154"/>
      <c r="BT292" s="154"/>
      <c r="BU292" s="154"/>
      <c r="BV292" s="154"/>
      <c r="BW292" s="154"/>
      <c r="BX292" s="154"/>
      <c r="BY292" s="154"/>
      <c r="BZ292" s="154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54"/>
      <c r="DT292" s="154"/>
      <c r="DU292" s="154"/>
      <c r="DV292" s="154"/>
      <c r="DW292" s="154"/>
      <c r="DX292" s="154"/>
      <c r="DY292" s="154"/>
      <c r="DZ292" s="154"/>
      <c r="EA292" s="154"/>
      <c r="EB292" s="154"/>
      <c r="EC292" s="154"/>
      <c r="ED292" s="154"/>
      <c r="EE292" s="154"/>
      <c r="EF292" s="154"/>
      <c r="EG292" s="154"/>
      <c r="EH292" s="154"/>
      <c r="EI292" s="154"/>
      <c r="EJ292" s="154"/>
      <c r="EK292" s="154"/>
      <c r="EL292" s="154"/>
      <c r="EM292" s="154"/>
      <c r="EN292" s="154"/>
      <c r="EO292" s="154"/>
      <c r="EP292" s="154"/>
      <c r="EQ292" s="154"/>
      <c r="ER292" s="154"/>
      <c r="ES292" s="154"/>
      <c r="ET292" s="154"/>
      <c r="EU292" s="154"/>
      <c r="EV292" s="154"/>
    </row>
    <row r="293" spans="32:152" ht="12.75"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  <c r="BI293" s="154"/>
      <c r="BJ293" s="154"/>
      <c r="BK293" s="154"/>
      <c r="BL293" s="154"/>
      <c r="BM293" s="154"/>
      <c r="BN293" s="154"/>
      <c r="BO293" s="154"/>
      <c r="BP293" s="154"/>
      <c r="BQ293" s="154"/>
      <c r="BR293" s="154"/>
      <c r="BS293" s="154"/>
      <c r="BT293" s="154"/>
      <c r="BU293" s="154"/>
      <c r="BV293" s="154"/>
      <c r="BW293" s="154"/>
      <c r="BX293" s="154"/>
      <c r="BY293" s="154"/>
      <c r="BZ293" s="154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54"/>
      <c r="DT293" s="154"/>
      <c r="DU293" s="154"/>
      <c r="DV293" s="154"/>
      <c r="DW293" s="154"/>
      <c r="DX293" s="154"/>
      <c r="DY293" s="154"/>
      <c r="DZ293" s="154"/>
      <c r="EA293" s="154"/>
      <c r="EB293" s="154"/>
      <c r="EC293" s="154"/>
      <c r="ED293" s="154"/>
      <c r="EE293" s="154"/>
      <c r="EF293" s="154"/>
      <c r="EG293" s="154"/>
      <c r="EH293" s="154"/>
      <c r="EI293" s="154"/>
      <c r="EJ293" s="154"/>
      <c r="EK293" s="154"/>
      <c r="EL293" s="154"/>
      <c r="EM293" s="154"/>
      <c r="EN293" s="154"/>
      <c r="EO293" s="154"/>
      <c r="EP293" s="154"/>
      <c r="EQ293" s="154"/>
      <c r="ER293" s="154"/>
      <c r="ES293" s="154"/>
      <c r="ET293" s="154"/>
      <c r="EU293" s="154"/>
      <c r="EV293" s="154"/>
    </row>
    <row r="294" spans="32:152" ht="12.75"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  <c r="BI294" s="154"/>
      <c r="BJ294" s="154"/>
      <c r="BK294" s="154"/>
      <c r="BL294" s="154"/>
      <c r="BM294" s="154"/>
      <c r="BN294" s="154"/>
      <c r="BO294" s="154"/>
      <c r="BP294" s="154"/>
      <c r="BQ294" s="154"/>
      <c r="BR294" s="154"/>
      <c r="BS294" s="154"/>
      <c r="BT294" s="154"/>
      <c r="BU294" s="154"/>
      <c r="BV294" s="154"/>
      <c r="BW294" s="154"/>
      <c r="BX294" s="154"/>
      <c r="BY294" s="154"/>
      <c r="BZ294" s="154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54"/>
      <c r="DT294" s="154"/>
      <c r="DU294" s="154"/>
      <c r="DV294" s="154"/>
      <c r="DW294" s="154"/>
      <c r="DX294" s="154"/>
      <c r="DY294" s="154"/>
      <c r="DZ294" s="154"/>
      <c r="EA294" s="154"/>
      <c r="EB294" s="154"/>
      <c r="EC294" s="154"/>
      <c r="ED294" s="154"/>
      <c r="EE294" s="154"/>
      <c r="EF294" s="154"/>
      <c r="EG294" s="154"/>
      <c r="EH294" s="154"/>
      <c r="EI294" s="154"/>
      <c r="EJ294" s="154"/>
      <c r="EK294" s="154"/>
      <c r="EL294" s="154"/>
      <c r="EM294" s="154"/>
      <c r="EN294" s="154"/>
      <c r="EO294" s="154"/>
      <c r="EP294" s="154"/>
      <c r="EQ294" s="154"/>
      <c r="ER294" s="154"/>
      <c r="ES294" s="154"/>
      <c r="ET294" s="154"/>
      <c r="EU294" s="154"/>
      <c r="EV294" s="154"/>
    </row>
    <row r="295" spans="32:152" ht="12.75">
      <c r="AF295" s="154"/>
      <c r="AG295" s="154"/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  <c r="BD295" s="154"/>
      <c r="BE295" s="154"/>
      <c r="BF295" s="154"/>
      <c r="BG295" s="154"/>
      <c r="BH295" s="154"/>
      <c r="BI295" s="154"/>
      <c r="BJ295" s="154"/>
      <c r="BK295" s="154"/>
      <c r="BL295" s="154"/>
      <c r="BM295" s="154"/>
      <c r="BN295" s="154"/>
      <c r="BO295" s="154"/>
      <c r="BP295" s="154"/>
      <c r="BQ295" s="154"/>
      <c r="BR295" s="154"/>
      <c r="BS295" s="154"/>
      <c r="BT295" s="154"/>
      <c r="BU295" s="154"/>
      <c r="BV295" s="154"/>
      <c r="BW295" s="154"/>
      <c r="BX295" s="154"/>
      <c r="BY295" s="154"/>
      <c r="BZ295" s="154"/>
      <c r="CA295" s="154"/>
      <c r="CB295" s="154"/>
      <c r="CC295" s="154"/>
      <c r="CD295" s="154"/>
      <c r="CE295" s="154"/>
      <c r="CF295" s="154"/>
      <c r="CG295" s="154"/>
      <c r="CH295" s="154"/>
      <c r="CI295" s="154"/>
      <c r="CJ295" s="154"/>
      <c r="CK295" s="154"/>
      <c r="CL295" s="154"/>
      <c r="CM295" s="154"/>
      <c r="CN295" s="154"/>
      <c r="CO295" s="154"/>
      <c r="CP295" s="154"/>
      <c r="CQ295" s="154"/>
      <c r="CR295" s="154"/>
      <c r="CS295" s="154"/>
      <c r="CT295" s="154"/>
      <c r="CU295" s="154"/>
      <c r="CV295" s="154"/>
      <c r="CW295" s="154"/>
      <c r="CX295" s="154"/>
      <c r="CY295" s="154"/>
      <c r="CZ295" s="154"/>
      <c r="DA295" s="154"/>
      <c r="DB295" s="154"/>
      <c r="DC295" s="154"/>
      <c r="DD295" s="154"/>
      <c r="DE295" s="154"/>
      <c r="DF295" s="154"/>
      <c r="DG295" s="154"/>
      <c r="DH295" s="154"/>
      <c r="DI295" s="154"/>
      <c r="DJ295" s="154"/>
      <c r="DK295" s="154"/>
      <c r="DL295" s="154"/>
      <c r="DM295" s="154"/>
      <c r="DN295" s="154"/>
      <c r="DO295" s="154"/>
      <c r="DP295" s="154"/>
      <c r="DQ295" s="154"/>
      <c r="DR295" s="154"/>
      <c r="DS295" s="154"/>
      <c r="DT295" s="154"/>
      <c r="DU295" s="154"/>
      <c r="DV295" s="154"/>
      <c r="DW295" s="154"/>
      <c r="DX295" s="154"/>
      <c r="DY295" s="154"/>
      <c r="DZ295" s="154"/>
      <c r="EA295" s="154"/>
      <c r="EB295" s="154"/>
      <c r="EC295" s="154"/>
      <c r="ED295" s="154"/>
      <c r="EE295" s="154"/>
      <c r="EF295" s="154"/>
      <c r="EG295" s="154"/>
      <c r="EH295" s="154"/>
      <c r="EI295" s="154"/>
      <c r="EJ295" s="154"/>
      <c r="EK295" s="154"/>
      <c r="EL295" s="154"/>
      <c r="EM295" s="154"/>
      <c r="EN295" s="154"/>
      <c r="EO295" s="154"/>
      <c r="EP295" s="154"/>
      <c r="EQ295" s="154"/>
      <c r="ER295" s="154"/>
      <c r="ES295" s="154"/>
      <c r="ET295" s="154"/>
      <c r="EU295" s="154"/>
      <c r="EV295" s="154"/>
    </row>
    <row r="296" spans="32:152" ht="12.75"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  <c r="BD296" s="154"/>
      <c r="BE296" s="154"/>
      <c r="BF296" s="154"/>
      <c r="BG296" s="154"/>
      <c r="BH296" s="154"/>
      <c r="BI296" s="154"/>
      <c r="BJ296" s="154"/>
      <c r="BK296" s="154"/>
      <c r="BL296" s="154"/>
      <c r="BM296" s="154"/>
      <c r="BN296" s="154"/>
      <c r="BO296" s="154"/>
      <c r="BP296" s="154"/>
      <c r="BQ296" s="154"/>
      <c r="BR296" s="154"/>
      <c r="BS296" s="154"/>
      <c r="BT296" s="154"/>
      <c r="BU296" s="154"/>
      <c r="BV296" s="154"/>
      <c r="BW296" s="154"/>
      <c r="BX296" s="154"/>
      <c r="BY296" s="154"/>
      <c r="BZ296" s="154"/>
      <c r="CA296" s="154"/>
      <c r="CB296" s="154"/>
      <c r="CC296" s="154"/>
      <c r="CD296" s="154"/>
      <c r="CE296" s="154"/>
      <c r="CF296" s="154"/>
      <c r="CG296" s="154"/>
      <c r="CH296" s="154"/>
      <c r="CI296" s="154"/>
      <c r="CJ296" s="154"/>
      <c r="CK296" s="154"/>
      <c r="CL296" s="154"/>
      <c r="CM296" s="154"/>
      <c r="CN296" s="154"/>
      <c r="CO296" s="154"/>
      <c r="CP296" s="154"/>
      <c r="CQ296" s="154"/>
      <c r="CR296" s="154"/>
      <c r="CS296" s="154"/>
      <c r="CT296" s="154"/>
      <c r="CU296" s="154"/>
      <c r="CV296" s="154"/>
      <c r="CW296" s="154"/>
      <c r="CX296" s="154"/>
      <c r="CY296" s="154"/>
      <c r="CZ296" s="154"/>
      <c r="DA296" s="154"/>
      <c r="DB296" s="154"/>
      <c r="DC296" s="154"/>
      <c r="DD296" s="154"/>
      <c r="DE296" s="154"/>
      <c r="DF296" s="154"/>
      <c r="DG296" s="154"/>
      <c r="DH296" s="154"/>
      <c r="DI296" s="154"/>
      <c r="DJ296" s="154"/>
      <c r="DK296" s="154"/>
      <c r="DL296" s="154"/>
      <c r="DM296" s="154"/>
      <c r="DN296" s="154"/>
      <c r="DO296" s="154"/>
      <c r="DP296" s="154"/>
      <c r="DQ296" s="154"/>
      <c r="DR296" s="154"/>
      <c r="DS296" s="154"/>
      <c r="DT296" s="154"/>
      <c r="DU296" s="154"/>
      <c r="DV296" s="154"/>
      <c r="DW296" s="154"/>
      <c r="DX296" s="154"/>
      <c r="DY296" s="154"/>
      <c r="DZ296" s="154"/>
      <c r="EA296" s="154"/>
      <c r="EB296" s="154"/>
      <c r="EC296" s="154"/>
      <c r="ED296" s="154"/>
      <c r="EE296" s="154"/>
      <c r="EF296" s="154"/>
      <c r="EG296" s="154"/>
      <c r="EH296" s="154"/>
      <c r="EI296" s="154"/>
      <c r="EJ296" s="154"/>
      <c r="EK296" s="154"/>
      <c r="EL296" s="154"/>
      <c r="EM296" s="154"/>
      <c r="EN296" s="154"/>
      <c r="EO296" s="154"/>
      <c r="EP296" s="154"/>
      <c r="EQ296" s="154"/>
      <c r="ER296" s="154"/>
      <c r="ES296" s="154"/>
      <c r="ET296" s="154"/>
      <c r="EU296" s="154"/>
      <c r="EV296" s="154"/>
    </row>
    <row r="297" spans="32:152" ht="12.75"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  <c r="BD297" s="154"/>
      <c r="BE297" s="154"/>
      <c r="BF297" s="154"/>
      <c r="BG297" s="154"/>
      <c r="BH297" s="154"/>
      <c r="BI297" s="154"/>
      <c r="BJ297" s="154"/>
      <c r="BK297" s="154"/>
      <c r="BL297" s="154"/>
      <c r="BM297" s="154"/>
      <c r="BN297" s="154"/>
      <c r="BO297" s="154"/>
      <c r="BP297" s="154"/>
      <c r="BQ297" s="154"/>
      <c r="BR297" s="154"/>
      <c r="BS297" s="154"/>
      <c r="BT297" s="154"/>
      <c r="BU297" s="154"/>
      <c r="BV297" s="154"/>
      <c r="BW297" s="154"/>
      <c r="BX297" s="154"/>
      <c r="BY297" s="154"/>
      <c r="BZ297" s="154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54"/>
      <c r="DT297" s="154"/>
      <c r="DU297" s="154"/>
      <c r="DV297" s="154"/>
      <c r="DW297" s="154"/>
      <c r="DX297" s="154"/>
      <c r="DY297" s="154"/>
      <c r="DZ297" s="154"/>
      <c r="EA297" s="154"/>
      <c r="EB297" s="154"/>
      <c r="EC297" s="154"/>
      <c r="ED297" s="154"/>
      <c r="EE297" s="154"/>
      <c r="EF297" s="154"/>
      <c r="EG297" s="154"/>
      <c r="EH297" s="154"/>
      <c r="EI297" s="154"/>
      <c r="EJ297" s="154"/>
      <c r="EK297" s="154"/>
      <c r="EL297" s="154"/>
      <c r="EM297" s="154"/>
      <c r="EN297" s="154"/>
      <c r="EO297" s="154"/>
      <c r="EP297" s="154"/>
      <c r="EQ297" s="154"/>
      <c r="ER297" s="154"/>
      <c r="ES297" s="154"/>
      <c r="ET297" s="154"/>
      <c r="EU297" s="154"/>
      <c r="EV297" s="154"/>
    </row>
    <row r="298" spans="32:152" ht="12.75"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  <c r="BI298" s="154"/>
      <c r="BJ298" s="154"/>
      <c r="BK298" s="154"/>
      <c r="BL298" s="154"/>
      <c r="BM298" s="154"/>
      <c r="BN298" s="154"/>
      <c r="BO298" s="154"/>
      <c r="BP298" s="154"/>
      <c r="BQ298" s="154"/>
      <c r="BR298" s="154"/>
      <c r="BS298" s="154"/>
      <c r="BT298" s="154"/>
      <c r="BU298" s="154"/>
      <c r="BV298" s="154"/>
      <c r="BW298" s="154"/>
      <c r="BX298" s="154"/>
      <c r="BY298" s="154"/>
      <c r="BZ298" s="154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54"/>
      <c r="DT298" s="154"/>
      <c r="DU298" s="154"/>
      <c r="DV298" s="154"/>
      <c r="DW298" s="154"/>
      <c r="DX298" s="154"/>
      <c r="DY298" s="154"/>
      <c r="DZ298" s="154"/>
      <c r="EA298" s="154"/>
      <c r="EB298" s="154"/>
      <c r="EC298" s="154"/>
      <c r="ED298" s="154"/>
      <c r="EE298" s="154"/>
      <c r="EF298" s="154"/>
      <c r="EG298" s="154"/>
      <c r="EH298" s="154"/>
      <c r="EI298" s="154"/>
      <c r="EJ298" s="154"/>
      <c r="EK298" s="154"/>
      <c r="EL298" s="154"/>
      <c r="EM298" s="154"/>
      <c r="EN298" s="154"/>
      <c r="EO298" s="154"/>
      <c r="EP298" s="154"/>
      <c r="EQ298" s="154"/>
      <c r="ER298" s="154"/>
      <c r="ES298" s="154"/>
      <c r="ET298" s="154"/>
      <c r="EU298" s="154"/>
      <c r="EV298" s="154"/>
    </row>
    <row r="299" spans="32:152" ht="12.75"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4"/>
      <c r="BS299" s="154"/>
      <c r="BT299" s="154"/>
      <c r="BU299" s="154"/>
      <c r="BV299" s="154"/>
      <c r="BW299" s="154"/>
      <c r="BX299" s="154"/>
      <c r="BY299" s="154"/>
      <c r="BZ299" s="154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54"/>
      <c r="DT299" s="154"/>
      <c r="DU299" s="154"/>
      <c r="DV299" s="154"/>
      <c r="DW299" s="154"/>
      <c r="DX299" s="154"/>
      <c r="DY299" s="154"/>
      <c r="DZ299" s="154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4"/>
      <c r="EU299" s="154"/>
      <c r="EV299" s="154"/>
    </row>
    <row r="300" spans="32:152" ht="12.75"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  <c r="BH300" s="154"/>
      <c r="BI300" s="154"/>
      <c r="BJ300" s="154"/>
      <c r="BK300" s="154"/>
      <c r="BL300" s="154"/>
      <c r="BM300" s="154"/>
      <c r="BN300" s="154"/>
      <c r="BO300" s="154"/>
      <c r="BP300" s="154"/>
      <c r="BQ300" s="154"/>
      <c r="BR300" s="154"/>
      <c r="BS300" s="154"/>
      <c r="BT300" s="154"/>
      <c r="BU300" s="154"/>
      <c r="BV300" s="154"/>
      <c r="BW300" s="154"/>
      <c r="BX300" s="154"/>
      <c r="BY300" s="154"/>
      <c r="BZ300" s="154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54"/>
      <c r="DT300" s="154"/>
      <c r="DU300" s="154"/>
      <c r="DV300" s="154"/>
      <c r="DW300" s="154"/>
      <c r="DX300" s="154"/>
      <c r="DY300" s="154"/>
      <c r="DZ300" s="154"/>
      <c r="EA300" s="154"/>
      <c r="EB300" s="154"/>
      <c r="EC300" s="154"/>
      <c r="ED300" s="154"/>
      <c r="EE300" s="154"/>
      <c r="EF300" s="154"/>
      <c r="EG300" s="154"/>
      <c r="EH300" s="154"/>
      <c r="EI300" s="154"/>
      <c r="EJ300" s="154"/>
      <c r="EK300" s="154"/>
      <c r="EL300" s="154"/>
      <c r="EM300" s="154"/>
      <c r="EN300" s="154"/>
      <c r="EO300" s="154"/>
      <c r="EP300" s="154"/>
      <c r="EQ300" s="154"/>
      <c r="ER300" s="154"/>
      <c r="ES300" s="154"/>
      <c r="ET300" s="154"/>
      <c r="EU300" s="154"/>
      <c r="EV300" s="154"/>
    </row>
    <row r="301" spans="32:152" ht="12.75"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  <c r="BD301" s="154"/>
      <c r="BE301" s="154"/>
      <c r="BF301" s="154"/>
      <c r="BG301" s="154"/>
      <c r="BH301" s="154"/>
      <c r="BI301" s="154"/>
      <c r="BJ301" s="154"/>
      <c r="BK301" s="154"/>
      <c r="BL301" s="154"/>
      <c r="BM301" s="154"/>
      <c r="BN301" s="154"/>
      <c r="BO301" s="154"/>
      <c r="BP301" s="154"/>
      <c r="BQ301" s="154"/>
      <c r="BR301" s="154"/>
      <c r="BS301" s="154"/>
      <c r="BT301" s="154"/>
      <c r="BU301" s="154"/>
      <c r="BV301" s="154"/>
      <c r="BW301" s="154"/>
      <c r="BX301" s="154"/>
      <c r="BY301" s="154"/>
      <c r="BZ301" s="154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54"/>
      <c r="DT301" s="154"/>
      <c r="DU301" s="154"/>
      <c r="DV301" s="154"/>
      <c r="DW301" s="154"/>
      <c r="DX301" s="154"/>
      <c r="DY301" s="154"/>
      <c r="DZ301" s="154"/>
      <c r="EA301" s="154"/>
      <c r="EB301" s="154"/>
      <c r="EC301" s="154"/>
      <c r="ED301" s="154"/>
      <c r="EE301" s="154"/>
      <c r="EF301" s="154"/>
      <c r="EG301" s="154"/>
      <c r="EH301" s="154"/>
      <c r="EI301" s="154"/>
      <c r="EJ301" s="154"/>
      <c r="EK301" s="154"/>
      <c r="EL301" s="154"/>
      <c r="EM301" s="154"/>
      <c r="EN301" s="154"/>
      <c r="EO301" s="154"/>
      <c r="EP301" s="154"/>
      <c r="EQ301" s="154"/>
      <c r="ER301" s="154"/>
      <c r="ES301" s="154"/>
      <c r="ET301" s="154"/>
      <c r="EU301" s="154"/>
      <c r="EV301" s="154"/>
    </row>
    <row r="302" spans="32:152" ht="12.75">
      <c r="AF302" s="154"/>
      <c r="AG302" s="154"/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  <c r="BD302" s="154"/>
      <c r="BE302" s="154"/>
      <c r="BF302" s="154"/>
      <c r="BG302" s="154"/>
      <c r="BH302" s="154"/>
      <c r="BI302" s="154"/>
      <c r="BJ302" s="154"/>
      <c r="BK302" s="154"/>
      <c r="BL302" s="154"/>
      <c r="BM302" s="154"/>
      <c r="BN302" s="154"/>
      <c r="BO302" s="154"/>
      <c r="BP302" s="154"/>
      <c r="BQ302" s="154"/>
      <c r="BR302" s="154"/>
      <c r="BS302" s="154"/>
      <c r="BT302" s="154"/>
      <c r="BU302" s="154"/>
      <c r="BV302" s="154"/>
      <c r="BW302" s="154"/>
      <c r="BX302" s="154"/>
      <c r="BY302" s="154"/>
      <c r="BZ302" s="154"/>
      <c r="CA302" s="154"/>
      <c r="CB302" s="154"/>
      <c r="CC302" s="154"/>
      <c r="CD302" s="154"/>
      <c r="CE302" s="154"/>
      <c r="CF302" s="154"/>
      <c r="CG302" s="154"/>
      <c r="CH302" s="154"/>
      <c r="CI302" s="154"/>
      <c r="CJ302" s="154"/>
      <c r="CK302" s="154"/>
      <c r="CL302" s="154"/>
      <c r="CM302" s="154"/>
      <c r="CN302" s="154"/>
      <c r="CO302" s="154"/>
      <c r="CP302" s="154"/>
      <c r="CQ302" s="154"/>
      <c r="CR302" s="154"/>
      <c r="CS302" s="154"/>
      <c r="CT302" s="154"/>
      <c r="CU302" s="154"/>
      <c r="CV302" s="154"/>
      <c r="CW302" s="154"/>
      <c r="CX302" s="154"/>
      <c r="CY302" s="154"/>
      <c r="CZ302" s="154"/>
      <c r="DA302" s="154"/>
      <c r="DB302" s="154"/>
      <c r="DC302" s="154"/>
      <c r="DD302" s="154"/>
      <c r="DE302" s="154"/>
      <c r="DF302" s="154"/>
      <c r="DG302" s="154"/>
      <c r="DH302" s="154"/>
      <c r="DI302" s="154"/>
      <c r="DJ302" s="154"/>
      <c r="DK302" s="154"/>
      <c r="DL302" s="154"/>
      <c r="DM302" s="154"/>
      <c r="DN302" s="154"/>
      <c r="DO302" s="154"/>
      <c r="DP302" s="154"/>
      <c r="DQ302" s="154"/>
      <c r="DR302" s="154"/>
      <c r="DS302" s="154"/>
      <c r="DT302" s="154"/>
      <c r="DU302" s="154"/>
      <c r="DV302" s="154"/>
      <c r="DW302" s="154"/>
      <c r="DX302" s="154"/>
      <c r="DY302" s="154"/>
      <c r="DZ302" s="154"/>
      <c r="EA302" s="154"/>
      <c r="EB302" s="154"/>
      <c r="EC302" s="154"/>
      <c r="ED302" s="154"/>
      <c r="EE302" s="154"/>
      <c r="EF302" s="154"/>
      <c r="EG302" s="154"/>
      <c r="EH302" s="154"/>
      <c r="EI302" s="154"/>
      <c r="EJ302" s="154"/>
      <c r="EK302" s="154"/>
      <c r="EL302" s="154"/>
      <c r="EM302" s="154"/>
      <c r="EN302" s="154"/>
      <c r="EO302" s="154"/>
      <c r="EP302" s="154"/>
      <c r="EQ302" s="154"/>
      <c r="ER302" s="154"/>
      <c r="ES302" s="154"/>
      <c r="ET302" s="154"/>
      <c r="EU302" s="154"/>
      <c r="EV302" s="154"/>
    </row>
    <row r="303" spans="32:152" ht="12.75"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  <c r="BI303" s="154"/>
      <c r="BJ303" s="154"/>
      <c r="BK303" s="154"/>
      <c r="BL303" s="154"/>
      <c r="BM303" s="154"/>
      <c r="BN303" s="154"/>
      <c r="BO303" s="154"/>
      <c r="BP303" s="154"/>
      <c r="BQ303" s="154"/>
      <c r="BR303" s="154"/>
      <c r="BS303" s="154"/>
      <c r="BT303" s="154"/>
      <c r="BU303" s="154"/>
      <c r="BV303" s="154"/>
      <c r="BW303" s="154"/>
      <c r="BX303" s="154"/>
      <c r="BY303" s="154"/>
      <c r="BZ303" s="154"/>
      <c r="CA303" s="154"/>
      <c r="CB303" s="154"/>
      <c r="CC303" s="154"/>
      <c r="CD303" s="154"/>
      <c r="CE303" s="154"/>
      <c r="CF303" s="154"/>
      <c r="CG303" s="154"/>
      <c r="CH303" s="154"/>
      <c r="CI303" s="154"/>
      <c r="CJ303" s="154"/>
      <c r="CK303" s="154"/>
      <c r="CL303" s="154"/>
      <c r="CM303" s="154"/>
      <c r="CN303" s="154"/>
      <c r="CO303" s="154"/>
      <c r="CP303" s="154"/>
      <c r="CQ303" s="154"/>
      <c r="CR303" s="154"/>
      <c r="CS303" s="154"/>
      <c r="CT303" s="154"/>
      <c r="CU303" s="154"/>
      <c r="CV303" s="154"/>
      <c r="CW303" s="154"/>
      <c r="CX303" s="154"/>
      <c r="CY303" s="154"/>
      <c r="CZ303" s="154"/>
      <c r="DA303" s="154"/>
      <c r="DB303" s="154"/>
      <c r="DC303" s="154"/>
      <c r="DD303" s="154"/>
      <c r="DE303" s="154"/>
      <c r="DF303" s="154"/>
      <c r="DG303" s="154"/>
      <c r="DH303" s="154"/>
      <c r="DI303" s="154"/>
      <c r="DJ303" s="154"/>
      <c r="DK303" s="154"/>
      <c r="DL303" s="154"/>
      <c r="DM303" s="154"/>
      <c r="DN303" s="154"/>
      <c r="DO303" s="154"/>
      <c r="DP303" s="154"/>
      <c r="DQ303" s="154"/>
      <c r="DR303" s="154"/>
      <c r="DS303" s="154"/>
      <c r="DT303" s="154"/>
      <c r="DU303" s="154"/>
      <c r="DV303" s="154"/>
      <c r="DW303" s="154"/>
      <c r="DX303" s="154"/>
      <c r="DY303" s="154"/>
      <c r="DZ303" s="154"/>
      <c r="EA303" s="154"/>
      <c r="EB303" s="154"/>
      <c r="EC303" s="154"/>
      <c r="ED303" s="154"/>
      <c r="EE303" s="154"/>
      <c r="EF303" s="154"/>
      <c r="EG303" s="154"/>
      <c r="EH303" s="154"/>
      <c r="EI303" s="154"/>
      <c r="EJ303" s="154"/>
      <c r="EK303" s="154"/>
      <c r="EL303" s="154"/>
      <c r="EM303" s="154"/>
      <c r="EN303" s="154"/>
      <c r="EO303" s="154"/>
      <c r="EP303" s="154"/>
      <c r="EQ303" s="154"/>
      <c r="ER303" s="154"/>
      <c r="ES303" s="154"/>
      <c r="ET303" s="154"/>
      <c r="EU303" s="154"/>
      <c r="EV303" s="154"/>
    </row>
    <row r="304" spans="32:152" ht="12.75">
      <c r="AF304" s="154"/>
      <c r="AG304" s="154"/>
      <c r="AH304" s="154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  <c r="BD304" s="154"/>
      <c r="BE304" s="154"/>
      <c r="BF304" s="154"/>
      <c r="BG304" s="154"/>
      <c r="BH304" s="154"/>
      <c r="BI304" s="154"/>
      <c r="BJ304" s="154"/>
      <c r="BK304" s="154"/>
      <c r="BL304" s="154"/>
      <c r="BM304" s="154"/>
      <c r="BN304" s="154"/>
      <c r="BO304" s="154"/>
      <c r="BP304" s="154"/>
      <c r="BQ304" s="154"/>
      <c r="BR304" s="154"/>
      <c r="BS304" s="154"/>
      <c r="BT304" s="154"/>
      <c r="BU304" s="154"/>
      <c r="BV304" s="154"/>
      <c r="BW304" s="154"/>
      <c r="BX304" s="154"/>
      <c r="BY304" s="154"/>
      <c r="BZ304" s="154"/>
      <c r="CA304" s="154"/>
      <c r="CB304" s="154"/>
      <c r="CC304" s="154"/>
      <c r="CD304" s="154"/>
      <c r="CE304" s="154"/>
      <c r="CF304" s="154"/>
      <c r="CG304" s="154"/>
      <c r="CH304" s="154"/>
      <c r="CI304" s="154"/>
      <c r="CJ304" s="154"/>
      <c r="CK304" s="154"/>
      <c r="CL304" s="154"/>
      <c r="CM304" s="154"/>
      <c r="CN304" s="154"/>
      <c r="CO304" s="154"/>
      <c r="CP304" s="154"/>
      <c r="CQ304" s="154"/>
      <c r="CR304" s="154"/>
      <c r="CS304" s="154"/>
      <c r="CT304" s="154"/>
      <c r="CU304" s="154"/>
      <c r="CV304" s="154"/>
      <c r="CW304" s="154"/>
      <c r="CX304" s="154"/>
      <c r="CY304" s="154"/>
      <c r="CZ304" s="154"/>
      <c r="DA304" s="154"/>
      <c r="DB304" s="154"/>
      <c r="DC304" s="154"/>
      <c r="DD304" s="154"/>
      <c r="DE304" s="154"/>
      <c r="DF304" s="154"/>
      <c r="DG304" s="154"/>
      <c r="DH304" s="154"/>
      <c r="DI304" s="154"/>
      <c r="DJ304" s="154"/>
      <c r="DK304" s="154"/>
      <c r="DL304" s="154"/>
      <c r="DM304" s="154"/>
      <c r="DN304" s="154"/>
      <c r="DO304" s="154"/>
      <c r="DP304" s="154"/>
      <c r="DQ304" s="154"/>
      <c r="DR304" s="154"/>
      <c r="DS304" s="154"/>
      <c r="DT304" s="154"/>
      <c r="DU304" s="154"/>
      <c r="DV304" s="154"/>
      <c r="DW304" s="154"/>
      <c r="DX304" s="154"/>
      <c r="DY304" s="154"/>
      <c r="DZ304" s="154"/>
      <c r="EA304" s="154"/>
      <c r="EB304" s="154"/>
      <c r="EC304" s="154"/>
      <c r="ED304" s="154"/>
      <c r="EE304" s="154"/>
      <c r="EF304" s="154"/>
      <c r="EG304" s="154"/>
      <c r="EH304" s="154"/>
      <c r="EI304" s="154"/>
      <c r="EJ304" s="154"/>
      <c r="EK304" s="154"/>
      <c r="EL304" s="154"/>
      <c r="EM304" s="154"/>
      <c r="EN304" s="154"/>
      <c r="EO304" s="154"/>
      <c r="EP304" s="154"/>
      <c r="EQ304" s="154"/>
      <c r="ER304" s="154"/>
      <c r="ES304" s="154"/>
      <c r="ET304" s="154"/>
      <c r="EU304" s="154"/>
      <c r="EV304" s="154"/>
    </row>
    <row r="305" spans="32:152" ht="12.75"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  <c r="BH305" s="154"/>
      <c r="BI305" s="154"/>
      <c r="BJ305" s="154"/>
      <c r="BK305" s="154"/>
      <c r="BL305" s="154"/>
      <c r="BM305" s="154"/>
      <c r="BN305" s="154"/>
      <c r="BO305" s="154"/>
      <c r="BP305" s="154"/>
      <c r="BQ305" s="154"/>
      <c r="BR305" s="154"/>
      <c r="BS305" s="154"/>
      <c r="BT305" s="154"/>
      <c r="BU305" s="154"/>
      <c r="BV305" s="154"/>
      <c r="BW305" s="154"/>
      <c r="BX305" s="154"/>
      <c r="BY305" s="154"/>
      <c r="BZ305" s="154"/>
      <c r="CA305" s="154"/>
      <c r="CB305" s="154"/>
      <c r="CC305" s="154"/>
      <c r="CD305" s="154"/>
      <c r="CE305" s="154"/>
      <c r="CF305" s="154"/>
      <c r="CG305" s="154"/>
      <c r="CH305" s="154"/>
      <c r="CI305" s="154"/>
      <c r="CJ305" s="154"/>
      <c r="CK305" s="154"/>
      <c r="CL305" s="154"/>
      <c r="CM305" s="154"/>
      <c r="CN305" s="154"/>
      <c r="CO305" s="154"/>
      <c r="CP305" s="154"/>
      <c r="CQ305" s="154"/>
      <c r="CR305" s="154"/>
      <c r="CS305" s="154"/>
      <c r="CT305" s="154"/>
      <c r="CU305" s="154"/>
      <c r="CV305" s="154"/>
      <c r="CW305" s="154"/>
      <c r="CX305" s="154"/>
      <c r="CY305" s="154"/>
      <c r="CZ305" s="154"/>
      <c r="DA305" s="154"/>
      <c r="DB305" s="154"/>
      <c r="DC305" s="154"/>
      <c r="DD305" s="154"/>
      <c r="DE305" s="154"/>
      <c r="DF305" s="154"/>
      <c r="DG305" s="154"/>
      <c r="DH305" s="154"/>
      <c r="DI305" s="154"/>
      <c r="DJ305" s="154"/>
      <c r="DK305" s="154"/>
      <c r="DL305" s="154"/>
      <c r="DM305" s="154"/>
      <c r="DN305" s="154"/>
      <c r="DO305" s="154"/>
      <c r="DP305" s="154"/>
      <c r="DQ305" s="154"/>
      <c r="DR305" s="154"/>
      <c r="DS305" s="154"/>
      <c r="DT305" s="154"/>
      <c r="DU305" s="154"/>
      <c r="DV305" s="154"/>
      <c r="DW305" s="154"/>
      <c r="DX305" s="154"/>
      <c r="DY305" s="154"/>
      <c r="DZ305" s="154"/>
      <c r="EA305" s="154"/>
      <c r="EB305" s="154"/>
      <c r="EC305" s="154"/>
      <c r="ED305" s="154"/>
      <c r="EE305" s="154"/>
      <c r="EF305" s="154"/>
      <c r="EG305" s="154"/>
      <c r="EH305" s="154"/>
      <c r="EI305" s="154"/>
      <c r="EJ305" s="154"/>
      <c r="EK305" s="154"/>
      <c r="EL305" s="154"/>
      <c r="EM305" s="154"/>
      <c r="EN305" s="154"/>
      <c r="EO305" s="154"/>
      <c r="EP305" s="154"/>
      <c r="EQ305" s="154"/>
      <c r="ER305" s="154"/>
      <c r="ES305" s="154"/>
      <c r="ET305" s="154"/>
      <c r="EU305" s="154"/>
      <c r="EV305" s="154"/>
    </row>
    <row r="306" spans="32:152" ht="12.75"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  <c r="BD306" s="154"/>
      <c r="BE306" s="154"/>
      <c r="BF306" s="154"/>
      <c r="BG306" s="154"/>
      <c r="BH306" s="154"/>
      <c r="BI306" s="154"/>
      <c r="BJ306" s="154"/>
      <c r="BK306" s="154"/>
      <c r="BL306" s="154"/>
      <c r="BM306" s="154"/>
      <c r="BN306" s="154"/>
      <c r="BO306" s="154"/>
      <c r="BP306" s="154"/>
      <c r="BQ306" s="154"/>
      <c r="BR306" s="154"/>
      <c r="BS306" s="154"/>
      <c r="BT306" s="154"/>
      <c r="BU306" s="154"/>
      <c r="BV306" s="154"/>
      <c r="BW306" s="154"/>
      <c r="BX306" s="154"/>
      <c r="BY306" s="154"/>
      <c r="BZ306" s="154"/>
      <c r="CA306" s="154"/>
      <c r="CB306" s="154"/>
      <c r="CC306" s="154"/>
      <c r="CD306" s="154"/>
      <c r="CE306" s="154"/>
      <c r="CF306" s="154"/>
      <c r="CG306" s="154"/>
      <c r="CH306" s="154"/>
      <c r="CI306" s="154"/>
      <c r="CJ306" s="154"/>
      <c r="CK306" s="154"/>
      <c r="CL306" s="154"/>
      <c r="CM306" s="154"/>
      <c r="CN306" s="154"/>
      <c r="CO306" s="154"/>
      <c r="CP306" s="154"/>
      <c r="CQ306" s="154"/>
      <c r="CR306" s="154"/>
      <c r="CS306" s="154"/>
      <c r="CT306" s="154"/>
      <c r="CU306" s="154"/>
      <c r="CV306" s="154"/>
      <c r="CW306" s="154"/>
      <c r="CX306" s="154"/>
      <c r="CY306" s="154"/>
      <c r="CZ306" s="154"/>
      <c r="DA306" s="154"/>
      <c r="DB306" s="154"/>
      <c r="DC306" s="154"/>
      <c r="DD306" s="154"/>
      <c r="DE306" s="154"/>
      <c r="DF306" s="154"/>
      <c r="DG306" s="154"/>
      <c r="DH306" s="154"/>
      <c r="DI306" s="154"/>
      <c r="DJ306" s="154"/>
      <c r="DK306" s="154"/>
      <c r="DL306" s="154"/>
      <c r="DM306" s="154"/>
      <c r="DN306" s="154"/>
      <c r="DO306" s="154"/>
      <c r="DP306" s="154"/>
      <c r="DQ306" s="154"/>
      <c r="DR306" s="154"/>
      <c r="DS306" s="154"/>
      <c r="DT306" s="154"/>
      <c r="DU306" s="154"/>
      <c r="DV306" s="154"/>
      <c r="DW306" s="154"/>
      <c r="DX306" s="154"/>
      <c r="DY306" s="154"/>
      <c r="DZ306" s="154"/>
      <c r="EA306" s="154"/>
      <c r="EB306" s="154"/>
      <c r="EC306" s="154"/>
      <c r="ED306" s="154"/>
      <c r="EE306" s="154"/>
      <c r="EF306" s="154"/>
      <c r="EG306" s="154"/>
      <c r="EH306" s="154"/>
      <c r="EI306" s="154"/>
      <c r="EJ306" s="154"/>
      <c r="EK306" s="154"/>
      <c r="EL306" s="154"/>
      <c r="EM306" s="154"/>
      <c r="EN306" s="154"/>
      <c r="EO306" s="154"/>
      <c r="EP306" s="154"/>
      <c r="EQ306" s="154"/>
      <c r="ER306" s="154"/>
      <c r="ES306" s="154"/>
      <c r="ET306" s="154"/>
      <c r="EU306" s="154"/>
      <c r="EV306" s="154"/>
    </row>
    <row r="307" spans="32:152" ht="12.75">
      <c r="AF307" s="154"/>
      <c r="AG307" s="154"/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  <c r="BI307" s="154"/>
      <c r="BJ307" s="154"/>
      <c r="BK307" s="154"/>
      <c r="BL307" s="154"/>
      <c r="BM307" s="154"/>
      <c r="BN307" s="154"/>
      <c r="BO307" s="154"/>
      <c r="BP307" s="154"/>
      <c r="BQ307" s="154"/>
      <c r="BR307" s="154"/>
      <c r="BS307" s="154"/>
      <c r="BT307" s="154"/>
      <c r="BU307" s="154"/>
      <c r="BV307" s="154"/>
      <c r="BW307" s="154"/>
      <c r="BX307" s="154"/>
      <c r="BY307" s="154"/>
      <c r="BZ307" s="154"/>
      <c r="CA307" s="154"/>
      <c r="CB307" s="154"/>
      <c r="CC307" s="154"/>
      <c r="CD307" s="154"/>
      <c r="CE307" s="154"/>
      <c r="CF307" s="154"/>
      <c r="CG307" s="154"/>
      <c r="CH307" s="154"/>
      <c r="CI307" s="154"/>
      <c r="CJ307" s="154"/>
      <c r="CK307" s="154"/>
      <c r="CL307" s="154"/>
      <c r="CM307" s="154"/>
      <c r="CN307" s="154"/>
      <c r="CO307" s="154"/>
      <c r="CP307" s="154"/>
      <c r="CQ307" s="154"/>
      <c r="CR307" s="154"/>
      <c r="CS307" s="154"/>
      <c r="CT307" s="154"/>
      <c r="CU307" s="154"/>
      <c r="CV307" s="154"/>
      <c r="CW307" s="154"/>
      <c r="CX307" s="154"/>
      <c r="CY307" s="154"/>
      <c r="CZ307" s="154"/>
      <c r="DA307" s="154"/>
      <c r="DB307" s="154"/>
      <c r="DC307" s="154"/>
      <c r="DD307" s="154"/>
      <c r="DE307" s="154"/>
      <c r="DF307" s="154"/>
      <c r="DG307" s="154"/>
      <c r="DH307" s="154"/>
      <c r="DI307" s="154"/>
      <c r="DJ307" s="154"/>
      <c r="DK307" s="154"/>
      <c r="DL307" s="154"/>
      <c r="DM307" s="154"/>
      <c r="DN307" s="154"/>
      <c r="DO307" s="154"/>
      <c r="DP307" s="154"/>
      <c r="DQ307" s="154"/>
      <c r="DR307" s="154"/>
      <c r="DS307" s="154"/>
      <c r="DT307" s="154"/>
      <c r="DU307" s="154"/>
      <c r="DV307" s="154"/>
      <c r="DW307" s="154"/>
      <c r="DX307" s="154"/>
      <c r="DY307" s="154"/>
      <c r="DZ307" s="154"/>
      <c r="EA307" s="154"/>
      <c r="EB307" s="154"/>
      <c r="EC307" s="154"/>
      <c r="ED307" s="154"/>
      <c r="EE307" s="154"/>
      <c r="EF307" s="154"/>
      <c r="EG307" s="154"/>
      <c r="EH307" s="154"/>
      <c r="EI307" s="154"/>
      <c r="EJ307" s="154"/>
      <c r="EK307" s="154"/>
      <c r="EL307" s="154"/>
      <c r="EM307" s="154"/>
      <c r="EN307" s="154"/>
      <c r="EO307" s="154"/>
      <c r="EP307" s="154"/>
      <c r="EQ307" s="154"/>
      <c r="ER307" s="154"/>
      <c r="ES307" s="154"/>
      <c r="ET307" s="154"/>
      <c r="EU307" s="154"/>
      <c r="EV307" s="154"/>
    </row>
    <row r="308" spans="32:152" ht="12.75">
      <c r="AF308" s="154"/>
      <c r="AG308" s="154"/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  <c r="BI308" s="154"/>
      <c r="BJ308" s="154"/>
      <c r="BK308" s="154"/>
      <c r="BL308" s="154"/>
      <c r="BM308" s="154"/>
      <c r="BN308" s="154"/>
      <c r="BO308" s="154"/>
      <c r="BP308" s="154"/>
      <c r="BQ308" s="154"/>
      <c r="BR308" s="154"/>
      <c r="BS308" s="154"/>
      <c r="BT308" s="154"/>
      <c r="BU308" s="154"/>
      <c r="BV308" s="154"/>
      <c r="BW308" s="154"/>
      <c r="BX308" s="154"/>
      <c r="BY308" s="154"/>
      <c r="BZ308" s="154"/>
      <c r="CA308" s="154"/>
      <c r="CB308" s="154"/>
      <c r="CC308" s="154"/>
      <c r="CD308" s="154"/>
      <c r="CE308" s="154"/>
      <c r="CF308" s="154"/>
      <c r="CG308" s="154"/>
      <c r="CH308" s="154"/>
      <c r="CI308" s="154"/>
      <c r="CJ308" s="154"/>
      <c r="CK308" s="154"/>
      <c r="CL308" s="154"/>
      <c r="CM308" s="154"/>
      <c r="CN308" s="154"/>
      <c r="CO308" s="154"/>
      <c r="CP308" s="154"/>
      <c r="CQ308" s="154"/>
      <c r="CR308" s="154"/>
      <c r="CS308" s="154"/>
      <c r="CT308" s="154"/>
      <c r="CU308" s="154"/>
      <c r="CV308" s="154"/>
      <c r="CW308" s="154"/>
      <c r="CX308" s="154"/>
      <c r="CY308" s="154"/>
      <c r="CZ308" s="154"/>
      <c r="DA308" s="154"/>
      <c r="DB308" s="154"/>
      <c r="DC308" s="154"/>
      <c r="DD308" s="154"/>
      <c r="DE308" s="154"/>
      <c r="DF308" s="154"/>
      <c r="DG308" s="154"/>
      <c r="DH308" s="154"/>
      <c r="DI308" s="154"/>
      <c r="DJ308" s="154"/>
      <c r="DK308" s="154"/>
      <c r="DL308" s="154"/>
      <c r="DM308" s="154"/>
      <c r="DN308" s="154"/>
      <c r="DO308" s="154"/>
      <c r="DP308" s="154"/>
      <c r="DQ308" s="154"/>
      <c r="DR308" s="154"/>
      <c r="DS308" s="154"/>
      <c r="DT308" s="154"/>
      <c r="DU308" s="154"/>
      <c r="DV308" s="154"/>
      <c r="DW308" s="154"/>
      <c r="DX308" s="154"/>
      <c r="DY308" s="154"/>
      <c r="DZ308" s="154"/>
      <c r="EA308" s="154"/>
      <c r="EB308" s="154"/>
      <c r="EC308" s="154"/>
      <c r="ED308" s="154"/>
      <c r="EE308" s="154"/>
      <c r="EF308" s="154"/>
      <c r="EG308" s="154"/>
      <c r="EH308" s="154"/>
      <c r="EI308" s="154"/>
      <c r="EJ308" s="154"/>
      <c r="EK308" s="154"/>
      <c r="EL308" s="154"/>
      <c r="EM308" s="154"/>
      <c r="EN308" s="154"/>
      <c r="EO308" s="154"/>
      <c r="EP308" s="154"/>
      <c r="EQ308" s="154"/>
      <c r="ER308" s="154"/>
      <c r="ES308" s="154"/>
      <c r="ET308" s="154"/>
      <c r="EU308" s="154"/>
      <c r="EV308" s="154"/>
    </row>
    <row r="309" spans="32:152" ht="12.75">
      <c r="AF309" s="154"/>
      <c r="AG309" s="154"/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  <c r="BI309" s="154"/>
      <c r="BJ309" s="154"/>
      <c r="BK309" s="154"/>
      <c r="BL309" s="154"/>
      <c r="BM309" s="154"/>
      <c r="BN309" s="154"/>
      <c r="BO309" s="154"/>
      <c r="BP309" s="154"/>
      <c r="BQ309" s="154"/>
      <c r="BR309" s="154"/>
      <c r="BS309" s="154"/>
      <c r="BT309" s="154"/>
      <c r="BU309" s="154"/>
      <c r="BV309" s="154"/>
      <c r="BW309" s="154"/>
      <c r="BX309" s="154"/>
      <c r="BY309" s="154"/>
      <c r="BZ309" s="154"/>
      <c r="CA309" s="154"/>
      <c r="CB309" s="154"/>
      <c r="CC309" s="154"/>
      <c r="CD309" s="154"/>
      <c r="CE309" s="154"/>
      <c r="CF309" s="154"/>
      <c r="CG309" s="154"/>
      <c r="CH309" s="154"/>
      <c r="CI309" s="154"/>
      <c r="CJ309" s="154"/>
      <c r="CK309" s="154"/>
      <c r="CL309" s="154"/>
      <c r="CM309" s="154"/>
      <c r="CN309" s="154"/>
      <c r="CO309" s="154"/>
      <c r="CP309" s="154"/>
      <c r="CQ309" s="154"/>
      <c r="CR309" s="154"/>
      <c r="CS309" s="154"/>
      <c r="CT309" s="154"/>
      <c r="CU309" s="154"/>
      <c r="CV309" s="154"/>
      <c r="CW309" s="154"/>
      <c r="CX309" s="154"/>
      <c r="CY309" s="154"/>
      <c r="CZ309" s="154"/>
      <c r="DA309" s="154"/>
      <c r="DB309" s="154"/>
      <c r="DC309" s="154"/>
      <c r="DD309" s="154"/>
      <c r="DE309" s="154"/>
      <c r="DF309" s="154"/>
      <c r="DG309" s="154"/>
      <c r="DH309" s="154"/>
      <c r="DI309" s="154"/>
      <c r="DJ309" s="154"/>
      <c r="DK309" s="154"/>
      <c r="DL309" s="154"/>
      <c r="DM309" s="154"/>
      <c r="DN309" s="154"/>
      <c r="DO309" s="154"/>
      <c r="DP309" s="154"/>
      <c r="DQ309" s="154"/>
      <c r="DR309" s="154"/>
      <c r="DS309" s="154"/>
      <c r="DT309" s="154"/>
      <c r="DU309" s="154"/>
      <c r="DV309" s="154"/>
      <c r="DW309" s="154"/>
      <c r="DX309" s="154"/>
      <c r="DY309" s="154"/>
      <c r="DZ309" s="154"/>
      <c r="EA309" s="154"/>
      <c r="EB309" s="154"/>
      <c r="EC309" s="154"/>
      <c r="ED309" s="154"/>
      <c r="EE309" s="154"/>
      <c r="EF309" s="154"/>
      <c r="EG309" s="154"/>
      <c r="EH309" s="154"/>
      <c r="EI309" s="154"/>
      <c r="EJ309" s="154"/>
      <c r="EK309" s="154"/>
      <c r="EL309" s="154"/>
      <c r="EM309" s="154"/>
      <c r="EN309" s="154"/>
      <c r="EO309" s="154"/>
      <c r="EP309" s="154"/>
      <c r="EQ309" s="154"/>
      <c r="ER309" s="154"/>
      <c r="ES309" s="154"/>
      <c r="ET309" s="154"/>
      <c r="EU309" s="154"/>
      <c r="EV309" s="154"/>
    </row>
    <row r="310" spans="32:152" ht="12.75"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  <c r="BI310" s="154"/>
      <c r="BJ310" s="154"/>
      <c r="BK310" s="154"/>
      <c r="BL310" s="154"/>
      <c r="BM310" s="154"/>
      <c r="BN310" s="154"/>
      <c r="BO310" s="154"/>
      <c r="BP310" s="154"/>
      <c r="BQ310" s="154"/>
      <c r="BR310" s="154"/>
      <c r="BS310" s="154"/>
      <c r="BT310" s="154"/>
      <c r="BU310" s="154"/>
      <c r="BV310" s="154"/>
      <c r="BW310" s="154"/>
      <c r="BX310" s="154"/>
      <c r="BY310" s="154"/>
      <c r="BZ310" s="154"/>
      <c r="CA310" s="154"/>
      <c r="CB310" s="154"/>
      <c r="CC310" s="154"/>
      <c r="CD310" s="154"/>
      <c r="CE310" s="154"/>
      <c r="CF310" s="154"/>
      <c r="CG310" s="154"/>
      <c r="CH310" s="154"/>
      <c r="CI310" s="154"/>
      <c r="CJ310" s="154"/>
      <c r="CK310" s="154"/>
      <c r="CL310" s="154"/>
      <c r="CM310" s="154"/>
      <c r="CN310" s="154"/>
      <c r="CO310" s="154"/>
      <c r="CP310" s="154"/>
      <c r="CQ310" s="154"/>
      <c r="CR310" s="154"/>
      <c r="CS310" s="154"/>
      <c r="CT310" s="154"/>
      <c r="CU310" s="154"/>
      <c r="CV310" s="154"/>
      <c r="CW310" s="154"/>
      <c r="CX310" s="154"/>
      <c r="CY310" s="154"/>
      <c r="CZ310" s="154"/>
      <c r="DA310" s="154"/>
      <c r="DB310" s="154"/>
      <c r="DC310" s="154"/>
      <c r="DD310" s="154"/>
      <c r="DE310" s="154"/>
      <c r="DF310" s="154"/>
      <c r="DG310" s="154"/>
      <c r="DH310" s="154"/>
      <c r="DI310" s="154"/>
      <c r="DJ310" s="154"/>
      <c r="DK310" s="154"/>
      <c r="DL310" s="154"/>
      <c r="DM310" s="154"/>
      <c r="DN310" s="154"/>
      <c r="DO310" s="154"/>
      <c r="DP310" s="154"/>
      <c r="DQ310" s="154"/>
      <c r="DR310" s="154"/>
      <c r="DS310" s="154"/>
      <c r="DT310" s="154"/>
      <c r="DU310" s="154"/>
      <c r="DV310" s="154"/>
      <c r="DW310" s="154"/>
      <c r="DX310" s="154"/>
      <c r="DY310" s="154"/>
      <c r="DZ310" s="154"/>
      <c r="EA310" s="154"/>
      <c r="EB310" s="154"/>
      <c r="EC310" s="154"/>
      <c r="ED310" s="154"/>
      <c r="EE310" s="154"/>
      <c r="EF310" s="154"/>
      <c r="EG310" s="154"/>
      <c r="EH310" s="154"/>
      <c r="EI310" s="154"/>
      <c r="EJ310" s="154"/>
      <c r="EK310" s="154"/>
      <c r="EL310" s="154"/>
      <c r="EM310" s="154"/>
      <c r="EN310" s="154"/>
      <c r="EO310" s="154"/>
      <c r="EP310" s="154"/>
      <c r="EQ310" s="154"/>
      <c r="ER310" s="154"/>
      <c r="ES310" s="154"/>
      <c r="ET310" s="154"/>
      <c r="EU310" s="154"/>
      <c r="EV310" s="154"/>
    </row>
    <row r="311" spans="32:152" ht="12.75">
      <c r="AF311" s="154"/>
      <c r="AG311" s="154"/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  <c r="BI311" s="154"/>
      <c r="BJ311" s="154"/>
      <c r="BK311" s="154"/>
      <c r="BL311" s="154"/>
      <c r="BM311" s="154"/>
      <c r="BN311" s="154"/>
      <c r="BO311" s="154"/>
      <c r="BP311" s="154"/>
      <c r="BQ311" s="154"/>
      <c r="BR311" s="154"/>
      <c r="BS311" s="154"/>
      <c r="BT311" s="154"/>
      <c r="BU311" s="154"/>
      <c r="BV311" s="154"/>
      <c r="BW311" s="154"/>
      <c r="BX311" s="154"/>
      <c r="BY311" s="154"/>
      <c r="BZ311" s="154"/>
      <c r="CA311" s="154"/>
      <c r="CB311" s="154"/>
      <c r="CC311" s="154"/>
      <c r="CD311" s="154"/>
      <c r="CE311" s="154"/>
      <c r="CF311" s="154"/>
      <c r="CG311" s="154"/>
      <c r="CH311" s="154"/>
      <c r="CI311" s="154"/>
      <c r="CJ311" s="154"/>
      <c r="CK311" s="154"/>
      <c r="CL311" s="154"/>
      <c r="CM311" s="154"/>
      <c r="CN311" s="154"/>
      <c r="CO311" s="154"/>
      <c r="CP311" s="154"/>
      <c r="CQ311" s="154"/>
      <c r="CR311" s="154"/>
      <c r="CS311" s="154"/>
      <c r="CT311" s="154"/>
      <c r="CU311" s="154"/>
      <c r="CV311" s="154"/>
      <c r="CW311" s="154"/>
      <c r="CX311" s="154"/>
      <c r="CY311" s="154"/>
      <c r="CZ311" s="154"/>
      <c r="DA311" s="154"/>
      <c r="DB311" s="154"/>
      <c r="DC311" s="154"/>
      <c r="DD311" s="154"/>
      <c r="DE311" s="154"/>
      <c r="DF311" s="154"/>
      <c r="DG311" s="154"/>
      <c r="DH311" s="154"/>
      <c r="DI311" s="154"/>
      <c r="DJ311" s="154"/>
      <c r="DK311" s="154"/>
      <c r="DL311" s="154"/>
      <c r="DM311" s="154"/>
      <c r="DN311" s="154"/>
      <c r="DO311" s="154"/>
      <c r="DP311" s="154"/>
      <c r="DQ311" s="154"/>
      <c r="DR311" s="154"/>
      <c r="DS311" s="154"/>
      <c r="DT311" s="154"/>
      <c r="DU311" s="154"/>
      <c r="DV311" s="154"/>
      <c r="DW311" s="154"/>
      <c r="DX311" s="154"/>
      <c r="DY311" s="154"/>
      <c r="DZ311" s="154"/>
      <c r="EA311" s="154"/>
      <c r="EB311" s="154"/>
      <c r="EC311" s="154"/>
      <c r="ED311" s="154"/>
      <c r="EE311" s="154"/>
      <c r="EF311" s="154"/>
      <c r="EG311" s="154"/>
      <c r="EH311" s="154"/>
      <c r="EI311" s="154"/>
      <c r="EJ311" s="154"/>
      <c r="EK311" s="154"/>
      <c r="EL311" s="154"/>
      <c r="EM311" s="154"/>
      <c r="EN311" s="154"/>
      <c r="EO311" s="154"/>
      <c r="EP311" s="154"/>
      <c r="EQ311" s="154"/>
      <c r="ER311" s="154"/>
      <c r="ES311" s="154"/>
      <c r="ET311" s="154"/>
      <c r="EU311" s="154"/>
      <c r="EV311" s="154"/>
    </row>
    <row r="312" spans="32:152" ht="12.75">
      <c r="AF312" s="154"/>
      <c r="AG312" s="154"/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  <c r="BD312" s="154"/>
      <c r="BE312" s="154"/>
      <c r="BF312" s="154"/>
      <c r="BG312" s="154"/>
      <c r="BH312" s="154"/>
      <c r="BI312" s="154"/>
      <c r="BJ312" s="154"/>
      <c r="BK312" s="154"/>
      <c r="BL312" s="154"/>
      <c r="BM312" s="154"/>
      <c r="BN312" s="154"/>
      <c r="BO312" s="154"/>
      <c r="BP312" s="154"/>
      <c r="BQ312" s="154"/>
      <c r="BR312" s="154"/>
      <c r="BS312" s="154"/>
      <c r="BT312" s="154"/>
      <c r="BU312" s="154"/>
      <c r="BV312" s="154"/>
      <c r="BW312" s="154"/>
      <c r="BX312" s="154"/>
      <c r="BY312" s="154"/>
      <c r="BZ312" s="154"/>
      <c r="CA312" s="154"/>
      <c r="CB312" s="154"/>
      <c r="CC312" s="154"/>
      <c r="CD312" s="154"/>
      <c r="CE312" s="154"/>
      <c r="CF312" s="154"/>
      <c r="CG312" s="154"/>
      <c r="CH312" s="154"/>
      <c r="CI312" s="154"/>
      <c r="CJ312" s="154"/>
      <c r="CK312" s="154"/>
      <c r="CL312" s="154"/>
      <c r="CM312" s="154"/>
      <c r="CN312" s="154"/>
      <c r="CO312" s="154"/>
      <c r="CP312" s="154"/>
      <c r="CQ312" s="154"/>
      <c r="CR312" s="154"/>
      <c r="CS312" s="154"/>
      <c r="CT312" s="154"/>
      <c r="CU312" s="154"/>
      <c r="CV312" s="154"/>
      <c r="CW312" s="154"/>
      <c r="CX312" s="154"/>
      <c r="CY312" s="154"/>
      <c r="CZ312" s="154"/>
      <c r="DA312" s="154"/>
      <c r="DB312" s="154"/>
      <c r="DC312" s="154"/>
      <c r="DD312" s="154"/>
      <c r="DE312" s="154"/>
      <c r="DF312" s="154"/>
      <c r="DG312" s="154"/>
      <c r="DH312" s="154"/>
      <c r="DI312" s="154"/>
      <c r="DJ312" s="154"/>
      <c r="DK312" s="154"/>
      <c r="DL312" s="154"/>
      <c r="DM312" s="154"/>
      <c r="DN312" s="154"/>
      <c r="DO312" s="154"/>
      <c r="DP312" s="154"/>
      <c r="DQ312" s="154"/>
      <c r="DR312" s="154"/>
      <c r="DS312" s="154"/>
      <c r="DT312" s="154"/>
      <c r="DU312" s="154"/>
      <c r="DV312" s="154"/>
      <c r="DW312" s="154"/>
      <c r="DX312" s="154"/>
      <c r="DY312" s="154"/>
      <c r="DZ312" s="154"/>
      <c r="EA312" s="154"/>
      <c r="EB312" s="154"/>
      <c r="EC312" s="154"/>
      <c r="ED312" s="154"/>
      <c r="EE312" s="154"/>
      <c r="EF312" s="154"/>
      <c r="EG312" s="154"/>
      <c r="EH312" s="154"/>
      <c r="EI312" s="154"/>
      <c r="EJ312" s="154"/>
      <c r="EK312" s="154"/>
      <c r="EL312" s="154"/>
      <c r="EM312" s="154"/>
      <c r="EN312" s="154"/>
      <c r="EO312" s="154"/>
      <c r="EP312" s="154"/>
      <c r="EQ312" s="154"/>
      <c r="ER312" s="154"/>
      <c r="ES312" s="154"/>
      <c r="ET312" s="154"/>
      <c r="EU312" s="154"/>
      <c r="EV312" s="154"/>
    </row>
    <row r="313" spans="32:152" ht="12.75">
      <c r="AF313" s="154"/>
      <c r="AG313" s="154"/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  <c r="BD313" s="154"/>
      <c r="BE313" s="154"/>
      <c r="BF313" s="154"/>
      <c r="BG313" s="154"/>
      <c r="BH313" s="154"/>
      <c r="BI313" s="154"/>
      <c r="BJ313" s="154"/>
      <c r="BK313" s="154"/>
      <c r="BL313" s="154"/>
      <c r="BM313" s="154"/>
      <c r="BN313" s="154"/>
      <c r="BO313" s="154"/>
      <c r="BP313" s="154"/>
      <c r="BQ313" s="154"/>
      <c r="BR313" s="154"/>
      <c r="BS313" s="154"/>
      <c r="BT313" s="154"/>
      <c r="BU313" s="154"/>
      <c r="BV313" s="154"/>
      <c r="BW313" s="154"/>
      <c r="BX313" s="154"/>
      <c r="BY313" s="154"/>
      <c r="BZ313" s="154"/>
      <c r="CA313" s="154"/>
      <c r="CB313" s="154"/>
      <c r="CC313" s="154"/>
      <c r="CD313" s="154"/>
      <c r="CE313" s="154"/>
      <c r="CF313" s="154"/>
      <c r="CG313" s="154"/>
      <c r="CH313" s="154"/>
      <c r="CI313" s="154"/>
      <c r="CJ313" s="154"/>
      <c r="CK313" s="154"/>
      <c r="CL313" s="154"/>
      <c r="CM313" s="154"/>
      <c r="CN313" s="154"/>
      <c r="CO313" s="154"/>
      <c r="CP313" s="154"/>
      <c r="CQ313" s="154"/>
      <c r="CR313" s="154"/>
      <c r="CS313" s="154"/>
      <c r="CT313" s="154"/>
      <c r="CU313" s="154"/>
      <c r="CV313" s="154"/>
      <c r="CW313" s="154"/>
      <c r="CX313" s="154"/>
      <c r="CY313" s="154"/>
      <c r="CZ313" s="154"/>
      <c r="DA313" s="154"/>
      <c r="DB313" s="154"/>
      <c r="DC313" s="154"/>
      <c r="DD313" s="154"/>
      <c r="DE313" s="154"/>
      <c r="DF313" s="154"/>
      <c r="DG313" s="154"/>
      <c r="DH313" s="154"/>
      <c r="DI313" s="154"/>
      <c r="DJ313" s="154"/>
      <c r="DK313" s="154"/>
      <c r="DL313" s="154"/>
      <c r="DM313" s="154"/>
      <c r="DN313" s="154"/>
      <c r="DO313" s="154"/>
      <c r="DP313" s="154"/>
      <c r="DQ313" s="154"/>
      <c r="DR313" s="154"/>
      <c r="DS313" s="154"/>
      <c r="DT313" s="154"/>
      <c r="DU313" s="154"/>
      <c r="DV313" s="154"/>
      <c r="DW313" s="154"/>
      <c r="DX313" s="154"/>
      <c r="DY313" s="154"/>
      <c r="DZ313" s="154"/>
      <c r="EA313" s="154"/>
      <c r="EB313" s="154"/>
      <c r="EC313" s="154"/>
      <c r="ED313" s="154"/>
      <c r="EE313" s="154"/>
      <c r="EF313" s="154"/>
      <c r="EG313" s="154"/>
      <c r="EH313" s="154"/>
      <c r="EI313" s="154"/>
      <c r="EJ313" s="154"/>
      <c r="EK313" s="154"/>
      <c r="EL313" s="154"/>
      <c r="EM313" s="154"/>
      <c r="EN313" s="154"/>
      <c r="EO313" s="154"/>
      <c r="EP313" s="154"/>
      <c r="EQ313" s="154"/>
      <c r="ER313" s="154"/>
      <c r="ES313" s="154"/>
      <c r="ET313" s="154"/>
      <c r="EU313" s="154"/>
      <c r="EV313" s="154"/>
    </row>
    <row r="314" spans="32:152" ht="12.75"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  <c r="BH314" s="154"/>
      <c r="BI314" s="154"/>
      <c r="BJ314" s="154"/>
      <c r="BK314" s="154"/>
      <c r="BL314" s="154"/>
      <c r="BM314" s="154"/>
      <c r="BN314" s="154"/>
      <c r="BO314" s="154"/>
      <c r="BP314" s="154"/>
      <c r="BQ314" s="154"/>
      <c r="BR314" s="154"/>
      <c r="BS314" s="154"/>
      <c r="BT314" s="154"/>
      <c r="BU314" s="154"/>
      <c r="BV314" s="154"/>
      <c r="BW314" s="154"/>
      <c r="BX314" s="154"/>
      <c r="BY314" s="154"/>
      <c r="BZ314" s="154"/>
      <c r="CA314" s="154"/>
      <c r="CB314" s="154"/>
      <c r="CC314" s="154"/>
      <c r="CD314" s="154"/>
      <c r="CE314" s="154"/>
      <c r="CF314" s="154"/>
      <c r="CG314" s="154"/>
      <c r="CH314" s="154"/>
      <c r="CI314" s="154"/>
      <c r="CJ314" s="154"/>
      <c r="CK314" s="154"/>
      <c r="CL314" s="154"/>
      <c r="CM314" s="154"/>
      <c r="CN314" s="154"/>
      <c r="CO314" s="154"/>
      <c r="CP314" s="154"/>
      <c r="CQ314" s="154"/>
      <c r="CR314" s="154"/>
      <c r="CS314" s="154"/>
      <c r="CT314" s="154"/>
      <c r="CU314" s="154"/>
      <c r="CV314" s="154"/>
      <c r="CW314" s="154"/>
      <c r="CX314" s="154"/>
      <c r="CY314" s="154"/>
      <c r="CZ314" s="154"/>
      <c r="DA314" s="154"/>
      <c r="DB314" s="154"/>
      <c r="DC314" s="154"/>
      <c r="DD314" s="154"/>
      <c r="DE314" s="154"/>
      <c r="DF314" s="154"/>
      <c r="DG314" s="154"/>
      <c r="DH314" s="154"/>
      <c r="DI314" s="154"/>
      <c r="DJ314" s="154"/>
      <c r="DK314" s="154"/>
      <c r="DL314" s="154"/>
      <c r="DM314" s="154"/>
      <c r="DN314" s="154"/>
      <c r="DO314" s="154"/>
      <c r="DP314" s="154"/>
      <c r="DQ314" s="154"/>
      <c r="DR314" s="154"/>
      <c r="DS314" s="154"/>
      <c r="DT314" s="154"/>
      <c r="DU314" s="154"/>
      <c r="DV314" s="154"/>
      <c r="DW314" s="154"/>
      <c r="DX314" s="154"/>
      <c r="DY314" s="154"/>
      <c r="DZ314" s="154"/>
      <c r="EA314" s="154"/>
      <c r="EB314" s="154"/>
      <c r="EC314" s="154"/>
      <c r="ED314" s="154"/>
      <c r="EE314" s="154"/>
      <c r="EF314" s="154"/>
      <c r="EG314" s="154"/>
      <c r="EH314" s="154"/>
      <c r="EI314" s="154"/>
      <c r="EJ314" s="154"/>
      <c r="EK314" s="154"/>
      <c r="EL314" s="154"/>
      <c r="EM314" s="154"/>
      <c r="EN314" s="154"/>
      <c r="EO314" s="154"/>
      <c r="EP314" s="154"/>
      <c r="EQ314" s="154"/>
      <c r="ER314" s="154"/>
      <c r="ES314" s="154"/>
      <c r="ET314" s="154"/>
      <c r="EU314" s="154"/>
      <c r="EV314" s="154"/>
    </row>
    <row r="315" spans="32:152" ht="12.75">
      <c r="AF315" s="154"/>
      <c r="AG315" s="154"/>
      <c r="AH315" s="154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  <c r="BD315" s="154"/>
      <c r="BE315" s="154"/>
      <c r="BF315" s="154"/>
      <c r="BG315" s="154"/>
      <c r="BH315" s="154"/>
      <c r="BI315" s="154"/>
      <c r="BJ315" s="154"/>
      <c r="BK315" s="154"/>
      <c r="BL315" s="154"/>
      <c r="BM315" s="154"/>
      <c r="BN315" s="154"/>
      <c r="BO315" s="154"/>
      <c r="BP315" s="154"/>
      <c r="BQ315" s="154"/>
      <c r="BR315" s="154"/>
      <c r="BS315" s="154"/>
      <c r="BT315" s="154"/>
      <c r="BU315" s="154"/>
      <c r="BV315" s="154"/>
      <c r="BW315" s="154"/>
      <c r="BX315" s="154"/>
      <c r="BY315" s="154"/>
      <c r="BZ315" s="154"/>
      <c r="CA315" s="154"/>
      <c r="CB315" s="154"/>
      <c r="CC315" s="154"/>
      <c r="CD315" s="154"/>
      <c r="CE315" s="154"/>
      <c r="CF315" s="154"/>
      <c r="CG315" s="154"/>
      <c r="CH315" s="154"/>
      <c r="CI315" s="154"/>
      <c r="CJ315" s="154"/>
      <c r="CK315" s="154"/>
      <c r="CL315" s="154"/>
      <c r="CM315" s="154"/>
      <c r="CN315" s="154"/>
      <c r="CO315" s="154"/>
      <c r="CP315" s="154"/>
      <c r="CQ315" s="154"/>
      <c r="CR315" s="154"/>
      <c r="CS315" s="154"/>
      <c r="CT315" s="154"/>
      <c r="CU315" s="154"/>
      <c r="CV315" s="154"/>
      <c r="CW315" s="154"/>
      <c r="CX315" s="154"/>
      <c r="CY315" s="154"/>
      <c r="CZ315" s="154"/>
      <c r="DA315" s="154"/>
      <c r="DB315" s="154"/>
      <c r="DC315" s="154"/>
      <c r="DD315" s="154"/>
      <c r="DE315" s="154"/>
      <c r="DF315" s="154"/>
      <c r="DG315" s="154"/>
      <c r="DH315" s="154"/>
      <c r="DI315" s="154"/>
      <c r="DJ315" s="154"/>
      <c r="DK315" s="154"/>
      <c r="DL315" s="154"/>
      <c r="DM315" s="154"/>
      <c r="DN315" s="154"/>
      <c r="DO315" s="154"/>
      <c r="DP315" s="154"/>
      <c r="DQ315" s="154"/>
      <c r="DR315" s="154"/>
      <c r="DS315" s="154"/>
      <c r="DT315" s="154"/>
      <c r="DU315" s="154"/>
      <c r="DV315" s="154"/>
      <c r="DW315" s="154"/>
      <c r="DX315" s="154"/>
      <c r="DY315" s="154"/>
      <c r="DZ315" s="154"/>
      <c r="EA315" s="154"/>
      <c r="EB315" s="154"/>
      <c r="EC315" s="154"/>
      <c r="ED315" s="154"/>
      <c r="EE315" s="154"/>
      <c r="EF315" s="154"/>
      <c r="EG315" s="154"/>
      <c r="EH315" s="154"/>
      <c r="EI315" s="154"/>
      <c r="EJ315" s="154"/>
      <c r="EK315" s="154"/>
      <c r="EL315" s="154"/>
      <c r="EM315" s="154"/>
      <c r="EN315" s="154"/>
      <c r="EO315" s="154"/>
      <c r="EP315" s="154"/>
      <c r="EQ315" s="154"/>
      <c r="ER315" s="154"/>
      <c r="ES315" s="154"/>
      <c r="ET315" s="154"/>
      <c r="EU315" s="154"/>
      <c r="EV315" s="154"/>
    </row>
    <row r="316" spans="32:152" ht="12.75">
      <c r="AF316" s="154"/>
      <c r="AG316" s="154"/>
      <c r="AH316" s="154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  <c r="BD316" s="154"/>
      <c r="BE316" s="154"/>
      <c r="BF316" s="154"/>
      <c r="BG316" s="154"/>
      <c r="BH316" s="154"/>
      <c r="BI316" s="154"/>
      <c r="BJ316" s="154"/>
      <c r="BK316" s="154"/>
      <c r="BL316" s="154"/>
      <c r="BM316" s="154"/>
      <c r="BN316" s="154"/>
      <c r="BO316" s="154"/>
      <c r="BP316" s="154"/>
      <c r="BQ316" s="154"/>
      <c r="BR316" s="154"/>
      <c r="BS316" s="154"/>
      <c r="BT316" s="154"/>
      <c r="BU316" s="154"/>
      <c r="BV316" s="154"/>
      <c r="BW316" s="154"/>
      <c r="BX316" s="154"/>
      <c r="BY316" s="154"/>
      <c r="BZ316" s="154"/>
      <c r="CA316" s="154"/>
      <c r="CB316" s="154"/>
      <c r="CC316" s="154"/>
      <c r="CD316" s="154"/>
      <c r="CE316" s="154"/>
      <c r="CF316" s="154"/>
      <c r="CG316" s="154"/>
      <c r="CH316" s="154"/>
      <c r="CI316" s="154"/>
      <c r="CJ316" s="154"/>
      <c r="CK316" s="154"/>
      <c r="CL316" s="154"/>
      <c r="CM316" s="154"/>
      <c r="CN316" s="154"/>
      <c r="CO316" s="154"/>
      <c r="CP316" s="154"/>
      <c r="CQ316" s="154"/>
      <c r="CR316" s="154"/>
      <c r="CS316" s="154"/>
      <c r="CT316" s="154"/>
      <c r="CU316" s="154"/>
      <c r="CV316" s="154"/>
      <c r="CW316" s="154"/>
      <c r="CX316" s="154"/>
      <c r="CY316" s="154"/>
      <c r="CZ316" s="154"/>
      <c r="DA316" s="154"/>
      <c r="DB316" s="154"/>
      <c r="DC316" s="154"/>
      <c r="DD316" s="154"/>
      <c r="DE316" s="154"/>
      <c r="DF316" s="154"/>
      <c r="DG316" s="154"/>
      <c r="DH316" s="154"/>
      <c r="DI316" s="154"/>
      <c r="DJ316" s="154"/>
      <c r="DK316" s="154"/>
      <c r="DL316" s="154"/>
      <c r="DM316" s="154"/>
      <c r="DN316" s="154"/>
      <c r="DO316" s="154"/>
      <c r="DP316" s="154"/>
      <c r="DQ316" s="154"/>
      <c r="DR316" s="154"/>
      <c r="DS316" s="154"/>
      <c r="DT316" s="154"/>
      <c r="DU316" s="154"/>
      <c r="DV316" s="154"/>
      <c r="DW316" s="154"/>
      <c r="DX316" s="154"/>
      <c r="DY316" s="154"/>
      <c r="DZ316" s="154"/>
      <c r="EA316" s="154"/>
      <c r="EB316" s="154"/>
      <c r="EC316" s="154"/>
      <c r="ED316" s="154"/>
      <c r="EE316" s="154"/>
      <c r="EF316" s="154"/>
      <c r="EG316" s="154"/>
      <c r="EH316" s="154"/>
      <c r="EI316" s="154"/>
      <c r="EJ316" s="154"/>
      <c r="EK316" s="154"/>
      <c r="EL316" s="154"/>
      <c r="EM316" s="154"/>
      <c r="EN316" s="154"/>
      <c r="EO316" s="154"/>
      <c r="EP316" s="154"/>
      <c r="EQ316" s="154"/>
      <c r="ER316" s="154"/>
      <c r="ES316" s="154"/>
      <c r="ET316" s="154"/>
      <c r="EU316" s="154"/>
      <c r="EV316" s="154"/>
    </row>
    <row r="317" spans="32:152" ht="12.75"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154"/>
      <c r="BG317" s="154"/>
      <c r="BH317" s="154"/>
      <c r="BI317" s="154"/>
      <c r="BJ317" s="154"/>
      <c r="BK317" s="154"/>
      <c r="BL317" s="154"/>
      <c r="BM317" s="154"/>
      <c r="BN317" s="154"/>
      <c r="BO317" s="154"/>
      <c r="BP317" s="154"/>
      <c r="BQ317" s="154"/>
      <c r="BR317" s="154"/>
      <c r="BS317" s="154"/>
      <c r="BT317" s="154"/>
      <c r="BU317" s="154"/>
      <c r="BV317" s="154"/>
      <c r="BW317" s="154"/>
      <c r="BX317" s="154"/>
      <c r="BY317" s="154"/>
      <c r="BZ317" s="154"/>
      <c r="CA317" s="154"/>
      <c r="CB317" s="154"/>
      <c r="CC317" s="154"/>
      <c r="CD317" s="154"/>
      <c r="CE317" s="154"/>
      <c r="CF317" s="154"/>
      <c r="CG317" s="154"/>
      <c r="CH317" s="154"/>
      <c r="CI317" s="154"/>
      <c r="CJ317" s="154"/>
      <c r="CK317" s="154"/>
      <c r="CL317" s="154"/>
      <c r="CM317" s="154"/>
      <c r="CN317" s="154"/>
      <c r="CO317" s="154"/>
      <c r="CP317" s="154"/>
      <c r="CQ317" s="154"/>
      <c r="CR317" s="154"/>
      <c r="CS317" s="154"/>
      <c r="CT317" s="154"/>
      <c r="CU317" s="154"/>
      <c r="CV317" s="154"/>
      <c r="CW317" s="154"/>
      <c r="CX317" s="154"/>
      <c r="CY317" s="154"/>
      <c r="CZ317" s="154"/>
      <c r="DA317" s="154"/>
      <c r="DB317" s="154"/>
      <c r="DC317" s="154"/>
      <c r="DD317" s="154"/>
      <c r="DE317" s="154"/>
      <c r="DF317" s="154"/>
      <c r="DG317" s="154"/>
      <c r="DH317" s="154"/>
      <c r="DI317" s="154"/>
      <c r="DJ317" s="154"/>
      <c r="DK317" s="154"/>
      <c r="DL317" s="154"/>
      <c r="DM317" s="154"/>
      <c r="DN317" s="154"/>
      <c r="DO317" s="154"/>
      <c r="DP317" s="154"/>
      <c r="DQ317" s="154"/>
      <c r="DR317" s="154"/>
      <c r="DS317" s="154"/>
      <c r="DT317" s="154"/>
      <c r="DU317" s="154"/>
      <c r="DV317" s="154"/>
      <c r="DW317" s="154"/>
      <c r="DX317" s="154"/>
      <c r="DY317" s="154"/>
      <c r="DZ317" s="154"/>
      <c r="EA317" s="154"/>
      <c r="EB317" s="154"/>
      <c r="EC317" s="154"/>
      <c r="ED317" s="154"/>
      <c r="EE317" s="154"/>
      <c r="EF317" s="154"/>
      <c r="EG317" s="154"/>
      <c r="EH317" s="154"/>
      <c r="EI317" s="154"/>
      <c r="EJ317" s="154"/>
      <c r="EK317" s="154"/>
      <c r="EL317" s="154"/>
      <c r="EM317" s="154"/>
      <c r="EN317" s="154"/>
      <c r="EO317" s="154"/>
      <c r="EP317" s="154"/>
      <c r="EQ317" s="154"/>
      <c r="ER317" s="154"/>
      <c r="ES317" s="154"/>
      <c r="ET317" s="154"/>
      <c r="EU317" s="154"/>
      <c r="EV317" s="154"/>
    </row>
    <row r="318" spans="32:152" ht="12.75">
      <c r="AF318" s="154"/>
      <c r="AG318" s="154"/>
      <c r="AH318" s="154"/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  <c r="BD318" s="154"/>
      <c r="BE318" s="154"/>
      <c r="BF318" s="154"/>
      <c r="BG318" s="154"/>
      <c r="BH318" s="154"/>
      <c r="BI318" s="154"/>
      <c r="BJ318" s="154"/>
      <c r="BK318" s="154"/>
      <c r="BL318" s="154"/>
      <c r="BM318" s="154"/>
      <c r="BN318" s="154"/>
      <c r="BO318" s="154"/>
      <c r="BP318" s="154"/>
      <c r="BQ318" s="154"/>
      <c r="BR318" s="154"/>
      <c r="BS318" s="154"/>
      <c r="BT318" s="154"/>
      <c r="BU318" s="154"/>
      <c r="BV318" s="154"/>
      <c r="BW318" s="154"/>
      <c r="BX318" s="154"/>
      <c r="BY318" s="154"/>
      <c r="BZ318" s="154"/>
      <c r="CA318" s="154"/>
      <c r="CB318" s="154"/>
      <c r="CC318" s="154"/>
      <c r="CD318" s="154"/>
      <c r="CE318" s="154"/>
      <c r="CF318" s="154"/>
      <c r="CG318" s="154"/>
      <c r="CH318" s="154"/>
      <c r="CI318" s="154"/>
      <c r="CJ318" s="154"/>
      <c r="CK318" s="154"/>
      <c r="CL318" s="154"/>
      <c r="CM318" s="154"/>
      <c r="CN318" s="154"/>
      <c r="CO318" s="154"/>
      <c r="CP318" s="154"/>
      <c r="CQ318" s="154"/>
      <c r="CR318" s="154"/>
      <c r="CS318" s="154"/>
      <c r="CT318" s="154"/>
      <c r="CU318" s="154"/>
      <c r="CV318" s="154"/>
      <c r="CW318" s="154"/>
      <c r="CX318" s="154"/>
      <c r="CY318" s="154"/>
      <c r="CZ318" s="154"/>
      <c r="DA318" s="154"/>
      <c r="DB318" s="154"/>
      <c r="DC318" s="154"/>
      <c r="DD318" s="154"/>
      <c r="DE318" s="154"/>
      <c r="DF318" s="154"/>
      <c r="DG318" s="154"/>
      <c r="DH318" s="154"/>
      <c r="DI318" s="154"/>
      <c r="DJ318" s="154"/>
      <c r="DK318" s="154"/>
      <c r="DL318" s="154"/>
      <c r="DM318" s="154"/>
      <c r="DN318" s="154"/>
      <c r="DO318" s="154"/>
      <c r="DP318" s="154"/>
      <c r="DQ318" s="154"/>
      <c r="DR318" s="154"/>
      <c r="DS318" s="154"/>
      <c r="DT318" s="154"/>
      <c r="DU318" s="154"/>
      <c r="DV318" s="154"/>
      <c r="DW318" s="154"/>
      <c r="DX318" s="154"/>
      <c r="DY318" s="154"/>
      <c r="DZ318" s="154"/>
      <c r="EA318" s="154"/>
      <c r="EB318" s="154"/>
      <c r="EC318" s="154"/>
      <c r="ED318" s="154"/>
      <c r="EE318" s="154"/>
      <c r="EF318" s="154"/>
      <c r="EG318" s="154"/>
      <c r="EH318" s="154"/>
      <c r="EI318" s="154"/>
      <c r="EJ318" s="154"/>
      <c r="EK318" s="154"/>
      <c r="EL318" s="154"/>
      <c r="EM318" s="154"/>
      <c r="EN318" s="154"/>
      <c r="EO318" s="154"/>
      <c r="EP318" s="154"/>
      <c r="EQ318" s="154"/>
      <c r="ER318" s="154"/>
      <c r="ES318" s="154"/>
      <c r="ET318" s="154"/>
      <c r="EU318" s="154"/>
      <c r="EV318" s="154"/>
    </row>
    <row r="319" spans="32:152" ht="12.75">
      <c r="AF319" s="154"/>
      <c r="AG319" s="154"/>
      <c r="AH319" s="154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  <c r="BD319" s="154"/>
      <c r="BE319" s="154"/>
      <c r="BF319" s="154"/>
      <c r="BG319" s="154"/>
      <c r="BH319" s="154"/>
      <c r="BI319" s="154"/>
      <c r="BJ319" s="154"/>
      <c r="BK319" s="154"/>
      <c r="BL319" s="154"/>
      <c r="BM319" s="154"/>
      <c r="BN319" s="154"/>
      <c r="BO319" s="154"/>
      <c r="BP319" s="154"/>
      <c r="BQ319" s="154"/>
      <c r="BR319" s="154"/>
      <c r="BS319" s="154"/>
      <c r="BT319" s="154"/>
      <c r="BU319" s="154"/>
      <c r="BV319" s="154"/>
      <c r="BW319" s="154"/>
      <c r="BX319" s="154"/>
      <c r="BY319" s="154"/>
      <c r="BZ319" s="154"/>
      <c r="CA319" s="154"/>
      <c r="CB319" s="154"/>
      <c r="CC319" s="154"/>
      <c r="CD319" s="154"/>
      <c r="CE319" s="154"/>
      <c r="CF319" s="154"/>
      <c r="CG319" s="154"/>
      <c r="CH319" s="154"/>
      <c r="CI319" s="154"/>
      <c r="CJ319" s="154"/>
      <c r="CK319" s="154"/>
      <c r="CL319" s="154"/>
      <c r="CM319" s="154"/>
      <c r="CN319" s="154"/>
      <c r="CO319" s="154"/>
      <c r="CP319" s="154"/>
      <c r="CQ319" s="154"/>
      <c r="CR319" s="154"/>
      <c r="CS319" s="154"/>
      <c r="CT319" s="154"/>
      <c r="CU319" s="154"/>
      <c r="CV319" s="154"/>
      <c r="CW319" s="154"/>
      <c r="CX319" s="154"/>
      <c r="CY319" s="154"/>
      <c r="CZ319" s="154"/>
      <c r="DA319" s="154"/>
      <c r="DB319" s="154"/>
      <c r="DC319" s="154"/>
      <c r="DD319" s="154"/>
      <c r="DE319" s="154"/>
      <c r="DF319" s="154"/>
      <c r="DG319" s="154"/>
      <c r="DH319" s="154"/>
      <c r="DI319" s="154"/>
      <c r="DJ319" s="154"/>
      <c r="DK319" s="154"/>
      <c r="DL319" s="154"/>
      <c r="DM319" s="154"/>
      <c r="DN319" s="154"/>
      <c r="DO319" s="154"/>
      <c r="DP319" s="154"/>
      <c r="DQ319" s="154"/>
      <c r="DR319" s="154"/>
      <c r="DS319" s="154"/>
      <c r="DT319" s="154"/>
      <c r="DU319" s="154"/>
      <c r="DV319" s="154"/>
      <c r="DW319" s="154"/>
      <c r="DX319" s="154"/>
      <c r="DY319" s="154"/>
      <c r="DZ319" s="154"/>
      <c r="EA319" s="154"/>
      <c r="EB319" s="154"/>
      <c r="EC319" s="154"/>
      <c r="ED319" s="154"/>
      <c r="EE319" s="154"/>
      <c r="EF319" s="154"/>
      <c r="EG319" s="154"/>
      <c r="EH319" s="154"/>
      <c r="EI319" s="154"/>
      <c r="EJ319" s="154"/>
      <c r="EK319" s="154"/>
      <c r="EL319" s="154"/>
      <c r="EM319" s="154"/>
      <c r="EN319" s="154"/>
      <c r="EO319" s="154"/>
      <c r="EP319" s="154"/>
      <c r="EQ319" s="154"/>
      <c r="ER319" s="154"/>
      <c r="ES319" s="154"/>
      <c r="ET319" s="154"/>
      <c r="EU319" s="154"/>
      <c r="EV319" s="154"/>
    </row>
    <row r="320" spans="32:152" ht="12.75">
      <c r="AF320" s="154"/>
      <c r="AG320" s="154"/>
      <c r="AH320" s="154"/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  <c r="BD320" s="154"/>
      <c r="BE320" s="154"/>
      <c r="BF320" s="154"/>
      <c r="BG320" s="154"/>
      <c r="BH320" s="154"/>
      <c r="BI320" s="154"/>
      <c r="BJ320" s="154"/>
      <c r="BK320" s="154"/>
      <c r="BL320" s="154"/>
      <c r="BM320" s="154"/>
      <c r="BN320" s="154"/>
      <c r="BO320" s="154"/>
      <c r="BP320" s="154"/>
      <c r="BQ320" s="154"/>
      <c r="BR320" s="154"/>
      <c r="BS320" s="154"/>
      <c r="BT320" s="154"/>
      <c r="BU320" s="154"/>
      <c r="BV320" s="154"/>
      <c r="BW320" s="154"/>
      <c r="BX320" s="154"/>
      <c r="BY320" s="154"/>
      <c r="BZ320" s="154"/>
      <c r="CA320" s="154"/>
      <c r="CB320" s="154"/>
      <c r="CC320" s="154"/>
      <c r="CD320" s="154"/>
      <c r="CE320" s="154"/>
      <c r="CF320" s="154"/>
      <c r="CG320" s="154"/>
      <c r="CH320" s="154"/>
      <c r="CI320" s="154"/>
      <c r="CJ320" s="154"/>
      <c r="CK320" s="154"/>
      <c r="CL320" s="154"/>
      <c r="CM320" s="154"/>
      <c r="CN320" s="154"/>
      <c r="CO320" s="154"/>
      <c r="CP320" s="154"/>
      <c r="CQ320" s="154"/>
      <c r="CR320" s="154"/>
      <c r="CS320" s="154"/>
      <c r="CT320" s="154"/>
      <c r="CU320" s="154"/>
      <c r="CV320" s="154"/>
      <c r="CW320" s="154"/>
      <c r="CX320" s="154"/>
      <c r="CY320" s="154"/>
      <c r="CZ320" s="154"/>
      <c r="DA320" s="154"/>
      <c r="DB320" s="154"/>
      <c r="DC320" s="154"/>
      <c r="DD320" s="154"/>
      <c r="DE320" s="154"/>
      <c r="DF320" s="154"/>
      <c r="DG320" s="154"/>
      <c r="DH320" s="154"/>
      <c r="DI320" s="154"/>
      <c r="DJ320" s="154"/>
      <c r="DK320" s="154"/>
      <c r="DL320" s="154"/>
      <c r="DM320" s="154"/>
      <c r="DN320" s="154"/>
      <c r="DO320" s="154"/>
      <c r="DP320" s="154"/>
      <c r="DQ320" s="154"/>
      <c r="DR320" s="154"/>
      <c r="DS320" s="154"/>
      <c r="DT320" s="154"/>
      <c r="DU320" s="154"/>
      <c r="DV320" s="154"/>
      <c r="DW320" s="154"/>
      <c r="DX320" s="154"/>
      <c r="DY320" s="154"/>
      <c r="DZ320" s="154"/>
      <c r="EA320" s="154"/>
      <c r="EB320" s="154"/>
      <c r="EC320" s="154"/>
      <c r="ED320" s="154"/>
      <c r="EE320" s="154"/>
      <c r="EF320" s="154"/>
      <c r="EG320" s="154"/>
      <c r="EH320" s="154"/>
      <c r="EI320" s="154"/>
      <c r="EJ320" s="154"/>
      <c r="EK320" s="154"/>
      <c r="EL320" s="154"/>
      <c r="EM320" s="154"/>
      <c r="EN320" s="154"/>
      <c r="EO320" s="154"/>
      <c r="EP320" s="154"/>
      <c r="EQ320" s="154"/>
      <c r="ER320" s="154"/>
      <c r="ES320" s="154"/>
      <c r="ET320" s="154"/>
      <c r="EU320" s="154"/>
      <c r="EV320" s="154"/>
    </row>
    <row r="321" spans="32:152" ht="12.75">
      <c r="AF321" s="154"/>
      <c r="AG321" s="154"/>
      <c r="AH321" s="154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  <c r="BD321" s="154"/>
      <c r="BE321" s="154"/>
      <c r="BF321" s="154"/>
      <c r="BG321" s="154"/>
      <c r="BH321" s="154"/>
      <c r="BI321" s="154"/>
      <c r="BJ321" s="154"/>
      <c r="BK321" s="154"/>
      <c r="BL321" s="154"/>
      <c r="BM321" s="154"/>
      <c r="BN321" s="154"/>
      <c r="BO321" s="154"/>
      <c r="BP321" s="154"/>
      <c r="BQ321" s="154"/>
      <c r="BR321" s="154"/>
      <c r="BS321" s="154"/>
      <c r="BT321" s="154"/>
      <c r="BU321" s="154"/>
      <c r="BV321" s="154"/>
      <c r="BW321" s="154"/>
      <c r="BX321" s="154"/>
      <c r="BY321" s="154"/>
      <c r="BZ321" s="154"/>
      <c r="CA321" s="154"/>
      <c r="CB321" s="154"/>
      <c r="CC321" s="154"/>
      <c r="CD321" s="154"/>
      <c r="CE321" s="154"/>
      <c r="CF321" s="154"/>
      <c r="CG321" s="154"/>
      <c r="CH321" s="154"/>
      <c r="CI321" s="154"/>
      <c r="CJ321" s="154"/>
      <c r="CK321" s="154"/>
      <c r="CL321" s="154"/>
      <c r="CM321" s="154"/>
      <c r="CN321" s="154"/>
      <c r="CO321" s="154"/>
      <c r="CP321" s="154"/>
      <c r="CQ321" s="154"/>
      <c r="CR321" s="154"/>
      <c r="CS321" s="154"/>
      <c r="CT321" s="154"/>
      <c r="CU321" s="154"/>
      <c r="CV321" s="154"/>
      <c r="CW321" s="154"/>
      <c r="CX321" s="154"/>
      <c r="CY321" s="154"/>
      <c r="CZ321" s="154"/>
      <c r="DA321" s="154"/>
      <c r="DB321" s="154"/>
      <c r="DC321" s="154"/>
      <c r="DD321" s="154"/>
      <c r="DE321" s="154"/>
      <c r="DF321" s="154"/>
      <c r="DG321" s="154"/>
      <c r="DH321" s="154"/>
      <c r="DI321" s="154"/>
      <c r="DJ321" s="154"/>
      <c r="DK321" s="154"/>
      <c r="DL321" s="154"/>
      <c r="DM321" s="154"/>
      <c r="DN321" s="154"/>
      <c r="DO321" s="154"/>
      <c r="DP321" s="154"/>
      <c r="DQ321" s="154"/>
      <c r="DR321" s="154"/>
      <c r="DS321" s="154"/>
      <c r="DT321" s="154"/>
      <c r="DU321" s="154"/>
      <c r="DV321" s="154"/>
      <c r="DW321" s="154"/>
      <c r="DX321" s="154"/>
      <c r="DY321" s="154"/>
      <c r="DZ321" s="154"/>
      <c r="EA321" s="154"/>
      <c r="EB321" s="154"/>
      <c r="EC321" s="154"/>
      <c r="ED321" s="154"/>
      <c r="EE321" s="154"/>
      <c r="EF321" s="154"/>
      <c r="EG321" s="154"/>
      <c r="EH321" s="154"/>
      <c r="EI321" s="154"/>
      <c r="EJ321" s="154"/>
      <c r="EK321" s="154"/>
      <c r="EL321" s="154"/>
      <c r="EM321" s="154"/>
      <c r="EN321" s="154"/>
      <c r="EO321" s="154"/>
      <c r="EP321" s="154"/>
      <c r="EQ321" s="154"/>
      <c r="ER321" s="154"/>
      <c r="ES321" s="154"/>
      <c r="ET321" s="154"/>
      <c r="EU321" s="154"/>
      <c r="EV321" s="154"/>
    </row>
    <row r="322" spans="32:152" ht="12.75">
      <c r="AF322" s="154"/>
      <c r="AG322" s="154"/>
      <c r="AH322" s="154"/>
      <c r="AI322" s="154"/>
      <c r="AJ322" s="154"/>
      <c r="AK322" s="154"/>
      <c r="AL322" s="154"/>
      <c r="AM322" s="154"/>
      <c r="AN322" s="154"/>
      <c r="AO322" s="154"/>
      <c r="AP322" s="154"/>
      <c r="AQ322" s="154"/>
      <c r="AR322" s="154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4"/>
      <c r="BS322" s="154"/>
      <c r="BT322" s="154"/>
      <c r="BU322" s="154"/>
      <c r="BV322" s="154"/>
      <c r="BW322" s="154"/>
      <c r="BX322" s="154"/>
      <c r="BY322" s="154"/>
      <c r="BZ322" s="154"/>
      <c r="CA322" s="154"/>
      <c r="CB322" s="154"/>
      <c r="CC322" s="154"/>
      <c r="CD322" s="154"/>
      <c r="CE322" s="154"/>
      <c r="CF322" s="154"/>
      <c r="CG322" s="154"/>
      <c r="CH322" s="154"/>
      <c r="CI322" s="154"/>
      <c r="CJ322" s="154"/>
      <c r="CK322" s="154"/>
      <c r="CL322" s="154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4"/>
      <c r="DG322" s="154"/>
      <c r="DH322" s="154"/>
      <c r="DI322" s="154"/>
      <c r="DJ322" s="154"/>
      <c r="DK322" s="154"/>
      <c r="DL322" s="154"/>
      <c r="DM322" s="154"/>
      <c r="DN322" s="154"/>
      <c r="DO322" s="154"/>
      <c r="DP322" s="154"/>
      <c r="DQ322" s="154"/>
      <c r="DR322" s="154"/>
      <c r="DS322" s="154"/>
      <c r="DT322" s="154"/>
      <c r="DU322" s="154"/>
      <c r="DV322" s="154"/>
      <c r="DW322" s="154"/>
      <c r="DX322" s="154"/>
      <c r="DY322" s="154"/>
      <c r="DZ322" s="154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4"/>
      <c r="EU322" s="154"/>
      <c r="EV322" s="154"/>
    </row>
    <row r="323" spans="32:152" ht="12.75">
      <c r="AF323" s="154"/>
      <c r="AG323" s="154"/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  <c r="BD323" s="154"/>
      <c r="BE323" s="154"/>
      <c r="BF323" s="154"/>
      <c r="BG323" s="154"/>
      <c r="BH323" s="154"/>
      <c r="BI323" s="154"/>
      <c r="BJ323" s="154"/>
      <c r="BK323" s="154"/>
      <c r="BL323" s="154"/>
      <c r="BM323" s="154"/>
      <c r="BN323" s="154"/>
      <c r="BO323" s="154"/>
      <c r="BP323" s="154"/>
      <c r="BQ323" s="154"/>
      <c r="BR323" s="154"/>
      <c r="BS323" s="154"/>
      <c r="BT323" s="154"/>
      <c r="BU323" s="154"/>
      <c r="BV323" s="154"/>
      <c r="BW323" s="154"/>
      <c r="BX323" s="154"/>
      <c r="BY323" s="154"/>
      <c r="BZ323" s="154"/>
      <c r="CA323" s="154"/>
      <c r="CB323" s="154"/>
      <c r="CC323" s="154"/>
      <c r="CD323" s="154"/>
      <c r="CE323" s="154"/>
      <c r="CF323" s="154"/>
      <c r="CG323" s="154"/>
      <c r="CH323" s="154"/>
      <c r="CI323" s="154"/>
      <c r="CJ323" s="154"/>
      <c r="CK323" s="154"/>
      <c r="CL323" s="154"/>
      <c r="CM323" s="154"/>
      <c r="CN323" s="154"/>
      <c r="CO323" s="154"/>
      <c r="CP323" s="154"/>
      <c r="CQ323" s="154"/>
      <c r="CR323" s="154"/>
      <c r="CS323" s="154"/>
      <c r="CT323" s="154"/>
      <c r="CU323" s="154"/>
      <c r="CV323" s="154"/>
      <c r="CW323" s="154"/>
      <c r="CX323" s="154"/>
      <c r="CY323" s="154"/>
      <c r="CZ323" s="154"/>
      <c r="DA323" s="154"/>
      <c r="DB323" s="154"/>
      <c r="DC323" s="154"/>
      <c r="DD323" s="154"/>
      <c r="DE323" s="154"/>
      <c r="DF323" s="154"/>
      <c r="DG323" s="154"/>
      <c r="DH323" s="154"/>
      <c r="DI323" s="154"/>
      <c r="DJ323" s="154"/>
      <c r="DK323" s="154"/>
      <c r="DL323" s="154"/>
      <c r="DM323" s="154"/>
      <c r="DN323" s="154"/>
      <c r="DO323" s="154"/>
      <c r="DP323" s="154"/>
      <c r="DQ323" s="154"/>
      <c r="DR323" s="154"/>
      <c r="DS323" s="154"/>
      <c r="DT323" s="154"/>
      <c r="DU323" s="154"/>
      <c r="DV323" s="154"/>
      <c r="DW323" s="154"/>
      <c r="DX323" s="154"/>
      <c r="DY323" s="154"/>
      <c r="DZ323" s="154"/>
      <c r="EA323" s="154"/>
      <c r="EB323" s="154"/>
      <c r="EC323" s="154"/>
      <c r="ED323" s="154"/>
      <c r="EE323" s="154"/>
      <c r="EF323" s="154"/>
      <c r="EG323" s="154"/>
      <c r="EH323" s="154"/>
      <c r="EI323" s="154"/>
      <c r="EJ323" s="154"/>
      <c r="EK323" s="154"/>
      <c r="EL323" s="154"/>
      <c r="EM323" s="154"/>
      <c r="EN323" s="154"/>
      <c r="EO323" s="154"/>
      <c r="EP323" s="154"/>
      <c r="EQ323" s="154"/>
      <c r="ER323" s="154"/>
      <c r="ES323" s="154"/>
      <c r="ET323" s="154"/>
      <c r="EU323" s="154"/>
      <c r="EV323" s="154"/>
    </row>
    <row r="324" spans="32:152" ht="12.75"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  <c r="BD324" s="154"/>
      <c r="BE324" s="154"/>
      <c r="BF324" s="154"/>
      <c r="BG324" s="154"/>
      <c r="BH324" s="154"/>
      <c r="BI324" s="154"/>
      <c r="BJ324" s="154"/>
      <c r="BK324" s="154"/>
      <c r="BL324" s="154"/>
      <c r="BM324" s="154"/>
      <c r="BN324" s="154"/>
      <c r="BO324" s="154"/>
      <c r="BP324" s="154"/>
      <c r="BQ324" s="154"/>
      <c r="BR324" s="154"/>
      <c r="BS324" s="154"/>
      <c r="BT324" s="154"/>
      <c r="BU324" s="154"/>
      <c r="BV324" s="154"/>
      <c r="BW324" s="154"/>
      <c r="BX324" s="154"/>
      <c r="BY324" s="154"/>
      <c r="BZ324" s="154"/>
      <c r="CA324" s="154"/>
      <c r="CB324" s="154"/>
      <c r="CC324" s="154"/>
      <c r="CD324" s="154"/>
      <c r="CE324" s="154"/>
      <c r="CF324" s="154"/>
      <c r="CG324" s="154"/>
      <c r="CH324" s="154"/>
      <c r="CI324" s="154"/>
      <c r="CJ324" s="154"/>
      <c r="CK324" s="154"/>
      <c r="CL324" s="154"/>
      <c r="CM324" s="154"/>
      <c r="CN324" s="154"/>
      <c r="CO324" s="154"/>
      <c r="CP324" s="154"/>
      <c r="CQ324" s="154"/>
      <c r="CR324" s="154"/>
      <c r="CS324" s="154"/>
      <c r="CT324" s="154"/>
      <c r="CU324" s="154"/>
      <c r="CV324" s="154"/>
      <c r="CW324" s="154"/>
      <c r="CX324" s="154"/>
      <c r="CY324" s="154"/>
      <c r="CZ324" s="154"/>
      <c r="DA324" s="154"/>
      <c r="DB324" s="154"/>
      <c r="DC324" s="154"/>
      <c r="DD324" s="154"/>
      <c r="DE324" s="154"/>
      <c r="DF324" s="154"/>
      <c r="DG324" s="154"/>
      <c r="DH324" s="154"/>
      <c r="DI324" s="154"/>
      <c r="DJ324" s="154"/>
      <c r="DK324" s="154"/>
      <c r="DL324" s="154"/>
      <c r="DM324" s="154"/>
      <c r="DN324" s="154"/>
      <c r="DO324" s="154"/>
      <c r="DP324" s="154"/>
      <c r="DQ324" s="154"/>
      <c r="DR324" s="154"/>
      <c r="DS324" s="154"/>
      <c r="DT324" s="154"/>
      <c r="DU324" s="154"/>
      <c r="DV324" s="154"/>
      <c r="DW324" s="154"/>
      <c r="DX324" s="154"/>
      <c r="DY324" s="154"/>
      <c r="DZ324" s="154"/>
      <c r="EA324" s="154"/>
      <c r="EB324" s="154"/>
      <c r="EC324" s="154"/>
      <c r="ED324" s="154"/>
      <c r="EE324" s="154"/>
      <c r="EF324" s="154"/>
      <c r="EG324" s="154"/>
      <c r="EH324" s="154"/>
      <c r="EI324" s="154"/>
      <c r="EJ324" s="154"/>
      <c r="EK324" s="154"/>
      <c r="EL324" s="154"/>
      <c r="EM324" s="154"/>
      <c r="EN324" s="154"/>
      <c r="EO324" s="154"/>
      <c r="EP324" s="154"/>
      <c r="EQ324" s="154"/>
      <c r="ER324" s="154"/>
      <c r="ES324" s="154"/>
      <c r="ET324" s="154"/>
      <c r="EU324" s="154"/>
      <c r="EV324" s="154"/>
    </row>
    <row r="325" spans="32:152" ht="12.75">
      <c r="AF325" s="154"/>
      <c r="AG325" s="154"/>
      <c r="AH325" s="154"/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  <c r="BD325" s="154"/>
      <c r="BE325" s="154"/>
      <c r="BF325" s="154"/>
      <c r="BG325" s="154"/>
      <c r="BH325" s="154"/>
      <c r="BI325" s="154"/>
      <c r="BJ325" s="154"/>
      <c r="BK325" s="154"/>
      <c r="BL325" s="154"/>
      <c r="BM325" s="154"/>
      <c r="BN325" s="154"/>
      <c r="BO325" s="154"/>
      <c r="BP325" s="154"/>
      <c r="BQ325" s="154"/>
      <c r="BR325" s="154"/>
      <c r="BS325" s="154"/>
      <c r="BT325" s="154"/>
      <c r="BU325" s="154"/>
      <c r="BV325" s="154"/>
      <c r="BW325" s="154"/>
      <c r="BX325" s="154"/>
      <c r="BY325" s="154"/>
      <c r="BZ325" s="154"/>
      <c r="CA325" s="154"/>
      <c r="CB325" s="154"/>
      <c r="CC325" s="154"/>
      <c r="CD325" s="154"/>
      <c r="CE325" s="154"/>
      <c r="CF325" s="154"/>
      <c r="CG325" s="154"/>
      <c r="CH325" s="154"/>
      <c r="CI325" s="154"/>
      <c r="CJ325" s="154"/>
      <c r="CK325" s="154"/>
      <c r="CL325" s="154"/>
      <c r="CM325" s="154"/>
      <c r="CN325" s="154"/>
      <c r="CO325" s="154"/>
      <c r="CP325" s="154"/>
      <c r="CQ325" s="154"/>
      <c r="CR325" s="154"/>
      <c r="CS325" s="154"/>
      <c r="CT325" s="154"/>
      <c r="CU325" s="154"/>
      <c r="CV325" s="154"/>
      <c r="CW325" s="154"/>
      <c r="CX325" s="154"/>
      <c r="CY325" s="154"/>
      <c r="CZ325" s="154"/>
      <c r="DA325" s="154"/>
      <c r="DB325" s="154"/>
      <c r="DC325" s="154"/>
      <c r="DD325" s="154"/>
      <c r="DE325" s="154"/>
      <c r="DF325" s="154"/>
      <c r="DG325" s="154"/>
      <c r="DH325" s="154"/>
      <c r="DI325" s="154"/>
      <c r="DJ325" s="154"/>
      <c r="DK325" s="154"/>
      <c r="DL325" s="154"/>
      <c r="DM325" s="154"/>
      <c r="DN325" s="154"/>
      <c r="DO325" s="154"/>
      <c r="DP325" s="154"/>
      <c r="DQ325" s="154"/>
      <c r="DR325" s="154"/>
      <c r="DS325" s="154"/>
      <c r="DT325" s="154"/>
      <c r="DU325" s="154"/>
      <c r="DV325" s="154"/>
      <c r="DW325" s="154"/>
      <c r="DX325" s="154"/>
      <c r="DY325" s="154"/>
      <c r="DZ325" s="154"/>
      <c r="EA325" s="154"/>
      <c r="EB325" s="154"/>
      <c r="EC325" s="154"/>
      <c r="ED325" s="154"/>
      <c r="EE325" s="154"/>
      <c r="EF325" s="154"/>
      <c r="EG325" s="154"/>
      <c r="EH325" s="154"/>
      <c r="EI325" s="154"/>
      <c r="EJ325" s="154"/>
      <c r="EK325" s="154"/>
      <c r="EL325" s="154"/>
      <c r="EM325" s="154"/>
      <c r="EN325" s="154"/>
      <c r="EO325" s="154"/>
      <c r="EP325" s="154"/>
      <c r="EQ325" s="154"/>
      <c r="ER325" s="154"/>
      <c r="ES325" s="154"/>
      <c r="ET325" s="154"/>
      <c r="EU325" s="154"/>
      <c r="EV325" s="154"/>
    </row>
    <row r="326" spans="32:152" ht="12.75">
      <c r="AF326" s="154"/>
      <c r="AG326" s="154"/>
      <c r="AH326" s="154"/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  <c r="BD326" s="154"/>
      <c r="BE326" s="154"/>
      <c r="BF326" s="154"/>
      <c r="BG326" s="154"/>
      <c r="BH326" s="154"/>
      <c r="BI326" s="154"/>
      <c r="BJ326" s="154"/>
      <c r="BK326" s="154"/>
      <c r="BL326" s="154"/>
      <c r="BM326" s="154"/>
      <c r="BN326" s="154"/>
      <c r="BO326" s="154"/>
      <c r="BP326" s="154"/>
      <c r="BQ326" s="154"/>
      <c r="BR326" s="154"/>
      <c r="BS326" s="154"/>
      <c r="BT326" s="154"/>
      <c r="BU326" s="154"/>
      <c r="BV326" s="154"/>
      <c r="BW326" s="154"/>
      <c r="BX326" s="154"/>
      <c r="BY326" s="154"/>
      <c r="BZ326" s="154"/>
      <c r="CA326" s="154"/>
      <c r="CB326" s="154"/>
      <c r="CC326" s="154"/>
      <c r="CD326" s="154"/>
      <c r="CE326" s="154"/>
      <c r="CF326" s="154"/>
      <c r="CG326" s="154"/>
      <c r="CH326" s="154"/>
      <c r="CI326" s="154"/>
      <c r="CJ326" s="154"/>
      <c r="CK326" s="154"/>
      <c r="CL326" s="154"/>
      <c r="CM326" s="154"/>
      <c r="CN326" s="154"/>
      <c r="CO326" s="154"/>
      <c r="CP326" s="154"/>
      <c r="CQ326" s="154"/>
      <c r="CR326" s="154"/>
      <c r="CS326" s="154"/>
      <c r="CT326" s="154"/>
      <c r="CU326" s="154"/>
      <c r="CV326" s="154"/>
      <c r="CW326" s="154"/>
      <c r="CX326" s="154"/>
      <c r="CY326" s="154"/>
      <c r="CZ326" s="154"/>
      <c r="DA326" s="154"/>
      <c r="DB326" s="154"/>
      <c r="DC326" s="154"/>
      <c r="DD326" s="154"/>
      <c r="DE326" s="154"/>
      <c r="DF326" s="154"/>
      <c r="DG326" s="154"/>
      <c r="DH326" s="154"/>
      <c r="DI326" s="154"/>
      <c r="DJ326" s="154"/>
      <c r="DK326" s="154"/>
      <c r="DL326" s="154"/>
      <c r="DM326" s="154"/>
      <c r="DN326" s="154"/>
      <c r="DO326" s="154"/>
      <c r="DP326" s="154"/>
      <c r="DQ326" s="154"/>
      <c r="DR326" s="154"/>
      <c r="DS326" s="154"/>
      <c r="DT326" s="154"/>
      <c r="DU326" s="154"/>
      <c r="DV326" s="154"/>
      <c r="DW326" s="154"/>
      <c r="DX326" s="154"/>
      <c r="DY326" s="154"/>
      <c r="DZ326" s="154"/>
      <c r="EA326" s="154"/>
      <c r="EB326" s="154"/>
      <c r="EC326" s="154"/>
      <c r="ED326" s="154"/>
      <c r="EE326" s="154"/>
      <c r="EF326" s="154"/>
      <c r="EG326" s="154"/>
      <c r="EH326" s="154"/>
      <c r="EI326" s="154"/>
      <c r="EJ326" s="154"/>
      <c r="EK326" s="154"/>
      <c r="EL326" s="154"/>
      <c r="EM326" s="154"/>
      <c r="EN326" s="154"/>
      <c r="EO326" s="154"/>
      <c r="EP326" s="154"/>
      <c r="EQ326" s="154"/>
      <c r="ER326" s="154"/>
      <c r="ES326" s="154"/>
      <c r="ET326" s="154"/>
      <c r="EU326" s="154"/>
      <c r="EV326" s="154"/>
    </row>
    <row r="327" spans="32:152" ht="12.75">
      <c r="AF327" s="154"/>
      <c r="AG327" s="154"/>
      <c r="AH327" s="154"/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  <c r="BD327" s="154"/>
      <c r="BE327" s="154"/>
      <c r="BF327" s="154"/>
      <c r="BG327" s="154"/>
      <c r="BH327" s="154"/>
      <c r="BI327" s="154"/>
      <c r="BJ327" s="154"/>
      <c r="BK327" s="154"/>
      <c r="BL327" s="154"/>
      <c r="BM327" s="154"/>
      <c r="BN327" s="154"/>
      <c r="BO327" s="154"/>
      <c r="BP327" s="154"/>
      <c r="BQ327" s="154"/>
      <c r="BR327" s="154"/>
      <c r="BS327" s="154"/>
      <c r="BT327" s="154"/>
      <c r="BU327" s="154"/>
      <c r="BV327" s="154"/>
      <c r="BW327" s="154"/>
      <c r="BX327" s="154"/>
      <c r="BY327" s="154"/>
      <c r="BZ327" s="154"/>
      <c r="CA327" s="154"/>
      <c r="CB327" s="154"/>
      <c r="CC327" s="154"/>
      <c r="CD327" s="154"/>
      <c r="CE327" s="154"/>
      <c r="CF327" s="154"/>
      <c r="CG327" s="154"/>
      <c r="CH327" s="154"/>
      <c r="CI327" s="154"/>
      <c r="CJ327" s="154"/>
      <c r="CK327" s="154"/>
      <c r="CL327" s="154"/>
      <c r="CM327" s="154"/>
      <c r="CN327" s="154"/>
      <c r="CO327" s="154"/>
      <c r="CP327" s="154"/>
      <c r="CQ327" s="154"/>
      <c r="CR327" s="154"/>
      <c r="CS327" s="154"/>
      <c r="CT327" s="154"/>
      <c r="CU327" s="154"/>
      <c r="CV327" s="154"/>
      <c r="CW327" s="154"/>
      <c r="CX327" s="154"/>
      <c r="CY327" s="154"/>
      <c r="CZ327" s="154"/>
      <c r="DA327" s="154"/>
      <c r="DB327" s="154"/>
      <c r="DC327" s="154"/>
      <c r="DD327" s="154"/>
      <c r="DE327" s="154"/>
      <c r="DF327" s="154"/>
      <c r="DG327" s="154"/>
      <c r="DH327" s="154"/>
      <c r="DI327" s="154"/>
      <c r="DJ327" s="154"/>
      <c r="DK327" s="154"/>
      <c r="DL327" s="154"/>
      <c r="DM327" s="154"/>
      <c r="DN327" s="154"/>
      <c r="DO327" s="154"/>
      <c r="DP327" s="154"/>
      <c r="DQ327" s="154"/>
      <c r="DR327" s="154"/>
      <c r="DS327" s="154"/>
      <c r="DT327" s="154"/>
      <c r="DU327" s="154"/>
      <c r="DV327" s="154"/>
      <c r="DW327" s="154"/>
      <c r="DX327" s="154"/>
      <c r="DY327" s="154"/>
      <c r="DZ327" s="154"/>
      <c r="EA327" s="154"/>
      <c r="EB327" s="154"/>
      <c r="EC327" s="154"/>
      <c r="ED327" s="154"/>
      <c r="EE327" s="154"/>
      <c r="EF327" s="154"/>
      <c r="EG327" s="154"/>
      <c r="EH327" s="154"/>
      <c r="EI327" s="154"/>
      <c r="EJ327" s="154"/>
      <c r="EK327" s="154"/>
      <c r="EL327" s="154"/>
      <c r="EM327" s="154"/>
      <c r="EN327" s="154"/>
      <c r="EO327" s="154"/>
      <c r="EP327" s="154"/>
      <c r="EQ327" s="154"/>
      <c r="ER327" s="154"/>
      <c r="ES327" s="154"/>
      <c r="ET327" s="154"/>
      <c r="EU327" s="154"/>
      <c r="EV327" s="154"/>
    </row>
    <row r="328" spans="32:152" ht="12.75">
      <c r="AF328" s="154"/>
      <c r="AG328" s="154"/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  <c r="BD328" s="154"/>
      <c r="BE328" s="154"/>
      <c r="BF328" s="154"/>
      <c r="BG328" s="154"/>
      <c r="BH328" s="154"/>
      <c r="BI328" s="154"/>
      <c r="BJ328" s="154"/>
      <c r="BK328" s="154"/>
      <c r="BL328" s="154"/>
      <c r="BM328" s="154"/>
      <c r="BN328" s="154"/>
      <c r="BO328" s="154"/>
      <c r="BP328" s="154"/>
      <c r="BQ328" s="154"/>
      <c r="BR328" s="154"/>
      <c r="BS328" s="154"/>
      <c r="BT328" s="154"/>
      <c r="BU328" s="154"/>
      <c r="BV328" s="154"/>
      <c r="BW328" s="154"/>
      <c r="BX328" s="154"/>
      <c r="BY328" s="154"/>
      <c r="BZ328" s="154"/>
      <c r="CA328" s="154"/>
      <c r="CB328" s="154"/>
      <c r="CC328" s="154"/>
      <c r="CD328" s="154"/>
      <c r="CE328" s="154"/>
      <c r="CF328" s="154"/>
      <c r="CG328" s="154"/>
      <c r="CH328" s="154"/>
      <c r="CI328" s="154"/>
      <c r="CJ328" s="154"/>
      <c r="CK328" s="154"/>
      <c r="CL328" s="154"/>
      <c r="CM328" s="154"/>
      <c r="CN328" s="154"/>
      <c r="CO328" s="154"/>
      <c r="CP328" s="154"/>
      <c r="CQ328" s="154"/>
      <c r="CR328" s="154"/>
      <c r="CS328" s="154"/>
      <c r="CT328" s="154"/>
      <c r="CU328" s="154"/>
      <c r="CV328" s="154"/>
      <c r="CW328" s="154"/>
      <c r="CX328" s="154"/>
      <c r="CY328" s="154"/>
      <c r="CZ328" s="154"/>
      <c r="DA328" s="154"/>
      <c r="DB328" s="154"/>
      <c r="DC328" s="154"/>
      <c r="DD328" s="154"/>
      <c r="DE328" s="154"/>
      <c r="DF328" s="154"/>
      <c r="DG328" s="154"/>
      <c r="DH328" s="154"/>
      <c r="DI328" s="154"/>
      <c r="DJ328" s="154"/>
      <c r="DK328" s="154"/>
      <c r="DL328" s="154"/>
      <c r="DM328" s="154"/>
      <c r="DN328" s="154"/>
      <c r="DO328" s="154"/>
      <c r="DP328" s="154"/>
      <c r="DQ328" s="154"/>
      <c r="DR328" s="154"/>
      <c r="DS328" s="154"/>
      <c r="DT328" s="154"/>
      <c r="DU328" s="154"/>
      <c r="DV328" s="154"/>
      <c r="DW328" s="154"/>
      <c r="DX328" s="154"/>
      <c r="DY328" s="154"/>
      <c r="DZ328" s="154"/>
      <c r="EA328" s="154"/>
      <c r="EB328" s="154"/>
      <c r="EC328" s="154"/>
      <c r="ED328" s="154"/>
      <c r="EE328" s="154"/>
      <c r="EF328" s="154"/>
      <c r="EG328" s="154"/>
      <c r="EH328" s="154"/>
      <c r="EI328" s="154"/>
      <c r="EJ328" s="154"/>
      <c r="EK328" s="154"/>
      <c r="EL328" s="154"/>
      <c r="EM328" s="154"/>
      <c r="EN328" s="154"/>
      <c r="EO328" s="154"/>
      <c r="EP328" s="154"/>
      <c r="EQ328" s="154"/>
      <c r="ER328" s="154"/>
      <c r="ES328" s="154"/>
      <c r="ET328" s="154"/>
      <c r="EU328" s="154"/>
      <c r="EV328" s="154"/>
    </row>
    <row r="329" spans="32:152" ht="12.75">
      <c r="AF329" s="154"/>
      <c r="AG329" s="154"/>
      <c r="AH329" s="154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  <c r="BD329" s="154"/>
      <c r="BE329" s="154"/>
      <c r="BF329" s="154"/>
      <c r="BG329" s="154"/>
      <c r="BH329" s="154"/>
      <c r="BI329" s="154"/>
      <c r="BJ329" s="154"/>
      <c r="BK329" s="154"/>
      <c r="BL329" s="154"/>
      <c r="BM329" s="154"/>
      <c r="BN329" s="154"/>
      <c r="BO329" s="154"/>
      <c r="BP329" s="154"/>
      <c r="BQ329" s="154"/>
      <c r="BR329" s="154"/>
      <c r="BS329" s="154"/>
      <c r="BT329" s="154"/>
      <c r="BU329" s="154"/>
      <c r="BV329" s="154"/>
      <c r="BW329" s="154"/>
      <c r="BX329" s="154"/>
      <c r="BY329" s="154"/>
      <c r="BZ329" s="154"/>
      <c r="CA329" s="154"/>
      <c r="CB329" s="154"/>
      <c r="CC329" s="154"/>
      <c r="CD329" s="154"/>
      <c r="CE329" s="154"/>
      <c r="CF329" s="154"/>
      <c r="CG329" s="154"/>
      <c r="CH329" s="154"/>
      <c r="CI329" s="154"/>
      <c r="CJ329" s="154"/>
      <c r="CK329" s="154"/>
      <c r="CL329" s="154"/>
      <c r="CM329" s="154"/>
      <c r="CN329" s="154"/>
      <c r="CO329" s="154"/>
      <c r="CP329" s="154"/>
      <c r="CQ329" s="154"/>
      <c r="CR329" s="154"/>
      <c r="CS329" s="154"/>
      <c r="CT329" s="154"/>
      <c r="CU329" s="154"/>
      <c r="CV329" s="154"/>
      <c r="CW329" s="154"/>
      <c r="CX329" s="154"/>
      <c r="CY329" s="154"/>
      <c r="CZ329" s="154"/>
      <c r="DA329" s="154"/>
      <c r="DB329" s="154"/>
      <c r="DC329" s="154"/>
      <c r="DD329" s="154"/>
      <c r="DE329" s="154"/>
      <c r="DF329" s="154"/>
      <c r="DG329" s="154"/>
      <c r="DH329" s="154"/>
      <c r="DI329" s="154"/>
      <c r="DJ329" s="154"/>
      <c r="DK329" s="154"/>
      <c r="DL329" s="154"/>
      <c r="DM329" s="154"/>
      <c r="DN329" s="154"/>
      <c r="DO329" s="154"/>
      <c r="DP329" s="154"/>
      <c r="DQ329" s="154"/>
      <c r="DR329" s="154"/>
      <c r="DS329" s="154"/>
      <c r="DT329" s="154"/>
      <c r="DU329" s="154"/>
      <c r="DV329" s="154"/>
      <c r="DW329" s="154"/>
      <c r="DX329" s="154"/>
      <c r="DY329" s="154"/>
      <c r="DZ329" s="154"/>
      <c r="EA329" s="154"/>
      <c r="EB329" s="154"/>
      <c r="EC329" s="154"/>
      <c r="ED329" s="154"/>
      <c r="EE329" s="154"/>
      <c r="EF329" s="154"/>
      <c r="EG329" s="154"/>
      <c r="EH329" s="154"/>
      <c r="EI329" s="154"/>
      <c r="EJ329" s="154"/>
      <c r="EK329" s="154"/>
      <c r="EL329" s="154"/>
      <c r="EM329" s="154"/>
      <c r="EN329" s="154"/>
      <c r="EO329" s="154"/>
      <c r="EP329" s="154"/>
      <c r="EQ329" s="154"/>
      <c r="ER329" s="154"/>
      <c r="ES329" s="154"/>
      <c r="ET329" s="154"/>
      <c r="EU329" s="154"/>
      <c r="EV329" s="154"/>
    </row>
    <row r="330" spans="32:152" ht="12.75"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  <c r="BD330" s="154"/>
      <c r="BE330" s="154"/>
      <c r="BF330" s="154"/>
      <c r="BG330" s="154"/>
      <c r="BH330" s="154"/>
      <c r="BI330" s="154"/>
      <c r="BJ330" s="154"/>
      <c r="BK330" s="154"/>
      <c r="BL330" s="154"/>
      <c r="BM330" s="154"/>
      <c r="BN330" s="154"/>
      <c r="BO330" s="154"/>
      <c r="BP330" s="154"/>
      <c r="BQ330" s="154"/>
      <c r="BR330" s="154"/>
      <c r="BS330" s="154"/>
      <c r="BT330" s="154"/>
      <c r="BU330" s="154"/>
      <c r="BV330" s="154"/>
      <c r="BW330" s="154"/>
      <c r="BX330" s="154"/>
      <c r="BY330" s="154"/>
      <c r="BZ330" s="154"/>
      <c r="CA330" s="154"/>
      <c r="CB330" s="154"/>
      <c r="CC330" s="154"/>
      <c r="CD330" s="154"/>
      <c r="CE330" s="154"/>
      <c r="CF330" s="154"/>
      <c r="CG330" s="154"/>
      <c r="CH330" s="154"/>
      <c r="CI330" s="154"/>
      <c r="CJ330" s="154"/>
      <c r="CK330" s="154"/>
      <c r="CL330" s="154"/>
      <c r="CM330" s="154"/>
      <c r="CN330" s="154"/>
      <c r="CO330" s="154"/>
      <c r="CP330" s="154"/>
      <c r="CQ330" s="154"/>
      <c r="CR330" s="154"/>
      <c r="CS330" s="154"/>
      <c r="CT330" s="154"/>
      <c r="CU330" s="154"/>
      <c r="CV330" s="154"/>
      <c r="CW330" s="154"/>
      <c r="CX330" s="154"/>
      <c r="CY330" s="154"/>
      <c r="CZ330" s="154"/>
      <c r="DA330" s="154"/>
      <c r="DB330" s="154"/>
      <c r="DC330" s="154"/>
      <c r="DD330" s="154"/>
      <c r="DE330" s="154"/>
      <c r="DF330" s="154"/>
      <c r="DG330" s="154"/>
      <c r="DH330" s="154"/>
      <c r="DI330" s="154"/>
      <c r="DJ330" s="154"/>
      <c r="DK330" s="154"/>
      <c r="DL330" s="154"/>
      <c r="DM330" s="154"/>
      <c r="DN330" s="154"/>
      <c r="DO330" s="154"/>
      <c r="DP330" s="154"/>
      <c r="DQ330" s="154"/>
      <c r="DR330" s="154"/>
      <c r="DS330" s="154"/>
      <c r="DT330" s="154"/>
      <c r="DU330" s="154"/>
      <c r="DV330" s="154"/>
      <c r="DW330" s="154"/>
      <c r="DX330" s="154"/>
      <c r="DY330" s="154"/>
      <c r="DZ330" s="154"/>
      <c r="EA330" s="154"/>
      <c r="EB330" s="154"/>
      <c r="EC330" s="154"/>
      <c r="ED330" s="154"/>
      <c r="EE330" s="154"/>
      <c r="EF330" s="154"/>
      <c r="EG330" s="154"/>
      <c r="EH330" s="154"/>
      <c r="EI330" s="154"/>
      <c r="EJ330" s="154"/>
      <c r="EK330" s="154"/>
      <c r="EL330" s="154"/>
      <c r="EM330" s="154"/>
      <c r="EN330" s="154"/>
      <c r="EO330" s="154"/>
      <c r="EP330" s="154"/>
      <c r="EQ330" s="154"/>
      <c r="ER330" s="154"/>
      <c r="ES330" s="154"/>
      <c r="ET330" s="154"/>
      <c r="EU330" s="154"/>
      <c r="EV330" s="154"/>
    </row>
    <row r="331" spans="32:152" ht="12.75">
      <c r="AF331" s="154"/>
      <c r="AG331" s="154"/>
      <c r="AH331" s="154"/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  <c r="BD331" s="154"/>
      <c r="BE331" s="154"/>
      <c r="BF331" s="154"/>
      <c r="BG331" s="154"/>
      <c r="BH331" s="154"/>
      <c r="BI331" s="154"/>
      <c r="BJ331" s="154"/>
      <c r="BK331" s="154"/>
      <c r="BL331" s="154"/>
      <c r="BM331" s="154"/>
      <c r="BN331" s="154"/>
      <c r="BO331" s="154"/>
      <c r="BP331" s="154"/>
      <c r="BQ331" s="154"/>
      <c r="BR331" s="154"/>
      <c r="BS331" s="154"/>
      <c r="BT331" s="154"/>
      <c r="BU331" s="154"/>
      <c r="BV331" s="154"/>
      <c r="BW331" s="154"/>
      <c r="BX331" s="154"/>
      <c r="BY331" s="154"/>
      <c r="BZ331" s="154"/>
      <c r="CA331" s="154"/>
      <c r="CB331" s="154"/>
      <c r="CC331" s="154"/>
      <c r="CD331" s="154"/>
      <c r="CE331" s="154"/>
      <c r="CF331" s="154"/>
      <c r="CG331" s="154"/>
      <c r="CH331" s="154"/>
      <c r="CI331" s="154"/>
      <c r="CJ331" s="154"/>
      <c r="CK331" s="154"/>
      <c r="CL331" s="154"/>
      <c r="CM331" s="154"/>
      <c r="CN331" s="154"/>
      <c r="CO331" s="154"/>
      <c r="CP331" s="154"/>
      <c r="CQ331" s="154"/>
      <c r="CR331" s="154"/>
      <c r="CS331" s="154"/>
      <c r="CT331" s="154"/>
      <c r="CU331" s="154"/>
      <c r="CV331" s="154"/>
      <c r="CW331" s="154"/>
      <c r="CX331" s="154"/>
      <c r="CY331" s="154"/>
      <c r="CZ331" s="154"/>
      <c r="DA331" s="154"/>
      <c r="DB331" s="154"/>
      <c r="DC331" s="154"/>
      <c r="DD331" s="154"/>
      <c r="DE331" s="154"/>
      <c r="DF331" s="154"/>
      <c r="DG331" s="154"/>
      <c r="DH331" s="154"/>
      <c r="DI331" s="154"/>
      <c r="DJ331" s="154"/>
      <c r="DK331" s="154"/>
      <c r="DL331" s="154"/>
      <c r="DM331" s="154"/>
      <c r="DN331" s="154"/>
      <c r="DO331" s="154"/>
      <c r="DP331" s="154"/>
      <c r="DQ331" s="154"/>
      <c r="DR331" s="154"/>
      <c r="DS331" s="154"/>
      <c r="DT331" s="154"/>
      <c r="DU331" s="154"/>
      <c r="DV331" s="154"/>
      <c r="DW331" s="154"/>
      <c r="DX331" s="154"/>
      <c r="DY331" s="154"/>
      <c r="DZ331" s="154"/>
      <c r="EA331" s="154"/>
      <c r="EB331" s="154"/>
      <c r="EC331" s="154"/>
      <c r="ED331" s="154"/>
      <c r="EE331" s="154"/>
      <c r="EF331" s="154"/>
      <c r="EG331" s="154"/>
      <c r="EH331" s="154"/>
      <c r="EI331" s="154"/>
      <c r="EJ331" s="154"/>
      <c r="EK331" s="154"/>
      <c r="EL331" s="154"/>
      <c r="EM331" s="154"/>
      <c r="EN331" s="154"/>
      <c r="EO331" s="154"/>
      <c r="EP331" s="154"/>
      <c r="EQ331" s="154"/>
      <c r="ER331" s="154"/>
      <c r="ES331" s="154"/>
      <c r="ET331" s="154"/>
      <c r="EU331" s="154"/>
      <c r="EV331" s="154"/>
    </row>
    <row r="332" spans="32:152" ht="12.75">
      <c r="AF332" s="154"/>
      <c r="AG332" s="154"/>
      <c r="AH332" s="154"/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  <c r="BD332" s="154"/>
      <c r="BE332" s="154"/>
      <c r="BF332" s="154"/>
      <c r="BG332" s="154"/>
      <c r="BH332" s="154"/>
      <c r="BI332" s="154"/>
      <c r="BJ332" s="154"/>
      <c r="BK332" s="154"/>
      <c r="BL332" s="154"/>
      <c r="BM332" s="154"/>
      <c r="BN332" s="154"/>
      <c r="BO332" s="154"/>
      <c r="BP332" s="154"/>
      <c r="BQ332" s="154"/>
      <c r="BR332" s="154"/>
      <c r="BS332" s="154"/>
      <c r="BT332" s="154"/>
      <c r="BU332" s="154"/>
      <c r="BV332" s="154"/>
      <c r="BW332" s="154"/>
      <c r="BX332" s="154"/>
      <c r="BY332" s="154"/>
      <c r="BZ332" s="154"/>
      <c r="CA332" s="154"/>
      <c r="CB332" s="154"/>
      <c r="CC332" s="154"/>
      <c r="CD332" s="154"/>
      <c r="CE332" s="154"/>
      <c r="CF332" s="154"/>
      <c r="CG332" s="154"/>
      <c r="CH332" s="154"/>
      <c r="CI332" s="154"/>
      <c r="CJ332" s="154"/>
      <c r="CK332" s="154"/>
      <c r="CL332" s="154"/>
      <c r="CM332" s="154"/>
      <c r="CN332" s="154"/>
      <c r="CO332" s="154"/>
      <c r="CP332" s="154"/>
      <c r="CQ332" s="154"/>
      <c r="CR332" s="154"/>
      <c r="CS332" s="154"/>
      <c r="CT332" s="154"/>
      <c r="CU332" s="154"/>
      <c r="CV332" s="154"/>
      <c r="CW332" s="154"/>
      <c r="CX332" s="154"/>
      <c r="CY332" s="154"/>
      <c r="CZ332" s="154"/>
      <c r="DA332" s="154"/>
      <c r="DB332" s="154"/>
      <c r="DC332" s="154"/>
      <c r="DD332" s="154"/>
      <c r="DE332" s="154"/>
      <c r="DF332" s="154"/>
      <c r="DG332" s="154"/>
      <c r="DH332" s="154"/>
      <c r="DI332" s="154"/>
      <c r="DJ332" s="154"/>
      <c r="DK332" s="154"/>
      <c r="DL332" s="154"/>
      <c r="DM332" s="154"/>
      <c r="DN332" s="154"/>
      <c r="DO332" s="154"/>
      <c r="DP332" s="154"/>
      <c r="DQ332" s="154"/>
      <c r="DR332" s="154"/>
      <c r="DS332" s="154"/>
      <c r="DT332" s="154"/>
      <c r="DU332" s="154"/>
      <c r="DV332" s="154"/>
      <c r="DW332" s="154"/>
      <c r="DX332" s="154"/>
      <c r="DY332" s="154"/>
      <c r="DZ332" s="154"/>
      <c r="EA332" s="154"/>
      <c r="EB332" s="154"/>
      <c r="EC332" s="154"/>
      <c r="ED332" s="154"/>
      <c r="EE332" s="154"/>
      <c r="EF332" s="154"/>
      <c r="EG332" s="154"/>
      <c r="EH332" s="154"/>
      <c r="EI332" s="154"/>
      <c r="EJ332" s="154"/>
      <c r="EK332" s="154"/>
      <c r="EL332" s="154"/>
      <c r="EM332" s="154"/>
      <c r="EN332" s="154"/>
      <c r="EO332" s="154"/>
      <c r="EP332" s="154"/>
      <c r="EQ332" s="154"/>
      <c r="ER332" s="154"/>
      <c r="ES332" s="154"/>
      <c r="ET332" s="154"/>
      <c r="EU332" s="154"/>
      <c r="EV332" s="154"/>
    </row>
    <row r="333" spans="32:152" ht="12.75"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154"/>
      <c r="BG333" s="154"/>
      <c r="BH333" s="154"/>
      <c r="BI333" s="154"/>
      <c r="BJ333" s="154"/>
      <c r="BK333" s="154"/>
      <c r="BL333" s="154"/>
      <c r="BM333" s="154"/>
      <c r="BN333" s="154"/>
      <c r="BO333" s="154"/>
      <c r="BP333" s="154"/>
      <c r="BQ333" s="154"/>
      <c r="BR333" s="154"/>
      <c r="BS333" s="154"/>
      <c r="BT333" s="154"/>
      <c r="BU333" s="154"/>
      <c r="BV333" s="154"/>
      <c r="BW333" s="154"/>
      <c r="BX333" s="154"/>
      <c r="BY333" s="154"/>
      <c r="BZ333" s="154"/>
      <c r="CA333" s="154"/>
      <c r="CB333" s="154"/>
      <c r="CC333" s="154"/>
      <c r="CD333" s="154"/>
      <c r="CE333" s="154"/>
      <c r="CF333" s="154"/>
      <c r="CG333" s="154"/>
      <c r="CH333" s="154"/>
      <c r="CI333" s="154"/>
      <c r="CJ333" s="154"/>
      <c r="CK333" s="154"/>
      <c r="CL333" s="154"/>
      <c r="CM333" s="154"/>
      <c r="CN333" s="154"/>
      <c r="CO333" s="154"/>
      <c r="CP333" s="154"/>
      <c r="CQ333" s="154"/>
      <c r="CR333" s="154"/>
      <c r="CS333" s="154"/>
      <c r="CT333" s="154"/>
      <c r="CU333" s="154"/>
      <c r="CV333" s="154"/>
      <c r="CW333" s="154"/>
      <c r="CX333" s="154"/>
      <c r="CY333" s="154"/>
      <c r="CZ333" s="154"/>
      <c r="DA333" s="154"/>
      <c r="DB333" s="154"/>
      <c r="DC333" s="154"/>
      <c r="DD333" s="154"/>
      <c r="DE333" s="154"/>
      <c r="DF333" s="154"/>
      <c r="DG333" s="154"/>
      <c r="DH333" s="154"/>
      <c r="DI333" s="154"/>
      <c r="DJ333" s="154"/>
      <c r="DK333" s="154"/>
      <c r="DL333" s="154"/>
      <c r="DM333" s="154"/>
      <c r="DN333" s="154"/>
      <c r="DO333" s="154"/>
      <c r="DP333" s="154"/>
      <c r="DQ333" s="154"/>
      <c r="DR333" s="154"/>
      <c r="DS333" s="154"/>
      <c r="DT333" s="154"/>
      <c r="DU333" s="154"/>
      <c r="DV333" s="154"/>
      <c r="DW333" s="154"/>
      <c r="DX333" s="154"/>
      <c r="DY333" s="154"/>
      <c r="DZ333" s="154"/>
      <c r="EA333" s="154"/>
      <c r="EB333" s="154"/>
      <c r="EC333" s="154"/>
      <c r="ED333" s="154"/>
      <c r="EE333" s="154"/>
      <c r="EF333" s="154"/>
      <c r="EG333" s="154"/>
      <c r="EH333" s="154"/>
      <c r="EI333" s="154"/>
      <c r="EJ333" s="154"/>
      <c r="EK333" s="154"/>
      <c r="EL333" s="154"/>
      <c r="EM333" s="154"/>
      <c r="EN333" s="154"/>
      <c r="EO333" s="154"/>
      <c r="EP333" s="154"/>
      <c r="EQ333" s="154"/>
      <c r="ER333" s="154"/>
      <c r="ES333" s="154"/>
      <c r="ET333" s="154"/>
      <c r="EU333" s="154"/>
      <c r="EV333" s="154"/>
    </row>
    <row r="334" spans="32:152" ht="12.75">
      <c r="AF334" s="154"/>
      <c r="AG334" s="154"/>
      <c r="AH334" s="154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  <c r="BD334" s="154"/>
      <c r="BE334" s="154"/>
      <c r="BF334" s="154"/>
      <c r="BG334" s="154"/>
      <c r="BH334" s="154"/>
      <c r="BI334" s="154"/>
      <c r="BJ334" s="154"/>
      <c r="BK334" s="154"/>
      <c r="BL334" s="154"/>
      <c r="BM334" s="154"/>
      <c r="BN334" s="154"/>
      <c r="BO334" s="154"/>
      <c r="BP334" s="154"/>
      <c r="BQ334" s="154"/>
      <c r="BR334" s="154"/>
      <c r="BS334" s="154"/>
      <c r="BT334" s="154"/>
      <c r="BU334" s="154"/>
      <c r="BV334" s="154"/>
      <c r="BW334" s="154"/>
      <c r="BX334" s="154"/>
      <c r="BY334" s="154"/>
      <c r="BZ334" s="154"/>
      <c r="CA334" s="154"/>
      <c r="CB334" s="154"/>
      <c r="CC334" s="154"/>
      <c r="CD334" s="154"/>
      <c r="CE334" s="154"/>
      <c r="CF334" s="154"/>
      <c r="CG334" s="154"/>
      <c r="CH334" s="154"/>
      <c r="CI334" s="154"/>
      <c r="CJ334" s="154"/>
      <c r="CK334" s="154"/>
      <c r="CL334" s="154"/>
      <c r="CM334" s="154"/>
      <c r="CN334" s="154"/>
      <c r="CO334" s="154"/>
      <c r="CP334" s="154"/>
      <c r="CQ334" s="154"/>
      <c r="CR334" s="154"/>
      <c r="CS334" s="154"/>
      <c r="CT334" s="154"/>
      <c r="CU334" s="154"/>
      <c r="CV334" s="154"/>
      <c r="CW334" s="154"/>
      <c r="CX334" s="154"/>
      <c r="CY334" s="154"/>
      <c r="CZ334" s="154"/>
      <c r="DA334" s="154"/>
      <c r="DB334" s="154"/>
      <c r="DC334" s="154"/>
      <c r="DD334" s="154"/>
      <c r="DE334" s="154"/>
      <c r="DF334" s="154"/>
      <c r="DG334" s="154"/>
      <c r="DH334" s="154"/>
      <c r="DI334" s="154"/>
      <c r="DJ334" s="154"/>
      <c r="DK334" s="154"/>
      <c r="DL334" s="154"/>
      <c r="DM334" s="154"/>
      <c r="DN334" s="154"/>
      <c r="DO334" s="154"/>
      <c r="DP334" s="154"/>
      <c r="DQ334" s="154"/>
      <c r="DR334" s="154"/>
      <c r="DS334" s="154"/>
      <c r="DT334" s="154"/>
      <c r="DU334" s="154"/>
      <c r="DV334" s="154"/>
      <c r="DW334" s="154"/>
      <c r="DX334" s="154"/>
      <c r="DY334" s="154"/>
      <c r="DZ334" s="154"/>
      <c r="EA334" s="154"/>
      <c r="EB334" s="154"/>
      <c r="EC334" s="154"/>
      <c r="ED334" s="154"/>
      <c r="EE334" s="154"/>
      <c r="EF334" s="154"/>
      <c r="EG334" s="154"/>
      <c r="EH334" s="154"/>
      <c r="EI334" s="154"/>
      <c r="EJ334" s="154"/>
      <c r="EK334" s="154"/>
      <c r="EL334" s="154"/>
      <c r="EM334" s="154"/>
      <c r="EN334" s="154"/>
      <c r="EO334" s="154"/>
      <c r="EP334" s="154"/>
      <c r="EQ334" s="154"/>
      <c r="ER334" s="154"/>
      <c r="ES334" s="154"/>
      <c r="ET334" s="154"/>
      <c r="EU334" s="154"/>
      <c r="EV334" s="154"/>
    </row>
    <row r="335" spans="32:152" ht="12.75">
      <c r="AF335" s="154"/>
      <c r="AG335" s="154"/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  <c r="BD335" s="154"/>
      <c r="BE335" s="154"/>
      <c r="BF335" s="154"/>
      <c r="BG335" s="154"/>
      <c r="BH335" s="154"/>
      <c r="BI335" s="154"/>
      <c r="BJ335" s="154"/>
      <c r="BK335" s="154"/>
      <c r="BL335" s="154"/>
      <c r="BM335" s="154"/>
      <c r="BN335" s="154"/>
      <c r="BO335" s="154"/>
      <c r="BP335" s="154"/>
      <c r="BQ335" s="154"/>
      <c r="BR335" s="154"/>
      <c r="BS335" s="154"/>
      <c r="BT335" s="154"/>
      <c r="BU335" s="154"/>
      <c r="BV335" s="154"/>
      <c r="BW335" s="154"/>
      <c r="BX335" s="154"/>
      <c r="BY335" s="154"/>
      <c r="BZ335" s="154"/>
      <c r="CA335" s="154"/>
      <c r="CB335" s="154"/>
      <c r="CC335" s="154"/>
      <c r="CD335" s="154"/>
      <c r="CE335" s="154"/>
      <c r="CF335" s="154"/>
      <c r="CG335" s="154"/>
      <c r="CH335" s="154"/>
      <c r="CI335" s="154"/>
      <c r="CJ335" s="154"/>
      <c r="CK335" s="154"/>
      <c r="CL335" s="154"/>
      <c r="CM335" s="154"/>
      <c r="CN335" s="154"/>
      <c r="CO335" s="154"/>
      <c r="CP335" s="154"/>
      <c r="CQ335" s="154"/>
      <c r="CR335" s="154"/>
      <c r="CS335" s="154"/>
      <c r="CT335" s="154"/>
      <c r="CU335" s="154"/>
      <c r="CV335" s="154"/>
      <c r="CW335" s="154"/>
      <c r="CX335" s="154"/>
      <c r="CY335" s="154"/>
      <c r="CZ335" s="154"/>
      <c r="DA335" s="154"/>
      <c r="DB335" s="154"/>
      <c r="DC335" s="154"/>
      <c r="DD335" s="154"/>
      <c r="DE335" s="154"/>
      <c r="DF335" s="154"/>
      <c r="DG335" s="154"/>
      <c r="DH335" s="154"/>
      <c r="DI335" s="154"/>
      <c r="DJ335" s="154"/>
      <c r="DK335" s="154"/>
      <c r="DL335" s="154"/>
      <c r="DM335" s="154"/>
      <c r="DN335" s="154"/>
      <c r="DO335" s="154"/>
      <c r="DP335" s="154"/>
      <c r="DQ335" s="154"/>
      <c r="DR335" s="154"/>
      <c r="DS335" s="154"/>
      <c r="DT335" s="154"/>
      <c r="DU335" s="154"/>
      <c r="DV335" s="154"/>
      <c r="DW335" s="154"/>
      <c r="DX335" s="154"/>
      <c r="DY335" s="154"/>
      <c r="DZ335" s="154"/>
      <c r="EA335" s="154"/>
      <c r="EB335" s="154"/>
      <c r="EC335" s="154"/>
      <c r="ED335" s="154"/>
      <c r="EE335" s="154"/>
      <c r="EF335" s="154"/>
      <c r="EG335" s="154"/>
      <c r="EH335" s="154"/>
      <c r="EI335" s="154"/>
      <c r="EJ335" s="154"/>
      <c r="EK335" s="154"/>
      <c r="EL335" s="154"/>
      <c r="EM335" s="154"/>
      <c r="EN335" s="154"/>
      <c r="EO335" s="154"/>
      <c r="EP335" s="154"/>
      <c r="EQ335" s="154"/>
      <c r="ER335" s="154"/>
      <c r="ES335" s="154"/>
      <c r="ET335" s="154"/>
      <c r="EU335" s="154"/>
      <c r="EV335" s="154"/>
    </row>
    <row r="336" spans="32:152" ht="12.75">
      <c r="AF336" s="154"/>
      <c r="AG336" s="154"/>
      <c r="AH336" s="154"/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  <c r="BD336" s="154"/>
      <c r="BE336" s="154"/>
      <c r="BF336" s="154"/>
      <c r="BG336" s="154"/>
      <c r="BH336" s="154"/>
      <c r="BI336" s="154"/>
      <c r="BJ336" s="154"/>
      <c r="BK336" s="154"/>
      <c r="BL336" s="154"/>
      <c r="BM336" s="154"/>
      <c r="BN336" s="154"/>
      <c r="BO336" s="154"/>
      <c r="BP336" s="154"/>
      <c r="BQ336" s="154"/>
      <c r="BR336" s="154"/>
      <c r="BS336" s="154"/>
      <c r="BT336" s="154"/>
      <c r="BU336" s="154"/>
      <c r="BV336" s="154"/>
      <c r="BW336" s="154"/>
      <c r="BX336" s="154"/>
      <c r="BY336" s="154"/>
      <c r="BZ336" s="154"/>
      <c r="CA336" s="154"/>
      <c r="CB336" s="154"/>
      <c r="CC336" s="154"/>
      <c r="CD336" s="154"/>
      <c r="CE336" s="154"/>
      <c r="CF336" s="154"/>
      <c r="CG336" s="154"/>
      <c r="CH336" s="154"/>
      <c r="CI336" s="154"/>
      <c r="CJ336" s="154"/>
      <c r="CK336" s="154"/>
      <c r="CL336" s="154"/>
      <c r="CM336" s="154"/>
      <c r="CN336" s="154"/>
      <c r="CO336" s="154"/>
      <c r="CP336" s="154"/>
      <c r="CQ336" s="154"/>
      <c r="CR336" s="154"/>
      <c r="CS336" s="154"/>
      <c r="CT336" s="154"/>
      <c r="CU336" s="154"/>
      <c r="CV336" s="154"/>
      <c r="CW336" s="154"/>
      <c r="CX336" s="154"/>
      <c r="CY336" s="154"/>
      <c r="CZ336" s="154"/>
      <c r="DA336" s="154"/>
      <c r="DB336" s="154"/>
      <c r="DC336" s="154"/>
      <c r="DD336" s="154"/>
      <c r="DE336" s="154"/>
      <c r="DF336" s="154"/>
      <c r="DG336" s="154"/>
      <c r="DH336" s="154"/>
      <c r="DI336" s="154"/>
      <c r="DJ336" s="154"/>
      <c r="DK336" s="154"/>
      <c r="DL336" s="154"/>
      <c r="DM336" s="154"/>
      <c r="DN336" s="154"/>
      <c r="DO336" s="154"/>
      <c r="DP336" s="154"/>
      <c r="DQ336" s="154"/>
      <c r="DR336" s="154"/>
      <c r="DS336" s="154"/>
      <c r="DT336" s="154"/>
      <c r="DU336" s="154"/>
      <c r="DV336" s="154"/>
      <c r="DW336" s="154"/>
      <c r="DX336" s="154"/>
      <c r="DY336" s="154"/>
      <c r="DZ336" s="154"/>
      <c r="EA336" s="154"/>
      <c r="EB336" s="154"/>
      <c r="EC336" s="154"/>
      <c r="ED336" s="154"/>
      <c r="EE336" s="154"/>
      <c r="EF336" s="154"/>
      <c r="EG336" s="154"/>
      <c r="EH336" s="154"/>
      <c r="EI336" s="154"/>
      <c r="EJ336" s="154"/>
      <c r="EK336" s="154"/>
      <c r="EL336" s="154"/>
      <c r="EM336" s="154"/>
      <c r="EN336" s="154"/>
      <c r="EO336" s="154"/>
      <c r="EP336" s="154"/>
      <c r="EQ336" s="154"/>
      <c r="ER336" s="154"/>
      <c r="ES336" s="154"/>
      <c r="ET336" s="154"/>
      <c r="EU336" s="154"/>
      <c r="EV336" s="154"/>
    </row>
    <row r="337" spans="32:152" ht="12.75"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  <c r="BD337" s="154"/>
      <c r="BE337" s="154"/>
      <c r="BF337" s="154"/>
      <c r="BG337" s="154"/>
      <c r="BH337" s="154"/>
      <c r="BI337" s="154"/>
      <c r="BJ337" s="154"/>
      <c r="BK337" s="154"/>
      <c r="BL337" s="154"/>
      <c r="BM337" s="154"/>
      <c r="BN337" s="154"/>
      <c r="BO337" s="154"/>
      <c r="BP337" s="154"/>
      <c r="BQ337" s="154"/>
      <c r="BR337" s="154"/>
      <c r="BS337" s="154"/>
      <c r="BT337" s="154"/>
      <c r="BU337" s="154"/>
      <c r="BV337" s="154"/>
      <c r="BW337" s="154"/>
      <c r="BX337" s="154"/>
      <c r="BY337" s="154"/>
      <c r="BZ337" s="154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54"/>
      <c r="DT337" s="154"/>
      <c r="DU337" s="154"/>
      <c r="DV337" s="154"/>
      <c r="DW337" s="154"/>
      <c r="DX337" s="154"/>
      <c r="DY337" s="154"/>
      <c r="DZ337" s="154"/>
      <c r="EA337" s="154"/>
      <c r="EB337" s="154"/>
      <c r="EC337" s="154"/>
      <c r="ED337" s="154"/>
      <c r="EE337" s="154"/>
      <c r="EF337" s="154"/>
      <c r="EG337" s="154"/>
      <c r="EH337" s="154"/>
      <c r="EI337" s="154"/>
      <c r="EJ337" s="154"/>
      <c r="EK337" s="154"/>
      <c r="EL337" s="154"/>
      <c r="EM337" s="154"/>
      <c r="EN337" s="154"/>
      <c r="EO337" s="154"/>
      <c r="EP337" s="154"/>
      <c r="EQ337" s="154"/>
      <c r="ER337" s="154"/>
      <c r="ES337" s="154"/>
      <c r="ET337" s="154"/>
      <c r="EU337" s="154"/>
      <c r="EV337" s="154"/>
    </row>
    <row r="338" spans="32:152" ht="12.75"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  <c r="BD338" s="154"/>
      <c r="BE338" s="154"/>
      <c r="BF338" s="154"/>
      <c r="BG338" s="154"/>
      <c r="BH338" s="154"/>
      <c r="BI338" s="154"/>
      <c r="BJ338" s="154"/>
      <c r="BK338" s="154"/>
      <c r="BL338" s="154"/>
      <c r="BM338" s="154"/>
      <c r="BN338" s="154"/>
      <c r="BO338" s="154"/>
      <c r="BP338" s="154"/>
      <c r="BQ338" s="154"/>
      <c r="BR338" s="154"/>
      <c r="BS338" s="154"/>
      <c r="BT338" s="154"/>
      <c r="BU338" s="154"/>
      <c r="BV338" s="154"/>
      <c r="BW338" s="154"/>
      <c r="BX338" s="154"/>
      <c r="BY338" s="154"/>
      <c r="BZ338" s="154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54"/>
      <c r="DT338" s="154"/>
      <c r="DU338" s="154"/>
      <c r="DV338" s="154"/>
      <c r="DW338" s="154"/>
      <c r="DX338" s="154"/>
      <c r="DY338" s="154"/>
      <c r="DZ338" s="154"/>
      <c r="EA338" s="154"/>
      <c r="EB338" s="154"/>
      <c r="EC338" s="154"/>
      <c r="ED338" s="154"/>
      <c r="EE338" s="154"/>
      <c r="EF338" s="154"/>
      <c r="EG338" s="154"/>
      <c r="EH338" s="154"/>
      <c r="EI338" s="154"/>
      <c r="EJ338" s="154"/>
      <c r="EK338" s="154"/>
      <c r="EL338" s="154"/>
      <c r="EM338" s="154"/>
      <c r="EN338" s="154"/>
      <c r="EO338" s="154"/>
      <c r="EP338" s="154"/>
      <c r="EQ338" s="154"/>
      <c r="ER338" s="154"/>
      <c r="ES338" s="154"/>
      <c r="ET338" s="154"/>
      <c r="EU338" s="154"/>
      <c r="EV338" s="154"/>
    </row>
    <row r="339" spans="32:152" ht="12.75"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  <c r="BD339" s="154"/>
      <c r="BE339" s="154"/>
      <c r="BF339" s="154"/>
      <c r="BG339" s="154"/>
      <c r="BH339" s="154"/>
      <c r="BI339" s="154"/>
      <c r="BJ339" s="154"/>
      <c r="BK339" s="154"/>
      <c r="BL339" s="154"/>
      <c r="BM339" s="154"/>
      <c r="BN339" s="154"/>
      <c r="BO339" s="154"/>
      <c r="BP339" s="154"/>
      <c r="BQ339" s="154"/>
      <c r="BR339" s="154"/>
      <c r="BS339" s="154"/>
      <c r="BT339" s="154"/>
      <c r="BU339" s="154"/>
      <c r="BV339" s="154"/>
      <c r="BW339" s="154"/>
      <c r="BX339" s="154"/>
      <c r="BY339" s="154"/>
      <c r="BZ339" s="154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54"/>
      <c r="DT339" s="154"/>
      <c r="DU339" s="154"/>
      <c r="DV339" s="154"/>
      <c r="DW339" s="154"/>
      <c r="DX339" s="154"/>
      <c r="DY339" s="154"/>
      <c r="DZ339" s="154"/>
      <c r="EA339" s="154"/>
      <c r="EB339" s="154"/>
      <c r="EC339" s="154"/>
      <c r="ED339" s="154"/>
      <c r="EE339" s="154"/>
      <c r="EF339" s="154"/>
      <c r="EG339" s="154"/>
      <c r="EH339" s="154"/>
      <c r="EI339" s="154"/>
      <c r="EJ339" s="154"/>
      <c r="EK339" s="154"/>
      <c r="EL339" s="154"/>
      <c r="EM339" s="154"/>
      <c r="EN339" s="154"/>
      <c r="EO339" s="154"/>
      <c r="EP339" s="154"/>
      <c r="EQ339" s="154"/>
      <c r="ER339" s="154"/>
      <c r="ES339" s="154"/>
      <c r="ET339" s="154"/>
      <c r="EU339" s="154"/>
      <c r="EV339" s="154"/>
    </row>
    <row r="340" spans="32:152" ht="12.75"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  <c r="BD340" s="154"/>
      <c r="BE340" s="154"/>
      <c r="BF340" s="154"/>
      <c r="BG340" s="154"/>
      <c r="BH340" s="154"/>
      <c r="BI340" s="154"/>
      <c r="BJ340" s="154"/>
      <c r="BK340" s="154"/>
      <c r="BL340" s="154"/>
      <c r="BM340" s="154"/>
      <c r="BN340" s="154"/>
      <c r="BO340" s="154"/>
      <c r="BP340" s="154"/>
      <c r="BQ340" s="154"/>
      <c r="BR340" s="154"/>
      <c r="BS340" s="154"/>
      <c r="BT340" s="154"/>
      <c r="BU340" s="154"/>
      <c r="BV340" s="154"/>
      <c r="BW340" s="154"/>
      <c r="BX340" s="154"/>
      <c r="BY340" s="154"/>
      <c r="BZ340" s="154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54"/>
      <c r="DT340" s="154"/>
      <c r="DU340" s="154"/>
      <c r="DV340" s="154"/>
      <c r="DW340" s="154"/>
      <c r="DX340" s="154"/>
      <c r="DY340" s="154"/>
      <c r="DZ340" s="154"/>
      <c r="EA340" s="154"/>
      <c r="EB340" s="154"/>
      <c r="EC340" s="154"/>
      <c r="ED340" s="154"/>
      <c r="EE340" s="154"/>
      <c r="EF340" s="154"/>
      <c r="EG340" s="154"/>
      <c r="EH340" s="154"/>
      <c r="EI340" s="154"/>
      <c r="EJ340" s="154"/>
      <c r="EK340" s="154"/>
      <c r="EL340" s="154"/>
      <c r="EM340" s="154"/>
      <c r="EN340" s="154"/>
      <c r="EO340" s="154"/>
      <c r="EP340" s="154"/>
      <c r="EQ340" s="154"/>
      <c r="ER340" s="154"/>
      <c r="ES340" s="154"/>
      <c r="ET340" s="154"/>
      <c r="EU340" s="154"/>
      <c r="EV340" s="154"/>
    </row>
    <row r="341" spans="32:152" ht="12.75"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  <c r="BD341" s="154"/>
      <c r="BE341" s="154"/>
      <c r="BF341" s="154"/>
      <c r="BG341" s="154"/>
      <c r="BH341" s="154"/>
      <c r="BI341" s="154"/>
      <c r="BJ341" s="154"/>
      <c r="BK341" s="154"/>
      <c r="BL341" s="154"/>
      <c r="BM341" s="154"/>
      <c r="BN341" s="154"/>
      <c r="BO341" s="154"/>
      <c r="BP341" s="154"/>
      <c r="BQ341" s="154"/>
      <c r="BR341" s="154"/>
      <c r="BS341" s="154"/>
      <c r="BT341" s="154"/>
      <c r="BU341" s="154"/>
      <c r="BV341" s="154"/>
      <c r="BW341" s="154"/>
      <c r="BX341" s="154"/>
      <c r="BY341" s="154"/>
      <c r="BZ341" s="154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54"/>
      <c r="DT341" s="154"/>
      <c r="DU341" s="154"/>
      <c r="DV341" s="154"/>
      <c r="DW341" s="154"/>
      <c r="DX341" s="154"/>
      <c r="DY341" s="154"/>
      <c r="DZ341" s="154"/>
      <c r="EA341" s="154"/>
      <c r="EB341" s="154"/>
      <c r="EC341" s="154"/>
      <c r="ED341" s="154"/>
      <c r="EE341" s="154"/>
      <c r="EF341" s="154"/>
      <c r="EG341" s="154"/>
      <c r="EH341" s="154"/>
      <c r="EI341" s="154"/>
      <c r="EJ341" s="154"/>
      <c r="EK341" s="154"/>
      <c r="EL341" s="154"/>
      <c r="EM341" s="154"/>
      <c r="EN341" s="154"/>
      <c r="EO341" s="154"/>
      <c r="EP341" s="154"/>
      <c r="EQ341" s="154"/>
      <c r="ER341" s="154"/>
      <c r="ES341" s="154"/>
      <c r="ET341" s="154"/>
      <c r="EU341" s="154"/>
      <c r="EV341" s="154"/>
    </row>
    <row r="342" spans="32:152" ht="12.75">
      <c r="AF342" s="154"/>
      <c r="AG342" s="154"/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  <c r="BD342" s="154"/>
      <c r="BE342" s="154"/>
      <c r="BF342" s="154"/>
      <c r="BG342" s="154"/>
      <c r="BH342" s="154"/>
      <c r="BI342" s="154"/>
      <c r="BJ342" s="154"/>
      <c r="BK342" s="154"/>
      <c r="BL342" s="154"/>
      <c r="BM342" s="154"/>
      <c r="BN342" s="154"/>
      <c r="BO342" s="154"/>
      <c r="BP342" s="154"/>
      <c r="BQ342" s="154"/>
      <c r="BR342" s="154"/>
      <c r="BS342" s="154"/>
      <c r="BT342" s="154"/>
      <c r="BU342" s="154"/>
      <c r="BV342" s="154"/>
      <c r="BW342" s="154"/>
      <c r="BX342" s="154"/>
      <c r="BY342" s="154"/>
      <c r="BZ342" s="154"/>
      <c r="CA342" s="154"/>
      <c r="CB342" s="154"/>
      <c r="CC342" s="154"/>
      <c r="CD342" s="154"/>
      <c r="CE342" s="154"/>
      <c r="CF342" s="154"/>
      <c r="CG342" s="154"/>
      <c r="CH342" s="154"/>
      <c r="CI342" s="154"/>
      <c r="CJ342" s="154"/>
      <c r="CK342" s="154"/>
      <c r="CL342" s="154"/>
      <c r="CM342" s="154"/>
      <c r="CN342" s="154"/>
      <c r="CO342" s="154"/>
      <c r="CP342" s="154"/>
      <c r="CQ342" s="154"/>
      <c r="CR342" s="154"/>
      <c r="CS342" s="154"/>
      <c r="CT342" s="154"/>
      <c r="CU342" s="154"/>
      <c r="CV342" s="154"/>
      <c r="CW342" s="154"/>
      <c r="CX342" s="154"/>
      <c r="CY342" s="154"/>
      <c r="CZ342" s="154"/>
      <c r="DA342" s="154"/>
      <c r="DB342" s="154"/>
      <c r="DC342" s="154"/>
      <c r="DD342" s="154"/>
      <c r="DE342" s="154"/>
      <c r="DF342" s="154"/>
      <c r="DG342" s="154"/>
      <c r="DH342" s="154"/>
      <c r="DI342" s="154"/>
      <c r="DJ342" s="154"/>
      <c r="DK342" s="154"/>
      <c r="DL342" s="154"/>
      <c r="DM342" s="154"/>
      <c r="DN342" s="154"/>
      <c r="DO342" s="154"/>
      <c r="DP342" s="154"/>
      <c r="DQ342" s="154"/>
      <c r="DR342" s="154"/>
      <c r="DS342" s="154"/>
      <c r="DT342" s="154"/>
      <c r="DU342" s="154"/>
      <c r="DV342" s="154"/>
      <c r="DW342" s="154"/>
      <c r="DX342" s="154"/>
      <c r="DY342" s="154"/>
      <c r="DZ342" s="154"/>
      <c r="EA342" s="154"/>
      <c r="EB342" s="154"/>
      <c r="EC342" s="154"/>
      <c r="ED342" s="154"/>
      <c r="EE342" s="154"/>
      <c r="EF342" s="154"/>
      <c r="EG342" s="154"/>
      <c r="EH342" s="154"/>
      <c r="EI342" s="154"/>
      <c r="EJ342" s="154"/>
      <c r="EK342" s="154"/>
      <c r="EL342" s="154"/>
      <c r="EM342" s="154"/>
      <c r="EN342" s="154"/>
      <c r="EO342" s="154"/>
      <c r="EP342" s="154"/>
      <c r="EQ342" s="154"/>
      <c r="ER342" s="154"/>
      <c r="ES342" s="154"/>
      <c r="ET342" s="154"/>
      <c r="EU342" s="154"/>
      <c r="EV342" s="154"/>
    </row>
    <row r="343" spans="32:152" ht="12.75">
      <c r="AF343" s="154"/>
      <c r="AG343" s="154"/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  <c r="BD343" s="154"/>
      <c r="BE343" s="154"/>
      <c r="BF343" s="154"/>
      <c r="BG343" s="154"/>
      <c r="BH343" s="154"/>
      <c r="BI343" s="154"/>
      <c r="BJ343" s="154"/>
      <c r="BK343" s="154"/>
      <c r="BL343" s="154"/>
      <c r="BM343" s="154"/>
      <c r="BN343" s="154"/>
      <c r="BO343" s="154"/>
      <c r="BP343" s="154"/>
      <c r="BQ343" s="154"/>
      <c r="BR343" s="154"/>
      <c r="BS343" s="154"/>
      <c r="BT343" s="154"/>
      <c r="BU343" s="154"/>
      <c r="BV343" s="154"/>
      <c r="BW343" s="154"/>
      <c r="BX343" s="154"/>
      <c r="BY343" s="154"/>
      <c r="BZ343" s="154"/>
      <c r="CA343" s="154"/>
      <c r="CB343" s="154"/>
      <c r="CC343" s="154"/>
      <c r="CD343" s="154"/>
      <c r="CE343" s="154"/>
      <c r="CF343" s="154"/>
      <c r="CG343" s="154"/>
      <c r="CH343" s="154"/>
      <c r="CI343" s="154"/>
      <c r="CJ343" s="154"/>
      <c r="CK343" s="154"/>
      <c r="CL343" s="154"/>
      <c r="CM343" s="154"/>
      <c r="CN343" s="154"/>
      <c r="CO343" s="154"/>
      <c r="CP343" s="154"/>
      <c r="CQ343" s="154"/>
      <c r="CR343" s="154"/>
      <c r="CS343" s="154"/>
      <c r="CT343" s="154"/>
      <c r="CU343" s="154"/>
      <c r="CV343" s="154"/>
      <c r="CW343" s="154"/>
      <c r="CX343" s="154"/>
      <c r="CY343" s="154"/>
      <c r="CZ343" s="154"/>
      <c r="DA343" s="154"/>
      <c r="DB343" s="154"/>
      <c r="DC343" s="154"/>
      <c r="DD343" s="154"/>
      <c r="DE343" s="154"/>
      <c r="DF343" s="154"/>
      <c r="DG343" s="154"/>
      <c r="DH343" s="154"/>
      <c r="DI343" s="154"/>
      <c r="DJ343" s="154"/>
      <c r="DK343" s="154"/>
      <c r="DL343" s="154"/>
      <c r="DM343" s="154"/>
      <c r="DN343" s="154"/>
      <c r="DO343" s="154"/>
      <c r="DP343" s="154"/>
      <c r="DQ343" s="154"/>
      <c r="DR343" s="154"/>
      <c r="DS343" s="154"/>
      <c r="DT343" s="154"/>
      <c r="DU343" s="154"/>
      <c r="DV343" s="154"/>
      <c r="DW343" s="154"/>
      <c r="DX343" s="154"/>
      <c r="DY343" s="154"/>
      <c r="DZ343" s="154"/>
      <c r="EA343" s="154"/>
      <c r="EB343" s="154"/>
      <c r="EC343" s="154"/>
      <c r="ED343" s="154"/>
      <c r="EE343" s="154"/>
      <c r="EF343" s="154"/>
      <c r="EG343" s="154"/>
      <c r="EH343" s="154"/>
      <c r="EI343" s="154"/>
      <c r="EJ343" s="154"/>
      <c r="EK343" s="154"/>
      <c r="EL343" s="154"/>
      <c r="EM343" s="154"/>
      <c r="EN343" s="154"/>
      <c r="EO343" s="154"/>
      <c r="EP343" s="154"/>
      <c r="EQ343" s="154"/>
      <c r="ER343" s="154"/>
      <c r="ES343" s="154"/>
      <c r="ET343" s="154"/>
      <c r="EU343" s="154"/>
      <c r="EV343" s="154"/>
    </row>
    <row r="344" spans="32:152" ht="12.75"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  <c r="BD344" s="154"/>
      <c r="BE344" s="154"/>
      <c r="BF344" s="154"/>
      <c r="BG344" s="154"/>
      <c r="BH344" s="154"/>
      <c r="BI344" s="154"/>
      <c r="BJ344" s="154"/>
      <c r="BK344" s="154"/>
      <c r="BL344" s="154"/>
      <c r="BM344" s="154"/>
      <c r="BN344" s="154"/>
      <c r="BO344" s="154"/>
      <c r="BP344" s="154"/>
      <c r="BQ344" s="154"/>
      <c r="BR344" s="154"/>
      <c r="BS344" s="154"/>
      <c r="BT344" s="154"/>
      <c r="BU344" s="154"/>
      <c r="BV344" s="154"/>
      <c r="BW344" s="154"/>
      <c r="BX344" s="154"/>
      <c r="BY344" s="154"/>
      <c r="BZ344" s="154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54"/>
      <c r="DT344" s="154"/>
      <c r="DU344" s="154"/>
      <c r="DV344" s="154"/>
      <c r="DW344" s="154"/>
      <c r="DX344" s="154"/>
      <c r="DY344" s="154"/>
      <c r="DZ344" s="154"/>
      <c r="EA344" s="154"/>
      <c r="EB344" s="154"/>
      <c r="EC344" s="154"/>
      <c r="ED344" s="154"/>
      <c r="EE344" s="154"/>
      <c r="EF344" s="154"/>
      <c r="EG344" s="154"/>
      <c r="EH344" s="154"/>
      <c r="EI344" s="154"/>
      <c r="EJ344" s="154"/>
      <c r="EK344" s="154"/>
      <c r="EL344" s="154"/>
      <c r="EM344" s="154"/>
      <c r="EN344" s="154"/>
      <c r="EO344" s="154"/>
      <c r="EP344" s="154"/>
      <c r="EQ344" s="154"/>
      <c r="ER344" s="154"/>
      <c r="ES344" s="154"/>
      <c r="ET344" s="154"/>
      <c r="EU344" s="154"/>
      <c r="EV344" s="154"/>
    </row>
    <row r="345" spans="32:152" ht="12.75"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4"/>
      <c r="BS345" s="154"/>
      <c r="BT345" s="154"/>
      <c r="BU345" s="154"/>
      <c r="BV345" s="154"/>
      <c r="BW345" s="154"/>
      <c r="BX345" s="154"/>
      <c r="BY345" s="154"/>
      <c r="BZ345" s="154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54"/>
      <c r="DT345" s="154"/>
      <c r="DU345" s="154"/>
      <c r="DV345" s="154"/>
      <c r="DW345" s="154"/>
      <c r="DX345" s="154"/>
      <c r="DY345" s="154"/>
      <c r="DZ345" s="154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4"/>
      <c r="EU345" s="154"/>
      <c r="EV345" s="154"/>
    </row>
    <row r="346" spans="32:152" ht="12.75"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  <c r="BD346" s="154"/>
      <c r="BE346" s="154"/>
      <c r="BF346" s="154"/>
      <c r="BG346" s="154"/>
      <c r="BH346" s="154"/>
      <c r="BI346" s="154"/>
      <c r="BJ346" s="154"/>
      <c r="BK346" s="154"/>
      <c r="BL346" s="154"/>
      <c r="BM346" s="154"/>
      <c r="BN346" s="154"/>
      <c r="BO346" s="154"/>
      <c r="BP346" s="154"/>
      <c r="BQ346" s="154"/>
      <c r="BR346" s="154"/>
      <c r="BS346" s="154"/>
      <c r="BT346" s="154"/>
      <c r="BU346" s="154"/>
      <c r="BV346" s="154"/>
      <c r="BW346" s="154"/>
      <c r="BX346" s="154"/>
      <c r="BY346" s="154"/>
      <c r="BZ346" s="154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54"/>
      <c r="DT346" s="154"/>
      <c r="DU346" s="154"/>
      <c r="DV346" s="154"/>
      <c r="DW346" s="154"/>
      <c r="DX346" s="154"/>
      <c r="DY346" s="154"/>
      <c r="DZ346" s="154"/>
      <c r="EA346" s="154"/>
      <c r="EB346" s="154"/>
      <c r="EC346" s="154"/>
      <c r="ED346" s="154"/>
      <c r="EE346" s="154"/>
      <c r="EF346" s="154"/>
      <c r="EG346" s="154"/>
      <c r="EH346" s="154"/>
      <c r="EI346" s="154"/>
      <c r="EJ346" s="154"/>
      <c r="EK346" s="154"/>
      <c r="EL346" s="154"/>
      <c r="EM346" s="154"/>
      <c r="EN346" s="154"/>
      <c r="EO346" s="154"/>
      <c r="EP346" s="154"/>
      <c r="EQ346" s="154"/>
      <c r="ER346" s="154"/>
      <c r="ES346" s="154"/>
      <c r="ET346" s="154"/>
      <c r="EU346" s="154"/>
      <c r="EV346" s="154"/>
    </row>
    <row r="347" spans="32:152" ht="12.75"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154"/>
      <c r="BG347" s="154"/>
      <c r="BH347" s="154"/>
      <c r="BI347" s="154"/>
      <c r="BJ347" s="154"/>
      <c r="BK347" s="154"/>
      <c r="BL347" s="154"/>
      <c r="BM347" s="154"/>
      <c r="BN347" s="154"/>
      <c r="BO347" s="154"/>
      <c r="BP347" s="154"/>
      <c r="BQ347" s="154"/>
      <c r="BR347" s="154"/>
      <c r="BS347" s="154"/>
      <c r="BT347" s="154"/>
      <c r="BU347" s="154"/>
      <c r="BV347" s="154"/>
      <c r="BW347" s="154"/>
      <c r="BX347" s="154"/>
      <c r="BY347" s="154"/>
      <c r="BZ347" s="154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54"/>
      <c r="DT347" s="154"/>
      <c r="DU347" s="154"/>
      <c r="DV347" s="154"/>
      <c r="DW347" s="154"/>
      <c r="DX347" s="154"/>
      <c r="DY347" s="154"/>
      <c r="DZ347" s="154"/>
      <c r="EA347" s="154"/>
      <c r="EB347" s="154"/>
      <c r="EC347" s="154"/>
      <c r="ED347" s="154"/>
      <c r="EE347" s="154"/>
      <c r="EF347" s="154"/>
      <c r="EG347" s="154"/>
      <c r="EH347" s="154"/>
      <c r="EI347" s="154"/>
      <c r="EJ347" s="154"/>
      <c r="EK347" s="154"/>
      <c r="EL347" s="154"/>
      <c r="EM347" s="154"/>
      <c r="EN347" s="154"/>
      <c r="EO347" s="154"/>
      <c r="EP347" s="154"/>
      <c r="EQ347" s="154"/>
      <c r="ER347" s="154"/>
      <c r="ES347" s="154"/>
      <c r="ET347" s="154"/>
      <c r="EU347" s="154"/>
      <c r="EV347" s="154"/>
    </row>
    <row r="348" spans="32:152" ht="12.75"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  <c r="BD348" s="154"/>
      <c r="BE348" s="154"/>
      <c r="BF348" s="154"/>
      <c r="BG348" s="154"/>
      <c r="BH348" s="154"/>
      <c r="BI348" s="154"/>
      <c r="BJ348" s="154"/>
      <c r="BK348" s="154"/>
      <c r="BL348" s="154"/>
      <c r="BM348" s="154"/>
      <c r="BN348" s="154"/>
      <c r="BO348" s="154"/>
      <c r="BP348" s="154"/>
      <c r="BQ348" s="154"/>
      <c r="BR348" s="154"/>
      <c r="BS348" s="154"/>
      <c r="BT348" s="154"/>
      <c r="BU348" s="154"/>
      <c r="BV348" s="154"/>
      <c r="BW348" s="154"/>
      <c r="BX348" s="154"/>
      <c r="BY348" s="154"/>
      <c r="BZ348" s="154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54"/>
      <c r="DT348" s="154"/>
      <c r="DU348" s="154"/>
      <c r="DV348" s="154"/>
      <c r="DW348" s="154"/>
      <c r="DX348" s="154"/>
      <c r="DY348" s="154"/>
      <c r="DZ348" s="154"/>
      <c r="EA348" s="154"/>
      <c r="EB348" s="154"/>
      <c r="EC348" s="154"/>
      <c r="ED348" s="154"/>
      <c r="EE348" s="154"/>
      <c r="EF348" s="154"/>
      <c r="EG348" s="154"/>
      <c r="EH348" s="154"/>
      <c r="EI348" s="154"/>
      <c r="EJ348" s="154"/>
      <c r="EK348" s="154"/>
      <c r="EL348" s="154"/>
      <c r="EM348" s="154"/>
      <c r="EN348" s="154"/>
      <c r="EO348" s="154"/>
      <c r="EP348" s="154"/>
      <c r="EQ348" s="154"/>
      <c r="ER348" s="154"/>
      <c r="ES348" s="154"/>
      <c r="ET348" s="154"/>
      <c r="EU348" s="154"/>
      <c r="EV348" s="154"/>
    </row>
    <row r="349" spans="32:152" ht="12.75"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  <c r="BD349" s="154"/>
      <c r="BE349" s="154"/>
      <c r="BF349" s="154"/>
      <c r="BG349" s="154"/>
      <c r="BH349" s="154"/>
      <c r="BI349" s="154"/>
      <c r="BJ349" s="154"/>
      <c r="BK349" s="154"/>
      <c r="BL349" s="154"/>
      <c r="BM349" s="154"/>
      <c r="BN349" s="154"/>
      <c r="BO349" s="154"/>
      <c r="BP349" s="154"/>
      <c r="BQ349" s="154"/>
      <c r="BR349" s="154"/>
      <c r="BS349" s="154"/>
      <c r="BT349" s="154"/>
      <c r="BU349" s="154"/>
      <c r="BV349" s="154"/>
      <c r="BW349" s="154"/>
      <c r="BX349" s="154"/>
      <c r="BY349" s="154"/>
      <c r="BZ349" s="154"/>
      <c r="CA349" s="154"/>
      <c r="CB349" s="154"/>
      <c r="CC349" s="154"/>
      <c r="CD349" s="154"/>
      <c r="CE349" s="154"/>
      <c r="CF349" s="154"/>
      <c r="CG349" s="154"/>
      <c r="CH349" s="154"/>
      <c r="CI349" s="154"/>
      <c r="CJ349" s="154"/>
      <c r="CK349" s="154"/>
      <c r="CL349" s="154"/>
      <c r="CM349" s="154"/>
      <c r="CN349" s="154"/>
      <c r="CO349" s="154"/>
      <c r="CP349" s="154"/>
      <c r="CQ349" s="154"/>
      <c r="CR349" s="154"/>
      <c r="CS349" s="154"/>
      <c r="CT349" s="154"/>
      <c r="CU349" s="154"/>
      <c r="CV349" s="154"/>
      <c r="CW349" s="154"/>
      <c r="CX349" s="154"/>
      <c r="CY349" s="154"/>
      <c r="CZ349" s="154"/>
      <c r="DA349" s="154"/>
      <c r="DB349" s="154"/>
      <c r="DC349" s="154"/>
      <c r="DD349" s="154"/>
      <c r="DE349" s="154"/>
      <c r="DF349" s="154"/>
      <c r="DG349" s="154"/>
      <c r="DH349" s="154"/>
      <c r="DI349" s="154"/>
      <c r="DJ349" s="154"/>
      <c r="DK349" s="154"/>
      <c r="DL349" s="154"/>
      <c r="DM349" s="154"/>
      <c r="DN349" s="154"/>
      <c r="DO349" s="154"/>
      <c r="DP349" s="154"/>
      <c r="DQ349" s="154"/>
      <c r="DR349" s="154"/>
      <c r="DS349" s="154"/>
      <c r="DT349" s="154"/>
      <c r="DU349" s="154"/>
      <c r="DV349" s="154"/>
      <c r="DW349" s="154"/>
      <c r="DX349" s="154"/>
      <c r="DY349" s="154"/>
      <c r="DZ349" s="154"/>
      <c r="EA349" s="154"/>
      <c r="EB349" s="154"/>
      <c r="EC349" s="154"/>
      <c r="ED349" s="154"/>
      <c r="EE349" s="154"/>
      <c r="EF349" s="154"/>
      <c r="EG349" s="154"/>
      <c r="EH349" s="154"/>
      <c r="EI349" s="154"/>
      <c r="EJ349" s="154"/>
      <c r="EK349" s="154"/>
      <c r="EL349" s="154"/>
      <c r="EM349" s="154"/>
      <c r="EN349" s="154"/>
      <c r="EO349" s="154"/>
      <c r="EP349" s="154"/>
      <c r="EQ349" s="154"/>
      <c r="ER349" s="154"/>
      <c r="ES349" s="154"/>
      <c r="ET349" s="154"/>
      <c r="EU349" s="154"/>
      <c r="EV349" s="154"/>
    </row>
    <row r="350" spans="32:152" ht="12.75">
      <c r="AF350" s="154"/>
      <c r="AG350" s="154"/>
      <c r="AH350" s="154"/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  <c r="BD350" s="154"/>
      <c r="BE350" s="154"/>
      <c r="BF350" s="154"/>
      <c r="BG350" s="154"/>
      <c r="BH350" s="154"/>
      <c r="BI350" s="154"/>
      <c r="BJ350" s="154"/>
      <c r="BK350" s="154"/>
      <c r="BL350" s="154"/>
      <c r="BM350" s="154"/>
      <c r="BN350" s="154"/>
      <c r="BO350" s="154"/>
      <c r="BP350" s="154"/>
      <c r="BQ350" s="154"/>
      <c r="BR350" s="154"/>
      <c r="BS350" s="154"/>
      <c r="BT350" s="154"/>
      <c r="BU350" s="154"/>
      <c r="BV350" s="154"/>
      <c r="BW350" s="154"/>
      <c r="BX350" s="154"/>
      <c r="BY350" s="154"/>
      <c r="BZ350" s="154"/>
      <c r="CA350" s="154"/>
      <c r="CB350" s="154"/>
      <c r="CC350" s="154"/>
      <c r="CD350" s="154"/>
      <c r="CE350" s="154"/>
      <c r="CF350" s="154"/>
      <c r="CG350" s="154"/>
      <c r="CH350" s="154"/>
      <c r="CI350" s="154"/>
      <c r="CJ350" s="154"/>
      <c r="CK350" s="154"/>
      <c r="CL350" s="154"/>
      <c r="CM350" s="154"/>
      <c r="CN350" s="154"/>
      <c r="CO350" s="154"/>
      <c r="CP350" s="154"/>
      <c r="CQ350" s="154"/>
      <c r="CR350" s="154"/>
      <c r="CS350" s="154"/>
      <c r="CT350" s="154"/>
      <c r="CU350" s="154"/>
      <c r="CV350" s="154"/>
      <c r="CW350" s="154"/>
      <c r="CX350" s="154"/>
      <c r="CY350" s="154"/>
      <c r="CZ350" s="154"/>
      <c r="DA350" s="154"/>
      <c r="DB350" s="154"/>
      <c r="DC350" s="154"/>
      <c r="DD350" s="154"/>
      <c r="DE350" s="154"/>
      <c r="DF350" s="154"/>
      <c r="DG350" s="154"/>
      <c r="DH350" s="154"/>
      <c r="DI350" s="154"/>
      <c r="DJ350" s="154"/>
      <c r="DK350" s="154"/>
      <c r="DL350" s="154"/>
      <c r="DM350" s="154"/>
      <c r="DN350" s="154"/>
      <c r="DO350" s="154"/>
      <c r="DP350" s="154"/>
      <c r="DQ350" s="154"/>
      <c r="DR350" s="154"/>
      <c r="DS350" s="154"/>
      <c r="DT350" s="154"/>
      <c r="DU350" s="154"/>
      <c r="DV350" s="154"/>
      <c r="DW350" s="154"/>
      <c r="DX350" s="154"/>
      <c r="DY350" s="154"/>
      <c r="DZ350" s="154"/>
      <c r="EA350" s="154"/>
      <c r="EB350" s="154"/>
      <c r="EC350" s="154"/>
      <c r="ED350" s="154"/>
      <c r="EE350" s="154"/>
      <c r="EF350" s="154"/>
      <c r="EG350" s="154"/>
      <c r="EH350" s="154"/>
      <c r="EI350" s="154"/>
      <c r="EJ350" s="154"/>
      <c r="EK350" s="154"/>
      <c r="EL350" s="154"/>
      <c r="EM350" s="154"/>
      <c r="EN350" s="154"/>
      <c r="EO350" s="154"/>
      <c r="EP350" s="154"/>
      <c r="EQ350" s="154"/>
      <c r="ER350" s="154"/>
      <c r="ES350" s="154"/>
      <c r="ET350" s="154"/>
      <c r="EU350" s="154"/>
      <c r="EV350" s="154"/>
    </row>
    <row r="351" spans="32:152" ht="12.75">
      <c r="AF351" s="154"/>
      <c r="AG351" s="154"/>
      <c r="AH351" s="154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  <c r="BD351" s="154"/>
      <c r="BE351" s="154"/>
      <c r="BF351" s="154"/>
      <c r="BG351" s="154"/>
      <c r="BH351" s="154"/>
      <c r="BI351" s="154"/>
      <c r="BJ351" s="154"/>
      <c r="BK351" s="154"/>
      <c r="BL351" s="154"/>
      <c r="BM351" s="154"/>
      <c r="BN351" s="154"/>
      <c r="BO351" s="154"/>
      <c r="BP351" s="154"/>
      <c r="BQ351" s="154"/>
      <c r="BR351" s="154"/>
      <c r="BS351" s="154"/>
      <c r="BT351" s="154"/>
      <c r="BU351" s="154"/>
      <c r="BV351" s="154"/>
      <c r="BW351" s="154"/>
      <c r="BX351" s="154"/>
      <c r="BY351" s="154"/>
      <c r="BZ351" s="154"/>
      <c r="CA351" s="154"/>
      <c r="CB351" s="154"/>
      <c r="CC351" s="154"/>
      <c r="CD351" s="154"/>
      <c r="CE351" s="154"/>
      <c r="CF351" s="154"/>
      <c r="CG351" s="154"/>
      <c r="CH351" s="154"/>
      <c r="CI351" s="154"/>
      <c r="CJ351" s="154"/>
      <c r="CK351" s="154"/>
      <c r="CL351" s="154"/>
      <c r="CM351" s="154"/>
      <c r="CN351" s="154"/>
      <c r="CO351" s="154"/>
      <c r="CP351" s="154"/>
      <c r="CQ351" s="154"/>
      <c r="CR351" s="154"/>
      <c r="CS351" s="154"/>
      <c r="CT351" s="154"/>
      <c r="CU351" s="154"/>
      <c r="CV351" s="154"/>
      <c r="CW351" s="154"/>
      <c r="CX351" s="154"/>
      <c r="CY351" s="154"/>
      <c r="CZ351" s="154"/>
      <c r="DA351" s="154"/>
      <c r="DB351" s="154"/>
      <c r="DC351" s="154"/>
      <c r="DD351" s="154"/>
      <c r="DE351" s="154"/>
      <c r="DF351" s="154"/>
      <c r="DG351" s="154"/>
      <c r="DH351" s="154"/>
      <c r="DI351" s="154"/>
      <c r="DJ351" s="154"/>
      <c r="DK351" s="154"/>
      <c r="DL351" s="154"/>
      <c r="DM351" s="154"/>
      <c r="DN351" s="154"/>
      <c r="DO351" s="154"/>
      <c r="DP351" s="154"/>
      <c r="DQ351" s="154"/>
      <c r="DR351" s="154"/>
      <c r="DS351" s="154"/>
      <c r="DT351" s="154"/>
      <c r="DU351" s="154"/>
      <c r="DV351" s="154"/>
      <c r="DW351" s="154"/>
      <c r="DX351" s="154"/>
      <c r="DY351" s="154"/>
      <c r="DZ351" s="154"/>
      <c r="EA351" s="154"/>
      <c r="EB351" s="154"/>
      <c r="EC351" s="154"/>
      <c r="ED351" s="154"/>
      <c r="EE351" s="154"/>
      <c r="EF351" s="154"/>
      <c r="EG351" s="154"/>
      <c r="EH351" s="154"/>
      <c r="EI351" s="154"/>
      <c r="EJ351" s="154"/>
      <c r="EK351" s="154"/>
      <c r="EL351" s="154"/>
      <c r="EM351" s="154"/>
      <c r="EN351" s="154"/>
      <c r="EO351" s="154"/>
      <c r="EP351" s="154"/>
      <c r="EQ351" s="154"/>
      <c r="ER351" s="154"/>
      <c r="ES351" s="154"/>
      <c r="ET351" s="154"/>
      <c r="EU351" s="154"/>
      <c r="EV351" s="154"/>
    </row>
    <row r="352" spans="32:152" ht="12.75">
      <c r="AF352" s="154"/>
      <c r="AG352" s="154"/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  <c r="BD352" s="154"/>
      <c r="BE352" s="154"/>
      <c r="BF352" s="154"/>
      <c r="BG352" s="154"/>
      <c r="BH352" s="154"/>
      <c r="BI352" s="154"/>
      <c r="BJ352" s="154"/>
      <c r="BK352" s="154"/>
      <c r="BL352" s="154"/>
      <c r="BM352" s="154"/>
      <c r="BN352" s="154"/>
      <c r="BO352" s="154"/>
      <c r="BP352" s="154"/>
      <c r="BQ352" s="154"/>
      <c r="BR352" s="154"/>
      <c r="BS352" s="154"/>
      <c r="BT352" s="154"/>
      <c r="BU352" s="154"/>
      <c r="BV352" s="154"/>
      <c r="BW352" s="154"/>
      <c r="BX352" s="154"/>
      <c r="BY352" s="154"/>
      <c r="BZ352" s="154"/>
      <c r="CA352" s="154"/>
      <c r="CB352" s="154"/>
      <c r="CC352" s="154"/>
      <c r="CD352" s="154"/>
      <c r="CE352" s="154"/>
      <c r="CF352" s="154"/>
      <c r="CG352" s="154"/>
      <c r="CH352" s="154"/>
      <c r="CI352" s="154"/>
      <c r="CJ352" s="154"/>
      <c r="CK352" s="154"/>
      <c r="CL352" s="154"/>
      <c r="CM352" s="154"/>
      <c r="CN352" s="154"/>
      <c r="CO352" s="154"/>
      <c r="CP352" s="154"/>
      <c r="CQ352" s="154"/>
      <c r="CR352" s="154"/>
      <c r="CS352" s="154"/>
      <c r="CT352" s="154"/>
      <c r="CU352" s="154"/>
      <c r="CV352" s="154"/>
      <c r="CW352" s="154"/>
      <c r="CX352" s="154"/>
      <c r="CY352" s="154"/>
      <c r="CZ352" s="154"/>
      <c r="DA352" s="154"/>
      <c r="DB352" s="154"/>
      <c r="DC352" s="154"/>
      <c r="DD352" s="154"/>
      <c r="DE352" s="154"/>
      <c r="DF352" s="154"/>
      <c r="DG352" s="154"/>
      <c r="DH352" s="154"/>
      <c r="DI352" s="154"/>
      <c r="DJ352" s="154"/>
      <c r="DK352" s="154"/>
      <c r="DL352" s="154"/>
      <c r="DM352" s="154"/>
      <c r="DN352" s="154"/>
      <c r="DO352" s="154"/>
      <c r="DP352" s="154"/>
      <c r="DQ352" s="154"/>
      <c r="DR352" s="154"/>
      <c r="DS352" s="154"/>
      <c r="DT352" s="154"/>
      <c r="DU352" s="154"/>
      <c r="DV352" s="154"/>
      <c r="DW352" s="154"/>
      <c r="DX352" s="154"/>
      <c r="DY352" s="154"/>
      <c r="DZ352" s="154"/>
      <c r="EA352" s="154"/>
      <c r="EB352" s="154"/>
      <c r="EC352" s="154"/>
      <c r="ED352" s="154"/>
      <c r="EE352" s="154"/>
      <c r="EF352" s="154"/>
      <c r="EG352" s="154"/>
      <c r="EH352" s="154"/>
      <c r="EI352" s="154"/>
      <c r="EJ352" s="154"/>
      <c r="EK352" s="154"/>
      <c r="EL352" s="154"/>
      <c r="EM352" s="154"/>
      <c r="EN352" s="154"/>
      <c r="EO352" s="154"/>
      <c r="EP352" s="154"/>
      <c r="EQ352" s="154"/>
      <c r="ER352" s="154"/>
      <c r="ES352" s="154"/>
      <c r="ET352" s="154"/>
      <c r="EU352" s="154"/>
      <c r="EV352" s="154"/>
    </row>
    <row r="353" spans="32:152" ht="12.75"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154"/>
      <c r="BG353" s="154"/>
      <c r="BH353" s="154"/>
      <c r="BI353" s="154"/>
      <c r="BJ353" s="154"/>
      <c r="BK353" s="154"/>
      <c r="BL353" s="154"/>
      <c r="BM353" s="154"/>
      <c r="BN353" s="154"/>
      <c r="BO353" s="154"/>
      <c r="BP353" s="154"/>
      <c r="BQ353" s="154"/>
      <c r="BR353" s="154"/>
      <c r="BS353" s="154"/>
      <c r="BT353" s="154"/>
      <c r="BU353" s="154"/>
      <c r="BV353" s="154"/>
      <c r="BW353" s="154"/>
      <c r="BX353" s="154"/>
      <c r="BY353" s="154"/>
      <c r="BZ353" s="154"/>
      <c r="CA353" s="154"/>
      <c r="CB353" s="154"/>
      <c r="CC353" s="154"/>
      <c r="CD353" s="154"/>
      <c r="CE353" s="154"/>
      <c r="CF353" s="154"/>
      <c r="CG353" s="154"/>
      <c r="CH353" s="154"/>
      <c r="CI353" s="154"/>
      <c r="CJ353" s="154"/>
      <c r="CK353" s="154"/>
      <c r="CL353" s="154"/>
      <c r="CM353" s="154"/>
      <c r="CN353" s="154"/>
      <c r="CO353" s="154"/>
      <c r="CP353" s="154"/>
      <c r="CQ353" s="154"/>
      <c r="CR353" s="154"/>
      <c r="CS353" s="154"/>
      <c r="CT353" s="154"/>
      <c r="CU353" s="154"/>
      <c r="CV353" s="154"/>
      <c r="CW353" s="154"/>
      <c r="CX353" s="154"/>
      <c r="CY353" s="154"/>
      <c r="CZ353" s="154"/>
      <c r="DA353" s="154"/>
      <c r="DB353" s="154"/>
      <c r="DC353" s="154"/>
      <c r="DD353" s="154"/>
      <c r="DE353" s="154"/>
      <c r="DF353" s="154"/>
      <c r="DG353" s="154"/>
      <c r="DH353" s="154"/>
      <c r="DI353" s="154"/>
      <c r="DJ353" s="154"/>
      <c r="DK353" s="154"/>
      <c r="DL353" s="154"/>
      <c r="DM353" s="154"/>
      <c r="DN353" s="154"/>
      <c r="DO353" s="154"/>
      <c r="DP353" s="154"/>
      <c r="DQ353" s="154"/>
      <c r="DR353" s="154"/>
      <c r="DS353" s="154"/>
      <c r="DT353" s="154"/>
      <c r="DU353" s="154"/>
      <c r="DV353" s="154"/>
      <c r="DW353" s="154"/>
      <c r="DX353" s="154"/>
      <c r="DY353" s="154"/>
      <c r="DZ353" s="154"/>
      <c r="EA353" s="154"/>
      <c r="EB353" s="154"/>
      <c r="EC353" s="154"/>
      <c r="ED353" s="154"/>
      <c r="EE353" s="154"/>
      <c r="EF353" s="154"/>
      <c r="EG353" s="154"/>
      <c r="EH353" s="154"/>
      <c r="EI353" s="154"/>
      <c r="EJ353" s="154"/>
      <c r="EK353" s="154"/>
      <c r="EL353" s="154"/>
      <c r="EM353" s="154"/>
      <c r="EN353" s="154"/>
      <c r="EO353" s="154"/>
      <c r="EP353" s="154"/>
      <c r="EQ353" s="154"/>
      <c r="ER353" s="154"/>
      <c r="ES353" s="154"/>
      <c r="ET353" s="154"/>
      <c r="EU353" s="154"/>
      <c r="EV353" s="154"/>
    </row>
    <row r="354" spans="32:152" ht="12.75"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4"/>
      <c r="BU354" s="154"/>
      <c r="BV354" s="154"/>
      <c r="BW354" s="154"/>
      <c r="BX354" s="154"/>
      <c r="BY354" s="154"/>
      <c r="BZ354" s="154"/>
      <c r="CA354" s="154"/>
      <c r="CB354" s="154"/>
      <c r="CC354" s="154"/>
      <c r="CD354" s="154"/>
      <c r="CE354" s="154"/>
      <c r="CF354" s="154"/>
      <c r="CG354" s="154"/>
      <c r="CH354" s="154"/>
      <c r="CI354" s="154"/>
      <c r="CJ354" s="154"/>
      <c r="CK354" s="154"/>
      <c r="CL354" s="154"/>
      <c r="CM354" s="154"/>
      <c r="CN354" s="154"/>
      <c r="CO354" s="154"/>
      <c r="CP354" s="154"/>
      <c r="CQ354" s="154"/>
      <c r="CR354" s="154"/>
      <c r="CS354" s="154"/>
      <c r="CT354" s="154"/>
      <c r="CU354" s="154"/>
      <c r="CV354" s="154"/>
      <c r="CW354" s="154"/>
      <c r="CX354" s="154"/>
      <c r="CY354" s="154"/>
      <c r="CZ354" s="154"/>
      <c r="DA354" s="154"/>
      <c r="DB354" s="154"/>
      <c r="DC354" s="154"/>
      <c r="DD354" s="154"/>
      <c r="DE354" s="154"/>
      <c r="DF354" s="154"/>
      <c r="DG354" s="154"/>
      <c r="DH354" s="154"/>
      <c r="DI354" s="154"/>
      <c r="DJ354" s="154"/>
      <c r="DK354" s="154"/>
      <c r="DL354" s="154"/>
      <c r="DM354" s="154"/>
      <c r="DN354" s="154"/>
      <c r="DO354" s="154"/>
      <c r="DP354" s="154"/>
      <c r="DQ354" s="154"/>
      <c r="DR354" s="154"/>
      <c r="DS354" s="154"/>
      <c r="DT354" s="154"/>
      <c r="DU354" s="154"/>
      <c r="DV354" s="154"/>
      <c r="DW354" s="154"/>
      <c r="DX354" s="154"/>
      <c r="DY354" s="154"/>
      <c r="DZ354" s="154"/>
      <c r="EA354" s="154"/>
      <c r="EB354" s="154"/>
      <c r="EC354" s="154"/>
      <c r="ED354" s="154"/>
      <c r="EE354" s="154"/>
      <c r="EF354" s="154"/>
      <c r="EG354" s="154"/>
      <c r="EH354" s="154"/>
      <c r="EI354" s="154"/>
      <c r="EJ354" s="154"/>
      <c r="EK354" s="154"/>
      <c r="EL354" s="154"/>
      <c r="EM354" s="154"/>
      <c r="EN354" s="154"/>
      <c r="EO354" s="154"/>
      <c r="EP354" s="154"/>
      <c r="EQ354" s="154"/>
      <c r="ER354" s="154"/>
      <c r="ES354" s="154"/>
      <c r="ET354" s="154"/>
      <c r="EU354" s="154"/>
      <c r="EV354" s="154"/>
    </row>
    <row r="355" spans="32:152" ht="12.75">
      <c r="AF355" s="154"/>
      <c r="AG355" s="154"/>
      <c r="AH355" s="154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4"/>
      <c r="BU355" s="154"/>
      <c r="BV355" s="154"/>
      <c r="BW355" s="154"/>
      <c r="BX355" s="154"/>
      <c r="BY355" s="154"/>
      <c r="BZ355" s="154"/>
      <c r="CA355" s="154"/>
      <c r="CB355" s="154"/>
      <c r="CC355" s="154"/>
      <c r="CD355" s="154"/>
      <c r="CE355" s="154"/>
      <c r="CF355" s="154"/>
      <c r="CG355" s="154"/>
      <c r="CH355" s="154"/>
      <c r="CI355" s="154"/>
      <c r="CJ355" s="154"/>
      <c r="CK355" s="154"/>
      <c r="CL355" s="154"/>
      <c r="CM355" s="154"/>
      <c r="CN355" s="154"/>
      <c r="CO355" s="154"/>
      <c r="CP355" s="154"/>
      <c r="CQ355" s="154"/>
      <c r="CR355" s="154"/>
      <c r="CS355" s="154"/>
      <c r="CT355" s="154"/>
      <c r="CU355" s="154"/>
      <c r="CV355" s="154"/>
      <c r="CW355" s="154"/>
      <c r="CX355" s="154"/>
      <c r="CY355" s="154"/>
      <c r="CZ355" s="154"/>
      <c r="DA355" s="154"/>
      <c r="DB355" s="154"/>
      <c r="DC355" s="154"/>
      <c r="DD355" s="154"/>
      <c r="DE355" s="154"/>
      <c r="DF355" s="154"/>
      <c r="DG355" s="154"/>
      <c r="DH355" s="154"/>
      <c r="DI355" s="154"/>
      <c r="DJ355" s="154"/>
      <c r="DK355" s="154"/>
      <c r="DL355" s="154"/>
      <c r="DM355" s="154"/>
      <c r="DN355" s="154"/>
      <c r="DO355" s="154"/>
      <c r="DP355" s="154"/>
      <c r="DQ355" s="154"/>
      <c r="DR355" s="154"/>
      <c r="DS355" s="154"/>
      <c r="DT355" s="154"/>
      <c r="DU355" s="154"/>
      <c r="DV355" s="154"/>
      <c r="DW355" s="154"/>
      <c r="DX355" s="154"/>
      <c r="DY355" s="154"/>
      <c r="DZ355" s="154"/>
      <c r="EA355" s="154"/>
      <c r="EB355" s="154"/>
      <c r="EC355" s="154"/>
      <c r="ED355" s="154"/>
      <c r="EE355" s="154"/>
      <c r="EF355" s="154"/>
      <c r="EG355" s="154"/>
      <c r="EH355" s="154"/>
      <c r="EI355" s="154"/>
      <c r="EJ355" s="154"/>
      <c r="EK355" s="154"/>
      <c r="EL355" s="154"/>
      <c r="EM355" s="154"/>
      <c r="EN355" s="154"/>
      <c r="EO355" s="154"/>
      <c r="EP355" s="154"/>
      <c r="EQ355" s="154"/>
      <c r="ER355" s="154"/>
      <c r="ES355" s="154"/>
      <c r="ET355" s="154"/>
      <c r="EU355" s="154"/>
      <c r="EV355" s="154"/>
    </row>
    <row r="356" spans="32:152" ht="12.75">
      <c r="AF356" s="154"/>
      <c r="AG356" s="154"/>
      <c r="AH356" s="154"/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4"/>
      <c r="BU356" s="154"/>
      <c r="BV356" s="154"/>
      <c r="BW356" s="154"/>
      <c r="BX356" s="154"/>
      <c r="BY356" s="154"/>
      <c r="BZ356" s="154"/>
      <c r="CA356" s="154"/>
      <c r="CB356" s="154"/>
      <c r="CC356" s="154"/>
      <c r="CD356" s="154"/>
      <c r="CE356" s="154"/>
      <c r="CF356" s="154"/>
      <c r="CG356" s="154"/>
      <c r="CH356" s="154"/>
      <c r="CI356" s="154"/>
      <c r="CJ356" s="154"/>
      <c r="CK356" s="154"/>
      <c r="CL356" s="154"/>
      <c r="CM356" s="154"/>
      <c r="CN356" s="154"/>
      <c r="CO356" s="154"/>
      <c r="CP356" s="154"/>
      <c r="CQ356" s="154"/>
      <c r="CR356" s="154"/>
      <c r="CS356" s="154"/>
      <c r="CT356" s="154"/>
      <c r="CU356" s="154"/>
      <c r="CV356" s="154"/>
      <c r="CW356" s="154"/>
      <c r="CX356" s="154"/>
      <c r="CY356" s="154"/>
      <c r="CZ356" s="154"/>
      <c r="DA356" s="154"/>
      <c r="DB356" s="154"/>
      <c r="DC356" s="154"/>
      <c r="DD356" s="154"/>
      <c r="DE356" s="154"/>
      <c r="DF356" s="154"/>
      <c r="DG356" s="154"/>
      <c r="DH356" s="154"/>
      <c r="DI356" s="154"/>
      <c r="DJ356" s="154"/>
      <c r="DK356" s="154"/>
      <c r="DL356" s="154"/>
      <c r="DM356" s="154"/>
      <c r="DN356" s="154"/>
      <c r="DO356" s="154"/>
      <c r="DP356" s="154"/>
      <c r="DQ356" s="154"/>
      <c r="DR356" s="154"/>
      <c r="DS356" s="154"/>
      <c r="DT356" s="154"/>
      <c r="DU356" s="154"/>
      <c r="DV356" s="154"/>
      <c r="DW356" s="154"/>
      <c r="DX356" s="154"/>
      <c r="DY356" s="154"/>
      <c r="DZ356" s="154"/>
      <c r="EA356" s="154"/>
      <c r="EB356" s="154"/>
      <c r="EC356" s="154"/>
      <c r="ED356" s="154"/>
      <c r="EE356" s="154"/>
      <c r="EF356" s="154"/>
      <c r="EG356" s="154"/>
      <c r="EH356" s="154"/>
      <c r="EI356" s="154"/>
      <c r="EJ356" s="154"/>
      <c r="EK356" s="154"/>
      <c r="EL356" s="154"/>
      <c r="EM356" s="154"/>
      <c r="EN356" s="154"/>
      <c r="EO356" s="154"/>
      <c r="EP356" s="154"/>
      <c r="EQ356" s="154"/>
      <c r="ER356" s="154"/>
      <c r="ES356" s="154"/>
      <c r="ET356" s="154"/>
      <c r="EU356" s="154"/>
      <c r="EV356" s="154"/>
    </row>
    <row r="357" spans="32:152" ht="12.75">
      <c r="AF357" s="154"/>
      <c r="AG357" s="154"/>
      <c r="AH357" s="154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4"/>
      <c r="BU357" s="154"/>
      <c r="BV357" s="154"/>
      <c r="BW357" s="154"/>
      <c r="BX357" s="154"/>
      <c r="BY357" s="154"/>
      <c r="BZ357" s="154"/>
      <c r="CA357" s="154"/>
      <c r="CB357" s="154"/>
      <c r="CC357" s="154"/>
      <c r="CD357" s="154"/>
      <c r="CE357" s="154"/>
      <c r="CF357" s="154"/>
      <c r="CG357" s="154"/>
      <c r="CH357" s="154"/>
      <c r="CI357" s="154"/>
      <c r="CJ357" s="154"/>
      <c r="CK357" s="154"/>
      <c r="CL357" s="154"/>
      <c r="CM357" s="154"/>
      <c r="CN357" s="154"/>
      <c r="CO357" s="154"/>
      <c r="CP357" s="154"/>
      <c r="CQ357" s="154"/>
      <c r="CR357" s="154"/>
      <c r="CS357" s="154"/>
      <c r="CT357" s="154"/>
      <c r="CU357" s="154"/>
      <c r="CV357" s="154"/>
      <c r="CW357" s="154"/>
      <c r="CX357" s="154"/>
      <c r="CY357" s="154"/>
      <c r="CZ357" s="154"/>
      <c r="DA357" s="154"/>
      <c r="DB357" s="154"/>
      <c r="DC357" s="154"/>
      <c r="DD357" s="154"/>
      <c r="DE357" s="154"/>
      <c r="DF357" s="154"/>
      <c r="DG357" s="154"/>
      <c r="DH357" s="154"/>
      <c r="DI357" s="154"/>
      <c r="DJ357" s="154"/>
      <c r="DK357" s="154"/>
      <c r="DL357" s="154"/>
      <c r="DM357" s="154"/>
      <c r="DN357" s="154"/>
      <c r="DO357" s="154"/>
      <c r="DP357" s="154"/>
      <c r="DQ357" s="154"/>
      <c r="DR357" s="154"/>
      <c r="DS357" s="154"/>
      <c r="DT357" s="154"/>
      <c r="DU357" s="154"/>
      <c r="DV357" s="154"/>
      <c r="DW357" s="154"/>
      <c r="DX357" s="154"/>
      <c r="DY357" s="154"/>
      <c r="DZ357" s="154"/>
      <c r="EA357" s="154"/>
      <c r="EB357" s="154"/>
      <c r="EC357" s="154"/>
      <c r="ED357" s="154"/>
      <c r="EE357" s="154"/>
      <c r="EF357" s="154"/>
      <c r="EG357" s="154"/>
      <c r="EH357" s="154"/>
      <c r="EI357" s="154"/>
      <c r="EJ357" s="154"/>
      <c r="EK357" s="154"/>
      <c r="EL357" s="154"/>
      <c r="EM357" s="154"/>
      <c r="EN357" s="154"/>
      <c r="EO357" s="154"/>
      <c r="EP357" s="154"/>
      <c r="EQ357" s="154"/>
      <c r="ER357" s="154"/>
      <c r="ES357" s="154"/>
      <c r="ET357" s="154"/>
      <c r="EU357" s="154"/>
      <c r="EV357" s="154"/>
    </row>
    <row r="358" spans="32:152" ht="12.75">
      <c r="AF358" s="154"/>
      <c r="AG358" s="154"/>
      <c r="AH358" s="154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4"/>
      <c r="BU358" s="154"/>
      <c r="BV358" s="154"/>
      <c r="BW358" s="154"/>
      <c r="BX358" s="154"/>
      <c r="BY358" s="154"/>
      <c r="BZ358" s="154"/>
      <c r="CA358" s="154"/>
      <c r="CB358" s="154"/>
      <c r="CC358" s="154"/>
      <c r="CD358" s="154"/>
      <c r="CE358" s="154"/>
      <c r="CF358" s="154"/>
      <c r="CG358" s="154"/>
      <c r="CH358" s="154"/>
      <c r="CI358" s="154"/>
      <c r="CJ358" s="154"/>
      <c r="CK358" s="154"/>
      <c r="CL358" s="154"/>
      <c r="CM358" s="154"/>
      <c r="CN358" s="154"/>
      <c r="CO358" s="154"/>
      <c r="CP358" s="154"/>
      <c r="CQ358" s="154"/>
      <c r="CR358" s="154"/>
      <c r="CS358" s="154"/>
      <c r="CT358" s="154"/>
      <c r="CU358" s="154"/>
      <c r="CV358" s="154"/>
      <c r="CW358" s="154"/>
      <c r="CX358" s="154"/>
      <c r="CY358" s="154"/>
      <c r="CZ358" s="154"/>
      <c r="DA358" s="154"/>
      <c r="DB358" s="154"/>
      <c r="DC358" s="154"/>
      <c r="DD358" s="154"/>
      <c r="DE358" s="154"/>
      <c r="DF358" s="154"/>
      <c r="DG358" s="154"/>
      <c r="DH358" s="154"/>
      <c r="DI358" s="154"/>
      <c r="DJ358" s="154"/>
      <c r="DK358" s="154"/>
      <c r="DL358" s="154"/>
      <c r="DM358" s="154"/>
      <c r="DN358" s="154"/>
      <c r="DO358" s="154"/>
      <c r="DP358" s="154"/>
      <c r="DQ358" s="154"/>
      <c r="DR358" s="154"/>
      <c r="DS358" s="154"/>
      <c r="DT358" s="154"/>
      <c r="DU358" s="154"/>
      <c r="DV358" s="154"/>
      <c r="DW358" s="154"/>
      <c r="DX358" s="154"/>
      <c r="DY358" s="154"/>
      <c r="DZ358" s="154"/>
      <c r="EA358" s="154"/>
      <c r="EB358" s="154"/>
      <c r="EC358" s="154"/>
      <c r="ED358" s="154"/>
      <c r="EE358" s="154"/>
      <c r="EF358" s="154"/>
      <c r="EG358" s="154"/>
      <c r="EH358" s="154"/>
      <c r="EI358" s="154"/>
      <c r="EJ358" s="154"/>
      <c r="EK358" s="154"/>
      <c r="EL358" s="154"/>
      <c r="EM358" s="154"/>
      <c r="EN358" s="154"/>
      <c r="EO358" s="154"/>
      <c r="EP358" s="154"/>
      <c r="EQ358" s="154"/>
      <c r="ER358" s="154"/>
      <c r="ES358" s="154"/>
      <c r="ET358" s="154"/>
      <c r="EU358" s="154"/>
      <c r="EV358" s="154"/>
    </row>
    <row r="359" spans="32:152" ht="12.75">
      <c r="AF359" s="154"/>
      <c r="AG359" s="154"/>
      <c r="AH359" s="154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  <c r="BD359" s="154"/>
      <c r="BE359" s="154"/>
      <c r="BF359" s="154"/>
      <c r="BG359" s="154"/>
      <c r="BH359" s="154"/>
      <c r="BI359" s="154"/>
      <c r="BJ359" s="154"/>
      <c r="BK359" s="154"/>
      <c r="BL359" s="154"/>
      <c r="BM359" s="154"/>
      <c r="BN359" s="154"/>
      <c r="BO359" s="154"/>
      <c r="BP359" s="154"/>
      <c r="BQ359" s="154"/>
      <c r="BR359" s="154"/>
      <c r="BS359" s="154"/>
      <c r="BT359" s="154"/>
      <c r="BU359" s="154"/>
      <c r="BV359" s="154"/>
      <c r="BW359" s="154"/>
      <c r="BX359" s="154"/>
      <c r="BY359" s="154"/>
      <c r="BZ359" s="154"/>
      <c r="CA359" s="154"/>
      <c r="CB359" s="154"/>
      <c r="CC359" s="154"/>
      <c r="CD359" s="154"/>
      <c r="CE359" s="154"/>
      <c r="CF359" s="154"/>
      <c r="CG359" s="154"/>
      <c r="CH359" s="154"/>
      <c r="CI359" s="154"/>
      <c r="CJ359" s="154"/>
      <c r="CK359" s="154"/>
      <c r="CL359" s="154"/>
      <c r="CM359" s="154"/>
      <c r="CN359" s="154"/>
      <c r="CO359" s="154"/>
      <c r="CP359" s="154"/>
      <c r="CQ359" s="154"/>
      <c r="CR359" s="154"/>
      <c r="CS359" s="154"/>
      <c r="CT359" s="154"/>
      <c r="CU359" s="154"/>
      <c r="CV359" s="154"/>
      <c r="CW359" s="154"/>
      <c r="CX359" s="154"/>
      <c r="CY359" s="154"/>
      <c r="CZ359" s="154"/>
      <c r="DA359" s="154"/>
      <c r="DB359" s="154"/>
      <c r="DC359" s="154"/>
      <c r="DD359" s="154"/>
      <c r="DE359" s="154"/>
      <c r="DF359" s="154"/>
      <c r="DG359" s="154"/>
      <c r="DH359" s="154"/>
      <c r="DI359" s="154"/>
      <c r="DJ359" s="154"/>
      <c r="DK359" s="154"/>
      <c r="DL359" s="154"/>
      <c r="DM359" s="154"/>
      <c r="DN359" s="154"/>
      <c r="DO359" s="154"/>
      <c r="DP359" s="154"/>
      <c r="DQ359" s="154"/>
      <c r="DR359" s="154"/>
      <c r="DS359" s="154"/>
      <c r="DT359" s="154"/>
      <c r="DU359" s="154"/>
      <c r="DV359" s="154"/>
      <c r="DW359" s="154"/>
      <c r="DX359" s="154"/>
      <c r="DY359" s="154"/>
      <c r="DZ359" s="154"/>
      <c r="EA359" s="154"/>
      <c r="EB359" s="154"/>
      <c r="EC359" s="154"/>
      <c r="ED359" s="154"/>
      <c r="EE359" s="154"/>
      <c r="EF359" s="154"/>
      <c r="EG359" s="154"/>
      <c r="EH359" s="154"/>
      <c r="EI359" s="154"/>
      <c r="EJ359" s="154"/>
      <c r="EK359" s="154"/>
      <c r="EL359" s="154"/>
      <c r="EM359" s="154"/>
      <c r="EN359" s="154"/>
      <c r="EO359" s="154"/>
      <c r="EP359" s="154"/>
      <c r="EQ359" s="154"/>
      <c r="ER359" s="154"/>
      <c r="ES359" s="154"/>
      <c r="ET359" s="154"/>
      <c r="EU359" s="154"/>
      <c r="EV359" s="154"/>
    </row>
    <row r="360" spans="32:152" ht="12.75">
      <c r="AF360" s="154"/>
      <c r="AG360" s="154"/>
      <c r="AH360" s="154"/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  <c r="BD360" s="154"/>
      <c r="BE360" s="154"/>
      <c r="BF360" s="154"/>
      <c r="BG360" s="154"/>
      <c r="BH360" s="154"/>
      <c r="BI360" s="154"/>
      <c r="BJ360" s="154"/>
      <c r="BK360" s="154"/>
      <c r="BL360" s="154"/>
      <c r="BM360" s="154"/>
      <c r="BN360" s="154"/>
      <c r="BO360" s="154"/>
      <c r="BP360" s="154"/>
      <c r="BQ360" s="154"/>
      <c r="BR360" s="154"/>
      <c r="BS360" s="154"/>
      <c r="BT360" s="154"/>
      <c r="BU360" s="154"/>
      <c r="BV360" s="154"/>
      <c r="BW360" s="154"/>
      <c r="BX360" s="154"/>
      <c r="BY360" s="154"/>
      <c r="BZ360" s="154"/>
      <c r="CA360" s="154"/>
      <c r="CB360" s="154"/>
      <c r="CC360" s="154"/>
      <c r="CD360" s="154"/>
      <c r="CE360" s="154"/>
      <c r="CF360" s="154"/>
      <c r="CG360" s="154"/>
      <c r="CH360" s="154"/>
      <c r="CI360" s="154"/>
      <c r="CJ360" s="154"/>
      <c r="CK360" s="154"/>
      <c r="CL360" s="154"/>
      <c r="CM360" s="154"/>
      <c r="CN360" s="154"/>
      <c r="CO360" s="154"/>
      <c r="CP360" s="154"/>
      <c r="CQ360" s="154"/>
      <c r="CR360" s="154"/>
      <c r="CS360" s="154"/>
      <c r="CT360" s="154"/>
      <c r="CU360" s="154"/>
      <c r="CV360" s="154"/>
      <c r="CW360" s="154"/>
      <c r="CX360" s="154"/>
      <c r="CY360" s="154"/>
      <c r="CZ360" s="154"/>
      <c r="DA360" s="154"/>
      <c r="DB360" s="154"/>
      <c r="DC360" s="154"/>
      <c r="DD360" s="154"/>
      <c r="DE360" s="154"/>
      <c r="DF360" s="154"/>
      <c r="DG360" s="154"/>
      <c r="DH360" s="154"/>
      <c r="DI360" s="154"/>
      <c r="DJ360" s="154"/>
      <c r="DK360" s="154"/>
      <c r="DL360" s="154"/>
      <c r="DM360" s="154"/>
      <c r="DN360" s="154"/>
      <c r="DO360" s="154"/>
      <c r="DP360" s="154"/>
      <c r="DQ360" s="154"/>
      <c r="DR360" s="154"/>
      <c r="DS360" s="154"/>
      <c r="DT360" s="154"/>
      <c r="DU360" s="154"/>
      <c r="DV360" s="154"/>
      <c r="DW360" s="154"/>
      <c r="DX360" s="154"/>
      <c r="DY360" s="154"/>
      <c r="DZ360" s="154"/>
      <c r="EA360" s="154"/>
      <c r="EB360" s="154"/>
      <c r="EC360" s="154"/>
      <c r="ED360" s="154"/>
      <c r="EE360" s="154"/>
      <c r="EF360" s="154"/>
      <c r="EG360" s="154"/>
      <c r="EH360" s="154"/>
      <c r="EI360" s="154"/>
      <c r="EJ360" s="154"/>
      <c r="EK360" s="154"/>
      <c r="EL360" s="154"/>
      <c r="EM360" s="154"/>
      <c r="EN360" s="154"/>
      <c r="EO360" s="154"/>
      <c r="EP360" s="154"/>
      <c r="EQ360" s="154"/>
      <c r="ER360" s="154"/>
      <c r="ES360" s="154"/>
      <c r="ET360" s="154"/>
      <c r="EU360" s="154"/>
      <c r="EV360" s="154"/>
    </row>
    <row r="361" spans="32:152" ht="12.75"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154"/>
      <c r="BG361" s="154"/>
      <c r="BH361" s="154"/>
      <c r="BI361" s="154"/>
      <c r="BJ361" s="154"/>
      <c r="BK361" s="154"/>
      <c r="BL361" s="154"/>
      <c r="BM361" s="154"/>
      <c r="BN361" s="154"/>
      <c r="BO361" s="154"/>
      <c r="BP361" s="154"/>
      <c r="BQ361" s="154"/>
      <c r="BR361" s="154"/>
      <c r="BS361" s="154"/>
      <c r="BT361" s="154"/>
      <c r="BU361" s="154"/>
      <c r="BV361" s="154"/>
      <c r="BW361" s="154"/>
      <c r="BX361" s="154"/>
      <c r="BY361" s="154"/>
      <c r="BZ361" s="154"/>
      <c r="CA361" s="154"/>
      <c r="CB361" s="154"/>
      <c r="CC361" s="154"/>
      <c r="CD361" s="154"/>
      <c r="CE361" s="154"/>
      <c r="CF361" s="154"/>
      <c r="CG361" s="154"/>
      <c r="CH361" s="154"/>
      <c r="CI361" s="154"/>
      <c r="CJ361" s="154"/>
      <c r="CK361" s="154"/>
      <c r="CL361" s="154"/>
      <c r="CM361" s="154"/>
      <c r="CN361" s="154"/>
      <c r="CO361" s="154"/>
      <c r="CP361" s="154"/>
      <c r="CQ361" s="154"/>
      <c r="CR361" s="154"/>
      <c r="CS361" s="154"/>
      <c r="CT361" s="154"/>
      <c r="CU361" s="154"/>
      <c r="CV361" s="154"/>
      <c r="CW361" s="154"/>
      <c r="CX361" s="154"/>
      <c r="CY361" s="154"/>
      <c r="CZ361" s="154"/>
      <c r="DA361" s="154"/>
      <c r="DB361" s="154"/>
      <c r="DC361" s="154"/>
      <c r="DD361" s="154"/>
      <c r="DE361" s="154"/>
      <c r="DF361" s="154"/>
      <c r="DG361" s="154"/>
      <c r="DH361" s="154"/>
      <c r="DI361" s="154"/>
      <c r="DJ361" s="154"/>
      <c r="DK361" s="154"/>
      <c r="DL361" s="154"/>
      <c r="DM361" s="154"/>
      <c r="DN361" s="154"/>
      <c r="DO361" s="154"/>
      <c r="DP361" s="154"/>
      <c r="DQ361" s="154"/>
      <c r="DR361" s="154"/>
      <c r="DS361" s="154"/>
      <c r="DT361" s="154"/>
      <c r="DU361" s="154"/>
      <c r="DV361" s="154"/>
      <c r="DW361" s="154"/>
      <c r="DX361" s="154"/>
      <c r="DY361" s="154"/>
      <c r="DZ361" s="154"/>
      <c r="EA361" s="154"/>
      <c r="EB361" s="154"/>
      <c r="EC361" s="154"/>
      <c r="ED361" s="154"/>
      <c r="EE361" s="154"/>
      <c r="EF361" s="154"/>
      <c r="EG361" s="154"/>
      <c r="EH361" s="154"/>
      <c r="EI361" s="154"/>
      <c r="EJ361" s="154"/>
      <c r="EK361" s="154"/>
      <c r="EL361" s="154"/>
      <c r="EM361" s="154"/>
      <c r="EN361" s="154"/>
      <c r="EO361" s="154"/>
      <c r="EP361" s="154"/>
      <c r="EQ361" s="154"/>
      <c r="ER361" s="154"/>
      <c r="ES361" s="154"/>
      <c r="ET361" s="154"/>
      <c r="EU361" s="154"/>
      <c r="EV361" s="154"/>
    </row>
    <row r="362" spans="32:152" ht="12.75">
      <c r="AF362" s="154"/>
      <c r="AG362" s="154"/>
      <c r="AH362" s="154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  <c r="BD362" s="154"/>
      <c r="BE362" s="154"/>
      <c r="BF362" s="154"/>
      <c r="BG362" s="154"/>
      <c r="BH362" s="154"/>
      <c r="BI362" s="154"/>
      <c r="BJ362" s="154"/>
      <c r="BK362" s="154"/>
      <c r="BL362" s="154"/>
      <c r="BM362" s="154"/>
      <c r="BN362" s="154"/>
      <c r="BO362" s="154"/>
      <c r="BP362" s="154"/>
      <c r="BQ362" s="154"/>
      <c r="BR362" s="154"/>
      <c r="BS362" s="154"/>
      <c r="BT362" s="154"/>
      <c r="BU362" s="154"/>
      <c r="BV362" s="154"/>
      <c r="BW362" s="154"/>
      <c r="BX362" s="154"/>
      <c r="BY362" s="154"/>
      <c r="BZ362" s="154"/>
      <c r="CA362" s="154"/>
      <c r="CB362" s="154"/>
      <c r="CC362" s="154"/>
      <c r="CD362" s="154"/>
      <c r="CE362" s="154"/>
      <c r="CF362" s="154"/>
      <c r="CG362" s="154"/>
      <c r="CH362" s="154"/>
      <c r="CI362" s="154"/>
      <c r="CJ362" s="154"/>
      <c r="CK362" s="154"/>
      <c r="CL362" s="154"/>
      <c r="CM362" s="154"/>
      <c r="CN362" s="154"/>
      <c r="CO362" s="154"/>
      <c r="CP362" s="154"/>
      <c r="CQ362" s="154"/>
      <c r="CR362" s="154"/>
      <c r="CS362" s="154"/>
      <c r="CT362" s="154"/>
      <c r="CU362" s="154"/>
      <c r="CV362" s="154"/>
      <c r="CW362" s="154"/>
      <c r="CX362" s="154"/>
      <c r="CY362" s="154"/>
      <c r="CZ362" s="154"/>
      <c r="DA362" s="154"/>
      <c r="DB362" s="154"/>
      <c r="DC362" s="154"/>
      <c r="DD362" s="154"/>
      <c r="DE362" s="154"/>
      <c r="DF362" s="154"/>
      <c r="DG362" s="154"/>
      <c r="DH362" s="154"/>
      <c r="DI362" s="154"/>
      <c r="DJ362" s="154"/>
      <c r="DK362" s="154"/>
      <c r="DL362" s="154"/>
      <c r="DM362" s="154"/>
      <c r="DN362" s="154"/>
      <c r="DO362" s="154"/>
      <c r="DP362" s="154"/>
      <c r="DQ362" s="154"/>
      <c r="DR362" s="154"/>
      <c r="DS362" s="154"/>
      <c r="DT362" s="154"/>
      <c r="DU362" s="154"/>
      <c r="DV362" s="154"/>
      <c r="DW362" s="154"/>
      <c r="DX362" s="154"/>
      <c r="DY362" s="154"/>
      <c r="DZ362" s="154"/>
      <c r="EA362" s="154"/>
      <c r="EB362" s="154"/>
      <c r="EC362" s="154"/>
      <c r="ED362" s="154"/>
      <c r="EE362" s="154"/>
      <c r="EF362" s="154"/>
      <c r="EG362" s="154"/>
      <c r="EH362" s="154"/>
      <c r="EI362" s="154"/>
      <c r="EJ362" s="154"/>
      <c r="EK362" s="154"/>
      <c r="EL362" s="154"/>
      <c r="EM362" s="154"/>
      <c r="EN362" s="154"/>
      <c r="EO362" s="154"/>
      <c r="EP362" s="154"/>
      <c r="EQ362" s="154"/>
      <c r="ER362" s="154"/>
      <c r="ES362" s="154"/>
      <c r="ET362" s="154"/>
      <c r="EU362" s="154"/>
      <c r="EV362" s="154"/>
    </row>
    <row r="363" spans="32:152" ht="12.75">
      <c r="AF363" s="154"/>
      <c r="AG363" s="154"/>
      <c r="AH363" s="154"/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  <c r="BD363" s="154"/>
      <c r="BE363" s="154"/>
      <c r="BF363" s="154"/>
      <c r="BG363" s="154"/>
      <c r="BH363" s="154"/>
      <c r="BI363" s="154"/>
      <c r="BJ363" s="154"/>
      <c r="BK363" s="154"/>
      <c r="BL363" s="154"/>
      <c r="BM363" s="154"/>
      <c r="BN363" s="154"/>
      <c r="BO363" s="154"/>
      <c r="BP363" s="154"/>
      <c r="BQ363" s="154"/>
      <c r="BR363" s="154"/>
      <c r="BS363" s="154"/>
      <c r="BT363" s="154"/>
      <c r="BU363" s="154"/>
      <c r="BV363" s="154"/>
      <c r="BW363" s="154"/>
      <c r="BX363" s="154"/>
      <c r="BY363" s="154"/>
      <c r="BZ363" s="154"/>
      <c r="CA363" s="154"/>
      <c r="CB363" s="154"/>
      <c r="CC363" s="154"/>
      <c r="CD363" s="154"/>
      <c r="CE363" s="154"/>
      <c r="CF363" s="154"/>
      <c r="CG363" s="154"/>
      <c r="CH363" s="154"/>
      <c r="CI363" s="154"/>
      <c r="CJ363" s="154"/>
      <c r="CK363" s="154"/>
      <c r="CL363" s="154"/>
      <c r="CM363" s="154"/>
      <c r="CN363" s="154"/>
      <c r="CO363" s="154"/>
      <c r="CP363" s="154"/>
      <c r="CQ363" s="154"/>
      <c r="CR363" s="154"/>
      <c r="CS363" s="154"/>
      <c r="CT363" s="154"/>
      <c r="CU363" s="154"/>
      <c r="CV363" s="154"/>
      <c r="CW363" s="154"/>
      <c r="CX363" s="154"/>
      <c r="CY363" s="154"/>
      <c r="CZ363" s="154"/>
      <c r="DA363" s="154"/>
      <c r="DB363" s="154"/>
      <c r="DC363" s="154"/>
      <c r="DD363" s="154"/>
      <c r="DE363" s="154"/>
      <c r="DF363" s="154"/>
      <c r="DG363" s="154"/>
      <c r="DH363" s="154"/>
      <c r="DI363" s="154"/>
      <c r="DJ363" s="154"/>
      <c r="DK363" s="154"/>
      <c r="DL363" s="154"/>
      <c r="DM363" s="154"/>
      <c r="DN363" s="154"/>
      <c r="DO363" s="154"/>
      <c r="DP363" s="154"/>
      <c r="DQ363" s="154"/>
      <c r="DR363" s="154"/>
      <c r="DS363" s="154"/>
      <c r="DT363" s="154"/>
      <c r="DU363" s="154"/>
      <c r="DV363" s="154"/>
      <c r="DW363" s="154"/>
      <c r="DX363" s="154"/>
      <c r="DY363" s="154"/>
      <c r="DZ363" s="154"/>
      <c r="EA363" s="154"/>
      <c r="EB363" s="154"/>
      <c r="EC363" s="154"/>
      <c r="ED363" s="154"/>
      <c r="EE363" s="154"/>
      <c r="EF363" s="154"/>
      <c r="EG363" s="154"/>
      <c r="EH363" s="154"/>
      <c r="EI363" s="154"/>
      <c r="EJ363" s="154"/>
      <c r="EK363" s="154"/>
      <c r="EL363" s="154"/>
      <c r="EM363" s="154"/>
      <c r="EN363" s="154"/>
      <c r="EO363" s="154"/>
      <c r="EP363" s="154"/>
      <c r="EQ363" s="154"/>
      <c r="ER363" s="154"/>
      <c r="ES363" s="154"/>
      <c r="ET363" s="154"/>
      <c r="EU363" s="154"/>
      <c r="EV363" s="154"/>
    </row>
    <row r="364" spans="32:152" ht="12.75">
      <c r="AF364" s="154"/>
      <c r="AG364" s="154"/>
      <c r="AH364" s="154"/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  <c r="BD364" s="154"/>
      <c r="BE364" s="154"/>
      <c r="BF364" s="154"/>
      <c r="BG364" s="154"/>
      <c r="BH364" s="154"/>
      <c r="BI364" s="154"/>
      <c r="BJ364" s="154"/>
      <c r="BK364" s="154"/>
      <c r="BL364" s="154"/>
      <c r="BM364" s="154"/>
      <c r="BN364" s="154"/>
      <c r="BO364" s="154"/>
      <c r="BP364" s="154"/>
      <c r="BQ364" s="154"/>
      <c r="BR364" s="154"/>
      <c r="BS364" s="154"/>
      <c r="BT364" s="154"/>
      <c r="BU364" s="154"/>
      <c r="BV364" s="154"/>
      <c r="BW364" s="154"/>
      <c r="BX364" s="154"/>
      <c r="BY364" s="154"/>
      <c r="BZ364" s="154"/>
      <c r="CA364" s="154"/>
      <c r="CB364" s="154"/>
      <c r="CC364" s="154"/>
      <c r="CD364" s="154"/>
      <c r="CE364" s="154"/>
      <c r="CF364" s="154"/>
      <c r="CG364" s="154"/>
      <c r="CH364" s="154"/>
      <c r="CI364" s="154"/>
      <c r="CJ364" s="154"/>
      <c r="CK364" s="154"/>
      <c r="CL364" s="154"/>
      <c r="CM364" s="154"/>
      <c r="CN364" s="154"/>
      <c r="CO364" s="154"/>
      <c r="CP364" s="154"/>
      <c r="CQ364" s="154"/>
      <c r="CR364" s="154"/>
      <c r="CS364" s="154"/>
      <c r="CT364" s="154"/>
      <c r="CU364" s="154"/>
      <c r="CV364" s="154"/>
      <c r="CW364" s="154"/>
      <c r="CX364" s="154"/>
      <c r="CY364" s="154"/>
      <c r="CZ364" s="154"/>
      <c r="DA364" s="154"/>
      <c r="DB364" s="154"/>
      <c r="DC364" s="154"/>
      <c r="DD364" s="154"/>
      <c r="DE364" s="154"/>
      <c r="DF364" s="154"/>
      <c r="DG364" s="154"/>
      <c r="DH364" s="154"/>
      <c r="DI364" s="154"/>
      <c r="DJ364" s="154"/>
      <c r="DK364" s="154"/>
      <c r="DL364" s="154"/>
      <c r="DM364" s="154"/>
      <c r="DN364" s="154"/>
      <c r="DO364" s="154"/>
      <c r="DP364" s="154"/>
      <c r="DQ364" s="154"/>
      <c r="DR364" s="154"/>
      <c r="DS364" s="154"/>
      <c r="DT364" s="154"/>
      <c r="DU364" s="154"/>
      <c r="DV364" s="154"/>
      <c r="DW364" s="154"/>
      <c r="DX364" s="154"/>
      <c r="DY364" s="154"/>
      <c r="DZ364" s="154"/>
      <c r="EA364" s="154"/>
      <c r="EB364" s="154"/>
      <c r="EC364" s="154"/>
      <c r="ED364" s="154"/>
      <c r="EE364" s="154"/>
      <c r="EF364" s="154"/>
      <c r="EG364" s="154"/>
      <c r="EH364" s="154"/>
      <c r="EI364" s="154"/>
      <c r="EJ364" s="154"/>
      <c r="EK364" s="154"/>
      <c r="EL364" s="154"/>
      <c r="EM364" s="154"/>
      <c r="EN364" s="154"/>
      <c r="EO364" s="154"/>
      <c r="EP364" s="154"/>
      <c r="EQ364" s="154"/>
      <c r="ER364" s="154"/>
      <c r="ES364" s="154"/>
      <c r="ET364" s="154"/>
      <c r="EU364" s="154"/>
      <c r="EV364" s="154"/>
    </row>
    <row r="365" spans="32:152" ht="12.75">
      <c r="AF365" s="154"/>
      <c r="AG365" s="154"/>
      <c r="AH365" s="154"/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  <c r="BD365" s="154"/>
      <c r="BE365" s="154"/>
      <c r="BF365" s="154"/>
      <c r="BG365" s="154"/>
      <c r="BH365" s="154"/>
      <c r="BI365" s="154"/>
      <c r="BJ365" s="154"/>
      <c r="BK365" s="154"/>
      <c r="BL365" s="154"/>
      <c r="BM365" s="154"/>
      <c r="BN365" s="154"/>
      <c r="BO365" s="154"/>
      <c r="BP365" s="154"/>
      <c r="BQ365" s="154"/>
      <c r="BR365" s="154"/>
      <c r="BS365" s="154"/>
      <c r="BT365" s="154"/>
      <c r="BU365" s="154"/>
      <c r="BV365" s="154"/>
      <c r="BW365" s="154"/>
      <c r="BX365" s="154"/>
      <c r="BY365" s="154"/>
      <c r="BZ365" s="154"/>
      <c r="CA365" s="154"/>
      <c r="CB365" s="154"/>
      <c r="CC365" s="154"/>
      <c r="CD365" s="154"/>
      <c r="CE365" s="154"/>
      <c r="CF365" s="154"/>
      <c r="CG365" s="154"/>
      <c r="CH365" s="154"/>
      <c r="CI365" s="154"/>
      <c r="CJ365" s="154"/>
      <c r="CK365" s="154"/>
      <c r="CL365" s="154"/>
      <c r="CM365" s="154"/>
      <c r="CN365" s="154"/>
      <c r="CO365" s="154"/>
      <c r="CP365" s="154"/>
      <c r="CQ365" s="154"/>
      <c r="CR365" s="154"/>
      <c r="CS365" s="154"/>
      <c r="CT365" s="154"/>
      <c r="CU365" s="154"/>
      <c r="CV365" s="154"/>
      <c r="CW365" s="154"/>
      <c r="CX365" s="154"/>
      <c r="CY365" s="154"/>
      <c r="CZ365" s="154"/>
      <c r="DA365" s="154"/>
      <c r="DB365" s="154"/>
      <c r="DC365" s="154"/>
      <c r="DD365" s="154"/>
      <c r="DE365" s="154"/>
      <c r="DF365" s="154"/>
      <c r="DG365" s="154"/>
      <c r="DH365" s="154"/>
      <c r="DI365" s="154"/>
      <c r="DJ365" s="154"/>
      <c r="DK365" s="154"/>
      <c r="DL365" s="154"/>
      <c r="DM365" s="154"/>
      <c r="DN365" s="154"/>
      <c r="DO365" s="154"/>
      <c r="DP365" s="154"/>
      <c r="DQ365" s="154"/>
      <c r="DR365" s="154"/>
      <c r="DS365" s="154"/>
      <c r="DT365" s="154"/>
      <c r="DU365" s="154"/>
      <c r="DV365" s="154"/>
      <c r="DW365" s="154"/>
      <c r="DX365" s="154"/>
      <c r="DY365" s="154"/>
      <c r="DZ365" s="154"/>
      <c r="EA365" s="154"/>
      <c r="EB365" s="154"/>
      <c r="EC365" s="154"/>
      <c r="ED365" s="154"/>
      <c r="EE365" s="154"/>
      <c r="EF365" s="154"/>
      <c r="EG365" s="154"/>
      <c r="EH365" s="154"/>
      <c r="EI365" s="154"/>
      <c r="EJ365" s="154"/>
      <c r="EK365" s="154"/>
      <c r="EL365" s="154"/>
      <c r="EM365" s="154"/>
      <c r="EN365" s="154"/>
      <c r="EO365" s="154"/>
      <c r="EP365" s="154"/>
      <c r="EQ365" s="154"/>
      <c r="ER365" s="154"/>
      <c r="ES365" s="154"/>
      <c r="ET365" s="154"/>
      <c r="EU365" s="154"/>
      <c r="EV365" s="154"/>
    </row>
    <row r="366" spans="32:152" ht="12.75">
      <c r="AF366" s="154"/>
      <c r="AG366" s="154"/>
      <c r="AH366" s="154"/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  <c r="BD366" s="154"/>
      <c r="BE366" s="154"/>
      <c r="BF366" s="154"/>
      <c r="BG366" s="154"/>
      <c r="BH366" s="154"/>
      <c r="BI366" s="154"/>
      <c r="BJ366" s="154"/>
      <c r="BK366" s="154"/>
      <c r="BL366" s="154"/>
      <c r="BM366" s="154"/>
      <c r="BN366" s="154"/>
      <c r="BO366" s="154"/>
      <c r="BP366" s="154"/>
      <c r="BQ366" s="154"/>
      <c r="BR366" s="154"/>
      <c r="BS366" s="154"/>
      <c r="BT366" s="154"/>
      <c r="BU366" s="154"/>
      <c r="BV366" s="154"/>
      <c r="BW366" s="154"/>
      <c r="BX366" s="154"/>
      <c r="BY366" s="154"/>
      <c r="BZ366" s="154"/>
      <c r="CA366" s="154"/>
      <c r="CB366" s="154"/>
      <c r="CC366" s="154"/>
      <c r="CD366" s="154"/>
      <c r="CE366" s="154"/>
      <c r="CF366" s="154"/>
      <c r="CG366" s="154"/>
      <c r="CH366" s="154"/>
      <c r="CI366" s="154"/>
      <c r="CJ366" s="154"/>
      <c r="CK366" s="154"/>
      <c r="CL366" s="154"/>
      <c r="CM366" s="154"/>
      <c r="CN366" s="154"/>
      <c r="CO366" s="154"/>
      <c r="CP366" s="154"/>
      <c r="CQ366" s="154"/>
      <c r="CR366" s="154"/>
      <c r="CS366" s="154"/>
      <c r="CT366" s="154"/>
      <c r="CU366" s="154"/>
      <c r="CV366" s="154"/>
      <c r="CW366" s="154"/>
      <c r="CX366" s="154"/>
      <c r="CY366" s="154"/>
      <c r="CZ366" s="154"/>
      <c r="DA366" s="154"/>
      <c r="DB366" s="154"/>
      <c r="DC366" s="154"/>
      <c r="DD366" s="154"/>
      <c r="DE366" s="154"/>
      <c r="DF366" s="154"/>
      <c r="DG366" s="154"/>
      <c r="DH366" s="154"/>
      <c r="DI366" s="154"/>
      <c r="DJ366" s="154"/>
      <c r="DK366" s="154"/>
      <c r="DL366" s="154"/>
      <c r="DM366" s="154"/>
      <c r="DN366" s="154"/>
      <c r="DO366" s="154"/>
      <c r="DP366" s="154"/>
      <c r="DQ366" s="154"/>
      <c r="DR366" s="154"/>
      <c r="DS366" s="154"/>
      <c r="DT366" s="154"/>
      <c r="DU366" s="154"/>
      <c r="DV366" s="154"/>
      <c r="DW366" s="154"/>
      <c r="DX366" s="154"/>
      <c r="DY366" s="154"/>
      <c r="DZ366" s="154"/>
      <c r="EA366" s="154"/>
      <c r="EB366" s="154"/>
      <c r="EC366" s="154"/>
      <c r="ED366" s="154"/>
      <c r="EE366" s="154"/>
      <c r="EF366" s="154"/>
      <c r="EG366" s="154"/>
      <c r="EH366" s="154"/>
      <c r="EI366" s="154"/>
      <c r="EJ366" s="154"/>
      <c r="EK366" s="154"/>
      <c r="EL366" s="154"/>
      <c r="EM366" s="154"/>
      <c r="EN366" s="154"/>
      <c r="EO366" s="154"/>
      <c r="EP366" s="154"/>
      <c r="EQ366" s="154"/>
      <c r="ER366" s="154"/>
      <c r="ES366" s="154"/>
      <c r="ET366" s="154"/>
      <c r="EU366" s="154"/>
      <c r="EV366" s="154"/>
    </row>
    <row r="367" spans="32:152" ht="12.75">
      <c r="AF367" s="154"/>
      <c r="AG367" s="154"/>
      <c r="AH367" s="154"/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  <c r="BD367" s="154"/>
      <c r="BE367" s="154"/>
      <c r="BF367" s="154"/>
      <c r="BG367" s="154"/>
      <c r="BH367" s="154"/>
      <c r="BI367" s="154"/>
      <c r="BJ367" s="154"/>
      <c r="BK367" s="154"/>
      <c r="BL367" s="154"/>
      <c r="BM367" s="154"/>
      <c r="BN367" s="154"/>
      <c r="BO367" s="154"/>
      <c r="BP367" s="154"/>
      <c r="BQ367" s="154"/>
      <c r="BR367" s="154"/>
      <c r="BS367" s="154"/>
      <c r="BT367" s="154"/>
      <c r="BU367" s="154"/>
      <c r="BV367" s="154"/>
      <c r="BW367" s="154"/>
      <c r="BX367" s="154"/>
      <c r="BY367" s="154"/>
      <c r="BZ367" s="154"/>
      <c r="CA367" s="154"/>
      <c r="CB367" s="154"/>
      <c r="CC367" s="154"/>
      <c r="CD367" s="154"/>
      <c r="CE367" s="154"/>
      <c r="CF367" s="154"/>
      <c r="CG367" s="154"/>
      <c r="CH367" s="154"/>
      <c r="CI367" s="154"/>
      <c r="CJ367" s="154"/>
      <c r="CK367" s="154"/>
      <c r="CL367" s="154"/>
      <c r="CM367" s="154"/>
      <c r="CN367" s="154"/>
      <c r="CO367" s="154"/>
      <c r="CP367" s="154"/>
      <c r="CQ367" s="154"/>
      <c r="CR367" s="154"/>
      <c r="CS367" s="154"/>
      <c r="CT367" s="154"/>
      <c r="CU367" s="154"/>
      <c r="CV367" s="154"/>
      <c r="CW367" s="154"/>
      <c r="CX367" s="154"/>
      <c r="CY367" s="154"/>
      <c r="CZ367" s="154"/>
      <c r="DA367" s="154"/>
      <c r="DB367" s="154"/>
      <c r="DC367" s="154"/>
      <c r="DD367" s="154"/>
      <c r="DE367" s="154"/>
      <c r="DF367" s="154"/>
      <c r="DG367" s="154"/>
      <c r="DH367" s="154"/>
      <c r="DI367" s="154"/>
      <c r="DJ367" s="154"/>
      <c r="DK367" s="154"/>
      <c r="DL367" s="154"/>
      <c r="DM367" s="154"/>
      <c r="DN367" s="154"/>
      <c r="DO367" s="154"/>
      <c r="DP367" s="154"/>
      <c r="DQ367" s="154"/>
      <c r="DR367" s="154"/>
      <c r="DS367" s="154"/>
      <c r="DT367" s="154"/>
      <c r="DU367" s="154"/>
      <c r="DV367" s="154"/>
      <c r="DW367" s="154"/>
      <c r="DX367" s="154"/>
      <c r="DY367" s="154"/>
      <c r="DZ367" s="154"/>
      <c r="EA367" s="154"/>
      <c r="EB367" s="154"/>
      <c r="EC367" s="154"/>
      <c r="ED367" s="154"/>
      <c r="EE367" s="154"/>
      <c r="EF367" s="154"/>
      <c r="EG367" s="154"/>
      <c r="EH367" s="154"/>
      <c r="EI367" s="154"/>
      <c r="EJ367" s="154"/>
      <c r="EK367" s="154"/>
      <c r="EL367" s="154"/>
      <c r="EM367" s="154"/>
      <c r="EN367" s="154"/>
      <c r="EO367" s="154"/>
      <c r="EP367" s="154"/>
      <c r="EQ367" s="154"/>
      <c r="ER367" s="154"/>
      <c r="ES367" s="154"/>
      <c r="ET367" s="154"/>
      <c r="EU367" s="154"/>
      <c r="EV367" s="154"/>
    </row>
    <row r="368" spans="32:152" ht="12.75">
      <c r="AF368" s="154"/>
      <c r="AG368" s="154"/>
      <c r="AH368" s="154"/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4"/>
      <c r="BS368" s="154"/>
      <c r="BT368" s="154"/>
      <c r="BU368" s="154"/>
      <c r="BV368" s="154"/>
      <c r="BW368" s="154"/>
      <c r="BX368" s="154"/>
      <c r="BY368" s="154"/>
      <c r="BZ368" s="154"/>
      <c r="CA368" s="154"/>
      <c r="CB368" s="154"/>
      <c r="CC368" s="154"/>
      <c r="CD368" s="154"/>
      <c r="CE368" s="154"/>
      <c r="CF368" s="154"/>
      <c r="CG368" s="154"/>
      <c r="CH368" s="154"/>
      <c r="CI368" s="154"/>
      <c r="CJ368" s="154"/>
      <c r="CK368" s="154"/>
      <c r="CL368" s="154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4"/>
      <c r="DG368" s="154"/>
      <c r="DH368" s="154"/>
      <c r="DI368" s="154"/>
      <c r="DJ368" s="154"/>
      <c r="DK368" s="154"/>
      <c r="DL368" s="154"/>
      <c r="DM368" s="154"/>
      <c r="DN368" s="154"/>
      <c r="DO368" s="154"/>
      <c r="DP368" s="154"/>
      <c r="DQ368" s="154"/>
      <c r="DR368" s="154"/>
      <c r="DS368" s="154"/>
      <c r="DT368" s="154"/>
      <c r="DU368" s="154"/>
      <c r="DV368" s="154"/>
      <c r="DW368" s="154"/>
      <c r="DX368" s="154"/>
      <c r="DY368" s="154"/>
      <c r="DZ368" s="154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4"/>
      <c r="EU368" s="154"/>
      <c r="EV368" s="154"/>
    </row>
    <row r="369" spans="32:152" ht="12.75">
      <c r="AF369" s="154"/>
      <c r="AG369" s="154"/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  <c r="BD369" s="154"/>
      <c r="BE369" s="154"/>
      <c r="BF369" s="154"/>
      <c r="BG369" s="154"/>
      <c r="BH369" s="154"/>
      <c r="BI369" s="154"/>
      <c r="BJ369" s="154"/>
      <c r="BK369" s="154"/>
      <c r="BL369" s="154"/>
      <c r="BM369" s="154"/>
      <c r="BN369" s="154"/>
      <c r="BO369" s="154"/>
      <c r="BP369" s="154"/>
      <c r="BQ369" s="154"/>
      <c r="BR369" s="154"/>
      <c r="BS369" s="154"/>
      <c r="BT369" s="154"/>
      <c r="BU369" s="154"/>
      <c r="BV369" s="154"/>
      <c r="BW369" s="154"/>
      <c r="BX369" s="154"/>
      <c r="BY369" s="154"/>
      <c r="BZ369" s="154"/>
      <c r="CA369" s="154"/>
      <c r="CB369" s="154"/>
      <c r="CC369" s="154"/>
      <c r="CD369" s="154"/>
      <c r="CE369" s="154"/>
      <c r="CF369" s="154"/>
      <c r="CG369" s="154"/>
      <c r="CH369" s="154"/>
      <c r="CI369" s="154"/>
      <c r="CJ369" s="154"/>
      <c r="CK369" s="154"/>
      <c r="CL369" s="154"/>
      <c r="CM369" s="154"/>
      <c r="CN369" s="154"/>
      <c r="CO369" s="154"/>
      <c r="CP369" s="154"/>
      <c r="CQ369" s="154"/>
      <c r="CR369" s="154"/>
      <c r="CS369" s="154"/>
      <c r="CT369" s="154"/>
      <c r="CU369" s="154"/>
      <c r="CV369" s="154"/>
      <c r="CW369" s="154"/>
      <c r="CX369" s="154"/>
      <c r="CY369" s="154"/>
      <c r="CZ369" s="154"/>
      <c r="DA369" s="154"/>
      <c r="DB369" s="154"/>
      <c r="DC369" s="154"/>
      <c r="DD369" s="154"/>
      <c r="DE369" s="154"/>
      <c r="DF369" s="154"/>
      <c r="DG369" s="154"/>
      <c r="DH369" s="154"/>
      <c r="DI369" s="154"/>
      <c r="DJ369" s="154"/>
      <c r="DK369" s="154"/>
      <c r="DL369" s="154"/>
      <c r="DM369" s="154"/>
      <c r="DN369" s="154"/>
      <c r="DO369" s="154"/>
      <c r="DP369" s="154"/>
      <c r="DQ369" s="154"/>
      <c r="DR369" s="154"/>
      <c r="DS369" s="154"/>
      <c r="DT369" s="154"/>
      <c r="DU369" s="154"/>
      <c r="DV369" s="154"/>
      <c r="DW369" s="154"/>
      <c r="DX369" s="154"/>
      <c r="DY369" s="154"/>
      <c r="DZ369" s="154"/>
      <c r="EA369" s="154"/>
      <c r="EB369" s="154"/>
      <c r="EC369" s="154"/>
      <c r="ED369" s="154"/>
      <c r="EE369" s="154"/>
      <c r="EF369" s="154"/>
      <c r="EG369" s="154"/>
      <c r="EH369" s="154"/>
      <c r="EI369" s="154"/>
      <c r="EJ369" s="154"/>
      <c r="EK369" s="154"/>
      <c r="EL369" s="154"/>
      <c r="EM369" s="154"/>
      <c r="EN369" s="154"/>
      <c r="EO369" s="154"/>
      <c r="EP369" s="154"/>
      <c r="EQ369" s="154"/>
      <c r="ER369" s="154"/>
      <c r="ES369" s="154"/>
      <c r="ET369" s="154"/>
      <c r="EU369" s="154"/>
      <c r="EV369" s="154"/>
    </row>
    <row r="370" spans="32:152" ht="12.75"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154"/>
      <c r="BG370" s="154"/>
      <c r="BH370" s="154"/>
      <c r="BI370" s="154"/>
      <c r="BJ370" s="154"/>
      <c r="BK370" s="154"/>
      <c r="BL370" s="154"/>
      <c r="BM370" s="154"/>
      <c r="BN370" s="154"/>
      <c r="BO370" s="154"/>
      <c r="BP370" s="154"/>
      <c r="BQ370" s="154"/>
      <c r="BR370" s="154"/>
      <c r="BS370" s="154"/>
      <c r="BT370" s="154"/>
      <c r="BU370" s="154"/>
      <c r="BV370" s="154"/>
      <c r="BW370" s="154"/>
      <c r="BX370" s="154"/>
      <c r="BY370" s="154"/>
      <c r="BZ370" s="154"/>
      <c r="CA370" s="154"/>
      <c r="CB370" s="154"/>
      <c r="CC370" s="154"/>
      <c r="CD370" s="154"/>
      <c r="CE370" s="154"/>
      <c r="CF370" s="154"/>
      <c r="CG370" s="154"/>
      <c r="CH370" s="154"/>
      <c r="CI370" s="154"/>
      <c r="CJ370" s="154"/>
      <c r="CK370" s="154"/>
      <c r="CL370" s="154"/>
      <c r="CM370" s="154"/>
      <c r="CN370" s="154"/>
      <c r="CO370" s="154"/>
      <c r="CP370" s="154"/>
      <c r="CQ370" s="154"/>
      <c r="CR370" s="154"/>
      <c r="CS370" s="154"/>
      <c r="CT370" s="154"/>
      <c r="CU370" s="154"/>
      <c r="CV370" s="154"/>
      <c r="CW370" s="154"/>
      <c r="CX370" s="154"/>
      <c r="CY370" s="154"/>
      <c r="CZ370" s="154"/>
      <c r="DA370" s="154"/>
      <c r="DB370" s="154"/>
      <c r="DC370" s="154"/>
      <c r="DD370" s="154"/>
      <c r="DE370" s="154"/>
      <c r="DF370" s="154"/>
      <c r="DG370" s="154"/>
      <c r="DH370" s="154"/>
      <c r="DI370" s="154"/>
      <c r="DJ370" s="154"/>
      <c r="DK370" s="154"/>
      <c r="DL370" s="154"/>
      <c r="DM370" s="154"/>
      <c r="DN370" s="154"/>
      <c r="DO370" s="154"/>
      <c r="DP370" s="154"/>
      <c r="DQ370" s="154"/>
      <c r="DR370" s="154"/>
      <c r="DS370" s="154"/>
      <c r="DT370" s="154"/>
      <c r="DU370" s="154"/>
      <c r="DV370" s="154"/>
      <c r="DW370" s="154"/>
      <c r="DX370" s="154"/>
      <c r="DY370" s="154"/>
      <c r="DZ370" s="154"/>
      <c r="EA370" s="154"/>
      <c r="EB370" s="154"/>
      <c r="EC370" s="154"/>
      <c r="ED370" s="154"/>
      <c r="EE370" s="154"/>
      <c r="EF370" s="154"/>
      <c r="EG370" s="154"/>
      <c r="EH370" s="154"/>
      <c r="EI370" s="154"/>
      <c r="EJ370" s="154"/>
      <c r="EK370" s="154"/>
      <c r="EL370" s="154"/>
      <c r="EM370" s="154"/>
      <c r="EN370" s="154"/>
      <c r="EO370" s="154"/>
      <c r="EP370" s="154"/>
      <c r="EQ370" s="154"/>
      <c r="ER370" s="154"/>
      <c r="ES370" s="154"/>
      <c r="ET370" s="154"/>
      <c r="EU370" s="154"/>
      <c r="EV370" s="154"/>
    </row>
    <row r="371" spans="32:152" ht="12.75">
      <c r="AF371" s="154"/>
      <c r="AG371" s="154"/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  <c r="BD371" s="154"/>
      <c r="BE371" s="154"/>
      <c r="BF371" s="154"/>
      <c r="BG371" s="154"/>
      <c r="BH371" s="154"/>
      <c r="BI371" s="154"/>
      <c r="BJ371" s="154"/>
      <c r="BK371" s="154"/>
      <c r="BL371" s="154"/>
      <c r="BM371" s="154"/>
      <c r="BN371" s="154"/>
      <c r="BO371" s="154"/>
      <c r="BP371" s="154"/>
      <c r="BQ371" s="154"/>
      <c r="BR371" s="154"/>
      <c r="BS371" s="154"/>
      <c r="BT371" s="154"/>
      <c r="BU371" s="154"/>
      <c r="BV371" s="154"/>
      <c r="BW371" s="154"/>
      <c r="BX371" s="154"/>
      <c r="BY371" s="154"/>
      <c r="BZ371" s="154"/>
      <c r="CA371" s="154"/>
      <c r="CB371" s="154"/>
      <c r="CC371" s="154"/>
      <c r="CD371" s="154"/>
      <c r="CE371" s="154"/>
      <c r="CF371" s="154"/>
      <c r="CG371" s="154"/>
      <c r="CH371" s="154"/>
      <c r="CI371" s="154"/>
      <c r="CJ371" s="154"/>
      <c r="CK371" s="154"/>
      <c r="CL371" s="154"/>
      <c r="CM371" s="154"/>
      <c r="CN371" s="154"/>
      <c r="CO371" s="154"/>
      <c r="CP371" s="154"/>
      <c r="CQ371" s="154"/>
      <c r="CR371" s="154"/>
      <c r="CS371" s="154"/>
      <c r="CT371" s="154"/>
      <c r="CU371" s="154"/>
      <c r="CV371" s="154"/>
      <c r="CW371" s="154"/>
      <c r="CX371" s="154"/>
      <c r="CY371" s="154"/>
      <c r="CZ371" s="154"/>
      <c r="DA371" s="154"/>
      <c r="DB371" s="154"/>
      <c r="DC371" s="154"/>
      <c r="DD371" s="154"/>
      <c r="DE371" s="154"/>
      <c r="DF371" s="154"/>
      <c r="DG371" s="154"/>
      <c r="DH371" s="154"/>
      <c r="DI371" s="154"/>
      <c r="DJ371" s="154"/>
      <c r="DK371" s="154"/>
      <c r="DL371" s="154"/>
      <c r="DM371" s="154"/>
      <c r="DN371" s="154"/>
      <c r="DO371" s="154"/>
      <c r="DP371" s="154"/>
      <c r="DQ371" s="154"/>
      <c r="DR371" s="154"/>
      <c r="DS371" s="154"/>
      <c r="DT371" s="154"/>
      <c r="DU371" s="154"/>
      <c r="DV371" s="154"/>
      <c r="DW371" s="154"/>
      <c r="DX371" s="154"/>
      <c r="DY371" s="154"/>
      <c r="DZ371" s="154"/>
      <c r="EA371" s="154"/>
      <c r="EB371" s="154"/>
      <c r="EC371" s="154"/>
      <c r="ED371" s="154"/>
      <c r="EE371" s="154"/>
      <c r="EF371" s="154"/>
      <c r="EG371" s="154"/>
      <c r="EH371" s="154"/>
      <c r="EI371" s="154"/>
      <c r="EJ371" s="154"/>
      <c r="EK371" s="154"/>
      <c r="EL371" s="154"/>
      <c r="EM371" s="154"/>
      <c r="EN371" s="154"/>
      <c r="EO371" s="154"/>
      <c r="EP371" s="154"/>
      <c r="EQ371" s="154"/>
      <c r="ER371" s="154"/>
      <c r="ES371" s="154"/>
      <c r="ET371" s="154"/>
      <c r="EU371" s="154"/>
      <c r="EV371" s="154"/>
    </row>
    <row r="372" spans="32:152" ht="12.75">
      <c r="AF372" s="154"/>
      <c r="AG372" s="154"/>
      <c r="AH372" s="154"/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  <c r="BD372" s="154"/>
      <c r="BE372" s="154"/>
      <c r="BF372" s="154"/>
      <c r="BG372" s="154"/>
      <c r="BH372" s="154"/>
      <c r="BI372" s="154"/>
      <c r="BJ372" s="154"/>
      <c r="BK372" s="154"/>
      <c r="BL372" s="154"/>
      <c r="BM372" s="154"/>
      <c r="BN372" s="154"/>
      <c r="BO372" s="154"/>
      <c r="BP372" s="154"/>
      <c r="BQ372" s="154"/>
      <c r="BR372" s="154"/>
      <c r="BS372" s="154"/>
      <c r="BT372" s="154"/>
      <c r="BU372" s="154"/>
      <c r="BV372" s="154"/>
      <c r="BW372" s="154"/>
      <c r="BX372" s="154"/>
      <c r="BY372" s="154"/>
      <c r="BZ372" s="154"/>
      <c r="CA372" s="154"/>
      <c r="CB372" s="154"/>
      <c r="CC372" s="154"/>
      <c r="CD372" s="154"/>
      <c r="CE372" s="154"/>
      <c r="CF372" s="154"/>
      <c r="CG372" s="154"/>
      <c r="CH372" s="154"/>
      <c r="CI372" s="154"/>
      <c r="CJ372" s="154"/>
      <c r="CK372" s="154"/>
      <c r="CL372" s="154"/>
      <c r="CM372" s="154"/>
      <c r="CN372" s="154"/>
      <c r="CO372" s="154"/>
      <c r="CP372" s="154"/>
      <c r="CQ372" s="154"/>
      <c r="CR372" s="154"/>
      <c r="CS372" s="154"/>
      <c r="CT372" s="154"/>
      <c r="CU372" s="154"/>
      <c r="CV372" s="154"/>
      <c r="CW372" s="154"/>
      <c r="CX372" s="154"/>
      <c r="CY372" s="154"/>
      <c r="CZ372" s="154"/>
      <c r="DA372" s="154"/>
      <c r="DB372" s="154"/>
      <c r="DC372" s="154"/>
      <c r="DD372" s="154"/>
      <c r="DE372" s="154"/>
      <c r="DF372" s="154"/>
      <c r="DG372" s="154"/>
      <c r="DH372" s="154"/>
      <c r="DI372" s="154"/>
      <c r="DJ372" s="154"/>
      <c r="DK372" s="154"/>
      <c r="DL372" s="154"/>
      <c r="DM372" s="154"/>
      <c r="DN372" s="154"/>
      <c r="DO372" s="154"/>
      <c r="DP372" s="154"/>
      <c r="DQ372" s="154"/>
      <c r="DR372" s="154"/>
      <c r="DS372" s="154"/>
      <c r="DT372" s="154"/>
      <c r="DU372" s="154"/>
      <c r="DV372" s="154"/>
      <c r="DW372" s="154"/>
      <c r="DX372" s="154"/>
      <c r="DY372" s="154"/>
      <c r="DZ372" s="154"/>
      <c r="EA372" s="154"/>
      <c r="EB372" s="154"/>
      <c r="EC372" s="154"/>
      <c r="ED372" s="154"/>
      <c r="EE372" s="154"/>
      <c r="EF372" s="154"/>
      <c r="EG372" s="154"/>
      <c r="EH372" s="154"/>
      <c r="EI372" s="154"/>
      <c r="EJ372" s="154"/>
      <c r="EK372" s="154"/>
      <c r="EL372" s="154"/>
      <c r="EM372" s="154"/>
      <c r="EN372" s="154"/>
      <c r="EO372" s="154"/>
      <c r="EP372" s="154"/>
      <c r="EQ372" s="154"/>
      <c r="ER372" s="154"/>
      <c r="ES372" s="154"/>
      <c r="ET372" s="154"/>
      <c r="EU372" s="154"/>
      <c r="EV372" s="154"/>
    </row>
    <row r="373" spans="32:152" ht="12.75">
      <c r="AF373" s="154"/>
      <c r="AG373" s="154"/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  <c r="BD373" s="154"/>
      <c r="BE373" s="154"/>
      <c r="BF373" s="154"/>
      <c r="BG373" s="154"/>
      <c r="BH373" s="154"/>
      <c r="BI373" s="154"/>
      <c r="BJ373" s="154"/>
      <c r="BK373" s="154"/>
      <c r="BL373" s="154"/>
      <c r="BM373" s="154"/>
      <c r="BN373" s="154"/>
      <c r="BO373" s="154"/>
      <c r="BP373" s="154"/>
      <c r="BQ373" s="154"/>
      <c r="BR373" s="154"/>
      <c r="BS373" s="154"/>
      <c r="BT373" s="154"/>
      <c r="BU373" s="154"/>
      <c r="BV373" s="154"/>
      <c r="BW373" s="154"/>
      <c r="BX373" s="154"/>
      <c r="BY373" s="154"/>
      <c r="BZ373" s="154"/>
      <c r="CA373" s="154"/>
      <c r="CB373" s="154"/>
      <c r="CC373" s="154"/>
      <c r="CD373" s="154"/>
      <c r="CE373" s="154"/>
      <c r="CF373" s="154"/>
      <c r="CG373" s="154"/>
      <c r="CH373" s="154"/>
      <c r="CI373" s="154"/>
      <c r="CJ373" s="154"/>
      <c r="CK373" s="154"/>
      <c r="CL373" s="154"/>
      <c r="CM373" s="154"/>
      <c r="CN373" s="154"/>
      <c r="CO373" s="154"/>
      <c r="CP373" s="154"/>
      <c r="CQ373" s="154"/>
      <c r="CR373" s="154"/>
      <c r="CS373" s="154"/>
      <c r="CT373" s="154"/>
      <c r="CU373" s="154"/>
      <c r="CV373" s="154"/>
      <c r="CW373" s="154"/>
      <c r="CX373" s="154"/>
      <c r="CY373" s="154"/>
      <c r="CZ373" s="154"/>
      <c r="DA373" s="154"/>
      <c r="DB373" s="154"/>
      <c r="DC373" s="154"/>
      <c r="DD373" s="154"/>
      <c r="DE373" s="154"/>
      <c r="DF373" s="154"/>
      <c r="DG373" s="154"/>
      <c r="DH373" s="154"/>
      <c r="DI373" s="154"/>
      <c r="DJ373" s="154"/>
      <c r="DK373" s="154"/>
      <c r="DL373" s="154"/>
      <c r="DM373" s="154"/>
      <c r="DN373" s="154"/>
      <c r="DO373" s="154"/>
      <c r="DP373" s="154"/>
      <c r="DQ373" s="154"/>
      <c r="DR373" s="154"/>
      <c r="DS373" s="154"/>
      <c r="DT373" s="154"/>
      <c r="DU373" s="154"/>
      <c r="DV373" s="154"/>
      <c r="DW373" s="154"/>
      <c r="DX373" s="154"/>
      <c r="DY373" s="154"/>
      <c r="DZ373" s="154"/>
      <c r="EA373" s="154"/>
      <c r="EB373" s="154"/>
      <c r="EC373" s="154"/>
      <c r="ED373" s="154"/>
      <c r="EE373" s="154"/>
      <c r="EF373" s="154"/>
      <c r="EG373" s="154"/>
      <c r="EH373" s="154"/>
      <c r="EI373" s="154"/>
      <c r="EJ373" s="154"/>
      <c r="EK373" s="154"/>
      <c r="EL373" s="154"/>
      <c r="EM373" s="154"/>
      <c r="EN373" s="154"/>
      <c r="EO373" s="154"/>
      <c r="EP373" s="154"/>
      <c r="EQ373" s="154"/>
      <c r="ER373" s="154"/>
      <c r="ES373" s="154"/>
      <c r="ET373" s="154"/>
      <c r="EU373" s="154"/>
      <c r="EV373" s="154"/>
    </row>
    <row r="374" spans="32:152" ht="12.75">
      <c r="AF374" s="154"/>
      <c r="AG374" s="154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  <c r="BD374" s="154"/>
      <c r="BE374" s="154"/>
      <c r="BF374" s="154"/>
      <c r="BG374" s="154"/>
      <c r="BH374" s="154"/>
      <c r="BI374" s="154"/>
      <c r="BJ374" s="154"/>
      <c r="BK374" s="154"/>
      <c r="BL374" s="154"/>
      <c r="BM374" s="154"/>
      <c r="BN374" s="154"/>
      <c r="BO374" s="154"/>
      <c r="BP374" s="154"/>
      <c r="BQ374" s="154"/>
      <c r="BR374" s="154"/>
      <c r="BS374" s="154"/>
      <c r="BT374" s="154"/>
      <c r="BU374" s="154"/>
      <c r="BV374" s="154"/>
      <c r="BW374" s="154"/>
      <c r="BX374" s="154"/>
      <c r="BY374" s="154"/>
      <c r="BZ374" s="154"/>
      <c r="CA374" s="154"/>
      <c r="CB374" s="154"/>
      <c r="CC374" s="154"/>
      <c r="CD374" s="154"/>
      <c r="CE374" s="154"/>
      <c r="CF374" s="154"/>
      <c r="CG374" s="154"/>
      <c r="CH374" s="154"/>
      <c r="CI374" s="154"/>
      <c r="CJ374" s="154"/>
      <c r="CK374" s="154"/>
      <c r="CL374" s="154"/>
      <c r="CM374" s="154"/>
      <c r="CN374" s="154"/>
      <c r="CO374" s="154"/>
      <c r="CP374" s="154"/>
      <c r="CQ374" s="154"/>
      <c r="CR374" s="154"/>
      <c r="CS374" s="154"/>
      <c r="CT374" s="154"/>
      <c r="CU374" s="154"/>
      <c r="CV374" s="154"/>
      <c r="CW374" s="154"/>
      <c r="CX374" s="154"/>
      <c r="CY374" s="154"/>
      <c r="CZ374" s="154"/>
      <c r="DA374" s="154"/>
      <c r="DB374" s="154"/>
      <c r="DC374" s="154"/>
      <c r="DD374" s="154"/>
      <c r="DE374" s="154"/>
      <c r="DF374" s="154"/>
      <c r="DG374" s="154"/>
      <c r="DH374" s="154"/>
      <c r="DI374" s="154"/>
      <c r="DJ374" s="154"/>
      <c r="DK374" s="154"/>
      <c r="DL374" s="154"/>
      <c r="DM374" s="154"/>
      <c r="DN374" s="154"/>
      <c r="DO374" s="154"/>
      <c r="DP374" s="154"/>
      <c r="DQ374" s="154"/>
      <c r="DR374" s="154"/>
      <c r="DS374" s="154"/>
      <c r="DT374" s="154"/>
      <c r="DU374" s="154"/>
      <c r="DV374" s="154"/>
      <c r="DW374" s="154"/>
      <c r="DX374" s="154"/>
      <c r="DY374" s="154"/>
      <c r="DZ374" s="154"/>
      <c r="EA374" s="154"/>
      <c r="EB374" s="154"/>
      <c r="EC374" s="154"/>
      <c r="ED374" s="154"/>
      <c r="EE374" s="154"/>
      <c r="EF374" s="154"/>
      <c r="EG374" s="154"/>
      <c r="EH374" s="154"/>
      <c r="EI374" s="154"/>
      <c r="EJ374" s="154"/>
      <c r="EK374" s="154"/>
      <c r="EL374" s="154"/>
      <c r="EM374" s="154"/>
      <c r="EN374" s="154"/>
      <c r="EO374" s="154"/>
      <c r="EP374" s="154"/>
      <c r="EQ374" s="154"/>
      <c r="ER374" s="154"/>
      <c r="ES374" s="154"/>
      <c r="ET374" s="154"/>
      <c r="EU374" s="154"/>
      <c r="EV374" s="154"/>
    </row>
    <row r="375" spans="32:152" ht="12.75">
      <c r="AF375" s="154"/>
      <c r="AG375" s="154"/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  <c r="BD375" s="154"/>
      <c r="BE375" s="154"/>
      <c r="BF375" s="154"/>
      <c r="BG375" s="154"/>
      <c r="BH375" s="154"/>
      <c r="BI375" s="154"/>
      <c r="BJ375" s="154"/>
      <c r="BK375" s="154"/>
      <c r="BL375" s="154"/>
      <c r="BM375" s="154"/>
      <c r="BN375" s="154"/>
      <c r="BO375" s="154"/>
      <c r="BP375" s="154"/>
      <c r="BQ375" s="154"/>
      <c r="BR375" s="154"/>
      <c r="BS375" s="154"/>
      <c r="BT375" s="154"/>
      <c r="BU375" s="154"/>
      <c r="BV375" s="154"/>
      <c r="BW375" s="154"/>
      <c r="BX375" s="154"/>
      <c r="BY375" s="154"/>
      <c r="BZ375" s="154"/>
      <c r="CA375" s="154"/>
      <c r="CB375" s="154"/>
      <c r="CC375" s="154"/>
      <c r="CD375" s="154"/>
      <c r="CE375" s="154"/>
      <c r="CF375" s="154"/>
      <c r="CG375" s="154"/>
      <c r="CH375" s="154"/>
      <c r="CI375" s="154"/>
      <c r="CJ375" s="154"/>
      <c r="CK375" s="154"/>
      <c r="CL375" s="154"/>
      <c r="CM375" s="154"/>
      <c r="CN375" s="154"/>
      <c r="CO375" s="154"/>
      <c r="CP375" s="154"/>
      <c r="CQ375" s="154"/>
      <c r="CR375" s="154"/>
      <c r="CS375" s="154"/>
      <c r="CT375" s="154"/>
      <c r="CU375" s="154"/>
      <c r="CV375" s="154"/>
      <c r="CW375" s="154"/>
      <c r="CX375" s="154"/>
      <c r="CY375" s="154"/>
      <c r="CZ375" s="154"/>
      <c r="DA375" s="154"/>
      <c r="DB375" s="154"/>
      <c r="DC375" s="154"/>
      <c r="DD375" s="154"/>
      <c r="DE375" s="154"/>
      <c r="DF375" s="154"/>
      <c r="DG375" s="154"/>
      <c r="DH375" s="154"/>
      <c r="DI375" s="154"/>
      <c r="DJ375" s="154"/>
      <c r="DK375" s="154"/>
      <c r="DL375" s="154"/>
      <c r="DM375" s="154"/>
      <c r="DN375" s="154"/>
      <c r="DO375" s="154"/>
      <c r="DP375" s="154"/>
      <c r="DQ375" s="154"/>
      <c r="DR375" s="154"/>
      <c r="DS375" s="154"/>
      <c r="DT375" s="154"/>
      <c r="DU375" s="154"/>
      <c r="DV375" s="154"/>
      <c r="DW375" s="154"/>
      <c r="DX375" s="154"/>
      <c r="DY375" s="154"/>
      <c r="DZ375" s="154"/>
      <c r="EA375" s="154"/>
      <c r="EB375" s="154"/>
      <c r="EC375" s="154"/>
      <c r="ED375" s="154"/>
      <c r="EE375" s="154"/>
      <c r="EF375" s="154"/>
      <c r="EG375" s="154"/>
      <c r="EH375" s="154"/>
      <c r="EI375" s="154"/>
      <c r="EJ375" s="154"/>
      <c r="EK375" s="154"/>
      <c r="EL375" s="154"/>
      <c r="EM375" s="154"/>
      <c r="EN375" s="154"/>
      <c r="EO375" s="154"/>
      <c r="EP375" s="154"/>
      <c r="EQ375" s="154"/>
      <c r="ER375" s="154"/>
      <c r="ES375" s="154"/>
      <c r="ET375" s="154"/>
      <c r="EU375" s="154"/>
      <c r="EV375" s="154"/>
    </row>
    <row r="376" spans="32:152" ht="12.75">
      <c r="AF376" s="154"/>
      <c r="AG376" s="154"/>
      <c r="AH376" s="154"/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  <c r="BD376" s="154"/>
      <c r="BE376" s="154"/>
      <c r="BF376" s="154"/>
      <c r="BG376" s="154"/>
      <c r="BH376" s="154"/>
      <c r="BI376" s="154"/>
      <c r="BJ376" s="154"/>
      <c r="BK376" s="154"/>
      <c r="BL376" s="154"/>
      <c r="BM376" s="154"/>
      <c r="BN376" s="154"/>
      <c r="BO376" s="154"/>
      <c r="BP376" s="154"/>
      <c r="BQ376" s="154"/>
      <c r="BR376" s="154"/>
      <c r="BS376" s="154"/>
      <c r="BT376" s="154"/>
      <c r="BU376" s="154"/>
      <c r="BV376" s="154"/>
      <c r="BW376" s="154"/>
      <c r="BX376" s="154"/>
      <c r="BY376" s="154"/>
      <c r="BZ376" s="154"/>
      <c r="CA376" s="154"/>
      <c r="CB376" s="154"/>
      <c r="CC376" s="154"/>
      <c r="CD376" s="154"/>
      <c r="CE376" s="154"/>
      <c r="CF376" s="154"/>
      <c r="CG376" s="154"/>
      <c r="CH376" s="154"/>
      <c r="CI376" s="154"/>
      <c r="CJ376" s="154"/>
      <c r="CK376" s="154"/>
      <c r="CL376" s="154"/>
      <c r="CM376" s="154"/>
      <c r="CN376" s="154"/>
      <c r="CO376" s="154"/>
      <c r="CP376" s="154"/>
      <c r="CQ376" s="154"/>
      <c r="CR376" s="154"/>
      <c r="CS376" s="154"/>
      <c r="CT376" s="154"/>
      <c r="CU376" s="154"/>
      <c r="CV376" s="154"/>
      <c r="CW376" s="154"/>
      <c r="CX376" s="154"/>
      <c r="CY376" s="154"/>
      <c r="CZ376" s="154"/>
      <c r="DA376" s="154"/>
      <c r="DB376" s="154"/>
      <c r="DC376" s="154"/>
      <c r="DD376" s="154"/>
      <c r="DE376" s="154"/>
      <c r="DF376" s="154"/>
      <c r="DG376" s="154"/>
      <c r="DH376" s="154"/>
      <c r="DI376" s="154"/>
      <c r="DJ376" s="154"/>
      <c r="DK376" s="154"/>
      <c r="DL376" s="154"/>
      <c r="DM376" s="154"/>
      <c r="DN376" s="154"/>
      <c r="DO376" s="154"/>
      <c r="DP376" s="154"/>
      <c r="DQ376" s="154"/>
      <c r="DR376" s="154"/>
      <c r="DS376" s="154"/>
      <c r="DT376" s="154"/>
      <c r="DU376" s="154"/>
      <c r="DV376" s="154"/>
      <c r="DW376" s="154"/>
      <c r="DX376" s="154"/>
      <c r="DY376" s="154"/>
      <c r="DZ376" s="154"/>
      <c r="EA376" s="154"/>
      <c r="EB376" s="154"/>
      <c r="EC376" s="154"/>
      <c r="ED376" s="154"/>
      <c r="EE376" s="154"/>
      <c r="EF376" s="154"/>
      <c r="EG376" s="154"/>
      <c r="EH376" s="154"/>
      <c r="EI376" s="154"/>
      <c r="EJ376" s="154"/>
      <c r="EK376" s="154"/>
      <c r="EL376" s="154"/>
      <c r="EM376" s="154"/>
      <c r="EN376" s="154"/>
      <c r="EO376" s="154"/>
      <c r="EP376" s="154"/>
      <c r="EQ376" s="154"/>
      <c r="ER376" s="154"/>
      <c r="ES376" s="154"/>
      <c r="ET376" s="154"/>
      <c r="EU376" s="154"/>
      <c r="EV376" s="154"/>
    </row>
    <row r="377" spans="32:152" ht="12.75"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154"/>
      <c r="BG377" s="154"/>
      <c r="BH377" s="154"/>
      <c r="BI377" s="154"/>
      <c r="BJ377" s="154"/>
      <c r="BK377" s="154"/>
      <c r="BL377" s="154"/>
      <c r="BM377" s="154"/>
      <c r="BN377" s="154"/>
      <c r="BO377" s="154"/>
      <c r="BP377" s="154"/>
      <c r="BQ377" s="154"/>
      <c r="BR377" s="154"/>
      <c r="BS377" s="154"/>
      <c r="BT377" s="154"/>
      <c r="BU377" s="154"/>
      <c r="BV377" s="154"/>
      <c r="BW377" s="154"/>
      <c r="BX377" s="154"/>
      <c r="BY377" s="154"/>
      <c r="BZ377" s="154"/>
      <c r="CA377" s="154"/>
      <c r="CB377" s="154"/>
      <c r="CC377" s="154"/>
      <c r="CD377" s="154"/>
      <c r="CE377" s="154"/>
      <c r="CF377" s="154"/>
      <c r="CG377" s="154"/>
      <c r="CH377" s="154"/>
      <c r="CI377" s="154"/>
      <c r="CJ377" s="154"/>
      <c r="CK377" s="154"/>
      <c r="CL377" s="154"/>
      <c r="CM377" s="154"/>
      <c r="CN377" s="154"/>
      <c r="CO377" s="154"/>
      <c r="CP377" s="154"/>
      <c r="CQ377" s="154"/>
      <c r="CR377" s="154"/>
      <c r="CS377" s="154"/>
      <c r="CT377" s="154"/>
      <c r="CU377" s="154"/>
      <c r="CV377" s="154"/>
      <c r="CW377" s="154"/>
      <c r="CX377" s="154"/>
      <c r="CY377" s="154"/>
      <c r="CZ377" s="154"/>
      <c r="DA377" s="154"/>
      <c r="DB377" s="154"/>
      <c r="DC377" s="154"/>
      <c r="DD377" s="154"/>
      <c r="DE377" s="154"/>
      <c r="DF377" s="154"/>
      <c r="DG377" s="154"/>
      <c r="DH377" s="154"/>
      <c r="DI377" s="154"/>
      <c r="DJ377" s="154"/>
      <c r="DK377" s="154"/>
      <c r="DL377" s="154"/>
      <c r="DM377" s="154"/>
      <c r="DN377" s="154"/>
      <c r="DO377" s="154"/>
      <c r="DP377" s="154"/>
      <c r="DQ377" s="154"/>
      <c r="DR377" s="154"/>
      <c r="DS377" s="154"/>
      <c r="DT377" s="154"/>
      <c r="DU377" s="154"/>
      <c r="DV377" s="154"/>
      <c r="DW377" s="154"/>
      <c r="DX377" s="154"/>
      <c r="DY377" s="154"/>
      <c r="DZ377" s="154"/>
      <c r="EA377" s="154"/>
      <c r="EB377" s="154"/>
      <c r="EC377" s="154"/>
      <c r="ED377" s="154"/>
      <c r="EE377" s="154"/>
      <c r="EF377" s="154"/>
      <c r="EG377" s="154"/>
      <c r="EH377" s="154"/>
      <c r="EI377" s="154"/>
      <c r="EJ377" s="154"/>
      <c r="EK377" s="154"/>
      <c r="EL377" s="154"/>
      <c r="EM377" s="154"/>
      <c r="EN377" s="154"/>
      <c r="EO377" s="154"/>
      <c r="EP377" s="154"/>
      <c r="EQ377" s="154"/>
      <c r="ER377" s="154"/>
      <c r="ES377" s="154"/>
      <c r="ET377" s="154"/>
      <c r="EU377" s="154"/>
      <c r="EV377" s="154"/>
    </row>
    <row r="378" spans="32:152" ht="12.75"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  <c r="BD378" s="154"/>
      <c r="BE378" s="154"/>
      <c r="BF378" s="154"/>
      <c r="BG378" s="154"/>
      <c r="BH378" s="154"/>
      <c r="BI378" s="154"/>
      <c r="BJ378" s="154"/>
      <c r="BK378" s="154"/>
      <c r="BL378" s="154"/>
      <c r="BM378" s="154"/>
      <c r="BN378" s="154"/>
      <c r="BO378" s="154"/>
      <c r="BP378" s="154"/>
      <c r="BQ378" s="154"/>
      <c r="BR378" s="154"/>
      <c r="BS378" s="154"/>
      <c r="BT378" s="154"/>
      <c r="BU378" s="154"/>
      <c r="BV378" s="154"/>
      <c r="BW378" s="154"/>
      <c r="BX378" s="154"/>
      <c r="BY378" s="154"/>
      <c r="BZ378" s="154"/>
      <c r="CA378" s="154"/>
      <c r="CB378" s="154"/>
      <c r="CC378" s="154"/>
      <c r="CD378" s="154"/>
      <c r="CE378" s="154"/>
      <c r="CF378" s="154"/>
      <c r="CG378" s="154"/>
      <c r="CH378" s="154"/>
      <c r="CI378" s="154"/>
      <c r="CJ378" s="154"/>
      <c r="CK378" s="154"/>
      <c r="CL378" s="154"/>
      <c r="CM378" s="154"/>
      <c r="CN378" s="154"/>
      <c r="CO378" s="154"/>
      <c r="CP378" s="154"/>
      <c r="CQ378" s="154"/>
      <c r="CR378" s="154"/>
      <c r="CS378" s="154"/>
      <c r="CT378" s="154"/>
      <c r="CU378" s="154"/>
      <c r="CV378" s="154"/>
      <c r="CW378" s="154"/>
      <c r="CX378" s="154"/>
      <c r="CY378" s="154"/>
      <c r="CZ378" s="154"/>
      <c r="DA378" s="154"/>
      <c r="DB378" s="154"/>
      <c r="DC378" s="154"/>
      <c r="DD378" s="154"/>
      <c r="DE378" s="154"/>
      <c r="DF378" s="154"/>
      <c r="DG378" s="154"/>
      <c r="DH378" s="154"/>
      <c r="DI378" s="154"/>
      <c r="DJ378" s="154"/>
      <c r="DK378" s="154"/>
      <c r="DL378" s="154"/>
      <c r="DM378" s="154"/>
      <c r="DN378" s="154"/>
      <c r="DO378" s="154"/>
      <c r="DP378" s="154"/>
      <c r="DQ378" s="154"/>
      <c r="DR378" s="154"/>
      <c r="DS378" s="154"/>
      <c r="DT378" s="154"/>
      <c r="DU378" s="154"/>
      <c r="DV378" s="154"/>
      <c r="DW378" s="154"/>
      <c r="DX378" s="154"/>
      <c r="DY378" s="154"/>
      <c r="DZ378" s="154"/>
      <c r="EA378" s="154"/>
      <c r="EB378" s="154"/>
      <c r="EC378" s="154"/>
      <c r="ED378" s="154"/>
      <c r="EE378" s="154"/>
      <c r="EF378" s="154"/>
      <c r="EG378" s="154"/>
      <c r="EH378" s="154"/>
      <c r="EI378" s="154"/>
      <c r="EJ378" s="154"/>
      <c r="EK378" s="154"/>
      <c r="EL378" s="154"/>
      <c r="EM378" s="154"/>
      <c r="EN378" s="154"/>
      <c r="EO378" s="154"/>
      <c r="EP378" s="154"/>
      <c r="EQ378" s="154"/>
      <c r="ER378" s="154"/>
      <c r="ES378" s="154"/>
      <c r="ET378" s="154"/>
      <c r="EU378" s="154"/>
      <c r="EV378" s="154"/>
    </row>
    <row r="379" spans="32:152" ht="12.75">
      <c r="AF379" s="154"/>
      <c r="AG379" s="154"/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  <c r="BD379" s="154"/>
      <c r="BE379" s="154"/>
      <c r="BF379" s="154"/>
      <c r="BG379" s="154"/>
      <c r="BH379" s="154"/>
      <c r="BI379" s="154"/>
      <c r="BJ379" s="154"/>
      <c r="BK379" s="154"/>
      <c r="BL379" s="154"/>
      <c r="BM379" s="154"/>
      <c r="BN379" s="154"/>
      <c r="BO379" s="154"/>
      <c r="BP379" s="154"/>
      <c r="BQ379" s="154"/>
      <c r="BR379" s="154"/>
      <c r="BS379" s="154"/>
      <c r="BT379" s="154"/>
      <c r="BU379" s="154"/>
      <c r="BV379" s="154"/>
      <c r="BW379" s="154"/>
      <c r="BX379" s="154"/>
      <c r="BY379" s="154"/>
      <c r="BZ379" s="154"/>
      <c r="CA379" s="154"/>
      <c r="CB379" s="154"/>
      <c r="CC379" s="154"/>
      <c r="CD379" s="154"/>
      <c r="CE379" s="154"/>
      <c r="CF379" s="154"/>
      <c r="CG379" s="154"/>
      <c r="CH379" s="154"/>
      <c r="CI379" s="154"/>
      <c r="CJ379" s="154"/>
      <c r="CK379" s="154"/>
      <c r="CL379" s="154"/>
      <c r="CM379" s="154"/>
      <c r="CN379" s="154"/>
      <c r="CO379" s="154"/>
      <c r="CP379" s="154"/>
      <c r="CQ379" s="154"/>
      <c r="CR379" s="154"/>
      <c r="CS379" s="154"/>
      <c r="CT379" s="154"/>
      <c r="CU379" s="154"/>
      <c r="CV379" s="154"/>
      <c r="CW379" s="154"/>
      <c r="CX379" s="154"/>
      <c r="CY379" s="154"/>
      <c r="CZ379" s="154"/>
      <c r="DA379" s="154"/>
      <c r="DB379" s="154"/>
      <c r="DC379" s="154"/>
      <c r="DD379" s="154"/>
      <c r="DE379" s="154"/>
      <c r="DF379" s="154"/>
      <c r="DG379" s="154"/>
      <c r="DH379" s="154"/>
      <c r="DI379" s="154"/>
      <c r="DJ379" s="154"/>
      <c r="DK379" s="154"/>
      <c r="DL379" s="154"/>
      <c r="DM379" s="154"/>
      <c r="DN379" s="154"/>
      <c r="DO379" s="154"/>
      <c r="DP379" s="154"/>
      <c r="DQ379" s="154"/>
      <c r="DR379" s="154"/>
      <c r="DS379" s="154"/>
      <c r="DT379" s="154"/>
      <c r="DU379" s="154"/>
      <c r="DV379" s="154"/>
      <c r="DW379" s="154"/>
      <c r="DX379" s="154"/>
      <c r="DY379" s="154"/>
      <c r="DZ379" s="154"/>
      <c r="EA379" s="154"/>
      <c r="EB379" s="154"/>
      <c r="EC379" s="154"/>
      <c r="ED379" s="154"/>
      <c r="EE379" s="154"/>
      <c r="EF379" s="154"/>
      <c r="EG379" s="154"/>
      <c r="EH379" s="154"/>
      <c r="EI379" s="154"/>
      <c r="EJ379" s="154"/>
      <c r="EK379" s="154"/>
      <c r="EL379" s="154"/>
      <c r="EM379" s="154"/>
      <c r="EN379" s="154"/>
      <c r="EO379" s="154"/>
      <c r="EP379" s="154"/>
      <c r="EQ379" s="154"/>
      <c r="ER379" s="154"/>
      <c r="ES379" s="154"/>
      <c r="ET379" s="154"/>
      <c r="EU379" s="154"/>
      <c r="EV379" s="154"/>
    </row>
    <row r="380" spans="32:152" ht="12.75">
      <c r="AF380" s="154"/>
      <c r="AG380" s="154"/>
      <c r="AH380" s="154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  <c r="BD380" s="154"/>
      <c r="BE380" s="154"/>
      <c r="BF380" s="154"/>
      <c r="BG380" s="154"/>
      <c r="BH380" s="154"/>
      <c r="BI380" s="154"/>
      <c r="BJ380" s="154"/>
      <c r="BK380" s="154"/>
      <c r="BL380" s="154"/>
      <c r="BM380" s="154"/>
      <c r="BN380" s="154"/>
      <c r="BO380" s="154"/>
      <c r="BP380" s="154"/>
      <c r="BQ380" s="154"/>
      <c r="BR380" s="154"/>
      <c r="BS380" s="154"/>
      <c r="BT380" s="154"/>
      <c r="BU380" s="154"/>
      <c r="BV380" s="154"/>
      <c r="BW380" s="154"/>
      <c r="BX380" s="154"/>
      <c r="BY380" s="154"/>
      <c r="BZ380" s="154"/>
      <c r="CA380" s="154"/>
      <c r="CB380" s="154"/>
      <c r="CC380" s="154"/>
      <c r="CD380" s="154"/>
      <c r="CE380" s="154"/>
      <c r="CF380" s="154"/>
      <c r="CG380" s="154"/>
      <c r="CH380" s="154"/>
      <c r="CI380" s="154"/>
      <c r="CJ380" s="154"/>
      <c r="CK380" s="154"/>
      <c r="CL380" s="154"/>
      <c r="CM380" s="154"/>
      <c r="CN380" s="154"/>
      <c r="CO380" s="154"/>
      <c r="CP380" s="154"/>
      <c r="CQ380" s="154"/>
      <c r="CR380" s="154"/>
      <c r="CS380" s="154"/>
      <c r="CT380" s="154"/>
      <c r="CU380" s="154"/>
      <c r="CV380" s="154"/>
      <c r="CW380" s="154"/>
      <c r="CX380" s="154"/>
      <c r="CY380" s="154"/>
      <c r="CZ380" s="154"/>
      <c r="DA380" s="154"/>
      <c r="DB380" s="154"/>
      <c r="DC380" s="154"/>
      <c r="DD380" s="154"/>
      <c r="DE380" s="154"/>
      <c r="DF380" s="154"/>
      <c r="DG380" s="154"/>
      <c r="DH380" s="154"/>
      <c r="DI380" s="154"/>
      <c r="DJ380" s="154"/>
      <c r="DK380" s="154"/>
      <c r="DL380" s="154"/>
      <c r="DM380" s="154"/>
      <c r="DN380" s="154"/>
      <c r="DO380" s="154"/>
      <c r="DP380" s="154"/>
      <c r="DQ380" s="154"/>
      <c r="DR380" s="154"/>
      <c r="DS380" s="154"/>
      <c r="DT380" s="154"/>
      <c r="DU380" s="154"/>
      <c r="DV380" s="154"/>
      <c r="DW380" s="154"/>
      <c r="DX380" s="154"/>
      <c r="DY380" s="154"/>
      <c r="DZ380" s="154"/>
      <c r="EA380" s="154"/>
      <c r="EB380" s="154"/>
      <c r="EC380" s="154"/>
      <c r="ED380" s="154"/>
      <c r="EE380" s="154"/>
      <c r="EF380" s="154"/>
      <c r="EG380" s="154"/>
      <c r="EH380" s="154"/>
      <c r="EI380" s="154"/>
      <c r="EJ380" s="154"/>
      <c r="EK380" s="154"/>
      <c r="EL380" s="154"/>
      <c r="EM380" s="154"/>
      <c r="EN380" s="154"/>
      <c r="EO380" s="154"/>
      <c r="EP380" s="154"/>
      <c r="EQ380" s="154"/>
      <c r="ER380" s="154"/>
      <c r="ES380" s="154"/>
      <c r="ET380" s="154"/>
      <c r="EU380" s="154"/>
      <c r="EV380" s="154"/>
    </row>
    <row r="381" spans="32:152" ht="12.75"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  <c r="BD381" s="154"/>
      <c r="BE381" s="154"/>
      <c r="BF381" s="154"/>
      <c r="BG381" s="154"/>
      <c r="BH381" s="154"/>
      <c r="BI381" s="154"/>
      <c r="BJ381" s="154"/>
      <c r="BK381" s="154"/>
      <c r="BL381" s="154"/>
      <c r="BM381" s="154"/>
      <c r="BN381" s="154"/>
      <c r="BO381" s="154"/>
      <c r="BP381" s="154"/>
      <c r="BQ381" s="154"/>
      <c r="BR381" s="154"/>
      <c r="BS381" s="154"/>
      <c r="BT381" s="154"/>
      <c r="BU381" s="154"/>
      <c r="BV381" s="154"/>
      <c r="BW381" s="154"/>
      <c r="BX381" s="154"/>
      <c r="BY381" s="154"/>
      <c r="BZ381" s="154"/>
      <c r="CA381" s="154"/>
      <c r="CB381" s="154"/>
      <c r="CC381" s="154"/>
      <c r="CD381" s="154"/>
      <c r="CE381" s="154"/>
      <c r="CF381" s="154"/>
      <c r="CG381" s="154"/>
      <c r="CH381" s="154"/>
      <c r="CI381" s="154"/>
      <c r="CJ381" s="154"/>
      <c r="CK381" s="154"/>
      <c r="CL381" s="154"/>
      <c r="CM381" s="154"/>
      <c r="CN381" s="154"/>
      <c r="CO381" s="154"/>
      <c r="CP381" s="154"/>
      <c r="CQ381" s="154"/>
      <c r="CR381" s="154"/>
      <c r="CS381" s="154"/>
      <c r="CT381" s="154"/>
      <c r="CU381" s="154"/>
      <c r="CV381" s="154"/>
      <c r="CW381" s="154"/>
      <c r="CX381" s="154"/>
      <c r="CY381" s="154"/>
      <c r="CZ381" s="154"/>
      <c r="DA381" s="154"/>
      <c r="DB381" s="154"/>
      <c r="DC381" s="154"/>
      <c r="DD381" s="154"/>
      <c r="DE381" s="154"/>
      <c r="DF381" s="154"/>
      <c r="DG381" s="154"/>
      <c r="DH381" s="154"/>
      <c r="DI381" s="154"/>
      <c r="DJ381" s="154"/>
      <c r="DK381" s="154"/>
      <c r="DL381" s="154"/>
      <c r="DM381" s="154"/>
      <c r="DN381" s="154"/>
      <c r="DO381" s="154"/>
      <c r="DP381" s="154"/>
      <c r="DQ381" s="154"/>
      <c r="DR381" s="154"/>
      <c r="DS381" s="154"/>
      <c r="DT381" s="154"/>
      <c r="DU381" s="154"/>
      <c r="DV381" s="154"/>
      <c r="DW381" s="154"/>
      <c r="DX381" s="154"/>
      <c r="DY381" s="154"/>
      <c r="DZ381" s="154"/>
      <c r="EA381" s="154"/>
      <c r="EB381" s="154"/>
      <c r="EC381" s="154"/>
      <c r="ED381" s="154"/>
      <c r="EE381" s="154"/>
      <c r="EF381" s="154"/>
      <c r="EG381" s="154"/>
      <c r="EH381" s="154"/>
      <c r="EI381" s="154"/>
      <c r="EJ381" s="154"/>
      <c r="EK381" s="154"/>
      <c r="EL381" s="154"/>
      <c r="EM381" s="154"/>
      <c r="EN381" s="154"/>
      <c r="EO381" s="154"/>
      <c r="EP381" s="154"/>
      <c r="EQ381" s="154"/>
      <c r="ER381" s="154"/>
      <c r="ES381" s="154"/>
      <c r="ET381" s="154"/>
      <c r="EU381" s="154"/>
      <c r="EV381" s="154"/>
    </row>
    <row r="382" spans="32:152" ht="12.75">
      <c r="AF382" s="154"/>
      <c r="AG382" s="154"/>
      <c r="AH382" s="154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  <c r="BD382" s="154"/>
      <c r="BE382" s="154"/>
      <c r="BF382" s="154"/>
      <c r="BG382" s="154"/>
      <c r="BH382" s="154"/>
      <c r="BI382" s="154"/>
      <c r="BJ382" s="154"/>
      <c r="BK382" s="154"/>
      <c r="BL382" s="154"/>
      <c r="BM382" s="154"/>
      <c r="BN382" s="154"/>
      <c r="BO382" s="154"/>
      <c r="BP382" s="154"/>
      <c r="BQ382" s="154"/>
      <c r="BR382" s="154"/>
      <c r="BS382" s="154"/>
      <c r="BT382" s="154"/>
      <c r="BU382" s="154"/>
      <c r="BV382" s="154"/>
      <c r="BW382" s="154"/>
      <c r="BX382" s="154"/>
      <c r="BY382" s="154"/>
      <c r="BZ382" s="154"/>
      <c r="CA382" s="154"/>
      <c r="CB382" s="154"/>
      <c r="CC382" s="154"/>
      <c r="CD382" s="154"/>
      <c r="CE382" s="154"/>
      <c r="CF382" s="154"/>
      <c r="CG382" s="154"/>
      <c r="CH382" s="154"/>
      <c r="CI382" s="154"/>
      <c r="CJ382" s="154"/>
      <c r="CK382" s="154"/>
      <c r="CL382" s="154"/>
      <c r="CM382" s="154"/>
      <c r="CN382" s="154"/>
      <c r="CO382" s="154"/>
      <c r="CP382" s="154"/>
      <c r="CQ382" s="154"/>
      <c r="CR382" s="154"/>
      <c r="CS382" s="154"/>
      <c r="CT382" s="154"/>
      <c r="CU382" s="154"/>
      <c r="CV382" s="154"/>
      <c r="CW382" s="154"/>
      <c r="CX382" s="154"/>
      <c r="CY382" s="154"/>
      <c r="CZ382" s="154"/>
      <c r="DA382" s="154"/>
      <c r="DB382" s="154"/>
      <c r="DC382" s="154"/>
      <c r="DD382" s="154"/>
      <c r="DE382" s="154"/>
      <c r="DF382" s="154"/>
      <c r="DG382" s="154"/>
      <c r="DH382" s="154"/>
      <c r="DI382" s="154"/>
      <c r="DJ382" s="154"/>
      <c r="DK382" s="154"/>
      <c r="DL382" s="154"/>
      <c r="DM382" s="154"/>
      <c r="DN382" s="154"/>
      <c r="DO382" s="154"/>
      <c r="DP382" s="154"/>
      <c r="DQ382" s="154"/>
      <c r="DR382" s="154"/>
      <c r="DS382" s="154"/>
      <c r="DT382" s="154"/>
      <c r="DU382" s="154"/>
      <c r="DV382" s="154"/>
      <c r="DW382" s="154"/>
      <c r="DX382" s="154"/>
      <c r="DY382" s="154"/>
      <c r="DZ382" s="154"/>
      <c r="EA382" s="154"/>
      <c r="EB382" s="154"/>
      <c r="EC382" s="154"/>
      <c r="ED382" s="154"/>
      <c r="EE382" s="154"/>
      <c r="EF382" s="154"/>
      <c r="EG382" s="154"/>
      <c r="EH382" s="154"/>
      <c r="EI382" s="154"/>
      <c r="EJ382" s="154"/>
      <c r="EK382" s="154"/>
      <c r="EL382" s="154"/>
      <c r="EM382" s="154"/>
      <c r="EN382" s="154"/>
      <c r="EO382" s="154"/>
      <c r="EP382" s="154"/>
      <c r="EQ382" s="154"/>
      <c r="ER382" s="154"/>
      <c r="ES382" s="154"/>
      <c r="ET382" s="154"/>
      <c r="EU382" s="154"/>
      <c r="EV382" s="154"/>
    </row>
    <row r="383" spans="32:152" ht="12.75">
      <c r="AF383" s="154"/>
      <c r="AG383" s="154"/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  <c r="BD383" s="154"/>
      <c r="BE383" s="154"/>
      <c r="BF383" s="154"/>
      <c r="BG383" s="154"/>
      <c r="BH383" s="154"/>
      <c r="BI383" s="154"/>
      <c r="BJ383" s="154"/>
      <c r="BK383" s="154"/>
      <c r="BL383" s="154"/>
      <c r="BM383" s="154"/>
      <c r="BN383" s="154"/>
      <c r="BO383" s="154"/>
      <c r="BP383" s="154"/>
      <c r="BQ383" s="154"/>
      <c r="BR383" s="154"/>
      <c r="BS383" s="154"/>
      <c r="BT383" s="154"/>
      <c r="BU383" s="154"/>
      <c r="BV383" s="154"/>
      <c r="BW383" s="154"/>
      <c r="BX383" s="154"/>
      <c r="BY383" s="154"/>
      <c r="BZ383" s="154"/>
      <c r="CA383" s="154"/>
      <c r="CB383" s="154"/>
      <c r="CC383" s="154"/>
      <c r="CD383" s="154"/>
      <c r="CE383" s="154"/>
      <c r="CF383" s="154"/>
      <c r="CG383" s="154"/>
      <c r="CH383" s="154"/>
      <c r="CI383" s="154"/>
      <c r="CJ383" s="154"/>
      <c r="CK383" s="154"/>
      <c r="CL383" s="154"/>
      <c r="CM383" s="154"/>
      <c r="CN383" s="154"/>
      <c r="CO383" s="154"/>
      <c r="CP383" s="154"/>
      <c r="CQ383" s="154"/>
      <c r="CR383" s="154"/>
      <c r="CS383" s="154"/>
      <c r="CT383" s="154"/>
      <c r="CU383" s="154"/>
      <c r="CV383" s="154"/>
      <c r="CW383" s="154"/>
      <c r="CX383" s="154"/>
      <c r="CY383" s="154"/>
      <c r="CZ383" s="154"/>
      <c r="DA383" s="154"/>
      <c r="DB383" s="154"/>
      <c r="DC383" s="154"/>
      <c r="DD383" s="154"/>
      <c r="DE383" s="154"/>
      <c r="DF383" s="154"/>
      <c r="DG383" s="154"/>
      <c r="DH383" s="154"/>
      <c r="DI383" s="154"/>
      <c r="DJ383" s="154"/>
      <c r="DK383" s="154"/>
      <c r="DL383" s="154"/>
      <c r="DM383" s="154"/>
      <c r="DN383" s="154"/>
      <c r="DO383" s="154"/>
      <c r="DP383" s="154"/>
      <c r="DQ383" s="154"/>
      <c r="DR383" s="154"/>
      <c r="DS383" s="154"/>
      <c r="DT383" s="154"/>
      <c r="DU383" s="154"/>
      <c r="DV383" s="154"/>
      <c r="DW383" s="154"/>
      <c r="DX383" s="154"/>
      <c r="DY383" s="154"/>
      <c r="DZ383" s="154"/>
      <c r="EA383" s="154"/>
      <c r="EB383" s="154"/>
      <c r="EC383" s="154"/>
      <c r="ED383" s="154"/>
      <c r="EE383" s="154"/>
      <c r="EF383" s="154"/>
      <c r="EG383" s="154"/>
      <c r="EH383" s="154"/>
      <c r="EI383" s="154"/>
      <c r="EJ383" s="154"/>
      <c r="EK383" s="154"/>
      <c r="EL383" s="154"/>
      <c r="EM383" s="154"/>
      <c r="EN383" s="154"/>
      <c r="EO383" s="154"/>
      <c r="EP383" s="154"/>
      <c r="EQ383" s="154"/>
      <c r="ER383" s="154"/>
      <c r="ES383" s="154"/>
      <c r="ET383" s="154"/>
      <c r="EU383" s="154"/>
      <c r="EV383" s="154"/>
    </row>
    <row r="384" spans="32:152" ht="12.75">
      <c r="AF384" s="154"/>
      <c r="AG384" s="154"/>
      <c r="AH384" s="154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  <c r="BD384" s="154"/>
      <c r="BE384" s="154"/>
      <c r="BF384" s="154"/>
      <c r="BG384" s="154"/>
      <c r="BH384" s="154"/>
      <c r="BI384" s="154"/>
      <c r="BJ384" s="154"/>
      <c r="BK384" s="154"/>
      <c r="BL384" s="154"/>
      <c r="BM384" s="154"/>
      <c r="BN384" s="154"/>
      <c r="BO384" s="154"/>
      <c r="BP384" s="154"/>
      <c r="BQ384" s="154"/>
      <c r="BR384" s="154"/>
      <c r="BS384" s="154"/>
      <c r="BT384" s="154"/>
      <c r="BU384" s="154"/>
      <c r="BV384" s="154"/>
      <c r="BW384" s="154"/>
      <c r="BX384" s="154"/>
      <c r="BY384" s="154"/>
      <c r="BZ384" s="154"/>
      <c r="CA384" s="154"/>
      <c r="CB384" s="154"/>
      <c r="CC384" s="154"/>
      <c r="CD384" s="154"/>
      <c r="CE384" s="154"/>
      <c r="CF384" s="154"/>
      <c r="CG384" s="154"/>
      <c r="CH384" s="154"/>
      <c r="CI384" s="154"/>
      <c r="CJ384" s="154"/>
      <c r="CK384" s="154"/>
      <c r="CL384" s="154"/>
      <c r="CM384" s="154"/>
      <c r="CN384" s="154"/>
      <c r="CO384" s="154"/>
      <c r="CP384" s="154"/>
      <c r="CQ384" s="154"/>
      <c r="CR384" s="154"/>
      <c r="CS384" s="154"/>
      <c r="CT384" s="154"/>
      <c r="CU384" s="154"/>
      <c r="CV384" s="154"/>
      <c r="CW384" s="154"/>
      <c r="CX384" s="154"/>
      <c r="CY384" s="154"/>
      <c r="CZ384" s="154"/>
      <c r="DA384" s="154"/>
      <c r="DB384" s="154"/>
      <c r="DC384" s="154"/>
      <c r="DD384" s="154"/>
      <c r="DE384" s="154"/>
      <c r="DF384" s="154"/>
      <c r="DG384" s="154"/>
      <c r="DH384" s="154"/>
      <c r="DI384" s="154"/>
      <c r="DJ384" s="154"/>
      <c r="DK384" s="154"/>
      <c r="DL384" s="154"/>
      <c r="DM384" s="154"/>
      <c r="DN384" s="154"/>
      <c r="DO384" s="154"/>
      <c r="DP384" s="154"/>
      <c r="DQ384" s="154"/>
      <c r="DR384" s="154"/>
      <c r="DS384" s="154"/>
      <c r="DT384" s="154"/>
      <c r="DU384" s="154"/>
      <c r="DV384" s="154"/>
      <c r="DW384" s="154"/>
      <c r="DX384" s="154"/>
      <c r="DY384" s="154"/>
      <c r="DZ384" s="154"/>
      <c r="EA384" s="154"/>
      <c r="EB384" s="154"/>
      <c r="EC384" s="154"/>
      <c r="ED384" s="154"/>
      <c r="EE384" s="154"/>
      <c r="EF384" s="154"/>
      <c r="EG384" s="154"/>
      <c r="EH384" s="154"/>
      <c r="EI384" s="154"/>
      <c r="EJ384" s="154"/>
      <c r="EK384" s="154"/>
      <c r="EL384" s="154"/>
      <c r="EM384" s="154"/>
      <c r="EN384" s="154"/>
      <c r="EO384" s="154"/>
      <c r="EP384" s="154"/>
      <c r="EQ384" s="154"/>
      <c r="ER384" s="154"/>
      <c r="ES384" s="154"/>
      <c r="ET384" s="154"/>
      <c r="EU384" s="154"/>
      <c r="EV384" s="154"/>
    </row>
    <row r="385" spans="32:152" ht="12.75">
      <c r="AF385" s="154"/>
      <c r="AG385" s="154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  <c r="BD385" s="154"/>
      <c r="BE385" s="154"/>
      <c r="BF385" s="154"/>
      <c r="BG385" s="154"/>
      <c r="BH385" s="154"/>
      <c r="BI385" s="154"/>
      <c r="BJ385" s="154"/>
      <c r="BK385" s="154"/>
      <c r="BL385" s="154"/>
      <c r="BM385" s="154"/>
      <c r="BN385" s="154"/>
      <c r="BO385" s="154"/>
      <c r="BP385" s="154"/>
      <c r="BQ385" s="154"/>
      <c r="BR385" s="154"/>
      <c r="BS385" s="154"/>
      <c r="BT385" s="154"/>
      <c r="BU385" s="154"/>
      <c r="BV385" s="154"/>
      <c r="BW385" s="154"/>
      <c r="BX385" s="154"/>
      <c r="BY385" s="154"/>
      <c r="BZ385" s="154"/>
      <c r="CA385" s="154"/>
      <c r="CB385" s="154"/>
      <c r="CC385" s="154"/>
      <c r="CD385" s="154"/>
      <c r="CE385" s="154"/>
      <c r="CF385" s="154"/>
      <c r="CG385" s="154"/>
      <c r="CH385" s="154"/>
      <c r="CI385" s="154"/>
      <c r="CJ385" s="154"/>
      <c r="CK385" s="154"/>
      <c r="CL385" s="154"/>
      <c r="CM385" s="154"/>
      <c r="CN385" s="154"/>
      <c r="CO385" s="154"/>
      <c r="CP385" s="154"/>
      <c r="CQ385" s="154"/>
      <c r="CR385" s="154"/>
      <c r="CS385" s="154"/>
      <c r="CT385" s="154"/>
      <c r="CU385" s="154"/>
      <c r="CV385" s="154"/>
      <c r="CW385" s="154"/>
      <c r="CX385" s="154"/>
      <c r="CY385" s="154"/>
      <c r="CZ385" s="154"/>
      <c r="DA385" s="154"/>
      <c r="DB385" s="154"/>
      <c r="DC385" s="154"/>
      <c r="DD385" s="154"/>
      <c r="DE385" s="154"/>
      <c r="DF385" s="154"/>
      <c r="DG385" s="154"/>
      <c r="DH385" s="154"/>
      <c r="DI385" s="154"/>
      <c r="DJ385" s="154"/>
      <c r="DK385" s="154"/>
      <c r="DL385" s="154"/>
      <c r="DM385" s="154"/>
      <c r="DN385" s="154"/>
      <c r="DO385" s="154"/>
      <c r="DP385" s="154"/>
      <c r="DQ385" s="154"/>
      <c r="DR385" s="154"/>
      <c r="DS385" s="154"/>
      <c r="DT385" s="154"/>
      <c r="DU385" s="154"/>
      <c r="DV385" s="154"/>
      <c r="DW385" s="154"/>
      <c r="DX385" s="154"/>
      <c r="DY385" s="154"/>
      <c r="DZ385" s="154"/>
      <c r="EA385" s="154"/>
      <c r="EB385" s="154"/>
      <c r="EC385" s="154"/>
      <c r="ED385" s="154"/>
      <c r="EE385" s="154"/>
      <c r="EF385" s="154"/>
      <c r="EG385" s="154"/>
      <c r="EH385" s="154"/>
      <c r="EI385" s="154"/>
      <c r="EJ385" s="154"/>
      <c r="EK385" s="154"/>
      <c r="EL385" s="154"/>
      <c r="EM385" s="154"/>
      <c r="EN385" s="154"/>
      <c r="EO385" s="154"/>
      <c r="EP385" s="154"/>
      <c r="EQ385" s="154"/>
      <c r="ER385" s="154"/>
      <c r="ES385" s="154"/>
      <c r="ET385" s="154"/>
      <c r="EU385" s="154"/>
      <c r="EV385" s="154"/>
    </row>
    <row r="386" spans="32:152" ht="12.75">
      <c r="AF386" s="154"/>
      <c r="AG386" s="154"/>
      <c r="AH386" s="154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  <c r="BD386" s="154"/>
      <c r="BE386" s="154"/>
      <c r="BF386" s="154"/>
      <c r="BG386" s="154"/>
      <c r="BH386" s="154"/>
      <c r="BI386" s="154"/>
      <c r="BJ386" s="154"/>
      <c r="BK386" s="154"/>
      <c r="BL386" s="154"/>
      <c r="BM386" s="154"/>
      <c r="BN386" s="154"/>
      <c r="BO386" s="154"/>
      <c r="BP386" s="154"/>
      <c r="BQ386" s="154"/>
      <c r="BR386" s="154"/>
      <c r="BS386" s="154"/>
      <c r="BT386" s="154"/>
      <c r="BU386" s="154"/>
      <c r="BV386" s="154"/>
      <c r="BW386" s="154"/>
      <c r="BX386" s="154"/>
      <c r="BY386" s="154"/>
      <c r="BZ386" s="154"/>
      <c r="CA386" s="154"/>
      <c r="CB386" s="154"/>
      <c r="CC386" s="154"/>
      <c r="CD386" s="154"/>
      <c r="CE386" s="154"/>
      <c r="CF386" s="154"/>
      <c r="CG386" s="154"/>
      <c r="CH386" s="154"/>
      <c r="CI386" s="154"/>
      <c r="CJ386" s="154"/>
      <c r="CK386" s="154"/>
      <c r="CL386" s="154"/>
      <c r="CM386" s="154"/>
      <c r="CN386" s="154"/>
      <c r="CO386" s="154"/>
      <c r="CP386" s="154"/>
      <c r="CQ386" s="154"/>
      <c r="CR386" s="154"/>
      <c r="CS386" s="154"/>
      <c r="CT386" s="154"/>
      <c r="CU386" s="154"/>
      <c r="CV386" s="154"/>
      <c r="CW386" s="154"/>
      <c r="CX386" s="154"/>
      <c r="CY386" s="154"/>
      <c r="CZ386" s="154"/>
      <c r="DA386" s="154"/>
      <c r="DB386" s="154"/>
      <c r="DC386" s="154"/>
      <c r="DD386" s="154"/>
      <c r="DE386" s="154"/>
      <c r="DF386" s="154"/>
      <c r="DG386" s="154"/>
      <c r="DH386" s="154"/>
      <c r="DI386" s="154"/>
      <c r="DJ386" s="154"/>
      <c r="DK386" s="154"/>
      <c r="DL386" s="154"/>
      <c r="DM386" s="154"/>
      <c r="DN386" s="154"/>
      <c r="DO386" s="154"/>
      <c r="DP386" s="154"/>
      <c r="DQ386" s="154"/>
      <c r="DR386" s="154"/>
      <c r="DS386" s="154"/>
      <c r="DT386" s="154"/>
      <c r="DU386" s="154"/>
      <c r="DV386" s="154"/>
      <c r="DW386" s="154"/>
      <c r="DX386" s="154"/>
      <c r="DY386" s="154"/>
      <c r="DZ386" s="154"/>
      <c r="EA386" s="154"/>
      <c r="EB386" s="154"/>
      <c r="EC386" s="154"/>
      <c r="ED386" s="154"/>
      <c r="EE386" s="154"/>
      <c r="EF386" s="154"/>
      <c r="EG386" s="154"/>
      <c r="EH386" s="154"/>
      <c r="EI386" s="154"/>
      <c r="EJ386" s="154"/>
      <c r="EK386" s="154"/>
      <c r="EL386" s="154"/>
      <c r="EM386" s="154"/>
      <c r="EN386" s="154"/>
      <c r="EO386" s="154"/>
      <c r="EP386" s="154"/>
      <c r="EQ386" s="154"/>
      <c r="ER386" s="154"/>
      <c r="ES386" s="154"/>
      <c r="ET386" s="154"/>
      <c r="EU386" s="154"/>
      <c r="EV386" s="154"/>
    </row>
    <row r="387" spans="32:152" ht="12.75">
      <c r="AF387" s="154"/>
      <c r="AG387" s="154"/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  <c r="BD387" s="154"/>
      <c r="BE387" s="154"/>
      <c r="BF387" s="154"/>
      <c r="BG387" s="154"/>
      <c r="BH387" s="154"/>
      <c r="BI387" s="154"/>
      <c r="BJ387" s="154"/>
      <c r="BK387" s="154"/>
      <c r="BL387" s="154"/>
      <c r="BM387" s="154"/>
      <c r="BN387" s="154"/>
      <c r="BO387" s="154"/>
      <c r="BP387" s="154"/>
      <c r="BQ387" s="154"/>
      <c r="BR387" s="154"/>
      <c r="BS387" s="154"/>
      <c r="BT387" s="154"/>
      <c r="BU387" s="154"/>
      <c r="BV387" s="154"/>
      <c r="BW387" s="154"/>
      <c r="BX387" s="154"/>
      <c r="BY387" s="154"/>
      <c r="BZ387" s="154"/>
      <c r="CA387" s="154"/>
      <c r="CB387" s="154"/>
      <c r="CC387" s="154"/>
      <c r="CD387" s="154"/>
      <c r="CE387" s="154"/>
      <c r="CF387" s="154"/>
      <c r="CG387" s="154"/>
      <c r="CH387" s="154"/>
      <c r="CI387" s="154"/>
      <c r="CJ387" s="154"/>
      <c r="CK387" s="154"/>
      <c r="CL387" s="154"/>
      <c r="CM387" s="154"/>
      <c r="CN387" s="154"/>
      <c r="CO387" s="154"/>
      <c r="CP387" s="154"/>
      <c r="CQ387" s="154"/>
      <c r="CR387" s="154"/>
      <c r="CS387" s="154"/>
      <c r="CT387" s="154"/>
      <c r="CU387" s="154"/>
      <c r="CV387" s="154"/>
      <c r="CW387" s="154"/>
      <c r="CX387" s="154"/>
      <c r="CY387" s="154"/>
      <c r="CZ387" s="154"/>
      <c r="DA387" s="154"/>
      <c r="DB387" s="154"/>
      <c r="DC387" s="154"/>
      <c r="DD387" s="154"/>
      <c r="DE387" s="154"/>
      <c r="DF387" s="154"/>
      <c r="DG387" s="154"/>
      <c r="DH387" s="154"/>
      <c r="DI387" s="154"/>
      <c r="DJ387" s="154"/>
      <c r="DK387" s="154"/>
      <c r="DL387" s="154"/>
      <c r="DM387" s="154"/>
      <c r="DN387" s="154"/>
      <c r="DO387" s="154"/>
      <c r="DP387" s="154"/>
      <c r="DQ387" s="154"/>
      <c r="DR387" s="154"/>
      <c r="DS387" s="154"/>
      <c r="DT387" s="154"/>
      <c r="DU387" s="154"/>
      <c r="DV387" s="154"/>
      <c r="DW387" s="154"/>
      <c r="DX387" s="154"/>
      <c r="DY387" s="154"/>
      <c r="DZ387" s="154"/>
      <c r="EA387" s="154"/>
      <c r="EB387" s="154"/>
      <c r="EC387" s="154"/>
      <c r="ED387" s="154"/>
      <c r="EE387" s="154"/>
      <c r="EF387" s="154"/>
      <c r="EG387" s="154"/>
      <c r="EH387" s="154"/>
      <c r="EI387" s="154"/>
      <c r="EJ387" s="154"/>
      <c r="EK387" s="154"/>
      <c r="EL387" s="154"/>
      <c r="EM387" s="154"/>
      <c r="EN387" s="154"/>
      <c r="EO387" s="154"/>
      <c r="EP387" s="154"/>
      <c r="EQ387" s="154"/>
      <c r="ER387" s="154"/>
      <c r="ES387" s="154"/>
      <c r="ET387" s="154"/>
      <c r="EU387" s="154"/>
      <c r="EV387" s="154"/>
    </row>
    <row r="388" spans="32:152" ht="12.75"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  <c r="BD388" s="154"/>
      <c r="BE388" s="154"/>
      <c r="BF388" s="154"/>
      <c r="BG388" s="154"/>
      <c r="BH388" s="154"/>
      <c r="BI388" s="154"/>
      <c r="BJ388" s="154"/>
      <c r="BK388" s="154"/>
      <c r="BL388" s="154"/>
      <c r="BM388" s="154"/>
      <c r="BN388" s="154"/>
      <c r="BO388" s="154"/>
      <c r="BP388" s="154"/>
      <c r="BQ388" s="154"/>
      <c r="BR388" s="154"/>
      <c r="BS388" s="154"/>
      <c r="BT388" s="154"/>
      <c r="BU388" s="154"/>
      <c r="BV388" s="154"/>
      <c r="BW388" s="154"/>
      <c r="BX388" s="154"/>
      <c r="BY388" s="154"/>
      <c r="BZ388" s="154"/>
      <c r="CA388" s="154"/>
      <c r="CB388" s="154"/>
      <c r="CC388" s="154"/>
      <c r="CD388" s="154"/>
      <c r="CE388" s="154"/>
      <c r="CF388" s="154"/>
      <c r="CG388" s="154"/>
      <c r="CH388" s="154"/>
      <c r="CI388" s="154"/>
      <c r="CJ388" s="154"/>
      <c r="CK388" s="154"/>
      <c r="CL388" s="154"/>
      <c r="CM388" s="154"/>
      <c r="CN388" s="154"/>
      <c r="CO388" s="154"/>
      <c r="CP388" s="154"/>
      <c r="CQ388" s="154"/>
      <c r="CR388" s="154"/>
      <c r="CS388" s="154"/>
      <c r="CT388" s="154"/>
      <c r="CU388" s="154"/>
      <c r="CV388" s="154"/>
      <c r="CW388" s="154"/>
      <c r="CX388" s="154"/>
      <c r="CY388" s="154"/>
      <c r="CZ388" s="154"/>
      <c r="DA388" s="154"/>
      <c r="DB388" s="154"/>
      <c r="DC388" s="154"/>
      <c r="DD388" s="154"/>
      <c r="DE388" s="154"/>
      <c r="DF388" s="154"/>
      <c r="DG388" s="154"/>
      <c r="DH388" s="154"/>
      <c r="DI388" s="154"/>
      <c r="DJ388" s="154"/>
      <c r="DK388" s="154"/>
      <c r="DL388" s="154"/>
      <c r="DM388" s="154"/>
      <c r="DN388" s="154"/>
      <c r="DO388" s="154"/>
      <c r="DP388" s="154"/>
      <c r="DQ388" s="154"/>
      <c r="DR388" s="154"/>
      <c r="DS388" s="154"/>
      <c r="DT388" s="154"/>
      <c r="DU388" s="154"/>
      <c r="DV388" s="154"/>
      <c r="DW388" s="154"/>
      <c r="DX388" s="154"/>
      <c r="DY388" s="154"/>
      <c r="DZ388" s="154"/>
      <c r="EA388" s="154"/>
      <c r="EB388" s="154"/>
      <c r="EC388" s="154"/>
      <c r="ED388" s="154"/>
      <c r="EE388" s="154"/>
      <c r="EF388" s="154"/>
      <c r="EG388" s="154"/>
      <c r="EH388" s="154"/>
      <c r="EI388" s="154"/>
      <c r="EJ388" s="154"/>
      <c r="EK388" s="154"/>
      <c r="EL388" s="154"/>
      <c r="EM388" s="154"/>
      <c r="EN388" s="154"/>
      <c r="EO388" s="154"/>
      <c r="EP388" s="154"/>
      <c r="EQ388" s="154"/>
      <c r="ER388" s="154"/>
      <c r="ES388" s="154"/>
      <c r="ET388" s="154"/>
      <c r="EU388" s="154"/>
      <c r="EV388" s="154"/>
    </row>
    <row r="389" spans="32:152" ht="12.75">
      <c r="AF389" s="154"/>
      <c r="AG389" s="154"/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  <c r="BD389" s="154"/>
      <c r="BE389" s="154"/>
      <c r="BF389" s="154"/>
      <c r="BG389" s="154"/>
      <c r="BH389" s="154"/>
      <c r="BI389" s="154"/>
      <c r="BJ389" s="154"/>
      <c r="BK389" s="154"/>
      <c r="BL389" s="154"/>
      <c r="BM389" s="154"/>
      <c r="BN389" s="154"/>
      <c r="BO389" s="154"/>
      <c r="BP389" s="154"/>
      <c r="BQ389" s="154"/>
      <c r="BR389" s="154"/>
      <c r="BS389" s="154"/>
      <c r="BT389" s="154"/>
      <c r="BU389" s="154"/>
      <c r="BV389" s="154"/>
      <c r="BW389" s="154"/>
      <c r="BX389" s="154"/>
      <c r="BY389" s="154"/>
      <c r="BZ389" s="154"/>
      <c r="CA389" s="154"/>
      <c r="CB389" s="154"/>
      <c r="CC389" s="154"/>
      <c r="CD389" s="154"/>
      <c r="CE389" s="154"/>
      <c r="CF389" s="154"/>
      <c r="CG389" s="154"/>
      <c r="CH389" s="154"/>
      <c r="CI389" s="154"/>
      <c r="CJ389" s="154"/>
      <c r="CK389" s="154"/>
      <c r="CL389" s="154"/>
      <c r="CM389" s="154"/>
      <c r="CN389" s="154"/>
      <c r="CO389" s="154"/>
      <c r="CP389" s="154"/>
      <c r="CQ389" s="154"/>
      <c r="CR389" s="154"/>
      <c r="CS389" s="154"/>
      <c r="CT389" s="154"/>
      <c r="CU389" s="154"/>
      <c r="CV389" s="154"/>
      <c r="CW389" s="154"/>
      <c r="CX389" s="154"/>
      <c r="CY389" s="154"/>
      <c r="CZ389" s="154"/>
      <c r="DA389" s="154"/>
      <c r="DB389" s="154"/>
      <c r="DC389" s="154"/>
      <c r="DD389" s="154"/>
      <c r="DE389" s="154"/>
      <c r="DF389" s="154"/>
      <c r="DG389" s="154"/>
      <c r="DH389" s="154"/>
      <c r="DI389" s="154"/>
      <c r="DJ389" s="154"/>
      <c r="DK389" s="154"/>
      <c r="DL389" s="154"/>
      <c r="DM389" s="154"/>
      <c r="DN389" s="154"/>
      <c r="DO389" s="154"/>
      <c r="DP389" s="154"/>
      <c r="DQ389" s="154"/>
      <c r="DR389" s="154"/>
      <c r="DS389" s="154"/>
      <c r="DT389" s="154"/>
      <c r="DU389" s="154"/>
      <c r="DV389" s="154"/>
      <c r="DW389" s="154"/>
      <c r="DX389" s="154"/>
      <c r="DY389" s="154"/>
      <c r="DZ389" s="154"/>
      <c r="EA389" s="154"/>
      <c r="EB389" s="154"/>
      <c r="EC389" s="154"/>
      <c r="ED389" s="154"/>
      <c r="EE389" s="154"/>
      <c r="EF389" s="154"/>
      <c r="EG389" s="154"/>
      <c r="EH389" s="154"/>
      <c r="EI389" s="154"/>
      <c r="EJ389" s="154"/>
      <c r="EK389" s="154"/>
      <c r="EL389" s="154"/>
      <c r="EM389" s="154"/>
      <c r="EN389" s="154"/>
      <c r="EO389" s="154"/>
      <c r="EP389" s="154"/>
      <c r="EQ389" s="154"/>
      <c r="ER389" s="154"/>
      <c r="ES389" s="154"/>
      <c r="ET389" s="154"/>
      <c r="EU389" s="154"/>
      <c r="EV389" s="154"/>
    </row>
    <row r="390" spans="32:152" ht="12.75">
      <c r="AF390" s="154"/>
      <c r="AG390" s="154"/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  <c r="BD390" s="154"/>
      <c r="BE390" s="154"/>
      <c r="BF390" s="154"/>
      <c r="BG390" s="154"/>
      <c r="BH390" s="154"/>
      <c r="BI390" s="154"/>
      <c r="BJ390" s="154"/>
      <c r="BK390" s="154"/>
      <c r="BL390" s="154"/>
      <c r="BM390" s="154"/>
      <c r="BN390" s="154"/>
      <c r="BO390" s="154"/>
      <c r="BP390" s="154"/>
      <c r="BQ390" s="154"/>
      <c r="BR390" s="154"/>
      <c r="BS390" s="154"/>
      <c r="BT390" s="154"/>
      <c r="BU390" s="154"/>
      <c r="BV390" s="154"/>
      <c r="BW390" s="154"/>
      <c r="BX390" s="154"/>
      <c r="BY390" s="154"/>
      <c r="BZ390" s="154"/>
      <c r="CA390" s="154"/>
      <c r="CB390" s="154"/>
      <c r="CC390" s="154"/>
      <c r="CD390" s="154"/>
      <c r="CE390" s="154"/>
      <c r="CF390" s="154"/>
      <c r="CG390" s="154"/>
      <c r="CH390" s="154"/>
      <c r="CI390" s="154"/>
      <c r="CJ390" s="154"/>
      <c r="CK390" s="154"/>
      <c r="CL390" s="154"/>
      <c r="CM390" s="154"/>
      <c r="CN390" s="154"/>
      <c r="CO390" s="154"/>
      <c r="CP390" s="154"/>
      <c r="CQ390" s="154"/>
      <c r="CR390" s="154"/>
      <c r="CS390" s="154"/>
      <c r="CT390" s="154"/>
      <c r="CU390" s="154"/>
      <c r="CV390" s="154"/>
      <c r="CW390" s="154"/>
      <c r="CX390" s="154"/>
      <c r="CY390" s="154"/>
      <c r="CZ390" s="154"/>
      <c r="DA390" s="154"/>
      <c r="DB390" s="154"/>
      <c r="DC390" s="154"/>
      <c r="DD390" s="154"/>
      <c r="DE390" s="154"/>
      <c r="DF390" s="154"/>
      <c r="DG390" s="154"/>
      <c r="DH390" s="154"/>
      <c r="DI390" s="154"/>
      <c r="DJ390" s="154"/>
      <c r="DK390" s="154"/>
      <c r="DL390" s="154"/>
      <c r="DM390" s="154"/>
      <c r="DN390" s="154"/>
      <c r="DO390" s="154"/>
      <c r="DP390" s="154"/>
      <c r="DQ390" s="154"/>
      <c r="DR390" s="154"/>
      <c r="DS390" s="154"/>
      <c r="DT390" s="154"/>
      <c r="DU390" s="154"/>
      <c r="DV390" s="154"/>
      <c r="DW390" s="154"/>
      <c r="DX390" s="154"/>
      <c r="DY390" s="154"/>
      <c r="DZ390" s="154"/>
      <c r="EA390" s="154"/>
      <c r="EB390" s="154"/>
      <c r="EC390" s="154"/>
      <c r="ED390" s="154"/>
      <c r="EE390" s="154"/>
      <c r="EF390" s="154"/>
      <c r="EG390" s="154"/>
      <c r="EH390" s="154"/>
      <c r="EI390" s="154"/>
      <c r="EJ390" s="154"/>
      <c r="EK390" s="154"/>
      <c r="EL390" s="154"/>
      <c r="EM390" s="154"/>
      <c r="EN390" s="154"/>
      <c r="EO390" s="154"/>
      <c r="EP390" s="154"/>
      <c r="EQ390" s="154"/>
      <c r="ER390" s="154"/>
      <c r="ES390" s="154"/>
      <c r="ET390" s="154"/>
      <c r="EU390" s="154"/>
      <c r="EV390" s="154"/>
    </row>
    <row r="391" spans="32:152" ht="12.75">
      <c r="AF391" s="154"/>
      <c r="AG391" s="154"/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  <c r="BD391" s="154"/>
      <c r="BE391" s="154"/>
      <c r="BF391" s="154"/>
      <c r="BG391" s="154"/>
      <c r="BH391" s="154"/>
      <c r="BI391" s="154"/>
      <c r="BJ391" s="154"/>
      <c r="BK391" s="154"/>
      <c r="BL391" s="154"/>
      <c r="BM391" s="154"/>
      <c r="BN391" s="154"/>
      <c r="BO391" s="154"/>
      <c r="BP391" s="154"/>
      <c r="BQ391" s="154"/>
      <c r="BR391" s="154"/>
      <c r="BS391" s="154"/>
      <c r="BT391" s="154"/>
      <c r="BU391" s="154"/>
      <c r="BV391" s="154"/>
      <c r="BW391" s="154"/>
      <c r="BX391" s="154"/>
      <c r="BY391" s="154"/>
      <c r="BZ391" s="154"/>
      <c r="CA391" s="154"/>
      <c r="CB391" s="154"/>
      <c r="CC391" s="154"/>
      <c r="CD391" s="154"/>
      <c r="CE391" s="154"/>
      <c r="CF391" s="154"/>
      <c r="CG391" s="154"/>
      <c r="CH391" s="154"/>
      <c r="CI391" s="154"/>
      <c r="CJ391" s="154"/>
      <c r="CK391" s="154"/>
      <c r="CL391" s="154"/>
      <c r="CM391" s="154"/>
      <c r="CN391" s="154"/>
      <c r="CO391" s="154"/>
      <c r="CP391" s="154"/>
      <c r="CQ391" s="154"/>
      <c r="CR391" s="154"/>
      <c r="CS391" s="154"/>
      <c r="CT391" s="154"/>
      <c r="CU391" s="154"/>
      <c r="CV391" s="154"/>
      <c r="CW391" s="154"/>
      <c r="CX391" s="154"/>
      <c r="CY391" s="154"/>
      <c r="CZ391" s="154"/>
      <c r="DA391" s="154"/>
      <c r="DB391" s="154"/>
      <c r="DC391" s="154"/>
      <c r="DD391" s="154"/>
      <c r="DE391" s="154"/>
      <c r="DF391" s="154"/>
      <c r="DG391" s="154"/>
      <c r="DH391" s="154"/>
      <c r="DI391" s="154"/>
      <c r="DJ391" s="154"/>
      <c r="DK391" s="154"/>
      <c r="DL391" s="154"/>
      <c r="DM391" s="154"/>
      <c r="DN391" s="154"/>
      <c r="DO391" s="154"/>
      <c r="DP391" s="154"/>
      <c r="DQ391" s="154"/>
      <c r="DR391" s="154"/>
      <c r="DS391" s="154"/>
      <c r="DT391" s="154"/>
      <c r="DU391" s="154"/>
      <c r="DV391" s="154"/>
      <c r="DW391" s="154"/>
      <c r="DX391" s="154"/>
      <c r="DY391" s="154"/>
      <c r="DZ391" s="154"/>
      <c r="EA391" s="154"/>
      <c r="EB391" s="154"/>
      <c r="EC391" s="154"/>
      <c r="ED391" s="154"/>
      <c r="EE391" s="154"/>
      <c r="EF391" s="154"/>
      <c r="EG391" s="154"/>
      <c r="EH391" s="154"/>
      <c r="EI391" s="154"/>
      <c r="EJ391" s="154"/>
      <c r="EK391" s="154"/>
      <c r="EL391" s="154"/>
      <c r="EM391" s="154"/>
      <c r="EN391" s="154"/>
      <c r="EO391" s="154"/>
      <c r="EP391" s="154"/>
      <c r="EQ391" s="154"/>
      <c r="ER391" s="154"/>
      <c r="ES391" s="154"/>
      <c r="ET391" s="154"/>
      <c r="EU391" s="154"/>
      <c r="EV391" s="154"/>
    </row>
    <row r="392" spans="32:152" ht="12.75">
      <c r="AF392" s="154"/>
      <c r="AG392" s="154"/>
      <c r="AH392" s="154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  <c r="BD392" s="154"/>
      <c r="BE392" s="154"/>
      <c r="BF392" s="154"/>
      <c r="BG392" s="154"/>
      <c r="BH392" s="154"/>
      <c r="BI392" s="154"/>
      <c r="BJ392" s="154"/>
      <c r="BK392" s="154"/>
      <c r="BL392" s="154"/>
      <c r="BM392" s="154"/>
      <c r="BN392" s="154"/>
      <c r="BO392" s="154"/>
      <c r="BP392" s="154"/>
      <c r="BQ392" s="154"/>
      <c r="BR392" s="154"/>
      <c r="BS392" s="154"/>
      <c r="BT392" s="154"/>
      <c r="BU392" s="154"/>
      <c r="BV392" s="154"/>
      <c r="BW392" s="154"/>
      <c r="BX392" s="154"/>
      <c r="BY392" s="154"/>
      <c r="BZ392" s="154"/>
      <c r="CA392" s="154"/>
      <c r="CB392" s="154"/>
      <c r="CC392" s="154"/>
      <c r="CD392" s="154"/>
      <c r="CE392" s="154"/>
      <c r="CF392" s="154"/>
      <c r="CG392" s="154"/>
      <c r="CH392" s="154"/>
      <c r="CI392" s="154"/>
      <c r="CJ392" s="154"/>
      <c r="CK392" s="154"/>
      <c r="CL392" s="154"/>
      <c r="CM392" s="154"/>
      <c r="CN392" s="154"/>
      <c r="CO392" s="154"/>
      <c r="CP392" s="154"/>
      <c r="CQ392" s="154"/>
      <c r="CR392" s="154"/>
      <c r="CS392" s="154"/>
      <c r="CT392" s="154"/>
      <c r="CU392" s="154"/>
      <c r="CV392" s="154"/>
      <c r="CW392" s="154"/>
      <c r="CX392" s="154"/>
      <c r="CY392" s="154"/>
      <c r="CZ392" s="154"/>
      <c r="DA392" s="154"/>
      <c r="DB392" s="154"/>
      <c r="DC392" s="154"/>
      <c r="DD392" s="154"/>
      <c r="DE392" s="154"/>
      <c r="DF392" s="154"/>
      <c r="DG392" s="154"/>
      <c r="DH392" s="154"/>
      <c r="DI392" s="154"/>
      <c r="DJ392" s="154"/>
      <c r="DK392" s="154"/>
      <c r="DL392" s="154"/>
      <c r="DM392" s="154"/>
      <c r="DN392" s="154"/>
      <c r="DO392" s="154"/>
      <c r="DP392" s="154"/>
      <c r="DQ392" s="154"/>
      <c r="DR392" s="154"/>
      <c r="DS392" s="154"/>
      <c r="DT392" s="154"/>
      <c r="DU392" s="154"/>
      <c r="DV392" s="154"/>
      <c r="DW392" s="154"/>
      <c r="DX392" s="154"/>
      <c r="DY392" s="154"/>
      <c r="DZ392" s="154"/>
      <c r="EA392" s="154"/>
      <c r="EB392" s="154"/>
      <c r="EC392" s="154"/>
      <c r="ED392" s="154"/>
      <c r="EE392" s="154"/>
      <c r="EF392" s="154"/>
      <c r="EG392" s="154"/>
      <c r="EH392" s="154"/>
      <c r="EI392" s="154"/>
      <c r="EJ392" s="154"/>
      <c r="EK392" s="154"/>
      <c r="EL392" s="154"/>
      <c r="EM392" s="154"/>
      <c r="EN392" s="154"/>
      <c r="EO392" s="154"/>
      <c r="EP392" s="154"/>
      <c r="EQ392" s="154"/>
      <c r="ER392" s="154"/>
      <c r="ES392" s="154"/>
      <c r="ET392" s="154"/>
      <c r="EU392" s="154"/>
      <c r="EV392" s="154"/>
    </row>
    <row r="393" spans="32:152" ht="12.75">
      <c r="AF393" s="154"/>
      <c r="AG393" s="154"/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  <c r="BD393" s="154"/>
      <c r="BE393" s="154"/>
      <c r="BF393" s="154"/>
      <c r="BG393" s="154"/>
      <c r="BH393" s="154"/>
      <c r="BI393" s="154"/>
      <c r="BJ393" s="154"/>
      <c r="BK393" s="154"/>
      <c r="BL393" s="154"/>
      <c r="BM393" s="154"/>
      <c r="BN393" s="154"/>
      <c r="BO393" s="154"/>
      <c r="BP393" s="154"/>
      <c r="BQ393" s="154"/>
      <c r="BR393" s="154"/>
      <c r="BS393" s="154"/>
      <c r="BT393" s="154"/>
      <c r="BU393" s="154"/>
      <c r="BV393" s="154"/>
      <c r="BW393" s="154"/>
      <c r="BX393" s="154"/>
      <c r="BY393" s="154"/>
      <c r="BZ393" s="154"/>
      <c r="CA393" s="154"/>
      <c r="CB393" s="154"/>
      <c r="CC393" s="154"/>
      <c r="CD393" s="154"/>
      <c r="CE393" s="154"/>
      <c r="CF393" s="154"/>
      <c r="CG393" s="154"/>
      <c r="CH393" s="154"/>
      <c r="CI393" s="154"/>
      <c r="CJ393" s="154"/>
      <c r="CK393" s="154"/>
      <c r="CL393" s="154"/>
      <c r="CM393" s="154"/>
      <c r="CN393" s="154"/>
      <c r="CO393" s="154"/>
      <c r="CP393" s="154"/>
      <c r="CQ393" s="154"/>
      <c r="CR393" s="154"/>
      <c r="CS393" s="154"/>
      <c r="CT393" s="154"/>
      <c r="CU393" s="154"/>
      <c r="CV393" s="154"/>
      <c r="CW393" s="154"/>
      <c r="CX393" s="154"/>
      <c r="CY393" s="154"/>
      <c r="CZ393" s="154"/>
      <c r="DA393" s="154"/>
      <c r="DB393" s="154"/>
      <c r="DC393" s="154"/>
      <c r="DD393" s="154"/>
      <c r="DE393" s="154"/>
      <c r="DF393" s="154"/>
      <c r="DG393" s="154"/>
      <c r="DH393" s="154"/>
      <c r="DI393" s="154"/>
      <c r="DJ393" s="154"/>
      <c r="DK393" s="154"/>
      <c r="DL393" s="154"/>
      <c r="DM393" s="154"/>
      <c r="DN393" s="154"/>
      <c r="DO393" s="154"/>
      <c r="DP393" s="154"/>
      <c r="DQ393" s="154"/>
      <c r="DR393" s="154"/>
      <c r="DS393" s="154"/>
      <c r="DT393" s="154"/>
      <c r="DU393" s="154"/>
      <c r="DV393" s="154"/>
      <c r="DW393" s="154"/>
      <c r="DX393" s="154"/>
      <c r="DY393" s="154"/>
      <c r="DZ393" s="154"/>
      <c r="EA393" s="154"/>
      <c r="EB393" s="154"/>
      <c r="EC393" s="154"/>
      <c r="ED393" s="154"/>
      <c r="EE393" s="154"/>
      <c r="EF393" s="154"/>
      <c r="EG393" s="154"/>
      <c r="EH393" s="154"/>
      <c r="EI393" s="154"/>
      <c r="EJ393" s="154"/>
      <c r="EK393" s="154"/>
      <c r="EL393" s="154"/>
      <c r="EM393" s="154"/>
      <c r="EN393" s="154"/>
      <c r="EO393" s="154"/>
      <c r="EP393" s="154"/>
      <c r="EQ393" s="154"/>
      <c r="ER393" s="154"/>
      <c r="ES393" s="154"/>
      <c r="ET393" s="154"/>
      <c r="EU393" s="154"/>
      <c r="EV393" s="154"/>
    </row>
    <row r="394" spans="32:152" ht="12.75">
      <c r="AF394" s="154"/>
      <c r="AG394" s="154"/>
      <c r="AH394" s="154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  <c r="BD394" s="154"/>
      <c r="BE394" s="154"/>
      <c r="BF394" s="154"/>
      <c r="BG394" s="154"/>
      <c r="BH394" s="154"/>
      <c r="BI394" s="154"/>
      <c r="BJ394" s="154"/>
      <c r="BK394" s="154"/>
      <c r="BL394" s="154"/>
      <c r="BM394" s="154"/>
      <c r="BN394" s="154"/>
      <c r="BO394" s="154"/>
      <c r="BP394" s="154"/>
      <c r="BQ394" s="154"/>
      <c r="BR394" s="154"/>
      <c r="BS394" s="154"/>
      <c r="BT394" s="154"/>
      <c r="BU394" s="154"/>
      <c r="BV394" s="154"/>
      <c r="BW394" s="154"/>
      <c r="BX394" s="154"/>
      <c r="BY394" s="154"/>
      <c r="BZ394" s="154"/>
      <c r="CA394" s="154"/>
      <c r="CB394" s="154"/>
      <c r="CC394" s="154"/>
      <c r="CD394" s="154"/>
      <c r="CE394" s="154"/>
      <c r="CF394" s="154"/>
      <c r="CG394" s="154"/>
      <c r="CH394" s="154"/>
      <c r="CI394" s="154"/>
      <c r="CJ394" s="154"/>
      <c r="CK394" s="154"/>
      <c r="CL394" s="154"/>
      <c r="CM394" s="154"/>
      <c r="CN394" s="154"/>
      <c r="CO394" s="154"/>
      <c r="CP394" s="154"/>
      <c r="CQ394" s="154"/>
      <c r="CR394" s="154"/>
      <c r="CS394" s="154"/>
      <c r="CT394" s="154"/>
      <c r="CU394" s="154"/>
      <c r="CV394" s="154"/>
      <c r="CW394" s="154"/>
      <c r="CX394" s="154"/>
      <c r="CY394" s="154"/>
      <c r="CZ394" s="154"/>
      <c r="DA394" s="154"/>
      <c r="DB394" s="154"/>
      <c r="DC394" s="154"/>
      <c r="DD394" s="154"/>
      <c r="DE394" s="154"/>
      <c r="DF394" s="154"/>
      <c r="DG394" s="154"/>
      <c r="DH394" s="154"/>
      <c r="DI394" s="154"/>
      <c r="DJ394" s="154"/>
      <c r="DK394" s="154"/>
      <c r="DL394" s="154"/>
      <c r="DM394" s="154"/>
      <c r="DN394" s="154"/>
      <c r="DO394" s="154"/>
      <c r="DP394" s="154"/>
      <c r="DQ394" s="154"/>
      <c r="DR394" s="154"/>
      <c r="DS394" s="154"/>
      <c r="DT394" s="154"/>
      <c r="DU394" s="154"/>
      <c r="DV394" s="154"/>
      <c r="DW394" s="154"/>
      <c r="DX394" s="154"/>
      <c r="DY394" s="154"/>
      <c r="DZ394" s="154"/>
      <c r="EA394" s="154"/>
      <c r="EB394" s="154"/>
      <c r="EC394" s="154"/>
      <c r="ED394" s="154"/>
      <c r="EE394" s="154"/>
      <c r="EF394" s="154"/>
      <c r="EG394" s="154"/>
      <c r="EH394" s="154"/>
      <c r="EI394" s="154"/>
      <c r="EJ394" s="154"/>
      <c r="EK394" s="154"/>
      <c r="EL394" s="154"/>
      <c r="EM394" s="154"/>
      <c r="EN394" s="154"/>
      <c r="EO394" s="154"/>
      <c r="EP394" s="154"/>
      <c r="EQ394" s="154"/>
      <c r="ER394" s="154"/>
      <c r="ES394" s="154"/>
      <c r="ET394" s="154"/>
      <c r="EU394" s="154"/>
      <c r="EV394" s="154"/>
    </row>
    <row r="395" spans="32:152" ht="12.75">
      <c r="AF395" s="154"/>
      <c r="AG395" s="154"/>
      <c r="AH395" s="154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  <c r="BD395" s="154"/>
      <c r="BE395" s="154"/>
      <c r="BF395" s="154"/>
      <c r="BG395" s="154"/>
      <c r="BH395" s="154"/>
      <c r="BI395" s="154"/>
      <c r="BJ395" s="154"/>
      <c r="BK395" s="154"/>
      <c r="BL395" s="154"/>
      <c r="BM395" s="154"/>
      <c r="BN395" s="154"/>
      <c r="BO395" s="154"/>
      <c r="BP395" s="154"/>
      <c r="BQ395" s="154"/>
      <c r="BR395" s="154"/>
      <c r="BS395" s="154"/>
      <c r="BT395" s="154"/>
      <c r="BU395" s="154"/>
      <c r="BV395" s="154"/>
      <c r="BW395" s="154"/>
      <c r="BX395" s="154"/>
      <c r="BY395" s="154"/>
      <c r="BZ395" s="154"/>
      <c r="CA395" s="154"/>
      <c r="CB395" s="154"/>
      <c r="CC395" s="154"/>
      <c r="CD395" s="154"/>
      <c r="CE395" s="154"/>
      <c r="CF395" s="154"/>
      <c r="CG395" s="154"/>
      <c r="CH395" s="154"/>
      <c r="CI395" s="154"/>
      <c r="CJ395" s="154"/>
      <c r="CK395" s="154"/>
      <c r="CL395" s="154"/>
      <c r="CM395" s="154"/>
      <c r="CN395" s="154"/>
      <c r="CO395" s="154"/>
      <c r="CP395" s="154"/>
      <c r="CQ395" s="154"/>
      <c r="CR395" s="154"/>
      <c r="CS395" s="154"/>
      <c r="CT395" s="154"/>
      <c r="CU395" s="154"/>
      <c r="CV395" s="154"/>
      <c r="CW395" s="154"/>
      <c r="CX395" s="154"/>
      <c r="CY395" s="154"/>
      <c r="CZ395" s="154"/>
      <c r="DA395" s="154"/>
      <c r="DB395" s="154"/>
      <c r="DC395" s="154"/>
      <c r="DD395" s="154"/>
      <c r="DE395" s="154"/>
      <c r="DF395" s="154"/>
      <c r="DG395" s="154"/>
      <c r="DH395" s="154"/>
      <c r="DI395" s="154"/>
      <c r="DJ395" s="154"/>
      <c r="DK395" s="154"/>
      <c r="DL395" s="154"/>
      <c r="DM395" s="154"/>
      <c r="DN395" s="154"/>
      <c r="DO395" s="154"/>
      <c r="DP395" s="154"/>
      <c r="DQ395" s="154"/>
      <c r="DR395" s="154"/>
      <c r="DS395" s="154"/>
      <c r="DT395" s="154"/>
      <c r="DU395" s="154"/>
      <c r="DV395" s="154"/>
      <c r="DW395" s="154"/>
      <c r="DX395" s="154"/>
      <c r="DY395" s="154"/>
      <c r="DZ395" s="154"/>
      <c r="EA395" s="154"/>
      <c r="EB395" s="154"/>
      <c r="EC395" s="154"/>
      <c r="ED395" s="154"/>
      <c r="EE395" s="154"/>
      <c r="EF395" s="154"/>
      <c r="EG395" s="154"/>
      <c r="EH395" s="154"/>
      <c r="EI395" s="154"/>
      <c r="EJ395" s="154"/>
      <c r="EK395" s="154"/>
      <c r="EL395" s="154"/>
      <c r="EM395" s="154"/>
      <c r="EN395" s="154"/>
      <c r="EO395" s="154"/>
      <c r="EP395" s="154"/>
      <c r="EQ395" s="154"/>
      <c r="ER395" s="154"/>
      <c r="ES395" s="154"/>
      <c r="ET395" s="154"/>
      <c r="EU395" s="154"/>
      <c r="EV395" s="154"/>
    </row>
    <row r="396" spans="32:152" ht="12.75">
      <c r="AF396" s="154"/>
      <c r="AG396" s="154"/>
      <c r="AH396" s="154"/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  <c r="BD396" s="154"/>
      <c r="BE396" s="154"/>
      <c r="BF396" s="154"/>
      <c r="BG396" s="154"/>
      <c r="BH396" s="154"/>
      <c r="BI396" s="154"/>
      <c r="BJ396" s="154"/>
      <c r="BK396" s="154"/>
      <c r="BL396" s="154"/>
      <c r="BM396" s="154"/>
      <c r="BN396" s="154"/>
      <c r="BO396" s="154"/>
      <c r="BP396" s="154"/>
      <c r="BQ396" s="154"/>
      <c r="BR396" s="154"/>
      <c r="BS396" s="154"/>
      <c r="BT396" s="154"/>
      <c r="BU396" s="154"/>
      <c r="BV396" s="154"/>
      <c r="BW396" s="154"/>
      <c r="BX396" s="154"/>
      <c r="BY396" s="154"/>
      <c r="BZ396" s="154"/>
      <c r="CA396" s="154"/>
      <c r="CB396" s="154"/>
      <c r="CC396" s="154"/>
      <c r="CD396" s="154"/>
      <c r="CE396" s="154"/>
      <c r="CF396" s="154"/>
      <c r="CG396" s="154"/>
      <c r="CH396" s="154"/>
      <c r="CI396" s="154"/>
      <c r="CJ396" s="154"/>
      <c r="CK396" s="154"/>
      <c r="CL396" s="154"/>
      <c r="CM396" s="154"/>
      <c r="CN396" s="154"/>
      <c r="CO396" s="154"/>
      <c r="CP396" s="154"/>
      <c r="CQ396" s="154"/>
      <c r="CR396" s="154"/>
      <c r="CS396" s="154"/>
      <c r="CT396" s="154"/>
      <c r="CU396" s="154"/>
      <c r="CV396" s="154"/>
      <c r="CW396" s="154"/>
      <c r="CX396" s="154"/>
      <c r="CY396" s="154"/>
      <c r="CZ396" s="154"/>
      <c r="DA396" s="154"/>
      <c r="DB396" s="154"/>
      <c r="DC396" s="154"/>
      <c r="DD396" s="154"/>
      <c r="DE396" s="154"/>
      <c r="DF396" s="154"/>
      <c r="DG396" s="154"/>
      <c r="DH396" s="154"/>
      <c r="DI396" s="154"/>
      <c r="DJ396" s="154"/>
      <c r="DK396" s="154"/>
      <c r="DL396" s="154"/>
      <c r="DM396" s="154"/>
      <c r="DN396" s="154"/>
      <c r="DO396" s="154"/>
      <c r="DP396" s="154"/>
      <c r="DQ396" s="154"/>
      <c r="DR396" s="154"/>
      <c r="DS396" s="154"/>
      <c r="DT396" s="154"/>
      <c r="DU396" s="154"/>
      <c r="DV396" s="154"/>
      <c r="DW396" s="154"/>
      <c r="DX396" s="154"/>
      <c r="DY396" s="154"/>
      <c r="DZ396" s="154"/>
      <c r="EA396" s="154"/>
      <c r="EB396" s="154"/>
      <c r="EC396" s="154"/>
      <c r="ED396" s="154"/>
      <c r="EE396" s="154"/>
      <c r="EF396" s="154"/>
      <c r="EG396" s="154"/>
      <c r="EH396" s="154"/>
      <c r="EI396" s="154"/>
      <c r="EJ396" s="154"/>
      <c r="EK396" s="154"/>
      <c r="EL396" s="154"/>
      <c r="EM396" s="154"/>
      <c r="EN396" s="154"/>
      <c r="EO396" s="154"/>
      <c r="EP396" s="154"/>
      <c r="EQ396" s="154"/>
      <c r="ER396" s="154"/>
      <c r="ES396" s="154"/>
      <c r="ET396" s="154"/>
      <c r="EU396" s="154"/>
      <c r="EV396" s="154"/>
    </row>
    <row r="397" spans="32:152" ht="12.75">
      <c r="AF397" s="154"/>
      <c r="AG397" s="154"/>
      <c r="AH397" s="154"/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  <c r="BD397" s="154"/>
      <c r="BE397" s="154"/>
      <c r="BF397" s="154"/>
      <c r="BG397" s="154"/>
      <c r="BH397" s="154"/>
      <c r="BI397" s="154"/>
      <c r="BJ397" s="154"/>
      <c r="BK397" s="154"/>
      <c r="BL397" s="154"/>
      <c r="BM397" s="154"/>
      <c r="BN397" s="154"/>
      <c r="BO397" s="154"/>
      <c r="BP397" s="154"/>
      <c r="BQ397" s="154"/>
      <c r="BR397" s="154"/>
      <c r="BS397" s="154"/>
      <c r="BT397" s="154"/>
      <c r="BU397" s="154"/>
      <c r="BV397" s="154"/>
      <c r="BW397" s="154"/>
      <c r="BX397" s="154"/>
      <c r="BY397" s="154"/>
      <c r="BZ397" s="154"/>
      <c r="CA397" s="154"/>
      <c r="CB397" s="154"/>
      <c r="CC397" s="154"/>
      <c r="CD397" s="154"/>
      <c r="CE397" s="154"/>
      <c r="CF397" s="154"/>
      <c r="CG397" s="154"/>
      <c r="CH397" s="154"/>
      <c r="CI397" s="154"/>
      <c r="CJ397" s="154"/>
      <c r="CK397" s="154"/>
      <c r="CL397" s="154"/>
      <c r="CM397" s="154"/>
      <c r="CN397" s="154"/>
      <c r="CO397" s="154"/>
      <c r="CP397" s="154"/>
      <c r="CQ397" s="154"/>
      <c r="CR397" s="154"/>
      <c r="CS397" s="154"/>
      <c r="CT397" s="154"/>
      <c r="CU397" s="154"/>
      <c r="CV397" s="154"/>
      <c r="CW397" s="154"/>
      <c r="CX397" s="154"/>
      <c r="CY397" s="154"/>
      <c r="CZ397" s="154"/>
      <c r="DA397" s="154"/>
      <c r="DB397" s="154"/>
      <c r="DC397" s="154"/>
      <c r="DD397" s="154"/>
      <c r="DE397" s="154"/>
      <c r="DF397" s="154"/>
      <c r="DG397" s="154"/>
      <c r="DH397" s="154"/>
      <c r="DI397" s="154"/>
      <c r="DJ397" s="154"/>
      <c r="DK397" s="154"/>
      <c r="DL397" s="154"/>
      <c r="DM397" s="154"/>
      <c r="DN397" s="154"/>
      <c r="DO397" s="154"/>
      <c r="DP397" s="154"/>
      <c r="DQ397" s="154"/>
      <c r="DR397" s="154"/>
      <c r="DS397" s="154"/>
      <c r="DT397" s="154"/>
      <c r="DU397" s="154"/>
      <c r="DV397" s="154"/>
      <c r="DW397" s="154"/>
      <c r="DX397" s="154"/>
      <c r="DY397" s="154"/>
      <c r="DZ397" s="154"/>
      <c r="EA397" s="154"/>
      <c r="EB397" s="154"/>
      <c r="EC397" s="154"/>
      <c r="ED397" s="154"/>
      <c r="EE397" s="154"/>
      <c r="EF397" s="154"/>
      <c r="EG397" s="154"/>
      <c r="EH397" s="154"/>
      <c r="EI397" s="154"/>
      <c r="EJ397" s="154"/>
      <c r="EK397" s="154"/>
      <c r="EL397" s="154"/>
      <c r="EM397" s="154"/>
      <c r="EN397" s="154"/>
      <c r="EO397" s="154"/>
      <c r="EP397" s="154"/>
      <c r="EQ397" s="154"/>
      <c r="ER397" s="154"/>
      <c r="ES397" s="154"/>
      <c r="ET397" s="154"/>
      <c r="EU397" s="154"/>
      <c r="EV397" s="154"/>
    </row>
    <row r="398" spans="32:152" ht="12.75">
      <c r="AF398" s="154"/>
      <c r="AG398" s="154"/>
      <c r="AH398" s="154"/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  <c r="BD398" s="154"/>
      <c r="BE398" s="154"/>
      <c r="BF398" s="154"/>
      <c r="BG398" s="154"/>
      <c r="BH398" s="154"/>
      <c r="BI398" s="154"/>
      <c r="BJ398" s="154"/>
      <c r="BK398" s="154"/>
      <c r="BL398" s="154"/>
      <c r="BM398" s="154"/>
      <c r="BN398" s="154"/>
      <c r="BO398" s="154"/>
      <c r="BP398" s="154"/>
      <c r="BQ398" s="154"/>
      <c r="BR398" s="154"/>
      <c r="BS398" s="154"/>
      <c r="BT398" s="154"/>
      <c r="BU398" s="154"/>
      <c r="BV398" s="154"/>
      <c r="BW398" s="154"/>
      <c r="BX398" s="154"/>
      <c r="BY398" s="154"/>
      <c r="BZ398" s="154"/>
      <c r="CA398" s="154"/>
      <c r="CB398" s="154"/>
      <c r="CC398" s="154"/>
      <c r="CD398" s="154"/>
      <c r="CE398" s="154"/>
      <c r="CF398" s="154"/>
      <c r="CG398" s="154"/>
      <c r="CH398" s="154"/>
      <c r="CI398" s="154"/>
      <c r="CJ398" s="154"/>
      <c r="CK398" s="154"/>
      <c r="CL398" s="154"/>
      <c r="CM398" s="154"/>
      <c r="CN398" s="154"/>
      <c r="CO398" s="154"/>
      <c r="CP398" s="154"/>
      <c r="CQ398" s="154"/>
      <c r="CR398" s="154"/>
      <c r="CS398" s="154"/>
      <c r="CT398" s="154"/>
      <c r="CU398" s="154"/>
      <c r="CV398" s="154"/>
      <c r="CW398" s="154"/>
      <c r="CX398" s="154"/>
      <c r="CY398" s="154"/>
      <c r="CZ398" s="154"/>
      <c r="DA398" s="154"/>
      <c r="DB398" s="154"/>
      <c r="DC398" s="154"/>
      <c r="DD398" s="154"/>
      <c r="DE398" s="154"/>
      <c r="DF398" s="154"/>
      <c r="DG398" s="154"/>
      <c r="DH398" s="154"/>
      <c r="DI398" s="154"/>
      <c r="DJ398" s="154"/>
      <c r="DK398" s="154"/>
      <c r="DL398" s="154"/>
      <c r="DM398" s="154"/>
      <c r="DN398" s="154"/>
      <c r="DO398" s="154"/>
      <c r="DP398" s="154"/>
      <c r="DQ398" s="154"/>
      <c r="DR398" s="154"/>
      <c r="DS398" s="154"/>
      <c r="DT398" s="154"/>
      <c r="DU398" s="154"/>
      <c r="DV398" s="154"/>
      <c r="DW398" s="154"/>
      <c r="DX398" s="154"/>
      <c r="DY398" s="154"/>
      <c r="DZ398" s="154"/>
      <c r="EA398" s="154"/>
      <c r="EB398" s="154"/>
      <c r="EC398" s="154"/>
      <c r="ED398" s="154"/>
      <c r="EE398" s="154"/>
      <c r="EF398" s="154"/>
      <c r="EG398" s="154"/>
      <c r="EH398" s="154"/>
      <c r="EI398" s="154"/>
      <c r="EJ398" s="154"/>
      <c r="EK398" s="154"/>
      <c r="EL398" s="154"/>
      <c r="EM398" s="154"/>
      <c r="EN398" s="154"/>
      <c r="EO398" s="154"/>
      <c r="EP398" s="154"/>
      <c r="EQ398" s="154"/>
      <c r="ER398" s="154"/>
      <c r="ES398" s="154"/>
      <c r="ET398" s="154"/>
      <c r="EU398" s="154"/>
      <c r="EV398" s="154"/>
    </row>
    <row r="399" spans="32:152" ht="12.75">
      <c r="AF399" s="154"/>
      <c r="AG399" s="154"/>
      <c r="AH399" s="154"/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  <c r="BD399" s="154"/>
      <c r="BE399" s="154"/>
      <c r="BF399" s="154"/>
      <c r="BG399" s="154"/>
      <c r="BH399" s="154"/>
      <c r="BI399" s="154"/>
      <c r="BJ399" s="154"/>
      <c r="BK399" s="154"/>
      <c r="BL399" s="154"/>
      <c r="BM399" s="154"/>
      <c r="BN399" s="154"/>
      <c r="BO399" s="154"/>
      <c r="BP399" s="154"/>
      <c r="BQ399" s="154"/>
      <c r="BR399" s="154"/>
      <c r="BS399" s="154"/>
      <c r="BT399" s="154"/>
      <c r="BU399" s="154"/>
      <c r="BV399" s="154"/>
      <c r="BW399" s="154"/>
      <c r="BX399" s="154"/>
      <c r="BY399" s="154"/>
      <c r="BZ399" s="154"/>
      <c r="CA399" s="154"/>
      <c r="CB399" s="154"/>
      <c r="CC399" s="154"/>
      <c r="CD399" s="154"/>
      <c r="CE399" s="154"/>
      <c r="CF399" s="154"/>
      <c r="CG399" s="154"/>
      <c r="CH399" s="154"/>
      <c r="CI399" s="154"/>
      <c r="CJ399" s="154"/>
      <c r="CK399" s="154"/>
      <c r="CL399" s="154"/>
      <c r="CM399" s="154"/>
      <c r="CN399" s="154"/>
      <c r="CO399" s="154"/>
      <c r="CP399" s="154"/>
      <c r="CQ399" s="154"/>
      <c r="CR399" s="154"/>
      <c r="CS399" s="154"/>
      <c r="CT399" s="154"/>
      <c r="CU399" s="154"/>
      <c r="CV399" s="154"/>
      <c r="CW399" s="154"/>
      <c r="CX399" s="154"/>
      <c r="CY399" s="154"/>
      <c r="CZ399" s="154"/>
      <c r="DA399" s="154"/>
      <c r="DB399" s="154"/>
      <c r="DC399" s="154"/>
      <c r="DD399" s="154"/>
      <c r="DE399" s="154"/>
      <c r="DF399" s="154"/>
      <c r="DG399" s="154"/>
      <c r="DH399" s="154"/>
      <c r="DI399" s="154"/>
      <c r="DJ399" s="154"/>
      <c r="DK399" s="154"/>
      <c r="DL399" s="154"/>
      <c r="DM399" s="154"/>
      <c r="DN399" s="154"/>
      <c r="DO399" s="154"/>
      <c r="DP399" s="154"/>
      <c r="DQ399" s="154"/>
      <c r="DR399" s="154"/>
      <c r="DS399" s="154"/>
      <c r="DT399" s="154"/>
      <c r="DU399" s="154"/>
      <c r="DV399" s="154"/>
      <c r="DW399" s="154"/>
      <c r="DX399" s="154"/>
      <c r="DY399" s="154"/>
      <c r="DZ399" s="154"/>
      <c r="EA399" s="154"/>
      <c r="EB399" s="154"/>
      <c r="EC399" s="154"/>
      <c r="ED399" s="154"/>
      <c r="EE399" s="154"/>
      <c r="EF399" s="154"/>
      <c r="EG399" s="154"/>
      <c r="EH399" s="154"/>
      <c r="EI399" s="154"/>
      <c r="EJ399" s="154"/>
      <c r="EK399" s="154"/>
      <c r="EL399" s="154"/>
      <c r="EM399" s="154"/>
      <c r="EN399" s="154"/>
      <c r="EO399" s="154"/>
      <c r="EP399" s="154"/>
      <c r="EQ399" s="154"/>
      <c r="ER399" s="154"/>
      <c r="ES399" s="154"/>
      <c r="ET399" s="154"/>
      <c r="EU399" s="154"/>
      <c r="EV399" s="154"/>
    </row>
    <row r="400" spans="32:152" ht="12.75">
      <c r="AF400" s="154"/>
      <c r="AG400" s="154"/>
      <c r="AH400" s="154"/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  <c r="BD400" s="154"/>
      <c r="BE400" s="154"/>
      <c r="BF400" s="154"/>
      <c r="BG400" s="154"/>
      <c r="BH400" s="154"/>
      <c r="BI400" s="154"/>
      <c r="BJ400" s="154"/>
      <c r="BK400" s="154"/>
      <c r="BL400" s="154"/>
      <c r="BM400" s="154"/>
      <c r="BN400" s="154"/>
      <c r="BO400" s="154"/>
      <c r="BP400" s="154"/>
      <c r="BQ400" s="154"/>
      <c r="BR400" s="154"/>
      <c r="BS400" s="154"/>
      <c r="BT400" s="154"/>
      <c r="BU400" s="154"/>
      <c r="BV400" s="154"/>
      <c r="BW400" s="154"/>
      <c r="BX400" s="154"/>
      <c r="BY400" s="154"/>
      <c r="BZ400" s="154"/>
      <c r="CA400" s="154"/>
      <c r="CB400" s="154"/>
      <c r="CC400" s="154"/>
      <c r="CD400" s="154"/>
      <c r="CE400" s="154"/>
      <c r="CF400" s="154"/>
      <c r="CG400" s="154"/>
      <c r="CH400" s="154"/>
      <c r="CI400" s="154"/>
      <c r="CJ400" s="154"/>
      <c r="CK400" s="154"/>
      <c r="CL400" s="154"/>
      <c r="CM400" s="154"/>
      <c r="CN400" s="154"/>
      <c r="CO400" s="154"/>
      <c r="CP400" s="154"/>
      <c r="CQ400" s="154"/>
      <c r="CR400" s="154"/>
      <c r="CS400" s="154"/>
      <c r="CT400" s="154"/>
      <c r="CU400" s="154"/>
      <c r="CV400" s="154"/>
      <c r="CW400" s="154"/>
      <c r="CX400" s="154"/>
      <c r="CY400" s="154"/>
      <c r="CZ400" s="154"/>
      <c r="DA400" s="154"/>
      <c r="DB400" s="154"/>
      <c r="DC400" s="154"/>
      <c r="DD400" s="154"/>
      <c r="DE400" s="154"/>
      <c r="DF400" s="154"/>
      <c r="DG400" s="154"/>
      <c r="DH400" s="154"/>
      <c r="DI400" s="154"/>
      <c r="DJ400" s="154"/>
      <c r="DK400" s="154"/>
      <c r="DL400" s="154"/>
      <c r="DM400" s="154"/>
      <c r="DN400" s="154"/>
      <c r="DO400" s="154"/>
      <c r="DP400" s="154"/>
      <c r="DQ400" s="154"/>
      <c r="DR400" s="154"/>
      <c r="DS400" s="154"/>
      <c r="DT400" s="154"/>
      <c r="DU400" s="154"/>
      <c r="DV400" s="154"/>
      <c r="DW400" s="154"/>
      <c r="DX400" s="154"/>
      <c r="DY400" s="154"/>
      <c r="DZ400" s="154"/>
      <c r="EA400" s="154"/>
      <c r="EB400" s="154"/>
      <c r="EC400" s="154"/>
      <c r="ED400" s="154"/>
      <c r="EE400" s="154"/>
      <c r="EF400" s="154"/>
      <c r="EG400" s="154"/>
      <c r="EH400" s="154"/>
      <c r="EI400" s="154"/>
      <c r="EJ400" s="154"/>
      <c r="EK400" s="154"/>
      <c r="EL400" s="154"/>
      <c r="EM400" s="154"/>
      <c r="EN400" s="154"/>
      <c r="EO400" s="154"/>
      <c r="EP400" s="154"/>
      <c r="EQ400" s="154"/>
      <c r="ER400" s="154"/>
      <c r="ES400" s="154"/>
      <c r="ET400" s="154"/>
      <c r="EU400" s="154"/>
      <c r="EV400" s="154"/>
    </row>
    <row r="401" spans="32:152" ht="12.75">
      <c r="AF401" s="154"/>
      <c r="AG401" s="154"/>
      <c r="AH401" s="154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  <c r="BD401" s="154"/>
      <c r="BE401" s="154"/>
      <c r="BF401" s="154"/>
      <c r="BG401" s="154"/>
      <c r="BH401" s="154"/>
      <c r="BI401" s="154"/>
      <c r="BJ401" s="154"/>
      <c r="BK401" s="154"/>
      <c r="BL401" s="154"/>
      <c r="BM401" s="154"/>
      <c r="BN401" s="154"/>
      <c r="BO401" s="154"/>
      <c r="BP401" s="154"/>
      <c r="BQ401" s="154"/>
      <c r="BR401" s="154"/>
      <c r="BS401" s="154"/>
      <c r="BT401" s="154"/>
      <c r="BU401" s="154"/>
      <c r="BV401" s="154"/>
      <c r="BW401" s="154"/>
      <c r="BX401" s="154"/>
      <c r="BY401" s="154"/>
      <c r="BZ401" s="154"/>
      <c r="CA401" s="154"/>
      <c r="CB401" s="154"/>
      <c r="CC401" s="154"/>
      <c r="CD401" s="154"/>
      <c r="CE401" s="154"/>
      <c r="CF401" s="154"/>
      <c r="CG401" s="154"/>
      <c r="CH401" s="154"/>
      <c r="CI401" s="154"/>
      <c r="CJ401" s="154"/>
      <c r="CK401" s="154"/>
      <c r="CL401" s="154"/>
      <c r="CM401" s="154"/>
      <c r="CN401" s="154"/>
      <c r="CO401" s="154"/>
      <c r="CP401" s="154"/>
      <c r="CQ401" s="154"/>
      <c r="CR401" s="154"/>
      <c r="CS401" s="154"/>
      <c r="CT401" s="154"/>
      <c r="CU401" s="154"/>
      <c r="CV401" s="154"/>
      <c r="CW401" s="154"/>
      <c r="CX401" s="154"/>
      <c r="CY401" s="154"/>
      <c r="CZ401" s="154"/>
      <c r="DA401" s="154"/>
      <c r="DB401" s="154"/>
      <c r="DC401" s="154"/>
      <c r="DD401" s="154"/>
      <c r="DE401" s="154"/>
      <c r="DF401" s="154"/>
      <c r="DG401" s="154"/>
      <c r="DH401" s="154"/>
      <c r="DI401" s="154"/>
      <c r="DJ401" s="154"/>
      <c r="DK401" s="154"/>
      <c r="DL401" s="154"/>
      <c r="DM401" s="154"/>
      <c r="DN401" s="154"/>
      <c r="DO401" s="154"/>
      <c r="DP401" s="154"/>
      <c r="DQ401" s="154"/>
      <c r="DR401" s="154"/>
      <c r="DS401" s="154"/>
      <c r="DT401" s="154"/>
      <c r="DU401" s="154"/>
      <c r="DV401" s="154"/>
      <c r="DW401" s="154"/>
      <c r="DX401" s="154"/>
      <c r="DY401" s="154"/>
      <c r="DZ401" s="154"/>
      <c r="EA401" s="154"/>
      <c r="EB401" s="154"/>
      <c r="EC401" s="154"/>
      <c r="ED401" s="154"/>
      <c r="EE401" s="154"/>
      <c r="EF401" s="154"/>
      <c r="EG401" s="154"/>
      <c r="EH401" s="154"/>
      <c r="EI401" s="154"/>
      <c r="EJ401" s="154"/>
      <c r="EK401" s="154"/>
      <c r="EL401" s="154"/>
      <c r="EM401" s="154"/>
      <c r="EN401" s="154"/>
      <c r="EO401" s="154"/>
      <c r="EP401" s="154"/>
      <c r="EQ401" s="154"/>
      <c r="ER401" s="154"/>
      <c r="ES401" s="154"/>
      <c r="ET401" s="154"/>
      <c r="EU401" s="154"/>
      <c r="EV401" s="154"/>
    </row>
    <row r="402" spans="32:152" ht="12.75">
      <c r="AF402" s="154"/>
      <c r="AG402" s="154"/>
      <c r="AH402" s="154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  <c r="BD402" s="154"/>
      <c r="BE402" s="154"/>
      <c r="BF402" s="154"/>
      <c r="BG402" s="154"/>
      <c r="BH402" s="154"/>
      <c r="BI402" s="154"/>
      <c r="BJ402" s="154"/>
      <c r="BK402" s="154"/>
      <c r="BL402" s="154"/>
      <c r="BM402" s="154"/>
      <c r="BN402" s="154"/>
      <c r="BO402" s="154"/>
      <c r="BP402" s="154"/>
      <c r="BQ402" s="154"/>
      <c r="BR402" s="154"/>
      <c r="BS402" s="154"/>
      <c r="BT402" s="154"/>
      <c r="BU402" s="154"/>
      <c r="BV402" s="154"/>
      <c r="BW402" s="154"/>
      <c r="BX402" s="154"/>
      <c r="BY402" s="154"/>
      <c r="BZ402" s="154"/>
      <c r="CA402" s="154"/>
      <c r="CB402" s="154"/>
      <c r="CC402" s="154"/>
      <c r="CD402" s="154"/>
      <c r="CE402" s="154"/>
      <c r="CF402" s="154"/>
      <c r="CG402" s="154"/>
      <c r="CH402" s="154"/>
      <c r="CI402" s="154"/>
      <c r="CJ402" s="154"/>
      <c r="CK402" s="154"/>
      <c r="CL402" s="154"/>
      <c r="CM402" s="154"/>
      <c r="CN402" s="154"/>
      <c r="CO402" s="154"/>
      <c r="CP402" s="154"/>
      <c r="CQ402" s="154"/>
      <c r="CR402" s="154"/>
      <c r="CS402" s="154"/>
      <c r="CT402" s="154"/>
      <c r="CU402" s="154"/>
      <c r="CV402" s="154"/>
      <c r="CW402" s="154"/>
      <c r="CX402" s="154"/>
      <c r="CY402" s="154"/>
      <c r="CZ402" s="154"/>
      <c r="DA402" s="154"/>
      <c r="DB402" s="154"/>
      <c r="DC402" s="154"/>
      <c r="DD402" s="154"/>
      <c r="DE402" s="154"/>
      <c r="DF402" s="154"/>
      <c r="DG402" s="154"/>
      <c r="DH402" s="154"/>
      <c r="DI402" s="154"/>
      <c r="DJ402" s="154"/>
      <c r="DK402" s="154"/>
      <c r="DL402" s="154"/>
      <c r="DM402" s="154"/>
      <c r="DN402" s="154"/>
      <c r="DO402" s="154"/>
      <c r="DP402" s="154"/>
      <c r="DQ402" s="154"/>
      <c r="DR402" s="154"/>
      <c r="DS402" s="154"/>
      <c r="DT402" s="154"/>
      <c r="DU402" s="154"/>
      <c r="DV402" s="154"/>
      <c r="DW402" s="154"/>
      <c r="DX402" s="154"/>
      <c r="DY402" s="154"/>
      <c r="DZ402" s="154"/>
      <c r="EA402" s="154"/>
      <c r="EB402" s="154"/>
      <c r="EC402" s="154"/>
      <c r="ED402" s="154"/>
      <c r="EE402" s="154"/>
      <c r="EF402" s="154"/>
      <c r="EG402" s="154"/>
      <c r="EH402" s="154"/>
      <c r="EI402" s="154"/>
      <c r="EJ402" s="154"/>
      <c r="EK402" s="154"/>
      <c r="EL402" s="154"/>
      <c r="EM402" s="154"/>
      <c r="EN402" s="154"/>
      <c r="EO402" s="154"/>
      <c r="EP402" s="154"/>
      <c r="EQ402" s="154"/>
      <c r="ER402" s="154"/>
      <c r="ES402" s="154"/>
      <c r="ET402" s="154"/>
      <c r="EU402" s="154"/>
      <c r="EV402" s="154"/>
    </row>
    <row r="403" spans="32:152" ht="12.75">
      <c r="AF403" s="154"/>
      <c r="AG403" s="154"/>
      <c r="AH403" s="154"/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  <c r="BD403" s="154"/>
      <c r="BE403" s="154"/>
      <c r="BF403" s="154"/>
      <c r="BG403" s="154"/>
      <c r="BH403" s="154"/>
      <c r="BI403" s="154"/>
      <c r="BJ403" s="154"/>
      <c r="BK403" s="154"/>
      <c r="BL403" s="154"/>
      <c r="BM403" s="154"/>
      <c r="BN403" s="154"/>
      <c r="BO403" s="154"/>
      <c r="BP403" s="154"/>
      <c r="BQ403" s="154"/>
      <c r="BR403" s="154"/>
      <c r="BS403" s="154"/>
      <c r="BT403" s="154"/>
      <c r="BU403" s="154"/>
      <c r="BV403" s="154"/>
      <c r="BW403" s="154"/>
      <c r="BX403" s="154"/>
      <c r="BY403" s="154"/>
      <c r="BZ403" s="154"/>
      <c r="CA403" s="154"/>
      <c r="CB403" s="154"/>
      <c r="CC403" s="154"/>
      <c r="CD403" s="154"/>
      <c r="CE403" s="154"/>
      <c r="CF403" s="154"/>
      <c r="CG403" s="154"/>
      <c r="CH403" s="154"/>
      <c r="CI403" s="154"/>
      <c r="CJ403" s="154"/>
      <c r="CK403" s="154"/>
      <c r="CL403" s="154"/>
      <c r="CM403" s="154"/>
      <c r="CN403" s="154"/>
      <c r="CO403" s="154"/>
      <c r="CP403" s="154"/>
      <c r="CQ403" s="154"/>
      <c r="CR403" s="154"/>
      <c r="CS403" s="154"/>
      <c r="CT403" s="154"/>
      <c r="CU403" s="154"/>
      <c r="CV403" s="154"/>
      <c r="CW403" s="154"/>
      <c r="CX403" s="154"/>
      <c r="CY403" s="154"/>
      <c r="CZ403" s="154"/>
      <c r="DA403" s="154"/>
      <c r="DB403" s="154"/>
      <c r="DC403" s="154"/>
      <c r="DD403" s="154"/>
      <c r="DE403" s="154"/>
      <c r="DF403" s="154"/>
      <c r="DG403" s="154"/>
      <c r="DH403" s="154"/>
      <c r="DI403" s="154"/>
      <c r="DJ403" s="154"/>
      <c r="DK403" s="154"/>
      <c r="DL403" s="154"/>
      <c r="DM403" s="154"/>
      <c r="DN403" s="154"/>
      <c r="DO403" s="154"/>
      <c r="DP403" s="154"/>
      <c r="DQ403" s="154"/>
      <c r="DR403" s="154"/>
      <c r="DS403" s="154"/>
      <c r="DT403" s="154"/>
      <c r="DU403" s="154"/>
      <c r="DV403" s="154"/>
      <c r="DW403" s="154"/>
      <c r="DX403" s="154"/>
      <c r="DY403" s="154"/>
      <c r="DZ403" s="154"/>
      <c r="EA403" s="154"/>
      <c r="EB403" s="154"/>
      <c r="EC403" s="154"/>
      <c r="ED403" s="154"/>
      <c r="EE403" s="154"/>
      <c r="EF403" s="154"/>
      <c r="EG403" s="154"/>
      <c r="EH403" s="154"/>
      <c r="EI403" s="154"/>
      <c r="EJ403" s="154"/>
      <c r="EK403" s="154"/>
      <c r="EL403" s="154"/>
      <c r="EM403" s="154"/>
      <c r="EN403" s="154"/>
      <c r="EO403" s="154"/>
      <c r="EP403" s="154"/>
      <c r="EQ403" s="154"/>
      <c r="ER403" s="154"/>
      <c r="ES403" s="154"/>
      <c r="ET403" s="154"/>
      <c r="EU403" s="154"/>
      <c r="EV403" s="154"/>
    </row>
    <row r="404" spans="32:152" ht="12.75">
      <c r="AF404" s="154"/>
      <c r="AG404" s="154"/>
      <c r="AH404" s="154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  <c r="BD404" s="154"/>
      <c r="BE404" s="154"/>
      <c r="BF404" s="154"/>
      <c r="BG404" s="154"/>
      <c r="BH404" s="154"/>
      <c r="BI404" s="154"/>
      <c r="BJ404" s="154"/>
      <c r="BK404" s="154"/>
      <c r="BL404" s="154"/>
      <c r="BM404" s="154"/>
      <c r="BN404" s="154"/>
      <c r="BO404" s="154"/>
      <c r="BP404" s="154"/>
      <c r="BQ404" s="154"/>
      <c r="BR404" s="154"/>
      <c r="BS404" s="154"/>
      <c r="BT404" s="154"/>
      <c r="BU404" s="154"/>
      <c r="BV404" s="154"/>
      <c r="BW404" s="154"/>
      <c r="BX404" s="154"/>
      <c r="BY404" s="154"/>
      <c r="BZ404" s="154"/>
      <c r="CA404" s="154"/>
      <c r="CB404" s="154"/>
      <c r="CC404" s="154"/>
      <c r="CD404" s="154"/>
      <c r="CE404" s="154"/>
      <c r="CF404" s="154"/>
      <c r="CG404" s="154"/>
      <c r="CH404" s="154"/>
      <c r="CI404" s="154"/>
      <c r="CJ404" s="154"/>
      <c r="CK404" s="154"/>
      <c r="CL404" s="154"/>
      <c r="CM404" s="154"/>
      <c r="CN404" s="154"/>
      <c r="CO404" s="154"/>
      <c r="CP404" s="154"/>
      <c r="CQ404" s="154"/>
      <c r="CR404" s="154"/>
      <c r="CS404" s="154"/>
      <c r="CT404" s="154"/>
      <c r="CU404" s="154"/>
      <c r="CV404" s="154"/>
      <c r="CW404" s="154"/>
      <c r="CX404" s="154"/>
      <c r="CY404" s="154"/>
      <c r="CZ404" s="154"/>
      <c r="DA404" s="154"/>
      <c r="DB404" s="154"/>
      <c r="DC404" s="154"/>
      <c r="DD404" s="154"/>
      <c r="DE404" s="154"/>
      <c r="DF404" s="154"/>
      <c r="DG404" s="154"/>
      <c r="DH404" s="154"/>
      <c r="DI404" s="154"/>
      <c r="DJ404" s="154"/>
      <c r="DK404" s="154"/>
      <c r="DL404" s="154"/>
      <c r="DM404" s="154"/>
      <c r="DN404" s="154"/>
      <c r="DO404" s="154"/>
      <c r="DP404" s="154"/>
      <c r="DQ404" s="154"/>
      <c r="DR404" s="154"/>
      <c r="DS404" s="154"/>
      <c r="DT404" s="154"/>
      <c r="DU404" s="154"/>
      <c r="DV404" s="154"/>
      <c r="DW404" s="154"/>
      <c r="DX404" s="154"/>
      <c r="DY404" s="154"/>
      <c r="DZ404" s="154"/>
      <c r="EA404" s="154"/>
      <c r="EB404" s="154"/>
      <c r="EC404" s="154"/>
      <c r="ED404" s="154"/>
      <c r="EE404" s="154"/>
      <c r="EF404" s="154"/>
      <c r="EG404" s="154"/>
      <c r="EH404" s="154"/>
      <c r="EI404" s="154"/>
      <c r="EJ404" s="154"/>
      <c r="EK404" s="154"/>
      <c r="EL404" s="154"/>
      <c r="EM404" s="154"/>
      <c r="EN404" s="154"/>
      <c r="EO404" s="154"/>
      <c r="EP404" s="154"/>
      <c r="EQ404" s="154"/>
      <c r="ER404" s="154"/>
      <c r="ES404" s="154"/>
      <c r="ET404" s="154"/>
      <c r="EU404" s="154"/>
      <c r="EV404" s="154"/>
    </row>
    <row r="405" spans="32:152" ht="12.75">
      <c r="AF405" s="154"/>
      <c r="AG405" s="154"/>
      <c r="AH405" s="154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  <c r="BD405" s="154"/>
      <c r="BE405" s="154"/>
      <c r="BF405" s="154"/>
      <c r="BG405" s="154"/>
      <c r="BH405" s="154"/>
      <c r="BI405" s="154"/>
      <c r="BJ405" s="154"/>
      <c r="BK405" s="154"/>
      <c r="BL405" s="154"/>
      <c r="BM405" s="154"/>
      <c r="BN405" s="154"/>
      <c r="BO405" s="154"/>
      <c r="BP405" s="154"/>
      <c r="BQ405" s="154"/>
      <c r="BR405" s="154"/>
      <c r="BS405" s="154"/>
      <c r="BT405" s="154"/>
      <c r="BU405" s="154"/>
      <c r="BV405" s="154"/>
      <c r="BW405" s="154"/>
      <c r="BX405" s="154"/>
      <c r="BY405" s="154"/>
      <c r="BZ405" s="154"/>
      <c r="CA405" s="154"/>
      <c r="CB405" s="154"/>
      <c r="CC405" s="154"/>
      <c r="CD405" s="154"/>
      <c r="CE405" s="154"/>
      <c r="CF405" s="154"/>
      <c r="CG405" s="154"/>
      <c r="CH405" s="154"/>
      <c r="CI405" s="154"/>
      <c r="CJ405" s="154"/>
      <c r="CK405" s="154"/>
      <c r="CL405" s="154"/>
      <c r="CM405" s="154"/>
      <c r="CN405" s="154"/>
      <c r="CO405" s="154"/>
      <c r="CP405" s="154"/>
      <c r="CQ405" s="154"/>
      <c r="CR405" s="154"/>
      <c r="CS405" s="154"/>
      <c r="CT405" s="154"/>
      <c r="CU405" s="154"/>
      <c r="CV405" s="154"/>
      <c r="CW405" s="154"/>
      <c r="CX405" s="154"/>
      <c r="CY405" s="154"/>
      <c r="CZ405" s="154"/>
      <c r="DA405" s="154"/>
      <c r="DB405" s="154"/>
      <c r="DC405" s="154"/>
      <c r="DD405" s="154"/>
      <c r="DE405" s="154"/>
      <c r="DF405" s="154"/>
      <c r="DG405" s="154"/>
      <c r="DH405" s="154"/>
      <c r="DI405" s="154"/>
      <c r="DJ405" s="154"/>
      <c r="DK405" s="154"/>
      <c r="DL405" s="154"/>
      <c r="DM405" s="154"/>
      <c r="DN405" s="154"/>
      <c r="DO405" s="154"/>
      <c r="DP405" s="154"/>
      <c r="DQ405" s="154"/>
      <c r="DR405" s="154"/>
      <c r="DS405" s="154"/>
      <c r="DT405" s="154"/>
      <c r="DU405" s="154"/>
      <c r="DV405" s="154"/>
      <c r="DW405" s="154"/>
      <c r="DX405" s="154"/>
      <c r="DY405" s="154"/>
      <c r="DZ405" s="154"/>
      <c r="EA405" s="154"/>
      <c r="EB405" s="154"/>
      <c r="EC405" s="154"/>
      <c r="ED405" s="154"/>
      <c r="EE405" s="154"/>
      <c r="EF405" s="154"/>
      <c r="EG405" s="154"/>
      <c r="EH405" s="154"/>
      <c r="EI405" s="154"/>
      <c r="EJ405" s="154"/>
      <c r="EK405" s="154"/>
      <c r="EL405" s="154"/>
      <c r="EM405" s="154"/>
      <c r="EN405" s="154"/>
      <c r="EO405" s="154"/>
      <c r="EP405" s="154"/>
      <c r="EQ405" s="154"/>
      <c r="ER405" s="154"/>
      <c r="ES405" s="154"/>
      <c r="ET405" s="154"/>
      <c r="EU405" s="154"/>
      <c r="EV405" s="154"/>
    </row>
    <row r="406" spans="32:152" ht="12.75">
      <c r="AF406" s="154"/>
      <c r="AG406" s="154"/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  <c r="BD406" s="154"/>
      <c r="BE406" s="154"/>
      <c r="BF406" s="154"/>
      <c r="BG406" s="154"/>
      <c r="BH406" s="154"/>
      <c r="BI406" s="154"/>
      <c r="BJ406" s="154"/>
      <c r="BK406" s="154"/>
      <c r="BL406" s="154"/>
      <c r="BM406" s="154"/>
      <c r="BN406" s="154"/>
      <c r="BO406" s="154"/>
      <c r="BP406" s="154"/>
      <c r="BQ406" s="154"/>
      <c r="BR406" s="154"/>
      <c r="BS406" s="154"/>
      <c r="BT406" s="154"/>
      <c r="BU406" s="154"/>
      <c r="BV406" s="154"/>
      <c r="BW406" s="154"/>
      <c r="BX406" s="154"/>
      <c r="BY406" s="154"/>
      <c r="BZ406" s="154"/>
      <c r="CA406" s="154"/>
      <c r="CB406" s="154"/>
      <c r="CC406" s="154"/>
      <c r="CD406" s="154"/>
      <c r="CE406" s="154"/>
      <c r="CF406" s="154"/>
      <c r="CG406" s="154"/>
      <c r="CH406" s="154"/>
      <c r="CI406" s="154"/>
      <c r="CJ406" s="154"/>
      <c r="CK406" s="154"/>
      <c r="CL406" s="154"/>
      <c r="CM406" s="154"/>
      <c r="CN406" s="154"/>
      <c r="CO406" s="154"/>
      <c r="CP406" s="154"/>
      <c r="CQ406" s="154"/>
      <c r="CR406" s="154"/>
      <c r="CS406" s="154"/>
      <c r="CT406" s="154"/>
      <c r="CU406" s="154"/>
      <c r="CV406" s="154"/>
      <c r="CW406" s="154"/>
      <c r="CX406" s="154"/>
      <c r="CY406" s="154"/>
      <c r="CZ406" s="154"/>
      <c r="DA406" s="154"/>
      <c r="DB406" s="154"/>
      <c r="DC406" s="154"/>
      <c r="DD406" s="154"/>
      <c r="DE406" s="154"/>
      <c r="DF406" s="154"/>
      <c r="DG406" s="154"/>
      <c r="DH406" s="154"/>
      <c r="DI406" s="154"/>
      <c r="DJ406" s="154"/>
      <c r="DK406" s="154"/>
      <c r="DL406" s="154"/>
      <c r="DM406" s="154"/>
      <c r="DN406" s="154"/>
      <c r="DO406" s="154"/>
      <c r="DP406" s="154"/>
      <c r="DQ406" s="154"/>
      <c r="DR406" s="154"/>
      <c r="DS406" s="154"/>
      <c r="DT406" s="154"/>
      <c r="DU406" s="154"/>
      <c r="DV406" s="154"/>
      <c r="DW406" s="154"/>
      <c r="DX406" s="154"/>
      <c r="DY406" s="154"/>
      <c r="DZ406" s="154"/>
      <c r="EA406" s="154"/>
      <c r="EB406" s="154"/>
      <c r="EC406" s="154"/>
      <c r="ED406" s="154"/>
      <c r="EE406" s="154"/>
      <c r="EF406" s="154"/>
      <c r="EG406" s="154"/>
      <c r="EH406" s="154"/>
      <c r="EI406" s="154"/>
      <c r="EJ406" s="154"/>
      <c r="EK406" s="154"/>
      <c r="EL406" s="154"/>
      <c r="EM406" s="154"/>
      <c r="EN406" s="154"/>
      <c r="EO406" s="154"/>
      <c r="EP406" s="154"/>
      <c r="EQ406" s="154"/>
      <c r="ER406" s="154"/>
      <c r="ES406" s="154"/>
      <c r="ET406" s="154"/>
      <c r="EU406" s="154"/>
      <c r="EV406" s="154"/>
    </row>
    <row r="407" spans="32:152" ht="12.75">
      <c r="AF407" s="154"/>
      <c r="AG407" s="154"/>
      <c r="AH407" s="154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  <c r="BD407" s="154"/>
      <c r="BE407" s="154"/>
      <c r="BF407" s="154"/>
      <c r="BG407" s="154"/>
      <c r="BH407" s="154"/>
      <c r="BI407" s="154"/>
      <c r="BJ407" s="154"/>
      <c r="BK407" s="154"/>
      <c r="BL407" s="154"/>
      <c r="BM407" s="154"/>
      <c r="BN407" s="154"/>
      <c r="BO407" s="154"/>
      <c r="BP407" s="154"/>
      <c r="BQ407" s="154"/>
      <c r="BR407" s="154"/>
      <c r="BS407" s="154"/>
      <c r="BT407" s="154"/>
      <c r="BU407" s="154"/>
      <c r="BV407" s="154"/>
      <c r="BW407" s="154"/>
      <c r="BX407" s="154"/>
      <c r="BY407" s="154"/>
      <c r="BZ407" s="154"/>
      <c r="CA407" s="154"/>
      <c r="CB407" s="154"/>
      <c r="CC407" s="154"/>
      <c r="CD407" s="154"/>
      <c r="CE407" s="154"/>
      <c r="CF407" s="154"/>
      <c r="CG407" s="154"/>
      <c r="CH407" s="154"/>
      <c r="CI407" s="154"/>
      <c r="CJ407" s="154"/>
      <c r="CK407" s="154"/>
      <c r="CL407" s="154"/>
      <c r="CM407" s="154"/>
      <c r="CN407" s="154"/>
      <c r="CO407" s="154"/>
      <c r="CP407" s="154"/>
      <c r="CQ407" s="154"/>
      <c r="CR407" s="154"/>
      <c r="CS407" s="154"/>
      <c r="CT407" s="154"/>
      <c r="CU407" s="154"/>
      <c r="CV407" s="154"/>
      <c r="CW407" s="154"/>
      <c r="CX407" s="154"/>
      <c r="CY407" s="154"/>
      <c r="CZ407" s="154"/>
      <c r="DA407" s="154"/>
      <c r="DB407" s="154"/>
      <c r="DC407" s="154"/>
      <c r="DD407" s="154"/>
      <c r="DE407" s="154"/>
      <c r="DF407" s="154"/>
      <c r="DG407" s="154"/>
      <c r="DH407" s="154"/>
      <c r="DI407" s="154"/>
      <c r="DJ407" s="154"/>
      <c r="DK407" s="154"/>
      <c r="DL407" s="154"/>
      <c r="DM407" s="154"/>
      <c r="DN407" s="154"/>
      <c r="DO407" s="154"/>
      <c r="DP407" s="154"/>
      <c r="DQ407" s="154"/>
      <c r="DR407" s="154"/>
      <c r="DS407" s="154"/>
      <c r="DT407" s="154"/>
      <c r="DU407" s="154"/>
      <c r="DV407" s="154"/>
      <c r="DW407" s="154"/>
      <c r="DX407" s="154"/>
      <c r="DY407" s="154"/>
      <c r="DZ407" s="154"/>
      <c r="EA407" s="154"/>
      <c r="EB407" s="154"/>
      <c r="EC407" s="154"/>
      <c r="ED407" s="154"/>
      <c r="EE407" s="154"/>
      <c r="EF407" s="154"/>
      <c r="EG407" s="154"/>
      <c r="EH407" s="154"/>
      <c r="EI407" s="154"/>
      <c r="EJ407" s="154"/>
      <c r="EK407" s="154"/>
      <c r="EL407" s="154"/>
      <c r="EM407" s="154"/>
      <c r="EN407" s="154"/>
      <c r="EO407" s="154"/>
      <c r="EP407" s="154"/>
      <c r="EQ407" s="154"/>
      <c r="ER407" s="154"/>
      <c r="ES407" s="154"/>
      <c r="ET407" s="154"/>
      <c r="EU407" s="154"/>
      <c r="EV407" s="154"/>
    </row>
    <row r="408" spans="32:152" ht="12.75">
      <c r="AF408" s="154"/>
      <c r="AG408" s="154"/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  <c r="BD408" s="154"/>
      <c r="BE408" s="154"/>
      <c r="BF408" s="154"/>
      <c r="BG408" s="154"/>
      <c r="BH408" s="154"/>
      <c r="BI408" s="154"/>
      <c r="BJ408" s="154"/>
      <c r="BK408" s="154"/>
      <c r="BL408" s="154"/>
      <c r="BM408" s="154"/>
      <c r="BN408" s="154"/>
      <c r="BO408" s="154"/>
      <c r="BP408" s="154"/>
      <c r="BQ408" s="154"/>
      <c r="BR408" s="154"/>
      <c r="BS408" s="154"/>
      <c r="BT408" s="154"/>
      <c r="BU408" s="154"/>
      <c r="BV408" s="154"/>
      <c r="BW408" s="154"/>
      <c r="BX408" s="154"/>
      <c r="BY408" s="154"/>
      <c r="BZ408" s="154"/>
      <c r="CA408" s="154"/>
      <c r="CB408" s="154"/>
      <c r="CC408" s="154"/>
      <c r="CD408" s="154"/>
      <c r="CE408" s="154"/>
      <c r="CF408" s="154"/>
      <c r="CG408" s="154"/>
      <c r="CH408" s="154"/>
      <c r="CI408" s="154"/>
      <c r="CJ408" s="154"/>
      <c r="CK408" s="154"/>
      <c r="CL408" s="154"/>
      <c r="CM408" s="154"/>
      <c r="CN408" s="154"/>
      <c r="CO408" s="154"/>
      <c r="CP408" s="154"/>
      <c r="CQ408" s="154"/>
      <c r="CR408" s="154"/>
      <c r="CS408" s="154"/>
      <c r="CT408" s="154"/>
      <c r="CU408" s="154"/>
      <c r="CV408" s="154"/>
      <c r="CW408" s="154"/>
      <c r="CX408" s="154"/>
      <c r="CY408" s="154"/>
      <c r="CZ408" s="154"/>
      <c r="DA408" s="154"/>
      <c r="DB408" s="154"/>
      <c r="DC408" s="154"/>
      <c r="DD408" s="154"/>
      <c r="DE408" s="154"/>
      <c r="DF408" s="154"/>
      <c r="DG408" s="154"/>
      <c r="DH408" s="154"/>
      <c r="DI408" s="154"/>
      <c r="DJ408" s="154"/>
      <c r="DK408" s="154"/>
      <c r="DL408" s="154"/>
      <c r="DM408" s="154"/>
      <c r="DN408" s="154"/>
      <c r="DO408" s="154"/>
      <c r="DP408" s="154"/>
      <c r="DQ408" s="154"/>
      <c r="DR408" s="154"/>
      <c r="DS408" s="154"/>
      <c r="DT408" s="154"/>
      <c r="DU408" s="154"/>
      <c r="DV408" s="154"/>
      <c r="DW408" s="154"/>
      <c r="DX408" s="154"/>
      <c r="DY408" s="154"/>
      <c r="DZ408" s="154"/>
      <c r="EA408" s="154"/>
      <c r="EB408" s="154"/>
      <c r="EC408" s="154"/>
      <c r="ED408" s="154"/>
      <c r="EE408" s="154"/>
      <c r="EF408" s="154"/>
      <c r="EG408" s="154"/>
      <c r="EH408" s="154"/>
      <c r="EI408" s="154"/>
      <c r="EJ408" s="154"/>
      <c r="EK408" s="154"/>
      <c r="EL408" s="154"/>
      <c r="EM408" s="154"/>
      <c r="EN408" s="154"/>
      <c r="EO408" s="154"/>
      <c r="EP408" s="154"/>
      <c r="EQ408" s="154"/>
      <c r="ER408" s="154"/>
      <c r="ES408" s="154"/>
      <c r="ET408" s="154"/>
      <c r="EU408" s="154"/>
      <c r="EV408" s="154"/>
    </row>
    <row r="409" spans="32:152" ht="12.75"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  <c r="BD409" s="154"/>
      <c r="BE409" s="154"/>
      <c r="BF409" s="154"/>
      <c r="BG409" s="154"/>
      <c r="BH409" s="154"/>
      <c r="BI409" s="154"/>
      <c r="BJ409" s="154"/>
      <c r="BK409" s="154"/>
      <c r="BL409" s="154"/>
      <c r="BM409" s="154"/>
      <c r="BN409" s="154"/>
      <c r="BO409" s="154"/>
      <c r="BP409" s="154"/>
      <c r="BQ409" s="154"/>
      <c r="BR409" s="154"/>
      <c r="BS409" s="154"/>
      <c r="BT409" s="154"/>
      <c r="BU409" s="154"/>
      <c r="BV409" s="154"/>
      <c r="BW409" s="154"/>
      <c r="BX409" s="154"/>
      <c r="BY409" s="154"/>
      <c r="BZ409" s="154"/>
      <c r="CA409" s="154"/>
      <c r="CB409" s="154"/>
      <c r="CC409" s="154"/>
      <c r="CD409" s="154"/>
      <c r="CE409" s="154"/>
      <c r="CF409" s="154"/>
      <c r="CG409" s="154"/>
      <c r="CH409" s="154"/>
      <c r="CI409" s="154"/>
      <c r="CJ409" s="154"/>
      <c r="CK409" s="154"/>
      <c r="CL409" s="154"/>
      <c r="CM409" s="154"/>
      <c r="CN409" s="154"/>
      <c r="CO409" s="154"/>
      <c r="CP409" s="154"/>
      <c r="CQ409" s="154"/>
      <c r="CR409" s="154"/>
      <c r="CS409" s="154"/>
      <c r="CT409" s="154"/>
      <c r="CU409" s="154"/>
      <c r="CV409" s="154"/>
      <c r="CW409" s="154"/>
      <c r="CX409" s="154"/>
      <c r="CY409" s="154"/>
      <c r="CZ409" s="154"/>
      <c r="DA409" s="154"/>
      <c r="DB409" s="154"/>
      <c r="DC409" s="154"/>
      <c r="DD409" s="154"/>
      <c r="DE409" s="154"/>
      <c r="DF409" s="154"/>
      <c r="DG409" s="154"/>
      <c r="DH409" s="154"/>
      <c r="DI409" s="154"/>
      <c r="DJ409" s="154"/>
      <c r="DK409" s="154"/>
      <c r="DL409" s="154"/>
      <c r="DM409" s="154"/>
      <c r="DN409" s="154"/>
      <c r="DO409" s="154"/>
      <c r="DP409" s="154"/>
      <c r="DQ409" s="154"/>
      <c r="DR409" s="154"/>
      <c r="DS409" s="154"/>
      <c r="DT409" s="154"/>
      <c r="DU409" s="154"/>
      <c r="DV409" s="154"/>
      <c r="DW409" s="154"/>
      <c r="DX409" s="154"/>
      <c r="DY409" s="154"/>
      <c r="DZ409" s="154"/>
      <c r="EA409" s="154"/>
      <c r="EB409" s="154"/>
      <c r="EC409" s="154"/>
      <c r="ED409" s="154"/>
      <c r="EE409" s="154"/>
      <c r="EF409" s="154"/>
      <c r="EG409" s="154"/>
      <c r="EH409" s="154"/>
      <c r="EI409" s="154"/>
      <c r="EJ409" s="154"/>
      <c r="EK409" s="154"/>
      <c r="EL409" s="154"/>
      <c r="EM409" s="154"/>
      <c r="EN409" s="154"/>
      <c r="EO409" s="154"/>
      <c r="EP409" s="154"/>
      <c r="EQ409" s="154"/>
      <c r="ER409" s="154"/>
      <c r="ES409" s="154"/>
      <c r="ET409" s="154"/>
      <c r="EU409" s="154"/>
      <c r="EV409" s="154"/>
    </row>
    <row r="410" spans="32:152" ht="12.75">
      <c r="AF410" s="154"/>
      <c r="AG410" s="154"/>
      <c r="AH410" s="154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  <c r="BD410" s="154"/>
      <c r="BE410" s="154"/>
      <c r="BF410" s="154"/>
      <c r="BG410" s="154"/>
      <c r="BH410" s="154"/>
      <c r="BI410" s="154"/>
      <c r="BJ410" s="154"/>
      <c r="BK410" s="154"/>
      <c r="BL410" s="154"/>
      <c r="BM410" s="154"/>
      <c r="BN410" s="154"/>
      <c r="BO410" s="154"/>
      <c r="BP410" s="154"/>
      <c r="BQ410" s="154"/>
      <c r="BR410" s="154"/>
      <c r="BS410" s="154"/>
      <c r="BT410" s="154"/>
      <c r="BU410" s="154"/>
      <c r="BV410" s="154"/>
      <c r="BW410" s="154"/>
      <c r="BX410" s="154"/>
      <c r="BY410" s="154"/>
      <c r="BZ410" s="154"/>
      <c r="CA410" s="154"/>
      <c r="CB410" s="154"/>
      <c r="CC410" s="154"/>
      <c r="CD410" s="154"/>
      <c r="CE410" s="154"/>
      <c r="CF410" s="154"/>
      <c r="CG410" s="154"/>
      <c r="CH410" s="154"/>
      <c r="CI410" s="154"/>
      <c r="CJ410" s="154"/>
      <c r="CK410" s="154"/>
      <c r="CL410" s="154"/>
      <c r="CM410" s="154"/>
      <c r="CN410" s="154"/>
      <c r="CO410" s="154"/>
      <c r="CP410" s="154"/>
      <c r="CQ410" s="154"/>
      <c r="CR410" s="154"/>
      <c r="CS410" s="154"/>
      <c r="CT410" s="154"/>
      <c r="CU410" s="154"/>
      <c r="CV410" s="154"/>
      <c r="CW410" s="154"/>
      <c r="CX410" s="154"/>
      <c r="CY410" s="154"/>
      <c r="CZ410" s="154"/>
      <c r="DA410" s="154"/>
      <c r="DB410" s="154"/>
      <c r="DC410" s="154"/>
      <c r="DD410" s="154"/>
      <c r="DE410" s="154"/>
      <c r="DF410" s="154"/>
      <c r="DG410" s="154"/>
      <c r="DH410" s="154"/>
      <c r="DI410" s="154"/>
      <c r="DJ410" s="154"/>
      <c r="DK410" s="154"/>
      <c r="DL410" s="154"/>
      <c r="DM410" s="154"/>
      <c r="DN410" s="154"/>
      <c r="DO410" s="154"/>
      <c r="DP410" s="154"/>
      <c r="DQ410" s="154"/>
      <c r="DR410" s="154"/>
      <c r="DS410" s="154"/>
      <c r="DT410" s="154"/>
      <c r="DU410" s="154"/>
      <c r="DV410" s="154"/>
      <c r="DW410" s="154"/>
      <c r="DX410" s="154"/>
      <c r="DY410" s="154"/>
      <c r="DZ410" s="154"/>
      <c r="EA410" s="154"/>
      <c r="EB410" s="154"/>
      <c r="EC410" s="154"/>
      <c r="ED410" s="154"/>
      <c r="EE410" s="154"/>
      <c r="EF410" s="154"/>
      <c r="EG410" s="154"/>
      <c r="EH410" s="154"/>
      <c r="EI410" s="154"/>
      <c r="EJ410" s="154"/>
      <c r="EK410" s="154"/>
      <c r="EL410" s="154"/>
      <c r="EM410" s="154"/>
      <c r="EN410" s="154"/>
      <c r="EO410" s="154"/>
      <c r="EP410" s="154"/>
      <c r="EQ410" s="154"/>
      <c r="ER410" s="154"/>
      <c r="ES410" s="154"/>
      <c r="ET410" s="154"/>
      <c r="EU410" s="154"/>
      <c r="EV410" s="154"/>
    </row>
    <row r="411" spans="32:152" ht="12.75">
      <c r="AF411" s="154"/>
      <c r="AG411" s="154"/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  <c r="BD411" s="154"/>
      <c r="BE411" s="154"/>
      <c r="BF411" s="154"/>
      <c r="BG411" s="154"/>
      <c r="BH411" s="154"/>
      <c r="BI411" s="154"/>
      <c r="BJ411" s="154"/>
      <c r="BK411" s="154"/>
      <c r="BL411" s="154"/>
      <c r="BM411" s="154"/>
      <c r="BN411" s="154"/>
      <c r="BO411" s="154"/>
      <c r="BP411" s="154"/>
      <c r="BQ411" s="154"/>
      <c r="BR411" s="154"/>
      <c r="BS411" s="154"/>
      <c r="BT411" s="154"/>
      <c r="BU411" s="154"/>
      <c r="BV411" s="154"/>
      <c r="BW411" s="154"/>
      <c r="BX411" s="154"/>
      <c r="BY411" s="154"/>
      <c r="BZ411" s="154"/>
      <c r="CA411" s="154"/>
      <c r="CB411" s="154"/>
      <c r="CC411" s="154"/>
      <c r="CD411" s="154"/>
      <c r="CE411" s="154"/>
      <c r="CF411" s="154"/>
      <c r="CG411" s="154"/>
      <c r="CH411" s="154"/>
      <c r="CI411" s="154"/>
      <c r="CJ411" s="154"/>
      <c r="CK411" s="154"/>
      <c r="CL411" s="154"/>
      <c r="CM411" s="154"/>
      <c r="CN411" s="154"/>
      <c r="CO411" s="154"/>
      <c r="CP411" s="154"/>
      <c r="CQ411" s="154"/>
      <c r="CR411" s="154"/>
      <c r="CS411" s="154"/>
      <c r="CT411" s="154"/>
      <c r="CU411" s="154"/>
      <c r="CV411" s="154"/>
      <c r="CW411" s="154"/>
      <c r="CX411" s="154"/>
      <c r="CY411" s="154"/>
      <c r="CZ411" s="154"/>
      <c r="DA411" s="154"/>
      <c r="DB411" s="154"/>
      <c r="DC411" s="154"/>
      <c r="DD411" s="154"/>
      <c r="DE411" s="154"/>
      <c r="DF411" s="154"/>
      <c r="DG411" s="154"/>
      <c r="DH411" s="154"/>
      <c r="DI411" s="154"/>
      <c r="DJ411" s="154"/>
      <c r="DK411" s="154"/>
      <c r="DL411" s="154"/>
      <c r="DM411" s="154"/>
      <c r="DN411" s="154"/>
      <c r="DO411" s="154"/>
      <c r="DP411" s="154"/>
      <c r="DQ411" s="154"/>
      <c r="DR411" s="154"/>
      <c r="DS411" s="154"/>
      <c r="DT411" s="154"/>
      <c r="DU411" s="154"/>
      <c r="DV411" s="154"/>
      <c r="DW411" s="154"/>
      <c r="DX411" s="154"/>
      <c r="DY411" s="154"/>
      <c r="DZ411" s="154"/>
      <c r="EA411" s="154"/>
      <c r="EB411" s="154"/>
      <c r="EC411" s="154"/>
      <c r="ED411" s="154"/>
      <c r="EE411" s="154"/>
      <c r="EF411" s="154"/>
      <c r="EG411" s="154"/>
      <c r="EH411" s="154"/>
      <c r="EI411" s="154"/>
      <c r="EJ411" s="154"/>
      <c r="EK411" s="154"/>
      <c r="EL411" s="154"/>
      <c r="EM411" s="154"/>
      <c r="EN411" s="154"/>
      <c r="EO411" s="154"/>
      <c r="EP411" s="154"/>
      <c r="EQ411" s="154"/>
      <c r="ER411" s="154"/>
      <c r="ES411" s="154"/>
      <c r="ET411" s="154"/>
      <c r="EU411" s="154"/>
      <c r="EV411" s="154"/>
    </row>
    <row r="412" spans="32:152" ht="12.75"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  <c r="BD412" s="154"/>
      <c r="BE412" s="154"/>
      <c r="BF412" s="154"/>
      <c r="BG412" s="154"/>
      <c r="BH412" s="154"/>
      <c r="BI412" s="154"/>
      <c r="BJ412" s="154"/>
      <c r="BK412" s="154"/>
      <c r="BL412" s="154"/>
      <c r="BM412" s="154"/>
      <c r="BN412" s="154"/>
      <c r="BO412" s="154"/>
      <c r="BP412" s="154"/>
      <c r="BQ412" s="154"/>
      <c r="BR412" s="154"/>
      <c r="BS412" s="154"/>
      <c r="BT412" s="154"/>
      <c r="BU412" s="154"/>
      <c r="BV412" s="154"/>
      <c r="BW412" s="154"/>
      <c r="BX412" s="154"/>
      <c r="BY412" s="154"/>
      <c r="BZ412" s="154"/>
      <c r="CA412" s="154"/>
      <c r="CB412" s="154"/>
      <c r="CC412" s="154"/>
      <c r="CD412" s="154"/>
      <c r="CE412" s="154"/>
      <c r="CF412" s="154"/>
      <c r="CG412" s="154"/>
      <c r="CH412" s="154"/>
      <c r="CI412" s="154"/>
      <c r="CJ412" s="154"/>
      <c r="CK412" s="154"/>
      <c r="CL412" s="154"/>
      <c r="CM412" s="154"/>
      <c r="CN412" s="154"/>
      <c r="CO412" s="154"/>
      <c r="CP412" s="154"/>
      <c r="CQ412" s="154"/>
      <c r="CR412" s="154"/>
      <c r="CS412" s="154"/>
      <c r="CT412" s="154"/>
      <c r="CU412" s="154"/>
      <c r="CV412" s="154"/>
      <c r="CW412" s="154"/>
      <c r="CX412" s="154"/>
      <c r="CY412" s="154"/>
      <c r="CZ412" s="154"/>
      <c r="DA412" s="154"/>
      <c r="DB412" s="154"/>
      <c r="DC412" s="154"/>
      <c r="DD412" s="154"/>
      <c r="DE412" s="154"/>
      <c r="DF412" s="154"/>
      <c r="DG412" s="154"/>
      <c r="DH412" s="154"/>
      <c r="DI412" s="154"/>
      <c r="DJ412" s="154"/>
      <c r="DK412" s="154"/>
      <c r="DL412" s="154"/>
      <c r="DM412" s="154"/>
      <c r="DN412" s="154"/>
      <c r="DO412" s="154"/>
      <c r="DP412" s="154"/>
      <c r="DQ412" s="154"/>
      <c r="DR412" s="154"/>
      <c r="DS412" s="154"/>
      <c r="DT412" s="154"/>
      <c r="DU412" s="154"/>
      <c r="DV412" s="154"/>
      <c r="DW412" s="154"/>
      <c r="DX412" s="154"/>
      <c r="DY412" s="154"/>
      <c r="DZ412" s="154"/>
      <c r="EA412" s="154"/>
      <c r="EB412" s="154"/>
      <c r="EC412" s="154"/>
      <c r="ED412" s="154"/>
      <c r="EE412" s="154"/>
      <c r="EF412" s="154"/>
      <c r="EG412" s="154"/>
      <c r="EH412" s="154"/>
      <c r="EI412" s="154"/>
      <c r="EJ412" s="154"/>
      <c r="EK412" s="154"/>
      <c r="EL412" s="154"/>
      <c r="EM412" s="154"/>
      <c r="EN412" s="154"/>
      <c r="EO412" s="154"/>
      <c r="EP412" s="154"/>
      <c r="EQ412" s="154"/>
      <c r="ER412" s="154"/>
      <c r="ES412" s="154"/>
      <c r="ET412" s="154"/>
      <c r="EU412" s="154"/>
      <c r="EV412" s="154"/>
    </row>
    <row r="413" spans="32:152" ht="12.75"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  <c r="BD413" s="154"/>
      <c r="BE413" s="154"/>
      <c r="BF413" s="154"/>
      <c r="BG413" s="154"/>
      <c r="BH413" s="154"/>
      <c r="BI413" s="154"/>
      <c r="BJ413" s="154"/>
      <c r="BK413" s="154"/>
      <c r="BL413" s="154"/>
      <c r="BM413" s="154"/>
      <c r="BN413" s="154"/>
      <c r="BO413" s="154"/>
      <c r="BP413" s="154"/>
      <c r="BQ413" s="154"/>
      <c r="BR413" s="154"/>
      <c r="BS413" s="154"/>
      <c r="BT413" s="154"/>
      <c r="BU413" s="154"/>
      <c r="BV413" s="154"/>
      <c r="BW413" s="154"/>
      <c r="BX413" s="154"/>
      <c r="BY413" s="154"/>
      <c r="BZ413" s="154"/>
      <c r="CA413" s="154"/>
      <c r="CB413" s="154"/>
      <c r="CC413" s="154"/>
      <c r="CD413" s="154"/>
      <c r="CE413" s="154"/>
      <c r="CF413" s="154"/>
      <c r="CG413" s="154"/>
      <c r="CH413" s="154"/>
      <c r="CI413" s="154"/>
      <c r="CJ413" s="154"/>
      <c r="CK413" s="154"/>
      <c r="CL413" s="154"/>
      <c r="CM413" s="154"/>
      <c r="CN413" s="154"/>
      <c r="CO413" s="154"/>
      <c r="CP413" s="154"/>
      <c r="CQ413" s="154"/>
      <c r="CR413" s="154"/>
      <c r="CS413" s="154"/>
      <c r="CT413" s="154"/>
      <c r="CU413" s="154"/>
      <c r="CV413" s="154"/>
      <c r="CW413" s="154"/>
      <c r="CX413" s="154"/>
      <c r="CY413" s="154"/>
      <c r="CZ413" s="154"/>
      <c r="DA413" s="154"/>
      <c r="DB413" s="154"/>
      <c r="DC413" s="154"/>
      <c r="DD413" s="154"/>
      <c r="DE413" s="154"/>
      <c r="DF413" s="154"/>
      <c r="DG413" s="154"/>
      <c r="DH413" s="154"/>
      <c r="DI413" s="154"/>
      <c r="DJ413" s="154"/>
      <c r="DK413" s="154"/>
      <c r="DL413" s="154"/>
      <c r="DM413" s="154"/>
      <c r="DN413" s="154"/>
      <c r="DO413" s="154"/>
      <c r="DP413" s="154"/>
      <c r="DQ413" s="154"/>
      <c r="DR413" s="154"/>
      <c r="DS413" s="154"/>
      <c r="DT413" s="154"/>
      <c r="DU413" s="154"/>
      <c r="DV413" s="154"/>
      <c r="DW413" s="154"/>
      <c r="DX413" s="154"/>
      <c r="DY413" s="154"/>
      <c r="DZ413" s="154"/>
      <c r="EA413" s="154"/>
      <c r="EB413" s="154"/>
      <c r="EC413" s="154"/>
      <c r="ED413" s="154"/>
      <c r="EE413" s="154"/>
      <c r="EF413" s="154"/>
      <c r="EG413" s="154"/>
      <c r="EH413" s="154"/>
      <c r="EI413" s="154"/>
      <c r="EJ413" s="154"/>
      <c r="EK413" s="154"/>
      <c r="EL413" s="154"/>
      <c r="EM413" s="154"/>
      <c r="EN413" s="154"/>
      <c r="EO413" s="154"/>
      <c r="EP413" s="154"/>
      <c r="EQ413" s="154"/>
      <c r="ER413" s="154"/>
      <c r="ES413" s="154"/>
      <c r="ET413" s="154"/>
      <c r="EU413" s="154"/>
      <c r="EV413" s="154"/>
    </row>
    <row r="414" spans="32:152" ht="12.75"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  <c r="BD414" s="154"/>
      <c r="BE414" s="154"/>
      <c r="BF414" s="154"/>
      <c r="BG414" s="154"/>
      <c r="BH414" s="154"/>
      <c r="BI414" s="154"/>
      <c r="BJ414" s="154"/>
      <c r="BK414" s="154"/>
      <c r="BL414" s="154"/>
      <c r="BM414" s="154"/>
      <c r="BN414" s="154"/>
      <c r="BO414" s="154"/>
      <c r="BP414" s="154"/>
      <c r="BQ414" s="154"/>
      <c r="BR414" s="154"/>
      <c r="BS414" s="154"/>
      <c r="BT414" s="154"/>
      <c r="BU414" s="154"/>
      <c r="BV414" s="154"/>
      <c r="BW414" s="154"/>
      <c r="BX414" s="154"/>
      <c r="BY414" s="154"/>
      <c r="BZ414" s="154"/>
      <c r="CA414" s="154"/>
      <c r="CB414" s="154"/>
      <c r="CC414" s="154"/>
      <c r="CD414" s="154"/>
      <c r="CE414" s="154"/>
      <c r="CF414" s="154"/>
      <c r="CG414" s="154"/>
      <c r="CH414" s="154"/>
      <c r="CI414" s="154"/>
      <c r="CJ414" s="154"/>
      <c r="CK414" s="154"/>
      <c r="CL414" s="154"/>
      <c r="CM414" s="154"/>
      <c r="CN414" s="154"/>
      <c r="CO414" s="154"/>
      <c r="CP414" s="154"/>
      <c r="CQ414" s="154"/>
      <c r="CR414" s="154"/>
      <c r="CS414" s="154"/>
      <c r="CT414" s="154"/>
      <c r="CU414" s="154"/>
      <c r="CV414" s="154"/>
      <c r="CW414" s="154"/>
      <c r="CX414" s="154"/>
      <c r="CY414" s="154"/>
      <c r="CZ414" s="154"/>
      <c r="DA414" s="154"/>
      <c r="DB414" s="154"/>
      <c r="DC414" s="154"/>
      <c r="DD414" s="154"/>
      <c r="DE414" s="154"/>
      <c r="DF414" s="154"/>
      <c r="DG414" s="154"/>
      <c r="DH414" s="154"/>
      <c r="DI414" s="154"/>
      <c r="DJ414" s="154"/>
      <c r="DK414" s="154"/>
      <c r="DL414" s="154"/>
      <c r="DM414" s="154"/>
      <c r="DN414" s="154"/>
      <c r="DO414" s="154"/>
      <c r="DP414" s="154"/>
      <c r="DQ414" s="154"/>
      <c r="DR414" s="154"/>
      <c r="DS414" s="154"/>
      <c r="DT414" s="154"/>
      <c r="DU414" s="154"/>
      <c r="DV414" s="154"/>
      <c r="DW414" s="154"/>
      <c r="DX414" s="154"/>
      <c r="DY414" s="154"/>
      <c r="DZ414" s="154"/>
      <c r="EA414" s="154"/>
      <c r="EB414" s="154"/>
      <c r="EC414" s="154"/>
      <c r="ED414" s="154"/>
      <c r="EE414" s="154"/>
      <c r="EF414" s="154"/>
      <c r="EG414" s="154"/>
      <c r="EH414" s="154"/>
      <c r="EI414" s="154"/>
      <c r="EJ414" s="154"/>
      <c r="EK414" s="154"/>
      <c r="EL414" s="154"/>
      <c r="EM414" s="154"/>
      <c r="EN414" s="154"/>
      <c r="EO414" s="154"/>
      <c r="EP414" s="154"/>
      <c r="EQ414" s="154"/>
      <c r="ER414" s="154"/>
      <c r="ES414" s="154"/>
      <c r="ET414" s="154"/>
      <c r="EU414" s="154"/>
      <c r="EV414" s="154"/>
    </row>
    <row r="415" spans="32:152" ht="12.75">
      <c r="AF415" s="154"/>
      <c r="AG415" s="154"/>
      <c r="AH415" s="154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  <c r="BD415" s="154"/>
      <c r="BE415" s="154"/>
      <c r="BF415" s="154"/>
      <c r="BG415" s="154"/>
      <c r="BH415" s="154"/>
      <c r="BI415" s="154"/>
      <c r="BJ415" s="154"/>
      <c r="BK415" s="154"/>
      <c r="BL415" s="154"/>
      <c r="BM415" s="154"/>
      <c r="BN415" s="154"/>
      <c r="BO415" s="154"/>
      <c r="BP415" s="154"/>
      <c r="BQ415" s="154"/>
      <c r="BR415" s="154"/>
      <c r="BS415" s="154"/>
      <c r="BT415" s="154"/>
      <c r="BU415" s="154"/>
      <c r="BV415" s="154"/>
      <c r="BW415" s="154"/>
      <c r="BX415" s="154"/>
      <c r="BY415" s="154"/>
      <c r="BZ415" s="154"/>
      <c r="CA415" s="154"/>
      <c r="CB415" s="154"/>
      <c r="CC415" s="154"/>
      <c r="CD415" s="154"/>
      <c r="CE415" s="154"/>
      <c r="CF415" s="154"/>
      <c r="CG415" s="154"/>
      <c r="CH415" s="154"/>
      <c r="CI415" s="154"/>
      <c r="CJ415" s="154"/>
      <c r="CK415" s="154"/>
      <c r="CL415" s="154"/>
      <c r="CM415" s="154"/>
      <c r="CN415" s="154"/>
      <c r="CO415" s="154"/>
      <c r="CP415" s="154"/>
      <c r="CQ415" s="154"/>
      <c r="CR415" s="154"/>
      <c r="CS415" s="154"/>
      <c r="CT415" s="154"/>
      <c r="CU415" s="154"/>
      <c r="CV415" s="154"/>
      <c r="CW415" s="154"/>
      <c r="CX415" s="154"/>
      <c r="CY415" s="154"/>
      <c r="CZ415" s="154"/>
      <c r="DA415" s="154"/>
      <c r="DB415" s="154"/>
      <c r="DC415" s="154"/>
      <c r="DD415" s="154"/>
      <c r="DE415" s="154"/>
      <c r="DF415" s="154"/>
      <c r="DG415" s="154"/>
      <c r="DH415" s="154"/>
      <c r="DI415" s="154"/>
      <c r="DJ415" s="154"/>
      <c r="DK415" s="154"/>
      <c r="DL415" s="154"/>
      <c r="DM415" s="154"/>
      <c r="DN415" s="154"/>
      <c r="DO415" s="154"/>
      <c r="DP415" s="154"/>
      <c r="DQ415" s="154"/>
      <c r="DR415" s="154"/>
      <c r="DS415" s="154"/>
      <c r="DT415" s="154"/>
      <c r="DU415" s="154"/>
      <c r="DV415" s="154"/>
      <c r="DW415" s="154"/>
      <c r="DX415" s="154"/>
      <c r="DY415" s="154"/>
      <c r="DZ415" s="154"/>
      <c r="EA415" s="154"/>
      <c r="EB415" s="154"/>
      <c r="EC415" s="154"/>
      <c r="ED415" s="154"/>
      <c r="EE415" s="154"/>
      <c r="EF415" s="154"/>
      <c r="EG415" s="154"/>
      <c r="EH415" s="154"/>
      <c r="EI415" s="154"/>
      <c r="EJ415" s="154"/>
      <c r="EK415" s="154"/>
      <c r="EL415" s="154"/>
      <c r="EM415" s="154"/>
      <c r="EN415" s="154"/>
      <c r="EO415" s="154"/>
      <c r="EP415" s="154"/>
      <c r="EQ415" s="154"/>
      <c r="ER415" s="154"/>
      <c r="ES415" s="154"/>
      <c r="ET415" s="154"/>
      <c r="EU415" s="154"/>
      <c r="EV415" s="154"/>
    </row>
    <row r="416" spans="32:152" ht="12.75">
      <c r="AF416" s="154"/>
      <c r="AG416" s="154"/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  <c r="BD416" s="154"/>
      <c r="BE416" s="154"/>
      <c r="BF416" s="154"/>
      <c r="BG416" s="154"/>
      <c r="BH416" s="154"/>
      <c r="BI416" s="154"/>
      <c r="BJ416" s="154"/>
      <c r="BK416" s="154"/>
      <c r="BL416" s="154"/>
      <c r="BM416" s="154"/>
      <c r="BN416" s="154"/>
      <c r="BO416" s="154"/>
      <c r="BP416" s="154"/>
      <c r="BQ416" s="154"/>
      <c r="BR416" s="154"/>
      <c r="BS416" s="154"/>
      <c r="BT416" s="154"/>
      <c r="BU416" s="154"/>
      <c r="BV416" s="154"/>
      <c r="BW416" s="154"/>
      <c r="BX416" s="154"/>
      <c r="BY416" s="154"/>
      <c r="BZ416" s="154"/>
      <c r="CA416" s="154"/>
      <c r="CB416" s="154"/>
      <c r="CC416" s="154"/>
      <c r="CD416" s="154"/>
      <c r="CE416" s="154"/>
      <c r="CF416" s="154"/>
      <c r="CG416" s="154"/>
      <c r="CH416" s="154"/>
      <c r="CI416" s="154"/>
      <c r="CJ416" s="154"/>
      <c r="CK416" s="154"/>
      <c r="CL416" s="154"/>
      <c r="CM416" s="154"/>
      <c r="CN416" s="154"/>
      <c r="CO416" s="154"/>
      <c r="CP416" s="154"/>
      <c r="CQ416" s="154"/>
      <c r="CR416" s="154"/>
      <c r="CS416" s="154"/>
      <c r="CT416" s="154"/>
      <c r="CU416" s="154"/>
      <c r="CV416" s="154"/>
      <c r="CW416" s="154"/>
      <c r="CX416" s="154"/>
      <c r="CY416" s="154"/>
      <c r="CZ416" s="154"/>
      <c r="DA416" s="154"/>
      <c r="DB416" s="154"/>
      <c r="DC416" s="154"/>
      <c r="DD416" s="154"/>
      <c r="DE416" s="154"/>
      <c r="DF416" s="154"/>
      <c r="DG416" s="154"/>
      <c r="DH416" s="154"/>
      <c r="DI416" s="154"/>
      <c r="DJ416" s="154"/>
      <c r="DK416" s="154"/>
      <c r="DL416" s="154"/>
      <c r="DM416" s="154"/>
      <c r="DN416" s="154"/>
      <c r="DO416" s="154"/>
      <c r="DP416" s="154"/>
      <c r="DQ416" s="154"/>
      <c r="DR416" s="154"/>
      <c r="DS416" s="154"/>
      <c r="DT416" s="154"/>
      <c r="DU416" s="154"/>
      <c r="DV416" s="154"/>
      <c r="DW416" s="154"/>
      <c r="DX416" s="154"/>
      <c r="DY416" s="154"/>
      <c r="DZ416" s="154"/>
      <c r="EA416" s="154"/>
      <c r="EB416" s="154"/>
      <c r="EC416" s="154"/>
      <c r="ED416" s="154"/>
      <c r="EE416" s="154"/>
      <c r="EF416" s="154"/>
      <c r="EG416" s="154"/>
      <c r="EH416" s="154"/>
      <c r="EI416" s="154"/>
      <c r="EJ416" s="154"/>
      <c r="EK416" s="154"/>
      <c r="EL416" s="154"/>
      <c r="EM416" s="154"/>
      <c r="EN416" s="154"/>
      <c r="EO416" s="154"/>
      <c r="EP416" s="154"/>
      <c r="EQ416" s="154"/>
      <c r="ER416" s="154"/>
      <c r="ES416" s="154"/>
      <c r="ET416" s="154"/>
      <c r="EU416" s="154"/>
      <c r="EV416" s="154"/>
    </row>
    <row r="417" spans="32:152" ht="12.75">
      <c r="AF417" s="154"/>
      <c r="AG417" s="154"/>
      <c r="AH417" s="154"/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  <c r="BD417" s="154"/>
      <c r="BE417" s="154"/>
      <c r="BF417" s="154"/>
      <c r="BG417" s="154"/>
      <c r="BH417" s="154"/>
      <c r="BI417" s="154"/>
      <c r="BJ417" s="154"/>
      <c r="BK417" s="154"/>
      <c r="BL417" s="154"/>
      <c r="BM417" s="154"/>
      <c r="BN417" s="154"/>
      <c r="BO417" s="154"/>
      <c r="BP417" s="154"/>
      <c r="BQ417" s="154"/>
      <c r="BR417" s="154"/>
      <c r="BS417" s="154"/>
      <c r="BT417" s="154"/>
      <c r="BU417" s="154"/>
      <c r="BV417" s="154"/>
      <c r="BW417" s="154"/>
      <c r="BX417" s="154"/>
      <c r="BY417" s="154"/>
      <c r="BZ417" s="154"/>
      <c r="CA417" s="154"/>
      <c r="CB417" s="154"/>
      <c r="CC417" s="154"/>
      <c r="CD417" s="154"/>
      <c r="CE417" s="154"/>
      <c r="CF417" s="154"/>
      <c r="CG417" s="154"/>
      <c r="CH417" s="154"/>
      <c r="CI417" s="154"/>
      <c r="CJ417" s="154"/>
      <c r="CK417" s="154"/>
      <c r="CL417" s="154"/>
      <c r="CM417" s="154"/>
      <c r="CN417" s="154"/>
      <c r="CO417" s="154"/>
      <c r="CP417" s="154"/>
      <c r="CQ417" s="154"/>
      <c r="CR417" s="154"/>
      <c r="CS417" s="154"/>
      <c r="CT417" s="154"/>
      <c r="CU417" s="154"/>
      <c r="CV417" s="154"/>
      <c r="CW417" s="154"/>
      <c r="CX417" s="154"/>
      <c r="CY417" s="154"/>
      <c r="CZ417" s="154"/>
      <c r="DA417" s="154"/>
      <c r="DB417" s="154"/>
      <c r="DC417" s="154"/>
      <c r="DD417" s="154"/>
      <c r="DE417" s="154"/>
      <c r="DF417" s="154"/>
      <c r="DG417" s="154"/>
      <c r="DH417" s="154"/>
      <c r="DI417" s="154"/>
      <c r="DJ417" s="154"/>
      <c r="DK417" s="154"/>
      <c r="DL417" s="154"/>
      <c r="DM417" s="154"/>
      <c r="DN417" s="154"/>
      <c r="DO417" s="154"/>
      <c r="DP417" s="154"/>
      <c r="DQ417" s="154"/>
      <c r="DR417" s="154"/>
      <c r="DS417" s="154"/>
      <c r="DT417" s="154"/>
      <c r="DU417" s="154"/>
      <c r="DV417" s="154"/>
      <c r="DW417" s="154"/>
      <c r="DX417" s="154"/>
      <c r="DY417" s="154"/>
      <c r="DZ417" s="154"/>
      <c r="EA417" s="154"/>
      <c r="EB417" s="154"/>
      <c r="EC417" s="154"/>
      <c r="ED417" s="154"/>
      <c r="EE417" s="154"/>
      <c r="EF417" s="154"/>
      <c r="EG417" s="154"/>
      <c r="EH417" s="154"/>
      <c r="EI417" s="154"/>
      <c r="EJ417" s="154"/>
      <c r="EK417" s="154"/>
      <c r="EL417" s="154"/>
      <c r="EM417" s="154"/>
      <c r="EN417" s="154"/>
      <c r="EO417" s="154"/>
      <c r="EP417" s="154"/>
      <c r="EQ417" s="154"/>
      <c r="ER417" s="154"/>
      <c r="ES417" s="154"/>
      <c r="ET417" s="154"/>
      <c r="EU417" s="154"/>
      <c r="EV417" s="154"/>
    </row>
    <row r="418" spans="32:152" ht="12.75">
      <c r="AF418" s="154"/>
      <c r="AG418" s="154"/>
      <c r="AH418" s="154"/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  <c r="BD418" s="154"/>
      <c r="BE418" s="154"/>
      <c r="BF418" s="154"/>
      <c r="BG418" s="154"/>
      <c r="BH418" s="154"/>
      <c r="BI418" s="154"/>
      <c r="BJ418" s="154"/>
      <c r="BK418" s="154"/>
      <c r="BL418" s="154"/>
      <c r="BM418" s="154"/>
      <c r="BN418" s="154"/>
      <c r="BO418" s="154"/>
      <c r="BP418" s="154"/>
      <c r="BQ418" s="154"/>
      <c r="BR418" s="154"/>
      <c r="BS418" s="154"/>
      <c r="BT418" s="154"/>
      <c r="BU418" s="154"/>
      <c r="BV418" s="154"/>
      <c r="BW418" s="154"/>
      <c r="BX418" s="154"/>
      <c r="BY418" s="154"/>
      <c r="BZ418" s="154"/>
      <c r="CA418" s="154"/>
      <c r="CB418" s="154"/>
      <c r="CC418" s="154"/>
      <c r="CD418" s="154"/>
      <c r="CE418" s="154"/>
      <c r="CF418" s="154"/>
      <c r="CG418" s="154"/>
      <c r="CH418" s="154"/>
      <c r="CI418" s="154"/>
      <c r="CJ418" s="154"/>
      <c r="CK418" s="154"/>
      <c r="CL418" s="154"/>
      <c r="CM418" s="154"/>
      <c r="CN418" s="154"/>
      <c r="CO418" s="154"/>
      <c r="CP418" s="154"/>
      <c r="CQ418" s="154"/>
      <c r="CR418" s="154"/>
      <c r="CS418" s="154"/>
      <c r="CT418" s="154"/>
      <c r="CU418" s="154"/>
      <c r="CV418" s="154"/>
      <c r="CW418" s="154"/>
      <c r="CX418" s="154"/>
      <c r="CY418" s="154"/>
      <c r="CZ418" s="154"/>
      <c r="DA418" s="154"/>
      <c r="DB418" s="154"/>
      <c r="DC418" s="154"/>
      <c r="DD418" s="154"/>
      <c r="DE418" s="154"/>
      <c r="DF418" s="154"/>
      <c r="DG418" s="154"/>
      <c r="DH418" s="154"/>
      <c r="DI418" s="154"/>
      <c r="DJ418" s="154"/>
      <c r="DK418" s="154"/>
      <c r="DL418" s="154"/>
      <c r="DM418" s="154"/>
      <c r="DN418" s="154"/>
      <c r="DO418" s="154"/>
      <c r="DP418" s="154"/>
      <c r="DQ418" s="154"/>
      <c r="DR418" s="154"/>
      <c r="DS418" s="154"/>
      <c r="DT418" s="154"/>
      <c r="DU418" s="154"/>
      <c r="DV418" s="154"/>
      <c r="DW418" s="154"/>
      <c r="DX418" s="154"/>
      <c r="DY418" s="154"/>
      <c r="DZ418" s="154"/>
      <c r="EA418" s="154"/>
      <c r="EB418" s="154"/>
      <c r="EC418" s="154"/>
      <c r="ED418" s="154"/>
      <c r="EE418" s="154"/>
      <c r="EF418" s="154"/>
      <c r="EG418" s="154"/>
      <c r="EH418" s="154"/>
      <c r="EI418" s="154"/>
      <c r="EJ418" s="154"/>
      <c r="EK418" s="154"/>
      <c r="EL418" s="154"/>
      <c r="EM418" s="154"/>
      <c r="EN418" s="154"/>
      <c r="EO418" s="154"/>
      <c r="EP418" s="154"/>
      <c r="EQ418" s="154"/>
      <c r="ER418" s="154"/>
      <c r="ES418" s="154"/>
      <c r="ET418" s="154"/>
      <c r="EU418" s="154"/>
      <c r="EV418" s="154"/>
    </row>
    <row r="419" spans="32:152" ht="12.75">
      <c r="AF419" s="154"/>
      <c r="AG419" s="154"/>
      <c r="AH419" s="154"/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  <c r="BD419" s="154"/>
      <c r="BE419" s="154"/>
      <c r="BF419" s="154"/>
      <c r="BG419" s="154"/>
      <c r="BH419" s="154"/>
      <c r="BI419" s="154"/>
      <c r="BJ419" s="154"/>
      <c r="BK419" s="154"/>
      <c r="BL419" s="154"/>
      <c r="BM419" s="154"/>
      <c r="BN419" s="154"/>
      <c r="BO419" s="154"/>
      <c r="BP419" s="154"/>
      <c r="BQ419" s="154"/>
      <c r="BR419" s="154"/>
      <c r="BS419" s="154"/>
      <c r="BT419" s="154"/>
      <c r="BU419" s="154"/>
      <c r="BV419" s="154"/>
      <c r="BW419" s="154"/>
      <c r="BX419" s="154"/>
      <c r="BY419" s="154"/>
      <c r="BZ419" s="154"/>
      <c r="CA419" s="154"/>
      <c r="CB419" s="154"/>
      <c r="CC419" s="154"/>
      <c r="CD419" s="154"/>
      <c r="CE419" s="154"/>
      <c r="CF419" s="154"/>
      <c r="CG419" s="154"/>
      <c r="CH419" s="154"/>
      <c r="CI419" s="154"/>
      <c r="CJ419" s="154"/>
      <c r="CK419" s="154"/>
      <c r="CL419" s="154"/>
      <c r="CM419" s="154"/>
      <c r="CN419" s="154"/>
      <c r="CO419" s="154"/>
      <c r="CP419" s="154"/>
      <c r="CQ419" s="154"/>
      <c r="CR419" s="154"/>
      <c r="CS419" s="154"/>
      <c r="CT419" s="154"/>
      <c r="CU419" s="154"/>
      <c r="CV419" s="154"/>
      <c r="CW419" s="154"/>
      <c r="CX419" s="154"/>
      <c r="CY419" s="154"/>
      <c r="CZ419" s="154"/>
      <c r="DA419" s="154"/>
      <c r="DB419" s="154"/>
      <c r="DC419" s="154"/>
      <c r="DD419" s="154"/>
      <c r="DE419" s="154"/>
      <c r="DF419" s="154"/>
      <c r="DG419" s="154"/>
      <c r="DH419" s="154"/>
      <c r="DI419" s="154"/>
      <c r="DJ419" s="154"/>
      <c r="DK419" s="154"/>
      <c r="DL419" s="154"/>
      <c r="DM419" s="154"/>
      <c r="DN419" s="154"/>
      <c r="DO419" s="154"/>
      <c r="DP419" s="154"/>
      <c r="DQ419" s="154"/>
      <c r="DR419" s="154"/>
      <c r="DS419" s="154"/>
      <c r="DT419" s="154"/>
      <c r="DU419" s="154"/>
      <c r="DV419" s="154"/>
      <c r="DW419" s="154"/>
      <c r="DX419" s="154"/>
      <c r="DY419" s="154"/>
      <c r="DZ419" s="154"/>
      <c r="EA419" s="154"/>
      <c r="EB419" s="154"/>
      <c r="EC419" s="154"/>
      <c r="ED419" s="154"/>
      <c r="EE419" s="154"/>
      <c r="EF419" s="154"/>
      <c r="EG419" s="154"/>
      <c r="EH419" s="154"/>
      <c r="EI419" s="154"/>
      <c r="EJ419" s="154"/>
      <c r="EK419" s="154"/>
      <c r="EL419" s="154"/>
      <c r="EM419" s="154"/>
      <c r="EN419" s="154"/>
      <c r="EO419" s="154"/>
      <c r="EP419" s="154"/>
      <c r="EQ419" s="154"/>
      <c r="ER419" s="154"/>
      <c r="ES419" s="154"/>
      <c r="ET419" s="154"/>
      <c r="EU419" s="154"/>
      <c r="EV419" s="154"/>
    </row>
    <row r="420" spans="32:152" ht="12.75">
      <c r="AF420" s="154"/>
      <c r="AG420" s="154"/>
      <c r="AH420" s="154"/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  <c r="BD420" s="154"/>
      <c r="BE420" s="154"/>
      <c r="BF420" s="154"/>
      <c r="BG420" s="154"/>
      <c r="BH420" s="154"/>
      <c r="BI420" s="154"/>
      <c r="BJ420" s="154"/>
      <c r="BK420" s="154"/>
      <c r="BL420" s="154"/>
      <c r="BM420" s="154"/>
      <c r="BN420" s="154"/>
      <c r="BO420" s="154"/>
      <c r="BP420" s="154"/>
      <c r="BQ420" s="154"/>
      <c r="BR420" s="154"/>
      <c r="BS420" s="154"/>
      <c r="BT420" s="154"/>
      <c r="BU420" s="154"/>
      <c r="BV420" s="154"/>
      <c r="BW420" s="154"/>
      <c r="BX420" s="154"/>
      <c r="BY420" s="154"/>
      <c r="BZ420" s="154"/>
      <c r="CA420" s="154"/>
      <c r="CB420" s="154"/>
      <c r="CC420" s="154"/>
      <c r="CD420" s="154"/>
      <c r="CE420" s="154"/>
      <c r="CF420" s="154"/>
      <c r="CG420" s="154"/>
      <c r="CH420" s="154"/>
      <c r="CI420" s="154"/>
      <c r="CJ420" s="154"/>
      <c r="CK420" s="154"/>
      <c r="CL420" s="154"/>
      <c r="CM420" s="154"/>
      <c r="CN420" s="154"/>
      <c r="CO420" s="154"/>
      <c r="CP420" s="154"/>
      <c r="CQ420" s="154"/>
      <c r="CR420" s="154"/>
      <c r="CS420" s="154"/>
      <c r="CT420" s="154"/>
      <c r="CU420" s="154"/>
      <c r="CV420" s="154"/>
      <c r="CW420" s="154"/>
      <c r="CX420" s="154"/>
      <c r="CY420" s="154"/>
      <c r="CZ420" s="154"/>
      <c r="DA420" s="154"/>
      <c r="DB420" s="154"/>
      <c r="DC420" s="154"/>
      <c r="DD420" s="154"/>
      <c r="DE420" s="154"/>
      <c r="DF420" s="154"/>
      <c r="DG420" s="154"/>
      <c r="DH420" s="154"/>
      <c r="DI420" s="154"/>
      <c r="DJ420" s="154"/>
      <c r="DK420" s="154"/>
      <c r="DL420" s="154"/>
      <c r="DM420" s="154"/>
      <c r="DN420" s="154"/>
      <c r="DO420" s="154"/>
      <c r="DP420" s="154"/>
      <c r="DQ420" s="154"/>
      <c r="DR420" s="154"/>
      <c r="DS420" s="154"/>
      <c r="DT420" s="154"/>
      <c r="DU420" s="154"/>
      <c r="DV420" s="154"/>
      <c r="DW420" s="154"/>
      <c r="DX420" s="154"/>
      <c r="DY420" s="154"/>
      <c r="DZ420" s="154"/>
      <c r="EA420" s="154"/>
      <c r="EB420" s="154"/>
      <c r="EC420" s="154"/>
      <c r="ED420" s="154"/>
      <c r="EE420" s="154"/>
      <c r="EF420" s="154"/>
      <c r="EG420" s="154"/>
      <c r="EH420" s="154"/>
      <c r="EI420" s="154"/>
      <c r="EJ420" s="154"/>
      <c r="EK420" s="154"/>
      <c r="EL420" s="154"/>
      <c r="EM420" s="154"/>
      <c r="EN420" s="154"/>
      <c r="EO420" s="154"/>
      <c r="EP420" s="154"/>
      <c r="EQ420" s="154"/>
      <c r="ER420" s="154"/>
      <c r="ES420" s="154"/>
      <c r="ET420" s="154"/>
      <c r="EU420" s="154"/>
      <c r="EV420" s="154"/>
    </row>
    <row r="421" spans="32:152" ht="12.75"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  <c r="BD421" s="154"/>
      <c r="BE421" s="154"/>
      <c r="BF421" s="154"/>
      <c r="BG421" s="154"/>
      <c r="BH421" s="154"/>
      <c r="BI421" s="154"/>
      <c r="BJ421" s="154"/>
      <c r="BK421" s="154"/>
      <c r="BL421" s="154"/>
      <c r="BM421" s="154"/>
      <c r="BN421" s="154"/>
      <c r="BO421" s="154"/>
      <c r="BP421" s="154"/>
      <c r="BQ421" s="154"/>
      <c r="BR421" s="154"/>
      <c r="BS421" s="154"/>
      <c r="BT421" s="154"/>
      <c r="BU421" s="154"/>
      <c r="BV421" s="154"/>
      <c r="BW421" s="154"/>
      <c r="BX421" s="154"/>
      <c r="BY421" s="154"/>
      <c r="BZ421" s="154"/>
      <c r="CA421" s="154"/>
      <c r="CB421" s="154"/>
      <c r="CC421" s="154"/>
      <c r="CD421" s="154"/>
      <c r="CE421" s="154"/>
      <c r="CF421" s="154"/>
      <c r="CG421" s="154"/>
      <c r="CH421" s="154"/>
      <c r="CI421" s="154"/>
      <c r="CJ421" s="154"/>
      <c r="CK421" s="154"/>
      <c r="CL421" s="154"/>
      <c r="CM421" s="154"/>
      <c r="CN421" s="154"/>
      <c r="CO421" s="154"/>
      <c r="CP421" s="154"/>
      <c r="CQ421" s="154"/>
      <c r="CR421" s="154"/>
      <c r="CS421" s="154"/>
      <c r="CT421" s="154"/>
      <c r="CU421" s="154"/>
      <c r="CV421" s="154"/>
      <c r="CW421" s="154"/>
      <c r="CX421" s="154"/>
      <c r="CY421" s="154"/>
      <c r="CZ421" s="154"/>
      <c r="DA421" s="154"/>
      <c r="DB421" s="154"/>
      <c r="DC421" s="154"/>
      <c r="DD421" s="154"/>
      <c r="DE421" s="154"/>
      <c r="DF421" s="154"/>
      <c r="DG421" s="154"/>
      <c r="DH421" s="154"/>
      <c r="DI421" s="154"/>
      <c r="DJ421" s="154"/>
      <c r="DK421" s="154"/>
      <c r="DL421" s="154"/>
      <c r="DM421" s="154"/>
      <c r="DN421" s="154"/>
      <c r="DO421" s="154"/>
      <c r="DP421" s="154"/>
      <c r="DQ421" s="154"/>
      <c r="DR421" s="154"/>
      <c r="DS421" s="154"/>
      <c r="DT421" s="154"/>
      <c r="DU421" s="154"/>
      <c r="DV421" s="154"/>
      <c r="DW421" s="154"/>
      <c r="DX421" s="154"/>
      <c r="DY421" s="154"/>
      <c r="DZ421" s="154"/>
      <c r="EA421" s="154"/>
      <c r="EB421" s="154"/>
      <c r="EC421" s="154"/>
      <c r="ED421" s="154"/>
      <c r="EE421" s="154"/>
      <c r="EF421" s="154"/>
      <c r="EG421" s="154"/>
      <c r="EH421" s="154"/>
      <c r="EI421" s="154"/>
      <c r="EJ421" s="154"/>
      <c r="EK421" s="154"/>
      <c r="EL421" s="154"/>
      <c r="EM421" s="154"/>
      <c r="EN421" s="154"/>
      <c r="EO421" s="154"/>
      <c r="EP421" s="154"/>
      <c r="EQ421" s="154"/>
      <c r="ER421" s="154"/>
      <c r="ES421" s="154"/>
      <c r="ET421" s="154"/>
      <c r="EU421" s="154"/>
      <c r="EV421" s="154"/>
    </row>
    <row r="422" spans="32:152" ht="12.75">
      <c r="AF422" s="154"/>
      <c r="AG422" s="154"/>
      <c r="AH422" s="154"/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  <c r="BD422" s="154"/>
      <c r="BE422" s="154"/>
      <c r="BF422" s="154"/>
      <c r="BG422" s="154"/>
      <c r="BH422" s="154"/>
      <c r="BI422" s="154"/>
      <c r="BJ422" s="154"/>
      <c r="BK422" s="154"/>
      <c r="BL422" s="154"/>
      <c r="BM422" s="154"/>
      <c r="BN422" s="154"/>
      <c r="BO422" s="154"/>
      <c r="BP422" s="154"/>
      <c r="BQ422" s="154"/>
      <c r="BR422" s="154"/>
      <c r="BS422" s="154"/>
      <c r="BT422" s="154"/>
      <c r="BU422" s="154"/>
      <c r="BV422" s="154"/>
      <c r="BW422" s="154"/>
      <c r="BX422" s="154"/>
      <c r="BY422" s="154"/>
      <c r="BZ422" s="154"/>
      <c r="CA422" s="154"/>
      <c r="CB422" s="154"/>
      <c r="CC422" s="154"/>
      <c r="CD422" s="154"/>
      <c r="CE422" s="154"/>
      <c r="CF422" s="154"/>
      <c r="CG422" s="154"/>
      <c r="CH422" s="154"/>
      <c r="CI422" s="154"/>
      <c r="CJ422" s="154"/>
      <c r="CK422" s="154"/>
      <c r="CL422" s="154"/>
      <c r="CM422" s="154"/>
      <c r="CN422" s="154"/>
      <c r="CO422" s="154"/>
      <c r="CP422" s="154"/>
      <c r="CQ422" s="154"/>
      <c r="CR422" s="154"/>
      <c r="CS422" s="154"/>
      <c r="CT422" s="154"/>
      <c r="CU422" s="154"/>
      <c r="CV422" s="154"/>
      <c r="CW422" s="154"/>
      <c r="CX422" s="154"/>
      <c r="CY422" s="154"/>
      <c r="CZ422" s="154"/>
      <c r="DA422" s="154"/>
      <c r="DB422" s="154"/>
      <c r="DC422" s="154"/>
      <c r="DD422" s="154"/>
      <c r="DE422" s="154"/>
      <c r="DF422" s="154"/>
      <c r="DG422" s="154"/>
      <c r="DH422" s="154"/>
      <c r="DI422" s="154"/>
      <c r="DJ422" s="154"/>
      <c r="DK422" s="154"/>
      <c r="DL422" s="154"/>
      <c r="DM422" s="154"/>
      <c r="DN422" s="154"/>
      <c r="DO422" s="154"/>
      <c r="DP422" s="154"/>
      <c r="DQ422" s="154"/>
      <c r="DR422" s="154"/>
      <c r="DS422" s="154"/>
      <c r="DT422" s="154"/>
      <c r="DU422" s="154"/>
      <c r="DV422" s="154"/>
      <c r="DW422" s="154"/>
      <c r="DX422" s="154"/>
      <c r="DY422" s="154"/>
      <c r="DZ422" s="154"/>
      <c r="EA422" s="154"/>
      <c r="EB422" s="154"/>
      <c r="EC422" s="154"/>
      <c r="ED422" s="154"/>
      <c r="EE422" s="154"/>
      <c r="EF422" s="154"/>
      <c r="EG422" s="154"/>
      <c r="EH422" s="154"/>
      <c r="EI422" s="154"/>
      <c r="EJ422" s="154"/>
      <c r="EK422" s="154"/>
      <c r="EL422" s="154"/>
      <c r="EM422" s="154"/>
      <c r="EN422" s="154"/>
      <c r="EO422" s="154"/>
      <c r="EP422" s="154"/>
      <c r="EQ422" s="154"/>
      <c r="ER422" s="154"/>
      <c r="ES422" s="154"/>
      <c r="ET422" s="154"/>
      <c r="EU422" s="154"/>
      <c r="EV422" s="154"/>
    </row>
    <row r="423" spans="32:152" ht="12.75">
      <c r="AF423" s="154"/>
      <c r="AG423" s="154"/>
      <c r="AH423" s="154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  <c r="BD423" s="154"/>
      <c r="BE423" s="154"/>
      <c r="BF423" s="154"/>
      <c r="BG423" s="154"/>
      <c r="BH423" s="154"/>
      <c r="BI423" s="154"/>
      <c r="BJ423" s="154"/>
      <c r="BK423" s="154"/>
      <c r="BL423" s="154"/>
      <c r="BM423" s="154"/>
      <c r="BN423" s="154"/>
      <c r="BO423" s="154"/>
      <c r="BP423" s="154"/>
      <c r="BQ423" s="154"/>
      <c r="BR423" s="154"/>
      <c r="BS423" s="154"/>
      <c r="BT423" s="154"/>
      <c r="BU423" s="154"/>
      <c r="BV423" s="154"/>
      <c r="BW423" s="154"/>
      <c r="BX423" s="154"/>
      <c r="BY423" s="154"/>
      <c r="BZ423" s="154"/>
      <c r="CA423" s="154"/>
      <c r="CB423" s="154"/>
      <c r="CC423" s="154"/>
      <c r="CD423" s="154"/>
      <c r="CE423" s="154"/>
      <c r="CF423" s="154"/>
      <c r="CG423" s="154"/>
      <c r="CH423" s="154"/>
      <c r="CI423" s="154"/>
      <c r="CJ423" s="154"/>
      <c r="CK423" s="154"/>
      <c r="CL423" s="154"/>
      <c r="CM423" s="154"/>
      <c r="CN423" s="154"/>
      <c r="CO423" s="154"/>
      <c r="CP423" s="154"/>
      <c r="CQ423" s="154"/>
      <c r="CR423" s="154"/>
      <c r="CS423" s="154"/>
      <c r="CT423" s="154"/>
      <c r="CU423" s="154"/>
      <c r="CV423" s="154"/>
      <c r="CW423" s="154"/>
      <c r="CX423" s="154"/>
      <c r="CY423" s="154"/>
      <c r="CZ423" s="154"/>
      <c r="DA423" s="154"/>
      <c r="DB423" s="154"/>
      <c r="DC423" s="154"/>
      <c r="DD423" s="154"/>
      <c r="DE423" s="154"/>
      <c r="DF423" s="154"/>
      <c r="DG423" s="154"/>
      <c r="DH423" s="154"/>
      <c r="DI423" s="154"/>
      <c r="DJ423" s="154"/>
      <c r="DK423" s="154"/>
      <c r="DL423" s="154"/>
      <c r="DM423" s="154"/>
      <c r="DN423" s="154"/>
      <c r="DO423" s="154"/>
      <c r="DP423" s="154"/>
      <c r="DQ423" s="154"/>
      <c r="DR423" s="154"/>
      <c r="DS423" s="154"/>
      <c r="DT423" s="154"/>
      <c r="DU423" s="154"/>
      <c r="DV423" s="154"/>
      <c r="DW423" s="154"/>
      <c r="DX423" s="154"/>
      <c r="DY423" s="154"/>
      <c r="DZ423" s="154"/>
      <c r="EA423" s="154"/>
      <c r="EB423" s="154"/>
      <c r="EC423" s="154"/>
      <c r="ED423" s="154"/>
      <c r="EE423" s="154"/>
      <c r="EF423" s="154"/>
      <c r="EG423" s="154"/>
      <c r="EH423" s="154"/>
      <c r="EI423" s="154"/>
      <c r="EJ423" s="154"/>
      <c r="EK423" s="154"/>
      <c r="EL423" s="154"/>
      <c r="EM423" s="154"/>
      <c r="EN423" s="154"/>
      <c r="EO423" s="154"/>
      <c r="EP423" s="154"/>
      <c r="EQ423" s="154"/>
      <c r="ER423" s="154"/>
      <c r="ES423" s="154"/>
      <c r="ET423" s="154"/>
      <c r="EU423" s="154"/>
      <c r="EV423" s="154"/>
    </row>
    <row r="424" spans="32:152" ht="12.75"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  <c r="BD424" s="154"/>
      <c r="BE424" s="154"/>
      <c r="BF424" s="154"/>
      <c r="BG424" s="154"/>
      <c r="BH424" s="154"/>
      <c r="BI424" s="154"/>
      <c r="BJ424" s="154"/>
      <c r="BK424" s="154"/>
      <c r="BL424" s="154"/>
      <c r="BM424" s="154"/>
      <c r="BN424" s="154"/>
      <c r="BO424" s="154"/>
      <c r="BP424" s="154"/>
      <c r="BQ424" s="154"/>
      <c r="BR424" s="154"/>
      <c r="BS424" s="154"/>
      <c r="BT424" s="154"/>
      <c r="BU424" s="154"/>
      <c r="BV424" s="154"/>
      <c r="BW424" s="154"/>
      <c r="BX424" s="154"/>
      <c r="BY424" s="154"/>
      <c r="BZ424" s="154"/>
      <c r="CA424" s="154"/>
      <c r="CB424" s="154"/>
      <c r="CC424" s="154"/>
      <c r="CD424" s="154"/>
      <c r="CE424" s="154"/>
      <c r="CF424" s="154"/>
      <c r="CG424" s="154"/>
      <c r="CH424" s="154"/>
      <c r="CI424" s="154"/>
      <c r="CJ424" s="154"/>
      <c r="CK424" s="154"/>
      <c r="CL424" s="154"/>
      <c r="CM424" s="154"/>
      <c r="CN424" s="154"/>
      <c r="CO424" s="154"/>
      <c r="CP424" s="154"/>
      <c r="CQ424" s="154"/>
      <c r="CR424" s="154"/>
      <c r="CS424" s="154"/>
      <c r="CT424" s="154"/>
      <c r="CU424" s="154"/>
      <c r="CV424" s="154"/>
      <c r="CW424" s="154"/>
      <c r="CX424" s="154"/>
      <c r="CY424" s="154"/>
      <c r="CZ424" s="154"/>
      <c r="DA424" s="154"/>
      <c r="DB424" s="154"/>
      <c r="DC424" s="154"/>
      <c r="DD424" s="154"/>
      <c r="DE424" s="154"/>
      <c r="DF424" s="154"/>
      <c r="DG424" s="154"/>
      <c r="DH424" s="154"/>
      <c r="DI424" s="154"/>
      <c r="DJ424" s="154"/>
      <c r="DK424" s="154"/>
      <c r="DL424" s="154"/>
      <c r="DM424" s="154"/>
      <c r="DN424" s="154"/>
      <c r="DO424" s="154"/>
      <c r="DP424" s="154"/>
      <c r="DQ424" s="154"/>
      <c r="DR424" s="154"/>
      <c r="DS424" s="154"/>
      <c r="DT424" s="154"/>
      <c r="DU424" s="154"/>
      <c r="DV424" s="154"/>
      <c r="DW424" s="154"/>
      <c r="DX424" s="154"/>
      <c r="DY424" s="154"/>
      <c r="DZ424" s="154"/>
      <c r="EA424" s="154"/>
      <c r="EB424" s="154"/>
      <c r="EC424" s="154"/>
      <c r="ED424" s="154"/>
      <c r="EE424" s="154"/>
      <c r="EF424" s="154"/>
      <c r="EG424" s="154"/>
      <c r="EH424" s="154"/>
      <c r="EI424" s="154"/>
      <c r="EJ424" s="154"/>
      <c r="EK424" s="154"/>
      <c r="EL424" s="154"/>
      <c r="EM424" s="154"/>
      <c r="EN424" s="154"/>
      <c r="EO424" s="154"/>
      <c r="EP424" s="154"/>
      <c r="EQ424" s="154"/>
      <c r="ER424" s="154"/>
      <c r="ES424" s="154"/>
      <c r="ET424" s="154"/>
      <c r="EU424" s="154"/>
      <c r="EV424" s="154"/>
    </row>
    <row r="425" spans="32:152" ht="12.75">
      <c r="AF425" s="154"/>
      <c r="AG425" s="154"/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  <c r="BD425" s="154"/>
      <c r="BE425" s="154"/>
      <c r="BF425" s="154"/>
      <c r="BG425" s="154"/>
      <c r="BH425" s="154"/>
      <c r="BI425" s="154"/>
      <c r="BJ425" s="154"/>
      <c r="BK425" s="154"/>
      <c r="BL425" s="154"/>
      <c r="BM425" s="154"/>
      <c r="BN425" s="154"/>
      <c r="BO425" s="154"/>
      <c r="BP425" s="154"/>
      <c r="BQ425" s="154"/>
      <c r="BR425" s="154"/>
      <c r="BS425" s="154"/>
      <c r="BT425" s="154"/>
      <c r="BU425" s="154"/>
      <c r="BV425" s="154"/>
      <c r="BW425" s="154"/>
      <c r="BX425" s="154"/>
      <c r="BY425" s="154"/>
      <c r="BZ425" s="154"/>
      <c r="CA425" s="154"/>
      <c r="CB425" s="154"/>
      <c r="CC425" s="154"/>
      <c r="CD425" s="154"/>
      <c r="CE425" s="154"/>
      <c r="CF425" s="154"/>
      <c r="CG425" s="154"/>
      <c r="CH425" s="154"/>
      <c r="CI425" s="154"/>
      <c r="CJ425" s="154"/>
      <c r="CK425" s="154"/>
      <c r="CL425" s="154"/>
      <c r="CM425" s="154"/>
      <c r="CN425" s="154"/>
      <c r="CO425" s="154"/>
      <c r="CP425" s="154"/>
      <c r="CQ425" s="154"/>
      <c r="CR425" s="154"/>
      <c r="CS425" s="154"/>
      <c r="CT425" s="154"/>
      <c r="CU425" s="154"/>
      <c r="CV425" s="154"/>
      <c r="CW425" s="154"/>
      <c r="CX425" s="154"/>
      <c r="CY425" s="154"/>
      <c r="CZ425" s="154"/>
      <c r="DA425" s="154"/>
      <c r="DB425" s="154"/>
      <c r="DC425" s="154"/>
      <c r="DD425" s="154"/>
      <c r="DE425" s="154"/>
      <c r="DF425" s="154"/>
      <c r="DG425" s="154"/>
      <c r="DH425" s="154"/>
      <c r="DI425" s="154"/>
      <c r="DJ425" s="154"/>
      <c r="DK425" s="154"/>
      <c r="DL425" s="154"/>
      <c r="DM425" s="154"/>
      <c r="DN425" s="154"/>
      <c r="DO425" s="154"/>
      <c r="DP425" s="154"/>
      <c r="DQ425" s="154"/>
      <c r="DR425" s="154"/>
      <c r="DS425" s="154"/>
      <c r="DT425" s="154"/>
      <c r="DU425" s="154"/>
      <c r="DV425" s="154"/>
      <c r="DW425" s="154"/>
      <c r="DX425" s="154"/>
      <c r="DY425" s="154"/>
      <c r="DZ425" s="154"/>
      <c r="EA425" s="154"/>
      <c r="EB425" s="154"/>
      <c r="EC425" s="154"/>
      <c r="ED425" s="154"/>
      <c r="EE425" s="154"/>
      <c r="EF425" s="154"/>
      <c r="EG425" s="154"/>
      <c r="EH425" s="154"/>
      <c r="EI425" s="154"/>
      <c r="EJ425" s="154"/>
      <c r="EK425" s="154"/>
      <c r="EL425" s="154"/>
      <c r="EM425" s="154"/>
      <c r="EN425" s="154"/>
      <c r="EO425" s="154"/>
      <c r="EP425" s="154"/>
      <c r="EQ425" s="154"/>
      <c r="ER425" s="154"/>
      <c r="ES425" s="154"/>
      <c r="ET425" s="154"/>
      <c r="EU425" s="154"/>
      <c r="EV425" s="154"/>
    </row>
    <row r="426" spans="32:152" ht="12.75">
      <c r="AF426" s="154"/>
      <c r="AG426" s="154"/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  <c r="BD426" s="154"/>
      <c r="BE426" s="154"/>
      <c r="BF426" s="154"/>
      <c r="BG426" s="154"/>
      <c r="BH426" s="154"/>
      <c r="BI426" s="154"/>
      <c r="BJ426" s="154"/>
      <c r="BK426" s="154"/>
      <c r="BL426" s="154"/>
      <c r="BM426" s="154"/>
      <c r="BN426" s="154"/>
      <c r="BO426" s="154"/>
      <c r="BP426" s="154"/>
      <c r="BQ426" s="154"/>
      <c r="BR426" s="154"/>
      <c r="BS426" s="154"/>
      <c r="BT426" s="154"/>
      <c r="BU426" s="154"/>
      <c r="BV426" s="154"/>
      <c r="BW426" s="154"/>
      <c r="BX426" s="154"/>
      <c r="BY426" s="154"/>
      <c r="BZ426" s="154"/>
      <c r="CA426" s="154"/>
      <c r="CB426" s="154"/>
      <c r="CC426" s="154"/>
      <c r="CD426" s="154"/>
      <c r="CE426" s="154"/>
      <c r="CF426" s="154"/>
      <c r="CG426" s="154"/>
      <c r="CH426" s="154"/>
      <c r="CI426" s="154"/>
      <c r="CJ426" s="154"/>
      <c r="CK426" s="154"/>
      <c r="CL426" s="154"/>
      <c r="CM426" s="154"/>
      <c r="CN426" s="154"/>
      <c r="CO426" s="154"/>
      <c r="CP426" s="154"/>
      <c r="CQ426" s="154"/>
      <c r="CR426" s="154"/>
      <c r="CS426" s="154"/>
      <c r="CT426" s="154"/>
      <c r="CU426" s="154"/>
      <c r="CV426" s="154"/>
      <c r="CW426" s="154"/>
      <c r="CX426" s="154"/>
      <c r="CY426" s="154"/>
      <c r="CZ426" s="154"/>
      <c r="DA426" s="154"/>
      <c r="DB426" s="154"/>
      <c r="DC426" s="154"/>
      <c r="DD426" s="154"/>
      <c r="DE426" s="154"/>
      <c r="DF426" s="154"/>
      <c r="DG426" s="154"/>
      <c r="DH426" s="154"/>
      <c r="DI426" s="154"/>
      <c r="DJ426" s="154"/>
      <c r="DK426" s="154"/>
      <c r="DL426" s="154"/>
      <c r="DM426" s="154"/>
      <c r="DN426" s="154"/>
      <c r="DO426" s="154"/>
      <c r="DP426" s="154"/>
      <c r="DQ426" s="154"/>
      <c r="DR426" s="154"/>
      <c r="DS426" s="154"/>
      <c r="DT426" s="154"/>
      <c r="DU426" s="154"/>
      <c r="DV426" s="154"/>
      <c r="DW426" s="154"/>
      <c r="DX426" s="154"/>
      <c r="DY426" s="154"/>
      <c r="DZ426" s="154"/>
      <c r="EA426" s="154"/>
      <c r="EB426" s="154"/>
      <c r="EC426" s="154"/>
      <c r="ED426" s="154"/>
      <c r="EE426" s="154"/>
      <c r="EF426" s="154"/>
      <c r="EG426" s="154"/>
      <c r="EH426" s="154"/>
      <c r="EI426" s="154"/>
      <c r="EJ426" s="154"/>
      <c r="EK426" s="154"/>
      <c r="EL426" s="154"/>
      <c r="EM426" s="154"/>
      <c r="EN426" s="154"/>
      <c r="EO426" s="154"/>
      <c r="EP426" s="154"/>
      <c r="EQ426" s="154"/>
      <c r="ER426" s="154"/>
      <c r="ES426" s="154"/>
      <c r="ET426" s="154"/>
      <c r="EU426" s="154"/>
      <c r="EV426" s="154"/>
    </row>
    <row r="427" spans="32:152" ht="12.75">
      <c r="AF427" s="154"/>
      <c r="AG427" s="154"/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  <c r="BD427" s="154"/>
      <c r="BE427" s="154"/>
      <c r="BF427" s="154"/>
      <c r="BG427" s="154"/>
      <c r="BH427" s="154"/>
      <c r="BI427" s="154"/>
      <c r="BJ427" s="154"/>
      <c r="BK427" s="154"/>
      <c r="BL427" s="154"/>
      <c r="BM427" s="154"/>
      <c r="BN427" s="154"/>
      <c r="BO427" s="154"/>
      <c r="BP427" s="154"/>
      <c r="BQ427" s="154"/>
      <c r="BR427" s="154"/>
      <c r="BS427" s="154"/>
      <c r="BT427" s="154"/>
      <c r="BU427" s="154"/>
      <c r="BV427" s="154"/>
      <c r="BW427" s="154"/>
      <c r="BX427" s="154"/>
      <c r="BY427" s="154"/>
      <c r="BZ427" s="154"/>
      <c r="CA427" s="154"/>
      <c r="CB427" s="154"/>
      <c r="CC427" s="154"/>
      <c r="CD427" s="154"/>
      <c r="CE427" s="154"/>
      <c r="CF427" s="154"/>
      <c r="CG427" s="154"/>
      <c r="CH427" s="154"/>
      <c r="CI427" s="154"/>
      <c r="CJ427" s="154"/>
      <c r="CK427" s="154"/>
      <c r="CL427" s="154"/>
      <c r="CM427" s="154"/>
      <c r="CN427" s="154"/>
      <c r="CO427" s="154"/>
      <c r="CP427" s="154"/>
      <c r="CQ427" s="154"/>
      <c r="CR427" s="154"/>
      <c r="CS427" s="154"/>
      <c r="CT427" s="154"/>
      <c r="CU427" s="154"/>
      <c r="CV427" s="154"/>
      <c r="CW427" s="154"/>
      <c r="CX427" s="154"/>
      <c r="CY427" s="154"/>
      <c r="CZ427" s="154"/>
      <c r="DA427" s="154"/>
      <c r="DB427" s="154"/>
      <c r="DC427" s="154"/>
      <c r="DD427" s="154"/>
      <c r="DE427" s="154"/>
      <c r="DF427" s="154"/>
      <c r="DG427" s="154"/>
      <c r="DH427" s="154"/>
      <c r="DI427" s="154"/>
      <c r="DJ427" s="154"/>
      <c r="DK427" s="154"/>
      <c r="DL427" s="154"/>
      <c r="DM427" s="154"/>
      <c r="DN427" s="154"/>
      <c r="DO427" s="154"/>
      <c r="DP427" s="154"/>
      <c r="DQ427" s="154"/>
      <c r="DR427" s="154"/>
      <c r="DS427" s="154"/>
      <c r="DT427" s="154"/>
      <c r="DU427" s="154"/>
      <c r="DV427" s="154"/>
      <c r="DW427" s="154"/>
      <c r="DX427" s="154"/>
      <c r="DY427" s="154"/>
      <c r="DZ427" s="154"/>
      <c r="EA427" s="154"/>
      <c r="EB427" s="154"/>
      <c r="EC427" s="154"/>
      <c r="ED427" s="154"/>
      <c r="EE427" s="154"/>
      <c r="EF427" s="154"/>
      <c r="EG427" s="154"/>
      <c r="EH427" s="154"/>
      <c r="EI427" s="154"/>
      <c r="EJ427" s="154"/>
      <c r="EK427" s="154"/>
      <c r="EL427" s="154"/>
      <c r="EM427" s="154"/>
      <c r="EN427" s="154"/>
      <c r="EO427" s="154"/>
      <c r="EP427" s="154"/>
      <c r="EQ427" s="154"/>
      <c r="ER427" s="154"/>
      <c r="ES427" s="154"/>
      <c r="ET427" s="154"/>
      <c r="EU427" s="154"/>
      <c r="EV427" s="154"/>
    </row>
    <row r="428" spans="32:152" ht="12.75">
      <c r="AF428" s="154"/>
      <c r="AG428" s="154"/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  <c r="BD428" s="154"/>
      <c r="BE428" s="154"/>
      <c r="BF428" s="154"/>
      <c r="BG428" s="154"/>
      <c r="BH428" s="154"/>
      <c r="BI428" s="154"/>
      <c r="BJ428" s="154"/>
      <c r="BK428" s="154"/>
      <c r="BL428" s="154"/>
      <c r="BM428" s="154"/>
      <c r="BN428" s="154"/>
      <c r="BO428" s="154"/>
      <c r="BP428" s="154"/>
      <c r="BQ428" s="154"/>
      <c r="BR428" s="154"/>
      <c r="BS428" s="154"/>
      <c r="BT428" s="154"/>
      <c r="BU428" s="154"/>
      <c r="BV428" s="154"/>
      <c r="BW428" s="154"/>
      <c r="BX428" s="154"/>
      <c r="BY428" s="154"/>
      <c r="BZ428" s="154"/>
      <c r="CA428" s="154"/>
      <c r="CB428" s="154"/>
      <c r="CC428" s="154"/>
      <c r="CD428" s="154"/>
      <c r="CE428" s="154"/>
      <c r="CF428" s="154"/>
      <c r="CG428" s="154"/>
      <c r="CH428" s="154"/>
      <c r="CI428" s="154"/>
      <c r="CJ428" s="154"/>
      <c r="CK428" s="154"/>
      <c r="CL428" s="154"/>
      <c r="CM428" s="154"/>
      <c r="CN428" s="154"/>
      <c r="CO428" s="154"/>
      <c r="CP428" s="154"/>
      <c r="CQ428" s="154"/>
      <c r="CR428" s="154"/>
      <c r="CS428" s="154"/>
      <c r="CT428" s="154"/>
      <c r="CU428" s="154"/>
      <c r="CV428" s="154"/>
      <c r="CW428" s="154"/>
      <c r="CX428" s="154"/>
      <c r="CY428" s="154"/>
      <c r="CZ428" s="154"/>
      <c r="DA428" s="154"/>
      <c r="DB428" s="154"/>
      <c r="DC428" s="154"/>
      <c r="DD428" s="154"/>
      <c r="DE428" s="154"/>
      <c r="DF428" s="154"/>
      <c r="DG428" s="154"/>
      <c r="DH428" s="154"/>
      <c r="DI428" s="154"/>
      <c r="DJ428" s="154"/>
      <c r="DK428" s="154"/>
      <c r="DL428" s="154"/>
      <c r="DM428" s="154"/>
      <c r="DN428" s="154"/>
      <c r="DO428" s="154"/>
      <c r="DP428" s="154"/>
      <c r="DQ428" s="154"/>
      <c r="DR428" s="154"/>
      <c r="DS428" s="154"/>
      <c r="DT428" s="154"/>
      <c r="DU428" s="154"/>
      <c r="DV428" s="154"/>
      <c r="DW428" s="154"/>
      <c r="DX428" s="154"/>
      <c r="DY428" s="154"/>
      <c r="DZ428" s="154"/>
      <c r="EA428" s="154"/>
      <c r="EB428" s="154"/>
      <c r="EC428" s="154"/>
      <c r="ED428" s="154"/>
      <c r="EE428" s="154"/>
      <c r="EF428" s="154"/>
      <c r="EG428" s="154"/>
      <c r="EH428" s="154"/>
      <c r="EI428" s="154"/>
      <c r="EJ428" s="154"/>
      <c r="EK428" s="154"/>
      <c r="EL428" s="154"/>
      <c r="EM428" s="154"/>
      <c r="EN428" s="154"/>
      <c r="EO428" s="154"/>
      <c r="EP428" s="154"/>
      <c r="EQ428" s="154"/>
      <c r="ER428" s="154"/>
      <c r="ES428" s="154"/>
      <c r="ET428" s="154"/>
      <c r="EU428" s="154"/>
      <c r="EV428" s="154"/>
    </row>
    <row r="429" spans="32:152" ht="12.75"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  <c r="BD429" s="154"/>
      <c r="BE429" s="154"/>
      <c r="BF429" s="154"/>
      <c r="BG429" s="154"/>
      <c r="BH429" s="154"/>
      <c r="BI429" s="154"/>
      <c r="BJ429" s="154"/>
      <c r="BK429" s="154"/>
      <c r="BL429" s="154"/>
      <c r="BM429" s="154"/>
      <c r="BN429" s="154"/>
      <c r="BO429" s="154"/>
      <c r="BP429" s="154"/>
      <c r="BQ429" s="154"/>
      <c r="BR429" s="154"/>
      <c r="BS429" s="154"/>
      <c r="BT429" s="154"/>
      <c r="BU429" s="154"/>
      <c r="BV429" s="154"/>
      <c r="BW429" s="154"/>
      <c r="BX429" s="154"/>
      <c r="BY429" s="154"/>
      <c r="BZ429" s="154"/>
      <c r="CA429" s="154"/>
      <c r="CB429" s="154"/>
      <c r="CC429" s="154"/>
      <c r="CD429" s="154"/>
      <c r="CE429" s="154"/>
      <c r="CF429" s="154"/>
      <c r="CG429" s="154"/>
      <c r="CH429" s="154"/>
      <c r="CI429" s="154"/>
      <c r="CJ429" s="154"/>
      <c r="CK429" s="154"/>
      <c r="CL429" s="154"/>
      <c r="CM429" s="154"/>
      <c r="CN429" s="154"/>
      <c r="CO429" s="154"/>
      <c r="CP429" s="154"/>
      <c r="CQ429" s="154"/>
      <c r="CR429" s="154"/>
      <c r="CS429" s="154"/>
      <c r="CT429" s="154"/>
      <c r="CU429" s="154"/>
      <c r="CV429" s="154"/>
      <c r="CW429" s="154"/>
      <c r="CX429" s="154"/>
      <c r="CY429" s="154"/>
      <c r="CZ429" s="154"/>
      <c r="DA429" s="154"/>
      <c r="DB429" s="154"/>
      <c r="DC429" s="154"/>
      <c r="DD429" s="154"/>
      <c r="DE429" s="154"/>
      <c r="DF429" s="154"/>
      <c r="DG429" s="154"/>
      <c r="DH429" s="154"/>
      <c r="DI429" s="154"/>
      <c r="DJ429" s="154"/>
      <c r="DK429" s="154"/>
      <c r="DL429" s="154"/>
      <c r="DM429" s="154"/>
      <c r="DN429" s="154"/>
      <c r="DO429" s="154"/>
      <c r="DP429" s="154"/>
      <c r="DQ429" s="154"/>
      <c r="DR429" s="154"/>
      <c r="DS429" s="154"/>
      <c r="DT429" s="154"/>
      <c r="DU429" s="154"/>
      <c r="DV429" s="154"/>
      <c r="DW429" s="154"/>
      <c r="DX429" s="154"/>
      <c r="DY429" s="154"/>
      <c r="DZ429" s="154"/>
      <c r="EA429" s="154"/>
      <c r="EB429" s="154"/>
      <c r="EC429" s="154"/>
      <c r="ED429" s="154"/>
      <c r="EE429" s="154"/>
      <c r="EF429" s="154"/>
      <c r="EG429" s="154"/>
      <c r="EH429" s="154"/>
      <c r="EI429" s="154"/>
      <c r="EJ429" s="154"/>
      <c r="EK429" s="154"/>
      <c r="EL429" s="154"/>
      <c r="EM429" s="154"/>
      <c r="EN429" s="154"/>
      <c r="EO429" s="154"/>
      <c r="EP429" s="154"/>
      <c r="EQ429" s="154"/>
      <c r="ER429" s="154"/>
      <c r="ES429" s="154"/>
      <c r="ET429" s="154"/>
      <c r="EU429" s="154"/>
      <c r="EV429" s="154"/>
    </row>
    <row r="430" spans="32:152" ht="12.75">
      <c r="AF430" s="154"/>
      <c r="AG430" s="154"/>
      <c r="AH430" s="154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  <c r="BD430" s="154"/>
      <c r="BE430" s="154"/>
      <c r="BF430" s="154"/>
      <c r="BG430" s="154"/>
      <c r="BH430" s="154"/>
      <c r="BI430" s="154"/>
      <c r="BJ430" s="154"/>
      <c r="BK430" s="154"/>
      <c r="BL430" s="154"/>
      <c r="BM430" s="154"/>
      <c r="BN430" s="154"/>
      <c r="BO430" s="154"/>
      <c r="BP430" s="154"/>
      <c r="BQ430" s="154"/>
      <c r="BR430" s="154"/>
      <c r="BS430" s="154"/>
      <c r="BT430" s="154"/>
      <c r="BU430" s="154"/>
      <c r="BV430" s="154"/>
      <c r="BW430" s="154"/>
      <c r="BX430" s="154"/>
      <c r="BY430" s="154"/>
      <c r="BZ430" s="154"/>
      <c r="CA430" s="154"/>
      <c r="CB430" s="154"/>
      <c r="CC430" s="154"/>
      <c r="CD430" s="154"/>
      <c r="CE430" s="154"/>
      <c r="CF430" s="154"/>
      <c r="CG430" s="154"/>
      <c r="CH430" s="154"/>
      <c r="CI430" s="154"/>
      <c r="CJ430" s="154"/>
      <c r="CK430" s="154"/>
      <c r="CL430" s="154"/>
      <c r="CM430" s="154"/>
      <c r="CN430" s="154"/>
      <c r="CO430" s="154"/>
      <c r="CP430" s="154"/>
      <c r="CQ430" s="154"/>
      <c r="CR430" s="154"/>
      <c r="CS430" s="154"/>
      <c r="CT430" s="154"/>
      <c r="CU430" s="154"/>
      <c r="CV430" s="154"/>
      <c r="CW430" s="154"/>
      <c r="CX430" s="154"/>
      <c r="CY430" s="154"/>
      <c r="CZ430" s="154"/>
      <c r="DA430" s="154"/>
      <c r="DB430" s="154"/>
      <c r="DC430" s="154"/>
      <c r="DD430" s="154"/>
      <c r="DE430" s="154"/>
      <c r="DF430" s="154"/>
      <c r="DG430" s="154"/>
      <c r="DH430" s="154"/>
      <c r="DI430" s="154"/>
      <c r="DJ430" s="154"/>
      <c r="DK430" s="154"/>
      <c r="DL430" s="154"/>
      <c r="DM430" s="154"/>
      <c r="DN430" s="154"/>
      <c r="DO430" s="154"/>
      <c r="DP430" s="154"/>
      <c r="DQ430" s="154"/>
      <c r="DR430" s="154"/>
      <c r="DS430" s="154"/>
      <c r="DT430" s="154"/>
      <c r="DU430" s="154"/>
      <c r="DV430" s="154"/>
      <c r="DW430" s="154"/>
      <c r="DX430" s="154"/>
      <c r="DY430" s="154"/>
      <c r="DZ430" s="154"/>
      <c r="EA430" s="154"/>
      <c r="EB430" s="154"/>
      <c r="EC430" s="154"/>
      <c r="ED430" s="154"/>
      <c r="EE430" s="154"/>
      <c r="EF430" s="154"/>
      <c r="EG430" s="154"/>
      <c r="EH430" s="154"/>
      <c r="EI430" s="154"/>
      <c r="EJ430" s="154"/>
      <c r="EK430" s="154"/>
      <c r="EL430" s="154"/>
      <c r="EM430" s="154"/>
      <c r="EN430" s="154"/>
      <c r="EO430" s="154"/>
      <c r="EP430" s="154"/>
      <c r="EQ430" s="154"/>
      <c r="ER430" s="154"/>
      <c r="ES430" s="154"/>
      <c r="ET430" s="154"/>
      <c r="EU430" s="154"/>
      <c r="EV430" s="154"/>
    </row>
    <row r="431" spans="32:152" ht="12.75"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  <c r="BD431" s="154"/>
      <c r="BE431" s="154"/>
      <c r="BF431" s="154"/>
      <c r="BG431" s="154"/>
      <c r="BH431" s="154"/>
      <c r="BI431" s="154"/>
      <c r="BJ431" s="154"/>
      <c r="BK431" s="154"/>
      <c r="BL431" s="154"/>
      <c r="BM431" s="154"/>
      <c r="BN431" s="154"/>
      <c r="BO431" s="154"/>
      <c r="BP431" s="154"/>
      <c r="BQ431" s="154"/>
      <c r="BR431" s="154"/>
      <c r="BS431" s="154"/>
      <c r="BT431" s="154"/>
      <c r="BU431" s="154"/>
      <c r="BV431" s="154"/>
      <c r="BW431" s="154"/>
      <c r="BX431" s="154"/>
      <c r="BY431" s="154"/>
      <c r="BZ431" s="154"/>
      <c r="CA431" s="154"/>
      <c r="CB431" s="154"/>
      <c r="CC431" s="154"/>
      <c r="CD431" s="154"/>
      <c r="CE431" s="154"/>
      <c r="CF431" s="154"/>
      <c r="CG431" s="154"/>
      <c r="CH431" s="154"/>
      <c r="CI431" s="154"/>
      <c r="CJ431" s="154"/>
      <c r="CK431" s="154"/>
      <c r="CL431" s="154"/>
      <c r="CM431" s="154"/>
      <c r="CN431" s="154"/>
      <c r="CO431" s="154"/>
      <c r="CP431" s="154"/>
      <c r="CQ431" s="154"/>
      <c r="CR431" s="154"/>
      <c r="CS431" s="154"/>
      <c r="CT431" s="154"/>
      <c r="CU431" s="154"/>
      <c r="CV431" s="154"/>
      <c r="CW431" s="154"/>
      <c r="CX431" s="154"/>
      <c r="CY431" s="154"/>
      <c r="CZ431" s="154"/>
      <c r="DA431" s="154"/>
      <c r="DB431" s="154"/>
      <c r="DC431" s="154"/>
      <c r="DD431" s="154"/>
      <c r="DE431" s="154"/>
      <c r="DF431" s="154"/>
      <c r="DG431" s="154"/>
      <c r="DH431" s="154"/>
      <c r="DI431" s="154"/>
      <c r="DJ431" s="154"/>
      <c r="DK431" s="154"/>
      <c r="DL431" s="154"/>
      <c r="DM431" s="154"/>
      <c r="DN431" s="154"/>
      <c r="DO431" s="154"/>
      <c r="DP431" s="154"/>
      <c r="DQ431" s="154"/>
      <c r="DR431" s="154"/>
      <c r="DS431" s="154"/>
      <c r="DT431" s="154"/>
      <c r="DU431" s="154"/>
      <c r="DV431" s="154"/>
      <c r="DW431" s="154"/>
      <c r="DX431" s="154"/>
      <c r="DY431" s="154"/>
      <c r="DZ431" s="154"/>
      <c r="EA431" s="154"/>
      <c r="EB431" s="154"/>
      <c r="EC431" s="154"/>
      <c r="ED431" s="154"/>
      <c r="EE431" s="154"/>
      <c r="EF431" s="154"/>
      <c r="EG431" s="154"/>
      <c r="EH431" s="154"/>
      <c r="EI431" s="154"/>
      <c r="EJ431" s="154"/>
      <c r="EK431" s="154"/>
      <c r="EL431" s="154"/>
      <c r="EM431" s="154"/>
      <c r="EN431" s="154"/>
      <c r="EO431" s="154"/>
      <c r="EP431" s="154"/>
      <c r="EQ431" s="154"/>
      <c r="ER431" s="154"/>
      <c r="ES431" s="154"/>
      <c r="ET431" s="154"/>
      <c r="EU431" s="154"/>
      <c r="EV431" s="154"/>
    </row>
    <row r="432" spans="32:152" ht="12.75">
      <c r="AF432" s="154"/>
      <c r="AG432" s="154"/>
      <c r="AH432" s="154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  <c r="BD432" s="154"/>
      <c r="BE432" s="154"/>
      <c r="BF432" s="154"/>
      <c r="BG432" s="154"/>
      <c r="BH432" s="154"/>
      <c r="BI432" s="154"/>
      <c r="BJ432" s="154"/>
      <c r="BK432" s="154"/>
      <c r="BL432" s="154"/>
      <c r="BM432" s="154"/>
      <c r="BN432" s="154"/>
      <c r="BO432" s="154"/>
      <c r="BP432" s="154"/>
      <c r="BQ432" s="154"/>
      <c r="BR432" s="154"/>
      <c r="BS432" s="154"/>
      <c r="BT432" s="154"/>
      <c r="BU432" s="154"/>
      <c r="BV432" s="154"/>
      <c r="BW432" s="154"/>
      <c r="BX432" s="154"/>
      <c r="BY432" s="154"/>
      <c r="BZ432" s="154"/>
      <c r="CA432" s="154"/>
      <c r="CB432" s="154"/>
      <c r="CC432" s="154"/>
      <c r="CD432" s="154"/>
      <c r="CE432" s="154"/>
      <c r="CF432" s="154"/>
      <c r="CG432" s="154"/>
      <c r="CH432" s="154"/>
      <c r="CI432" s="154"/>
      <c r="CJ432" s="154"/>
      <c r="CK432" s="154"/>
      <c r="CL432" s="154"/>
      <c r="CM432" s="154"/>
      <c r="CN432" s="154"/>
      <c r="CO432" s="154"/>
      <c r="CP432" s="154"/>
      <c r="CQ432" s="154"/>
      <c r="CR432" s="154"/>
      <c r="CS432" s="154"/>
      <c r="CT432" s="154"/>
      <c r="CU432" s="154"/>
      <c r="CV432" s="154"/>
      <c r="CW432" s="154"/>
      <c r="CX432" s="154"/>
      <c r="CY432" s="154"/>
      <c r="CZ432" s="154"/>
      <c r="DA432" s="154"/>
      <c r="DB432" s="154"/>
      <c r="DC432" s="154"/>
      <c r="DD432" s="154"/>
      <c r="DE432" s="154"/>
      <c r="DF432" s="154"/>
      <c r="DG432" s="154"/>
      <c r="DH432" s="154"/>
      <c r="DI432" s="154"/>
      <c r="DJ432" s="154"/>
      <c r="DK432" s="154"/>
      <c r="DL432" s="154"/>
      <c r="DM432" s="154"/>
      <c r="DN432" s="154"/>
      <c r="DO432" s="154"/>
      <c r="DP432" s="154"/>
      <c r="DQ432" s="154"/>
      <c r="DR432" s="154"/>
      <c r="DS432" s="154"/>
      <c r="DT432" s="154"/>
      <c r="DU432" s="154"/>
      <c r="DV432" s="154"/>
      <c r="DW432" s="154"/>
      <c r="DX432" s="154"/>
      <c r="DY432" s="154"/>
      <c r="DZ432" s="154"/>
      <c r="EA432" s="154"/>
      <c r="EB432" s="154"/>
      <c r="EC432" s="154"/>
      <c r="ED432" s="154"/>
      <c r="EE432" s="154"/>
      <c r="EF432" s="154"/>
      <c r="EG432" s="154"/>
      <c r="EH432" s="154"/>
      <c r="EI432" s="154"/>
      <c r="EJ432" s="154"/>
      <c r="EK432" s="154"/>
      <c r="EL432" s="154"/>
      <c r="EM432" s="154"/>
      <c r="EN432" s="154"/>
      <c r="EO432" s="154"/>
      <c r="EP432" s="154"/>
      <c r="EQ432" s="154"/>
      <c r="ER432" s="154"/>
      <c r="ES432" s="154"/>
      <c r="ET432" s="154"/>
      <c r="EU432" s="154"/>
      <c r="EV432" s="154"/>
    </row>
    <row r="433" spans="32:152" ht="12.75">
      <c r="AF433" s="154"/>
      <c r="AG433" s="154"/>
      <c r="AH433" s="154"/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  <c r="BD433" s="154"/>
      <c r="BE433" s="154"/>
      <c r="BF433" s="154"/>
      <c r="BG433" s="154"/>
      <c r="BH433" s="154"/>
      <c r="BI433" s="154"/>
      <c r="BJ433" s="154"/>
      <c r="BK433" s="154"/>
      <c r="BL433" s="154"/>
      <c r="BM433" s="154"/>
      <c r="BN433" s="154"/>
      <c r="BO433" s="154"/>
      <c r="BP433" s="154"/>
      <c r="BQ433" s="154"/>
      <c r="BR433" s="154"/>
      <c r="BS433" s="154"/>
      <c r="BT433" s="154"/>
      <c r="BU433" s="154"/>
      <c r="BV433" s="154"/>
      <c r="BW433" s="154"/>
      <c r="BX433" s="154"/>
      <c r="BY433" s="154"/>
      <c r="BZ433" s="154"/>
      <c r="CA433" s="154"/>
      <c r="CB433" s="154"/>
      <c r="CC433" s="154"/>
      <c r="CD433" s="154"/>
      <c r="CE433" s="154"/>
      <c r="CF433" s="154"/>
      <c r="CG433" s="154"/>
      <c r="CH433" s="154"/>
      <c r="CI433" s="154"/>
      <c r="CJ433" s="154"/>
      <c r="CK433" s="154"/>
      <c r="CL433" s="154"/>
      <c r="CM433" s="154"/>
      <c r="CN433" s="154"/>
      <c r="CO433" s="154"/>
      <c r="CP433" s="154"/>
      <c r="CQ433" s="154"/>
      <c r="CR433" s="154"/>
      <c r="CS433" s="154"/>
      <c r="CT433" s="154"/>
      <c r="CU433" s="154"/>
      <c r="CV433" s="154"/>
      <c r="CW433" s="154"/>
      <c r="CX433" s="154"/>
      <c r="CY433" s="154"/>
      <c r="CZ433" s="154"/>
      <c r="DA433" s="154"/>
      <c r="DB433" s="154"/>
      <c r="DC433" s="154"/>
      <c r="DD433" s="154"/>
      <c r="DE433" s="154"/>
      <c r="DF433" s="154"/>
      <c r="DG433" s="154"/>
      <c r="DH433" s="154"/>
      <c r="DI433" s="154"/>
      <c r="DJ433" s="154"/>
      <c r="DK433" s="154"/>
      <c r="DL433" s="154"/>
      <c r="DM433" s="154"/>
      <c r="DN433" s="154"/>
      <c r="DO433" s="154"/>
      <c r="DP433" s="154"/>
      <c r="DQ433" s="154"/>
      <c r="DR433" s="154"/>
      <c r="DS433" s="154"/>
      <c r="DT433" s="154"/>
      <c r="DU433" s="154"/>
      <c r="DV433" s="154"/>
      <c r="DW433" s="154"/>
      <c r="DX433" s="154"/>
      <c r="DY433" s="154"/>
      <c r="DZ433" s="154"/>
      <c r="EA433" s="154"/>
      <c r="EB433" s="154"/>
      <c r="EC433" s="154"/>
      <c r="ED433" s="154"/>
      <c r="EE433" s="154"/>
      <c r="EF433" s="154"/>
      <c r="EG433" s="154"/>
      <c r="EH433" s="154"/>
      <c r="EI433" s="154"/>
      <c r="EJ433" s="154"/>
      <c r="EK433" s="154"/>
      <c r="EL433" s="154"/>
      <c r="EM433" s="154"/>
      <c r="EN433" s="154"/>
      <c r="EO433" s="154"/>
      <c r="EP433" s="154"/>
      <c r="EQ433" s="154"/>
      <c r="ER433" s="154"/>
      <c r="ES433" s="154"/>
      <c r="ET433" s="154"/>
      <c r="EU433" s="154"/>
      <c r="EV433" s="154"/>
    </row>
    <row r="434" spans="32:152" ht="12.75">
      <c r="AF434" s="154"/>
      <c r="AG434" s="154"/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  <c r="BD434" s="154"/>
      <c r="BE434" s="154"/>
      <c r="BF434" s="154"/>
      <c r="BG434" s="154"/>
      <c r="BH434" s="154"/>
      <c r="BI434" s="154"/>
      <c r="BJ434" s="154"/>
      <c r="BK434" s="154"/>
      <c r="BL434" s="154"/>
      <c r="BM434" s="154"/>
      <c r="BN434" s="154"/>
      <c r="BO434" s="154"/>
      <c r="BP434" s="154"/>
      <c r="BQ434" s="154"/>
      <c r="BR434" s="154"/>
      <c r="BS434" s="154"/>
      <c r="BT434" s="154"/>
      <c r="BU434" s="154"/>
      <c r="BV434" s="154"/>
      <c r="BW434" s="154"/>
      <c r="BX434" s="154"/>
      <c r="BY434" s="154"/>
      <c r="BZ434" s="154"/>
      <c r="CA434" s="154"/>
      <c r="CB434" s="154"/>
      <c r="CC434" s="154"/>
      <c r="CD434" s="154"/>
      <c r="CE434" s="154"/>
      <c r="CF434" s="154"/>
      <c r="CG434" s="154"/>
      <c r="CH434" s="154"/>
      <c r="CI434" s="154"/>
      <c r="CJ434" s="154"/>
      <c r="CK434" s="154"/>
      <c r="CL434" s="154"/>
      <c r="CM434" s="154"/>
      <c r="CN434" s="154"/>
      <c r="CO434" s="154"/>
      <c r="CP434" s="154"/>
      <c r="CQ434" s="154"/>
      <c r="CR434" s="154"/>
      <c r="CS434" s="154"/>
      <c r="CT434" s="154"/>
      <c r="CU434" s="154"/>
      <c r="CV434" s="154"/>
      <c r="CW434" s="154"/>
      <c r="CX434" s="154"/>
      <c r="CY434" s="154"/>
      <c r="CZ434" s="154"/>
      <c r="DA434" s="154"/>
      <c r="DB434" s="154"/>
      <c r="DC434" s="154"/>
      <c r="DD434" s="154"/>
      <c r="DE434" s="154"/>
      <c r="DF434" s="154"/>
      <c r="DG434" s="154"/>
      <c r="DH434" s="154"/>
      <c r="DI434" s="154"/>
      <c r="DJ434" s="154"/>
      <c r="DK434" s="154"/>
      <c r="DL434" s="154"/>
      <c r="DM434" s="154"/>
      <c r="DN434" s="154"/>
      <c r="DO434" s="154"/>
      <c r="DP434" s="154"/>
      <c r="DQ434" s="154"/>
      <c r="DR434" s="154"/>
      <c r="DS434" s="154"/>
      <c r="DT434" s="154"/>
      <c r="DU434" s="154"/>
      <c r="DV434" s="154"/>
      <c r="DW434" s="154"/>
      <c r="DX434" s="154"/>
      <c r="DY434" s="154"/>
      <c r="DZ434" s="154"/>
      <c r="EA434" s="154"/>
      <c r="EB434" s="154"/>
      <c r="EC434" s="154"/>
      <c r="ED434" s="154"/>
      <c r="EE434" s="154"/>
      <c r="EF434" s="154"/>
      <c r="EG434" s="154"/>
      <c r="EH434" s="154"/>
      <c r="EI434" s="154"/>
      <c r="EJ434" s="154"/>
      <c r="EK434" s="154"/>
      <c r="EL434" s="154"/>
      <c r="EM434" s="154"/>
      <c r="EN434" s="154"/>
      <c r="EO434" s="154"/>
      <c r="EP434" s="154"/>
      <c r="EQ434" s="154"/>
      <c r="ER434" s="154"/>
      <c r="ES434" s="154"/>
      <c r="ET434" s="154"/>
      <c r="EU434" s="154"/>
      <c r="EV434" s="154"/>
    </row>
    <row r="435" spans="32:152" ht="12.75">
      <c r="AF435" s="154"/>
      <c r="AG435" s="154"/>
      <c r="AH435" s="154"/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  <c r="BD435" s="154"/>
      <c r="BE435" s="154"/>
      <c r="BF435" s="154"/>
      <c r="BG435" s="154"/>
      <c r="BH435" s="154"/>
      <c r="BI435" s="154"/>
      <c r="BJ435" s="154"/>
      <c r="BK435" s="154"/>
      <c r="BL435" s="154"/>
      <c r="BM435" s="154"/>
      <c r="BN435" s="154"/>
      <c r="BO435" s="154"/>
      <c r="BP435" s="154"/>
      <c r="BQ435" s="154"/>
      <c r="BR435" s="154"/>
      <c r="BS435" s="154"/>
      <c r="BT435" s="154"/>
      <c r="BU435" s="154"/>
      <c r="BV435" s="154"/>
      <c r="BW435" s="154"/>
      <c r="BX435" s="154"/>
      <c r="BY435" s="154"/>
      <c r="BZ435" s="154"/>
      <c r="CA435" s="154"/>
      <c r="CB435" s="154"/>
      <c r="CC435" s="154"/>
      <c r="CD435" s="154"/>
      <c r="CE435" s="154"/>
      <c r="CF435" s="154"/>
      <c r="CG435" s="154"/>
      <c r="CH435" s="154"/>
      <c r="CI435" s="154"/>
      <c r="CJ435" s="154"/>
      <c r="CK435" s="154"/>
      <c r="CL435" s="154"/>
      <c r="CM435" s="154"/>
      <c r="CN435" s="154"/>
      <c r="CO435" s="154"/>
      <c r="CP435" s="154"/>
      <c r="CQ435" s="154"/>
      <c r="CR435" s="154"/>
      <c r="CS435" s="154"/>
      <c r="CT435" s="154"/>
      <c r="CU435" s="154"/>
      <c r="CV435" s="154"/>
      <c r="CW435" s="154"/>
      <c r="CX435" s="154"/>
      <c r="CY435" s="154"/>
      <c r="CZ435" s="154"/>
      <c r="DA435" s="154"/>
      <c r="DB435" s="154"/>
      <c r="DC435" s="154"/>
      <c r="DD435" s="154"/>
      <c r="DE435" s="154"/>
      <c r="DF435" s="154"/>
      <c r="DG435" s="154"/>
      <c r="DH435" s="154"/>
      <c r="DI435" s="154"/>
      <c r="DJ435" s="154"/>
      <c r="DK435" s="154"/>
      <c r="DL435" s="154"/>
      <c r="DM435" s="154"/>
      <c r="DN435" s="154"/>
      <c r="DO435" s="154"/>
      <c r="DP435" s="154"/>
      <c r="DQ435" s="154"/>
      <c r="DR435" s="154"/>
      <c r="DS435" s="154"/>
      <c r="DT435" s="154"/>
      <c r="DU435" s="154"/>
      <c r="DV435" s="154"/>
      <c r="DW435" s="154"/>
      <c r="DX435" s="154"/>
      <c r="DY435" s="154"/>
      <c r="DZ435" s="154"/>
      <c r="EA435" s="154"/>
      <c r="EB435" s="154"/>
      <c r="EC435" s="154"/>
      <c r="ED435" s="154"/>
      <c r="EE435" s="154"/>
      <c r="EF435" s="154"/>
      <c r="EG435" s="154"/>
      <c r="EH435" s="154"/>
      <c r="EI435" s="154"/>
      <c r="EJ435" s="154"/>
      <c r="EK435" s="154"/>
      <c r="EL435" s="154"/>
      <c r="EM435" s="154"/>
      <c r="EN435" s="154"/>
      <c r="EO435" s="154"/>
      <c r="EP435" s="154"/>
      <c r="EQ435" s="154"/>
      <c r="ER435" s="154"/>
      <c r="ES435" s="154"/>
      <c r="ET435" s="154"/>
      <c r="EU435" s="154"/>
      <c r="EV435" s="154"/>
    </row>
    <row r="436" spans="32:152" ht="12.75">
      <c r="AF436" s="154"/>
      <c r="AG436" s="154"/>
      <c r="AH436" s="154"/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  <c r="BD436" s="154"/>
      <c r="BE436" s="154"/>
      <c r="BF436" s="154"/>
      <c r="BG436" s="154"/>
      <c r="BH436" s="154"/>
      <c r="BI436" s="154"/>
      <c r="BJ436" s="154"/>
      <c r="BK436" s="154"/>
      <c r="BL436" s="154"/>
      <c r="BM436" s="154"/>
      <c r="BN436" s="154"/>
      <c r="BO436" s="154"/>
      <c r="BP436" s="154"/>
      <c r="BQ436" s="154"/>
      <c r="BR436" s="154"/>
      <c r="BS436" s="154"/>
      <c r="BT436" s="154"/>
      <c r="BU436" s="154"/>
      <c r="BV436" s="154"/>
      <c r="BW436" s="154"/>
      <c r="BX436" s="154"/>
      <c r="BY436" s="154"/>
      <c r="BZ436" s="154"/>
      <c r="CA436" s="154"/>
      <c r="CB436" s="154"/>
      <c r="CC436" s="154"/>
      <c r="CD436" s="154"/>
      <c r="CE436" s="154"/>
      <c r="CF436" s="154"/>
      <c r="CG436" s="154"/>
      <c r="CH436" s="154"/>
      <c r="CI436" s="154"/>
      <c r="CJ436" s="154"/>
      <c r="CK436" s="154"/>
      <c r="CL436" s="154"/>
      <c r="CM436" s="154"/>
      <c r="CN436" s="154"/>
      <c r="CO436" s="154"/>
      <c r="CP436" s="154"/>
      <c r="CQ436" s="154"/>
      <c r="CR436" s="154"/>
      <c r="CS436" s="154"/>
      <c r="CT436" s="154"/>
      <c r="CU436" s="154"/>
      <c r="CV436" s="154"/>
      <c r="CW436" s="154"/>
      <c r="CX436" s="154"/>
      <c r="CY436" s="154"/>
      <c r="CZ436" s="154"/>
      <c r="DA436" s="154"/>
      <c r="DB436" s="154"/>
      <c r="DC436" s="154"/>
      <c r="DD436" s="154"/>
      <c r="DE436" s="154"/>
      <c r="DF436" s="154"/>
      <c r="DG436" s="154"/>
      <c r="DH436" s="154"/>
      <c r="DI436" s="154"/>
      <c r="DJ436" s="154"/>
      <c r="DK436" s="154"/>
      <c r="DL436" s="154"/>
      <c r="DM436" s="154"/>
      <c r="DN436" s="154"/>
      <c r="DO436" s="154"/>
      <c r="DP436" s="154"/>
      <c r="DQ436" s="154"/>
      <c r="DR436" s="154"/>
      <c r="DS436" s="154"/>
      <c r="DT436" s="154"/>
      <c r="DU436" s="154"/>
      <c r="DV436" s="154"/>
      <c r="DW436" s="154"/>
      <c r="DX436" s="154"/>
      <c r="DY436" s="154"/>
      <c r="DZ436" s="154"/>
      <c r="EA436" s="154"/>
      <c r="EB436" s="154"/>
      <c r="EC436" s="154"/>
      <c r="ED436" s="154"/>
      <c r="EE436" s="154"/>
      <c r="EF436" s="154"/>
      <c r="EG436" s="154"/>
      <c r="EH436" s="154"/>
      <c r="EI436" s="154"/>
      <c r="EJ436" s="154"/>
      <c r="EK436" s="154"/>
      <c r="EL436" s="154"/>
      <c r="EM436" s="154"/>
      <c r="EN436" s="154"/>
      <c r="EO436" s="154"/>
      <c r="EP436" s="154"/>
      <c r="EQ436" s="154"/>
      <c r="ER436" s="154"/>
      <c r="ES436" s="154"/>
      <c r="ET436" s="154"/>
      <c r="EU436" s="154"/>
      <c r="EV436" s="154"/>
    </row>
    <row r="437" spans="32:152" ht="12.75">
      <c r="AF437" s="154"/>
      <c r="AG437" s="154"/>
      <c r="AH437" s="154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  <c r="BD437" s="154"/>
      <c r="BE437" s="154"/>
      <c r="BF437" s="154"/>
      <c r="BG437" s="154"/>
      <c r="BH437" s="154"/>
      <c r="BI437" s="154"/>
      <c r="BJ437" s="154"/>
      <c r="BK437" s="154"/>
      <c r="BL437" s="154"/>
      <c r="BM437" s="154"/>
      <c r="BN437" s="154"/>
      <c r="BO437" s="154"/>
      <c r="BP437" s="154"/>
      <c r="BQ437" s="154"/>
      <c r="BR437" s="154"/>
      <c r="BS437" s="154"/>
      <c r="BT437" s="154"/>
      <c r="BU437" s="154"/>
      <c r="BV437" s="154"/>
      <c r="BW437" s="154"/>
      <c r="BX437" s="154"/>
      <c r="BY437" s="154"/>
      <c r="BZ437" s="154"/>
      <c r="CA437" s="154"/>
      <c r="CB437" s="154"/>
      <c r="CC437" s="154"/>
      <c r="CD437" s="154"/>
      <c r="CE437" s="154"/>
      <c r="CF437" s="154"/>
      <c r="CG437" s="154"/>
      <c r="CH437" s="154"/>
      <c r="CI437" s="154"/>
      <c r="CJ437" s="154"/>
      <c r="CK437" s="154"/>
      <c r="CL437" s="154"/>
      <c r="CM437" s="154"/>
      <c r="CN437" s="154"/>
      <c r="CO437" s="154"/>
      <c r="CP437" s="154"/>
      <c r="CQ437" s="154"/>
      <c r="CR437" s="154"/>
      <c r="CS437" s="154"/>
      <c r="CT437" s="154"/>
      <c r="CU437" s="154"/>
      <c r="CV437" s="154"/>
      <c r="CW437" s="154"/>
      <c r="CX437" s="154"/>
      <c r="CY437" s="154"/>
      <c r="CZ437" s="154"/>
      <c r="DA437" s="154"/>
      <c r="DB437" s="154"/>
      <c r="DC437" s="154"/>
      <c r="DD437" s="154"/>
      <c r="DE437" s="154"/>
      <c r="DF437" s="154"/>
      <c r="DG437" s="154"/>
      <c r="DH437" s="154"/>
      <c r="DI437" s="154"/>
      <c r="DJ437" s="154"/>
      <c r="DK437" s="154"/>
      <c r="DL437" s="154"/>
      <c r="DM437" s="154"/>
      <c r="DN437" s="154"/>
      <c r="DO437" s="154"/>
      <c r="DP437" s="154"/>
      <c r="DQ437" s="154"/>
      <c r="DR437" s="154"/>
      <c r="DS437" s="154"/>
      <c r="DT437" s="154"/>
      <c r="DU437" s="154"/>
      <c r="DV437" s="154"/>
      <c r="DW437" s="154"/>
      <c r="DX437" s="154"/>
      <c r="DY437" s="154"/>
      <c r="DZ437" s="154"/>
      <c r="EA437" s="154"/>
      <c r="EB437" s="154"/>
      <c r="EC437" s="154"/>
      <c r="ED437" s="154"/>
      <c r="EE437" s="154"/>
      <c r="EF437" s="154"/>
      <c r="EG437" s="154"/>
      <c r="EH437" s="154"/>
      <c r="EI437" s="154"/>
      <c r="EJ437" s="154"/>
      <c r="EK437" s="154"/>
      <c r="EL437" s="154"/>
      <c r="EM437" s="154"/>
      <c r="EN437" s="154"/>
      <c r="EO437" s="154"/>
      <c r="EP437" s="154"/>
      <c r="EQ437" s="154"/>
      <c r="ER437" s="154"/>
      <c r="ES437" s="154"/>
      <c r="ET437" s="154"/>
      <c r="EU437" s="154"/>
      <c r="EV437" s="154"/>
    </row>
    <row r="438" spans="32:152" ht="12.75">
      <c r="AF438" s="154"/>
      <c r="AG438" s="154"/>
      <c r="AH438" s="154"/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  <c r="BD438" s="154"/>
      <c r="BE438" s="154"/>
      <c r="BF438" s="154"/>
      <c r="BG438" s="154"/>
      <c r="BH438" s="154"/>
      <c r="BI438" s="154"/>
      <c r="BJ438" s="154"/>
      <c r="BK438" s="154"/>
      <c r="BL438" s="154"/>
      <c r="BM438" s="154"/>
      <c r="BN438" s="154"/>
      <c r="BO438" s="154"/>
      <c r="BP438" s="154"/>
      <c r="BQ438" s="154"/>
      <c r="BR438" s="154"/>
      <c r="BS438" s="154"/>
      <c r="BT438" s="154"/>
      <c r="BU438" s="154"/>
      <c r="BV438" s="154"/>
      <c r="BW438" s="154"/>
      <c r="BX438" s="154"/>
      <c r="BY438" s="154"/>
      <c r="BZ438" s="154"/>
      <c r="CA438" s="154"/>
      <c r="CB438" s="154"/>
      <c r="CC438" s="154"/>
      <c r="CD438" s="154"/>
      <c r="CE438" s="154"/>
      <c r="CF438" s="154"/>
      <c r="CG438" s="154"/>
      <c r="CH438" s="154"/>
      <c r="CI438" s="154"/>
      <c r="CJ438" s="154"/>
      <c r="CK438" s="154"/>
      <c r="CL438" s="154"/>
      <c r="CM438" s="154"/>
      <c r="CN438" s="154"/>
      <c r="CO438" s="154"/>
      <c r="CP438" s="154"/>
      <c r="CQ438" s="154"/>
      <c r="CR438" s="154"/>
      <c r="CS438" s="154"/>
      <c r="CT438" s="154"/>
      <c r="CU438" s="154"/>
      <c r="CV438" s="154"/>
      <c r="CW438" s="154"/>
      <c r="CX438" s="154"/>
      <c r="CY438" s="154"/>
      <c r="CZ438" s="154"/>
      <c r="DA438" s="154"/>
      <c r="DB438" s="154"/>
      <c r="DC438" s="154"/>
      <c r="DD438" s="154"/>
      <c r="DE438" s="154"/>
      <c r="DF438" s="154"/>
      <c r="DG438" s="154"/>
      <c r="DH438" s="154"/>
      <c r="DI438" s="154"/>
      <c r="DJ438" s="154"/>
      <c r="DK438" s="154"/>
      <c r="DL438" s="154"/>
      <c r="DM438" s="154"/>
      <c r="DN438" s="154"/>
      <c r="DO438" s="154"/>
      <c r="DP438" s="154"/>
      <c r="DQ438" s="154"/>
      <c r="DR438" s="154"/>
      <c r="DS438" s="154"/>
      <c r="DT438" s="154"/>
      <c r="DU438" s="154"/>
      <c r="DV438" s="154"/>
      <c r="DW438" s="154"/>
      <c r="DX438" s="154"/>
      <c r="DY438" s="154"/>
      <c r="DZ438" s="154"/>
      <c r="EA438" s="154"/>
      <c r="EB438" s="154"/>
      <c r="EC438" s="154"/>
      <c r="ED438" s="154"/>
      <c r="EE438" s="154"/>
      <c r="EF438" s="154"/>
      <c r="EG438" s="154"/>
      <c r="EH438" s="154"/>
      <c r="EI438" s="154"/>
      <c r="EJ438" s="154"/>
      <c r="EK438" s="154"/>
      <c r="EL438" s="154"/>
      <c r="EM438" s="154"/>
      <c r="EN438" s="154"/>
      <c r="EO438" s="154"/>
      <c r="EP438" s="154"/>
      <c r="EQ438" s="154"/>
      <c r="ER438" s="154"/>
      <c r="ES438" s="154"/>
      <c r="ET438" s="154"/>
      <c r="EU438" s="154"/>
      <c r="EV438" s="154"/>
    </row>
    <row r="439" spans="32:152" ht="12.75">
      <c r="AF439" s="154"/>
      <c r="AG439" s="154"/>
      <c r="AH439" s="154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  <c r="BD439" s="154"/>
      <c r="BE439" s="154"/>
      <c r="BF439" s="154"/>
      <c r="BG439" s="154"/>
      <c r="BH439" s="154"/>
      <c r="BI439" s="154"/>
      <c r="BJ439" s="154"/>
      <c r="BK439" s="154"/>
      <c r="BL439" s="154"/>
      <c r="BM439" s="154"/>
      <c r="BN439" s="154"/>
      <c r="BO439" s="154"/>
      <c r="BP439" s="154"/>
      <c r="BQ439" s="154"/>
      <c r="BR439" s="154"/>
      <c r="BS439" s="154"/>
      <c r="BT439" s="154"/>
      <c r="BU439" s="154"/>
      <c r="BV439" s="154"/>
      <c r="BW439" s="154"/>
      <c r="BX439" s="154"/>
      <c r="BY439" s="154"/>
      <c r="BZ439" s="154"/>
      <c r="CA439" s="154"/>
      <c r="CB439" s="154"/>
      <c r="CC439" s="154"/>
      <c r="CD439" s="154"/>
      <c r="CE439" s="154"/>
      <c r="CF439" s="154"/>
      <c r="CG439" s="154"/>
      <c r="CH439" s="154"/>
      <c r="CI439" s="154"/>
      <c r="CJ439" s="154"/>
      <c r="CK439" s="154"/>
      <c r="CL439" s="154"/>
      <c r="CM439" s="154"/>
      <c r="CN439" s="154"/>
      <c r="CO439" s="154"/>
      <c r="CP439" s="154"/>
      <c r="CQ439" s="154"/>
      <c r="CR439" s="154"/>
      <c r="CS439" s="154"/>
      <c r="CT439" s="154"/>
      <c r="CU439" s="154"/>
      <c r="CV439" s="154"/>
      <c r="CW439" s="154"/>
      <c r="CX439" s="154"/>
      <c r="CY439" s="154"/>
      <c r="CZ439" s="154"/>
      <c r="DA439" s="154"/>
      <c r="DB439" s="154"/>
      <c r="DC439" s="154"/>
      <c r="DD439" s="154"/>
      <c r="DE439" s="154"/>
      <c r="DF439" s="154"/>
      <c r="DG439" s="154"/>
      <c r="DH439" s="154"/>
      <c r="DI439" s="154"/>
      <c r="DJ439" s="154"/>
      <c r="DK439" s="154"/>
      <c r="DL439" s="154"/>
      <c r="DM439" s="154"/>
      <c r="DN439" s="154"/>
      <c r="DO439" s="154"/>
      <c r="DP439" s="154"/>
      <c r="DQ439" s="154"/>
      <c r="DR439" s="154"/>
      <c r="DS439" s="154"/>
      <c r="DT439" s="154"/>
      <c r="DU439" s="154"/>
      <c r="DV439" s="154"/>
      <c r="DW439" s="154"/>
      <c r="DX439" s="154"/>
      <c r="DY439" s="154"/>
      <c r="DZ439" s="154"/>
      <c r="EA439" s="154"/>
      <c r="EB439" s="154"/>
      <c r="EC439" s="154"/>
      <c r="ED439" s="154"/>
      <c r="EE439" s="154"/>
      <c r="EF439" s="154"/>
      <c r="EG439" s="154"/>
      <c r="EH439" s="154"/>
      <c r="EI439" s="154"/>
      <c r="EJ439" s="154"/>
      <c r="EK439" s="154"/>
      <c r="EL439" s="154"/>
      <c r="EM439" s="154"/>
      <c r="EN439" s="154"/>
      <c r="EO439" s="154"/>
      <c r="EP439" s="154"/>
      <c r="EQ439" s="154"/>
      <c r="ER439" s="154"/>
      <c r="ES439" s="154"/>
      <c r="ET439" s="154"/>
      <c r="EU439" s="154"/>
      <c r="EV439" s="154"/>
    </row>
    <row r="440" spans="32:152" ht="12.75">
      <c r="AF440" s="154"/>
      <c r="AG440" s="154"/>
      <c r="AH440" s="154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  <c r="BD440" s="154"/>
      <c r="BE440" s="154"/>
      <c r="BF440" s="154"/>
      <c r="BG440" s="154"/>
      <c r="BH440" s="154"/>
      <c r="BI440" s="154"/>
      <c r="BJ440" s="154"/>
      <c r="BK440" s="154"/>
      <c r="BL440" s="154"/>
      <c r="BM440" s="154"/>
      <c r="BN440" s="154"/>
      <c r="BO440" s="154"/>
      <c r="BP440" s="154"/>
      <c r="BQ440" s="154"/>
      <c r="BR440" s="154"/>
      <c r="BS440" s="154"/>
      <c r="BT440" s="154"/>
      <c r="BU440" s="154"/>
      <c r="BV440" s="154"/>
      <c r="BW440" s="154"/>
      <c r="BX440" s="154"/>
      <c r="BY440" s="154"/>
      <c r="BZ440" s="154"/>
      <c r="CA440" s="154"/>
      <c r="CB440" s="154"/>
      <c r="CC440" s="154"/>
      <c r="CD440" s="154"/>
      <c r="CE440" s="154"/>
      <c r="CF440" s="154"/>
      <c r="CG440" s="154"/>
      <c r="CH440" s="154"/>
      <c r="CI440" s="154"/>
      <c r="CJ440" s="154"/>
      <c r="CK440" s="154"/>
      <c r="CL440" s="154"/>
      <c r="CM440" s="154"/>
      <c r="CN440" s="154"/>
      <c r="CO440" s="154"/>
      <c r="CP440" s="154"/>
      <c r="CQ440" s="154"/>
      <c r="CR440" s="154"/>
      <c r="CS440" s="154"/>
      <c r="CT440" s="154"/>
      <c r="CU440" s="154"/>
      <c r="CV440" s="154"/>
      <c r="CW440" s="154"/>
      <c r="CX440" s="154"/>
      <c r="CY440" s="154"/>
      <c r="CZ440" s="154"/>
      <c r="DA440" s="154"/>
      <c r="DB440" s="154"/>
      <c r="DC440" s="154"/>
      <c r="DD440" s="154"/>
      <c r="DE440" s="154"/>
      <c r="DF440" s="154"/>
      <c r="DG440" s="154"/>
      <c r="DH440" s="154"/>
      <c r="DI440" s="154"/>
      <c r="DJ440" s="154"/>
      <c r="DK440" s="154"/>
      <c r="DL440" s="154"/>
      <c r="DM440" s="154"/>
      <c r="DN440" s="154"/>
      <c r="DO440" s="154"/>
      <c r="DP440" s="154"/>
      <c r="DQ440" s="154"/>
      <c r="DR440" s="154"/>
      <c r="DS440" s="154"/>
      <c r="DT440" s="154"/>
      <c r="DU440" s="154"/>
      <c r="DV440" s="154"/>
      <c r="DW440" s="154"/>
      <c r="DX440" s="154"/>
      <c r="DY440" s="154"/>
      <c r="DZ440" s="154"/>
      <c r="EA440" s="154"/>
      <c r="EB440" s="154"/>
      <c r="EC440" s="154"/>
      <c r="ED440" s="154"/>
      <c r="EE440" s="154"/>
      <c r="EF440" s="154"/>
      <c r="EG440" s="154"/>
      <c r="EH440" s="154"/>
      <c r="EI440" s="154"/>
      <c r="EJ440" s="154"/>
      <c r="EK440" s="154"/>
      <c r="EL440" s="154"/>
      <c r="EM440" s="154"/>
      <c r="EN440" s="154"/>
      <c r="EO440" s="154"/>
      <c r="EP440" s="154"/>
      <c r="EQ440" s="154"/>
      <c r="ER440" s="154"/>
      <c r="ES440" s="154"/>
      <c r="ET440" s="154"/>
      <c r="EU440" s="154"/>
      <c r="EV440" s="154"/>
    </row>
    <row r="441" spans="32:152" ht="12.75">
      <c r="AF441" s="154"/>
      <c r="AG441" s="154"/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  <c r="BH441" s="154"/>
      <c r="BI441" s="154"/>
      <c r="BJ441" s="154"/>
      <c r="BK441" s="154"/>
      <c r="BL441" s="154"/>
      <c r="BM441" s="154"/>
      <c r="BN441" s="154"/>
      <c r="BO441" s="154"/>
      <c r="BP441" s="154"/>
      <c r="BQ441" s="154"/>
      <c r="BR441" s="154"/>
      <c r="BS441" s="154"/>
      <c r="BT441" s="154"/>
      <c r="BU441" s="154"/>
      <c r="BV441" s="154"/>
      <c r="BW441" s="154"/>
      <c r="BX441" s="154"/>
      <c r="BY441" s="154"/>
      <c r="BZ441" s="154"/>
      <c r="CA441" s="154"/>
      <c r="CB441" s="154"/>
      <c r="CC441" s="154"/>
      <c r="CD441" s="154"/>
      <c r="CE441" s="154"/>
      <c r="CF441" s="154"/>
      <c r="CG441" s="154"/>
      <c r="CH441" s="154"/>
      <c r="CI441" s="154"/>
      <c r="CJ441" s="154"/>
      <c r="CK441" s="154"/>
      <c r="CL441" s="154"/>
      <c r="CM441" s="154"/>
      <c r="CN441" s="154"/>
      <c r="CO441" s="154"/>
      <c r="CP441" s="154"/>
      <c r="CQ441" s="154"/>
      <c r="CR441" s="154"/>
      <c r="CS441" s="154"/>
      <c r="CT441" s="154"/>
      <c r="CU441" s="154"/>
      <c r="CV441" s="154"/>
      <c r="CW441" s="154"/>
      <c r="CX441" s="154"/>
      <c r="CY441" s="154"/>
      <c r="CZ441" s="154"/>
      <c r="DA441" s="154"/>
      <c r="DB441" s="154"/>
      <c r="DC441" s="154"/>
      <c r="DD441" s="154"/>
      <c r="DE441" s="154"/>
      <c r="DF441" s="154"/>
      <c r="DG441" s="154"/>
      <c r="DH441" s="154"/>
      <c r="DI441" s="154"/>
      <c r="DJ441" s="154"/>
      <c r="DK441" s="154"/>
      <c r="DL441" s="154"/>
      <c r="DM441" s="154"/>
      <c r="DN441" s="154"/>
      <c r="DO441" s="154"/>
      <c r="DP441" s="154"/>
      <c r="DQ441" s="154"/>
      <c r="DR441" s="154"/>
      <c r="DS441" s="154"/>
      <c r="DT441" s="154"/>
      <c r="DU441" s="154"/>
      <c r="DV441" s="154"/>
      <c r="DW441" s="154"/>
      <c r="DX441" s="154"/>
      <c r="DY441" s="154"/>
      <c r="DZ441" s="154"/>
      <c r="EA441" s="154"/>
      <c r="EB441" s="154"/>
      <c r="EC441" s="154"/>
      <c r="ED441" s="154"/>
      <c r="EE441" s="154"/>
      <c r="EF441" s="154"/>
      <c r="EG441" s="154"/>
      <c r="EH441" s="154"/>
      <c r="EI441" s="154"/>
      <c r="EJ441" s="154"/>
      <c r="EK441" s="154"/>
      <c r="EL441" s="154"/>
      <c r="EM441" s="154"/>
      <c r="EN441" s="154"/>
      <c r="EO441" s="154"/>
      <c r="EP441" s="154"/>
      <c r="EQ441" s="154"/>
      <c r="ER441" s="154"/>
      <c r="ES441" s="154"/>
      <c r="ET441" s="154"/>
      <c r="EU441" s="154"/>
      <c r="EV441" s="154"/>
    </row>
    <row r="442" spans="32:152" ht="12.75">
      <c r="AF442" s="154"/>
      <c r="AG442" s="154"/>
      <c r="AH442" s="154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  <c r="BD442" s="154"/>
      <c r="BE442" s="154"/>
      <c r="BF442" s="154"/>
      <c r="BG442" s="154"/>
      <c r="BH442" s="154"/>
      <c r="BI442" s="154"/>
      <c r="BJ442" s="154"/>
      <c r="BK442" s="154"/>
      <c r="BL442" s="154"/>
      <c r="BM442" s="154"/>
      <c r="BN442" s="154"/>
      <c r="BO442" s="154"/>
      <c r="BP442" s="154"/>
      <c r="BQ442" s="154"/>
      <c r="BR442" s="154"/>
      <c r="BS442" s="154"/>
      <c r="BT442" s="154"/>
      <c r="BU442" s="154"/>
      <c r="BV442" s="154"/>
      <c r="BW442" s="154"/>
      <c r="BX442" s="154"/>
      <c r="BY442" s="154"/>
      <c r="BZ442" s="154"/>
      <c r="CA442" s="154"/>
      <c r="CB442" s="154"/>
      <c r="CC442" s="154"/>
      <c r="CD442" s="154"/>
      <c r="CE442" s="154"/>
      <c r="CF442" s="154"/>
      <c r="CG442" s="154"/>
      <c r="CH442" s="154"/>
      <c r="CI442" s="154"/>
      <c r="CJ442" s="154"/>
      <c r="CK442" s="154"/>
      <c r="CL442" s="154"/>
      <c r="CM442" s="154"/>
      <c r="CN442" s="154"/>
      <c r="CO442" s="154"/>
      <c r="CP442" s="154"/>
      <c r="CQ442" s="154"/>
      <c r="CR442" s="154"/>
      <c r="CS442" s="154"/>
      <c r="CT442" s="154"/>
      <c r="CU442" s="154"/>
      <c r="CV442" s="154"/>
      <c r="CW442" s="154"/>
      <c r="CX442" s="154"/>
      <c r="CY442" s="154"/>
      <c r="CZ442" s="154"/>
      <c r="DA442" s="154"/>
      <c r="DB442" s="154"/>
      <c r="DC442" s="154"/>
      <c r="DD442" s="154"/>
      <c r="DE442" s="154"/>
      <c r="DF442" s="154"/>
      <c r="DG442" s="154"/>
      <c r="DH442" s="154"/>
      <c r="DI442" s="154"/>
      <c r="DJ442" s="154"/>
      <c r="DK442" s="154"/>
      <c r="DL442" s="154"/>
      <c r="DM442" s="154"/>
      <c r="DN442" s="154"/>
      <c r="DO442" s="154"/>
      <c r="DP442" s="154"/>
      <c r="DQ442" s="154"/>
      <c r="DR442" s="154"/>
      <c r="DS442" s="154"/>
      <c r="DT442" s="154"/>
      <c r="DU442" s="154"/>
      <c r="DV442" s="154"/>
      <c r="DW442" s="154"/>
      <c r="DX442" s="154"/>
      <c r="DY442" s="154"/>
      <c r="DZ442" s="154"/>
      <c r="EA442" s="154"/>
      <c r="EB442" s="154"/>
      <c r="EC442" s="154"/>
      <c r="ED442" s="154"/>
      <c r="EE442" s="154"/>
      <c r="EF442" s="154"/>
      <c r="EG442" s="154"/>
      <c r="EH442" s="154"/>
      <c r="EI442" s="154"/>
      <c r="EJ442" s="154"/>
      <c r="EK442" s="154"/>
      <c r="EL442" s="154"/>
      <c r="EM442" s="154"/>
      <c r="EN442" s="154"/>
      <c r="EO442" s="154"/>
      <c r="EP442" s="154"/>
      <c r="EQ442" s="154"/>
      <c r="ER442" s="154"/>
      <c r="ES442" s="154"/>
      <c r="ET442" s="154"/>
      <c r="EU442" s="154"/>
      <c r="EV442" s="154"/>
    </row>
    <row r="443" spans="32:152" ht="12.75">
      <c r="AF443" s="154"/>
      <c r="AG443" s="154"/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  <c r="BD443" s="154"/>
      <c r="BE443" s="154"/>
      <c r="BF443" s="154"/>
      <c r="BG443" s="154"/>
      <c r="BH443" s="154"/>
      <c r="BI443" s="154"/>
      <c r="BJ443" s="154"/>
      <c r="BK443" s="154"/>
      <c r="BL443" s="154"/>
      <c r="BM443" s="154"/>
      <c r="BN443" s="154"/>
      <c r="BO443" s="154"/>
      <c r="BP443" s="154"/>
      <c r="BQ443" s="154"/>
      <c r="BR443" s="154"/>
      <c r="BS443" s="154"/>
      <c r="BT443" s="154"/>
      <c r="BU443" s="154"/>
      <c r="BV443" s="154"/>
      <c r="BW443" s="154"/>
      <c r="BX443" s="154"/>
      <c r="BY443" s="154"/>
      <c r="BZ443" s="154"/>
      <c r="CA443" s="154"/>
      <c r="CB443" s="154"/>
      <c r="CC443" s="154"/>
      <c r="CD443" s="154"/>
      <c r="CE443" s="154"/>
      <c r="CF443" s="154"/>
      <c r="CG443" s="154"/>
      <c r="CH443" s="154"/>
      <c r="CI443" s="154"/>
      <c r="CJ443" s="154"/>
      <c r="CK443" s="154"/>
      <c r="CL443" s="154"/>
      <c r="CM443" s="154"/>
      <c r="CN443" s="154"/>
      <c r="CO443" s="154"/>
      <c r="CP443" s="154"/>
      <c r="CQ443" s="154"/>
      <c r="CR443" s="154"/>
      <c r="CS443" s="154"/>
      <c r="CT443" s="154"/>
      <c r="CU443" s="154"/>
      <c r="CV443" s="154"/>
      <c r="CW443" s="154"/>
      <c r="CX443" s="154"/>
      <c r="CY443" s="154"/>
      <c r="CZ443" s="154"/>
      <c r="DA443" s="154"/>
      <c r="DB443" s="154"/>
      <c r="DC443" s="154"/>
      <c r="DD443" s="154"/>
      <c r="DE443" s="154"/>
      <c r="DF443" s="154"/>
      <c r="DG443" s="154"/>
      <c r="DH443" s="154"/>
      <c r="DI443" s="154"/>
      <c r="DJ443" s="154"/>
      <c r="DK443" s="154"/>
      <c r="DL443" s="154"/>
      <c r="DM443" s="154"/>
      <c r="DN443" s="154"/>
      <c r="DO443" s="154"/>
      <c r="DP443" s="154"/>
      <c r="DQ443" s="154"/>
      <c r="DR443" s="154"/>
      <c r="DS443" s="154"/>
      <c r="DT443" s="154"/>
      <c r="DU443" s="154"/>
      <c r="DV443" s="154"/>
      <c r="DW443" s="154"/>
      <c r="DX443" s="154"/>
      <c r="DY443" s="154"/>
      <c r="DZ443" s="154"/>
      <c r="EA443" s="154"/>
      <c r="EB443" s="154"/>
      <c r="EC443" s="154"/>
      <c r="ED443" s="154"/>
      <c r="EE443" s="154"/>
      <c r="EF443" s="154"/>
      <c r="EG443" s="154"/>
      <c r="EH443" s="154"/>
      <c r="EI443" s="154"/>
      <c r="EJ443" s="154"/>
      <c r="EK443" s="154"/>
      <c r="EL443" s="154"/>
      <c r="EM443" s="154"/>
      <c r="EN443" s="154"/>
      <c r="EO443" s="154"/>
      <c r="EP443" s="154"/>
      <c r="EQ443" s="154"/>
      <c r="ER443" s="154"/>
      <c r="ES443" s="154"/>
      <c r="ET443" s="154"/>
      <c r="EU443" s="154"/>
      <c r="EV443" s="154"/>
    </row>
    <row r="444" spans="32:152" ht="12.75">
      <c r="AF444" s="154"/>
      <c r="AG444" s="154"/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  <c r="BD444" s="154"/>
      <c r="BE444" s="154"/>
      <c r="BF444" s="154"/>
      <c r="BG444" s="154"/>
      <c r="BH444" s="154"/>
      <c r="BI444" s="154"/>
      <c r="BJ444" s="154"/>
      <c r="BK444" s="154"/>
      <c r="BL444" s="154"/>
      <c r="BM444" s="154"/>
      <c r="BN444" s="154"/>
      <c r="BO444" s="154"/>
      <c r="BP444" s="154"/>
      <c r="BQ444" s="154"/>
      <c r="BR444" s="154"/>
      <c r="BS444" s="154"/>
      <c r="BT444" s="154"/>
      <c r="BU444" s="154"/>
      <c r="BV444" s="154"/>
      <c r="BW444" s="154"/>
      <c r="BX444" s="154"/>
      <c r="BY444" s="154"/>
      <c r="BZ444" s="154"/>
      <c r="CA444" s="154"/>
      <c r="CB444" s="154"/>
      <c r="CC444" s="154"/>
      <c r="CD444" s="154"/>
      <c r="CE444" s="154"/>
      <c r="CF444" s="154"/>
      <c r="CG444" s="154"/>
      <c r="CH444" s="154"/>
      <c r="CI444" s="154"/>
      <c r="CJ444" s="154"/>
      <c r="CK444" s="154"/>
      <c r="CL444" s="154"/>
      <c r="CM444" s="154"/>
      <c r="CN444" s="154"/>
      <c r="CO444" s="154"/>
      <c r="CP444" s="154"/>
      <c r="CQ444" s="154"/>
      <c r="CR444" s="154"/>
      <c r="CS444" s="154"/>
      <c r="CT444" s="154"/>
      <c r="CU444" s="154"/>
      <c r="CV444" s="154"/>
      <c r="CW444" s="154"/>
      <c r="CX444" s="154"/>
      <c r="CY444" s="154"/>
      <c r="CZ444" s="154"/>
      <c r="DA444" s="154"/>
      <c r="DB444" s="154"/>
      <c r="DC444" s="154"/>
      <c r="DD444" s="154"/>
      <c r="DE444" s="154"/>
      <c r="DF444" s="154"/>
      <c r="DG444" s="154"/>
      <c r="DH444" s="154"/>
      <c r="DI444" s="154"/>
      <c r="DJ444" s="154"/>
      <c r="DK444" s="154"/>
      <c r="DL444" s="154"/>
      <c r="DM444" s="154"/>
      <c r="DN444" s="154"/>
      <c r="DO444" s="154"/>
      <c r="DP444" s="154"/>
      <c r="DQ444" s="154"/>
      <c r="DR444" s="154"/>
      <c r="DS444" s="154"/>
      <c r="DT444" s="154"/>
      <c r="DU444" s="154"/>
      <c r="DV444" s="154"/>
      <c r="DW444" s="154"/>
      <c r="DX444" s="154"/>
      <c r="DY444" s="154"/>
      <c r="DZ444" s="154"/>
      <c r="EA444" s="154"/>
      <c r="EB444" s="154"/>
      <c r="EC444" s="154"/>
      <c r="ED444" s="154"/>
      <c r="EE444" s="154"/>
      <c r="EF444" s="154"/>
      <c r="EG444" s="154"/>
      <c r="EH444" s="154"/>
      <c r="EI444" s="154"/>
      <c r="EJ444" s="154"/>
      <c r="EK444" s="154"/>
      <c r="EL444" s="154"/>
      <c r="EM444" s="154"/>
      <c r="EN444" s="154"/>
      <c r="EO444" s="154"/>
      <c r="EP444" s="154"/>
      <c r="EQ444" s="154"/>
      <c r="ER444" s="154"/>
      <c r="ES444" s="154"/>
      <c r="ET444" s="154"/>
      <c r="EU444" s="154"/>
      <c r="EV444" s="154"/>
    </row>
    <row r="445" spans="32:152" ht="12.75"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  <c r="BD445" s="154"/>
      <c r="BE445" s="154"/>
      <c r="BF445" s="154"/>
      <c r="BG445" s="154"/>
      <c r="BH445" s="154"/>
      <c r="BI445" s="154"/>
      <c r="BJ445" s="154"/>
      <c r="BK445" s="154"/>
      <c r="BL445" s="154"/>
      <c r="BM445" s="154"/>
      <c r="BN445" s="154"/>
      <c r="BO445" s="154"/>
      <c r="BP445" s="154"/>
      <c r="BQ445" s="154"/>
      <c r="BR445" s="154"/>
      <c r="BS445" s="154"/>
      <c r="BT445" s="154"/>
      <c r="BU445" s="154"/>
      <c r="BV445" s="154"/>
      <c r="BW445" s="154"/>
      <c r="BX445" s="154"/>
      <c r="BY445" s="154"/>
      <c r="BZ445" s="154"/>
      <c r="CA445" s="154"/>
      <c r="CB445" s="154"/>
      <c r="CC445" s="154"/>
      <c r="CD445" s="154"/>
      <c r="CE445" s="154"/>
      <c r="CF445" s="154"/>
      <c r="CG445" s="154"/>
      <c r="CH445" s="154"/>
      <c r="CI445" s="154"/>
      <c r="CJ445" s="154"/>
      <c r="CK445" s="154"/>
      <c r="CL445" s="154"/>
      <c r="CM445" s="154"/>
      <c r="CN445" s="154"/>
      <c r="CO445" s="154"/>
      <c r="CP445" s="154"/>
      <c r="CQ445" s="154"/>
      <c r="CR445" s="154"/>
      <c r="CS445" s="154"/>
      <c r="CT445" s="154"/>
      <c r="CU445" s="154"/>
      <c r="CV445" s="154"/>
      <c r="CW445" s="154"/>
      <c r="CX445" s="154"/>
      <c r="CY445" s="154"/>
      <c r="CZ445" s="154"/>
      <c r="DA445" s="154"/>
      <c r="DB445" s="154"/>
      <c r="DC445" s="154"/>
      <c r="DD445" s="154"/>
      <c r="DE445" s="154"/>
      <c r="DF445" s="154"/>
      <c r="DG445" s="154"/>
      <c r="DH445" s="154"/>
      <c r="DI445" s="154"/>
      <c r="DJ445" s="154"/>
      <c r="DK445" s="154"/>
      <c r="DL445" s="154"/>
      <c r="DM445" s="154"/>
      <c r="DN445" s="154"/>
      <c r="DO445" s="154"/>
      <c r="DP445" s="154"/>
      <c r="DQ445" s="154"/>
      <c r="DR445" s="154"/>
      <c r="DS445" s="154"/>
      <c r="DT445" s="154"/>
      <c r="DU445" s="154"/>
      <c r="DV445" s="154"/>
      <c r="DW445" s="154"/>
      <c r="DX445" s="154"/>
      <c r="DY445" s="154"/>
      <c r="DZ445" s="154"/>
      <c r="EA445" s="154"/>
      <c r="EB445" s="154"/>
      <c r="EC445" s="154"/>
      <c r="ED445" s="154"/>
      <c r="EE445" s="154"/>
      <c r="EF445" s="154"/>
      <c r="EG445" s="154"/>
      <c r="EH445" s="154"/>
      <c r="EI445" s="154"/>
      <c r="EJ445" s="154"/>
      <c r="EK445" s="154"/>
      <c r="EL445" s="154"/>
      <c r="EM445" s="154"/>
      <c r="EN445" s="154"/>
      <c r="EO445" s="154"/>
      <c r="EP445" s="154"/>
      <c r="EQ445" s="154"/>
      <c r="ER445" s="154"/>
      <c r="ES445" s="154"/>
      <c r="ET445" s="154"/>
      <c r="EU445" s="154"/>
      <c r="EV445" s="154"/>
    </row>
    <row r="446" spans="32:152" ht="12.75"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  <c r="BD446" s="154"/>
      <c r="BE446" s="154"/>
      <c r="BF446" s="154"/>
      <c r="BG446" s="154"/>
      <c r="BH446" s="154"/>
      <c r="BI446" s="154"/>
      <c r="BJ446" s="154"/>
      <c r="BK446" s="154"/>
      <c r="BL446" s="154"/>
      <c r="BM446" s="154"/>
      <c r="BN446" s="154"/>
      <c r="BO446" s="154"/>
      <c r="BP446" s="154"/>
      <c r="BQ446" s="154"/>
      <c r="BR446" s="154"/>
      <c r="BS446" s="154"/>
      <c r="BT446" s="154"/>
      <c r="BU446" s="154"/>
      <c r="BV446" s="154"/>
      <c r="BW446" s="154"/>
      <c r="BX446" s="154"/>
      <c r="BY446" s="154"/>
      <c r="BZ446" s="154"/>
      <c r="CA446" s="154"/>
      <c r="CB446" s="154"/>
      <c r="CC446" s="154"/>
      <c r="CD446" s="154"/>
      <c r="CE446" s="154"/>
      <c r="CF446" s="154"/>
      <c r="CG446" s="154"/>
      <c r="CH446" s="154"/>
      <c r="CI446" s="154"/>
      <c r="CJ446" s="154"/>
      <c r="CK446" s="154"/>
      <c r="CL446" s="154"/>
      <c r="CM446" s="154"/>
      <c r="CN446" s="154"/>
      <c r="CO446" s="154"/>
      <c r="CP446" s="154"/>
      <c r="CQ446" s="154"/>
      <c r="CR446" s="154"/>
      <c r="CS446" s="154"/>
      <c r="CT446" s="154"/>
      <c r="CU446" s="154"/>
      <c r="CV446" s="154"/>
      <c r="CW446" s="154"/>
      <c r="CX446" s="154"/>
      <c r="CY446" s="154"/>
      <c r="CZ446" s="154"/>
      <c r="DA446" s="154"/>
      <c r="DB446" s="154"/>
      <c r="DC446" s="154"/>
      <c r="DD446" s="154"/>
      <c r="DE446" s="154"/>
      <c r="DF446" s="154"/>
      <c r="DG446" s="154"/>
      <c r="DH446" s="154"/>
      <c r="DI446" s="154"/>
      <c r="DJ446" s="154"/>
      <c r="DK446" s="154"/>
      <c r="DL446" s="154"/>
      <c r="DM446" s="154"/>
      <c r="DN446" s="154"/>
      <c r="DO446" s="154"/>
      <c r="DP446" s="154"/>
      <c r="DQ446" s="154"/>
      <c r="DR446" s="154"/>
      <c r="DS446" s="154"/>
      <c r="DT446" s="154"/>
      <c r="DU446" s="154"/>
      <c r="DV446" s="154"/>
      <c r="DW446" s="154"/>
      <c r="DX446" s="154"/>
      <c r="DY446" s="154"/>
      <c r="DZ446" s="154"/>
      <c r="EA446" s="154"/>
      <c r="EB446" s="154"/>
      <c r="EC446" s="154"/>
      <c r="ED446" s="154"/>
      <c r="EE446" s="154"/>
      <c r="EF446" s="154"/>
      <c r="EG446" s="154"/>
      <c r="EH446" s="154"/>
      <c r="EI446" s="154"/>
      <c r="EJ446" s="154"/>
      <c r="EK446" s="154"/>
      <c r="EL446" s="154"/>
      <c r="EM446" s="154"/>
      <c r="EN446" s="154"/>
      <c r="EO446" s="154"/>
      <c r="EP446" s="154"/>
      <c r="EQ446" s="154"/>
      <c r="ER446" s="154"/>
      <c r="ES446" s="154"/>
      <c r="ET446" s="154"/>
      <c r="EU446" s="154"/>
      <c r="EV446" s="154"/>
    </row>
    <row r="447" spans="32:152" ht="12.75">
      <c r="AF447" s="154"/>
      <c r="AG447" s="154"/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  <c r="BD447" s="154"/>
      <c r="BE447" s="154"/>
      <c r="BF447" s="154"/>
      <c r="BG447" s="154"/>
      <c r="BH447" s="154"/>
      <c r="BI447" s="154"/>
      <c r="BJ447" s="154"/>
      <c r="BK447" s="154"/>
      <c r="BL447" s="154"/>
      <c r="BM447" s="154"/>
      <c r="BN447" s="154"/>
      <c r="BO447" s="154"/>
      <c r="BP447" s="154"/>
      <c r="BQ447" s="154"/>
      <c r="BR447" s="154"/>
      <c r="BS447" s="154"/>
      <c r="BT447" s="154"/>
      <c r="BU447" s="154"/>
      <c r="BV447" s="154"/>
      <c r="BW447" s="154"/>
      <c r="BX447" s="154"/>
      <c r="BY447" s="154"/>
      <c r="BZ447" s="154"/>
      <c r="CA447" s="154"/>
      <c r="CB447" s="154"/>
      <c r="CC447" s="154"/>
      <c r="CD447" s="154"/>
      <c r="CE447" s="154"/>
      <c r="CF447" s="154"/>
      <c r="CG447" s="154"/>
      <c r="CH447" s="154"/>
      <c r="CI447" s="154"/>
      <c r="CJ447" s="154"/>
      <c r="CK447" s="154"/>
      <c r="CL447" s="154"/>
      <c r="CM447" s="154"/>
      <c r="CN447" s="154"/>
      <c r="CO447" s="154"/>
      <c r="CP447" s="154"/>
      <c r="CQ447" s="154"/>
      <c r="CR447" s="154"/>
      <c r="CS447" s="154"/>
      <c r="CT447" s="154"/>
      <c r="CU447" s="154"/>
      <c r="CV447" s="154"/>
      <c r="CW447" s="154"/>
      <c r="CX447" s="154"/>
      <c r="CY447" s="154"/>
      <c r="CZ447" s="154"/>
      <c r="DA447" s="154"/>
      <c r="DB447" s="154"/>
      <c r="DC447" s="154"/>
      <c r="DD447" s="154"/>
      <c r="DE447" s="154"/>
      <c r="DF447" s="154"/>
      <c r="DG447" s="154"/>
      <c r="DH447" s="154"/>
      <c r="DI447" s="154"/>
      <c r="DJ447" s="154"/>
      <c r="DK447" s="154"/>
      <c r="DL447" s="154"/>
      <c r="DM447" s="154"/>
      <c r="DN447" s="154"/>
      <c r="DO447" s="154"/>
      <c r="DP447" s="154"/>
      <c r="DQ447" s="154"/>
      <c r="DR447" s="154"/>
      <c r="DS447" s="154"/>
      <c r="DT447" s="154"/>
      <c r="DU447" s="154"/>
      <c r="DV447" s="154"/>
      <c r="DW447" s="154"/>
      <c r="DX447" s="154"/>
      <c r="DY447" s="154"/>
      <c r="DZ447" s="154"/>
      <c r="EA447" s="154"/>
      <c r="EB447" s="154"/>
      <c r="EC447" s="154"/>
      <c r="ED447" s="154"/>
      <c r="EE447" s="154"/>
      <c r="EF447" s="154"/>
      <c r="EG447" s="154"/>
      <c r="EH447" s="154"/>
      <c r="EI447" s="154"/>
      <c r="EJ447" s="154"/>
      <c r="EK447" s="154"/>
      <c r="EL447" s="154"/>
      <c r="EM447" s="154"/>
      <c r="EN447" s="154"/>
      <c r="EO447" s="154"/>
      <c r="EP447" s="154"/>
      <c r="EQ447" s="154"/>
      <c r="ER447" s="154"/>
      <c r="ES447" s="154"/>
      <c r="ET447" s="154"/>
      <c r="EU447" s="154"/>
      <c r="EV447" s="154"/>
    </row>
    <row r="448" spans="32:152" ht="12.75"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  <c r="BD448" s="154"/>
      <c r="BE448" s="154"/>
      <c r="BF448" s="154"/>
      <c r="BG448" s="154"/>
      <c r="BH448" s="154"/>
      <c r="BI448" s="154"/>
      <c r="BJ448" s="154"/>
      <c r="BK448" s="154"/>
      <c r="BL448" s="154"/>
      <c r="BM448" s="154"/>
      <c r="BN448" s="154"/>
      <c r="BO448" s="154"/>
      <c r="BP448" s="154"/>
      <c r="BQ448" s="154"/>
      <c r="BR448" s="154"/>
      <c r="BS448" s="154"/>
      <c r="BT448" s="154"/>
      <c r="BU448" s="154"/>
      <c r="BV448" s="154"/>
      <c r="BW448" s="154"/>
      <c r="BX448" s="154"/>
      <c r="BY448" s="154"/>
      <c r="BZ448" s="154"/>
      <c r="CA448" s="154"/>
      <c r="CB448" s="154"/>
      <c r="CC448" s="154"/>
      <c r="CD448" s="154"/>
      <c r="CE448" s="154"/>
      <c r="CF448" s="154"/>
      <c r="CG448" s="154"/>
      <c r="CH448" s="154"/>
      <c r="CI448" s="154"/>
      <c r="CJ448" s="154"/>
      <c r="CK448" s="154"/>
      <c r="CL448" s="154"/>
      <c r="CM448" s="154"/>
      <c r="CN448" s="154"/>
      <c r="CO448" s="154"/>
      <c r="CP448" s="154"/>
      <c r="CQ448" s="154"/>
      <c r="CR448" s="154"/>
      <c r="CS448" s="154"/>
      <c r="CT448" s="154"/>
      <c r="CU448" s="154"/>
      <c r="CV448" s="154"/>
      <c r="CW448" s="154"/>
      <c r="CX448" s="154"/>
      <c r="CY448" s="154"/>
      <c r="CZ448" s="154"/>
      <c r="DA448" s="154"/>
      <c r="DB448" s="154"/>
      <c r="DC448" s="154"/>
      <c r="DD448" s="154"/>
      <c r="DE448" s="154"/>
      <c r="DF448" s="154"/>
      <c r="DG448" s="154"/>
      <c r="DH448" s="154"/>
      <c r="DI448" s="154"/>
      <c r="DJ448" s="154"/>
      <c r="DK448" s="154"/>
      <c r="DL448" s="154"/>
      <c r="DM448" s="154"/>
      <c r="DN448" s="154"/>
      <c r="DO448" s="154"/>
      <c r="DP448" s="154"/>
      <c r="DQ448" s="154"/>
      <c r="DR448" s="154"/>
      <c r="DS448" s="154"/>
      <c r="DT448" s="154"/>
      <c r="DU448" s="154"/>
      <c r="DV448" s="154"/>
      <c r="DW448" s="154"/>
      <c r="DX448" s="154"/>
      <c r="DY448" s="154"/>
      <c r="DZ448" s="154"/>
      <c r="EA448" s="154"/>
      <c r="EB448" s="154"/>
      <c r="EC448" s="154"/>
      <c r="ED448" s="154"/>
      <c r="EE448" s="154"/>
      <c r="EF448" s="154"/>
      <c r="EG448" s="154"/>
      <c r="EH448" s="154"/>
      <c r="EI448" s="154"/>
      <c r="EJ448" s="154"/>
      <c r="EK448" s="154"/>
      <c r="EL448" s="154"/>
      <c r="EM448" s="154"/>
      <c r="EN448" s="154"/>
      <c r="EO448" s="154"/>
      <c r="EP448" s="154"/>
      <c r="EQ448" s="154"/>
      <c r="ER448" s="154"/>
      <c r="ES448" s="154"/>
      <c r="ET448" s="154"/>
      <c r="EU448" s="154"/>
      <c r="EV448" s="154"/>
    </row>
    <row r="449" spans="32:152" ht="12.75"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  <c r="BD449" s="154"/>
      <c r="BE449" s="154"/>
      <c r="BF449" s="154"/>
      <c r="BG449" s="154"/>
      <c r="BH449" s="154"/>
      <c r="BI449" s="154"/>
      <c r="BJ449" s="154"/>
      <c r="BK449" s="154"/>
      <c r="BL449" s="154"/>
      <c r="BM449" s="154"/>
      <c r="BN449" s="154"/>
      <c r="BO449" s="154"/>
      <c r="BP449" s="154"/>
      <c r="BQ449" s="154"/>
      <c r="BR449" s="154"/>
      <c r="BS449" s="154"/>
      <c r="BT449" s="154"/>
      <c r="BU449" s="154"/>
      <c r="BV449" s="154"/>
      <c r="BW449" s="154"/>
      <c r="BX449" s="154"/>
      <c r="BY449" s="154"/>
      <c r="BZ449" s="154"/>
      <c r="CA449" s="154"/>
      <c r="CB449" s="154"/>
      <c r="CC449" s="154"/>
      <c r="CD449" s="154"/>
      <c r="CE449" s="154"/>
      <c r="CF449" s="154"/>
      <c r="CG449" s="154"/>
      <c r="CH449" s="154"/>
      <c r="CI449" s="154"/>
      <c r="CJ449" s="154"/>
      <c r="CK449" s="154"/>
      <c r="CL449" s="154"/>
      <c r="CM449" s="154"/>
      <c r="CN449" s="154"/>
      <c r="CO449" s="154"/>
      <c r="CP449" s="154"/>
      <c r="CQ449" s="154"/>
      <c r="CR449" s="154"/>
      <c r="CS449" s="154"/>
      <c r="CT449" s="154"/>
      <c r="CU449" s="154"/>
      <c r="CV449" s="154"/>
      <c r="CW449" s="154"/>
      <c r="CX449" s="154"/>
      <c r="CY449" s="154"/>
      <c r="CZ449" s="154"/>
      <c r="DA449" s="154"/>
      <c r="DB449" s="154"/>
      <c r="DC449" s="154"/>
      <c r="DD449" s="154"/>
      <c r="DE449" s="154"/>
      <c r="DF449" s="154"/>
      <c r="DG449" s="154"/>
      <c r="DH449" s="154"/>
      <c r="DI449" s="154"/>
      <c r="DJ449" s="154"/>
      <c r="DK449" s="154"/>
      <c r="DL449" s="154"/>
      <c r="DM449" s="154"/>
      <c r="DN449" s="154"/>
      <c r="DO449" s="154"/>
      <c r="DP449" s="154"/>
      <c r="DQ449" s="154"/>
      <c r="DR449" s="154"/>
      <c r="DS449" s="154"/>
      <c r="DT449" s="154"/>
      <c r="DU449" s="154"/>
      <c r="DV449" s="154"/>
      <c r="DW449" s="154"/>
      <c r="DX449" s="154"/>
      <c r="DY449" s="154"/>
      <c r="DZ449" s="154"/>
      <c r="EA449" s="154"/>
      <c r="EB449" s="154"/>
      <c r="EC449" s="154"/>
      <c r="ED449" s="154"/>
      <c r="EE449" s="154"/>
      <c r="EF449" s="154"/>
      <c r="EG449" s="154"/>
      <c r="EH449" s="154"/>
      <c r="EI449" s="154"/>
      <c r="EJ449" s="154"/>
      <c r="EK449" s="154"/>
      <c r="EL449" s="154"/>
      <c r="EM449" s="154"/>
      <c r="EN449" s="154"/>
      <c r="EO449" s="154"/>
      <c r="EP449" s="154"/>
      <c r="EQ449" s="154"/>
      <c r="ER449" s="154"/>
      <c r="ES449" s="154"/>
      <c r="ET449" s="154"/>
      <c r="EU449" s="154"/>
      <c r="EV449" s="154"/>
    </row>
    <row r="450" spans="32:152" ht="12.75"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  <c r="BD450" s="154"/>
      <c r="BE450" s="154"/>
      <c r="BF450" s="154"/>
      <c r="BG450" s="154"/>
      <c r="BH450" s="154"/>
      <c r="BI450" s="154"/>
      <c r="BJ450" s="154"/>
      <c r="BK450" s="154"/>
      <c r="BL450" s="154"/>
      <c r="BM450" s="154"/>
      <c r="BN450" s="154"/>
      <c r="BO450" s="154"/>
      <c r="BP450" s="154"/>
      <c r="BQ450" s="154"/>
      <c r="BR450" s="154"/>
      <c r="BS450" s="154"/>
      <c r="BT450" s="154"/>
      <c r="BU450" s="154"/>
      <c r="BV450" s="154"/>
      <c r="BW450" s="154"/>
      <c r="BX450" s="154"/>
      <c r="BY450" s="154"/>
      <c r="BZ450" s="154"/>
      <c r="CA450" s="154"/>
      <c r="CB450" s="154"/>
      <c r="CC450" s="154"/>
      <c r="CD450" s="154"/>
      <c r="CE450" s="154"/>
      <c r="CF450" s="154"/>
      <c r="CG450" s="154"/>
      <c r="CH450" s="154"/>
      <c r="CI450" s="154"/>
      <c r="CJ450" s="154"/>
      <c r="CK450" s="154"/>
      <c r="CL450" s="154"/>
      <c r="CM450" s="154"/>
      <c r="CN450" s="154"/>
      <c r="CO450" s="154"/>
      <c r="CP450" s="154"/>
      <c r="CQ450" s="154"/>
      <c r="CR450" s="154"/>
      <c r="CS450" s="154"/>
      <c r="CT450" s="154"/>
      <c r="CU450" s="154"/>
      <c r="CV450" s="154"/>
      <c r="CW450" s="154"/>
      <c r="CX450" s="154"/>
      <c r="CY450" s="154"/>
      <c r="CZ450" s="154"/>
      <c r="DA450" s="154"/>
      <c r="DB450" s="154"/>
      <c r="DC450" s="154"/>
      <c r="DD450" s="154"/>
      <c r="DE450" s="154"/>
      <c r="DF450" s="154"/>
      <c r="DG450" s="154"/>
      <c r="DH450" s="154"/>
      <c r="DI450" s="154"/>
      <c r="DJ450" s="154"/>
      <c r="DK450" s="154"/>
      <c r="DL450" s="154"/>
      <c r="DM450" s="154"/>
      <c r="DN450" s="154"/>
      <c r="DO450" s="154"/>
      <c r="DP450" s="154"/>
      <c r="DQ450" s="154"/>
      <c r="DR450" s="154"/>
      <c r="DS450" s="154"/>
      <c r="DT450" s="154"/>
      <c r="DU450" s="154"/>
      <c r="DV450" s="154"/>
      <c r="DW450" s="154"/>
      <c r="DX450" s="154"/>
      <c r="DY450" s="154"/>
      <c r="DZ450" s="154"/>
      <c r="EA450" s="154"/>
      <c r="EB450" s="154"/>
      <c r="EC450" s="154"/>
      <c r="ED450" s="154"/>
      <c r="EE450" s="154"/>
      <c r="EF450" s="154"/>
      <c r="EG450" s="154"/>
      <c r="EH450" s="154"/>
      <c r="EI450" s="154"/>
      <c r="EJ450" s="154"/>
      <c r="EK450" s="154"/>
      <c r="EL450" s="154"/>
      <c r="EM450" s="154"/>
      <c r="EN450" s="154"/>
      <c r="EO450" s="154"/>
      <c r="EP450" s="154"/>
      <c r="EQ450" s="154"/>
      <c r="ER450" s="154"/>
      <c r="ES450" s="154"/>
      <c r="ET450" s="154"/>
      <c r="EU450" s="154"/>
      <c r="EV450" s="154"/>
    </row>
    <row r="451" spans="32:152" ht="12.75"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  <c r="BD451" s="154"/>
      <c r="BE451" s="154"/>
      <c r="BF451" s="154"/>
      <c r="BG451" s="154"/>
      <c r="BH451" s="154"/>
      <c r="BI451" s="154"/>
      <c r="BJ451" s="154"/>
      <c r="BK451" s="154"/>
      <c r="BL451" s="154"/>
      <c r="BM451" s="154"/>
      <c r="BN451" s="154"/>
      <c r="BO451" s="154"/>
      <c r="BP451" s="154"/>
      <c r="BQ451" s="154"/>
      <c r="BR451" s="154"/>
      <c r="BS451" s="154"/>
      <c r="BT451" s="154"/>
      <c r="BU451" s="154"/>
      <c r="BV451" s="154"/>
      <c r="BW451" s="154"/>
      <c r="BX451" s="154"/>
      <c r="BY451" s="154"/>
      <c r="BZ451" s="154"/>
      <c r="CA451" s="154"/>
      <c r="CB451" s="154"/>
      <c r="CC451" s="154"/>
      <c r="CD451" s="154"/>
      <c r="CE451" s="154"/>
      <c r="CF451" s="154"/>
      <c r="CG451" s="154"/>
      <c r="CH451" s="154"/>
      <c r="CI451" s="154"/>
      <c r="CJ451" s="154"/>
      <c r="CK451" s="154"/>
      <c r="CL451" s="154"/>
      <c r="CM451" s="154"/>
      <c r="CN451" s="154"/>
      <c r="CO451" s="154"/>
      <c r="CP451" s="154"/>
      <c r="CQ451" s="154"/>
      <c r="CR451" s="154"/>
      <c r="CS451" s="154"/>
      <c r="CT451" s="154"/>
      <c r="CU451" s="154"/>
      <c r="CV451" s="154"/>
      <c r="CW451" s="154"/>
      <c r="CX451" s="154"/>
      <c r="CY451" s="154"/>
      <c r="CZ451" s="154"/>
      <c r="DA451" s="154"/>
      <c r="DB451" s="154"/>
      <c r="DC451" s="154"/>
      <c r="DD451" s="154"/>
      <c r="DE451" s="154"/>
      <c r="DF451" s="154"/>
      <c r="DG451" s="154"/>
      <c r="DH451" s="154"/>
      <c r="DI451" s="154"/>
      <c r="DJ451" s="154"/>
      <c r="DK451" s="154"/>
      <c r="DL451" s="154"/>
      <c r="DM451" s="154"/>
      <c r="DN451" s="154"/>
      <c r="DO451" s="154"/>
      <c r="DP451" s="154"/>
      <c r="DQ451" s="154"/>
      <c r="DR451" s="154"/>
      <c r="DS451" s="154"/>
      <c r="DT451" s="154"/>
      <c r="DU451" s="154"/>
      <c r="DV451" s="154"/>
      <c r="DW451" s="154"/>
      <c r="DX451" s="154"/>
      <c r="DY451" s="154"/>
      <c r="DZ451" s="154"/>
      <c r="EA451" s="154"/>
      <c r="EB451" s="154"/>
      <c r="EC451" s="154"/>
      <c r="ED451" s="154"/>
      <c r="EE451" s="154"/>
      <c r="EF451" s="154"/>
      <c r="EG451" s="154"/>
      <c r="EH451" s="154"/>
      <c r="EI451" s="154"/>
      <c r="EJ451" s="154"/>
      <c r="EK451" s="154"/>
      <c r="EL451" s="154"/>
      <c r="EM451" s="154"/>
      <c r="EN451" s="154"/>
      <c r="EO451" s="154"/>
      <c r="EP451" s="154"/>
      <c r="EQ451" s="154"/>
      <c r="ER451" s="154"/>
      <c r="ES451" s="154"/>
      <c r="ET451" s="154"/>
      <c r="EU451" s="154"/>
      <c r="EV451" s="154"/>
    </row>
    <row r="452" spans="32:152" ht="12.75">
      <c r="AF452" s="154"/>
      <c r="AG452" s="154"/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  <c r="BD452" s="154"/>
      <c r="BE452" s="154"/>
      <c r="BF452" s="154"/>
      <c r="BG452" s="154"/>
      <c r="BH452" s="154"/>
      <c r="BI452" s="154"/>
      <c r="BJ452" s="154"/>
      <c r="BK452" s="154"/>
      <c r="BL452" s="154"/>
      <c r="BM452" s="154"/>
      <c r="BN452" s="154"/>
      <c r="BO452" s="154"/>
      <c r="BP452" s="154"/>
      <c r="BQ452" s="154"/>
      <c r="BR452" s="154"/>
      <c r="BS452" s="154"/>
      <c r="BT452" s="154"/>
      <c r="BU452" s="154"/>
      <c r="BV452" s="154"/>
      <c r="BW452" s="154"/>
      <c r="BX452" s="154"/>
      <c r="BY452" s="154"/>
      <c r="BZ452" s="154"/>
      <c r="CA452" s="154"/>
      <c r="CB452" s="154"/>
      <c r="CC452" s="154"/>
      <c r="CD452" s="154"/>
      <c r="CE452" s="154"/>
      <c r="CF452" s="154"/>
      <c r="CG452" s="154"/>
      <c r="CH452" s="154"/>
      <c r="CI452" s="154"/>
      <c r="CJ452" s="154"/>
      <c r="CK452" s="154"/>
      <c r="CL452" s="154"/>
      <c r="CM452" s="154"/>
      <c r="CN452" s="154"/>
      <c r="CO452" s="154"/>
      <c r="CP452" s="154"/>
      <c r="CQ452" s="154"/>
      <c r="CR452" s="154"/>
      <c r="CS452" s="154"/>
      <c r="CT452" s="154"/>
      <c r="CU452" s="154"/>
      <c r="CV452" s="154"/>
      <c r="CW452" s="154"/>
      <c r="CX452" s="154"/>
      <c r="CY452" s="154"/>
      <c r="CZ452" s="154"/>
      <c r="DA452" s="154"/>
      <c r="DB452" s="154"/>
      <c r="DC452" s="154"/>
      <c r="DD452" s="154"/>
      <c r="DE452" s="154"/>
      <c r="DF452" s="154"/>
      <c r="DG452" s="154"/>
      <c r="DH452" s="154"/>
      <c r="DI452" s="154"/>
      <c r="DJ452" s="154"/>
      <c r="DK452" s="154"/>
      <c r="DL452" s="154"/>
      <c r="DM452" s="154"/>
      <c r="DN452" s="154"/>
      <c r="DO452" s="154"/>
      <c r="DP452" s="154"/>
      <c r="DQ452" s="154"/>
      <c r="DR452" s="154"/>
      <c r="DS452" s="154"/>
      <c r="DT452" s="154"/>
      <c r="DU452" s="154"/>
      <c r="DV452" s="154"/>
      <c r="DW452" s="154"/>
      <c r="DX452" s="154"/>
      <c r="DY452" s="154"/>
      <c r="DZ452" s="154"/>
      <c r="EA452" s="154"/>
      <c r="EB452" s="154"/>
      <c r="EC452" s="154"/>
      <c r="ED452" s="154"/>
      <c r="EE452" s="154"/>
      <c r="EF452" s="154"/>
      <c r="EG452" s="154"/>
      <c r="EH452" s="154"/>
      <c r="EI452" s="154"/>
      <c r="EJ452" s="154"/>
      <c r="EK452" s="154"/>
      <c r="EL452" s="154"/>
      <c r="EM452" s="154"/>
      <c r="EN452" s="154"/>
      <c r="EO452" s="154"/>
      <c r="EP452" s="154"/>
      <c r="EQ452" s="154"/>
      <c r="ER452" s="154"/>
      <c r="ES452" s="154"/>
      <c r="ET452" s="154"/>
      <c r="EU452" s="154"/>
      <c r="EV452" s="154"/>
    </row>
    <row r="453" spans="32:152" ht="12.75"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  <c r="BD453" s="154"/>
      <c r="BE453" s="154"/>
      <c r="BF453" s="154"/>
      <c r="BG453" s="154"/>
      <c r="BH453" s="154"/>
      <c r="BI453" s="154"/>
      <c r="BJ453" s="154"/>
      <c r="BK453" s="154"/>
      <c r="BL453" s="154"/>
      <c r="BM453" s="154"/>
      <c r="BN453" s="154"/>
      <c r="BO453" s="154"/>
      <c r="BP453" s="154"/>
      <c r="BQ453" s="154"/>
      <c r="BR453" s="154"/>
      <c r="BS453" s="154"/>
      <c r="BT453" s="154"/>
      <c r="BU453" s="154"/>
      <c r="BV453" s="154"/>
      <c r="BW453" s="154"/>
      <c r="BX453" s="154"/>
      <c r="BY453" s="154"/>
      <c r="BZ453" s="154"/>
      <c r="CA453" s="154"/>
      <c r="CB453" s="154"/>
      <c r="CC453" s="154"/>
      <c r="CD453" s="154"/>
      <c r="CE453" s="154"/>
      <c r="CF453" s="154"/>
      <c r="CG453" s="154"/>
      <c r="CH453" s="154"/>
      <c r="CI453" s="154"/>
      <c r="CJ453" s="154"/>
      <c r="CK453" s="154"/>
      <c r="CL453" s="154"/>
      <c r="CM453" s="154"/>
      <c r="CN453" s="154"/>
      <c r="CO453" s="154"/>
      <c r="CP453" s="154"/>
      <c r="CQ453" s="154"/>
      <c r="CR453" s="154"/>
      <c r="CS453" s="154"/>
      <c r="CT453" s="154"/>
      <c r="CU453" s="154"/>
      <c r="CV453" s="154"/>
      <c r="CW453" s="154"/>
      <c r="CX453" s="154"/>
      <c r="CY453" s="154"/>
      <c r="CZ453" s="154"/>
      <c r="DA453" s="154"/>
      <c r="DB453" s="154"/>
      <c r="DC453" s="154"/>
      <c r="DD453" s="154"/>
      <c r="DE453" s="154"/>
      <c r="DF453" s="154"/>
      <c r="DG453" s="154"/>
      <c r="DH453" s="154"/>
      <c r="DI453" s="154"/>
      <c r="DJ453" s="154"/>
      <c r="DK453" s="154"/>
      <c r="DL453" s="154"/>
      <c r="DM453" s="154"/>
      <c r="DN453" s="154"/>
      <c r="DO453" s="154"/>
      <c r="DP453" s="154"/>
      <c r="DQ453" s="154"/>
      <c r="DR453" s="154"/>
      <c r="DS453" s="154"/>
      <c r="DT453" s="154"/>
      <c r="DU453" s="154"/>
      <c r="DV453" s="154"/>
      <c r="DW453" s="154"/>
      <c r="DX453" s="154"/>
      <c r="DY453" s="154"/>
      <c r="DZ453" s="154"/>
      <c r="EA453" s="154"/>
      <c r="EB453" s="154"/>
      <c r="EC453" s="154"/>
      <c r="ED453" s="154"/>
      <c r="EE453" s="154"/>
      <c r="EF453" s="154"/>
      <c r="EG453" s="154"/>
      <c r="EH453" s="154"/>
      <c r="EI453" s="154"/>
      <c r="EJ453" s="154"/>
      <c r="EK453" s="154"/>
      <c r="EL453" s="154"/>
      <c r="EM453" s="154"/>
      <c r="EN453" s="154"/>
      <c r="EO453" s="154"/>
      <c r="EP453" s="154"/>
      <c r="EQ453" s="154"/>
      <c r="ER453" s="154"/>
      <c r="ES453" s="154"/>
      <c r="ET453" s="154"/>
      <c r="EU453" s="154"/>
      <c r="EV453" s="154"/>
    </row>
    <row r="454" spans="32:152" ht="12.75">
      <c r="AF454" s="154"/>
      <c r="AG454" s="154"/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  <c r="BD454" s="154"/>
      <c r="BE454" s="154"/>
      <c r="BF454" s="154"/>
      <c r="BG454" s="154"/>
      <c r="BH454" s="154"/>
      <c r="BI454" s="154"/>
      <c r="BJ454" s="154"/>
      <c r="BK454" s="154"/>
      <c r="BL454" s="154"/>
      <c r="BM454" s="154"/>
      <c r="BN454" s="154"/>
      <c r="BO454" s="154"/>
      <c r="BP454" s="154"/>
      <c r="BQ454" s="154"/>
      <c r="BR454" s="154"/>
      <c r="BS454" s="154"/>
      <c r="BT454" s="154"/>
      <c r="BU454" s="154"/>
      <c r="BV454" s="154"/>
      <c r="BW454" s="154"/>
      <c r="BX454" s="154"/>
      <c r="BY454" s="154"/>
      <c r="BZ454" s="154"/>
      <c r="CA454" s="154"/>
      <c r="CB454" s="154"/>
      <c r="CC454" s="154"/>
      <c r="CD454" s="154"/>
      <c r="CE454" s="154"/>
      <c r="CF454" s="154"/>
      <c r="CG454" s="154"/>
      <c r="CH454" s="154"/>
      <c r="CI454" s="154"/>
      <c r="CJ454" s="154"/>
      <c r="CK454" s="154"/>
      <c r="CL454" s="154"/>
      <c r="CM454" s="154"/>
      <c r="CN454" s="154"/>
      <c r="CO454" s="154"/>
      <c r="CP454" s="154"/>
      <c r="CQ454" s="154"/>
      <c r="CR454" s="154"/>
      <c r="CS454" s="154"/>
      <c r="CT454" s="154"/>
      <c r="CU454" s="154"/>
      <c r="CV454" s="154"/>
      <c r="CW454" s="154"/>
      <c r="CX454" s="154"/>
      <c r="CY454" s="154"/>
      <c r="CZ454" s="154"/>
      <c r="DA454" s="154"/>
      <c r="DB454" s="154"/>
      <c r="DC454" s="154"/>
      <c r="DD454" s="154"/>
      <c r="DE454" s="154"/>
      <c r="DF454" s="154"/>
      <c r="DG454" s="154"/>
      <c r="DH454" s="154"/>
      <c r="DI454" s="154"/>
      <c r="DJ454" s="154"/>
      <c r="DK454" s="154"/>
      <c r="DL454" s="154"/>
      <c r="DM454" s="154"/>
      <c r="DN454" s="154"/>
      <c r="DO454" s="154"/>
      <c r="DP454" s="154"/>
      <c r="DQ454" s="154"/>
      <c r="DR454" s="154"/>
      <c r="DS454" s="154"/>
      <c r="DT454" s="154"/>
      <c r="DU454" s="154"/>
      <c r="DV454" s="154"/>
      <c r="DW454" s="154"/>
      <c r="DX454" s="154"/>
      <c r="DY454" s="154"/>
      <c r="DZ454" s="154"/>
      <c r="EA454" s="154"/>
      <c r="EB454" s="154"/>
      <c r="EC454" s="154"/>
      <c r="ED454" s="154"/>
      <c r="EE454" s="154"/>
      <c r="EF454" s="154"/>
      <c r="EG454" s="154"/>
      <c r="EH454" s="154"/>
      <c r="EI454" s="154"/>
      <c r="EJ454" s="154"/>
      <c r="EK454" s="154"/>
      <c r="EL454" s="154"/>
      <c r="EM454" s="154"/>
      <c r="EN454" s="154"/>
      <c r="EO454" s="154"/>
      <c r="EP454" s="154"/>
      <c r="EQ454" s="154"/>
      <c r="ER454" s="154"/>
      <c r="ES454" s="154"/>
      <c r="ET454" s="154"/>
      <c r="EU454" s="154"/>
      <c r="EV454" s="154"/>
    </row>
    <row r="455" spans="32:152" ht="12.75">
      <c r="AF455" s="154"/>
      <c r="AG455" s="154"/>
      <c r="AH455" s="154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  <c r="BD455" s="154"/>
      <c r="BE455" s="154"/>
      <c r="BF455" s="154"/>
      <c r="BG455" s="154"/>
      <c r="BH455" s="154"/>
      <c r="BI455" s="154"/>
      <c r="BJ455" s="154"/>
      <c r="BK455" s="154"/>
      <c r="BL455" s="154"/>
      <c r="BM455" s="154"/>
      <c r="BN455" s="154"/>
      <c r="BO455" s="154"/>
      <c r="BP455" s="154"/>
      <c r="BQ455" s="154"/>
      <c r="BR455" s="154"/>
      <c r="BS455" s="154"/>
      <c r="BT455" s="154"/>
      <c r="BU455" s="154"/>
      <c r="BV455" s="154"/>
      <c r="BW455" s="154"/>
      <c r="BX455" s="154"/>
      <c r="BY455" s="154"/>
      <c r="BZ455" s="154"/>
      <c r="CA455" s="154"/>
      <c r="CB455" s="154"/>
      <c r="CC455" s="154"/>
      <c r="CD455" s="154"/>
      <c r="CE455" s="154"/>
      <c r="CF455" s="154"/>
      <c r="CG455" s="154"/>
      <c r="CH455" s="154"/>
      <c r="CI455" s="154"/>
      <c r="CJ455" s="154"/>
      <c r="CK455" s="154"/>
      <c r="CL455" s="154"/>
      <c r="CM455" s="154"/>
      <c r="CN455" s="154"/>
      <c r="CO455" s="154"/>
      <c r="CP455" s="154"/>
      <c r="CQ455" s="154"/>
      <c r="CR455" s="154"/>
      <c r="CS455" s="154"/>
      <c r="CT455" s="154"/>
      <c r="CU455" s="154"/>
      <c r="CV455" s="154"/>
      <c r="CW455" s="154"/>
      <c r="CX455" s="154"/>
      <c r="CY455" s="154"/>
      <c r="CZ455" s="154"/>
      <c r="DA455" s="154"/>
      <c r="DB455" s="154"/>
      <c r="DC455" s="154"/>
      <c r="DD455" s="154"/>
      <c r="DE455" s="154"/>
      <c r="DF455" s="154"/>
      <c r="DG455" s="154"/>
      <c r="DH455" s="154"/>
      <c r="DI455" s="154"/>
      <c r="DJ455" s="154"/>
      <c r="DK455" s="154"/>
      <c r="DL455" s="154"/>
      <c r="DM455" s="154"/>
      <c r="DN455" s="154"/>
      <c r="DO455" s="154"/>
      <c r="DP455" s="154"/>
      <c r="DQ455" s="154"/>
      <c r="DR455" s="154"/>
      <c r="DS455" s="154"/>
      <c r="DT455" s="154"/>
      <c r="DU455" s="154"/>
      <c r="DV455" s="154"/>
      <c r="DW455" s="154"/>
      <c r="DX455" s="154"/>
      <c r="DY455" s="154"/>
      <c r="DZ455" s="154"/>
      <c r="EA455" s="154"/>
      <c r="EB455" s="154"/>
      <c r="EC455" s="154"/>
      <c r="ED455" s="154"/>
      <c r="EE455" s="154"/>
      <c r="EF455" s="154"/>
      <c r="EG455" s="154"/>
      <c r="EH455" s="154"/>
      <c r="EI455" s="154"/>
      <c r="EJ455" s="154"/>
      <c r="EK455" s="154"/>
      <c r="EL455" s="154"/>
      <c r="EM455" s="154"/>
      <c r="EN455" s="154"/>
      <c r="EO455" s="154"/>
      <c r="EP455" s="154"/>
      <c r="EQ455" s="154"/>
      <c r="ER455" s="154"/>
      <c r="ES455" s="154"/>
      <c r="ET455" s="154"/>
      <c r="EU455" s="154"/>
      <c r="EV455" s="154"/>
    </row>
    <row r="456" spans="32:152" ht="12.75">
      <c r="AF456" s="154"/>
      <c r="AG456" s="154"/>
      <c r="AH456" s="154"/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  <c r="BD456" s="154"/>
      <c r="BE456" s="154"/>
      <c r="BF456" s="154"/>
      <c r="BG456" s="154"/>
      <c r="BH456" s="154"/>
      <c r="BI456" s="154"/>
      <c r="BJ456" s="154"/>
      <c r="BK456" s="154"/>
      <c r="BL456" s="154"/>
      <c r="BM456" s="154"/>
      <c r="BN456" s="154"/>
      <c r="BO456" s="154"/>
      <c r="BP456" s="154"/>
      <c r="BQ456" s="154"/>
      <c r="BR456" s="154"/>
      <c r="BS456" s="154"/>
      <c r="BT456" s="154"/>
      <c r="BU456" s="154"/>
      <c r="BV456" s="154"/>
      <c r="BW456" s="154"/>
      <c r="BX456" s="154"/>
      <c r="BY456" s="154"/>
      <c r="BZ456" s="154"/>
      <c r="CA456" s="154"/>
      <c r="CB456" s="154"/>
      <c r="CC456" s="154"/>
      <c r="CD456" s="154"/>
      <c r="CE456" s="154"/>
      <c r="CF456" s="154"/>
      <c r="CG456" s="154"/>
      <c r="CH456" s="154"/>
      <c r="CI456" s="154"/>
      <c r="CJ456" s="154"/>
      <c r="CK456" s="154"/>
      <c r="CL456" s="154"/>
      <c r="CM456" s="154"/>
      <c r="CN456" s="154"/>
      <c r="CO456" s="154"/>
      <c r="CP456" s="154"/>
      <c r="CQ456" s="154"/>
      <c r="CR456" s="154"/>
      <c r="CS456" s="154"/>
      <c r="CT456" s="154"/>
      <c r="CU456" s="154"/>
      <c r="CV456" s="154"/>
      <c r="CW456" s="154"/>
      <c r="CX456" s="154"/>
      <c r="CY456" s="154"/>
      <c r="CZ456" s="154"/>
      <c r="DA456" s="154"/>
      <c r="DB456" s="154"/>
      <c r="DC456" s="154"/>
      <c r="DD456" s="154"/>
      <c r="DE456" s="154"/>
      <c r="DF456" s="154"/>
      <c r="DG456" s="154"/>
      <c r="DH456" s="154"/>
      <c r="DI456" s="154"/>
      <c r="DJ456" s="154"/>
      <c r="DK456" s="154"/>
      <c r="DL456" s="154"/>
      <c r="DM456" s="154"/>
      <c r="DN456" s="154"/>
      <c r="DO456" s="154"/>
      <c r="DP456" s="154"/>
      <c r="DQ456" s="154"/>
      <c r="DR456" s="154"/>
      <c r="DS456" s="154"/>
      <c r="DT456" s="154"/>
      <c r="DU456" s="154"/>
      <c r="DV456" s="154"/>
      <c r="DW456" s="154"/>
      <c r="DX456" s="154"/>
      <c r="DY456" s="154"/>
      <c r="DZ456" s="154"/>
      <c r="EA456" s="154"/>
      <c r="EB456" s="154"/>
      <c r="EC456" s="154"/>
      <c r="ED456" s="154"/>
      <c r="EE456" s="154"/>
      <c r="EF456" s="154"/>
      <c r="EG456" s="154"/>
      <c r="EH456" s="154"/>
      <c r="EI456" s="154"/>
      <c r="EJ456" s="154"/>
      <c r="EK456" s="154"/>
      <c r="EL456" s="154"/>
      <c r="EM456" s="154"/>
      <c r="EN456" s="154"/>
      <c r="EO456" s="154"/>
      <c r="EP456" s="154"/>
      <c r="EQ456" s="154"/>
      <c r="ER456" s="154"/>
      <c r="ES456" s="154"/>
      <c r="ET456" s="154"/>
      <c r="EU456" s="154"/>
      <c r="EV456" s="154"/>
    </row>
    <row r="457" spans="32:152" ht="12.75">
      <c r="AF457" s="154"/>
      <c r="AG457" s="154"/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  <c r="BD457" s="154"/>
      <c r="BE457" s="154"/>
      <c r="BF457" s="154"/>
      <c r="BG457" s="154"/>
      <c r="BH457" s="154"/>
      <c r="BI457" s="154"/>
      <c r="BJ457" s="154"/>
      <c r="BK457" s="154"/>
      <c r="BL457" s="154"/>
      <c r="BM457" s="154"/>
      <c r="BN457" s="154"/>
      <c r="BO457" s="154"/>
      <c r="BP457" s="154"/>
      <c r="BQ457" s="154"/>
      <c r="BR457" s="154"/>
      <c r="BS457" s="154"/>
      <c r="BT457" s="154"/>
      <c r="BU457" s="154"/>
      <c r="BV457" s="154"/>
      <c r="BW457" s="154"/>
      <c r="BX457" s="154"/>
      <c r="BY457" s="154"/>
      <c r="BZ457" s="154"/>
      <c r="CA457" s="154"/>
      <c r="CB457" s="154"/>
      <c r="CC457" s="154"/>
      <c r="CD457" s="154"/>
      <c r="CE457" s="154"/>
      <c r="CF457" s="154"/>
      <c r="CG457" s="154"/>
      <c r="CH457" s="154"/>
      <c r="CI457" s="154"/>
      <c r="CJ457" s="154"/>
      <c r="CK457" s="154"/>
      <c r="CL457" s="154"/>
      <c r="CM457" s="154"/>
      <c r="CN457" s="154"/>
      <c r="CO457" s="154"/>
      <c r="CP457" s="154"/>
      <c r="CQ457" s="154"/>
      <c r="CR457" s="154"/>
      <c r="CS457" s="154"/>
      <c r="CT457" s="154"/>
      <c r="CU457" s="154"/>
      <c r="CV457" s="154"/>
      <c r="CW457" s="154"/>
      <c r="CX457" s="154"/>
      <c r="CY457" s="154"/>
      <c r="CZ457" s="154"/>
      <c r="DA457" s="154"/>
      <c r="DB457" s="154"/>
      <c r="DC457" s="154"/>
      <c r="DD457" s="154"/>
      <c r="DE457" s="154"/>
      <c r="DF457" s="154"/>
      <c r="DG457" s="154"/>
      <c r="DH457" s="154"/>
      <c r="DI457" s="154"/>
      <c r="DJ457" s="154"/>
      <c r="DK457" s="154"/>
      <c r="DL457" s="154"/>
      <c r="DM457" s="154"/>
      <c r="DN457" s="154"/>
      <c r="DO457" s="154"/>
      <c r="DP457" s="154"/>
      <c r="DQ457" s="154"/>
      <c r="DR457" s="154"/>
      <c r="DS457" s="154"/>
      <c r="DT457" s="154"/>
      <c r="DU457" s="154"/>
      <c r="DV457" s="154"/>
      <c r="DW457" s="154"/>
      <c r="DX457" s="154"/>
      <c r="DY457" s="154"/>
      <c r="DZ457" s="154"/>
      <c r="EA457" s="154"/>
      <c r="EB457" s="154"/>
      <c r="EC457" s="154"/>
      <c r="ED457" s="154"/>
      <c r="EE457" s="154"/>
      <c r="EF457" s="154"/>
      <c r="EG457" s="154"/>
      <c r="EH457" s="154"/>
      <c r="EI457" s="154"/>
      <c r="EJ457" s="154"/>
      <c r="EK457" s="154"/>
      <c r="EL457" s="154"/>
      <c r="EM457" s="154"/>
      <c r="EN457" s="154"/>
      <c r="EO457" s="154"/>
      <c r="EP457" s="154"/>
      <c r="EQ457" s="154"/>
      <c r="ER457" s="154"/>
      <c r="ES457" s="154"/>
      <c r="ET457" s="154"/>
      <c r="EU457" s="154"/>
      <c r="EV457" s="154"/>
    </row>
    <row r="458" spans="32:152" ht="12.75">
      <c r="AF458" s="154"/>
      <c r="AG458" s="154"/>
      <c r="AH458" s="154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  <c r="BD458" s="154"/>
      <c r="BE458" s="154"/>
      <c r="BF458" s="154"/>
      <c r="BG458" s="154"/>
      <c r="BH458" s="154"/>
      <c r="BI458" s="154"/>
      <c r="BJ458" s="154"/>
      <c r="BK458" s="154"/>
      <c r="BL458" s="154"/>
      <c r="BM458" s="154"/>
      <c r="BN458" s="154"/>
      <c r="BO458" s="154"/>
      <c r="BP458" s="154"/>
      <c r="BQ458" s="154"/>
      <c r="BR458" s="154"/>
      <c r="BS458" s="154"/>
      <c r="BT458" s="154"/>
      <c r="BU458" s="154"/>
      <c r="BV458" s="154"/>
      <c r="BW458" s="154"/>
      <c r="BX458" s="154"/>
      <c r="BY458" s="154"/>
      <c r="BZ458" s="154"/>
      <c r="CA458" s="154"/>
      <c r="CB458" s="154"/>
      <c r="CC458" s="154"/>
      <c r="CD458" s="154"/>
      <c r="CE458" s="154"/>
      <c r="CF458" s="154"/>
      <c r="CG458" s="154"/>
      <c r="CH458" s="154"/>
      <c r="CI458" s="154"/>
      <c r="CJ458" s="154"/>
      <c r="CK458" s="154"/>
      <c r="CL458" s="154"/>
      <c r="CM458" s="154"/>
      <c r="CN458" s="154"/>
      <c r="CO458" s="154"/>
      <c r="CP458" s="154"/>
      <c r="CQ458" s="154"/>
      <c r="CR458" s="154"/>
      <c r="CS458" s="154"/>
      <c r="CT458" s="154"/>
      <c r="CU458" s="154"/>
      <c r="CV458" s="154"/>
      <c r="CW458" s="154"/>
      <c r="CX458" s="154"/>
      <c r="CY458" s="154"/>
      <c r="CZ458" s="154"/>
      <c r="DA458" s="154"/>
      <c r="DB458" s="154"/>
      <c r="DC458" s="154"/>
      <c r="DD458" s="154"/>
      <c r="DE458" s="154"/>
      <c r="DF458" s="154"/>
      <c r="DG458" s="154"/>
      <c r="DH458" s="154"/>
      <c r="DI458" s="154"/>
      <c r="DJ458" s="154"/>
      <c r="DK458" s="154"/>
      <c r="DL458" s="154"/>
      <c r="DM458" s="154"/>
      <c r="DN458" s="154"/>
      <c r="DO458" s="154"/>
      <c r="DP458" s="154"/>
      <c r="DQ458" s="154"/>
      <c r="DR458" s="154"/>
      <c r="DS458" s="154"/>
      <c r="DT458" s="154"/>
      <c r="DU458" s="154"/>
      <c r="DV458" s="154"/>
      <c r="DW458" s="154"/>
      <c r="DX458" s="154"/>
      <c r="DY458" s="154"/>
      <c r="DZ458" s="154"/>
      <c r="EA458" s="154"/>
      <c r="EB458" s="154"/>
      <c r="EC458" s="154"/>
      <c r="ED458" s="154"/>
      <c r="EE458" s="154"/>
      <c r="EF458" s="154"/>
      <c r="EG458" s="154"/>
      <c r="EH458" s="154"/>
      <c r="EI458" s="154"/>
      <c r="EJ458" s="154"/>
      <c r="EK458" s="154"/>
      <c r="EL458" s="154"/>
      <c r="EM458" s="154"/>
      <c r="EN458" s="154"/>
      <c r="EO458" s="154"/>
      <c r="EP458" s="154"/>
      <c r="EQ458" s="154"/>
      <c r="ER458" s="154"/>
      <c r="ES458" s="154"/>
      <c r="ET458" s="154"/>
      <c r="EU458" s="154"/>
      <c r="EV458" s="154"/>
    </row>
    <row r="459" spans="32:152" ht="12.75">
      <c r="AF459" s="154"/>
      <c r="AG459" s="154"/>
      <c r="AH459" s="154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  <c r="BD459" s="154"/>
      <c r="BE459" s="154"/>
      <c r="BF459" s="154"/>
      <c r="BG459" s="154"/>
      <c r="BH459" s="154"/>
      <c r="BI459" s="154"/>
      <c r="BJ459" s="154"/>
      <c r="BK459" s="154"/>
      <c r="BL459" s="154"/>
      <c r="BM459" s="154"/>
      <c r="BN459" s="154"/>
      <c r="BO459" s="154"/>
      <c r="BP459" s="154"/>
      <c r="BQ459" s="154"/>
      <c r="BR459" s="154"/>
      <c r="BS459" s="154"/>
      <c r="BT459" s="154"/>
      <c r="BU459" s="154"/>
      <c r="BV459" s="154"/>
      <c r="BW459" s="154"/>
      <c r="BX459" s="154"/>
      <c r="BY459" s="154"/>
      <c r="BZ459" s="154"/>
      <c r="CA459" s="154"/>
      <c r="CB459" s="154"/>
      <c r="CC459" s="154"/>
      <c r="CD459" s="154"/>
      <c r="CE459" s="154"/>
      <c r="CF459" s="154"/>
      <c r="CG459" s="154"/>
      <c r="CH459" s="154"/>
      <c r="CI459" s="154"/>
      <c r="CJ459" s="154"/>
      <c r="CK459" s="154"/>
      <c r="CL459" s="154"/>
      <c r="CM459" s="154"/>
      <c r="CN459" s="154"/>
      <c r="CO459" s="154"/>
      <c r="CP459" s="154"/>
      <c r="CQ459" s="154"/>
      <c r="CR459" s="154"/>
      <c r="CS459" s="154"/>
      <c r="CT459" s="154"/>
      <c r="CU459" s="154"/>
      <c r="CV459" s="154"/>
      <c r="CW459" s="154"/>
      <c r="CX459" s="154"/>
      <c r="CY459" s="154"/>
      <c r="CZ459" s="154"/>
      <c r="DA459" s="154"/>
      <c r="DB459" s="154"/>
      <c r="DC459" s="154"/>
      <c r="DD459" s="154"/>
      <c r="DE459" s="154"/>
      <c r="DF459" s="154"/>
      <c r="DG459" s="154"/>
      <c r="DH459" s="154"/>
      <c r="DI459" s="154"/>
      <c r="DJ459" s="154"/>
      <c r="DK459" s="154"/>
      <c r="DL459" s="154"/>
      <c r="DM459" s="154"/>
      <c r="DN459" s="154"/>
      <c r="DO459" s="154"/>
      <c r="DP459" s="154"/>
      <c r="DQ459" s="154"/>
      <c r="DR459" s="154"/>
      <c r="DS459" s="154"/>
      <c r="DT459" s="154"/>
      <c r="DU459" s="154"/>
      <c r="DV459" s="154"/>
      <c r="DW459" s="154"/>
      <c r="DX459" s="154"/>
      <c r="DY459" s="154"/>
      <c r="DZ459" s="154"/>
      <c r="EA459" s="154"/>
      <c r="EB459" s="154"/>
      <c r="EC459" s="154"/>
      <c r="ED459" s="154"/>
      <c r="EE459" s="154"/>
      <c r="EF459" s="154"/>
      <c r="EG459" s="154"/>
      <c r="EH459" s="154"/>
      <c r="EI459" s="154"/>
      <c r="EJ459" s="154"/>
      <c r="EK459" s="154"/>
      <c r="EL459" s="154"/>
      <c r="EM459" s="154"/>
      <c r="EN459" s="154"/>
      <c r="EO459" s="154"/>
      <c r="EP459" s="154"/>
      <c r="EQ459" s="154"/>
      <c r="ER459" s="154"/>
      <c r="ES459" s="154"/>
      <c r="ET459" s="154"/>
      <c r="EU459" s="154"/>
      <c r="EV459" s="154"/>
    </row>
    <row r="460" spans="32:152" ht="12.75"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  <c r="BD460" s="154"/>
      <c r="BE460" s="154"/>
      <c r="BF460" s="154"/>
      <c r="BG460" s="154"/>
      <c r="BH460" s="154"/>
      <c r="BI460" s="154"/>
      <c r="BJ460" s="154"/>
      <c r="BK460" s="154"/>
      <c r="BL460" s="154"/>
      <c r="BM460" s="154"/>
      <c r="BN460" s="154"/>
      <c r="BO460" s="154"/>
      <c r="BP460" s="154"/>
      <c r="BQ460" s="154"/>
      <c r="BR460" s="154"/>
      <c r="BS460" s="154"/>
      <c r="BT460" s="154"/>
      <c r="BU460" s="154"/>
      <c r="BV460" s="154"/>
      <c r="BW460" s="154"/>
      <c r="BX460" s="154"/>
      <c r="BY460" s="154"/>
      <c r="BZ460" s="154"/>
      <c r="CA460" s="154"/>
      <c r="CB460" s="154"/>
      <c r="CC460" s="154"/>
      <c r="CD460" s="154"/>
      <c r="CE460" s="154"/>
      <c r="CF460" s="154"/>
      <c r="CG460" s="154"/>
      <c r="CH460" s="154"/>
      <c r="CI460" s="154"/>
      <c r="CJ460" s="154"/>
      <c r="CK460" s="154"/>
      <c r="CL460" s="154"/>
      <c r="CM460" s="154"/>
      <c r="CN460" s="154"/>
      <c r="CO460" s="154"/>
      <c r="CP460" s="154"/>
      <c r="CQ460" s="154"/>
      <c r="CR460" s="154"/>
      <c r="CS460" s="154"/>
      <c r="CT460" s="154"/>
      <c r="CU460" s="154"/>
      <c r="CV460" s="154"/>
      <c r="CW460" s="154"/>
      <c r="CX460" s="154"/>
      <c r="CY460" s="154"/>
      <c r="CZ460" s="154"/>
      <c r="DA460" s="154"/>
      <c r="DB460" s="154"/>
      <c r="DC460" s="154"/>
      <c r="DD460" s="154"/>
      <c r="DE460" s="154"/>
      <c r="DF460" s="154"/>
      <c r="DG460" s="154"/>
      <c r="DH460" s="154"/>
      <c r="DI460" s="154"/>
      <c r="DJ460" s="154"/>
      <c r="DK460" s="154"/>
      <c r="DL460" s="154"/>
      <c r="DM460" s="154"/>
      <c r="DN460" s="154"/>
      <c r="DO460" s="154"/>
      <c r="DP460" s="154"/>
      <c r="DQ460" s="154"/>
      <c r="DR460" s="154"/>
      <c r="DS460" s="154"/>
      <c r="DT460" s="154"/>
      <c r="DU460" s="154"/>
      <c r="DV460" s="154"/>
      <c r="DW460" s="154"/>
      <c r="DX460" s="154"/>
      <c r="DY460" s="154"/>
      <c r="DZ460" s="154"/>
      <c r="EA460" s="154"/>
      <c r="EB460" s="154"/>
      <c r="EC460" s="154"/>
      <c r="ED460" s="154"/>
      <c r="EE460" s="154"/>
      <c r="EF460" s="154"/>
      <c r="EG460" s="154"/>
      <c r="EH460" s="154"/>
      <c r="EI460" s="154"/>
      <c r="EJ460" s="154"/>
      <c r="EK460" s="154"/>
      <c r="EL460" s="154"/>
      <c r="EM460" s="154"/>
      <c r="EN460" s="154"/>
      <c r="EO460" s="154"/>
      <c r="EP460" s="154"/>
      <c r="EQ460" s="154"/>
      <c r="ER460" s="154"/>
      <c r="ES460" s="154"/>
      <c r="ET460" s="154"/>
      <c r="EU460" s="154"/>
      <c r="EV460" s="154"/>
    </row>
    <row r="461" spans="32:152" ht="12.75"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  <c r="BD461" s="154"/>
      <c r="BE461" s="154"/>
      <c r="BF461" s="154"/>
      <c r="BG461" s="154"/>
      <c r="BH461" s="154"/>
      <c r="BI461" s="154"/>
      <c r="BJ461" s="154"/>
      <c r="BK461" s="154"/>
      <c r="BL461" s="154"/>
      <c r="BM461" s="154"/>
      <c r="BN461" s="154"/>
      <c r="BO461" s="154"/>
      <c r="BP461" s="154"/>
      <c r="BQ461" s="154"/>
      <c r="BR461" s="154"/>
      <c r="BS461" s="154"/>
      <c r="BT461" s="154"/>
      <c r="BU461" s="154"/>
      <c r="BV461" s="154"/>
      <c r="BW461" s="154"/>
      <c r="BX461" s="154"/>
      <c r="BY461" s="154"/>
      <c r="BZ461" s="154"/>
      <c r="CA461" s="154"/>
      <c r="CB461" s="154"/>
      <c r="CC461" s="154"/>
      <c r="CD461" s="154"/>
      <c r="CE461" s="154"/>
      <c r="CF461" s="154"/>
      <c r="CG461" s="154"/>
      <c r="CH461" s="154"/>
      <c r="CI461" s="154"/>
      <c r="CJ461" s="154"/>
      <c r="CK461" s="154"/>
      <c r="CL461" s="154"/>
      <c r="CM461" s="154"/>
      <c r="CN461" s="154"/>
      <c r="CO461" s="154"/>
      <c r="CP461" s="154"/>
      <c r="CQ461" s="154"/>
      <c r="CR461" s="154"/>
      <c r="CS461" s="154"/>
      <c r="CT461" s="154"/>
      <c r="CU461" s="154"/>
      <c r="CV461" s="154"/>
      <c r="CW461" s="154"/>
      <c r="CX461" s="154"/>
      <c r="CY461" s="154"/>
      <c r="CZ461" s="154"/>
      <c r="DA461" s="154"/>
      <c r="DB461" s="154"/>
      <c r="DC461" s="154"/>
      <c r="DD461" s="154"/>
      <c r="DE461" s="154"/>
      <c r="DF461" s="154"/>
      <c r="DG461" s="154"/>
      <c r="DH461" s="154"/>
      <c r="DI461" s="154"/>
      <c r="DJ461" s="154"/>
      <c r="DK461" s="154"/>
      <c r="DL461" s="154"/>
      <c r="DM461" s="154"/>
      <c r="DN461" s="154"/>
      <c r="DO461" s="154"/>
      <c r="DP461" s="154"/>
      <c r="DQ461" s="154"/>
      <c r="DR461" s="154"/>
      <c r="DS461" s="154"/>
      <c r="DT461" s="154"/>
      <c r="DU461" s="154"/>
      <c r="DV461" s="154"/>
      <c r="DW461" s="154"/>
      <c r="DX461" s="154"/>
      <c r="DY461" s="154"/>
      <c r="DZ461" s="154"/>
      <c r="EA461" s="154"/>
      <c r="EB461" s="154"/>
      <c r="EC461" s="154"/>
      <c r="ED461" s="154"/>
      <c r="EE461" s="154"/>
      <c r="EF461" s="154"/>
      <c r="EG461" s="154"/>
      <c r="EH461" s="154"/>
      <c r="EI461" s="154"/>
      <c r="EJ461" s="154"/>
      <c r="EK461" s="154"/>
      <c r="EL461" s="154"/>
      <c r="EM461" s="154"/>
      <c r="EN461" s="154"/>
      <c r="EO461" s="154"/>
      <c r="EP461" s="154"/>
      <c r="EQ461" s="154"/>
      <c r="ER461" s="154"/>
      <c r="ES461" s="154"/>
      <c r="ET461" s="154"/>
      <c r="EU461" s="154"/>
      <c r="EV461" s="154"/>
    </row>
    <row r="462" spans="32:152" ht="12.75"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  <c r="BD462" s="154"/>
      <c r="BE462" s="154"/>
      <c r="BF462" s="154"/>
      <c r="BG462" s="154"/>
      <c r="BH462" s="154"/>
      <c r="BI462" s="154"/>
      <c r="BJ462" s="154"/>
      <c r="BK462" s="154"/>
      <c r="BL462" s="154"/>
      <c r="BM462" s="154"/>
      <c r="BN462" s="154"/>
      <c r="BO462" s="154"/>
      <c r="BP462" s="154"/>
      <c r="BQ462" s="154"/>
      <c r="BR462" s="154"/>
      <c r="BS462" s="154"/>
      <c r="BT462" s="154"/>
      <c r="BU462" s="154"/>
      <c r="BV462" s="154"/>
      <c r="BW462" s="154"/>
      <c r="BX462" s="154"/>
      <c r="BY462" s="154"/>
      <c r="BZ462" s="154"/>
      <c r="CA462" s="154"/>
      <c r="CB462" s="154"/>
      <c r="CC462" s="154"/>
      <c r="CD462" s="154"/>
      <c r="CE462" s="154"/>
      <c r="CF462" s="154"/>
      <c r="CG462" s="154"/>
      <c r="CH462" s="154"/>
      <c r="CI462" s="154"/>
      <c r="CJ462" s="154"/>
      <c r="CK462" s="154"/>
      <c r="CL462" s="154"/>
      <c r="CM462" s="154"/>
      <c r="CN462" s="154"/>
      <c r="CO462" s="154"/>
      <c r="CP462" s="154"/>
      <c r="CQ462" s="154"/>
      <c r="CR462" s="154"/>
      <c r="CS462" s="154"/>
      <c r="CT462" s="154"/>
      <c r="CU462" s="154"/>
      <c r="CV462" s="154"/>
      <c r="CW462" s="154"/>
      <c r="CX462" s="154"/>
      <c r="CY462" s="154"/>
      <c r="CZ462" s="154"/>
      <c r="DA462" s="154"/>
      <c r="DB462" s="154"/>
      <c r="DC462" s="154"/>
      <c r="DD462" s="154"/>
      <c r="DE462" s="154"/>
      <c r="DF462" s="154"/>
      <c r="DG462" s="154"/>
      <c r="DH462" s="154"/>
      <c r="DI462" s="154"/>
      <c r="DJ462" s="154"/>
      <c r="DK462" s="154"/>
      <c r="DL462" s="154"/>
      <c r="DM462" s="154"/>
      <c r="DN462" s="154"/>
      <c r="DO462" s="154"/>
      <c r="DP462" s="154"/>
      <c r="DQ462" s="154"/>
      <c r="DR462" s="154"/>
      <c r="DS462" s="154"/>
      <c r="DT462" s="154"/>
      <c r="DU462" s="154"/>
      <c r="DV462" s="154"/>
      <c r="DW462" s="154"/>
      <c r="DX462" s="154"/>
      <c r="DY462" s="154"/>
      <c r="DZ462" s="154"/>
      <c r="EA462" s="154"/>
      <c r="EB462" s="154"/>
      <c r="EC462" s="154"/>
      <c r="ED462" s="154"/>
      <c r="EE462" s="154"/>
      <c r="EF462" s="154"/>
      <c r="EG462" s="154"/>
      <c r="EH462" s="154"/>
      <c r="EI462" s="154"/>
      <c r="EJ462" s="154"/>
      <c r="EK462" s="154"/>
      <c r="EL462" s="154"/>
      <c r="EM462" s="154"/>
      <c r="EN462" s="154"/>
      <c r="EO462" s="154"/>
      <c r="EP462" s="154"/>
      <c r="EQ462" s="154"/>
      <c r="ER462" s="154"/>
      <c r="ES462" s="154"/>
      <c r="ET462" s="154"/>
      <c r="EU462" s="154"/>
      <c r="EV462" s="154"/>
    </row>
    <row r="463" spans="32:152" ht="12.75"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  <c r="BD463" s="154"/>
      <c r="BE463" s="154"/>
      <c r="BF463" s="154"/>
      <c r="BG463" s="154"/>
      <c r="BH463" s="154"/>
      <c r="BI463" s="154"/>
      <c r="BJ463" s="154"/>
      <c r="BK463" s="154"/>
      <c r="BL463" s="154"/>
      <c r="BM463" s="154"/>
      <c r="BN463" s="154"/>
      <c r="BO463" s="154"/>
      <c r="BP463" s="154"/>
      <c r="BQ463" s="154"/>
      <c r="BR463" s="154"/>
      <c r="BS463" s="154"/>
      <c r="BT463" s="154"/>
      <c r="BU463" s="154"/>
      <c r="BV463" s="154"/>
      <c r="BW463" s="154"/>
      <c r="BX463" s="154"/>
      <c r="BY463" s="154"/>
      <c r="BZ463" s="154"/>
      <c r="CA463" s="154"/>
      <c r="CB463" s="154"/>
      <c r="CC463" s="154"/>
      <c r="CD463" s="154"/>
      <c r="CE463" s="154"/>
      <c r="CF463" s="154"/>
      <c r="CG463" s="154"/>
      <c r="CH463" s="154"/>
      <c r="CI463" s="154"/>
      <c r="CJ463" s="154"/>
      <c r="CK463" s="154"/>
      <c r="CL463" s="154"/>
      <c r="CM463" s="154"/>
      <c r="CN463" s="154"/>
      <c r="CO463" s="154"/>
      <c r="CP463" s="154"/>
      <c r="CQ463" s="154"/>
      <c r="CR463" s="154"/>
      <c r="CS463" s="154"/>
      <c r="CT463" s="154"/>
      <c r="CU463" s="154"/>
      <c r="CV463" s="154"/>
      <c r="CW463" s="154"/>
      <c r="CX463" s="154"/>
      <c r="CY463" s="154"/>
      <c r="CZ463" s="154"/>
      <c r="DA463" s="154"/>
      <c r="DB463" s="154"/>
      <c r="DC463" s="154"/>
      <c r="DD463" s="154"/>
      <c r="DE463" s="154"/>
      <c r="DF463" s="154"/>
      <c r="DG463" s="154"/>
      <c r="DH463" s="154"/>
      <c r="DI463" s="154"/>
      <c r="DJ463" s="154"/>
      <c r="DK463" s="154"/>
      <c r="DL463" s="154"/>
      <c r="DM463" s="154"/>
      <c r="DN463" s="154"/>
      <c r="DO463" s="154"/>
      <c r="DP463" s="154"/>
      <c r="DQ463" s="154"/>
      <c r="DR463" s="154"/>
      <c r="DS463" s="154"/>
      <c r="DT463" s="154"/>
      <c r="DU463" s="154"/>
      <c r="DV463" s="154"/>
      <c r="DW463" s="154"/>
      <c r="DX463" s="154"/>
      <c r="DY463" s="154"/>
      <c r="DZ463" s="154"/>
      <c r="EA463" s="154"/>
      <c r="EB463" s="154"/>
      <c r="EC463" s="154"/>
      <c r="ED463" s="154"/>
      <c r="EE463" s="154"/>
      <c r="EF463" s="154"/>
      <c r="EG463" s="154"/>
      <c r="EH463" s="154"/>
      <c r="EI463" s="154"/>
      <c r="EJ463" s="154"/>
      <c r="EK463" s="154"/>
      <c r="EL463" s="154"/>
      <c r="EM463" s="154"/>
      <c r="EN463" s="154"/>
      <c r="EO463" s="154"/>
      <c r="EP463" s="154"/>
      <c r="EQ463" s="154"/>
      <c r="ER463" s="154"/>
      <c r="ES463" s="154"/>
      <c r="ET463" s="154"/>
      <c r="EU463" s="154"/>
      <c r="EV463" s="154"/>
    </row>
    <row r="464" spans="32:152" ht="12.75"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  <c r="BD464" s="154"/>
      <c r="BE464" s="154"/>
      <c r="BF464" s="154"/>
      <c r="BG464" s="154"/>
      <c r="BH464" s="154"/>
      <c r="BI464" s="154"/>
      <c r="BJ464" s="154"/>
      <c r="BK464" s="154"/>
      <c r="BL464" s="154"/>
      <c r="BM464" s="154"/>
      <c r="BN464" s="154"/>
      <c r="BO464" s="154"/>
      <c r="BP464" s="154"/>
      <c r="BQ464" s="154"/>
      <c r="BR464" s="154"/>
      <c r="BS464" s="154"/>
      <c r="BT464" s="154"/>
      <c r="BU464" s="154"/>
      <c r="BV464" s="154"/>
      <c r="BW464" s="154"/>
      <c r="BX464" s="154"/>
      <c r="BY464" s="154"/>
      <c r="BZ464" s="154"/>
      <c r="CA464" s="154"/>
      <c r="CB464" s="154"/>
      <c r="CC464" s="154"/>
      <c r="CD464" s="154"/>
      <c r="CE464" s="154"/>
      <c r="CF464" s="154"/>
      <c r="CG464" s="154"/>
      <c r="CH464" s="154"/>
      <c r="CI464" s="154"/>
      <c r="CJ464" s="154"/>
      <c r="CK464" s="154"/>
      <c r="CL464" s="154"/>
      <c r="CM464" s="154"/>
      <c r="CN464" s="154"/>
      <c r="CO464" s="154"/>
      <c r="CP464" s="154"/>
      <c r="CQ464" s="154"/>
      <c r="CR464" s="154"/>
      <c r="CS464" s="154"/>
      <c r="CT464" s="154"/>
      <c r="CU464" s="154"/>
      <c r="CV464" s="154"/>
      <c r="CW464" s="154"/>
      <c r="CX464" s="154"/>
      <c r="CY464" s="154"/>
      <c r="CZ464" s="154"/>
      <c r="DA464" s="154"/>
      <c r="DB464" s="154"/>
      <c r="DC464" s="154"/>
      <c r="DD464" s="154"/>
      <c r="DE464" s="154"/>
      <c r="DF464" s="154"/>
      <c r="DG464" s="154"/>
      <c r="DH464" s="154"/>
      <c r="DI464" s="154"/>
      <c r="DJ464" s="154"/>
      <c r="DK464" s="154"/>
      <c r="DL464" s="154"/>
      <c r="DM464" s="154"/>
      <c r="DN464" s="154"/>
      <c r="DO464" s="154"/>
      <c r="DP464" s="154"/>
      <c r="DQ464" s="154"/>
      <c r="DR464" s="154"/>
      <c r="DS464" s="154"/>
      <c r="DT464" s="154"/>
      <c r="DU464" s="154"/>
      <c r="DV464" s="154"/>
      <c r="DW464" s="154"/>
      <c r="DX464" s="154"/>
      <c r="DY464" s="154"/>
      <c r="DZ464" s="154"/>
      <c r="EA464" s="154"/>
      <c r="EB464" s="154"/>
      <c r="EC464" s="154"/>
      <c r="ED464" s="154"/>
      <c r="EE464" s="154"/>
      <c r="EF464" s="154"/>
      <c r="EG464" s="154"/>
      <c r="EH464" s="154"/>
      <c r="EI464" s="154"/>
      <c r="EJ464" s="154"/>
      <c r="EK464" s="154"/>
      <c r="EL464" s="154"/>
      <c r="EM464" s="154"/>
      <c r="EN464" s="154"/>
      <c r="EO464" s="154"/>
      <c r="EP464" s="154"/>
      <c r="EQ464" s="154"/>
      <c r="ER464" s="154"/>
      <c r="ES464" s="154"/>
      <c r="ET464" s="154"/>
      <c r="EU464" s="154"/>
      <c r="EV464" s="154"/>
    </row>
    <row r="465" spans="32:152" ht="12.75"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  <c r="BD465" s="154"/>
      <c r="BE465" s="154"/>
      <c r="BF465" s="154"/>
      <c r="BG465" s="154"/>
      <c r="BH465" s="154"/>
      <c r="BI465" s="154"/>
      <c r="BJ465" s="154"/>
      <c r="BK465" s="154"/>
      <c r="BL465" s="154"/>
      <c r="BM465" s="154"/>
      <c r="BN465" s="154"/>
      <c r="BO465" s="154"/>
      <c r="BP465" s="154"/>
      <c r="BQ465" s="154"/>
      <c r="BR465" s="154"/>
      <c r="BS465" s="154"/>
      <c r="BT465" s="154"/>
      <c r="BU465" s="154"/>
      <c r="BV465" s="154"/>
      <c r="BW465" s="154"/>
      <c r="BX465" s="154"/>
      <c r="BY465" s="154"/>
      <c r="BZ465" s="154"/>
      <c r="CA465" s="154"/>
      <c r="CB465" s="154"/>
      <c r="CC465" s="154"/>
      <c r="CD465" s="154"/>
      <c r="CE465" s="154"/>
      <c r="CF465" s="154"/>
      <c r="CG465" s="154"/>
      <c r="CH465" s="154"/>
      <c r="CI465" s="154"/>
      <c r="CJ465" s="154"/>
      <c r="CK465" s="154"/>
      <c r="CL465" s="154"/>
      <c r="CM465" s="154"/>
      <c r="CN465" s="154"/>
      <c r="CO465" s="154"/>
      <c r="CP465" s="154"/>
      <c r="CQ465" s="154"/>
      <c r="CR465" s="154"/>
      <c r="CS465" s="154"/>
      <c r="CT465" s="154"/>
      <c r="CU465" s="154"/>
      <c r="CV465" s="154"/>
      <c r="CW465" s="154"/>
      <c r="CX465" s="154"/>
      <c r="CY465" s="154"/>
      <c r="CZ465" s="154"/>
      <c r="DA465" s="154"/>
      <c r="DB465" s="154"/>
      <c r="DC465" s="154"/>
      <c r="DD465" s="154"/>
      <c r="DE465" s="154"/>
      <c r="DF465" s="154"/>
      <c r="DG465" s="154"/>
      <c r="DH465" s="154"/>
      <c r="DI465" s="154"/>
      <c r="DJ465" s="154"/>
      <c r="DK465" s="154"/>
      <c r="DL465" s="154"/>
      <c r="DM465" s="154"/>
      <c r="DN465" s="154"/>
      <c r="DO465" s="154"/>
      <c r="DP465" s="154"/>
      <c r="DQ465" s="154"/>
      <c r="DR465" s="154"/>
      <c r="DS465" s="154"/>
      <c r="DT465" s="154"/>
      <c r="DU465" s="154"/>
      <c r="DV465" s="154"/>
      <c r="DW465" s="154"/>
      <c r="DX465" s="154"/>
      <c r="DY465" s="154"/>
      <c r="DZ465" s="154"/>
      <c r="EA465" s="154"/>
      <c r="EB465" s="154"/>
      <c r="EC465" s="154"/>
      <c r="ED465" s="154"/>
      <c r="EE465" s="154"/>
      <c r="EF465" s="154"/>
      <c r="EG465" s="154"/>
      <c r="EH465" s="154"/>
      <c r="EI465" s="154"/>
      <c r="EJ465" s="154"/>
      <c r="EK465" s="154"/>
      <c r="EL465" s="154"/>
      <c r="EM465" s="154"/>
      <c r="EN465" s="154"/>
      <c r="EO465" s="154"/>
      <c r="EP465" s="154"/>
      <c r="EQ465" s="154"/>
      <c r="ER465" s="154"/>
      <c r="ES465" s="154"/>
      <c r="ET465" s="154"/>
      <c r="EU465" s="154"/>
      <c r="EV465" s="154"/>
    </row>
    <row r="466" spans="32:152" ht="12.75"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  <c r="BD466" s="154"/>
      <c r="BE466" s="154"/>
      <c r="BF466" s="154"/>
      <c r="BG466" s="154"/>
      <c r="BH466" s="154"/>
      <c r="BI466" s="154"/>
      <c r="BJ466" s="154"/>
      <c r="BK466" s="154"/>
      <c r="BL466" s="154"/>
      <c r="BM466" s="154"/>
      <c r="BN466" s="154"/>
      <c r="BO466" s="154"/>
      <c r="BP466" s="154"/>
      <c r="BQ466" s="154"/>
      <c r="BR466" s="154"/>
      <c r="BS466" s="154"/>
      <c r="BT466" s="154"/>
      <c r="BU466" s="154"/>
      <c r="BV466" s="154"/>
      <c r="BW466" s="154"/>
      <c r="BX466" s="154"/>
      <c r="BY466" s="154"/>
      <c r="BZ466" s="154"/>
      <c r="CA466" s="154"/>
      <c r="CB466" s="154"/>
      <c r="CC466" s="154"/>
      <c r="CD466" s="154"/>
      <c r="CE466" s="154"/>
      <c r="CF466" s="154"/>
      <c r="CG466" s="154"/>
      <c r="CH466" s="154"/>
      <c r="CI466" s="154"/>
      <c r="CJ466" s="154"/>
      <c r="CK466" s="154"/>
      <c r="CL466" s="154"/>
      <c r="CM466" s="154"/>
      <c r="CN466" s="154"/>
      <c r="CO466" s="154"/>
      <c r="CP466" s="154"/>
      <c r="CQ466" s="154"/>
      <c r="CR466" s="154"/>
      <c r="CS466" s="154"/>
      <c r="CT466" s="154"/>
      <c r="CU466" s="154"/>
      <c r="CV466" s="154"/>
      <c r="CW466" s="154"/>
      <c r="CX466" s="154"/>
      <c r="CY466" s="154"/>
      <c r="CZ466" s="154"/>
      <c r="DA466" s="154"/>
      <c r="DB466" s="154"/>
      <c r="DC466" s="154"/>
      <c r="DD466" s="154"/>
      <c r="DE466" s="154"/>
      <c r="DF466" s="154"/>
      <c r="DG466" s="154"/>
      <c r="DH466" s="154"/>
      <c r="DI466" s="154"/>
      <c r="DJ466" s="154"/>
      <c r="DK466" s="154"/>
      <c r="DL466" s="154"/>
      <c r="DM466" s="154"/>
      <c r="DN466" s="154"/>
      <c r="DO466" s="154"/>
      <c r="DP466" s="154"/>
      <c r="DQ466" s="154"/>
      <c r="DR466" s="154"/>
      <c r="DS466" s="154"/>
      <c r="DT466" s="154"/>
      <c r="DU466" s="154"/>
      <c r="DV466" s="154"/>
      <c r="DW466" s="154"/>
      <c r="DX466" s="154"/>
      <c r="DY466" s="154"/>
      <c r="DZ466" s="154"/>
      <c r="EA466" s="154"/>
      <c r="EB466" s="154"/>
      <c r="EC466" s="154"/>
      <c r="ED466" s="154"/>
      <c r="EE466" s="154"/>
      <c r="EF466" s="154"/>
      <c r="EG466" s="154"/>
      <c r="EH466" s="154"/>
      <c r="EI466" s="154"/>
      <c r="EJ466" s="154"/>
      <c r="EK466" s="154"/>
      <c r="EL466" s="154"/>
      <c r="EM466" s="154"/>
      <c r="EN466" s="154"/>
      <c r="EO466" s="154"/>
      <c r="EP466" s="154"/>
      <c r="EQ466" s="154"/>
      <c r="ER466" s="154"/>
      <c r="ES466" s="154"/>
      <c r="ET466" s="154"/>
      <c r="EU466" s="154"/>
      <c r="EV466" s="154"/>
    </row>
    <row r="467" spans="32:152" ht="12.75"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  <c r="BD467" s="154"/>
      <c r="BE467" s="154"/>
      <c r="BF467" s="154"/>
      <c r="BG467" s="154"/>
      <c r="BH467" s="154"/>
      <c r="BI467" s="154"/>
      <c r="BJ467" s="154"/>
      <c r="BK467" s="154"/>
      <c r="BL467" s="154"/>
      <c r="BM467" s="154"/>
      <c r="BN467" s="154"/>
      <c r="BO467" s="154"/>
      <c r="BP467" s="154"/>
      <c r="BQ467" s="154"/>
      <c r="BR467" s="154"/>
      <c r="BS467" s="154"/>
      <c r="BT467" s="154"/>
      <c r="BU467" s="154"/>
      <c r="BV467" s="154"/>
      <c r="BW467" s="154"/>
      <c r="BX467" s="154"/>
      <c r="BY467" s="154"/>
      <c r="BZ467" s="154"/>
      <c r="CA467" s="154"/>
      <c r="CB467" s="154"/>
      <c r="CC467" s="154"/>
      <c r="CD467" s="154"/>
      <c r="CE467" s="154"/>
      <c r="CF467" s="154"/>
      <c r="CG467" s="154"/>
      <c r="CH467" s="154"/>
      <c r="CI467" s="154"/>
      <c r="CJ467" s="154"/>
      <c r="CK467" s="154"/>
      <c r="CL467" s="154"/>
      <c r="CM467" s="154"/>
      <c r="CN467" s="154"/>
      <c r="CO467" s="154"/>
      <c r="CP467" s="154"/>
      <c r="CQ467" s="154"/>
      <c r="CR467" s="154"/>
      <c r="CS467" s="154"/>
      <c r="CT467" s="154"/>
      <c r="CU467" s="154"/>
      <c r="CV467" s="154"/>
      <c r="CW467" s="154"/>
      <c r="CX467" s="154"/>
      <c r="CY467" s="154"/>
      <c r="CZ467" s="154"/>
      <c r="DA467" s="154"/>
      <c r="DB467" s="154"/>
      <c r="DC467" s="154"/>
      <c r="DD467" s="154"/>
      <c r="DE467" s="154"/>
      <c r="DF467" s="154"/>
      <c r="DG467" s="154"/>
      <c r="DH467" s="154"/>
      <c r="DI467" s="154"/>
      <c r="DJ467" s="154"/>
      <c r="DK467" s="154"/>
      <c r="DL467" s="154"/>
      <c r="DM467" s="154"/>
      <c r="DN467" s="154"/>
      <c r="DO467" s="154"/>
      <c r="DP467" s="154"/>
      <c r="DQ467" s="154"/>
      <c r="DR467" s="154"/>
      <c r="DS467" s="154"/>
      <c r="DT467" s="154"/>
      <c r="DU467" s="154"/>
      <c r="DV467" s="154"/>
      <c r="DW467" s="154"/>
      <c r="DX467" s="154"/>
      <c r="DY467" s="154"/>
      <c r="DZ467" s="154"/>
      <c r="EA467" s="154"/>
      <c r="EB467" s="154"/>
      <c r="EC467" s="154"/>
      <c r="ED467" s="154"/>
      <c r="EE467" s="154"/>
      <c r="EF467" s="154"/>
      <c r="EG467" s="154"/>
      <c r="EH467" s="154"/>
      <c r="EI467" s="154"/>
      <c r="EJ467" s="154"/>
      <c r="EK467" s="154"/>
      <c r="EL467" s="154"/>
      <c r="EM467" s="154"/>
      <c r="EN467" s="154"/>
      <c r="EO467" s="154"/>
      <c r="EP467" s="154"/>
      <c r="EQ467" s="154"/>
      <c r="ER467" s="154"/>
      <c r="ES467" s="154"/>
      <c r="ET467" s="154"/>
      <c r="EU467" s="154"/>
      <c r="EV467" s="154"/>
    </row>
    <row r="468" spans="32:152" ht="12.75"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  <c r="BD468" s="154"/>
      <c r="BE468" s="154"/>
      <c r="BF468" s="154"/>
      <c r="BG468" s="154"/>
      <c r="BH468" s="154"/>
      <c r="BI468" s="154"/>
      <c r="BJ468" s="154"/>
      <c r="BK468" s="154"/>
      <c r="BL468" s="154"/>
      <c r="BM468" s="154"/>
      <c r="BN468" s="154"/>
      <c r="BO468" s="154"/>
      <c r="BP468" s="154"/>
      <c r="BQ468" s="154"/>
      <c r="BR468" s="154"/>
      <c r="BS468" s="154"/>
      <c r="BT468" s="154"/>
      <c r="BU468" s="154"/>
      <c r="BV468" s="154"/>
      <c r="BW468" s="154"/>
      <c r="BX468" s="154"/>
      <c r="BY468" s="154"/>
      <c r="BZ468" s="154"/>
      <c r="CA468" s="154"/>
      <c r="CB468" s="154"/>
      <c r="CC468" s="154"/>
      <c r="CD468" s="154"/>
      <c r="CE468" s="154"/>
      <c r="CF468" s="154"/>
      <c r="CG468" s="154"/>
      <c r="CH468" s="154"/>
      <c r="CI468" s="154"/>
      <c r="CJ468" s="154"/>
      <c r="CK468" s="154"/>
      <c r="CL468" s="154"/>
      <c r="CM468" s="154"/>
      <c r="CN468" s="154"/>
      <c r="CO468" s="154"/>
      <c r="CP468" s="154"/>
      <c r="CQ468" s="154"/>
      <c r="CR468" s="154"/>
      <c r="CS468" s="154"/>
      <c r="CT468" s="154"/>
      <c r="CU468" s="154"/>
      <c r="CV468" s="154"/>
      <c r="CW468" s="154"/>
      <c r="CX468" s="154"/>
      <c r="CY468" s="154"/>
      <c r="CZ468" s="154"/>
      <c r="DA468" s="154"/>
      <c r="DB468" s="154"/>
      <c r="DC468" s="154"/>
      <c r="DD468" s="154"/>
      <c r="DE468" s="154"/>
      <c r="DF468" s="154"/>
      <c r="DG468" s="154"/>
      <c r="DH468" s="154"/>
      <c r="DI468" s="154"/>
      <c r="DJ468" s="154"/>
      <c r="DK468" s="154"/>
      <c r="DL468" s="154"/>
      <c r="DM468" s="154"/>
      <c r="DN468" s="154"/>
      <c r="DO468" s="154"/>
      <c r="DP468" s="154"/>
      <c r="DQ468" s="154"/>
      <c r="DR468" s="154"/>
      <c r="DS468" s="154"/>
      <c r="DT468" s="154"/>
      <c r="DU468" s="154"/>
      <c r="DV468" s="154"/>
      <c r="DW468" s="154"/>
      <c r="DX468" s="154"/>
      <c r="DY468" s="154"/>
      <c r="DZ468" s="154"/>
      <c r="EA468" s="154"/>
      <c r="EB468" s="154"/>
      <c r="EC468" s="154"/>
      <c r="ED468" s="154"/>
      <c r="EE468" s="154"/>
      <c r="EF468" s="154"/>
      <c r="EG468" s="154"/>
      <c r="EH468" s="154"/>
      <c r="EI468" s="154"/>
      <c r="EJ468" s="154"/>
      <c r="EK468" s="154"/>
      <c r="EL468" s="154"/>
      <c r="EM468" s="154"/>
      <c r="EN468" s="154"/>
      <c r="EO468" s="154"/>
      <c r="EP468" s="154"/>
      <c r="EQ468" s="154"/>
      <c r="ER468" s="154"/>
      <c r="ES468" s="154"/>
      <c r="ET468" s="154"/>
      <c r="EU468" s="154"/>
      <c r="EV468" s="154"/>
    </row>
    <row r="469" spans="32:152" ht="12.75">
      <c r="AF469" s="154"/>
      <c r="AG469" s="154"/>
      <c r="AH469" s="154"/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  <c r="BD469" s="154"/>
      <c r="BE469" s="154"/>
      <c r="BF469" s="154"/>
      <c r="BG469" s="154"/>
      <c r="BH469" s="154"/>
      <c r="BI469" s="154"/>
      <c r="BJ469" s="154"/>
      <c r="BK469" s="154"/>
      <c r="BL469" s="154"/>
      <c r="BM469" s="154"/>
      <c r="BN469" s="154"/>
      <c r="BO469" s="154"/>
      <c r="BP469" s="154"/>
      <c r="BQ469" s="154"/>
      <c r="BR469" s="154"/>
      <c r="BS469" s="154"/>
      <c r="BT469" s="154"/>
      <c r="BU469" s="154"/>
      <c r="BV469" s="154"/>
      <c r="BW469" s="154"/>
      <c r="BX469" s="154"/>
      <c r="BY469" s="154"/>
      <c r="BZ469" s="154"/>
      <c r="CA469" s="154"/>
      <c r="CB469" s="154"/>
      <c r="CC469" s="154"/>
      <c r="CD469" s="154"/>
      <c r="CE469" s="154"/>
      <c r="CF469" s="154"/>
      <c r="CG469" s="154"/>
      <c r="CH469" s="154"/>
      <c r="CI469" s="154"/>
      <c r="CJ469" s="154"/>
      <c r="CK469" s="154"/>
      <c r="CL469" s="154"/>
      <c r="CM469" s="154"/>
      <c r="CN469" s="154"/>
      <c r="CO469" s="154"/>
      <c r="CP469" s="154"/>
      <c r="CQ469" s="154"/>
      <c r="CR469" s="154"/>
      <c r="CS469" s="154"/>
      <c r="CT469" s="154"/>
      <c r="CU469" s="154"/>
      <c r="CV469" s="154"/>
      <c r="CW469" s="154"/>
      <c r="CX469" s="154"/>
      <c r="CY469" s="154"/>
      <c r="CZ469" s="154"/>
      <c r="DA469" s="154"/>
      <c r="DB469" s="154"/>
      <c r="DC469" s="154"/>
      <c r="DD469" s="154"/>
      <c r="DE469" s="154"/>
      <c r="DF469" s="154"/>
      <c r="DG469" s="154"/>
      <c r="DH469" s="154"/>
      <c r="DI469" s="154"/>
      <c r="DJ469" s="154"/>
      <c r="DK469" s="154"/>
      <c r="DL469" s="154"/>
      <c r="DM469" s="154"/>
      <c r="DN469" s="154"/>
      <c r="DO469" s="154"/>
      <c r="DP469" s="154"/>
      <c r="DQ469" s="154"/>
      <c r="DR469" s="154"/>
      <c r="DS469" s="154"/>
      <c r="DT469" s="154"/>
      <c r="DU469" s="154"/>
      <c r="DV469" s="154"/>
      <c r="DW469" s="154"/>
      <c r="DX469" s="154"/>
      <c r="DY469" s="154"/>
      <c r="DZ469" s="154"/>
      <c r="EA469" s="154"/>
      <c r="EB469" s="154"/>
      <c r="EC469" s="154"/>
      <c r="ED469" s="154"/>
      <c r="EE469" s="154"/>
      <c r="EF469" s="154"/>
      <c r="EG469" s="154"/>
      <c r="EH469" s="154"/>
      <c r="EI469" s="154"/>
      <c r="EJ469" s="154"/>
      <c r="EK469" s="154"/>
      <c r="EL469" s="154"/>
      <c r="EM469" s="154"/>
      <c r="EN469" s="154"/>
      <c r="EO469" s="154"/>
      <c r="EP469" s="154"/>
      <c r="EQ469" s="154"/>
      <c r="ER469" s="154"/>
      <c r="ES469" s="154"/>
      <c r="ET469" s="154"/>
      <c r="EU469" s="154"/>
      <c r="EV469" s="154"/>
    </row>
    <row r="470" spans="32:152" ht="12.75">
      <c r="AF470" s="154"/>
      <c r="AG470" s="154"/>
      <c r="AH470" s="154"/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  <c r="BD470" s="154"/>
      <c r="BE470" s="154"/>
      <c r="BF470" s="154"/>
      <c r="BG470" s="154"/>
      <c r="BH470" s="154"/>
      <c r="BI470" s="154"/>
      <c r="BJ470" s="154"/>
      <c r="BK470" s="154"/>
      <c r="BL470" s="154"/>
      <c r="BM470" s="154"/>
      <c r="BN470" s="154"/>
      <c r="BO470" s="154"/>
      <c r="BP470" s="154"/>
      <c r="BQ470" s="154"/>
      <c r="BR470" s="154"/>
      <c r="BS470" s="154"/>
      <c r="BT470" s="154"/>
      <c r="BU470" s="154"/>
      <c r="BV470" s="154"/>
      <c r="BW470" s="154"/>
      <c r="BX470" s="154"/>
      <c r="BY470" s="154"/>
      <c r="BZ470" s="154"/>
      <c r="CA470" s="154"/>
      <c r="CB470" s="154"/>
      <c r="CC470" s="154"/>
      <c r="CD470" s="154"/>
      <c r="CE470" s="154"/>
      <c r="CF470" s="154"/>
      <c r="CG470" s="154"/>
      <c r="CH470" s="154"/>
      <c r="CI470" s="154"/>
      <c r="CJ470" s="154"/>
      <c r="CK470" s="154"/>
      <c r="CL470" s="154"/>
      <c r="CM470" s="154"/>
      <c r="CN470" s="154"/>
      <c r="CO470" s="154"/>
      <c r="CP470" s="154"/>
      <c r="CQ470" s="154"/>
      <c r="CR470" s="154"/>
      <c r="CS470" s="154"/>
      <c r="CT470" s="154"/>
      <c r="CU470" s="154"/>
      <c r="CV470" s="154"/>
      <c r="CW470" s="154"/>
      <c r="CX470" s="154"/>
      <c r="CY470" s="154"/>
      <c r="CZ470" s="154"/>
      <c r="DA470" s="154"/>
      <c r="DB470" s="154"/>
      <c r="DC470" s="154"/>
      <c r="DD470" s="154"/>
      <c r="DE470" s="154"/>
      <c r="DF470" s="154"/>
      <c r="DG470" s="154"/>
      <c r="DH470" s="154"/>
      <c r="DI470" s="154"/>
      <c r="DJ470" s="154"/>
      <c r="DK470" s="154"/>
      <c r="DL470" s="154"/>
      <c r="DM470" s="154"/>
      <c r="DN470" s="154"/>
      <c r="DO470" s="154"/>
      <c r="DP470" s="154"/>
      <c r="DQ470" s="154"/>
      <c r="DR470" s="154"/>
      <c r="DS470" s="154"/>
      <c r="DT470" s="154"/>
      <c r="DU470" s="154"/>
      <c r="DV470" s="154"/>
      <c r="DW470" s="154"/>
      <c r="DX470" s="154"/>
      <c r="DY470" s="154"/>
      <c r="DZ470" s="154"/>
      <c r="EA470" s="154"/>
      <c r="EB470" s="154"/>
      <c r="EC470" s="154"/>
      <c r="ED470" s="154"/>
      <c r="EE470" s="154"/>
      <c r="EF470" s="154"/>
      <c r="EG470" s="154"/>
      <c r="EH470" s="154"/>
      <c r="EI470" s="154"/>
      <c r="EJ470" s="154"/>
      <c r="EK470" s="154"/>
      <c r="EL470" s="154"/>
      <c r="EM470" s="154"/>
      <c r="EN470" s="154"/>
      <c r="EO470" s="154"/>
      <c r="EP470" s="154"/>
      <c r="EQ470" s="154"/>
      <c r="ER470" s="154"/>
      <c r="ES470" s="154"/>
      <c r="ET470" s="154"/>
      <c r="EU470" s="154"/>
      <c r="EV470" s="154"/>
    </row>
    <row r="471" spans="32:152" ht="12.75"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  <c r="BD471" s="154"/>
      <c r="BE471" s="154"/>
      <c r="BF471" s="154"/>
      <c r="BG471" s="154"/>
      <c r="BH471" s="154"/>
      <c r="BI471" s="154"/>
      <c r="BJ471" s="154"/>
      <c r="BK471" s="154"/>
      <c r="BL471" s="154"/>
      <c r="BM471" s="154"/>
      <c r="BN471" s="154"/>
      <c r="BO471" s="154"/>
      <c r="BP471" s="154"/>
      <c r="BQ471" s="154"/>
      <c r="BR471" s="154"/>
      <c r="BS471" s="154"/>
      <c r="BT471" s="154"/>
      <c r="BU471" s="154"/>
      <c r="BV471" s="154"/>
      <c r="BW471" s="154"/>
      <c r="BX471" s="154"/>
      <c r="BY471" s="154"/>
      <c r="BZ471" s="154"/>
      <c r="CA471" s="154"/>
      <c r="CB471" s="154"/>
      <c r="CC471" s="154"/>
      <c r="CD471" s="154"/>
      <c r="CE471" s="154"/>
      <c r="CF471" s="154"/>
      <c r="CG471" s="154"/>
      <c r="CH471" s="154"/>
      <c r="CI471" s="154"/>
      <c r="CJ471" s="154"/>
      <c r="CK471" s="154"/>
      <c r="CL471" s="154"/>
      <c r="CM471" s="154"/>
      <c r="CN471" s="154"/>
      <c r="CO471" s="154"/>
      <c r="CP471" s="154"/>
      <c r="CQ471" s="154"/>
      <c r="CR471" s="154"/>
      <c r="CS471" s="154"/>
      <c r="CT471" s="154"/>
      <c r="CU471" s="154"/>
      <c r="CV471" s="154"/>
      <c r="CW471" s="154"/>
      <c r="CX471" s="154"/>
      <c r="CY471" s="154"/>
      <c r="CZ471" s="154"/>
      <c r="DA471" s="154"/>
      <c r="DB471" s="154"/>
      <c r="DC471" s="154"/>
      <c r="DD471" s="154"/>
      <c r="DE471" s="154"/>
      <c r="DF471" s="154"/>
      <c r="DG471" s="154"/>
      <c r="DH471" s="154"/>
      <c r="DI471" s="154"/>
      <c r="DJ471" s="154"/>
      <c r="DK471" s="154"/>
      <c r="DL471" s="154"/>
      <c r="DM471" s="154"/>
      <c r="DN471" s="154"/>
      <c r="DO471" s="154"/>
      <c r="DP471" s="154"/>
      <c r="DQ471" s="154"/>
      <c r="DR471" s="154"/>
      <c r="DS471" s="154"/>
      <c r="DT471" s="154"/>
      <c r="DU471" s="154"/>
      <c r="DV471" s="154"/>
      <c r="DW471" s="154"/>
      <c r="DX471" s="154"/>
      <c r="DY471" s="154"/>
      <c r="DZ471" s="154"/>
      <c r="EA471" s="154"/>
      <c r="EB471" s="154"/>
      <c r="EC471" s="154"/>
      <c r="ED471" s="154"/>
      <c r="EE471" s="154"/>
      <c r="EF471" s="154"/>
      <c r="EG471" s="154"/>
      <c r="EH471" s="154"/>
      <c r="EI471" s="154"/>
      <c r="EJ471" s="154"/>
      <c r="EK471" s="154"/>
      <c r="EL471" s="154"/>
      <c r="EM471" s="154"/>
      <c r="EN471" s="154"/>
      <c r="EO471" s="154"/>
      <c r="EP471" s="154"/>
      <c r="EQ471" s="154"/>
      <c r="ER471" s="154"/>
      <c r="ES471" s="154"/>
      <c r="ET471" s="154"/>
      <c r="EU471" s="154"/>
      <c r="EV471" s="154"/>
    </row>
    <row r="472" spans="32:152" ht="12.75">
      <c r="AF472" s="154"/>
      <c r="AG472" s="154"/>
      <c r="AH472" s="154"/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  <c r="BD472" s="154"/>
      <c r="BE472" s="154"/>
      <c r="BF472" s="154"/>
      <c r="BG472" s="154"/>
      <c r="BH472" s="154"/>
      <c r="BI472" s="154"/>
      <c r="BJ472" s="154"/>
      <c r="BK472" s="154"/>
      <c r="BL472" s="154"/>
      <c r="BM472" s="154"/>
      <c r="BN472" s="154"/>
      <c r="BO472" s="154"/>
      <c r="BP472" s="154"/>
      <c r="BQ472" s="154"/>
      <c r="BR472" s="154"/>
      <c r="BS472" s="154"/>
      <c r="BT472" s="154"/>
      <c r="BU472" s="154"/>
      <c r="BV472" s="154"/>
      <c r="BW472" s="154"/>
      <c r="BX472" s="154"/>
      <c r="BY472" s="154"/>
      <c r="BZ472" s="154"/>
      <c r="CA472" s="154"/>
      <c r="CB472" s="154"/>
      <c r="CC472" s="154"/>
      <c r="CD472" s="154"/>
      <c r="CE472" s="154"/>
      <c r="CF472" s="154"/>
      <c r="CG472" s="154"/>
      <c r="CH472" s="154"/>
      <c r="CI472" s="154"/>
      <c r="CJ472" s="154"/>
      <c r="CK472" s="154"/>
      <c r="CL472" s="154"/>
      <c r="CM472" s="154"/>
      <c r="CN472" s="154"/>
      <c r="CO472" s="154"/>
      <c r="CP472" s="154"/>
      <c r="CQ472" s="154"/>
      <c r="CR472" s="154"/>
      <c r="CS472" s="154"/>
      <c r="CT472" s="154"/>
      <c r="CU472" s="154"/>
      <c r="CV472" s="154"/>
      <c r="CW472" s="154"/>
      <c r="CX472" s="154"/>
      <c r="CY472" s="154"/>
      <c r="CZ472" s="154"/>
      <c r="DA472" s="154"/>
      <c r="DB472" s="154"/>
      <c r="DC472" s="154"/>
      <c r="DD472" s="154"/>
      <c r="DE472" s="154"/>
      <c r="DF472" s="154"/>
      <c r="DG472" s="154"/>
      <c r="DH472" s="154"/>
      <c r="DI472" s="154"/>
      <c r="DJ472" s="154"/>
      <c r="DK472" s="154"/>
      <c r="DL472" s="154"/>
      <c r="DM472" s="154"/>
      <c r="DN472" s="154"/>
      <c r="DO472" s="154"/>
      <c r="DP472" s="154"/>
      <c r="DQ472" s="154"/>
      <c r="DR472" s="154"/>
      <c r="DS472" s="154"/>
      <c r="DT472" s="154"/>
      <c r="DU472" s="154"/>
      <c r="DV472" s="154"/>
      <c r="DW472" s="154"/>
      <c r="DX472" s="154"/>
      <c r="DY472" s="154"/>
      <c r="DZ472" s="154"/>
      <c r="EA472" s="154"/>
      <c r="EB472" s="154"/>
      <c r="EC472" s="154"/>
      <c r="ED472" s="154"/>
      <c r="EE472" s="154"/>
      <c r="EF472" s="154"/>
      <c r="EG472" s="154"/>
      <c r="EH472" s="154"/>
      <c r="EI472" s="154"/>
      <c r="EJ472" s="154"/>
      <c r="EK472" s="154"/>
      <c r="EL472" s="154"/>
      <c r="EM472" s="154"/>
      <c r="EN472" s="154"/>
      <c r="EO472" s="154"/>
      <c r="EP472" s="154"/>
      <c r="EQ472" s="154"/>
      <c r="ER472" s="154"/>
      <c r="ES472" s="154"/>
      <c r="ET472" s="154"/>
      <c r="EU472" s="154"/>
      <c r="EV472" s="154"/>
    </row>
    <row r="473" spans="32:152" ht="12.75">
      <c r="AF473" s="154"/>
      <c r="AG473" s="154"/>
      <c r="AH473" s="154"/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  <c r="BD473" s="154"/>
      <c r="BE473" s="154"/>
      <c r="BF473" s="154"/>
      <c r="BG473" s="154"/>
      <c r="BH473" s="154"/>
      <c r="BI473" s="154"/>
      <c r="BJ473" s="154"/>
      <c r="BK473" s="154"/>
      <c r="BL473" s="154"/>
      <c r="BM473" s="154"/>
      <c r="BN473" s="154"/>
      <c r="BO473" s="154"/>
      <c r="BP473" s="154"/>
      <c r="BQ473" s="154"/>
      <c r="BR473" s="154"/>
      <c r="BS473" s="154"/>
      <c r="BT473" s="154"/>
      <c r="BU473" s="154"/>
      <c r="BV473" s="154"/>
      <c r="BW473" s="154"/>
      <c r="BX473" s="154"/>
      <c r="BY473" s="154"/>
      <c r="BZ473" s="154"/>
      <c r="CA473" s="154"/>
      <c r="CB473" s="154"/>
      <c r="CC473" s="154"/>
      <c r="CD473" s="154"/>
      <c r="CE473" s="154"/>
      <c r="CF473" s="154"/>
      <c r="CG473" s="154"/>
      <c r="CH473" s="154"/>
      <c r="CI473" s="154"/>
      <c r="CJ473" s="154"/>
      <c r="CK473" s="154"/>
      <c r="CL473" s="154"/>
      <c r="CM473" s="154"/>
      <c r="CN473" s="154"/>
      <c r="CO473" s="154"/>
      <c r="CP473" s="154"/>
      <c r="CQ473" s="154"/>
      <c r="CR473" s="154"/>
      <c r="CS473" s="154"/>
      <c r="CT473" s="154"/>
      <c r="CU473" s="154"/>
      <c r="CV473" s="154"/>
      <c r="CW473" s="154"/>
      <c r="CX473" s="154"/>
      <c r="CY473" s="154"/>
      <c r="CZ473" s="154"/>
      <c r="DA473" s="154"/>
      <c r="DB473" s="154"/>
      <c r="DC473" s="154"/>
      <c r="DD473" s="154"/>
      <c r="DE473" s="154"/>
      <c r="DF473" s="154"/>
      <c r="DG473" s="154"/>
      <c r="DH473" s="154"/>
      <c r="DI473" s="154"/>
      <c r="DJ473" s="154"/>
      <c r="DK473" s="154"/>
      <c r="DL473" s="154"/>
      <c r="DM473" s="154"/>
      <c r="DN473" s="154"/>
      <c r="DO473" s="154"/>
      <c r="DP473" s="154"/>
      <c r="DQ473" s="154"/>
      <c r="DR473" s="154"/>
      <c r="DS473" s="154"/>
      <c r="DT473" s="154"/>
      <c r="DU473" s="154"/>
      <c r="DV473" s="154"/>
      <c r="DW473" s="154"/>
      <c r="DX473" s="154"/>
      <c r="DY473" s="154"/>
      <c r="DZ473" s="154"/>
      <c r="EA473" s="154"/>
      <c r="EB473" s="154"/>
      <c r="EC473" s="154"/>
      <c r="ED473" s="154"/>
      <c r="EE473" s="154"/>
      <c r="EF473" s="154"/>
      <c r="EG473" s="154"/>
      <c r="EH473" s="154"/>
      <c r="EI473" s="154"/>
      <c r="EJ473" s="154"/>
      <c r="EK473" s="154"/>
      <c r="EL473" s="154"/>
      <c r="EM473" s="154"/>
      <c r="EN473" s="154"/>
      <c r="EO473" s="154"/>
      <c r="EP473" s="154"/>
      <c r="EQ473" s="154"/>
      <c r="ER473" s="154"/>
      <c r="ES473" s="154"/>
      <c r="ET473" s="154"/>
      <c r="EU473" s="154"/>
      <c r="EV473" s="154"/>
    </row>
    <row r="474" spans="32:152" ht="12.75">
      <c r="AF474" s="154"/>
      <c r="AG474" s="154"/>
      <c r="AH474" s="154"/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  <c r="BD474" s="154"/>
      <c r="BE474" s="154"/>
      <c r="BF474" s="154"/>
      <c r="BG474" s="154"/>
      <c r="BH474" s="154"/>
      <c r="BI474" s="154"/>
      <c r="BJ474" s="154"/>
      <c r="BK474" s="154"/>
      <c r="BL474" s="154"/>
      <c r="BM474" s="154"/>
      <c r="BN474" s="154"/>
      <c r="BO474" s="154"/>
      <c r="BP474" s="154"/>
      <c r="BQ474" s="154"/>
      <c r="BR474" s="154"/>
      <c r="BS474" s="154"/>
      <c r="BT474" s="154"/>
      <c r="BU474" s="154"/>
      <c r="BV474" s="154"/>
      <c r="BW474" s="154"/>
      <c r="BX474" s="154"/>
      <c r="BY474" s="154"/>
      <c r="BZ474" s="154"/>
      <c r="CA474" s="154"/>
      <c r="CB474" s="154"/>
      <c r="CC474" s="154"/>
      <c r="CD474" s="154"/>
      <c r="CE474" s="154"/>
      <c r="CF474" s="154"/>
      <c r="CG474" s="154"/>
      <c r="CH474" s="154"/>
      <c r="CI474" s="154"/>
      <c r="CJ474" s="154"/>
      <c r="CK474" s="154"/>
      <c r="CL474" s="154"/>
      <c r="CM474" s="154"/>
      <c r="CN474" s="154"/>
      <c r="CO474" s="154"/>
      <c r="CP474" s="154"/>
      <c r="CQ474" s="154"/>
      <c r="CR474" s="154"/>
      <c r="CS474" s="154"/>
      <c r="CT474" s="154"/>
      <c r="CU474" s="154"/>
      <c r="CV474" s="154"/>
      <c r="CW474" s="154"/>
      <c r="CX474" s="154"/>
      <c r="CY474" s="154"/>
      <c r="CZ474" s="154"/>
      <c r="DA474" s="154"/>
      <c r="DB474" s="154"/>
      <c r="DC474" s="154"/>
      <c r="DD474" s="154"/>
      <c r="DE474" s="154"/>
      <c r="DF474" s="154"/>
      <c r="DG474" s="154"/>
      <c r="DH474" s="154"/>
      <c r="DI474" s="154"/>
      <c r="DJ474" s="154"/>
      <c r="DK474" s="154"/>
      <c r="DL474" s="154"/>
      <c r="DM474" s="154"/>
      <c r="DN474" s="154"/>
      <c r="DO474" s="154"/>
      <c r="DP474" s="154"/>
      <c r="DQ474" s="154"/>
      <c r="DR474" s="154"/>
      <c r="DS474" s="154"/>
      <c r="DT474" s="154"/>
      <c r="DU474" s="154"/>
      <c r="DV474" s="154"/>
      <c r="DW474" s="154"/>
      <c r="DX474" s="154"/>
      <c r="DY474" s="154"/>
      <c r="DZ474" s="154"/>
      <c r="EA474" s="154"/>
      <c r="EB474" s="154"/>
      <c r="EC474" s="154"/>
      <c r="ED474" s="154"/>
      <c r="EE474" s="154"/>
      <c r="EF474" s="154"/>
      <c r="EG474" s="154"/>
      <c r="EH474" s="154"/>
      <c r="EI474" s="154"/>
      <c r="EJ474" s="154"/>
      <c r="EK474" s="154"/>
      <c r="EL474" s="154"/>
      <c r="EM474" s="154"/>
      <c r="EN474" s="154"/>
      <c r="EO474" s="154"/>
      <c r="EP474" s="154"/>
      <c r="EQ474" s="154"/>
      <c r="ER474" s="154"/>
      <c r="ES474" s="154"/>
      <c r="ET474" s="154"/>
      <c r="EU474" s="154"/>
      <c r="EV474" s="154"/>
    </row>
    <row r="475" spans="32:152" ht="12.75">
      <c r="AF475" s="154"/>
      <c r="AG475" s="154"/>
      <c r="AH475" s="154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  <c r="BD475" s="154"/>
      <c r="BE475" s="154"/>
      <c r="BF475" s="154"/>
      <c r="BG475" s="154"/>
      <c r="BH475" s="154"/>
      <c r="BI475" s="154"/>
      <c r="BJ475" s="154"/>
      <c r="BK475" s="154"/>
      <c r="BL475" s="154"/>
      <c r="BM475" s="154"/>
      <c r="BN475" s="154"/>
      <c r="BO475" s="154"/>
      <c r="BP475" s="154"/>
      <c r="BQ475" s="154"/>
      <c r="BR475" s="154"/>
      <c r="BS475" s="154"/>
      <c r="BT475" s="154"/>
      <c r="BU475" s="154"/>
      <c r="BV475" s="154"/>
      <c r="BW475" s="154"/>
      <c r="BX475" s="154"/>
      <c r="BY475" s="154"/>
      <c r="BZ475" s="154"/>
      <c r="CA475" s="154"/>
      <c r="CB475" s="154"/>
      <c r="CC475" s="154"/>
      <c r="CD475" s="154"/>
      <c r="CE475" s="154"/>
      <c r="CF475" s="154"/>
      <c r="CG475" s="154"/>
      <c r="CH475" s="154"/>
      <c r="CI475" s="154"/>
      <c r="CJ475" s="154"/>
      <c r="CK475" s="154"/>
      <c r="CL475" s="154"/>
      <c r="CM475" s="154"/>
      <c r="CN475" s="154"/>
      <c r="CO475" s="154"/>
      <c r="CP475" s="154"/>
      <c r="CQ475" s="154"/>
      <c r="CR475" s="154"/>
      <c r="CS475" s="154"/>
      <c r="CT475" s="154"/>
      <c r="CU475" s="154"/>
      <c r="CV475" s="154"/>
      <c r="CW475" s="154"/>
      <c r="CX475" s="154"/>
      <c r="CY475" s="154"/>
      <c r="CZ475" s="154"/>
      <c r="DA475" s="154"/>
      <c r="DB475" s="154"/>
      <c r="DC475" s="154"/>
      <c r="DD475" s="154"/>
      <c r="DE475" s="154"/>
      <c r="DF475" s="154"/>
      <c r="DG475" s="154"/>
      <c r="DH475" s="154"/>
      <c r="DI475" s="154"/>
      <c r="DJ475" s="154"/>
      <c r="DK475" s="154"/>
      <c r="DL475" s="154"/>
      <c r="DM475" s="154"/>
      <c r="DN475" s="154"/>
      <c r="DO475" s="154"/>
      <c r="DP475" s="154"/>
      <c r="DQ475" s="154"/>
      <c r="DR475" s="154"/>
      <c r="DS475" s="154"/>
      <c r="DT475" s="154"/>
      <c r="DU475" s="154"/>
      <c r="DV475" s="154"/>
      <c r="DW475" s="154"/>
      <c r="DX475" s="154"/>
      <c r="DY475" s="154"/>
      <c r="DZ475" s="154"/>
      <c r="EA475" s="154"/>
      <c r="EB475" s="154"/>
      <c r="EC475" s="154"/>
      <c r="ED475" s="154"/>
      <c r="EE475" s="154"/>
      <c r="EF475" s="154"/>
      <c r="EG475" s="154"/>
      <c r="EH475" s="154"/>
      <c r="EI475" s="154"/>
      <c r="EJ475" s="154"/>
      <c r="EK475" s="154"/>
      <c r="EL475" s="154"/>
      <c r="EM475" s="154"/>
      <c r="EN475" s="154"/>
      <c r="EO475" s="154"/>
      <c r="EP475" s="154"/>
      <c r="EQ475" s="154"/>
      <c r="ER475" s="154"/>
      <c r="ES475" s="154"/>
      <c r="ET475" s="154"/>
      <c r="EU475" s="154"/>
      <c r="EV475" s="154"/>
    </row>
    <row r="476" spans="32:152" ht="12.75">
      <c r="AF476" s="154"/>
      <c r="AG476" s="154"/>
      <c r="AH476" s="154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  <c r="BD476" s="154"/>
      <c r="BE476" s="154"/>
      <c r="BF476" s="154"/>
      <c r="BG476" s="154"/>
      <c r="BH476" s="154"/>
      <c r="BI476" s="154"/>
      <c r="BJ476" s="154"/>
      <c r="BK476" s="154"/>
      <c r="BL476" s="154"/>
      <c r="BM476" s="154"/>
      <c r="BN476" s="154"/>
      <c r="BO476" s="154"/>
      <c r="BP476" s="154"/>
      <c r="BQ476" s="154"/>
      <c r="BR476" s="154"/>
      <c r="BS476" s="154"/>
      <c r="BT476" s="154"/>
      <c r="BU476" s="154"/>
      <c r="BV476" s="154"/>
      <c r="BW476" s="154"/>
      <c r="BX476" s="154"/>
      <c r="BY476" s="154"/>
      <c r="BZ476" s="154"/>
      <c r="CA476" s="154"/>
      <c r="CB476" s="154"/>
      <c r="CC476" s="154"/>
      <c r="CD476" s="154"/>
      <c r="CE476" s="154"/>
      <c r="CF476" s="154"/>
      <c r="CG476" s="154"/>
      <c r="CH476" s="154"/>
      <c r="CI476" s="154"/>
      <c r="CJ476" s="154"/>
      <c r="CK476" s="154"/>
      <c r="CL476" s="154"/>
      <c r="CM476" s="154"/>
      <c r="CN476" s="154"/>
      <c r="CO476" s="154"/>
      <c r="CP476" s="154"/>
      <c r="CQ476" s="154"/>
      <c r="CR476" s="154"/>
      <c r="CS476" s="154"/>
      <c r="CT476" s="154"/>
      <c r="CU476" s="154"/>
      <c r="CV476" s="154"/>
      <c r="CW476" s="154"/>
      <c r="CX476" s="154"/>
      <c r="CY476" s="154"/>
      <c r="CZ476" s="154"/>
      <c r="DA476" s="154"/>
      <c r="DB476" s="154"/>
      <c r="DC476" s="154"/>
      <c r="DD476" s="154"/>
      <c r="DE476" s="154"/>
      <c r="DF476" s="154"/>
      <c r="DG476" s="154"/>
      <c r="DH476" s="154"/>
      <c r="DI476" s="154"/>
      <c r="DJ476" s="154"/>
      <c r="DK476" s="154"/>
      <c r="DL476" s="154"/>
      <c r="DM476" s="154"/>
      <c r="DN476" s="154"/>
      <c r="DO476" s="154"/>
      <c r="DP476" s="154"/>
      <c r="DQ476" s="154"/>
      <c r="DR476" s="154"/>
      <c r="DS476" s="154"/>
      <c r="DT476" s="154"/>
      <c r="DU476" s="154"/>
      <c r="DV476" s="154"/>
      <c r="DW476" s="154"/>
      <c r="DX476" s="154"/>
      <c r="DY476" s="154"/>
      <c r="DZ476" s="154"/>
      <c r="EA476" s="154"/>
      <c r="EB476" s="154"/>
      <c r="EC476" s="154"/>
      <c r="ED476" s="154"/>
      <c r="EE476" s="154"/>
      <c r="EF476" s="154"/>
      <c r="EG476" s="154"/>
      <c r="EH476" s="154"/>
      <c r="EI476" s="154"/>
      <c r="EJ476" s="154"/>
      <c r="EK476" s="154"/>
      <c r="EL476" s="154"/>
      <c r="EM476" s="154"/>
      <c r="EN476" s="154"/>
      <c r="EO476" s="154"/>
      <c r="EP476" s="154"/>
      <c r="EQ476" s="154"/>
      <c r="ER476" s="154"/>
      <c r="ES476" s="154"/>
      <c r="ET476" s="154"/>
      <c r="EU476" s="154"/>
      <c r="EV476" s="154"/>
    </row>
    <row r="477" spans="32:152" ht="12.75">
      <c r="AF477" s="154"/>
      <c r="AG477" s="154"/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  <c r="BD477" s="154"/>
      <c r="BE477" s="154"/>
      <c r="BF477" s="154"/>
      <c r="BG477" s="154"/>
      <c r="BH477" s="154"/>
      <c r="BI477" s="154"/>
      <c r="BJ477" s="154"/>
      <c r="BK477" s="154"/>
      <c r="BL477" s="154"/>
      <c r="BM477" s="154"/>
      <c r="BN477" s="154"/>
      <c r="BO477" s="154"/>
      <c r="BP477" s="154"/>
      <c r="BQ477" s="154"/>
      <c r="BR477" s="154"/>
      <c r="BS477" s="154"/>
      <c r="BT477" s="154"/>
      <c r="BU477" s="154"/>
      <c r="BV477" s="154"/>
      <c r="BW477" s="154"/>
      <c r="BX477" s="154"/>
      <c r="BY477" s="154"/>
      <c r="BZ477" s="154"/>
      <c r="CA477" s="154"/>
      <c r="CB477" s="154"/>
      <c r="CC477" s="154"/>
      <c r="CD477" s="154"/>
      <c r="CE477" s="154"/>
      <c r="CF477" s="154"/>
      <c r="CG477" s="154"/>
      <c r="CH477" s="154"/>
      <c r="CI477" s="154"/>
      <c r="CJ477" s="154"/>
      <c r="CK477" s="154"/>
      <c r="CL477" s="154"/>
      <c r="CM477" s="154"/>
      <c r="CN477" s="154"/>
      <c r="CO477" s="154"/>
      <c r="CP477" s="154"/>
      <c r="CQ477" s="154"/>
      <c r="CR477" s="154"/>
      <c r="CS477" s="154"/>
      <c r="CT477" s="154"/>
      <c r="CU477" s="154"/>
      <c r="CV477" s="154"/>
      <c r="CW477" s="154"/>
      <c r="CX477" s="154"/>
      <c r="CY477" s="154"/>
      <c r="CZ477" s="154"/>
      <c r="DA477" s="154"/>
      <c r="DB477" s="154"/>
      <c r="DC477" s="154"/>
      <c r="DD477" s="154"/>
      <c r="DE477" s="154"/>
      <c r="DF477" s="154"/>
      <c r="DG477" s="154"/>
      <c r="DH477" s="154"/>
      <c r="DI477" s="154"/>
      <c r="DJ477" s="154"/>
      <c r="DK477" s="154"/>
      <c r="DL477" s="154"/>
      <c r="DM477" s="154"/>
      <c r="DN477" s="154"/>
      <c r="DO477" s="154"/>
      <c r="DP477" s="154"/>
      <c r="DQ477" s="154"/>
      <c r="DR477" s="154"/>
      <c r="DS477" s="154"/>
      <c r="DT477" s="154"/>
      <c r="DU477" s="154"/>
      <c r="DV477" s="154"/>
      <c r="DW477" s="154"/>
      <c r="DX477" s="154"/>
      <c r="DY477" s="154"/>
      <c r="DZ477" s="154"/>
      <c r="EA477" s="154"/>
      <c r="EB477" s="154"/>
      <c r="EC477" s="154"/>
      <c r="ED477" s="154"/>
      <c r="EE477" s="154"/>
      <c r="EF477" s="154"/>
      <c r="EG477" s="154"/>
      <c r="EH477" s="154"/>
      <c r="EI477" s="154"/>
      <c r="EJ477" s="154"/>
      <c r="EK477" s="154"/>
      <c r="EL477" s="154"/>
      <c r="EM477" s="154"/>
      <c r="EN477" s="154"/>
      <c r="EO477" s="154"/>
      <c r="EP477" s="154"/>
      <c r="EQ477" s="154"/>
      <c r="ER477" s="154"/>
      <c r="ES477" s="154"/>
      <c r="ET477" s="154"/>
      <c r="EU477" s="154"/>
      <c r="EV477" s="154"/>
    </row>
    <row r="478" spans="32:152" ht="12.75"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  <c r="BD478" s="154"/>
      <c r="BE478" s="154"/>
      <c r="BF478" s="154"/>
      <c r="BG478" s="154"/>
      <c r="BH478" s="154"/>
      <c r="BI478" s="154"/>
      <c r="BJ478" s="154"/>
      <c r="BK478" s="154"/>
      <c r="BL478" s="154"/>
      <c r="BM478" s="154"/>
      <c r="BN478" s="154"/>
      <c r="BO478" s="154"/>
      <c r="BP478" s="154"/>
      <c r="BQ478" s="154"/>
      <c r="BR478" s="154"/>
      <c r="BS478" s="154"/>
      <c r="BT478" s="154"/>
      <c r="BU478" s="154"/>
      <c r="BV478" s="154"/>
      <c r="BW478" s="154"/>
      <c r="BX478" s="154"/>
      <c r="BY478" s="154"/>
      <c r="BZ478" s="154"/>
      <c r="CA478" s="154"/>
      <c r="CB478" s="154"/>
      <c r="CC478" s="154"/>
      <c r="CD478" s="154"/>
      <c r="CE478" s="154"/>
      <c r="CF478" s="154"/>
      <c r="CG478" s="154"/>
      <c r="CH478" s="154"/>
      <c r="CI478" s="154"/>
      <c r="CJ478" s="154"/>
      <c r="CK478" s="154"/>
      <c r="CL478" s="154"/>
      <c r="CM478" s="154"/>
      <c r="CN478" s="154"/>
      <c r="CO478" s="154"/>
      <c r="CP478" s="154"/>
      <c r="CQ478" s="154"/>
      <c r="CR478" s="154"/>
      <c r="CS478" s="154"/>
      <c r="CT478" s="154"/>
      <c r="CU478" s="154"/>
      <c r="CV478" s="154"/>
      <c r="CW478" s="154"/>
      <c r="CX478" s="154"/>
      <c r="CY478" s="154"/>
      <c r="CZ478" s="154"/>
      <c r="DA478" s="154"/>
      <c r="DB478" s="154"/>
      <c r="DC478" s="154"/>
      <c r="DD478" s="154"/>
      <c r="DE478" s="154"/>
      <c r="DF478" s="154"/>
      <c r="DG478" s="154"/>
      <c r="DH478" s="154"/>
      <c r="DI478" s="154"/>
      <c r="DJ478" s="154"/>
      <c r="DK478" s="154"/>
      <c r="DL478" s="154"/>
      <c r="DM478" s="154"/>
      <c r="DN478" s="154"/>
      <c r="DO478" s="154"/>
      <c r="DP478" s="154"/>
      <c r="DQ478" s="154"/>
      <c r="DR478" s="154"/>
      <c r="DS478" s="154"/>
      <c r="DT478" s="154"/>
      <c r="DU478" s="154"/>
      <c r="DV478" s="154"/>
      <c r="DW478" s="154"/>
      <c r="DX478" s="154"/>
      <c r="DY478" s="154"/>
      <c r="DZ478" s="154"/>
      <c r="EA478" s="154"/>
      <c r="EB478" s="154"/>
      <c r="EC478" s="154"/>
      <c r="ED478" s="154"/>
      <c r="EE478" s="154"/>
      <c r="EF478" s="154"/>
      <c r="EG478" s="154"/>
      <c r="EH478" s="154"/>
      <c r="EI478" s="154"/>
      <c r="EJ478" s="154"/>
      <c r="EK478" s="154"/>
      <c r="EL478" s="154"/>
      <c r="EM478" s="154"/>
      <c r="EN478" s="154"/>
      <c r="EO478" s="154"/>
      <c r="EP478" s="154"/>
      <c r="EQ478" s="154"/>
      <c r="ER478" s="154"/>
      <c r="ES478" s="154"/>
      <c r="ET478" s="154"/>
      <c r="EU478" s="154"/>
      <c r="EV478" s="154"/>
    </row>
    <row r="479" spans="32:152" ht="12.75"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  <c r="BD479" s="154"/>
      <c r="BE479" s="154"/>
      <c r="BF479" s="154"/>
      <c r="BG479" s="154"/>
      <c r="BH479" s="154"/>
      <c r="BI479" s="154"/>
      <c r="BJ479" s="154"/>
      <c r="BK479" s="154"/>
      <c r="BL479" s="154"/>
      <c r="BM479" s="154"/>
      <c r="BN479" s="154"/>
      <c r="BO479" s="154"/>
      <c r="BP479" s="154"/>
      <c r="BQ479" s="154"/>
      <c r="BR479" s="154"/>
      <c r="BS479" s="154"/>
      <c r="BT479" s="154"/>
      <c r="BU479" s="154"/>
      <c r="BV479" s="154"/>
      <c r="BW479" s="154"/>
      <c r="BX479" s="154"/>
      <c r="BY479" s="154"/>
      <c r="BZ479" s="154"/>
      <c r="CA479" s="154"/>
      <c r="CB479" s="154"/>
      <c r="CC479" s="154"/>
      <c r="CD479" s="154"/>
      <c r="CE479" s="154"/>
      <c r="CF479" s="154"/>
      <c r="CG479" s="154"/>
      <c r="CH479" s="154"/>
      <c r="CI479" s="154"/>
      <c r="CJ479" s="154"/>
      <c r="CK479" s="154"/>
      <c r="CL479" s="154"/>
      <c r="CM479" s="154"/>
      <c r="CN479" s="154"/>
      <c r="CO479" s="154"/>
      <c r="CP479" s="154"/>
      <c r="CQ479" s="154"/>
      <c r="CR479" s="154"/>
      <c r="CS479" s="154"/>
      <c r="CT479" s="154"/>
      <c r="CU479" s="154"/>
      <c r="CV479" s="154"/>
      <c r="CW479" s="154"/>
      <c r="CX479" s="154"/>
      <c r="CY479" s="154"/>
      <c r="CZ479" s="154"/>
      <c r="DA479" s="154"/>
      <c r="DB479" s="154"/>
      <c r="DC479" s="154"/>
      <c r="DD479" s="154"/>
      <c r="DE479" s="154"/>
      <c r="DF479" s="154"/>
      <c r="DG479" s="154"/>
      <c r="DH479" s="154"/>
      <c r="DI479" s="154"/>
      <c r="DJ479" s="154"/>
      <c r="DK479" s="154"/>
      <c r="DL479" s="154"/>
      <c r="DM479" s="154"/>
      <c r="DN479" s="154"/>
      <c r="DO479" s="154"/>
      <c r="DP479" s="154"/>
      <c r="DQ479" s="154"/>
      <c r="DR479" s="154"/>
      <c r="DS479" s="154"/>
      <c r="DT479" s="154"/>
      <c r="DU479" s="154"/>
      <c r="DV479" s="154"/>
      <c r="DW479" s="154"/>
      <c r="DX479" s="154"/>
      <c r="DY479" s="154"/>
      <c r="DZ479" s="154"/>
      <c r="EA479" s="154"/>
      <c r="EB479" s="154"/>
      <c r="EC479" s="154"/>
      <c r="ED479" s="154"/>
      <c r="EE479" s="154"/>
      <c r="EF479" s="154"/>
      <c r="EG479" s="154"/>
      <c r="EH479" s="154"/>
      <c r="EI479" s="154"/>
      <c r="EJ479" s="154"/>
      <c r="EK479" s="154"/>
      <c r="EL479" s="154"/>
      <c r="EM479" s="154"/>
      <c r="EN479" s="154"/>
      <c r="EO479" s="154"/>
      <c r="EP479" s="154"/>
      <c r="EQ479" s="154"/>
      <c r="ER479" s="154"/>
      <c r="ES479" s="154"/>
      <c r="ET479" s="154"/>
      <c r="EU479" s="154"/>
      <c r="EV479" s="154"/>
    </row>
    <row r="480" spans="32:152" ht="12.75"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  <c r="BD480" s="154"/>
      <c r="BE480" s="154"/>
      <c r="BF480" s="154"/>
      <c r="BG480" s="154"/>
      <c r="BH480" s="154"/>
      <c r="BI480" s="154"/>
      <c r="BJ480" s="154"/>
      <c r="BK480" s="154"/>
      <c r="BL480" s="154"/>
      <c r="BM480" s="154"/>
      <c r="BN480" s="154"/>
      <c r="BO480" s="154"/>
      <c r="BP480" s="154"/>
      <c r="BQ480" s="154"/>
      <c r="BR480" s="154"/>
      <c r="BS480" s="154"/>
      <c r="BT480" s="154"/>
      <c r="BU480" s="154"/>
      <c r="BV480" s="154"/>
      <c r="BW480" s="154"/>
      <c r="BX480" s="154"/>
      <c r="BY480" s="154"/>
      <c r="BZ480" s="154"/>
      <c r="CA480" s="154"/>
      <c r="CB480" s="154"/>
      <c r="CC480" s="154"/>
      <c r="CD480" s="154"/>
      <c r="CE480" s="154"/>
      <c r="CF480" s="154"/>
      <c r="CG480" s="154"/>
      <c r="CH480" s="154"/>
      <c r="CI480" s="154"/>
      <c r="CJ480" s="154"/>
      <c r="CK480" s="154"/>
      <c r="CL480" s="154"/>
      <c r="CM480" s="154"/>
      <c r="CN480" s="154"/>
      <c r="CO480" s="154"/>
      <c r="CP480" s="154"/>
      <c r="CQ480" s="154"/>
      <c r="CR480" s="154"/>
      <c r="CS480" s="154"/>
      <c r="CT480" s="154"/>
      <c r="CU480" s="154"/>
      <c r="CV480" s="154"/>
      <c r="CW480" s="154"/>
      <c r="CX480" s="154"/>
      <c r="CY480" s="154"/>
      <c r="CZ480" s="154"/>
      <c r="DA480" s="154"/>
      <c r="DB480" s="154"/>
      <c r="DC480" s="154"/>
      <c r="DD480" s="154"/>
      <c r="DE480" s="154"/>
      <c r="DF480" s="154"/>
      <c r="DG480" s="154"/>
      <c r="DH480" s="154"/>
      <c r="DI480" s="154"/>
      <c r="DJ480" s="154"/>
      <c r="DK480" s="154"/>
      <c r="DL480" s="154"/>
      <c r="DM480" s="154"/>
      <c r="DN480" s="154"/>
      <c r="DO480" s="154"/>
      <c r="DP480" s="154"/>
      <c r="DQ480" s="154"/>
      <c r="DR480" s="154"/>
      <c r="DS480" s="154"/>
      <c r="DT480" s="154"/>
      <c r="DU480" s="154"/>
      <c r="DV480" s="154"/>
      <c r="DW480" s="154"/>
      <c r="DX480" s="154"/>
      <c r="DY480" s="154"/>
      <c r="DZ480" s="154"/>
      <c r="EA480" s="154"/>
      <c r="EB480" s="154"/>
      <c r="EC480" s="154"/>
      <c r="ED480" s="154"/>
      <c r="EE480" s="154"/>
      <c r="EF480" s="154"/>
      <c r="EG480" s="154"/>
      <c r="EH480" s="154"/>
      <c r="EI480" s="154"/>
      <c r="EJ480" s="154"/>
      <c r="EK480" s="154"/>
      <c r="EL480" s="154"/>
      <c r="EM480" s="154"/>
      <c r="EN480" s="154"/>
      <c r="EO480" s="154"/>
      <c r="EP480" s="154"/>
      <c r="EQ480" s="154"/>
      <c r="ER480" s="154"/>
      <c r="ES480" s="154"/>
      <c r="ET480" s="154"/>
      <c r="EU480" s="154"/>
      <c r="EV480" s="154"/>
    </row>
    <row r="481" spans="32:152" ht="12.75"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  <c r="BD481" s="154"/>
      <c r="BE481" s="154"/>
      <c r="BF481" s="154"/>
      <c r="BG481" s="154"/>
      <c r="BH481" s="154"/>
      <c r="BI481" s="154"/>
      <c r="BJ481" s="154"/>
      <c r="BK481" s="154"/>
      <c r="BL481" s="154"/>
      <c r="BM481" s="154"/>
      <c r="BN481" s="154"/>
      <c r="BO481" s="154"/>
      <c r="BP481" s="154"/>
      <c r="BQ481" s="154"/>
      <c r="BR481" s="154"/>
      <c r="BS481" s="154"/>
      <c r="BT481" s="154"/>
      <c r="BU481" s="154"/>
      <c r="BV481" s="154"/>
      <c r="BW481" s="154"/>
      <c r="BX481" s="154"/>
      <c r="BY481" s="154"/>
      <c r="BZ481" s="154"/>
      <c r="CA481" s="154"/>
      <c r="CB481" s="154"/>
      <c r="CC481" s="154"/>
      <c r="CD481" s="154"/>
      <c r="CE481" s="154"/>
      <c r="CF481" s="154"/>
      <c r="CG481" s="154"/>
      <c r="CH481" s="154"/>
      <c r="CI481" s="154"/>
      <c r="CJ481" s="154"/>
      <c r="CK481" s="154"/>
      <c r="CL481" s="154"/>
      <c r="CM481" s="154"/>
      <c r="CN481" s="154"/>
      <c r="CO481" s="154"/>
      <c r="CP481" s="154"/>
      <c r="CQ481" s="154"/>
      <c r="CR481" s="154"/>
      <c r="CS481" s="154"/>
      <c r="CT481" s="154"/>
      <c r="CU481" s="154"/>
      <c r="CV481" s="154"/>
      <c r="CW481" s="154"/>
      <c r="CX481" s="154"/>
      <c r="CY481" s="154"/>
      <c r="CZ481" s="154"/>
      <c r="DA481" s="154"/>
      <c r="DB481" s="154"/>
      <c r="DC481" s="154"/>
      <c r="DD481" s="154"/>
      <c r="DE481" s="154"/>
      <c r="DF481" s="154"/>
      <c r="DG481" s="154"/>
      <c r="DH481" s="154"/>
      <c r="DI481" s="154"/>
      <c r="DJ481" s="154"/>
      <c r="DK481" s="154"/>
      <c r="DL481" s="154"/>
      <c r="DM481" s="154"/>
      <c r="DN481" s="154"/>
      <c r="DO481" s="154"/>
      <c r="DP481" s="154"/>
      <c r="DQ481" s="154"/>
      <c r="DR481" s="154"/>
      <c r="DS481" s="154"/>
      <c r="DT481" s="154"/>
      <c r="DU481" s="154"/>
      <c r="DV481" s="154"/>
      <c r="DW481" s="154"/>
      <c r="DX481" s="154"/>
      <c r="DY481" s="154"/>
      <c r="DZ481" s="154"/>
      <c r="EA481" s="154"/>
      <c r="EB481" s="154"/>
      <c r="EC481" s="154"/>
      <c r="ED481" s="154"/>
      <c r="EE481" s="154"/>
      <c r="EF481" s="154"/>
      <c r="EG481" s="154"/>
      <c r="EH481" s="154"/>
      <c r="EI481" s="154"/>
      <c r="EJ481" s="154"/>
      <c r="EK481" s="154"/>
      <c r="EL481" s="154"/>
      <c r="EM481" s="154"/>
      <c r="EN481" s="154"/>
      <c r="EO481" s="154"/>
      <c r="EP481" s="154"/>
      <c r="EQ481" s="154"/>
      <c r="ER481" s="154"/>
      <c r="ES481" s="154"/>
      <c r="ET481" s="154"/>
      <c r="EU481" s="154"/>
      <c r="EV481" s="154"/>
    </row>
    <row r="482" spans="32:152" ht="12.75"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  <c r="BD482" s="154"/>
      <c r="BE482" s="154"/>
      <c r="BF482" s="154"/>
      <c r="BG482" s="154"/>
      <c r="BH482" s="154"/>
      <c r="BI482" s="154"/>
      <c r="BJ482" s="154"/>
      <c r="BK482" s="154"/>
      <c r="BL482" s="154"/>
      <c r="BM482" s="154"/>
      <c r="BN482" s="154"/>
      <c r="BO482" s="154"/>
      <c r="BP482" s="154"/>
      <c r="BQ482" s="154"/>
      <c r="BR482" s="154"/>
      <c r="BS482" s="154"/>
      <c r="BT482" s="154"/>
      <c r="BU482" s="154"/>
      <c r="BV482" s="154"/>
      <c r="BW482" s="154"/>
      <c r="BX482" s="154"/>
      <c r="BY482" s="154"/>
      <c r="BZ482" s="154"/>
      <c r="CA482" s="154"/>
      <c r="CB482" s="154"/>
      <c r="CC482" s="154"/>
      <c r="CD482" s="154"/>
      <c r="CE482" s="154"/>
      <c r="CF482" s="154"/>
      <c r="CG482" s="154"/>
      <c r="CH482" s="154"/>
      <c r="CI482" s="154"/>
      <c r="CJ482" s="154"/>
      <c r="CK482" s="154"/>
      <c r="CL482" s="154"/>
      <c r="CM482" s="154"/>
      <c r="CN482" s="154"/>
      <c r="CO482" s="154"/>
      <c r="CP482" s="154"/>
      <c r="CQ482" s="154"/>
      <c r="CR482" s="154"/>
      <c r="CS482" s="154"/>
      <c r="CT482" s="154"/>
      <c r="CU482" s="154"/>
      <c r="CV482" s="154"/>
      <c r="CW482" s="154"/>
      <c r="CX482" s="154"/>
      <c r="CY482" s="154"/>
      <c r="CZ482" s="154"/>
      <c r="DA482" s="154"/>
      <c r="DB482" s="154"/>
      <c r="DC482" s="154"/>
      <c r="DD482" s="154"/>
      <c r="DE482" s="154"/>
      <c r="DF482" s="154"/>
      <c r="DG482" s="154"/>
      <c r="DH482" s="154"/>
      <c r="DI482" s="154"/>
      <c r="DJ482" s="154"/>
      <c r="DK482" s="154"/>
      <c r="DL482" s="154"/>
      <c r="DM482" s="154"/>
      <c r="DN482" s="154"/>
      <c r="DO482" s="154"/>
      <c r="DP482" s="154"/>
      <c r="DQ482" s="154"/>
      <c r="DR482" s="154"/>
      <c r="DS482" s="154"/>
      <c r="DT482" s="154"/>
      <c r="DU482" s="154"/>
      <c r="DV482" s="154"/>
      <c r="DW482" s="154"/>
      <c r="DX482" s="154"/>
      <c r="DY482" s="154"/>
      <c r="DZ482" s="154"/>
      <c r="EA482" s="154"/>
      <c r="EB482" s="154"/>
      <c r="EC482" s="154"/>
      <c r="ED482" s="154"/>
      <c r="EE482" s="154"/>
      <c r="EF482" s="154"/>
      <c r="EG482" s="154"/>
      <c r="EH482" s="154"/>
      <c r="EI482" s="154"/>
      <c r="EJ482" s="154"/>
      <c r="EK482" s="154"/>
      <c r="EL482" s="154"/>
      <c r="EM482" s="154"/>
      <c r="EN482" s="154"/>
      <c r="EO482" s="154"/>
      <c r="EP482" s="154"/>
      <c r="EQ482" s="154"/>
      <c r="ER482" s="154"/>
      <c r="ES482" s="154"/>
      <c r="ET482" s="154"/>
      <c r="EU482" s="154"/>
      <c r="EV482" s="154"/>
    </row>
    <row r="483" spans="32:152" ht="12.75"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  <c r="BD483" s="154"/>
      <c r="BE483" s="154"/>
      <c r="BF483" s="154"/>
      <c r="BG483" s="154"/>
      <c r="BH483" s="154"/>
      <c r="BI483" s="154"/>
      <c r="BJ483" s="154"/>
      <c r="BK483" s="154"/>
      <c r="BL483" s="154"/>
      <c r="BM483" s="154"/>
      <c r="BN483" s="154"/>
      <c r="BO483" s="154"/>
      <c r="BP483" s="154"/>
      <c r="BQ483" s="154"/>
      <c r="BR483" s="154"/>
      <c r="BS483" s="154"/>
      <c r="BT483" s="154"/>
      <c r="BU483" s="154"/>
      <c r="BV483" s="154"/>
      <c r="BW483" s="154"/>
      <c r="BX483" s="154"/>
      <c r="BY483" s="154"/>
      <c r="BZ483" s="154"/>
      <c r="CA483" s="154"/>
      <c r="CB483" s="154"/>
      <c r="CC483" s="154"/>
      <c r="CD483" s="154"/>
      <c r="CE483" s="154"/>
      <c r="CF483" s="154"/>
      <c r="CG483" s="154"/>
      <c r="CH483" s="154"/>
      <c r="CI483" s="154"/>
      <c r="CJ483" s="154"/>
      <c r="CK483" s="154"/>
      <c r="CL483" s="154"/>
      <c r="CM483" s="154"/>
      <c r="CN483" s="154"/>
      <c r="CO483" s="154"/>
      <c r="CP483" s="154"/>
      <c r="CQ483" s="154"/>
      <c r="CR483" s="154"/>
      <c r="CS483" s="154"/>
      <c r="CT483" s="154"/>
      <c r="CU483" s="154"/>
      <c r="CV483" s="154"/>
      <c r="CW483" s="154"/>
      <c r="CX483" s="154"/>
      <c r="CY483" s="154"/>
      <c r="CZ483" s="154"/>
      <c r="DA483" s="154"/>
      <c r="DB483" s="154"/>
      <c r="DC483" s="154"/>
      <c r="DD483" s="154"/>
      <c r="DE483" s="154"/>
      <c r="DF483" s="154"/>
      <c r="DG483" s="154"/>
      <c r="DH483" s="154"/>
      <c r="DI483" s="154"/>
      <c r="DJ483" s="154"/>
      <c r="DK483" s="154"/>
      <c r="DL483" s="154"/>
      <c r="DM483" s="154"/>
      <c r="DN483" s="154"/>
      <c r="DO483" s="154"/>
      <c r="DP483" s="154"/>
      <c r="DQ483" s="154"/>
      <c r="DR483" s="154"/>
      <c r="DS483" s="154"/>
      <c r="DT483" s="154"/>
      <c r="DU483" s="154"/>
      <c r="DV483" s="154"/>
      <c r="DW483" s="154"/>
      <c r="DX483" s="154"/>
      <c r="DY483" s="154"/>
      <c r="DZ483" s="154"/>
      <c r="EA483" s="154"/>
      <c r="EB483" s="154"/>
      <c r="EC483" s="154"/>
      <c r="ED483" s="154"/>
      <c r="EE483" s="154"/>
      <c r="EF483" s="154"/>
      <c r="EG483" s="154"/>
      <c r="EH483" s="154"/>
      <c r="EI483" s="154"/>
      <c r="EJ483" s="154"/>
      <c r="EK483" s="154"/>
      <c r="EL483" s="154"/>
      <c r="EM483" s="154"/>
      <c r="EN483" s="154"/>
      <c r="EO483" s="154"/>
      <c r="EP483" s="154"/>
      <c r="EQ483" s="154"/>
      <c r="ER483" s="154"/>
      <c r="ES483" s="154"/>
      <c r="ET483" s="154"/>
      <c r="EU483" s="154"/>
      <c r="EV483" s="154"/>
    </row>
    <row r="484" spans="32:152" ht="12.75"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  <c r="BD484" s="154"/>
      <c r="BE484" s="154"/>
      <c r="BF484" s="154"/>
      <c r="BG484" s="154"/>
      <c r="BH484" s="154"/>
      <c r="BI484" s="154"/>
      <c r="BJ484" s="154"/>
      <c r="BK484" s="154"/>
      <c r="BL484" s="154"/>
      <c r="BM484" s="154"/>
      <c r="BN484" s="154"/>
      <c r="BO484" s="154"/>
      <c r="BP484" s="154"/>
      <c r="BQ484" s="154"/>
      <c r="BR484" s="154"/>
      <c r="BS484" s="154"/>
      <c r="BT484" s="154"/>
      <c r="BU484" s="154"/>
      <c r="BV484" s="154"/>
      <c r="BW484" s="154"/>
      <c r="BX484" s="154"/>
      <c r="BY484" s="154"/>
      <c r="BZ484" s="154"/>
      <c r="CA484" s="154"/>
      <c r="CB484" s="154"/>
      <c r="CC484" s="154"/>
      <c r="CD484" s="154"/>
      <c r="CE484" s="154"/>
      <c r="CF484" s="154"/>
      <c r="CG484" s="154"/>
      <c r="CH484" s="154"/>
      <c r="CI484" s="154"/>
      <c r="CJ484" s="154"/>
      <c r="CK484" s="154"/>
      <c r="CL484" s="154"/>
      <c r="CM484" s="154"/>
      <c r="CN484" s="154"/>
      <c r="CO484" s="154"/>
      <c r="CP484" s="154"/>
      <c r="CQ484" s="154"/>
      <c r="CR484" s="154"/>
      <c r="CS484" s="154"/>
      <c r="CT484" s="154"/>
      <c r="CU484" s="154"/>
      <c r="CV484" s="154"/>
      <c r="CW484" s="154"/>
      <c r="CX484" s="154"/>
      <c r="CY484" s="154"/>
      <c r="CZ484" s="154"/>
      <c r="DA484" s="154"/>
      <c r="DB484" s="154"/>
      <c r="DC484" s="154"/>
      <c r="DD484" s="154"/>
      <c r="DE484" s="154"/>
      <c r="DF484" s="154"/>
      <c r="DG484" s="154"/>
      <c r="DH484" s="154"/>
      <c r="DI484" s="154"/>
      <c r="DJ484" s="154"/>
      <c r="DK484" s="154"/>
      <c r="DL484" s="154"/>
      <c r="DM484" s="154"/>
      <c r="DN484" s="154"/>
      <c r="DO484" s="154"/>
      <c r="DP484" s="154"/>
      <c r="DQ484" s="154"/>
      <c r="DR484" s="154"/>
      <c r="DS484" s="154"/>
      <c r="DT484" s="154"/>
      <c r="DU484" s="154"/>
      <c r="DV484" s="154"/>
      <c r="DW484" s="154"/>
      <c r="DX484" s="154"/>
      <c r="DY484" s="154"/>
      <c r="DZ484" s="154"/>
      <c r="EA484" s="154"/>
      <c r="EB484" s="154"/>
      <c r="EC484" s="154"/>
      <c r="ED484" s="154"/>
      <c r="EE484" s="154"/>
      <c r="EF484" s="154"/>
      <c r="EG484" s="154"/>
      <c r="EH484" s="154"/>
      <c r="EI484" s="154"/>
      <c r="EJ484" s="154"/>
      <c r="EK484" s="154"/>
      <c r="EL484" s="154"/>
      <c r="EM484" s="154"/>
      <c r="EN484" s="154"/>
      <c r="EO484" s="154"/>
      <c r="EP484" s="154"/>
      <c r="EQ484" s="154"/>
      <c r="ER484" s="154"/>
      <c r="ES484" s="154"/>
      <c r="ET484" s="154"/>
      <c r="EU484" s="154"/>
      <c r="EV484" s="154"/>
    </row>
    <row r="485" spans="32:152" ht="12.75">
      <c r="AF485" s="154"/>
      <c r="AG485" s="154"/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  <c r="BD485" s="154"/>
      <c r="BE485" s="154"/>
      <c r="BF485" s="154"/>
      <c r="BG485" s="154"/>
      <c r="BH485" s="154"/>
      <c r="BI485" s="154"/>
      <c r="BJ485" s="154"/>
      <c r="BK485" s="154"/>
      <c r="BL485" s="154"/>
      <c r="BM485" s="154"/>
      <c r="BN485" s="154"/>
      <c r="BO485" s="154"/>
      <c r="BP485" s="154"/>
      <c r="BQ485" s="154"/>
      <c r="BR485" s="154"/>
      <c r="BS485" s="154"/>
      <c r="BT485" s="154"/>
      <c r="BU485" s="154"/>
      <c r="BV485" s="154"/>
      <c r="BW485" s="154"/>
      <c r="BX485" s="154"/>
      <c r="BY485" s="154"/>
      <c r="BZ485" s="154"/>
      <c r="CA485" s="154"/>
      <c r="CB485" s="154"/>
      <c r="CC485" s="154"/>
      <c r="CD485" s="154"/>
      <c r="CE485" s="154"/>
      <c r="CF485" s="154"/>
      <c r="CG485" s="154"/>
      <c r="CH485" s="154"/>
      <c r="CI485" s="154"/>
      <c r="CJ485" s="154"/>
      <c r="CK485" s="154"/>
      <c r="CL485" s="154"/>
      <c r="CM485" s="154"/>
      <c r="CN485" s="154"/>
      <c r="CO485" s="154"/>
      <c r="CP485" s="154"/>
      <c r="CQ485" s="154"/>
      <c r="CR485" s="154"/>
      <c r="CS485" s="154"/>
      <c r="CT485" s="154"/>
      <c r="CU485" s="154"/>
      <c r="CV485" s="154"/>
      <c r="CW485" s="154"/>
      <c r="CX485" s="154"/>
      <c r="CY485" s="154"/>
      <c r="CZ485" s="154"/>
      <c r="DA485" s="154"/>
      <c r="DB485" s="154"/>
      <c r="DC485" s="154"/>
      <c r="DD485" s="154"/>
      <c r="DE485" s="154"/>
      <c r="DF485" s="154"/>
      <c r="DG485" s="154"/>
      <c r="DH485" s="154"/>
      <c r="DI485" s="154"/>
      <c r="DJ485" s="154"/>
      <c r="DK485" s="154"/>
      <c r="DL485" s="154"/>
      <c r="DM485" s="154"/>
      <c r="DN485" s="154"/>
      <c r="DO485" s="154"/>
      <c r="DP485" s="154"/>
      <c r="DQ485" s="154"/>
      <c r="DR485" s="154"/>
      <c r="DS485" s="154"/>
      <c r="DT485" s="154"/>
      <c r="DU485" s="154"/>
      <c r="DV485" s="154"/>
      <c r="DW485" s="154"/>
      <c r="DX485" s="154"/>
      <c r="DY485" s="154"/>
      <c r="DZ485" s="154"/>
      <c r="EA485" s="154"/>
      <c r="EB485" s="154"/>
      <c r="EC485" s="154"/>
      <c r="ED485" s="154"/>
      <c r="EE485" s="154"/>
      <c r="EF485" s="154"/>
      <c r="EG485" s="154"/>
      <c r="EH485" s="154"/>
      <c r="EI485" s="154"/>
      <c r="EJ485" s="154"/>
      <c r="EK485" s="154"/>
      <c r="EL485" s="154"/>
      <c r="EM485" s="154"/>
      <c r="EN485" s="154"/>
      <c r="EO485" s="154"/>
      <c r="EP485" s="154"/>
      <c r="EQ485" s="154"/>
      <c r="ER485" s="154"/>
      <c r="ES485" s="154"/>
      <c r="ET485" s="154"/>
      <c r="EU485" s="154"/>
      <c r="EV485" s="154"/>
    </row>
    <row r="486" spans="32:152" ht="12.75"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  <c r="BD486" s="154"/>
      <c r="BE486" s="154"/>
      <c r="BF486" s="154"/>
      <c r="BG486" s="154"/>
      <c r="BH486" s="154"/>
      <c r="BI486" s="154"/>
      <c r="BJ486" s="154"/>
      <c r="BK486" s="154"/>
      <c r="BL486" s="154"/>
      <c r="BM486" s="154"/>
      <c r="BN486" s="154"/>
      <c r="BO486" s="154"/>
      <c r="BP486" s="154"/>
      <c r="BQ486" s="154"/>
      <c r="BR486" s="154"/>
      <c r="BS486" s="154"/>
      <c r="BT486" s="154"/>
      <c r="BU486" s="154"/>
      <c r="BV486" s="154"/>
      <c r="BW486" s="154"/>
      <c r="BX486" s="154"/>
      <c r="BY486" s="154"/>
      <c r="BZ486" s="154"/>
      <c r="CA486" s="154"/>
      <c r="CB486" s="154"/>
      <c r="CC486" s="154"/>
      <c r="CD486" s="154"/>
      <c r="CE486" s="154"/>
      <c r="CF486" s="154"/>
      <c r="CG486" s="154"/>
      <c r="CH486" s="154"/>
      <c r="CI486" s="154"/>
      <c r="CJ486" s="154"/>
      <c r="CK486" s="154"/>
      <c r="CL486" s="154"/>
      <c r="CM486" s="154"/>
      <c r="CN486" s="154"/>
      <c r="CO486" s="154"/>
      <c r="CP486" s="154"/>
      <c r="CQ486" s="154"/>
      <c r="CR486" s="154"/>
      <c r="CS486" s="154"/>
      <c r="CT486" s="154"/>
      <c r="CU486" s="154"/>
      <c r="CV486" s="154"/>
      <c r="CW486" s="154"/>
      <c r="CX486" s="154"/>
      <c r="CY486" s="154"/>
      <c r="CZ486" s="154"/>
      <c r="DA486" s="154"/>
      <c r="DB486" s="154"/>
      <c r="DC486" s="154"/>
      <c r="DD486" s="154"/>
      <c r="DE486" s="154"/>
      <c r="DF486" s="154"/>
      <c r="DG486" s="154"/>
      <c r="DH486" s="154"/>
      <c r="DI486" s="154"/>
      <c r="DJ486" s="154"/>
      <c r="DK486" s="154"/>
      <c r="DL486" s="154"/>
      <c r="DM486" s="154"/>
      <c r="DN486" s="154"/>
      <c r="DO486" s="154"/>
      <c r="DP486" s="154"/>
      <c r="DQ486" s="154"/>
      <c r="DR486" s="154"/>
      <c r="DS486" s="154"/>
      <c r="DT486" s="154"/>
      <c r="DU486" s="154"/>
      <c r="DV486" s="154"/>
      <c r="DW486" s="154"/>
      <c r="DX486" s="154"/>
      <c r="DY486" s="154"/>
      <c r="DZ486" s="154"/>
      <c r="EA486" s="154"/>
      <c r="EB486" s="154"/>
      <c r="EC486" s="154"/>
      <c r="ED486" s="154"/>
      <c r="EE486" s="154"/>
      <c r="EF486" s="154"/>
      <c r="EG486" s="154"/>
      <c r="EH486" s="154"/>
      <c r="EI486" s="154"/>
      <c r="EJ486" s="154"/>
      <c r="EK486" s="154"/>
      <c r="EL486" s="154"/>
      <c r="EM486" s="154"/>
      <c r="EN486" s="154"/>
      <c r="EO486" s="154"/>
      <c r="EP486" s="154"/>
      <c r="EQ486" s="154"/>
      <c r="ER486" s="154"/>
      <c r="ES486" s="154"/>
      <c r="ET486" s="154"/>
      <c r="EU486" s="154"/>
      <c r="EV486" s="154"/>
    </row>
    <row r="487" spans="32:152" ht="12.75">
      <c r="AF487" s="154"/>
      <c r="AG487" s="154"/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  <c r="BD487" s="154"/>
      <c r="BE487" s="154"/>
      <c r="BF487" s="154"/>
      <c r="BG487" s="154"/>
      <c r="BH487" s="154"/>
      <c r="BI487" s="154"/>
      <c r="BJ487" s="154"/>
      <c r="BK487" s="154"/>
      <c r="BL487" s="154"/>
      <c r="BM487" s="154"/>
      <c r="BN487" s="154"/>
      <c r="BO487" s="154"/>
      <c r="BP487" s="154"/>
      <c r="BQ487" s="154"/>
      <c r="BR487" s="154"/>
      <c r="BS487" s="154"/>
      <c r="BT487" s="154"/>
      <c r="BU487" s="154"/>
      <c r="BV487" s="154"/>
      <c r="BW487" s="154"/>
      <c r="BX487" s="154"/>
      <c r="BY487" s="154"/>
      <c r="BZ487" s="154"/>
      <c r="CA487" s="154"/>
      <c r="CB487" s="154"/>
      <c r="CC487" s="154"/>
      <c r="CD487" s="154"/>
      <c r="CE487" s="154"/>
      <c r="CF487" s="154"/>
      <c r="CG487" s="154"/>
      <c r="CH487" s="154"/>
      <c r="CI487" s="154"/>
      <c r="CJ487" s="154"/>
      <c r="CK487" s="154"/>
      <c r="CL487" s="154"/>
      <c r="CM487" s="154"/>
      <c r="CN487" s="154"/>
      <c r="CO487" s="154"/>
      <c r="CP487" s="154"/>
      <c r="CQ487" s="154"/>
      <c r="CR487" s="154"/>
      <c r="CS487" s="154"/>
      <c r="CT487" s="154"/>
      <c r="CU487" s="154"/>
      <c r="CV487" s="154"/>
      <c r="CW487" s="154"/>
      <c r="CX487" s="154"/>
      <c r="CY487" s="154"/>
      <c r="CZ487" s="154"/>
      <c r="DA487" s="154"/>
      <c r="DB487" s="154"/>
      <c r="DC487" s="154"/>
      <c r="DD487" s="154"/>
      <c r="DE487" s="154"/>
      <c r="DF487" s="154"/>
      <c r="DG487" s="154"/>
      <c r="DH487" s="154"/>
      <c r="DI487" s="154"/>
      <c r="DJ487" s="154"/>
      <c r="DK487" s="154"/>
      <c r="DL487" s="154"/>
      <c r="DM487" s="154"/>
      <c r="DN487" s="154"/>
      <c r="DO487" s="154"/>
      <c r="DP487" s="154"/>
      <c r="DQ487" s="154"/>
      <c r="DR487" s="154"/>
      <c r="DS487" s="154"/>
      <c r="DT487" s="154"/>
      <c r="DU487" s="154"/>
      <c r="DV487" s="154"/>
      <c r="DW487" s="154"/>
      <c r="DX487" s="154"/>
      <c r="DY487" s="154"/>
      <c r="DZ487" s="154"/>
      <c r="EA487" s="154"/>
      <c r="EB487" s="154"/>
      <c r="EC487" s="154"/>
      <c r="ED487" s="154"/>
      <c r="EE487" s="154"/>
      <c r="EF487" s="154"/>
      <c r="EG487" s="154"/>
      <c r="EH487" s="154"/>
      <c r="EI487" s="154"/>
      <c r="EJ487" s="154"/>
      <c r="EK487" s="154"/>
      <c r="EL487" s="154"/>
      <c r="EM487" s="154"/>
      <c r="EN487" s="154"/>
      <c r="EO487" s="154"/>
      <c r="EP487" s="154"/>
      <c r="EQ487" s="154"/>
      <c r="ER487" s="154"/>
      <c r="ES487" s="154"/>
      <c r="ET487" s="154"/>
      <c r="EU487" s="154"/>
      <c r="EV487" s="154"/>
    </row>
    <row r="488" spans="32:152" ht="12.75"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  <c r="BD488" s="154"/>
      <c r="BE488" s="154"/>
      <c r="BF488" s="154"/>
      <c r="BG488" s="154"/>
      <c r="BH488" s="154"/>
      <c r="BI488" s="154"/>
      <c r="BJ488" s="154"/>
      <c r="BK488" s="154"/>
      <c r="BL488" s="154"/>
      <c r="BM488" s="154"/>
      <c r="BN488" s="154"/>
      <c r="BO488" s="154"/>
      <c r="BP488" s="154"/>
      <c r="BQ488" s="154"/>
      <c r="BR488" s="154"/>
      <c r="BS488" s="154"/>
      <c r="BT488" s="154"/>
      <c r="BU488" s="154"/>
      <c r="BV488" s="154"/>
      <c r="BW488" s="154"/>
      <c r="BX488" s="154"/>
      <c r="BY488" s="154"/>
      <c r="BZ488" s="154"/>
      <c r="CA488" s="154"/>
      <c r="CB488" s="154"/>
      <c r="CC488" s="154"/>
      <c r="CD488" s="154"/>
      <c r="CE488" s="154"/>
      <c r="CF488" s="154"/>
      <c r="CG488" s="154"/>
      <c r="CH488" s="154"/>
      <c r="CI488" s="154"/>
      <c r="CJ488" s="154"/>
      <c r="CK488" s="154"/>
      <c r="CL488" s="154"/>
      <c r="CM488" s="154"/>
      <c r="CN488" s="154"/>
      <c r="CO488" s="154"/>
      <c r="CP488" s="154"/>
      <c r="CQ488" s="154"/>
      <c r="CR488" s="154"/>
      <c r="CS488" s="154"/>
      <c r="CT488" s="154"/>
      <c r="CU488" s="154"/>
      <c r="CV488" s="154"/>
      <c r="CW488" s="154"/>
      <c r="CX488" s="154"/>
      <c r="CY488" s="154"/>
      <c r="CZ488" s="154"/>
      <c r="DA488" s="154"/>
      <c r="DB488" s="154"/>
      <c r="DC488" s="154"/>
      <c r="DD488" s="154"/>
      <c r="DE488" s="154"/>
      <c r="DF488" s="154"/>
      <c r="DG488" s="154"/>
      <c r="DH488" s="154"/>
      <c r="DI488" s="154"/>
      <c r="DJ488" s="154"/>
      <c r="DK488" s="154"/>
      <c r="DL488" s="154"/>
      <c r="DM488" s="154"/>
      <c r="DN488" s="154"/>
      <c r="DO488" s="154"/>
      <c r="DP488" s="154"/>
      <c r="DQ488" s="154"/>
      <c r="DR488" s="154"/>
      <c r="DS488" s="154"/>
      <c r="DT488" s="154"/>
      <c r="DU488" s="154"/>
      <c r="DV488" s="154"/>
      <c r="DW488" s="154"/>
      <c r="DX488" s="154"/>
      <c r="DY488" s="154"/>
      <c r="DZ488" s="154"/>
      <c r="EA488" s="154"/>
      <c r="EB488" s="154"/>
      <c r="EC488" s="154"/>
      <c r="ED488" s="154"/>
      <c r="EE488" s="154"/>
      <c r="EF488" s="154"/>
      <c r="EG488" s="154"/>
      <c r="EH488" s="154"/>
      <c r="EI488" s="154"/>
      <c r="EJ488" s="154"/>
      <c r="EK488" s="154"/>
      <c r="EL488" s="154"/>
      <c r="EM488" s="154"/>
      <c r="EN488" s="154"/>
      <c r="EO488" s="154"/>
      <c r="EP488" s="154"/>
      <c r="EQ488" s="154"/>
      <c r="ER488" s="154"/>
      <c r="ES488" s="154"/>
      <c r="ET488" s="154"/>
      <c r="EU488" s="154"/>
      <c r="EV488" s="154"/>
    </row>
    <row r="489" spans="32:152" ht="12.75">
      <c r="AF489" s="154"/>
      <c r="AG489" s="154"/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  <c r="BD489" s="154"/>
      <c r="BE489" s="154"/>
      <c r="BF489" s="154"/>
      <c r="BG489" s="154"/>
      <c r="BH489" s="154"/>
      <c r="BI489" s="154"/>
      <c r="BJ489" s="154"/>
      <c r="BK489" s="154"/>
      <c r="BL489" s="154"/>
      <c r="BM489" s="154"/>
      <c r="BN489" s="154"/>
      <c r="BO489" s="154"/>
      <c r="BP489" s="154"/>
      <c r="BQ489" s="154"/>
      <c r="BR489" s="154"/>
      <c r="BS489" s="154"/>
      <c r="BT489" s="154"/>
      <c r="BU489" s="154"/>
      <c r="BV489" s="154"/>
      <c r="BW489" s="154"/>
      <c r="BX489" s="154"/>
      <c r="BY489" s="154"/>
      <c r="BZ489" s="154"/>
      <c r="CA489" s="154"/>
      <c r="CB489" s="154"/>
      <c r="CC489" s="154"/>
      <c r="CD489" s="154"/>
      <c r="CE489" s="154"/>
      <c r="CF489" s="154"/>
      <c r="CG489" s="154"/>
      <c r="CH489" s="154"/>
      <c r="CI489" s="154"/>
      <c r="CJ489" s="154"/>
      <c r="CK489" s="154"/>
      <c r="CL489" s="154"/>
      <c r="CM489" s="154"/>
      <c r="CN489" s="154"/>
      <c r="CO489" s="154"/>
      <c r="CP489" s="154"/>
      <c r="CQ489" s="154"/>
      <c r="CR489" s="154"/>
      <c r="CS489" s="154"/>
      <c r="CT489" s="154"/>
      <c r="CU489" s="154"/>
      <c r="CV489" s="154"/>
      <c r="CW489" s="154"/>
      <c r="CX489" s="154"/>
      <c r="CY489" s="154"/>
      <c r="CZ489" s="154"/>
      <c r="DA489" s="154"/>
      <c r="DB489" s="154"/>
      <c r="DC489" s="154"/>
      <c r="DD489" s="154"/>
      <c r="DE489" s="154"/>
      <c r="DF489" s="154"/>
      <c r="DG489" s="154"/>
      <c r="DH489" s="154"/>
      <c r="DI489" s="154"/>
      <c r="DJ489" s="154"/>
      <c r="DK489" s="154"/>
      <c r="DL489" s="154"/>
      <c r="DM489" s="154"/>
      <c r="DN489" s="154"/>
      <c r="DO489" s="154"/>
      <c r="DP489" s="154"/>
      <c r="DQ489" s="154"/>
      <c r="DR489" s="154"/>
      <c r="DS489" s="154"/>
      <c r="DT489" s="154"/>
      <c r="DU489" s="154"/>
      <c r="DV489" s="154"/>
      <c r="DW489" s="154"/>
      <c r="DX489" s="154"/>
      <c r="DY489" s="154"/>
      <c r="DZ489" s="154"/>
      <c r="EA489" s="154"/>
      <c r="EB489" s="154"/>
      <c r="EC489" s="154"/>
      <c r="ED489" s="154"/>
      <c r="EE489" s="154"/>
      <c r="EF489" s="154"/>
      <c r="EG489" s="154"/>
      <c r="EH489" s="154"/>
      <c r="EI489" s="154"/>
      <c r="EJ489" s="154"/>
      <c r="EK489" s="154"/>
      <c r="EL489" s="154"/>
      <c r="EM489" s="154"/>
      <c r="EN489" s="154"/>
      <c r="EO489" s="154"/>
      <c r="EP489" s="154"/>
      <c r="EQ489" s="154"/>
      <c r="ER489" s="154"/>
      <c r="ES489" s="154"/>
      <c r="ET489" s="154"/>
      <c r="EU489" s="154"/>
      <c r="EV489" s="154"/>
    </row>
    <row r="490" spans="32:152" ht="12.75">
      <c r="AF490" s="154"/>
      <c r="AG490" s="154"/>
      <c r="AH490" s="154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  <c r="BD490" s="154"/>
      <c r="BE490" s="154"/>
      <c r="BF490" s="154"/>
      <c r="BG490" s="154"/>
      <c r="BH490" s="154"/>
      <c r="BI490" s="154"/>
      <c r="BJ490" s="154"/>
      <c r="BK490" s="154"/>
      <c r="BL490" s="154"/>
      <c r="BM490" s="154"/>
      <c r="BN490" s="154"/>
      <c r="BO490" s="154"/>
      <c r="BP490" s="154"/>
      <c r="BQ490" s="154"/>
      <c r="BR490" s="154"/>
      <c r="BS490" s="154"/>
      <c r="BT490" s="154"/>
      <c r="BU490" s="154"/>
      <c r="BV490" s="154"/>
      <c r="BW490" s="154"/>
      <c r="BX490" s="154"/>
      <c r="BY490" s="154"/>
      <c r="BZ490" s="154"/>
      <c r="CA490" s="154"/>
      <c r="CB490" s="154"/>
      <c r="CC490" s="154"/>
      <c r="CD490" s="154"/>
      <c r="CE490" s="154"/>
      <c r="CF490" s="154"/>
      <c r="CG490" s="154"/>
      <c r="CH490" s="154"/>
      <c r="CI490" s="154"/>
      <c r="CJ490" s="154"/>
      <c r="CK490" s="154"/>
      <c r="CL490" s="154"/>
      <c r="CM490" s="154"/>
      <c r="CN490" s="154"/>
      <c r="CO490" s="154"/>
      <c r="CP490" s="154"/>
      <c r="CQ490" s="154"/>
      <c r="CR490" s="154"/>
      <c r="CS490" s="154"/>
      <c r="CT490" s="154"/>
      <c r="CU490" s="154"/>
      <c r="CV490" s="154"/>
      <c r="CW490" s="154"/>
      <c r="CX490" s="154"/>
      <c r="CY490" s="154"/>
      <c r="CZ490" s="154"/>
      <c r="DA490" s="154"/>
      <c r="DB490" s="154"/>
      <c r="DC490" s="154"/>
      <c r="DD490" s="154"/>
      <c r="DE490" s="154"/>
      <c r="DF490" s="154"/>
      <c r="DG490" s="154"/>
      <c r="DH490" s="154"/>
      <c r="DI490" s="154"/>
      <c r="DJ490" s="154"/>
      <c r="DK490" s="154"/>
      <c r="DL490" s="154"/>
      <c r="DM490" s="154"/>
      <c r="DN490" s="154"/>
      <c r="DO490" s="154"/>
      <c r="DP490" s="154"/>
      <c r="DQ490" s="154"/>
      <c r="DR490" s="154"/>
      <c r="DS490" s="154"/>
      <c r="DT490" s="154"/>
      <c r="DU490" s="154"/>
      <c r="DV490" s="154"/>
      <c r="DW490" s="154"/>
      <c r="DX490" s="154"/>
      <c r="DY490" s="154"/>
      <c r="DZ490" s="154"/>
      <c r="EA490" s="154"/>
      <c r="EB490" s="154"/>
      <c r="EC490" s="154"/>
      <c r="ED490" s="154"/>
      <c r="EE490" s="154"/>
      <c r="EF490" s="154"/>
      <c r="EG490" s="154"/>
      <c r="EH490" s="154"/>
      <c r="EI490" s="154"/>
      <c r="EJ490" s="154"/>
      <c r="EK490" s="154"/>
      <c r="EL490" s="154"/>
      <c r="EM490" s="154"/>
      <c r="EN490" s="154"/>
      <c r="EO490" s="154"/>
      <c r="EP490" s="154"/>
      <c r="EQ490" s="154"/>
      <c r="ER490" s="154"/>
      <c r="ES490" s="154"/>
      <c r="ET490" s="154"/>
      <c r="EU490" s="154"/>
      <c r="EV490" s="154"/>
    </row>
    <row r="491" spans="32:152" ht="12.75">
      <c r="AF491" s="154"/>
      <c r="AG491" s="154"/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  <c r="BD491" s="154"/>
      <c r="BE491" s="154"/>
      <c r="BF491" s="154"/>
      <c r="BG491" s="154"/>
      <c r="BH491" s="154"/>
      <c r="BI491" s="154"/>
      <c r="BJ491" s="154"/>
      <c r="BK491" s="154"/>
      <c r="BL491" s="154"/>
      <c r="BM491" s="154"/>
      <c r="BN491" s="154"/>
      <c r="BO491" s="154"/>
      <c r="BP491" s="154"/>
      <c r="BQ491" s="154"/>
      <c r="BR491" s="154"/>
      <c r="BS491" s="154"/>
      <c r="BT491" s="154"/>
      <c r="BU491" s="154"/>
      <c r="BV491" s="154"/>
      <c r="BW491" s="154"/>
      <c r="BX491" s="154"/>
      <c r="BY491" s="154"/>
      <c r="BZ491" s="154"/>
      <c r="CA491" s="154"/>
      <c r="CB491" s="154"/>
      <c r="CC491" s="154"/>
      <c r="CD491" s="154"/>
      <c r="CE491" s="154"/>
      <c r="CF491" s="154"/>
      <c r="CG491" s="154"/>
      <c r="CH491" s="154"/>
      <c r="CI491" s="154"/>
      <c r="CJ491" s="154"/>
      <c r="CK491" s="154"/>
      <c r="CL491" s="154"/>
      <c r="CM491" s="154"/>
      <c r="CN491" s="154"/>
      <c r="CO491" s="154"/>
      <c r="CP491" s="154"/>
      <c r="CQ491" s="154"/>
      <c r="CR491" s="154"/>
      <c r="CS491" s="154"/>
      <c r="CT491" s="154"/>
      <c r="CU491" s="154"/>
      <c r="CV491" s="154"/>
      <c r="CW491" s="154"/>
      <c r="CX491" s="154"/>
      <c r="CY491" s="154"/>
      <c r="CZ491" s="154"/>
      <c r="DA491" s="154"/>
      <c r="DB491" s="154"/>
      <c r="DC491" s="154"/>
      <c r="DD491" s="154"/>
      <c r="DE491" s="154"/>
      <c r="DF491" s="154"/>
      <c r="DG491" s="154"/>
      <c r="DH491" s="154"/>
      <c r="DI491" s="154"/>
      <c r="DJ491" s="154"/>
      <c r="DK491" s="154"/>
      <c r="DL491" s="154"/>
      <c r="DM491" s="154"/>
      <c r="DN491" s="154"/>
      <c r="DO491" s="154"/>
      <c r="DP491" s="154"/>
      <c r="DQ491" s="154"/>
      <c r="DR491" s="154"/>
      <c r="DS491" s="154"/>
      <c r="DT491" s="154"/>
      <c r="DU491" s="154"/>
      <c r="DV491" s="154"/>
      <c r="DW491" s="154"/>
      <c r="DX491" s="154"/>
      <c r="DY491" s="154"/>
      <c r="DZ491" s="154"/>
      <c r="EA491" s="154"/>
      <c r="EB491" s="154"/>
      <c r="EC491" s="154"/>
      <c r="ED491" s="154"/>
      <c r="EE491" s="154"/>
      <c r="EF491" s="154"/>
      <c r="EG491" s="154"/>
      <c r="EH491" s="154"/>
      <c r="EI491" s="154"/>
      <c r="EJ491" s="154"/>
      <c r="EK491" s="154"/>
      <c r="EL491" s="154"/>
      <c r="EM491" s="154"/>
      <c r="EN491" s="154"/>
      <c r="EO491" s="154"/>
      <c r="EP491" s="154"/>
      <c r="EQ491" s="154"/>
      <c r="ER491" s="154"/>
      <c r="ES491" s="154"/>
      <c r="ET491" s="154"/>
      <c r="EU491" s="154"/>
      <c r="EV491" s="154"/>
    </row>
    <row r="492" spans="32:152" ht="12.75">
      <c r="AF492" s="154"/>
      <c r="AG492" s="154"/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  <c r="BD492" s="154"/>
      <c r="BE492" s="154"/>
      <c r="BF492" s="154"/>
      <c r="BG492" s="154"/>
      <c r="BH492" s="154"/>
      <c r="BI492" s="154"/>
      <c r="BJ492" s="154"/>
      <c r="BK492" s="154"/>
      <c r="BL492" s="154"/>
      <c r="BM492" s="154"/>
      <c r="BN492" s="154"/>
      <c r="BO492" s="154"/>
      <c r="BP492" s="154"/>
      <c r="BQ492" s="154"/>
      <c r="BR492" s="154"/>
      <c r="BS492" s="154"/>
      <c r="BT492" s="154"/>
      <c r="BU492" s="154"/>
      <c r="BV492" s="154"/>
      <c r="BW492" s="154"/>
      <c r="BX492" s="154"/>
      <c r="BY492" s="154"/>
      <c r="BZ492" s="154"/>
      <c r="CA492" s="154"/>
      <c r="CB492" s="154"/>
      <c r="CC492" s="154"/>
      <c r="CD492" s="154"/>
      <c r="CE492" s="154"/>
      <c r="CF492" s="154"/>
      <c r="CG492" s="154"/>
      <c r="CH492" s="154"/>
      <c r="CI492" s="154"/>
      <c r="CJ492" s="154"/>
      <c r="CK492" s="154"/>
      <c r="CL492" s="154"/>
      <c r="CM492" s="154"/>
      <c r="CN492" s="154"/>
      <c r="CO492" s="154"/>
      <c r="CP492" s="154"/>
      <c r="CQ492" s="154"/>
      <c r="CR492" s="154"/>
      <c r="CS492" s="154"/>
      <c r="CT492" s="154"/>
      <c r="CU492" s="154"/>
      <c r="CV492" s="154"/>
      <c r="CW492" s="154"/>
      <c r="CX492" s="154"/>
      <c r="CY492" s="154"/>
      <c r="CZ492" s="154"/>
      <c r="DA492" s="154"/>
      <c r="DB492" s="154"/>
      <c r="DC492" s="154"/>
      <c r="DD492" s="154"/>
      <c r="DE492" s="154"/>
      <c r="DF492" s="154"/>
      <c r="DG492" s="154"/>
      <c r="DH492" s="154"/>
      <c r="DI492" s="154"/>
      <c r="DJ492" s="154"/>
      <c r="DK492" s="154"/>
      <c r="DL492" s="154"/>
      <c r="DM492" s="154"/>
      <c r="DN492" s="154"/>
      <c r="DO492" s="154"/>
      <c r="DP492" s="154"/>
      <c r="DQ492" s="154"/>
      <c r="DR492" s="154"/>
      <c r="DS492" s="154"/>
      <c r="DT492" s="154"/>
      <c r="DU492" s="154"/>
      <c r="DV492" s="154"/>
      <c r="DW492" s="154"/>
      <c r="DX492" s="154"/>
      <c r="DY492" s="154"/>
      <c r="DZ492" s="154"/>
      <c r="EA492" s="154"/>
      <c r="EB492" s="154"/>
      <c r="EC492" s="154"/>
      <c r="ED492" s="154"/>
      <c r="EE492" s="154"/>
      <c r="EF492" s="154"/>
      <c r="EG492" s="154"/>
      <c r="EH492" s="154"/>
      <c r="EI492" s="154"/>
      <c r="EJ492" s="154"/>
      <c r="EK492" s="154"/>
      <c r="EL492" s="154"/>
      <c r="EM492" s="154"/>
      <c r="EN492" s="154"/>
      <c r="EO492" s="154"/>
      <c r="EP492" s="154"/>
      <c r="EQ492" s="154"/>
      <c r="ER492" s="154"/>
      <c r="ES492" s="154"/>
      <c r="ET492" s="154"/>
      <c r="EU492" s="154"/>
      <c r="EV492" s="154"/>
    </row>
    <row r="493" spans="32:152" ht="12.75">
      <c r="AF493" s="154"/>
      <c r="AG493" s="154"/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  <c r="BD493" s="154"/>
      <c r="BE493" s="154"/>
      <c r="BF493" s="154"/>
      <c r="BG493" s="154"/>
      <c r="BH493" s="154"/>
      <c r="BI493" s="154"/>
      <c r="BJ493" s="154"/>
      <c r="BK493" s="154"/>
      <c r="BL493" s="154"/>
      <c r="BM493" s="154"/>
      <c r="BN493" s="154"/>
      <c r="BO493" s="154"/>
      <c r="BP493" s="154"/>
      <c r="BQ493" s="154"/>
      <c r="BR493" s="154"/>
      <c r="BS493" s="154"/>
      <c r="BT493" s="154"/>
      <c r="BU493" s="154"/>
      <c r="BV493" s="154"/>
      <c r="BW493" s="154"/>
      <c r="BX493" s="154"/>
      <c r="BY493" s="154"/>
      <c r="BZ493" s="154"/>
      <c r="CA493" s="154"/>
      <c r="CB493" s="154"/>
      <c r="CC493" s="154"/>
      <c r="CD493" s="154"/>
      <c r="CE493" s="154"/>
      <c r="CF493" s="154"/>
      <c r="CG493" s="154"/>
      <c r="CH493" s="154"/>
      <c r="CI493" s="154"/>
      <c r="CJ493" s="154"/>
      <c r="CK493" s="154"/>
      <c r="CL493" s="154"/>
      <c r="CM493" s="154"/>
      <c r="CN493" s="154"/>
      <c r="CO493" s="154"/>
      <c r="CP493" s="154"/>
      <c r="CQ493" s="154"/>
      <c r="CR493" s="154"/>
      <c r="CS493" s="154"/>
      <c r="CT493" s="154"/>
      <c r="CU493" s="154"/>
      <c r="CV493" s="154"/>
      <c r="CW493" s="154"/>
      <c r="CX493" s="154"/>
      <c r="CY493" s="154"/>
      <c r="CZ493" s="154"/>
      <c r="DA493" s="154"/>
      <c r="DB493" s="154"/>
      <c r="DC493" s="154"/>
      <c r="DD493" s="154"/>
      <c r="DE493" s="154"/>
      <c r="DF493" s="154"/>
      <c r="DG493" s="154"/>
      <c r="DH493" s="154"/>
      <c r="DI493" s="154"/>
      <c r="DJ493" s="154"/>
      <c r="DK493" s="154"/>
      <c r="DL493" s="154"/>
      <c r="DM493" s="154"/>
      <c r="DN493" s="154"/>
      <c r="DO493" s="154"/>
      <c r="DP493" s="154"/>
      <c r="DQ493" s="154"/>
      <c r="DR493" s="154"/>
      <c r="DS493" s="154"/>
      <c r="DT493" s="154"/>
      <c r="DU493" s="154"/>
      <c r="DV493" s="154"/>
      <c r="DW493" s="154"/>
      <c r="DX493" s="154"/>
      <c r="DY493" s="154"/>
      <c r="DZ493" s="154"/>
      <c r="EA493" s="154"/>
      <c r="EB493" s="154"/>
      <c r="EC493" s="154"/>
      <c r="ED493" s="154"/>
      <c r="EE493" s="154"/>
      <c r="EF493" s="154"/>
      <c r="EG493" s="154"/>
      <c r="EH493" s="154"/>
      <c r="EI493" s="154"/>
      <c r="EJ493" s="154"/>
      <c r="EK493" s="154"/>
      <c r="EL493" s="154"/>
      <c r="EM493" s="154"/>
      <c r="EN493" s="154"/>
      <c r="EO493" s="154"/>
      <c r="EP493" s="154"/>
      <c r="EQ493" s="154"/>
      <c r="ER493" s="154"/>
      <c r="ES493" s="154"/>
      <c r="ET493" s="154"/>
      <c r="EU493" s="154"/>
      <c r="EV493" s="154"/>
    </row>
    <row r="494" spans="32:152" ht="12.75">
      <c r="AF494" s="154"/>
      <c r="AG494" s="154"/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  <c r="BD494" s="154"/>
      <c r="BE494" s="154"/>
      <c r="BF494" s="154"/>
      <c r="BG494" s="154"/>
      <c r="BH494" s="154"/>
      <c r="BI494" s="154"/>
      <c r="BJ494" s="154"/>
      <c r="BK494" s="154"/>
      <c r="BL494" s="154"/>
      <c r="BM494" s="154"/>
      <c r="BN494" s="154"/>
      <c r="BO494" s="154"/>
      <c r="BP494" s="154"/>
      <c r="BQ494" s="154"/>
      <c r="BR494" s="154"/>
      <c r="BS494" s="154"/>
      <c r="BT494" s="154"/>
      <c r="BU494" s="154"/>
      <c r="BV494" s="154"/>
      <c r="BW494" s="154"/>
      <c r="BX494" s="154"/>
      <c r="BY494" s="154"/>
      <c r="BZ494" s="154"/>
      <c r="CA494" s="154"/>
      <c r="CB494" s="154"/>
      <c r="CC494" s="154"/>
      <c r="CD494" s="154"/>
      <c r="CE494" s="154"/>
      <c r="CF494" s="154"/>
      <c r="CG494" s="154"/>
      <c r="CH494" s="154"/>
      <c r="CI494" s="154"/>
      <c r="CJ494" s="154"/>
      <c r="CK494" s="154"/>
      <c r="CL494" s="154"/>
      <c r="CM494" s="154"/>
      <c r="CN494" s="154"/>
      <c r="CO494" s="154"/>
      <c r="CP494" s="154"/>
      <c r="CQ494" s="154"/>
      <c r="CR494" s="154"/>
      <c r="CS494" s="154"/>
      <c r="CT494" s="154"/>
      <c r="CU494" s="154"/>
      <c r="CV494" s="154"/>
      <c r="CW494" s="154"/>
      <c r="CX494" s="154"/>
      <c r="CY494" s="154"/>
      <c r="CZ494" s="154"/>
      <c r="DA494" s="154"/>
      <c r="DB494" s="154"/>
      <c r="DC494" s="154"/>
      <c r="DD494" s="154"/>
      <c r="DE494" s="154"/>
      <c r="DF494" s="154"/>
      <c r="DG494" s="154"/>
      <c r="DH494" s="154"/>
      <c r="DI494" s="154"/>
      <c r="DJ494" s="154"/>
      <c r="DK494" s="154"/>
      <c r="DL494" s="154"/>
      <c r="DM494" s="154"/>
      <c r="DN494" s="154"/>
      <c r="DO494" s="154"/>
      <c r="DP494" s="154"/>
      <c r="DQ494" s="154"/>
      <c r="DR494" s="154"/>
      <c r="DS494" s="154"/>
      <c r="DT494" s="154"/>
      <c r="DU494" s="154"/>
      <c r="DV494" s="154"/>
      <c r="DW494" s="154"/>
      <c r="DX494" s="154"/>
      <c r="DY494" s="154"/>
      <c r="DZ494" s="154"/>
      <c r="EA494" s="154"/>
      <c r="EB494" s="154"/>
      <c r="EC494" s="154"/>
      <c r="ED494" s="154"/>
      <c r="EE494" s="154"/>
      <c r="EF494" s="154"/>
      <c r="EG494" s="154"/>
      <c r="EH494" s="154"/>
      <c r="EI494" s="154"/>
      <c r="EJ494" s="154"/>
      <c r="EK494" s="154"/>
      <c r="EL494" s="154"/>
      <c r="EM494" s="154"/>
      <c r="EN494" s="154"/>
      <c r="EO494" s="154"/>
      <c r="EP494" s="154"/>
      <c r="EQ494" s="154"/>
      <c r="ER494" s="154"/>
      <c r="ES494" s="154"/>
      <c r="ET494" s="154"/>
      <c r="EU494" s="154"/>
      <c r="EV494" s="154"/>
    </row>
    <row r="495" spans="32:152" ht="12.75">
      <c r="AF495" s="154"/>
      <c r="AG495" s="154"/>
      <c r="AH495" s="154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  <c r="BD495" s="154"/>
      <c r="BE495" s="154"/>
      <c r="BF495" s="154"/>
      <c r="BG495" s="154"/>
      <c r="BH495" s="154"/>
      <c r="BI495" s="154"/>
      <c r="BJ495" s="154"/>
      <c r="BK495" s="154"/>
      <c r="BL495" s="154"/>
      <c r="BM495" s="154"/>
      <c r="BN495" s="154"/>
      <c r="BO495" s="154"/>
      <c r="BP495" s="154"/>
      <c r="BQ495" s="154"/>
      <c r="BR495" s="154"/>
      <c r="BS495" s="154"/>
      <c r="BT495" s="154"/>
      <c r="BU495" s="154"/>
      <c r="BV495" s="154"/>
      <c r="BW495" s="154"/>
      <c r="BX495" s="154"/>
      <c r="BY495" s="154"/>
      <c r="BZ495" s="154"/>
      <c r="CA495" s="154"/>
      <c r="CB495" s="154"/>
      <c r="CC495" s="154"/>
      <c r="CD495" s="154"/>
      <c r="CE495" s="154"/>
      <c r="CF495" s="154"/>
      <c r="CG495" s="154"/>
      <c r="CH495" s="154"/>
      <c r="CI495" s="154"/>
      <c r="CJ495" s="154"/>
      <c r="CK495" s="154"/>
      <c r="CL495" s="154"/>
      <c r="CM495" s="154"/>
      <c r="CN495" s="154"/>
      <c r="CO495" s="154"/>
      <c r="CP495" s="154"/>
      <c r="CQ495" s="154"/>
      <c r="CR495" s="154"/>
      <c r="CS495" s="154"/>
      <c r="CT495" s="154"/>
      <c r="CU495" s="154"/>
      <c r="CV495" s="154"/>
      <c r="CW495" s="154"/>
      <c r="CX495" s="154"/>
      <c r="CY495" s="154"/>
      <c r="CZ495" s="154"/>
      <c r="DA495" s="154"/>
      <c r="DB495" s="154"/>
      <c r="DC495" s="154"/>
      <c r="DD495" s="154"/>
      <c r="DE495" s="154"/>
      <c r="DF495" s="154"/>
      <c r="DG495" s="154"/>
      <c r="DH495" s="154"/>
      <c r="DI495" s="154"/>
      <c r="DJ495" s="154"/>
      <c r="DK495" s="154"/>
      <c r="DL495" s="154"/>
      <c r="DM495" s="154"/>
      <c r="DN495" s="154"/>
      <c r="DO495" s="154"/>
      <c r="DP495" s="154"/>
      <c r="DQ495" s="154"/>
      <c r="DR495" s="154"/>
      <c r="DS495" s="154"/>
      <c r="DT495" s="154"/>
      <c r="DU495" s="154"/>
      <c r="DV495" s="154"/>
      <c r="DW495" s="154"/>
      <c r="DX495" s="154"/>
      <c r="DY495" s="154"/>
      <c r="DZ495" s="154"/>
      <c r="EA495" s="154"/>
      <c r="EB495" s="154"/>
      <c r="EC495" s="154"/>
      <c r="ED495" s="154"/>
      <c r="EE495" s="154"/>
      <c r="EF495" s="154"/>
      <c r="EG495" s="154"/>
      <c r="EH495" s="154"/>
      <c r="EI495" s="154"/>
      <c r="EJ495" s="154"/>
      <c r="EK495" s="154"/>
      <c r="EL495" s="154"/>
      <c r="EM495" s="154"/>
      <c r="EN495" s="154"/>
      <c r="EO495" s="154"/>
      <c r="EP495" s="154"/>
      <c r="EQ495" s="154"/>
      <c r="ER495" s="154"/>
      <c r="ES495" s="154"/>
      <c r="ET495" s="154"/>
      <c r="EU495" s="154"/>
      <c r="EV495" s="154"/>
    </row>
    <row r="496" spans="32:152" ht="12.75"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  <c r="BD496" s="154"/>
      <c r="BE496" s="154"/>
      <c r="BF496" s="154"/>
      <c r="BG496" s="154"/>
      <c r="BH496" s="154"/>
      <c r="BI496" s="154"/>
      <c r="BJ496" s="154"/>
      <c r="BK496" s="154"/>
      <c r="BL496" s="154"/>
      <c r="BM496" s="154"/>
      <c r="BN496" s="154"/>
      <c r="BO496" s="154"/>
      <c r="BP496" s="154"/>
      <c r="BQ496" s="154"/>
      <c r="BR496" s="154"/>
      <c r="BS496" s="154"/>
      <c r="BT496" s="154"/>
      <c r="BU496" s="154"/>
      <c r="BV496" s="154"/>
      <c r="BW496" s="154"/>
      <c r="BX496" s="154"/>
      <c r="BY496" s="154"/>
      <c r="BZ496" s="154"/>
      <c r="CA496" s="154"/>
      <c r="CB496" s="154"/>
      <c r="CC496" s="154"/>
      <c r="CD496" s="154"/>
      <c r="CE496" s="154"/>
      <c r="CF496" s="154"/>
      <c r="CG496" s="154"/>
      <c r="CH496" s="154"/>
      <c r="CI496" s="154"/>
      <c r="CJ496" s="154"/>
      <c r="CK496" s="154"/>
      <c r="CL496" s="154"/>
      <c r="CM496" s="154"/>
      <c r="CN496" s="154"/>
      <c r="CO496" s="154"/>
      <c r="CP496" s="154"/>
      <c r="CQ496" s="154"/>
      <c r="CR496" s="154"/>
      <c r="CS496" s="154"/>
      <c r="CT496" s="154"/>
      <c r="CU496" s="154"/>
      <c r="CV496" s="154"/>
      <c r="CW496" s="154"/>
      <c r="CX496" s="154"/>
      <c r="CY496" s="154"/>
      <c r="CZ496" s="154"/>
      <c r="DA496" s="154"/>
      <c r="DB496" s="154"/>
      <c r="DC496" s="154"/>
      <c r="DD496" s="154"/>
      <c r="DE496" s="154"/>
      <c r="DF496" s="154"/>
      <c r="DG496" s="154"/>
      <c r="DH496" s="154"/>
      <c r="DI496" s="154"/>
      <c r="DJ496" s="154"/>
      <c r="DK496" s="154"/>
      <c r="DL496" s="154"/>
      <c r="DM496" s="154"/>
      <c r="DN496" s="154"/>
      <c r="DO496" s="154"/>
      <c r="DP496" s="154"/>
      <c r="DQ496" s="154"/>
      <c r="DR496" s="154"/>
      <c r="DS496" s="154"/>
      <c r="DT496" s="154"/>
      <c r="DU496" s="154"/>
      <c r="DV496" s="154"/>
      <c r="DW496" s="154"/>
      <c r="DX496" s="154"/>
      <c r="DY496" s="154"/>
      <c r="DZ496" s="154"/>
      <c r="EA496" s="154"/>
      <c r="EB496" s="154"/>
      <c r="EC496" s="154"/>
      <c r="ED496" s="154"/>
      <c r="EE496" s="154"/>
      <c r="EF496" s="154"/>
      <c r="EG496" s="154"/>
      <c r="EH496" s="154"/>
      <c r="EI496" s="154"/>
      <c r="EJ496" s="154"/>
      <c r="EK496" s="154"/>
      <c r="EL496" s="154"/>
      <c r="EM496" s="154"/>
      <c r="EN496" s="154"/>
      <c r="EO496" s="154"/>
      <c r="EP496" s="154"/>
      <c r="EQ496" s="154"/>
      <c r="ER496" s="154"/>
      <c r="ES496" s="154"/>
      <c r="ET496" s="154"/>
      <c r="EU496" s="154"/>
      <c r="EV496" s="154"/>
    </row>
    <row r="497" spans="32:152" ht="12.75">
      <c r="AF497" s="154"/>
      <c r="AG497" s="154"/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  <c r="BD497" s="154"/>
      <c r="BE497" s="154"/>
      <c r="BF497" s="154"/>
      <c r="BG497" s="154"/>
      <c r="BH497" s="154"/>
      <c r="BI497" s="154"/>
      <c r="BJ497" s="154"/>
      <c r="BK497" s="154"/>
      <c r="BL497" s="154"/>
      <c r="BM497" s="154"/>
      <c r="BN497" s="154"/>
      <c r="BO497" s="154"/>
      <c r="BP497" s="154"/>
      <c r="BQ497" s="154"/>
      <c r="BR497" s="154"/>
      <c r="BS497" s="154"/>
      <c r="BT497" s="154"/>
      <c r="BU497" s="154"/>
      <c r="BV497" s="154"/>
      <c r="BW497" s="154"/>
      <c r="BX497" s="154"/>
      <c r="BY497" s="154"/>
      <c r="BZ497" s="154"/>
      <c r="CA497" s="154"/>
      <c r="CB497" s="154"/>
      <c r="CC497" s="154"/>
      <c r="CD497" s="154"/>
      <c r="CE497" s="154"/>
      <c r="CF497" s="154"/>
      <c r="CG497" s="154"/>
      <c r="CH497" s="154"/>
      <c r="CI497" s="154"/>
      <c r="CJ497" s="154"/>
      <c r="CK497" s="154"/>
      <c r="CL497" s="154"/>
      <c r="CM497" s="154"/>
      <c r="CN497" s="154"/>
      <c r="CO497" s="154"/>
      <c r="CP497" s="154"/>
      <c r="CQ497" s="154"/>
      <c r="CR497" s="154"/>
      <c r="CS497" s="154"/>
      <c r="CT497" s="154"/>
      <c r="CU497" s="154"/>
      <c r="CV497" s="154"/>
      <c r="CW497" s="154"/>
      <c r="CX497" s="154"/>
      <c r="CY497" s="154"/>
      <c r="CZ497" s="154"/>
      <c r="DA497" s="154"/>
      <c r="DB497" s="154"/>
      <c r="DC497" s="154"/>
      <c r="DD497" s="154"/>
      <c r="DE497" s="154"/>
      <c r="DF497" s="154"/>
      <c r="DG497" s="154"/>
      <c r="DH497" s="154"/>
      <c r="DI497" s="154"/>
      <c r="DJ497" s="154"/>
      <c r="DK497" s="154"/>
      <c r="DL497" s="154"/>
      <c r="DM497" s="154"/>
      <c r="DN497" s="154"/>
      <c r="DO497" s="154"/>
      <c r="DP497" s="154"/>
      <c r="DQ497" s="154"/>
      <c r="DR497" s="154"/>
      <c r="DS497" s="154"/>
      <c r="DT497" s="154"/>
      <c r="DU497" s="154"/>
      <c r="DV497" s="154"/>
      <c r="DW497" s="154"/>
      <c r="DX497" s="154"/>
      <c r="DY497" s="154"/>
      <c r="DZ497" s="154"/>
      <c r="EA497" s="154"/>
      <c r="EB497" s="154"/>
      <c r="EC497" s="154"/>
      <c r="ED497" s="154"/>
      <c r="EE497" s="154"/>
      <c r="EF497" s="154"/>
      <c r="EG497" s="154"/>
      <c r="EH497" s="154"/>
      <c r="EI497" s="154"/>
      <c r="EJ497" s="154"/>
      <c r="EK497" s="154"/>
      <c r="EL497" s="154"/>
      <c r="EM497" s="154"/>
      <c r="EN497" s="154"/>
      <c r="EO497" s="154"/>
      <c r="EP497" s="154"/>
      <c r="EQ497" s="154"/>
      <c r="ER497" s="154"/>
      <c r="ES497" s="154"/>
      <c r="ET497" s="154"/>
      <c r="EU497" s="154"/>
      <c r="EV497" s="154"/>
    </row>
    <row r="498" spans="32:152" ht="12.75">
      <c r="AF498" s="154"/>
      <c r="AG498" s="154"/>
      <c r="AH498" s="154"/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  <c r="BD498" s="154"/>
      <c r="BE498" s="154"/>
      <c r="BF498" s="154"/>
      <c r="BG498" s="154"/>
      <c r="BH498" s="154"/>
      <c r="BI498" s="154"/>
      <c r="BJ498" s="154"/>
      <c r="BK498" s="154"/>
      <c r="BL498" s="154"/>
      <c r="BM498" s="154"/>
      <c r="BN498" s="154"/>
      <c r="BO498" s="154"/>
      <c r="BP498" s="154"/>
      <c r="BQ498" s="154"/>
      <c r="BR498" s="154"/>
      <c r="BS498" s="154"/>
      <c r="BT498" s="154"/>
      <c r="BU498" s="154"/>
      <c r="BV498" s="154"/>
      <c r="BW498" s="154"/>
      <c r="BX498" s="154"/>
      <c r="BY498" s="154"/>
      <c r="BZ498" s="154"/>
      <c r="CA498" s="154"/>
      <c r="CB498" s="154"/>
      <c r="CC498" s="154"/>
      <c r="CD498" s="154"/>
      <c r="CE498" s="154"/>
      <c r="CF498" s="154"/>
      <c r="CG498" s="154"/>
      <c r="CH498" s="154"/>
      <c r="CI498" s="154"/>
      <c r="CJ498" s="154"/>
      <c r="CK498" s="154"/>
      <c r="CL498" s="154"/>
      <c r="CM498" s="154"/>
      <c r="CN498" s="154"/>
      <c r="CO498" s="154"/>
      <c r="CP498" s="154"/>
      <c r="CQ498" s="154"/>
      <c r="CR498" s="154"/>
      <c r="CS498" s="154"/>
      <c r="CT498" s="154"/>
      <c r="CU498" s="154"/>
      <c r="CV498" s="154"/>
      <c r="CW498" s="154"/>
      <c r="CX498" s="154"/>
      <c r="CY498" s="154"/>
      <c r="CZ498" s="154"/>
      <c r="DA498" s="154"/>
      <c r="DB498" s="154"/>
      <c r="DC498" s="154"/>
      <c r="DD498" s="154"/>
      <c r="DE498" s="154"/>
      <c r="DF498" s="154"/>
      <c r="DG498" s="154"/>
      <c r="DH498" s="154"/>
      <c r="DI498" s="154"/>
      <c r="DJ498" s="154"/>
      <c r="DK498" s="154"/>
      <c r="DL498" s="154"/>
      <c r="DM498" s="154"/>
      <c r="DN498" s="154"/>
      <c r="DO498" s="154"/>
      <c r="DP498" s="154"/>
      <c r="DQ498" s="154"/>
      <c r="DR498" s="154"/>
      <c r="DS498" s="154"/>
      <c r="DT498" s="154"/>
      <c r="DU498" s="154"/>
      <c r="DV498" s="154"/>
      <c r="DW498" s="154"/>
      <c r="DX498" s="154"/>
      <c r="DY498" s="154"/>
      <c r="DZ498" s="154"/>
      <c r="EA498" s="154"/>
      <c r="EB498" s="154"/>
      <c r="EC498" s="154"/>
      <c r="ED498" s="154"/>
      <c r="EE498" s="154"/>
      <c r="EF498" s="154"/>
      <c r="EG498" s="154"/>
      <c r="EH498" s="154"/>
      <c r="EI498" s="154"/>
      <c r="EJ498" s="154"/>
      <c r="EK498" s="154"/>
      <c r="EL498" s="154"/>
      <c r="EM498" s="154"/>
      <c r="EN498" s="154"/>
      <c r="EO498" s="154"/>
      <c r="EP498" s="154"/>
      <c r="EQ498" s="154"/>
      <c r="ER498" s="154"/>
      <c r="ES498" s="154"/>
      <c r="ET498" s="154"/>
      <c r="EU498" s="154"/>
      <c r="EV498" s="154"/>
    </row>
    <row r="499" spans="32:152" ht="12.75">
      <c r="AF499" s="154"/>
      <c r="AG499" s="154"/>
      <c r="AH499" s="154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  <c r="BD499" s="154"/>
      <c r="BE499" s="154"/>
      <c r="BF499" s="154"/>
      <c r="BG499" s="154"/>
      <c r="BH499" s="154"/>
      <c r="BI499" s="154"/>
      <c r="BJ499" s="154"/>
      <c r="BK499" s="154"/>
      <c r="BL499" s="154"/>
      <c r="BM499" s="154"/>
      <c r="BN499" s="154"/>
      <c r="BO499" s="154"/>
      <c r="BP499" s="154"/>
      <c r="BQ499" s="154"/>
      <c r="BR499" s="154"/>
      <c r="BS499" s="154"/>
      <c r="BT499" s="154"/>
      <c r="BU499" s="154"/>
      <c r="BV499" s="154"/>
      <c r="BW499" s="154"/>
      <c r="BX499" s="154"/>
      <c r="BY499" s="154"/>
      <c r="BZ499" s="154"/>
      <c r="CA499" s="154"/>
      <c r="CB499" s="154"/>
      <c r="CC499" s="154"/>
      <c r="CD499" s="154"/>
      <c r="CE499" s="154"/>
      <c r="CF499" s="154"/>
      <c r="CG499" s="154"/>
      <c r="CH499" s="154"/>
      <c r="CI499" s="154"/>
      <c r="CJ499" s="154"/>
      <c r="CK499" s="154"/>
      <c r="CL499" s="154"/>
      <c r="CM499" s="154"/>
      <c r="CN499" s="154"/>
      <c r="CO499" s="154"/>
      <c r="CP499" s="154"/>
      <c r="CQ499" s="154"/>
      <c r="CR499" s="154"/>
      <c r="CS499" s="154"/>
      <c r="CT499" s="154"/>
      <c r="CU499" s="154"/>
      <c r="CV499" s="154"/>
      <c r="CW499" s="154"/>
      <c r="CX499" s="154"/>
      <c r="CY499" s="154"/>
      <c r="CZ499" s="154"/>
      <c r="DA499" s="154"/>
      <c r="DB499" s="154"/>
      <c r="DC499" s="154"/>
      <c r="DD499" s="154"/>
      <c r="DE499" s="154"/>
      <c r="DF499" s="154"/>
      <c r="DG499" s="154"/>
      <c r="DH499" s="154"/>
      <c r="DI499" s="154"/>
      <c r="DJ499" s="154"/>
      <c r="DK499" s="154"/>
      <c r="DL499" s="154"/>
      <c r="DM499" s="154"/>
      <c r="DN499" s="154"/>
      <c r="DO499" s="154"/>
      <c r="DP499" s="154"/>
      <c r="DQ499" s="154"/>
      <c r="DR499" s="154"/>
      <c r="DS499" s="154"/>
      <c r="DT499" s="154"/>
      <c r="DU499" s="154"/>
      <c r="DV499" s="154"/>
      <c r="DW499" s="154"/>
      <c r="DX499" s="154"/>
      <c r="DY499" s="154"/>
      <c r="DZ499" s="154"/>
      <c r="EA499" s="154"/>
      <c r="EB499" s="154"/>
      <c r="EC499" s="154"/>
      <c r="ED499" s="154"/>
      <c r="EE499" s="154"/>
      <c r="EF499" s="154"/>
      <c r="EG499" s="154"/>
      <c r="EH499" s="154"/>
      <c r="EI499" s="154"/>
      <c r="EJ499" s="154"/>
      <c r="EK499" s="154"/>
      <c r="EL499" s="154"/>
      <c r="EM499" s="154"/>
      <c r="EN499" s="154"/>
      <c r="EO499" s="154"/>
      <c r="EP499" s="154"/>
      <c r="EQ499" s="154"/>
      <c r="ER499" s="154"/>
      <c r="ES499" s="154"/>
      <c r="ET499" s="154"/>
      <c r="EU499" s="154"/>
      <c r="EV499" s="154"/>
    </row>
    <row r="500" spans="32:152" ht="12.75">
      <c r="AF500" s="154"/>
      <c r="AG500" s="154"/>
      <c r="AH500" s="154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  <c r="BD500" s="154"/>
      <c r="BE500" s="154"/>
      <c r="BF500" s="154"/>
      <c r="BG500" s="154"/>
      <c r="BH500" s="154"/>
      <c r="BI500" s="154"/>
      <c r="BJ500" s="154"/>
      <c r="BK500" s="154"/>
      <c r="BL500" s="154"/>
      <c r="BM500" s="154"/>
      <c r="BN500" s="154"/>
      <c r="BO500" s="154"/>
      <c r="BP500" s="154"/>
      <c r="BQ500" s="154"/>
      <c r="BR500" s="154"/>
      <c r="BS500" s="154"/>
      <c r="BT500" s="154"/>
      <c r="BU500" s="154"/>
      <c r="BV500" s="154"/>
      <c r="BW500" s="154"/>
      <c r="BX500" s="154"/>
      <c r="BY500" s="154"/>
      <c r="BZ500" s="154"/>
      <c r="CA500" s="154"/>
      <c r="CB500" s="154"/>
      <c r="CC500" s="154"/>
      <c r="CD500" s="154"/>
      <c r="CE500" s="154"/>
      <c r="CF500" s="154"/>
      <c r="CG500" s="154"/>
      <c r="CH500" s="154"/>
      <c r="CI500" s="154"/>
      <c r="CJ500" s="154"/>
      <c r="CK500" s="154"/>
      <c r="CL500" s="154"/>
      <c r="CM500" s="154"/>
      <c r="CN500" s="154"/>
      <c r="CO500" s="154"/>
      <c r="CP500" s="154"/>
      <c r="CQ500" s="154"/>
      <c r="CR500" s="154"/>
      <c r="CS500" s="154"/>
      <c r="CT500" s="154"/>
      <c r="CU500" s="154"/>
      <c r="CV500" s="154"/>
      <c r="CW500" s="154"/>
      <c r="CX500" s="154"/>
      <c r="CY500" s="154"/>
      <c r="CZ500" s="154"/>
      <c r="DA500" s="154"/>
      <c r="DB500" s="154"/>
      <c r="DC500" s="154"/>
      <c r="DD500" s="154"/>
      <c r="DE500" s="154"/>
      <c r="DF500" s="154"/>
      <c r="DG500" s="154"/>
      <c r="DH500" s="154"/>
      <c r="DI500" s="154"/>
      <c r="DJ500" s="154"/>
      <c r="DK500" s="154"/>
      <c r="DL500" s="154"/>
      <c r="DM500" s="154"/>
      <c r="DN500" s="154"/>
      <c r="DO500" s="154"/>
      <c r="DP500" s="154"/>
      <c r="DQ500" s="154"/>
      <c r="DR500" s="154"/>
      <c r="DS500" s="154"/>
      <c r="DT500" s="154"/>
      <c r="DU500" s="154"/>
      <c r="DV500" s="154"/>
      <c r="DW500" s="154"/>
      <c r="DX500" s="154"/>
      <c r="DY500" s="154"/>
      <c r="DZ500" s="154"/>
      <c r="EA500" s="154"/>
      <c r="EB500" s="154"/>
      <c r="EC500" s="154"/>
      <c r="ED500" s="154"/>
      <c r="EE500" s="154"/>
      <c r="EF500" s="154"/>
      <c r="EG500" s="154"/>
      <c r="EH500" s="154"/>
      <c r="EI500" s="154"/>
      <c r="EJ500" s="154"/>
      <c r="EK500" s="154"/>
      <c r="EL500" s="154"/>
      <c r="EM500" s="154"/>
      <c r="EN500" s="154"/>
      <c r="EO500" s="154"/>
      <c r="EP500" s="154"/>
      <c r="EQ500" s="154"/>
      <c r="ER500" s="154"/>
      <c r="ES500" s="154"/>
      <c r="ET500" s="154"/>
      <c r="EU500" s="154"/>
      <c r="EV500" s="154"/>
    </row>
    <row r="501" spans="32:152" ht="12.75">
      <c r="AF501" s="154"/>
      <c r="AG501" s="154"/>
      <c r="AH501" s="154"/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  <c r="BD501" s="154"/>
      <c r="BE501" s="154"/>
      <c r="BF501" s="154"/>
      <c r="BG501" s="154"/>
      <c r="BH501" s="154"/>
      <c r="BI501" s="154"/>
      <c r="BJ501" s="154"/>
      <c r="BK501" s="154"/>
      <c r="BL501" s="154"/>
      <c r="BM501" s="154"/>
      <c r="BN501" s="154"/>
      <c r="BO501" s="154"/>
      <c r="BP501" s="154"/>
      <c r="BQ501" s="154"/>
      <c r="BR501" s="154"/>
      <c r="BS501" s="154"/>
      <c r="BT501" s="154"/>
      <c r="BU501" s="154"/>
      <c r="BV501" s="154"/>
      <c r="BW501" s="154"/>
      <c r="BX501" s="154"/>
      <c r="BY501" s="154"/>
      <c r="BZ501" s="154"/>
      <c r="CA501" s="154"/>
      <c r="CB501" s="154"/>
      <c r="CC501" s="154"/>
      <c r="CD501" s="154"/>
      <c r="CE501" s="154"/>
      <c r="CF501" s="154"/>
      <c r="CG501" s="154"/>
      <c r="CH501" s="154"/>
      <c r="CI501" s="154"/>
      <c r="CJ501" s="154"/>
      <c r="CK501" s="154"/>
      <c r="CL501" s="154"/>
      <c r="CM501" s="154"/>
      <c r="CN501" s="154"/>
      <c r="CO501" s="154"/>
      <c r="CP501" s="154"/>
      <c r="CQ501" s="154"/>
      <c r="CR501" s="154"/>
      <c r="CS501" s="154"/>
      <c r="CT501" s="154"/>
      <c r="CU501" s="154"/>
      <c r="CV501" s="154"/>
      <c r="CW501" s="154"/>
      <c r="CX501" s="154"/>
      <c r="CY501" s="154"/>
      <c r="CZ501" s="154"/>
      <c r="DA501" s="154"/>
      <c r="DB501" s="154"/>
      <c r="DC501" s="154"/>
      <c r="DD501" s="154"/>
      <c r="DE501" s="154"/>
      <c r="DF501" s="154"/>
      <c r="DG501" s="154"/>
      <c r="DH501" s="154"/>
      <c r="DI501" s="154"/>
      <c r="DJ501" s="154"/>
      <c r="DK501" s="154"/>
      <c r="DL501" s="154"/>
      <c r="DM501" s="154"/>
      <c r="DN501" s="154"/>
      <c r="DO501" s="154"/>
      <c r="DP501" s="154"/>
      <c r="DQ501" s="154"/>
      <c r="DR501" s="154"/>
      <c r="DS501" s="154"/>
      <c r="DT501" s="154"/>
      <c r="DU501" s="154"/>
      <c r="DV501" s="154"/>
      <c r="DW501" s="154"/>
      <c r="DX501" s="154"/>
      <c r="DY501" s="154"/>
      <c r="DZ501" s="154"/>
      <c r="EA501" s="154"/>
      <c r="EB501" s="154"/>
      <c r="EC501" s="154"/>
      <c r="ED501" s="154"/>
      <c r="EE501" s="154"/>
      <c r="EF501" s="154"/>
      <c r="EG501" s="154"/>
      <c r="EH501" s="154"/>
      <c r="EI501" s="154"/>
      <c r="EJ501" s="154"/>
      <c r="EK501" s="154"/>
      <c r="EL501" s="154"/>
      <c r="EM501" s="154"/>
      <c r="EN501" s="154"/>
      <c r="EO501" s="154"/>
      <c r="EP501" s="154"/>
      <c r="EQ501" s="154"/>
      <c r="ER501" s="154"/>
      <c r="ES501" s="154"/>
      <c r="ET501" s="154"/>
      <c r="EU501" s="154"/>
      <c r="EV501" s="154"/>
    </row>
    <row r="502" spans="32:152" ht="12.75">
      <c r="AF502" s="154"/>
      <c r="AG502" s="154"/>
      <c r="AH502" s="154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  <c r="BD502" s="154"/>
      <c r="BE502" s="154"/>
      <c r="BF502" s="154"/>
      <c r="BG502" s="154"/>
      <c r="BH502" s="154"/>
      <c r="BI502" s="154"/>
      <c r="BJ502" s="154"/>
      <c r="BK502" s="154"/>
      <c r="BL502" s="154"/>
      <c r="BM502" s="154"/>
      <c r="BN502" s="154"/>
      <c r="BO502" s="154"/>
      <c r="BP502" s="154"/>
      <c r="BQ502" s="154"/>
      <c r="BR502" s="154"/>
      <c r="BS502" s="154"/>
      <c r="BT502" s="154"/>
      <c r="BU502" s="154"/>
      <c r="BV502" s="154"/>
      <c r="BW502" s="154"/>
      <c r="BX502" s="154"/>
      <c r="BY502" s="154"/>
      <c r="BZ502" s="154"/>
      <c r="CA502" s="154"/>
      <c r="CB502" s="154"/>
      <c r="CC502" s="154"/>
      <c r="CD502" s="154"/>
      <c r="CE502" s="154"/>
      <c r="CF502" s="154"/>
      <c r="CG502" s="154"/>
      <c r="CH502" s="154"/>
      <c r="CI502" s="154"/>
      <c r="CJ502" s="154"/>
      <c r="CK502" s="154"/>
      <c r="CL502" s="154"/>
      <c r="CM502" s="154"/>
      <c r="CN502" s="154"/>
      <c r="CO502" s="154"/>
      <c r="CP502" s="154"/>
      <c r="CQ502" s="154"/>
      <c r="CR502" s="154"/>
      <c r="CS502" s="154"/>
      <c r="CT502" s="154"/>
      <c r="CU502" s="154"/>
      <c r="CV502" s="154"/>
      <c r="CW502" s="154"/>
      <c r="CX502" s="154"/>
      <c r="CY502" s="154"/>
      <c r="CZ502" s="154"/>
      <c r="DA502" s="154"/>
      <c r="DB502" s="154"/>
      <c r="DC502" s="154"/>
      <c r="DD502" s="154"/>
      <c r="DE502" s="154"/>
      <c r="DF502" s="154"/>
      <c r="DG502" s="154"/>
      <c r="DH502" s="154"/>
      <c r="DI502" s="154"/>
      <c r="DJ502" s="154"/>
      <c r="DK502" s="154"/>
      <c r="DL502" s="154"/>
      <c r="DM502" s="154"/>
      <c r="DN502" s="154"/>
      <c r="DO502" s="154"/>
      <c r="DP502" s="154"/>
      <c r="DQ502" s="154"/>
      <c r="DR502" s="154"/>
      <c r="DS502" s="154"/>
      <c r="DT502" s="154"/>
      <c r="DU502" s="154"/>
      <c r="DV502" s="154"/>
      <c r="DW502" s="154"/>
      <c r="DX502" s="154"/>
      <c r="DY502" s="154"/>
      <c r="DZ502" s="154"/>
      <c r="EA502" s="154"/>
      <c r="EB502" s="154"/>
      <c r="EC502" s="154"/>
      <c r="ED502" s="154"/>
      <c r="EE502" s="154"/>
      <c r="EF502" s="154"/>
      <c r="EG502" s="154"/>
      <c r="EH502" s="154"/>
      <c r="EI502" s="154"/>
      <c r="EJ502" s="154"/>
      <c r="EK502" s="154"/>
      <c r="EL502" s="154"/>
      <c r="EM502" s="154"/>
      <c r="EN502" s="154"/>
      <c r="EO502" s="154"/>
      <c r="EP502" s="154"/>
      <c r="EQ502" s="154"/>
      <c r="ER502" s="154"/>
      <c r="ES502" s="154"/>
      <c r="ET502" s="154"/>
      <c r="EU502" s="154"/>
      <c r="EV502" s="154"/>
    </row>
    <row r="503" spans="32:152" ht="12.75"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  <c r="BD503" s="154"/>
      <c r="BE503" s="154"/>
      <c r="BF503" s="154"/>
      <c r="BG503" s="154"/>
      <c r="BH503" s="154"/>
      <c r="BI503" s="154"/>
      <c r="BJ503" s="154"/>
      <c r="BK503" s="154"/>
      <c r="BL503" s="154"/>
      <c r="BM503" s="154"/>
      <c r="BN503" s="154"/>
      <c r="BO503" s="154"/>
      <c r="BP503" s="154"/>
      <c r="BQ503" s="154"/>
      <c r="BR503" s="154"/>
      <c r="BS503" s="154"/>
      <c r="BT503" s="154"/>
      <c r="BU503" s="154"/>
      <c r="BV503" s="154"/>
      <c r="BW503" s="154"/>
      <c r="BX503" s="154"/>
      <c r="BY503" s="154"/>
      <c r="BZ503" s="154"/>
      <c r="CA503" s="154"/>
      <c r="CB503" s="154"/>
      <c r="CC503" s="154"/>
      <c r="CD503" s="154"/>
      <c r="CE503" s="154"/>
      <c r="CF503" s="154"/>
      <c r="CG503" s="154"/>
      <c r="CH503" s="154"/>
      <c r="CI503" s="154"/>
      <c r="CJ503" s="154"/>
      <c r="CK503" s="154"/>
      <c r="CL503" s="154"/>
      <c r="CM503" s="154"/>
      <c r="CN503" s="154"/>
      <c r="CO503" s="154"/>
      <c r="CP503" s="154"/>
      <c r="CQ503" s="154"/>
      <c r="CR503" s="154"/>
      <c r="CS503" s="154"/>
      <c r="CT503" s="154"/>
      <c r="CU503" s="154"/>
      <c r="CV503" s="154"/>
      <c r="CW503" s="154"/>
      <c r="CX503" s="154"/>
      <c r="CY503" s="154"/>
      <c r="CZ503" s="154"/>
      <c r="DA503" s="154"/>
      <c r="DB503" s="154"/>
      <c r="DC503" s="154"/>
      <c r="DD503" s="154"/>
      <c r="DE503" s="154"/>
      <c r="DF503" s="154"/>
      <c r="DG503" s="154"/>
      <c r="DH503" s="154"/>
      <c r="DI503" s="154"/>
      <c r="DJ503" s="154"/>
      <c r="DK503" s="154"/>
      <c r="DL503" s="154"/>
      <c r="DM503" s="154"/>
      <c r="DN503" s="154"/>
      <c r="DO503" s="154"/>
      <c r="DP503" s="154"/>
      <c r="DQ503" s="154"/>
      <c r="DR503" s="154"/>
      <c r="DS503" s="154"/>
      <c r="DT503" s="154"/>
      <c r="DU503" s="154"/>
      <c r="DV503" s="154"/>
      <c r="DW503" s="154"/>
      <c r="DX503" s="154"/>
      <c r="DY503" s="154"/>
      <c r="DZ503" s="154"/>
      <c r="EA503" s="154"/>
      <c r="EB503" s="154"/>
      <c r="EC503" s="154"/>
      <c r="ED503" s="154"/>
      <c r="EE503" s="154"/>
      <c r="EF503" s="154"/>
      <c r="EG503" s="154"/>
      <c r="EH503" s="154"/>
      <c r="EI503" s="154"/>
      <c r="EJ503" s="154"/>
      <c r="EK503" s="154"/>
      <c r="EL503" s="154"/>
      <c r="EM503" s="154"/>
      <c r="EN503" s="154"/>
      <c r="EO503" s="154"/>
      <c r="EP503" s="154"/>
      <c r="EQ503" s="154"/>
      <c r="ER503" s="154"/>
      <c r="ES503" s="154"/>
      <c r="ET503" s="154"/>
      <c r="EU503" s="154"/>
      <c r="EV503" s="154"/>
    </row>
    <row r="504" spans="32:152" ht="12.75">
      <c r="AF504" s="154"/>
      <c r="AG504" s="154"/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  <c r="BD504" s="154"/>
      <c r="BE504" s="154"/>
      <c r="BF504" s="154"/>
      <c r="BG504" s="154"/>
      <c r="BH504" s="154"/>
      <c r="BI504" s="154"/>
      <c r="BJ504" s="154"/>
      <c r="BK504" s="154"/>
      <c r="BL504" s="154"/>
      <c r="BM504" s="154"/>
      <c r="BN504" s="154"/>
      <c r="BO504" s="154"/>
      <c r="BP504" s="154"/>
      <c r="BQ504" s="154"/>
      <c r="BR504" s="154"/>
      <c r="BS504" s="154"/>
      <c r="BT504" s="154"/>
      <c r="BU504" s="154"/>
      <c r="BV504" s="154"/>
      <c r="BW504" s="154"/>
      <c r="BX504" s="154"/>
      <c r="BY504" s="154"/>
      <c r="BZ504" s="154"/>
      <c r="CA504" s="154"/>
      <c r="CB504" s="154"/>
      <c r="CC504" s="154"/>
      <c r="CD504" s="154"/>
      <c r="CE504" s="154"/>
      <c r="CF504" s="154"/>
      <c r="CG504" s="154"/>
      <c r="CH504" s="154"/>
      <c r="CI504" s="154"/>
      <c r="CJ504" s="154"/>
      <c r="CK504" s="154"/>
      <c r="CL504" s="154"/>
      <c r="CM504" s="154"/>
      <c r="CN504" s="154"/>
      <c r="CO504" s="154"/>
      <c r="CP504" s="154"/>
      <c r="CQ504" s="154"/>
      <c r="CR504" s="154"/>
      <c r="CS504" s="154"/>
      <c r="CT504" s="154"/>
      <c r="CU504" s="154"/>
      <c r="CV504" s="154"/>
      <c r="CW504" s="154"/>
      <c r="CX504" s="154"/>
      <c r="CY504" s="154"/>
      <c r="CZ504" s="154"/>
      <c r="DA504" s="154"/>
      <c r="DB504" s="154"/>
      <c r="DC504" s="154"/>
      <c r="DD504" s="154"/>
      <c r="DE504" s="154"/>
      <c r="DF504" s="154"/>
      <c r="DG504" s="154"/>
      <c r="DH504" s="154"/>
      <c r="DI504" s="154"/>
      <c r="DJ504" s="154"/>
      <c r="DK504" s="154"/>
      <c r="DL504" s="154"/>
      <c r="DM504" s="154"/>
      <c r="DN504" s="154"/>
      <c r="DO504" s="154"/>
      <c r="DP504" s="154"/>
      <c r="DQ504" s="154"/>
      <c r="DR504" s="154"/>
      <c r="DS504" s="154"/>
      <c r="DT504" s="154"/>
      <c r="DU504" s="154"/>
      <c r="DV504" s="154"/>
      <c r="DW504" s="154"/>
      <c r="DX504" s="154"/>
      <c r="DY504" s="154"/>
      <c r="DZ504" s="154"/>
      <c r="EA504" s="154"/>
      <c r="EB504" s="154"/>
      <c r="EC504" s="154"/>
      <c r="ED504" s="154"/>
      <c r="EE504" s="154"/>
      <c r="EF504" s="154"/>
      <c r="EG504" s="154"/>
      <c r="EH504" s="154"/>
      <c r="EI504" s="154"/>
      <c r="EJ504" s="154"/>
      <c r="EK504" s="154"/>
      <c r="EL504" s="154"/>
      <c r="EM504" s="154"/>
      <c r="EN504" s="154"/>
      <c r="EO504" s="154"/>
      <c r="EP504" s="154"/>
      <c r="EQ504" s="154"/>
      <c r="ER504" s="154"/>
      <c r="ES504" s="154"/>
      <c r="ET504" s="154"/>
      <c r="EU504" s="154"/>
      <c r="EV504" s="154"/>
    </row>
    <row r="505" spans="32:152" ht="12.75">
      <c r="AF505" s="154"/>
      <c r="AG505" s="154"/>
      <c r="AH505" s="154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  <c r="BD505" s="154"/>
      <c r="BE505" s="154"/>
      <c r="BF505" s="154"/>
      <c r="BG505" s="154"/>
      <c r="BH505" s="154"/>
      <c r="BI505" s="154"/>
      <c r="BJ505" s="154"/>
      <c r="BK505" s="154"/>
      <c r="BL505" s="154"/>
      <c r="BM505" s="154"/>
      <c r="BN505" s="154"/>
      <c r="BO505" s="154"/>
      <c r="BP505" s="154"/>
      <c r="BQ505" s="154"/>
      <c r="BR505" s="154"/>
      <c r="BS505" s="154"/>
      <c r="BT505" s="154"/>
      <c r="BU505" s="154"/>
      <c r="BV505" s="154"/>
      <c r="BW505" s="154"/>
      <c r="BX505" s="154"/>
      <c r="BY505" s="154"/>
      <c r="BZ505" s="154"/>
      <c r="CA505" s="154"/>
      <c r="CB505" s="154"/>
      <c r="CC505" s="154"/>
      <c r="CD505" s="154"/>
      <c r="CE505" s="154"/>
      <c r="CF505" s="154"/>
      <c r="CG505" s="154"/>
      <c r="CH505" s="154"/>
      <c r="CI505" s="154"/>
      <c r="CJ505" s="154"/>
      <c r="CK505" s="154"/>
      <c r="CL505" s="154"/>
      <c r="CM505" s="154"/>
      <c r="CN505" s="154"/>
      <c r="CO505" s="154"/>
      <c r="CP505" s="154"/>
      <c r="CQ505" s="154"/>
      <c r="CR505" s="154"/>
      <c r="CS505" s="154"/>
      <c r="CT505" s="154"/>
      <c r="CU505" s="154"/>
      <c r="CV505" s="154"/>
      <c r="CW505" s="154"/>
      <c r="CX505" s="154"/>
      <c r="CY505" s="154"/>
      <c r="CZ505" s="154"/>
      <c r="DA505" s="154"/>
      <c r="DB505" s="154"/>
      <c r="DC505" s="154"/>
      <c r="DD505" s="154"/>
      <c r="DE505" s="154"/>
      <c r="DF505" s="154"/>
      <c r="DG505" s="154"/>
      <c r="DH505" s="154"/>
      <c r="DI505" s="154"/>
      <c r="DJ505" s="154"/>
      <c r="DK505" s="154"/>
      <c r="DL505" s="154"/>
      <c r="DM505" s="154"/>
      <c r="DN505" s="154"/>
      <c r="DO505" s="154"/>
      <c r="DP505" s="154"/>
      <c r="DQ505" s="154"/>
      <c r="DR505" s="154"/>
      <c r="DS505" s="154"/>
      <c r="DT505" s="154"/>
      <c r="DU505" s="154"/>
      <c r="DV505" s="154"/>
      <c r="DW505" s="154"/>
      <c r="DX505" s="154"/>
      <c r="DY505" s="154"/>
      <c r="DZ505" s="154"/>
      <c r="EA505" s="154"/>
      <c r="EB505" s="154"/>
      <c r="EC505" s="154"/>
      <c r="ED505" s="154"/>
      <c r="EE505" s="154"/>
      <c r="EF505" s="154"/>
      <c r="EG505" s="154"/>
      <c r="EH505" s="154"/>
      <c r="EI505" s="154"/>
      <c r="EJ505" s="154"/>
      <c r="EK505" s="154"/>
      <c r="EL505" s="154"/>
      <c r="EM505" s="154"/>
      <c r="EN505" s="154"/>
      <c r="EO505" s="154"/>
      <c r="EP505" s="154"/>
      <c r="EQ505" s="154"/>
      <c r="ER505" s="154"/>
      <c r="ES505" s="154"/>
      <c r="ET505" s="154"/>
      <c r="EU505" s="154"/>
      <c r="EV505" s="154"/>
    </row>
    <row r="506" spans="32:152" ht="12.75">
      <c r="AF506" s="154"/>
      <c r="AG506" s="154"/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  <c r="BD506" s="154"/>
      <c r="BE506" s="154"/>
      <c r="BF506" s="154"/>
      <c r="BG506" s="154"/>
      <c r="BH506" s="154"/>
      <c r="BI506" s="154"/>
      <c r="BJ506" s="154"/>
      <c r="BK506" s="154"/>
      <c r="BL506" s="154"/>
      <c r="BM506" s="154"/>
      <c r="BN506" s="154"/>
      <c r="BO506" s="154"/>
      <c r="BP506" s="154"/>
      <c r="BQ506" s="154"/>
      <c r="BR506" s="154"/>
      <c r="BS506" s="154"/>
      <c r="BT506" s="154"/>
      <c r="BU506" s="154"/>
      <c r="BV506" s="154"/>
      <c r="BW506" s="154"/>
      <c r="BX506" s="154"/>
      <c r="BY506" s="154"/>
      <c r="BZ506" s="154"/>
      <c r="CA506" s="154"/>
      <c r="CB506" s="154"/>
      <c r="CC506" s="154"/>
      <c r="CD506" s="154"/>
      <c r="CE506" s="154"/>
      <c r="CF506" s="154"/>
      <c r="CG506" s="154"/>
      <c r="CH506" s="154"/>
      <c r="CI506" s="154"/>
      <c r="CJ506" s="154"/>
      <c r="CK506" s="154"/>
      <c r="CL506" s="154"/>
      <c r="CM506" s="154"/>
      <c r="CN506" s="154"/>
      <c r="CO506" s="154"/>
      <c r="CP506" s="154"/>
      <c r="CQ506" s="154"/>
      <c r="CR506" s="154"/>
      <c r="CS506" s="154"/>
      <c r="CT506" s="154"/>
      <c r="CU506" s="154"/>
      <c r="CV506" s="154"/>
      <c r="CW506" s="154"/>
      <c r="CX506" s="154"/>
      <c r="CY506" s="154"/>
      <c r="CZ506" s="154"/>
      <c r="DA506" s="154"/>
      <c r="DB506" s="154"/>
      <c r="DC506" s="154"/>
      <c r="DD506" s="154"/>
      <c r="DE506" s="154"/>
      <c r="DF506" s="154"/>
      <c r="DG506" s="154"/>
      <c r="DH506" s="154"/>
      <c r="DI506" s="154"/>
      <c r="DJ506" s="154"/>
      <c r="DK506" s="154"/>
      <c r="DL506" s="154"/>
      <c r="DM506" s="154"/>
      <c r="DN506" s="154"/>
      <c r="DO506" s="154"/>
      <c r="DP506" s="154"/>
      <c r="DQ506" s="154"/>
      <c r="DR506" s="154"/>
      <c r="DS506" s="154"/>
      <c r="DT506" s="154"/>
      <c r="DU506" s="154"/>
      <c r="DV506" s="154"/>
      <c r="DW506" s="154"/>
      <c r="DX506" s="154"/>
      <c r="DY506" s="154"/>
      <c r="DZ506" s="154"/>
      <c r="EA506" s="154"/>
      <c r="EB506" s="154"/>
      <c r="EC506" s="154"/>
      <c r="ED506" s="154"/>
      <c r="EE506" s="154"/>
      <c r="EF506" s="154"/>
      <c r="EG506" s="154"/>
      <c r="EH506" s="154"/>
      <c r="EI506" s="154"/>
      <c r="EJ506" s="154"/>
      <c r="EK506" s="154"/>
      <c r="EL506" s="154"/>
      <c r="EM506" s="154"/>
      <c r="EN506" s="154"/>
      <c r="EO506" s="154"/>
      <c r="EP506" s="154"/>
      <c r="EQ506" s="154"/>
      <c r="ER506" s="154"/>
      <c r="ES506" s="154"/>
      <c r="ET506" s="154"/>
      <c r="EU506" s="154"/>
      <c r="EV506" s="154"/>
    </row>
    <row r="507" spans="32:152" ht="12.75">
      <c r="AF507" s="154"/>
      <c r="AG507" s="154"/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  <c r="BD507" s="154"/>
      <c r="BE507" s="154"/>
      <c r="BF507" s="154"/>
      <c r="BG507" s="154"/>
      <c r="BH507" s="154"/>
      <c r="BI507" s="154"/>
      <c r="BJ507" s="154"/>
      <c r="BK507" s="154"/>
      <c r="BL507" s="154"/>
      <c r="BM507" s="154"/>
      <c r="BN507" s="154"/>
      <c r="BO507" s="154"/>
      <c r="BP507" s="154"/>
      <c r="BQ507" s="154"/>
      <c r="BR507" s="154"/>
      <c r="BS507" s="154"/>
      <c r="BT507" s="154"/>
      <c r="BU507" s="154"/>
      <c r="BV507" s="154"/>
      <c r="BW507" s="154"/>
      <c r="BX507" s="154"/>
      <c r="BY507" s="154"/>
      <c r="BZ507" s="154"/>
      <c r="CA507" s="154"/>
      <c r="CB507" s="154"/>
      <c r="CC507" s="154"/>
      <c r="CD507" s="154"/>
      <c r="CE507" s="154"/>
      <c r="CF507" s="154"/>
      <c r="CG507" s="154"/>
      <c r="CH507" s="154"/>
      <c r="CI507" s="154"/>
      <c r="CJ507" s="154"/>
      <c r="CK507" s="154"/>
      <c r="CL507" s="154"/>
      <c r="CM507" s="154"/>
      <c r="CN507" s="154"/>
      <c r="CO507" s="154"/>
      <c r="CP507" s="154"/>
      <c r="CQ507" s="154"/>
      <c r="CR507" s="154"/>
      <c r="CS507" s="154"/>
      <c r="CT507" s="154"/>
      <c r="CU507" s="154"/>
      <c r="CV507" s="154"/>
      <c r="CW507" s="154"/>
      <c r="CX507" s="154"/>
      <c r="CY507" s="154"/>
      <c r="CZ507" s="154"/>
      <c r="DA507" s="154"/>
      <c r="DB507" s="154"/>
      <c r="DC507" s="154"/>
      <c r="DD507" s="154"/>
      <c r="DE507" s="154"/>
      <c r="DF507" s="154"/>
      <c r="DG507" s="154"/>
      <c r="DH507" s="154"/>
      <c r="DI507" s="154"/>
      <c r="DJ507" s="154"/>
      <c r="DK507" s="154"/>
      <c r="DL507" s="154"/>
      <c r="DM507" s="154"/>
      <c r="DN507" s="154"/>
      <c r="DO507" s="154"/>
      <c r="DP507" s="154"/>
      <c r="DQ507" s="154"/>
      <c r="DR507" s="154"/>
      <c r="DS507" s="154"/>
      <c r="DT507" s="154"/>
      <c r="DU507" s="154"/>
      <c r="DV507" s="154"/>
      <c r="DW507" s="154"/>
      <c r="DX507" s="154"/>
      <c r="DY507" s="154"/>
      <c r="DZ507" s="154"/>
      <c r="EA507" s="154"/>
      <c r="EB507" s="154"/>
      <c r="EC507" s="154"/>
      <c r="ED507" s="154"/>
      <c r="EE507" s="154"/>
      <c r="EF507" s="154"/>
      <c r="EG507" s="154"/>
      <c r="EH507" s="154"/>
      <c r="EI507" s="154"/>
      <c r="EJ507" s="154"/>
      <c r="EK507" s="154"/>
      <c r="EL507" s="154"/>
      <c r="EM507" s="154"/>
      <c r="EN507" s="154"/>
      <c r="EO507" s="154"/>
      <c r="EP507" s="154"/>
      <c r="EQ507" s="154"/>
      <c r="ER507" s="154"/>
      <c r="ES507" s="154"/>
      <c r="ET507" s="154"/>
      <c r="EU507" s="154"/>
      <c r="EV507" s="154"/>
    </row>
    <row r="508" spans="32:152" ht="12.75">
      <c r="AF508" s="154"/>
      <c r="AG508" s="154"/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  <c r="BD508" s="154"/>
      <c r="BE508" s="154"/>
      <c r="BF508" s="154"/>
      <c r="BG508" s="154"/>
      <c r="BH508" s="154"/>
      <c r="BI508" s="154"/>
      <c r="BJ508" s="154"/>
      <c r="BK508" s="154"/>
      <c r="BL508" s="154"/>
      <c r="BM508" s="154"/>
      <c r="BN508" s="154"/>
      <c r="BO508" s="154"/>
      <c r="BP508" s="154"/>
      <c r="BQ508" s="154"/>
      <c r="BR508" s="154"/>
      <c r="BS508" s="154"/>
      <c r="BT508" s="154"/>
      <c r="BU508" s="154"/>
      <c r="BV508" s="154"/>
      <c r="BW508" s="154"/>
      <c r="BX508" s="154"/>
      <c r="BY508" s="154"/>
      <c r="BZ508" s="154"/>
      <c r="CA508" s="154"/>
      <c r="CB508" s="154"/>
      <c r="CC508" s="154"/>
      <c r="CD508" s="154"/>
      <c r="CE508" s="154"/>
      <c r="CF508" s="154"/>
      <c r="CG508" s="154"/>
      <c r="CH508" s="154"/>
      <c r="CI508" s="154"/>
      <c r="CJ508" s="154"/>
      <c r="CK508" s="154"/>
      <c r="CL508" s="154"/>
      <c r="CM508" s="154"/>
      <c r="CN508" s="154"/>
      <c r="CO508" s="154"/>
      <c r="CP508" s="154"/>
      <c r="CQ508" s="154"/>
      <c r="CR508" s="154"/>
      <c r="CS508" s="154"/>
      <c r="CT508" s="154"/>
      <c r="CU508" s="154"/>
      <c r="CV508" s="154"/>
      <c r="CW508" s="154"/>
      <c r="CX508" s="154"/>
      <c r="CY508" s="154"/>
      <c r="CZ508" s="154"/>
      <c r="DA508" s="154"/>
      <c r="DB508" s="154"/>
      <c r="DC508" s="154"/>
      <c r="DD508" s="154"/>
      <c r="DE508" s="154"/>
      <c r="DF508" s="154"/>
      <c r="DG508" s="154"/>
      <c r="DH508" s="154"/>
      <c r="DI508" s="154"/>
      <c r="DJ508" s="154"/>
      <c r="DK508" s="154"/>
      <c r="DL508" s="154"/>
      <c r="DM508" s="154"/>
      <c r="DN508" s="154"/>
      <c r="DO508" s="154"/>
      <c r="DP508" s="154"/>
      <c r="DQ508" s="154"/>
      <c r="DR508" s="154"/>
      <c r="DS508" s="154"/>
      <c r="DT508" s="154"/>
      <c r="DU508" s="154"/>
      <c r="DV508" s="154"/>
      <c r="DW508" s="154"/>
      <c r="DX508" s="154"/>
      <c r="DY508" s="154"/>
      <c r="DZ508" s="154"/>
      <c r="EA508" s="154"/>
      <c r="EB508" s="154"/>
      <c r="EC508" s="154"/>
      <c r="ED508" s="154"/>
      <c r="EE508" s="154"/>
      <c r="EF508" s="154"/>
      <c r="EG508" s="154"/>
      <c r="EH508" s="154"/>
      <c r="EI508" s="154"/>
      <c r="EJ508" s="154"/>
      <c r="EK508" s="154"/>
      <c r="EL508" s="154"/>
      <c r="EM508" s="154"/>
      <c r="EN508" s="154"/>
      <c r="EO508" s="154"/>
      <c r="EP508" s="154"/>
      <c r="EQ508" s="154"/>
      <c r="ER508" s="154"/>
      <c r="ES508" s="154"/>
      <c r="ET508" s="154"/>
      <c r="EU508" s="154"/>
      <c r="EV508" s="154"/>
    </row>
    <row r="509" spans="32:152" ht="12.75">
      <c r="AF509" s="154"/>
      <c r="AG509" s="154"/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  <c r="BD509" s="154"/>
      <c r="BE509" s="154"/>
      <c r="BF509" s="154"/>
      <c r="BG509" s="154"/>
      <c r="BH509" s="154"/>
      <c r="BI509" s="154"/>
      <c r="BJ509" s="154"/>
      <c r="BK509" s="154"/>
      <c r="BL509" s="154"/>
      <c r="BM509" s="154"/>
      <c r="BN509" s="154"/>
      <c r="BO509" s="154"/>
      <c r="BP509" s="154"/>
      <c r="BQ509" s="154"/>
      <c r="BR509" s="154"/>
      <c r="BS509" s="154"/>
      <c r="BT509" s="154"/>
      <c r="BU509" s="154"/>
      <c r="BV509" s="154"/>
      <c r="BW509" s="154"/>
      <c r="BX509" s="154"/>
      <c r="BY509" s="154"/>
      <c r="BZ509" s="154"/>
      <c r="CA509" s="154"/>
      <c r="CB509" s="154"/>
      <c r="CC509" s="154"/>
      <c r="CD509" s="154"/>
      <c r="CE509" s="154"/>
      <c r="CF509" s="154"/>
      <c r="CG509" s="154"/>
      <c r="CH509" s="154"/>
      <c r="CI509" s="154"/>
      <c r="CJ509" s="154"/>
      <c r="CK509" s="154"/>
      <c r="CL509" s="154"/>
      <c r="CM509" s="154"/>
      <c r="CN509" s="154"/>
      <c r="CO509" s="154"/>
      <c r="CP509" s="154"/>
      <c r="CQ509" s="154"/>
      <c r="CR509" s="154"/>
      <c r="CS509" s="154"/>
      <c r="CT509" s="154"/>
      <c r="CU509" s="154"/>
      <c r="CV509" s="154"/>
      <c r="CW509" s="154"/>
      <c r="CX509" s="154"/>
      <c r="CY509" s="154"/>
      <c r="CZ509" s="154"/>
      <c r="DA509" s="154"/>
      <c r="DB509" s="154"/>
      <c r="DC509" s="154"/>
      <c r="DD509" s="154"/>
      <c r="DE509" s="154"/>
      <c r="DF509" s="154"/>
      <c r="DG509" s="154"/>
      <c r="DH509" s="154"/>
      <c r="DI509" s="154"/>
      <c r="DJ509" s="154"/>
      <c r="DK509" s="154"/>
      <c r="DL509" s="154"/>
      <c r="DM509" s="154"/>
      <c r="DN509" s="154"/>
      <c r="DO509" s="154"/>
      <c r="DP509" s="154"/>
      <c r="DQ509" s="154"/>
      <c r="DR509" s="154"/>
      <c r="DS509" s="154"/>
      <c r="DT509" s="154"/>
      <c r="DU509" s="154"/>
      <c r="DV509" s="154"/>
      <c r="DW509" s="154"/>
      <c r="DX509" s="154"/>
      <c r="DY509" s="154"/>
      <c r="DZ509" s="154"/>
      <c r="EA509" s="154"/>
      <c r="EB509" s="154"/>
      <c r="EC509" s="154"/>
      <c r="ED509" s="154"/>
      <c r="EE509" s="154"/>
      <c r="EF509" s="154"/>
      <c r="EG509" s="154"/>
      <c r="EH509" s="154"/>
      <c r="EI509" s="154"/>
      <c r="EJ509" s="154"/>
      <c r="EK509" s="154"/>
      <c r="EL509" s="154"/>
      <c r="EM509" s="154"/>
      <c r="EN509" s="154"/>
      <c r="EO509" s="154"/>
      <c r="EP509" s="154"/>
      <c r="EQ509" s="154"/>
      <c r="ER509" s="154"/>
      <c r="ES509" s="154"/>
      <c r="ET509" s="154"/>
      <c r="EU509" s="154"/>
      <c r="EV509" s="154"/>
    </row>
    <row r="510" spans="32:152" ht="12.75">
      <c r="AF510" s="154"/>
      <c r="AG510" s="154"/>
      <c r="AH510" s="154"/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  <c r="BD510" s="154"/>
      <c r="BE510" s="154"/>
      <c r="BF510" s="154"/>
      <c r="BG510" s="154"/>
      <c r="BH510" s="154"/>
      <c r="BI510" s="154"/>
      <c r="BJ510" s="154"/>
      <c r="BK510" s="154"/>
      <c r="BL510" s="154"/>
      <c r="BM510" s="154"/>
      <c r="BN510" s="154"/>
      <c r="BO510" s="154"/>
      <c r="BP510" s="154"/>
      <c r="BQ510" s="154"/>
      <c r="BR510" s="154"/>
      <c r="BS510" s="154"/>
      <c r="BT510" s="154"/>
      <c r="BU510" s="154"/>
      <c r="BV510" s="154"/>
      <c r="BW510" s="154"/>
      <c r="BX510" s="154"/>
      <c r="BY510" s="154"/>
      <c r="BZ510" s="154"/>
      <c r="CA510" s="154"/>
      <c r="CB510" s="154"/>
      <c r="CC510" s="154"/>
      <c r="CD510" s="154"/>
      <c r="CE510" s="154"/>
      <c r="CF510" s="154"/>
      <c r="CG510" s="154"/>
      <c r="CH510" s="154"/>
      <c r="CI510" s="154"/>
      <c r="CJ510" s="154"/>
      <c r="CK510" s="154"/>
      <c r="CL510" s="154"/>
      <c r="CM510" s="154"/>
      <c r="CN510" s="154"/>
      <c r="CO510" s="154"/>
      <c r="CP510" s="154"/>
      <c r="CQ510" s="154"/>
      <c r="CR510" s="154"/>
      <c r="CS510" s="154"/>
      <c r="CT510" s="154"/>
      <c r="CU510" s="154"/>
      <c r="CV510" s="154"/>
      <c r="CW510" s="154"/>
      <c r="CX510" s="154"/>
      <c r="CY510" s="154"/>
      <c r="CZ510" s="154"/>
      <c r="DA510" s="154"/>
      <c r="DB510" s="154"/>
      <c r="DC510" s="154"/>
      <c r="DD510" s="154"/>
      <c r="DE510" s="154"/>
      <c r="DF510" s="154"/>
      <c r="DG510" s="154"/>
      <c r="DH510" s="154"/>
      <c r="DI510" s="154"/>
      <c r="DJ510" s="154"/>
      <c r="DK510" s="154"/>
      <c r="DL510" s="154"/>
      <c r="DM510" s="154"/>
      <c r="DN510" s="154"/>
      <c r="DO510" s="154"/>
      <c r="DP510" s="154"/>
      <c r="DQ510" s="154"/>
      <c r="DR510" s="154"/>
      <c r="DS510" s="154"/>
      <c r="DT510" s="154"/>
      <c r="DU510" s="154"/>
      <c r="DV510" s="154"/>
      <c r="DW510" s="154"/>
      <c r="DX510" s="154"/>
      <c r="DY510" s="154"/>
      <c r="DZ510" s="154"/>
      <c r="EA510" s="154"/>
      <c r="EB510" s="154"/>
      <c r="EC510" s="154"/>
      <c r="ED510" s="154"/>
      <c r="EE510" s="154"/>
      <c r="EF510" s="154"/>
      <c r="EG510" s="154"/>
      <c r="EH510" s="154"/>
      <c r="EI510" s="154"/>
      <c r="EJ510" s="154"/>
      <c r="EK510" s="154"/>
      <c r="EL510" s="154"/>
      <c r="EM510" s="154"/>
      <c r="EN510" s="154"/>
      <c r="EO510" s="154"/>
      <c r="EP510" s="154"/>
      <c r="EQ510" s="154"/>
      <c r="ER510" s="154"/>
      <c r="ES510" s="154"/>
      <c r="ET510" s="154"/>
      <c r="EU510" s="154"/>
      <c r="EV510" s="154"/>
    </row>
    <row r="511" spans="32:152" ht="12.75">
      <c r="AF511" s="154"/>
      <c r="AG511" s="154"/>
      <c r="AH511" s="154"/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  <c r="BD511" s="154"/>
      <c r="BE511" s="154"/>
      <c r="BF511" s="154"/>
      <c r="BG511" s="154"/>
      <c r="BH511" s="154"/>
      <c r="BI511" s="154"/>
      <c r="BJ511" s="154"/>
      <c r="BK511" s="154"/>
      <c r="BL511" s="154"/>
      <c r="BM511" s="154"/>
      <c r="BN511" s="154"/>
      <c r="BO511" s="154"/>
      <c r="BP511" s="154"/>
      <c r="BQ511" s="154"/>
      <c r="BR511" s="154"/>
      <c r="BS511" s="154"/>
      <c r="BT511" s="154"/>
      <c r="BU511" s="154"/>
      <c r="BV511" s="154"/>
      <c r="BW511" s="154"/>
      <c r="BX511" s="154"/>
      <c r="BY511" s="154"/>
      <c r="BZ511" s="154"/>
      <c r="CA511" s="154"/>
      <c r="CB511" s="154"/>
      <c r="CC511" s="154"/>
      <c r="CD511" s="154"/>
      <c r="CE511" s="154"/>
      <c r="CF511" s="154"/>
      <c r="CG511" s="154"/>
      <c r="CH511" s="154"/>
      <c r="CI511" s="154"/>
      <c r="CJ511" s="154"/>
      <c r="CK511" s="154"/>
      <c r="CL511" s="154"/>
      <c r="CM511" s="154"/>
      <c r="CN511" s="154"/>
      <c r="CO511" s="154"/>
      <c r="CP511" s="154"/>
      <c r="CQ511" s="154"/>
      <c r="CR511" s="154"/>
      <c r="CS511" s="154"/>
      <c r="CT511" s="154"/>
      <c r="CU511" s="154"/>
      <c r="CV511" s="154"/>
      <c r="CW511" s="154"/>
      <c r="CX511" s="154"/>
      <c r="CY511" s="154"/>
      <c r="CZ511" s="154"/>
      <c r="DA511" s="154"/>
      <c r="DB511" s="154"/>
      <c r="DC511" s="154"/>
      <c r="DD511" s="154"/>
      <c r="DE511" s="154"/>
      <c r="DF511" s="154"/>
      <c r="DG511" s="154"/>
      <c r="DH511" s="154"/>
      <c r="DI511" s="154"/>
      <c r="DJ511" s="154"/>
      <c r="DK511" s="154"/>
      <c r="DL511" s="154"/>
      <c r="DM511" s="154"/>
      <c r="DN511" s="154"/>
      <c r="DO511" s="154"/>
      <c r="DP511" s="154"/>
      <c r="DQ511" s="154"/>
      <c r="DR511" s="154"/>
      <c r="DS511" s="154"/>
      <c r="DT511" s="154"/>
      <c r="DU511" s="154"/>
      <c r="DV511" s="154"/>
      <c r="DW511" s="154"/>
      <c r="DX511" s="154"/>
      <c r="DY511" s="154"/>
      <c r="DZ511" s="154"/>
      <c r="EA511" s="154"/>
      <c r="EB511" s="154"/>
      <c r="EC511" s="154"/>
      <c r="ED511" s="154"/>
      <c r="EE511" s="154"/>
      <c r="EF511" s="154"/>
      <c r="EG511" s="154"/>
      <c r="EH511" s="154"/>
      <c r="EI511" s="154"/>
      <c r="EJ511" s="154"/>
      <c r="EK511" s="154"/>
      <c r="EL511" s="154"/>
      <c r="EM511" s="154"/>
      <c r="EN511" s="154"/>
      <c r="EO511" s="154"/>
      <c r="EP511" s="154"/>
      <c r="EQ511" s="154"/>
      <c r="ER511" s="154"/>
      <c r="ES511" s="154"/>
      <c r="ET511" s="154"/>
      <c r="EU511" s="154"/>
      <c r="EV511" s="154"/>
    </row>
    <row r="512" spans="32:152" ht="12.75">
      <c r="AF512" s="154"/>
      <c r="AG512" s="154"/>
      <c r="AH512" s="154"/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  <c r="BD512" s="154"/>
      <c r="BE512" s="154"/>
      <c r="BF512" s="154"/>
      <c r="BG512" s="154"/>
      <c r="BH512" s="154"/>
      <c r="BI512" s="154"/>
      <c r="BJ512" s="154"/>
      <c r="BK512" s="154"/>
      <c r="BL512" s="154"/>
      <c r="BM512" s="154"/>
      <c r="BN512" s="154"/>
      <c r="BO512" s="154"/>
      <c r="BP512" s="154"/>
      <c r="BQ512" s="154"/>
      <c r="BR512" s="154"/>
      <c r="BS512" s="154"/>
      <c r="BT512" s="154"/>
      <c r="BU512" s="154"/>
      <c r="BV512" s="154"/>
      <c r="BW512" s="154"/>
      <c r="BX512" s="154"/>
      <c r="BY512" s="154"/>
      <c r="BZ512" s="154"/>
      <c r="CA512" s="154"/>
      <c r="CB512" s="154"/>
      <c r="CC512" s="154"/>
      <c r="CD512" s="154"/>
      <c r="CE512" s="154"/>
      <c r="CF512" s="154"/>
      <c r="CG512" s="154"/>
      <c r="CH512" s="154"/>
      <c r="CI512" s="154"/>
      <c r="CJ512" s="154"/>
      <c r="CK512" s="154"/>
      <c r="CL512" s="154"/>
      <c r="CM512" s="154"/>
      <c r="CN512" s="154"/>
      <c r="CO512" s="154"/>
      <c r="CP512" s="154"/>
      <c r="CQ512" s="154"/>
      <c r="CR512" s="154"/>
      <c r="CS512" s="154"/>
      <c r="CT512" s="154"/>
      <c r="CU512" s="154"/>
      <c r="CV512" s="154"/>
      <c r="CW512" s="154"/>
      <c r="CX512" s="154"/>
      <c r="CY512" s="154"/>
      <c r="CZ512" s="154"/>
      <c r="DA512" s="154"/>
      <c r="DB512" s="154"/>
      <c r="DC512" s="154"/>
      <c r="DD512" s="154"/>
      <c r="DE512" s="154"/>
      <c r="DF512" s="154"/>
      <c r="DG512" s="154"/>
      <c r="DH512" s="154"/>
      <c r="DI512" s="154"/>
      <c r="DJ512" s="154"/>
      <c r="DK512" s="154"/>
      <c r="DL512" s="154"/>
      <c r="DM512" s="154"/>
      <c r="DN512" s="154"/>
      <c r="DO512" s="154"/>
      <c r="DP512" s="154"/>
      <c r="DQ512" s="154"/>
      <c r="DR512" s="154"/>
      <c r="DS512" s="154"/>
      <c r="DT512" s="154"/>
      <c r="DU512" s="154"/>
      <c r="DV512" s="154"/>
      <c r="DW512" s="154"/>
      <c r="DX512" s="154"/>
      <c r="DY512" s="154"/>
      <c r="DZ512" s="154"/>
      <c r="EA512" s="154"/>
      <c r="EB512" s="154"/>
      <c r="EC512" s="154"/>
      <c r="ED512" s="154"/>
      <c r="EE512" s="154"/>
      <c r="EF512" s="154"/>
      <c r="EG512" s="154"/>
      <c r="EH512" s="154"/>
      <c r="EI512" s="154"/>
      <c r="EJ512" s="154"/>
      <c r="EK512" s="154"/>
      <c r="EL512" s="154"/>
      <c r="EM512" s="154"/>
      <c r="EN512" s="154"/>
      <c r="EO512" s="154"/>
      <c r="EP512" s="154"/>
      <c r="EQ512" s="154"/>
      <c r="ER512" s="154"/>
      <c r="ES512" s="154"/>
      <c r="ET512" s="154"/>
      <c r="EU512" s="154"/>
      <c r="EV512" s="154"/>
    </row>
    <row r="513" spans="32:152" ht="12.75">
      <c r="AF513" s="154"/>
      <c r="AG513" s="154"/>
      <c r="AH513" s="154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  <c r="BD513" s="154"/>
      <c r="BE513" s="154"/>
      <c r="BF513" s="154"/>
      <c r="BG513" s="154"/>
      <c r="BH513" s="154"/>
      <c r="BI513" s="154"/>
      <c r="BJ513" s="154"/>
      <c r="BK513" s="154"/>
      <c r="BL513" s="154"/>
      <c r="BM513" s="154"/>
      <c r="BN513" s="154"/>
      <c r="BO513" s="154"/>
      <c r="BP513" s="154"/>
      <c r="BQ513" s="154"/>
      <c r="BR513" s="154"/>
      <c r="BS513" s="154"/>
      <c r="BT513" s="154"/>
      <c r="BU513" s="154"/>
      <c r="BV513" s="154"/>
      <c r="BW513" s="154"/>
      <c r="BX513" s="154"/>
      <c r="BY513" s="154"/>
      <c r="BZ513" s="154"/>
      <c r="CA513" s="154"/>
      <c r="CB513" s="154"/>
      <c r="CC513" s="154"/>
      <c r="CD513" s="154"/>
      <c r="CE513" s="154"/>
      <c r="CF513" s="154"/>
      <c r="CG513" s="154"/>
      <c r="CH513" s="154"/>
      <c r="CI513" s="154"/>
      <c r="CJ513" s="154"/>
      <c r="CK513" s="154"/>
      <c r="CL513" s="154"/>
      <c r="CM513" s="154"/>
      <c r="CN513" s="154"/>
      <c r="CO513" s="154"/>
      <c r="CP513" s="154"/>
      <c r="CQ513" s="154"/>
      <c r="CR513" s="154"/>
      <c r="CS513" s="154"/>
      <c r="CT513" s="154"/>
      <c r="CU513" s="154"/>
      <c r="CV513" s="154"/>
      <c r="CW513" s="154"/>
      <c r="CX513" s="154"/>
      <c r="CY513" s="154"/>
      <c r="CZ513" s="154"/>
      <c r="DA513" s="154"/>
      <c r="DB513" s="154"/>
      <c r="DC513" s="154"/>
      <c r="DD513" s="154"/>
      <c r="DE513" s="154"/>
      <c r="DF513" s="154"/>
      <c r="DG513" s="154"/>
      <c r="DH513" s="154"/>
      <c r="DI513" s="154"/>
      <c r="DJ513" s="154"/>
      <c r="DK513" s="154"/>
      <c r="DL513" s="154"/>
      <c r="DM513" s="154"/>
      <c r="DN513" s="154"/>
      <c r="DO513" s="154"/>
      <c r="DP513" s="154"/>
      <c r="DQ513" s="154"/>
      <c r="DR513" s="154"/>
      <c r="DS513" s="154"/>
      <c r="DT513" s="154"/>
      <c r="DU513" s="154"/>
      <c r="DV513" s="154"/>
      <c r="DW513" s="154"/>
      <c r="DX513" s="154"/>
      <c r="DY513" s="154"/>
      <c r="DZ513" s="154"/>
      <c r="EA513" s="154"/>
      <c r="EB513" s="154"/>
      <c r="EC513" s="154"/>
      <c r="ED513" s="154"/>
      <c r="EE513" s="154"/>
      <c r="EF513" s="154"/>
      <c r="EG513" s="154"/>
      <c r="EH513" s="154"/>
      <c r="EI513" s="154"/>
      <c r="EJ513" s="154"/>
      <c r="EK513" s="154"/>
      <c r="EL513" s="154"/>
      <c r="EM513" s="154"/>
      <c r="EN513" s="154"/>
      <c r="EO513" s="154"/>
      <c r="EP513" s="154"/>
      <c r="EQ513" s="154"/>
      <c r="ER513" s="154"/>
      <c r="ES513" s="154"/>
      <c r="ET513" s="154"/>
      <c r="EU513" s="154"/>
      <c r="EV513" s="154"/>
    </row>
    <row r="514" spans="32:152" ht="12.75">
      <c r="AF514" s="154"/>
      <c r="AG514" s="154"/>
      <c r="AH514" s="154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  <c r="BD514" s="154"/>
      <c r="BE514" s="154"/>
      <c r="BF514" s="154"/>
      <c r="BG514" s="154"/>
      <c r="BH514" s="154"/>
      <c r="BI514" s="154"/>
      <c r="BJ514" s="154"/>
      <c r="BK514" s="154"/>
      <c r="BL514" s="154"/>
      <c r="BM514" s="154"/>
      <c r="BN514" s="154"/>
      <c r="BO514" s="154"/>
      <c r="BP514" s="154"/>
      <c r="BQ514" s="154"/>
      <c r="BR514" s="154"/>
      <c r="BS514" s="154"/>
      <c r="BT514" s="154"/>
      <c r="BU514" s="154"/>
      <c r="BV514" s="154"/>
      <c r="BW514" s="154"/>
      <c r="BX514" s="154"/>
      <c r="BY514" s="154"/>
      <c r="BZ514" s="154"/>
      <c r="CA514" s="154"/>
      <c r="CB514" s="154"/>
      <c r="CC514" s="154"/>
      <c r="CD514" s="154"/>
      <c r="CE514" s="154"/>
      <c r="CF514" s="154"/>
      <c r="CG514" s="154"/>
      <c r="CH514" s="154"/>
      <c r="CI514" s="154"/>
      <c r="CJ514" s="154"/>
      <c r="CK514" s="154"/>
      <c r="CL514" s="154"/>
      <c r="CM514" s="154"/>
      <c r="CN514" s="154"/>
      <c r="CO514" s="154"/>
      <c r="CP514" s="154"/>
      <c r="CQ514" s="154"/>
      <c r="CR514" s="154"/>
      <c r="CS514" s="154"/>
      <c r="CT514" s="154"/>
      <c r="CU514" s="154"/>
      <c r="CV514" s="154"/>
      <c r="CW514" s="154"/>
      <c r="CX514" s="154"/>
      <c r="CY514" s="154"/>
      <c r="CZ514" s="154"/>
      <c r="DA514" s="154"/>
      <c r="DB514" s="154"/>
      <c r="DC514" s="154"/>
      <c r="DD514" s="154"/>
      <c r="DE514" s="154"/>
      <c r="DF514" s="154"/>
      <c r="DG514" s="154"/>
      <c r="DH514" s="154"/>
      <c r="DI514" s="154"/>
      <c r="DJ514" s="154"/>
      <c r="DK514" s="154"/>
      <c r="DL514" s="154"/>
      <c r="DM514" s="154"/>
      <c r="DN514" s="154"/>
      <c r="DO514" s="154"/>
      <c r="DP514" s="154"/>
      <c r="DQ514" s="154"/>
      <c r="DR514" s="154"/>
      <c r="DS514" s="154"/>
      <c r="DT514" s="154"/>
      <c r="DU514" s="154"/>
      <c r="DV514" s="154"/>
      <c r="DW514" s="154"/>
      <c r="DX514" s="154"/>
      <c r="DY514" s="154"/>
      <c r="DZ514" s="154"/>
      <c r="EA514" s="154"/>
      <c r="EB514" s="154"/>
      <c r="EC514" s="154"/>
      <c r="ED514" s="154"/>
      <c r="EE514" s="154"/>
      <c r="EF514" s="154"/>
      <c r="EG514" s="154"/>
      <c r="EH514" s="154"/>
      <c r="EI514" s="154"/>
      <c r="EJ514" s="154"/>
      <c r="EK514" s="154"/>
      <c r="EL514" s="154"/>
      <c r="EM514" s="154"/>
      <c r="EN514" s="154"/>
      <c r="EO514" s="154"/>
      <c r="EP514" s="154"/>
      <c r="EQ514" s="154"/>
      <c r="ER514" s="154"/>
      <c r="ES514" s="154"/>
      <c r="ET514" s="154"/>
      <c r="EU514" s="154"/>
      <c r="EV514" s="154"/>
    </row>
    <row r="515" spans="32:152" ht="12.75">
      <c r="AF515" s="154"/>
      <c r="AG515" s="154"/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  <c r="BD515" s="154"/>
      <c r="BE515" s="154"/>
      <c r="BF515" s="154"/>
      <c r="BG515" s="154"/>
      <c r="BH515" s="154"/>
      <c r="BI515" s="154"/>
      <c r="BJ515" s="154"/>
      <c r="BK515" s="154"/>
      <c r="BL515" s="154"/>
      <c r="BM515" s="154"/>
      <c r="BN515" s="154"/>
      <c r="BO515" s="154"/>
      <c r="BP515" s="154"/>
      <c r="BQ515" s="154"/>
      <c r="BR515" s="154"/>
      <c r="BS515" s="154"/>
      <c r="BT515" s="154"/>
      <c r="BU515" s="154"/>
      <c r="BV515" s="154"/>
      <c r="BW515" s="154"/>
      <c r="BX515" s="154"/>
      <c r="BY515" s="154"/>
      <c r="BZ515" s="154"/>
      <c r="CA515" s="154"/>
      <c r="CB515" s="154"/>
      <c r="CC515" s="154"/>
      <c r="CD515" s="154"/>
      <c r="CE515" s="154"/>
      <c r="CF515" s="154"/>
      <c r="CG515" s="154"/>
      <c r="CH515" s="154"/>
      <c r="CI515" s="154"/>
      <c r="CJ515" s="154"/>
      <c r="CK515" s="154"/>
      <c r="CL515" s="154"/>
      <c r="CM515" s="154"/>
      <c r="CN515" s="154"/>
      <c r="CO515" s="154"/>
      <c r="CP515" s="154"/>
      <c r="CQ515" s="154"/>
      <c r="CR515" s="154"/>
      <c r="CS515" s="154"/>
      <c r="CT515" s="154"/>
      <c r="CU515" s="154"/>
      <c r="CV515" s="154"/>
      <c r="CW515" s="154"/>
      <c r="CX515" s="154"/>
      <c r="CY515" s="154"/>
      <c r="CZ515" s="154"/>
      <c r="DA515" s="154"/>
      <c r="DB515" s="154"/>
      <c r="DC515" s="154"/>
      <c r="DD515" s="154"/>
      <c r="DE515" s="154"/>
      <c r="DF515" s="154"/>
      <c r="DG515" s="154"/>
      <c r="DH515" s="154"/>
      <c r="DI515" s="154"/>
      <c r="DJ515" s="154"/>
      <c r="DK515" s="154"/>
      <c r="DL515" s="154"/>
      <c r="DM515" s="154"/>
      <c r="DN515" s="154"/>
      <c r="DO515" s="154"/>
      <c r="DP515" s="154"/>
      <c r="DQ515" s="154"/>
      <c r="DR515" s="154"/>
      <c r="DS515" s="154"/>
      <c r="DT515" s="154"/>
      <c r="DU515" s="154"/>
      <c r="DV515" s="154"/>
      <c r="DW515" s="154"/>
      <c r="DX515" s="154"/>
      <c r="DY515" s="154"/>
      <c r="DZ515" s="154"/>
      <c r="EA515" s="154"/>
      <c r="EB515" s="154"/>
      <c r="EC515" s="154"/>
      <c r="ED515" s="154"/>
      <c r="EE515" s="154"/>
      <c r="EF515" s="154"/>
      <c r="EG515" s="154"/>
      <c r="EH515" s="154"/>
      <c r="EI515" s="154"/>
      <c r="EJ515" s="154"/>
      <c r="EK515" s="154"/>
      <c r="EL515" s="154"/>
      <c r="EM515" s="154"/>
      <c r="EN515" s="154"/>
      <c r="EO515" s="154"/>
      <c r="EP515" s="154"/>
      <c r="EQ515" s="154"/>
      <c r="ER515" s="154"/>
      <c r="ES515" s="154"/>
      <c r="ET515" s="154"/>
      <c r="EU515" s="154"/>
      <c r="EV515" s="154"/>
    </row>
    <row r="516" spans="32:152" ht="12.75">
      <c r="AF516" s="154"/>
      <c r="AG516" s="154"/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  <c r="BD516" s="154"/>
      <c r="BE516" s="154"/>
      <c r="BF516" s="154"/>
      <c r="BG516" s="154"/>
      <c r="BH516" s="154"/>
      <c r="BI516" s="154"/>
      <c r="BJ516" s="154"/>
      <c r="BK516" s="154"/>
      <c r="BL516" s="154"/>
      <c r="BM516" s="154"/>
      <c r="BN516" s="154"/>
      <c r="BO516" s="154"/>
      <c r="BP516" s="154"/>
      <c r="BQ516" s="154"/>
      <c r="BR516" s="154"/>
      <c r="BS516" s="154"/>
      <c r="BT516" s="154"/>
      <c r="BU516" s="154"/>
      <c r="BV516" s="154"/>
      <c r="BW516" s="154"/>
      <c r="BX516" s="154"/>
      <c r="BY516" s="154"/>
      <c r="BZ516" s="154"/>
      <c r="CA516" s="154"/>
      <c r="CB516" s="154"/>
      <c r="CC516" s="154"/>
      <c r="CD516" s="154"/>
      <c r="CE516" s="154"/>
      <c r="CF516" s="154"/>
      <c r="CG516" s="154"/>
      <c r="CH516" s="154"/>
      <c r="CI516" s="154"/>
      <c r="CJ516" s="154"/>
      <c r="CK516" s="154"/>
      <c r="CL516" s="154"/>
      <c r="CM516" s="154"/>
      <c r="CN516" s="154"/>
      <c r="CO516" s="154"/>
      <c r="CP516" s="154"/>
      <c r="CQ516" s="154"/>
      <c r="CR516" s="154"/>
      <c r="CS516" s="154"/>
      <c r="CT516" s="154"/>
      <c r="CU516" s="154"/>
      <c r="CV516" s="154"/>
      <c r="CW516" s="154"/>
      <c r="CX516" s="154"/>
      <c r="CY516" s="154"/>
      <c r="CZ516" s="154"/>
      <c r="DA516" s="154"/>
      <c r="DB516" s="154"/>
      <c r="DC516" s="154"/>
      <c r="DD516" s="154"/>
      <c r="DE516" s="154"/>
      <c r="DF516" s="154"/>
      <c r="DG516" s="154"/>
      <c r="DH516" s="154"/>
      <c r="DI516" s="154"/>
      <c r="DJ516" s="154"/>
      <c r="DK516" s="154"/>
      <c r="DL516" s="154"/>
      <c r="DM516" s="154"/>
      <c r="DN516" s="154"/>
      <c r="DO516" s="154"/>
      <c r="DP516" s="154"/>
      <c r="DQ516" s="154"/>
      <c r="DR516" s="154"/>
      <c r="DS516" s="154"/>
      <c r="DT516" s="154"/>
      <c r="DU516" s="154"/>
      <c r="DV516" s="154"/>
      <c r="DW516" s="154"/>
      <c r="DX516" s="154"/>
      <c r="DY516" s="154"/>
      <c r="DZ516" s="154"/>
      <c r="EA516" s="154"/>
      <c r="EB516" s="154"/>
      <c r="EC516" s="154"/>
      <c r="ED516" s="154"/>
      <c r="EE516" s="154"/>
      <c r="EF516" s="154"/>
      <c r="EG516" s="154"/>
      <c r="EH516" s="154"/>
      <c r="EI516" s="154"/>
      <c r="EJ516" s="154"/>
      <c r="EK516" s="154"/>
      <c r="EL516" s="154"/>
      <c r="EM516" s="154"/>
      <c r="EN516" s="154"/>
      <c r="EO516" s="154"/>
      <c r="EP516" s="154"/>
      <c r="EQ516" s="154"/>
      <c r="ER516" s="154"/>
      <c r="ES516" s="154"/>
      <c r="ET516" s="154"/>
      <c r="EU516" s="154"/>
      <c r="EV516" s="154"/>
    </row>
    <row r="517" spans="32:152" ht="12.75">
      <c r="AF517" s="154"/>
      <c r="AG517" s="154"/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  <c r="BD517" s="154"/>
      <c r="BE517" s="154"/>
      <c r="BF517" s="154"/>
      <c r="BG517" s="154"/>
      <c r="BH517" s="154"/>
      <c r="BI517" s="154"/>
      <c r="BJ517" s="154"/>
      <c r="BK517" s="154"/>
      <c r="BL517" s="154"/>
      <c r="BM517" s="154"/>
      <c r="BN517" s="154"/>
      <c r="BO517" s="154"/>
      <c r="BP517" s="154"/>
      <c r="BQ517" s="154"/>
      <c r="BR517" s="154"/>
      <c r="BS517" s="154"/>
      <c r="BT517" s="154"/>
      <c r="BU517" s="154"/>
      <c r="BV517" s="154"/>
      <c r="BW517" s="154"/>
      <c r="BX517" s="154"/>
      <c r="BY517" s="154"/>
      <c r="BZ517" s="154"/>
      <c r="CA517" s="154"/>
      <c r="CB517" s="154"/>
      <c r="CC517" s="154"/>
      <c r="CD517" s="154"/>
      <c r="CE517" s="154"/>
      <c r="CF517" s="154"/>
      <c r="CG517" s="154"/>
      <c r="CH517" s="154"/>
      <c r="CI517" s="154"/>
      <c r="CJ517" s="154"/>
      <c r="CK517" s="154"/>
      <c r="CL517" s="154"/>
      <c r="CM517" s="154"/>
      <c r="CN517" s="154"/>
      <c r="CO517" s="154"/>
      <c r="CP517" s="154"/>
      <c r="CQ517" s="154"/>
      <c r="CR517" s="154"/>
      <c r="CS517" s="154"/>
      <c r="CT517" s="154"/>
      <c r="CU517" s="154"/>
      <c r="CV517" s="154"/>
      <c r="CW517" s="154"/>
      <c r="CX517" s="154"/>
      <c r="CY517" s="154"/>
      <c r="CZ517" s="154"/>
      <c r="DA517" s="154"/>
      <c r="DB517" s="154"/>
      <c r="DC517" s="154"/>
      <c r="DD517" s="154"/>
      <c r="DE517" s="154"/>
      <c r="DF517" s="154"/>
      <c r="DG517" s="154"/>
      <c r="DH517" s="154"/>
      <c r="DI517" s="154"/>
      <c r="DJ517" s="154"/>
      <c r="DK517" s="154"/>
      <c r="DL517" s="154"/>
      <c r="DM517" s="154"/>
      <c r="DN517" s="154"/>
      <c r="DO517" s="154"/>
      <c r="DP517" s="154"/>
      <c r="DQ517" s="154"/>
      <c r="DR517" s="154"/>
      <c r="DS517" s="154"/>
      <c r="DT517" s="154"/>
      <c r="DU517" s="154"/>
      <c r="DV517" s="154"/>
      <c r="DW517" s="154"/>
      <c r="DX517" s="154"/>
      <c r="DY517" s="154"/>
      <c r="DZ517" s="154"/>
      <c r="EA517" s="154"/>
      <c r="EB517" s="154"/>
      <c r="EC517" s="154"/>
      <c r="ED517" s="154"/>
      <c r="EE517" s="154"/>
      <c r="EF517" s="154"/>
      <c r="EG517" s="154"/>
      <c r="EH517" s="154"/>
      <c r="EI517" s="154"/>
      <c r="EJ517" s="154"/>
      <c r="EK517" s="154"/>
      <c r="EL517" s="154"/>
      <c r="EM517" s="154"/>
      <c r="EN517" s="154"/>
      <c r="EO517" s="154"/>
      <c r="EP517" s="154"/>
      <c r="EQ517" s="154"/>
      <c r="ER517" s="154"/>
      <c r="ES517" s="154"/>
      <c r="ET517" s="154"/>
      <c r="EU517" s="154"/>
      <c r="EV517" s="154"/>
    </row>
    <row r="518" spans="32:152" ht="12.75">
      <c r="AF518" s="154"/>
      <c r="AG518" s="154"/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  <c r="BD518" s="154"/>
      <c r="BE518" s="154"/>
      <c r="BF518" s="154"/>
      <c r="BG518" s="154"/>
      <c r="BH518" s="154"/>
      <c r="BI518" s="154"/>
      <c r="BJ518" s="154"/>
      <c r="BK518" s="154"/>
      <c r="BL518" s="154"/>
      <c r="BM518" s="154"/>
      <c r="BN518" s="154"/>
      <c r="BO518" s="154"/>
      <c r="BP518" s="154"/>
      <c r="BQ518" s="154"/>
      <c r="BR518" s="154"/>
      <c r="BS518" s="154"/>
      <c r="BT518" s="154"/>
      <c r="BU518" s="154"/>
      <c r="BV518" s="154"/>
      <c r="BW518" s="154"/>
      <c r="BX518" s="154"/>
      <c r="BY518" s="154"/>
      <c r="BZ518" s="154"/>
      <c r="CA518" s="154"/>
      <c r="CB518" s="154"/>
      <c r="CC518" s="154"/>
      <c r="CD518" s="154"/>
      <c r="CE518" s="154"/>
      <c r="CF518" s="154"/>
      <c r="CG518" s="154"/>
      <c r="CH518" s="154"/>
      <c r="CI518" s="154"/>
      <c r="CJ518" s="154"/>
      <c r="CK518" s="154"/>
      <c r="CL518" s="154"/>
      <c r="CM518" s="154"/>
      <c r="CN518" s="154"/>
      <c r="CO518" s="154"/>
      <c r="CP518" s="154"/>
      <c r="CQ518" s="154"/>
      <c r="CR518" s="154"/>
      <c r="CS518" s="154"/>
      <c r="CT518" s="154"/>
      <c r="CU518" s="154"/>
      <c r="CV518" s="154"/>
      <c r="CW518" s="154"/>
      <c r="CX518" s="154"/>
      <c r="CY518" s="154"/>
      <c r="CZ518" s="154"/>
      <c r="DA518" s="154"/>
      <c r="DB518" s="154"/>
      <c r="DC518" s="154"/>
      <c r="DD518" s="154"/>
      <c r="DE518" s="154"/>
      <c r="DF518" s="154"/>
      <c r="DG518" s="154"/>
      <c r="DH518" s="154"/>
      <c r="DI518" s="154"/>
      <c r="DJ518" s="154"/>
      <c r="DK518" s="154"/>
      <c r="DL518" s="154"/>
      <c r="DM518" s="154"/>
      <c r="DN518" s="154"/>
      <c r="DO518" s="154"/>
      <c r="DP518" s="154"/>
      <c r="DQ518" s="154"/>
      <c r="DR518" s="154"/>
      <c r="DS518" s="154"/>
      <c r="DT518" s="154"/>
      <c r="DU518" s="154"/>
      <c r="DV518" s="154"/>
      <c r="DW518" s="154"/>
      <c r="DX518" s="154"/>
      <c r="DY518" s="154"/>
      <c r="DZ518" s="154"/>
      <c r="EA518" s="154"/>
      <c r="EB518" s="154"/>
      <c r="EC518" s="154"/>
      <c r="ED518" s="154"/>
      <c r="EE518" s="154"/>
      <c r="EF518" s="154"/>
      <c r="EG518" s="154"/>
      <c r="EH518" s="154"/>
      <c r="EI518" s="154"/>
      <c r="EJ518" s="154"/>
      <c r="EK518" s="154"/>
      <c r="EL518" s="154"/>
      <c r="EM518" s="154"/>
      <c r="EN518" s="154"/>
      <c r="EO518" s="154"/>
      <c r="EP518" s="154"/>
      <c r="EQ518" s="154"/>
      <c r="ER518" s="154"/>
      <c r="ES518" s="154"/>
      <c r="ET518" s="154"/>
      <c r="EU518" s="154"/>
      <c r="EV518" s="154"/>
    </row>
    <row r="519" spans="32:152" ht="12.75">
      <c r="AF519" s="154"/>
      <c r="AG519" s="154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  <c r="BD519" s="154"/>
      <c r="BE519" s="154"/>
      <c r="BF519" s="154"/>
      <c r="BG519" s="154"/>
      <c r="BH519" s="154"/>
      <c r="BI519" s="154"/>
      <c r="BJ519" s="154"/>
      <c r="BK519" s="154"/>
      <c r="BL519" s="154"/>
      <c r="BM519" s="154"/>
      <c r="BN519" s="154"/>
      <c r="BO519" s="154"/>
      <c r="BP519" s="154"/>
      <c r="BQ519" s="154"/>
      <c r="BR519" s="154"/>
      <c r="BS519" s="154"/>
      <c r="BT519" s="154"/>
      <c r="BU519" s="154"/>
      <c r="BV519" s="154"/>
      <c r="BW519" s="154"/>
      <c r="BX519" s="154"/>
      <c r="BY519" s="154"/>
      <c r="BZ519" s="154"/>
      <c r="CA519" s="154"/>
      <c r="CB519" s="154"/>
      <c r="CC519" s="154"/>
      <c r="CD519" s="154"/>
      <c r="CE519" s="154"/>
      <c r="CF519" s="154"/>
      <c r="CG519" s="154"/>
      <c r="CH519" s="154"/>
      <c r="CI519" s="154"/>
      <c r="CJ519" s="154"/>
      <c r="CK519" s="154"/>
      <c r="CL519" s="154"/>
      <c r="CM519" s="154"/>
      <c r="CN519" s="154"/>
      <c r="CO519" s="154"/>
      <c r="CP519" s="154"/>
      <c r="CQ519" s="154"/>
      <c r="CR519" s="154"/>
      <c r="CS519" s="154"/>
      <c r="CT519" s="154"/>
      <c r="CU519" s="154"/>
      <c r="CV519" s="154"/>
      <c r="CW519" s="154"/>
      <c r="CX519" s="154"/>
      <c r="CY519" s="154"/>
      <c r="CZ519" s="154"/>
      <c r="DA519" s="154"/>
      <c r="DB519" s="154"/>
      <c r="DC519" s="154"/>
      <c r="DD519" s="154"/>
      <c r="DE519" s="154"/>
      <c r="DF519" s="154"/>
      <c r="DG519" s="154"/>
      <c r="DH519" s="154"/>
      <c r="DI519" s="154"/>
      <c r="DJ519" s="154"/>
      <c r="DK519" s="154"/>
      <c r="DL519" s="154"/>
      <c r="DM519" s="154"/>
      <c r="DN519" s="154"/>
      <c r="DO519" s="154"/>
      <c r="DP519" s="154"/>
      <c r="DQ519" s="154"/>
      <c r="DR519" s="154"/>
      <c r="DS519" s="154"/>
      <c r="DT519" s="154"/>
      <c r="DU519" s="154"/>
      <c r="DV519" s="154"/>
      <c r="DW519" s="154"/>
      <c r="DX519" s="154"/>
      <c r="DY519" s="154"/>
      <c r="DZ519" s="154"/>
      <c r="EA519" s="154"/>
      <c r="EB519" s="154"/>
      <c r="EC519" s="154"/>
      <c r="ED519" s="154"/>
      <c r="EE519" s="154"/>
      <c r="EF519" s="154"/>
      <c r="EG519" s="154"/>
      <c r="EH519" s="154"/>
      <c r="EI519" s="154"/>
      <c r="EJ519" s="154"/>
      <c r="EK519" s="154"/>
      <c r="EL519" s="154"/>
      <c r="EM519" s="154"/>
      <c r="EN519" s="154"/>
      <c r="EO519" s="154"/>
      <c r="EP519" s="154"/>
      <c r="EQ519" s="154"/>
      <c r="ER519" s="154"/>
      <c r="ES519" s="154"/>
      <c r="ET519" s="154"/>
      <c r="EU519" s="154"/>
      <c r="EV519" s="154"/>
    </row>
    <row r="520" spans="32:152" ht="12.75">
      <c r="AF520" s="154"/>
      <c r="AG520" s="154"/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  <c r="BD520" s="154"/>
      <c r="BE520" s="154"/>
      <c r="BF520" s="154"/>
      <c r="BG520" s="154"/>
      <c r="BH520" s="154"/>
      <c r="BI520" s="154"/>
      <c r="BJ520" s="154"/>
      <c r="BK520" s="154"/>
      <c r="BL520" s="154"/>
      <c r="BM520" s="154"/>
      <c r="BN520" s="154"/>
      <c r="BO520" s="154"/>
      <c r="BP520" s="154"/>
      <c r="BQ520" s="154"/>
      <c r="BR520" s="154"/>
      <c r="BS520" s="154"/>
      <c r="BT520" s="154"/>
      <c r="BU520" s="154"/>
      <c r="BV520" s="154"/>
      <c r="BW520" s="154"/>
      <c r="BX520" s="154"/>
      <c r="BY520" s="154"/>
      <c r="BZ520" s="154"/>
      <c r="CA520" s="154"/>
      <c r="CB520" s="154"/>
      <c r="CC520" s="154"/>
      <c r="CD520" s="154"/>
      <c r="CE520" s="154"/>
      <c r="CF520" s="154"/>
      <c r="CG520" s="154"/>
      <c r="CH520" s="154"/>
      <c r="CI520" s="154"/>
      <c r="CJ520" s="154"/>
      <c r="CK520" s="154"/>
      <c r="CL520" s="154"/>
      <c r="CM520" s="154"/>
      <c r="CN520" s="154"/>
      <c r="CO520" s="154"/>
      <c r="CP520" s="154"/>
      <c r="CQ520" s="154"/>
      <c r="CR520" s="154"/>
      <c r="CS520" s="154"/>
      <c r="CT520" s="154"/>
      <c r="CU520" s="154"/>
      <c r="CV520" s="154"/>
      <c r="CW520" s="154"/>
      <c r="CX520" s="154"/>
      <c r="CY520" s="154"/>
      <c r="CZ520" s="154"/>
      <c r="DA520" s="154"/>
      <c r="DB520" s="154"/>
      <c r="DC520" s="154"/>
      <c r="DD520" s="154"/>
      <c r="DE520" s="154"/>
      <c r="DF520" s="154"/>
      <c r="DG520" s="154"/>
      <c r="DH520" s="154"/>
      <c r="DI520" s="154"/>
      <c r="DJ520" s="154"/>
      <c r="DK520" s="154"/>
      <c r="DL520" s="154"/>
      <c r="DM520" s="154"/>
      <c r="DN520" s="154"/>
      <c r="DO520" s="154"/>
      <c r="DP520" s="154"/>
      <c r="DQ520" s="154"/>
      <c r="DR520" s="154"/>
      <c r="DS520" s="154"/>
      <c r="DT520" s="154"/>
      <c r="DU520" s="154"/>
      <c r="DV520" s="154"/>
      <c r="DW520" s="154"/>
      <c r="DX520" s="154"/>
      <c r="DY520" s="154"/>
      <c r="DZ520" s="154"/>
      <c r="EA520" s="154"/>
      <c r="EB520" s="154"/>
      <c r="EC520" s="154"/>
      <c r="ED520" s="154"/>
      <c r="EE520" s="154"/>
      <c r="EF520" s="154"/>
      <c r="EG520" s="154"/>
      <c r="EH520" s="154"/>
      <c r="EI520" s="154"/>
      <c r="EJ520" s="154"/>
      <c r="EK520" s="154"/>
      <c r="EL520" s="154"/>
      <c r="EM520" s="154"/>
      <c r="EN520" s="154"/>
      <c r="EO520" s="154"/>
      <c r="EP520" s="154"/>
      <c r="EQ520" s="154"/>
      <c r="ER520" s="154"/>
      <c r="ES520" s="154"/>
      <c r="ET520" s="154"/>
      <c r="EU520" s="154"/>
      <c r="EV520" s="154"/>
    </row>
    <row r="521" spans="32:152" ht="12.75">
      <c r="AF521" s="154"/>
      <c r="AG521" s="154"/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  <c r="BD521" s="154"/>
      <c r="BE521" s="154"/>
      <c r="BF521" s="154"/>
      <c r="BG521" s="154"/>
      <c r="BH521" s="154"/>
      <c r="BI521" s="154"/>
      <c r="BJ521" s="154"/>
      <c r="BK521" s="154"/>
      <c r="BL521" s="154"/>
      <c r="BM521" s="154"/>
      <c r="BN521" s="154"/>
      <c r="BO521" s="154"/>
      <c r="BP521" s="154"/>
      <c r="BQ521" s="154"/>
      <c r="BR521" s="154"/>
      <c r="BS521" s="154"/>
      <c r="BT521" s="154"/>
      <c r="BU521" s="154"/>
      <c r="BV521" s="154"/>
      <c r="BW521" s="154"/>
      <c r="BX521" s="154"/>
      <c r="BY521" s="154"/>
      <c r="BZ521" s="154"/>
      <c r="CA521" s="154"/>
      <c r="CB521" s="154"/>
      <c r="CC521" s="154"/>
      <c r="CD521" s="154"/>
      <c r="CE521" s="154"/>
      <c r="CF521" s="154"/>
      <c r="CG521" s="154"/>
      <c r="CH521" s="154"/>
      <c r="CI521" s="154"/>
      <c r="CJ521" s="154"/>
      <c r="CK521" s="154"/>
      <c r="CL521" s="154"/>
      <c r="CM521" s="154"/>
      <c r="CN521" s="154"/>
      <c r="CO521" s="154"/>
      <c r="CP521" s="154"/>
      <c r="CQ521" s="154"/>
      <c r="CR521" s="154"/>
      <c r="CS521" s="154"/>
      <c r="CT521" s="154"/>
      <c r="CU521" s="154"/>
      <c r="CV521" s="154"/>
      <c r="CW521" s="154"/>
      <c r="CX521" s="154"/>
      <c r="CY521" s="154"/>
      <c r="CZ521" s="154"/>
      <c r="DA521" s="154"/>
      <c r="DB521" s="154"/>
      <c r="DC521" s="154"/>
      <c r="DD521" s="154"/>
      <c r="DE521" s="154"/>
      <c r="DF521" s="154"/>
      <c r="DG521" s="154"/>
      <c r="DH521" s="154"/>
      <c r="DI521" s="154"/>
      <c r="DJ521" s="154"/>
      <c r="DK521" s="154"/>
      <c r="DL521" s="154"/>
      <c r="DM521" s="154"/>
      <c r="DN521" s="154"/>
      <c r="DO521" s="154"/>
      <c r="DP521" s="154"/>
      <c r="DQ521" s="154"/>
      <c r="DR521" s="154"/>
      <c r="DS521" s="154"/>
      <c r="DT521" s="154"/>
      <c r="DU521" s="154"/>
      <c r="DV521" s="154"/>
      <c r="DW521" s="154"/>
      <c r="DX521" s="154"/>
      <c r="DY521" s="154"/>
      <c r="DZ521" s="154"/>
      <c r="EA521" s="154"/>
      <c r="EB521" s="154"/>
      <c r="EC521" s="154"/>
      <c r="ED521" s="154"/>
      <c r="EE521" s="154"/>
      <c r="EF521" s="154"/>
      <c r="EG521" s="154"/>
      <c r="EH521" s="154"/>
      <c r="EI521" s="154"/>
      <c r="EJ521" s="154"/>
      <c r="EK521" s="154"/>
      <c r="EL521" s="154"/>
      <c r="EM521" s="154"/>
      <c r="EN521" s="154"/>
      <c r="EO521" s="154"/>
      <c r="EP521" s="154"/>
      <c r="EQ521" s="154"/>
      <c r="ER521" s="154"/>
      <c r="ES521" s="154"/>
      <c r="ET521" s="154"/>
      <c r="EU521" s="154"/>
      <c r="EV521" s="154"/>
    </row>
    <row r="522" spans="32:152" ht="12.75">
      <c r="AF522" s="154"/>
      <c r="AG522" s="154"/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  <c r="BD522" s="154"/>
      <c r="BE522" s="154"/>
      <c r="BF522" s="154"/>
      <c r="BG522" s="154"/>
      <c r="BH522" s="154"/>
      <c r="BI522" s="154"/>
      <c r="BJ522" s="154"/>
      <c r="BK522" s="154"/>
      <c r="BL522" s="154"/>
      <c r="BM522" s="154"/>
      <c r="BN522" s="154"/>
      <c r="BO522" s="154"/>
      <c r="BP522" s="154"/>
      <c r="BQ522" s="154"/>
      <c r="BR522" s="154"/>
      <c r="BS522" s="154"/>
      <c r="BT522" s="154"/>
      <c r="BU522" s="154"/>
      <c r="BV522" s="154"/>
      <c r="BW522" s="154"/>
      <c r="BX522" s="154"/>
      <c r="BY522" s="154"/>
      <c r="BZ522" s="154"/>
      <c r="CA522" s="154"/>
      <c r="CB522" s="154"/>
      <c r="CC522" s="154"/>
      <c r="CD522" s="154"/>
      <c r="CE522" s="154"/>
      <c r="CF522" s="154"/>
      <c r="CG522" s="154"/>
      <c r="CH522" s="154"/>
      <c r="CI522" s="154"/>
      <c r="CJ522" s="154"/>
      <c r="CK522" s="154"/>
      <c r="CL522" s="154"/>
      <c r="CM522" s="154"/>
      <c r="CN522" s="154"/>
      <c r="CO522" s="154"/>
      <c r="CP522" s="154"/>
      <c r="CQ522" s="154"/>
      <c r="CR522" s="154"/>
      <c r="CS522" s="154"/>
      <c r="CT522" s="154"/>
      <c r="CU522" s="154"/>
      <c r="CV522" s="154"/>
      <c r="CW522" s="154"/>
      <c r="CX522" s="154"/>
      <c r="CY522" s="154"/>
      <c r="CZ522" s="154"/>
      <c r="DA522" s="154"/>
      <c r="DB522" s="154"/>
      <c r="DC522" s="154"/>
      <c r="DD522" s="154"/>
      <c r="DE522" s="154"/>
      <c r="DF522" s="154"/>
      <c r="DG522" s="154"/>
      <c r="DH522" s="154"/>
      <c r="DI522" s="154"/>
      <c r="DJ522" s="154"/>
      <c r="DK522" s="154"/>
      <c r="DL522" s="154"/>
      <c r="DM522" s="154"/>
      <c r="DN522" s="154"/>
      <c r="DO522" s="154"/>
      <c r="DP522" s="154"/>
      <c r="DQ522" s="154"/>
      <c r="DR522" s="154"/>
      <c r="DS522" s="154"/>
      <c r="DT522" s="154"/>
      <c r="DU522" s="154"/>
      <c r="DV522" s="154"/>
      <c r="DW522" s="154"/>
      <c r="DX522" s="154"/>
      <c r="DY522" s="154"/>
      <c r="DZ522" s="154"/>
      <c r="EA522" s="154"/>
      <c r="EB522" s="154"/>
      <c r="EC522" s="154"/>
      <c r="ED522" s="154"/>
      <c r="EE522" s="154"/>
      <c r="EF522" s="154"/>
      <c r="EG522" s="154"/>
      <c r="EH522" s="154"/>
      <c r="EI522" s="154"/>
      <c r="EJ522" s="154"/>
      <c r="EK522" s="154"/>
      <c r="EL522" s="154"/>
      <c r="EM522" s="154"/>
      <c r="EN522" s="154"/>
      <c r="EO522" s="154"/>
      <c r="EP522" s="154"/>
      <c r="EQ522" s="154"/>
      <c r="ER522" s="154"/>
      <c r="ES522" s="154"/>
      <c r="ET522" s="154"/>
      <c r="EU522" s="154"/>
      <c r="EV522" s="154"/>
    </row>
    <row r="523" spans="32:152" ht="12.75">
      <c r="AF523" s="154"/>
      <c r="AG523" s="154"/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  <c r="BD523" s="154"/>
      <c r="BE523" s="154"/>
      <c r="BF523" s="154"/>
      <c r="BG523" s="154"/>
      <c r="BH523" s="154"/>
      <c r="BI523" s="154"/>
      <c r="BJ523" s="154"/>
      <c r="BK523" s="154"/>
      <c r="BL523" s="154"/>
      <c r="BM523" s="154"/>
      <c r="BN523" s="154"/>
      <c r="BO523" s="154"/>
      <c r="BP523" s="154"/>
      <c r="BQ523" s="154"/>
      <c r="BR523" s="154"/>
      <c r="BS523" s="154"/>
      <c r="BT523" s="154"/>
      <c r="BU523" s="154"/>
      <c r="BV523" s="154"/>
      <c r="BW523" s="154"/>
      <c r="BX523" s="154"/>
      <c r="BY523" s="154"/>
      <c r="BZ523" s="154"/>
      <c r="CA523" s="154"/>
      <c r="CB523" s="154"/>
      <c r="CC523" s="154"/>
      <c r="CD523" s="154"/>
      <c r="CE523" s="154"/>
      <c r="CF523" s="154"/>
      <c r="CG523" s="154"/>
      <c r="CH523" s="154"/>
      <c r="CI523" s="154"/>
      <c r="CJ523" s="154"/>
      <c r="CK523" s="154"/>
      <c r="CL523" s="154"/>
      <c r="CM523" s="154"/>
      <c r="CN523" s="154"/>
      <c r="CO523" s="154"/>
      <c r="CP523" s="154"/>
      <c r="CQ523" s="154"/>
      <c r="CR523" s="154"/>
      <c r="CS523" s="154"/>
      <c r="CT523" s="154"/>
      <c r="CU523" s="154"/>
      <c r="CV523" s="154"/>
      <c r="CW523" s="154"/>
      <c r="CX523" s="154"/>
      <c r="CY523" s="154"/>
      <c r="CZ523" s="154"/>
      <c r="DA523" s="154"/>
      <c r="DB523" s="154"/>
      <c r="DC523" s="154"/>
      <c r="DD523" s="154"/>
      <c r="DE523" s="154"/>
      <c r="DF523" s="154"/>
      <c r="DG523" s="154"/>
      <c r="DH523" s="154"/>
      <c r="DI523" s="154"/>
      <c r="DJ523" s="154"/>
      <c r="DK523" s="154"/>
      <c r="DL523" s="154"/>
      <c r="DM523" s="154"/>
      <c r="DN523" s="154"/>
      <c r="DO523" s="154"/>
      <c r="DP523" s="154"/>
      <c r="DQ523" s="154"/>
      <c r="DR523" s="154"/>
      <c r="DS523" s="154"/>
      <c r="DT523" s="154"/>
      <c r="DU523" s="154"/>
      <c r="DV523" s="154"/>
      <c r="DW523" s="154"/>
      <c r="DX523" s="154"/>
      <c r="DY523" s="154"/>
      <c r="DZ523" s="154"/>
      <c r="EA523" s="154"/>
      <c r="EB523" s="154"/>
      <c r="EC523" s="154"/>
      <c r="ED523" s="154"/>
      <c r="EE523" s="154"/>
      <c r="EF523" s="154"/>
      <c r="EG523" s="154"/>
      <c r="EH523" s="154"/>
      <c r="EI523" s="154"/>
      <c r="EJ523" s="154"/>
      <c r="EK523" s="154"/>
      <c r="EL523" s="154"/>
      <c r="EM523" s="154"/>
      <c r="EN523" s="154"/>
      <c r="EO523" s="154"/>
      <c r="EP523" s="154"/>
      <c r="EQ523" s="154"/>
      <c r="ER523" s="154"/>
      <c r="ES523" s="154"/>
      <c r="ET523" s="154"/>
      <c r="EU523" s="154"/>
      <c r="EV523" s="154"/>
    </row>
    <row r="524" spans="32:152" ht="12.75">
      <c r="AF524" s="154"/>
      <c r="AG524" s="154"/>
      <c r="AH524" s="154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  <c r="BD524" s="154"/>
      <c r="BE524" s="154"/>
      <c r="BF524" s="154"/>
      <c r="BG524" s="154"/>
      <c r="BH524" s="154"/>
      <c r="BI524" s="154"/>
      <c r="BJ524" s="154"/>
      <c r="BK524" s="154"/>
      <c r="BL524" s="154"/>
      <c r="BM524" s="154"/>
      <c r="BN524" s="154"/>
      <c r="BO524" s="154"/>
      <c r="BP524" s="154"/>
      <c r="BQ524" s="154"/>
      <c r="BR524" s="154"/>
      <c r="BS524" s="154"/>
      <c r="BT524" s="154"/>
      <c r="BU524" s="154"/>
      <c r="BV524" s="154"/>
      <c r="BW524" s="154"/>
      <c r="BX524" s="154"/>
      <c r="BY524" s="154"/>
      <c r="BZ524" s="154"/>
      <c r="CA524" s="154"/>
      <c r="CB524" s="154"/>
      <c r="CC524" s="154"/>
      <c r="CD524" s="154"/>
      <c r="CE524" s="154"/>
      <c r="CF524" s="154"/>
      <c r="CG524" s="154"/>
      <c r="CH524" s="154"/>
      <c r="CI524" s="154"/>
      <c r="CJ524" s="154"/>
      <c r="CK524" s="154"/>
      <c r="CL524" s="154"/>
      <c r="CM524" s="154"/>
      <c r="CN524" s="154"/>
      <c r="CO524" s="154"/>
      <c r="CP524" s="154"/>
      <c r="CQ524" s="154"/>
      <c r="CR524" s="154"/>
      <c r="CS524" s="154"/>
      <c r="CT524" s="154"/>
      <c r="CU524" s="154"/>
      <c r="CV524" s="154"/>
      <c r="CW524" s="154"/>
      <c r="CX524" s="154"/>
      <c r="CY524" s="154"/>
      <c r="CZ524" s="154"/>
      <c r="DA524" s="154"/>
      <c r="DB524" s="154"/>
      <c r="DC524" s="154"/>
      <c r="DD524" s="154"/>
      <c r="DE524" s="154"/>
      <c r="DF524" s="154"/>
      <c r="DG524" s="154"/>
      <c r="DH524" s="154"/>
      <c r="DI524" s="154"/>
      <c r="DJ524" s="154"/>
      <c r="DK524" s="154"/>
      <c r="DL524" s="154"/>
      <c r="DM524" s="154"/>
      <c r="DN524" s="154"/>
      <c r="DO524" s="154"/>
      <c r="DP524" s="154"/>
      <c r="DQ524" s="154"/>
      <c r="DR524" s="154"/>
      <c r="DS524" s="154"/>
      <c r="DT524" s="154"/>
      <c r="DU524" s="154"/>
      <c r="DV524" s="154"/>
      <c r="DW524" s="154"/>
      <c r="DX524" s="154"/>
      <c r="DY524" s="154"/>
      <c r="DZ524" s="154"/>
      <c r="EA524" s="154"/>
      <c r="EB524" s="154"/>
      <c r="EC524" s="154"/>
      <c r="ED524" s="154"/>
      <c r="EE524" s="154"/>
      <c r="EF524" s="154"/>
      <c r="EG524" s="154"/>
      <c r="EH524" s="154"/>
      <c r="EI524" s="154"/>
      <c r="EJ524" s="154"/>
      <c r="EK524" s="154"/>
      <c r="EL524" s="154"/>
      <c r="EM524" s="154"/>
      <c r="EN524" s="154"/>
      <c r="EO524" s="154"/>
      <c r="EP524" s="154"/>
      <c r="EQ524" s="154"/>
      <c r="ER524" s="154"/>
      <c r="ES524" s="154"/>
      <c r="ET524" s="154"/>
      <c r="EU524" s="154"/>
      <c r="EV524" s="154"/>
    </row>
    <row r="525" spans="32:152" ht="12.75">
      <c r="AF525" s="154"/>
      <c r="AG525" s="154"/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  <c r="BD525" s="154"/>
      <c r="BE525" s="154"/>
      <c r="BF525" s="154"/>
      <c r="BG525" s="154"/>
      <c r="BH525" s="154"/>
      <c r="BI525" s="154"/>
      <c r="BJ525" s="154"/>
      <c r="BK525" s="154"/>
      <c r="BL525" s="154"/>
      <c r="BM525" s="154"/>
      <c r="BN525" s="154"/>
      <c r="BO525" s="154"/>
      <c r="BP525" s="154"/>
      <c r="BQ525" s="154"/>
      <c r="BR525" s="154"/>
      <c r="BS525" s="154"/>
      <c r="BT525" s="154"/>
      <c r="BU525" s="154"/>
      <c r="BV525" s="154"/>
      <c r="BW525" s="154"/>
      <c r="BX525" s="154"/>
      <c r="BY525" s="154"/>
      <c r="BZ525" s="154"/>
      <c r="CA525" s="154"/>
      <c r="CB525" s="154"/>
      <c r="CC525" s="154"/>
      <c r="CD525" s="154"/>
      <c r="CE525" s="154"/>
      <c r="CF525" s="154"/>
      <c r="CG525" s="154"/>
      <c r="CH525" s="154"/>
      <c r="CI525" s="154"/>
      <c r="CJ525" s="154"/>
      <c r="CK525" s="154"/>
      <c r="CL525" s="154"/>
      <c r="CM525" s="154"/>
      <c r="CN525" s="154"/>
      <c r="CO525" s="154"/>
      <c r="CP525" s="154"/>
      <c r="CQ525" s="154"/>
      <c r="CR525" s="154"/>
      <c r="CS525" s="154"/>
      <c r="CT525" s="154"/>
      <c r="CU525" s="154"/>
      <c r="CV525" s="154"/>
      <c r="CW525" s="154"/>
      <c r="CX525" s="154"/>
      <c r="CY525" s="154"/>
      <c r="CZ525" s="154"/>
      <c r="DA525" s="154"/>
      <c r="DB525" s="154"/>
      <c r="DC525" s="154"/>
      <c r="DD525" s="154"/>
      <c r="DE525" s="154"/>
      <c r="DF525" s="154"/>
      <c r="DG525" s="154"/>
      <c r="DH525" s="154"/>
      <c r="DI525" s="154"/>
      <c r="DJ525" s="154"/>
      <c r="DK525" s="154"/>
      <c r="DL525" s="154"/>
      <c r="DM525" s="154"/>
      <c r="DN525" s="154"/>
      <c r="DO525" s="154"/>
      <c r="DP525" s="154"/>
      <c r="DQ525" s="154"/>
      <c r="DR525" s="154"/>
      <c r="DS525" s="154"/>
      <c r="DT525" s="154"/>
      <c r="DU525" s="154"/>
      <c r="DV525" s="154"/>
      <c r="DW525" s="154"/>
      <c r="DX525" s="154"/>
      <c r="DY525" s="154"/>
      <c r="DZ525" s="154"/>
      <c r="EA525" s="154"/>
      <c r="EB525" s="154"/>
      <c r="EC525" s="154"/>
      <c r="ED525" s="154"/>
      <c r="EE525" s="154"/>
      <c r="EF525" s="154"/>
      <c r="EG525" s="154"/>
      <c r="EH525" s="154"/>
      <c r="EI525" s="154"/>
      <c r="EJ525" s="154"/>
      <c r="EK525" s="154"/>
      <c r="EL525" s="154"/>
      <c r="EM525" s="154"/>
      <c r="EN525" s="154"/>
      <c r="EO525" s="154"/>
      <c r="EP525" s="154"/>
      <c r="EQ525" s="154"/>
      <c r="ER525" s="154"/>
      <c r="ES525" s="154"/>
      <c r="ET525" s="154"/>
      <c r="EU525" s="154"/>
      <c r="EV525" s="154"/>
    </row>
    <row r="526" spans="32:152" ht="12.75">
      <c r="AF526" s="154"/>
      <c r="AG526" s="154"/>
      <c r="AH526" s="154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  <c r="BD526" s="154"/>
      <c r="BE526" s="154"/>
      <c r="BF526" s="154"/>
      <c r="BG526" s="154"/>
      <c r="BH526" s="154"/>
      <c r="BI526" s="154"/>
      <c r="BJ526" s="154"/>
      <c r="BK526" s="154"/>
      <c r="BL526" s="154"/>
      <c r="BM526" s="154"/>
      <c r="BN526" s="154"/>
      <c r="BO526" s="154"/>
      <c r="BP526" s="154"/>
      <c r="BQ526" s="154"/>
      <c r="BR526" s="154"/>
      <c r="BS526" s="154"/>
      <c r="BT526" s="154"/>
      <c r="BU526" s="154"/>
      <c r="BV526" s="154"/>
      <c r="BW526" s="154"/>
      <c r="BX526" s="154"/>
      <c r="BY526" s="154"/>
      <c r="BZ526" s="154"/>
      <c r="CA526" s="154"/>
      <c r="CB526" s="154"/>
      <c r="CC526" s="154"/>
      <c r="CD526" s="154"/>
      <c r="CE526" s="154"/>
      <c r="CF526" s="154"/>
      <c r="CG526" s="154"/>
      <c r="CH526" s="154"/>
      <c r="CI526" s="154"/>
      <c r="CJ526" s="154"/>
      <c r="CK526" s="154"/>
      <c r="CL526" s="154"/>
      <c r="CM526" s="154"/>
      <c r="CN526" s="154"/>
      <c r="CO526" s="154"/>
      <c r="CP526" s="154"/>
      <c r="CQ526" s="154"/>
      <c r="CR526" s="154"/>
      <c r="CS526" s="154"/>
      <c r="CT526" s="154"/>
      <c r="CU526" s="154"/>
      <c r="CV526" s="154"/>
      <c r="CW526" s="154"/>
      <c r="CX526" s="154"/>
      <c r="CY526" s="154"/>
      <c r="CZ526" s="154"/>
      <c r="DA526" s="154"/>
      <c r="DB526" s="154"/>
      <c r="DC526" s="154"/>
      <c r="DD526" s="154"/>
      <c r="DE526" s="154"/>
      <c r="DF526" s="154"/>
      <c r="DG526" s="154"/>
      <c r="DH526" s="154"/>
      <c r="DI526" s="154"/>
      <c r="DJ526" s="154"/>
      <c r="DK526" s="154"/>
      <c r="DL526" s="154"/>
      <c r="DM526" s="154"/>
      <c r="DN526" s="154"/>
      <c r="DO526" s="154"/>
      <c r="DP526" s="154"/>
      <c r="DQ526" s="154"/>
      <c r="DR526" s="154"/>
      <c r="DS526" s="154"/>
      <c r="DT526" s="154"/>
      <c r="DU526" s="154"/>
      <c r="DV526" s="154"/>
      <c r="DW526" s="154"/>
      <c r="DX526" s="154"/>
      <c r="DY526" s="154"/>
      <c r="DZ526" s="154"/>
      <c r="EA526" s="154"/>
      <c r="EB526" s="154"/>
      <c r="EC526" s="154"/>
      <c r="ED526" s="154"/>
      <c r="EE526" s="154"/>
      <c r="EF526" s="154"/>
      <c r="EG526" s="154"/>
      <c r="EH526" s="154"/>
      <c r="EI526" s="154"/>
      <c r="EJ526" s="154"/>
      <c r="EK526" s="154"/>
      <c r="EL526" s="154"/>
      <c r="EM526" s="154"/>
      <c r="EN526" s="154"/>
      <c r="EO526" s="154"/>
      <c r="EP526" s="154"/>
      <c r="EQ526" s="154"/>
      <c r="ER526" s="154"/>
      <c r="ES526" s="154"/>
      <c r="ET526" s="154"/>
      <c r="EU526" s="154"/>
      <c r="EV526" s="154"/>
    </row>
    <row r="527" spans="32:152" ht="12.75">
      <c r="AF527" s="154"/>
      <c r="AG527" s="154"/>
      <c r="AH527" s="154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  <c r="BD527" s="154"/>
      <c r="BE527" s="154"/>
      <c r="BF527" s="154"/>
      <c r="BG527" s="154"/>
      <c r="BH527" s="154"/>
      <c r="BI527" s="154"/>
      <c r="BJ527" s="154"/>
      <c r="BK527" s="154"/>
      <c r="BL527" s="154"/>
      <c r="BM527" s="154"/>
      <c r="BN527" s="154"/>
      <c r="BO527" s="154"/>
      <c r="BP527" s="154"/>
      <c r="BQ527" s="154"/>
      <c r="BR527" s="154"/>
      <c r="BS527" s="154"/>
      <c r="BT527" s="154"/>
      <c r="BU527" s="154"/>
      <c r="BV527" s="154"/>
      <c r="BW527" s="154"/>
      <c r="BX527" s="154"/>
      <c r="BY527" s="154"/>
      <c r="BZ527" s="154"/>
      <c r="CA527" s="154"/>
      <c r="CB527" s="154"/>
      <c r="CC527" s="154"/>
      <c r="CD527" s="154"/>
      <c r="CE527" s="154"/>
      <c r="CF527" s="154"/>
      <c r="CG527" s="154"/>
      <c r="CH527" s="154"/>
      <c r="CI527" s="154"/>
      <c r="CJ527" s="154"/>
      <c r="CK527" s="154"/>
      <c r="CL527" s="154"/>
      <c r="CM527" s="154"/>
      <c r="CN527" s="154"/>
      <c r="CO527" s="154"/>
      <c r="CP527" s="154"/>
      <c r="CQ527" s="154"/>
      <c r="CR527" s="154"/>
      <c r="CS527" s="154"/>
      <c r="CT527" s="154"/>
      <c r="CU527" s="154"/>
      <c r="CV527" s="154"/>
      <c r="CW527" s="154"/>
      <c r="CX527" s="154"/>
      <c r="CY527" s="154"/>
      <c r="CZ527" s="154"/>
      <c r="DA527" s="154"/>
      <c r="DB527" s="154"/>
      <c r="DC527" s="154"/>
      <c r="DD527" s="154"/>
      <c r="DE527" s="154"/>
      <c r="DF527" s="154"/>
      <c r="DG527" s="154"/>
      <c r="DH527" s="154"/>
      <c r="DI527" s="154"/>
      <c r="DJ527" s="154"/>
      <c r="DK527" s="154"/>
      <c r="DL527" s="154"/>
      <c r="DM527" s="154"/>
      <c r="DN527" s="154"/>
      <c r="DO527" s="154"/>
      <c r="DP527" s="154"/>
      <c r="DQ527" s="154"/>
      <c r="DR527" s="154"/>
      <c r="DS527" s="154"/>
      <c r="DT527" s="154"/>
      <c r="DU527" s="154"/>
      <c r="DV527" s="154"/>
      <c r="DW527" s="154"/>
      <c r="DX527" s="154"/>
      <c r="DY527" s="154"/>
      <c r="DZ527" s="154"/>
      <c r="EA527" s="154"/>
      <c r="EB527" s="154"/>
      <c r="EC527" s="154"/>
      <c r="ED527" s="154"/>
      <c r="EE527" s="154"/>
      <c r="EF527" s="154"/>
      <c r="EG527" s="154"/>
      <c r="EH527" s="154"/>
      <c r="EI527" s="154"/>
      <c r="EJ527" s="154"/>
      <c r="EK527" s="154"/>
      <c r="EL527" s="154"/>
      <c r="EM527" s="154"/>
      <c r="EN527" s="154"/>
      <c r="EO527" s="154"/>
      <c r="EP527" s="154"/>
      <c r="EQ527" s="154"/>
      <c r="ER527" s="154"/>
      <c r="ES527" s="154"/>
      <c r="ET527" s="154"/>
      <c r="EU527" s="154"/>
      <c r="EV527" s="154"/>
    </row>
    <row r="528" spans="32:152" ht="12.75">
      <c r="AF528" s="154"/>
      <c r="AG528" s="154"/>
      <c r="AH528" s="154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  <c r="BD528" s="154"/>
      <c r="BE528" s="154"/>
      <c r="BF528" s="154"/>
      <c r="BG528" s="154"/>
      <c r="BH528" s="154"/>
      <c r="BI528" s="154"/>
      <c r="BJ528" s="154"/>
      <c r="BK528" s="154"/>
      <c r="BL528" s="154"/>
      <c r="BM528" s="154"/>
      <c r="BN528" s="154"/>
      <c r="BO528" s="154"/>
      <c r="BP528" s="154"/>
      <c r="BQ528" s="154"/>
      <c r="BR528" s="154"/>
      <c r="BS528" s="154"/>
      <c r="BT528" s="154"/>
      <c r="BU528" s="154"/>
      <c r="BV528" s="154"/>
      <c r="BW528" s="154"/>
      <c r="BX528" s="154"/>
      <c r="BY528" s="154"/>
      <c r="BZ528" s="154"/>
      <c r="CA528" s="154"/>
      <c r="CB528" s="154"/>
      <c r="CC528" s="154"/>
      <c r="CD528" s="154"/>
      <c r="CE528" s="154"/>
      <c r="CF528" s="154"/>
      <c r="CG528" s="154"/>
      <c r="CH528" s="154"/>
      <c r="CI528" s="154"/>
      <c r="CJ528" s="154"/>
      <c r="CK528" s="154"/>
      <c r="CL528" s="154"/>
      <c r="CM528" s="154"/>
      <c r="CN528" s="154"/>
      <c r="CO528" s="154"/>
      <c r="CP528" s="154"/>
      <c r="CQ528" s="154"/>
      <c r="CR528" s="154"/>
      <c r="CS528" s="154"/>
      <c r="CT528" s="154"/>
      <c r="CU528" s="154"/>
      <c r="CV528" s="154"/>
      <c r="CW528" s="154"/>
      <c r="CX528" s="154"/>
      <c r="CY528" s="154"/>
      <c r="CZ528" s="154"/>
      <c r="DA528" s="154"/>
      <c r="DB528" s="154"/>
      <c r="DC528" s="154"/>
      <c r="DD528" s="154"/>
      <c r="DE528" s="154"/>
      <c r="DF528" s="154"/>
      <c r="DG528" s="154"/>
      <c r="DH528" s="154"/>
      <c r="DI528" s="154"/>
      <c r="DJ528" s="154"/>
      <c r="DK528" s="154"/>
      <c r="DL528" s="154"/>
      <c r="DM528" s="154"/>
      <c r="DN528" s="154"/>
      <c r="DO528" s="154"/>
      <c r="DP528" s="154"/>
      <c r="DQ528" s="154"/>
      <c r="DR528" s="154"/>
      <c r="DS528" s="154"/>
      <c r="DT528" s="154"/>
      <c r="DU528" s="154"/>
      <c r="DV528" s="154"/>
      <c r="DW528" s="154"/>
      <c r="DX528" s="154"/>
      <c r="DY528" s="154"/>
      <c r="DZ528" s="154"/>
      <c r="EA528" s="154"/>
      <c r="EB528" s="154"/>
      <c r="EC528" s="154"/>
      <c r="ED528" s="154"/>
      <c r="EE528" s="154"/>
      <c r="EF528" s="154"/>
      <c r="EG528" s="154"/>
      <c r="EH528" s="154"/>
      <c r="EI528" s="154"/>
      <c r="EJ528" s="154"/>
      <c r="EK528" s="154"/>
      <c r="EL528" s="154"/>
      <c r="EM528" s="154"/>
      <c r="EN528" s="154"/>
      <c r="EO528" s="154"/>
      <c r="EP528" s="154"/>
      <c r="EQ528" s="154"/>
      <c r="ER528" s="154"/>
      <c r="ES528" s="154"/>
      <c r="ET528" s="154"/>
      <c r="EU528" s="154"/>
      <c r="EV528" s="154"/>
    </row>
    <row r="529" spans="32:152" ht="12.75"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  <c r="BD529" s="154"/>
      <c r="BE529" s="154"/>
      <c r="BF529" s="154"/>
      <c r="BG529" s="154"/>
      <c r="BH529" s="154"/>
      <c r="BI529" s="154"/>
      <c r="BJ529" s="154"/>
      <c r="BK529" s="154"/>
      <c r="BL529" s="154"/>
      <c r="BM529" s="154"/>
      <c r="BN529" s="154"/>
      <c r="BO529" s="154"/>
      <c r="BP529" s="154"/>
      <c r="BQ529" s="154"/>
      <c r="BR529" s="154"/>
      <c r="BS529" s="154"/>
      <c r="BT529" s="154"/>
      <c r="BU529" s="154"/>
      <c r="BV529" s="154"/>
      <c r="BW529" s="154"/>
      <c r="BX529" s="154"/>
      <c r="BY529" s="154"/>
      <c r="BZ529" s="154"/>
      <c r="CA529" s="154"/>
      <c r="CB529" s="154"/>
      <c r="CC529" s="154"/>
      <c r="CD529" s="154"/>
      <c r="CE529" s="154"/>
      <c r="CF529" s="154"/>
      <c r="CG529" s="154"/>
      <c r="CH529" s="154"/>
      <c r="CI529" s="154"/>
      <c r="CJ529" s="154"/>
      <c r="CK529" s="154"/>
      <c r="CL529" s="154"/>
      <c r="CM529" s="154"/>
      <c r="CN529" s="154"/>
      <c r="CO529" s="154"/>
      <c r="CP529" s="154"/>
      <c r="CQ529" s="154"/>
      <c r="CR529" s="154"/>
      <c r="CS529" s="154"/>
      <c r="CT529" s="154"/>
      <c r="CU529" s="154"/>
      <c r="CV529" s="154"/>
      <c r="CW529" s="154"/>
      <c r="CX529" s="154"/>
      <c r="CY529" s="154"/>
      <c r="CZ529" s="154"/>
      <c r="DA529" s="154"/>
      <c r="DB529" s="154"/>
      <c r="DC529" s="154"/>
      <c r="DD529" s="154"/>
      <c r="DE529" s="154"/>
      <c r="DF529" s="154"/>
      <c r="DG529" s="154"/>
      <c r="DH529" s="154"/>
      <c r="DI529" s="154"/>
      <c r="DJ529" s="154"/>
      <c r="DK529" s="154"/>
      <c r="DL529" s="154"/>
      <c r="DM529" s="154"/>
      <c r="DN529" s="154"/>
      <c r="DO529" s="154"/>
      <c r="DP529" s="154"/>
      <c r="DQ529" s="154"/>
      <c r="DR529" s="154"/>
      <c r="DS529" s="154"/>
      <c r="DT529" s="154"/>
      <c r="DU529" s="154"/>
      <c r="DV529" s="154"/>
      <c r="DW529" s="154"/>
      <c r="DX529" s="154"/>
      <c r="DY529" s="154"/>
      <c r="DZ529" s="154"/>
      <c r="EA529" s="154"/>
      <c r="EB529" s="154"/>
      <c r="EC529" s="154"/>
      <c r="ED529" s="154"/>
      <c r="EE529" s="154"/>
      <c r="EF529" s="154"/>
      <c r="EG529" s="154"/>
      <c r="EH529" s="154"/>
      <c r="EI529" s="154"/>
      <c r="EJ529" s="154"/>
      <c r="EK529" s="154"/>
      <c r="EL529" s="154"/>
      <c r="EM529" s="154"/>
      <c r="EN529" s="154"/>
      <c r="EO529" s="154"/>
      <c r="EP529" s="154"/>
      <c r="EQ529" s="154"/>
      <c r="ER529" s="154"/>
      <c r="ES529" s="154"/>
      <c r="ET529" s="154"/>
      <c r="EU529" s="154"/>
      <c r="EV529" s="154"/>
    </row>
    <row r="530" spans="32:152" ht="12.75">
      <c r="AF530" s="154"/>
      <c r="AG530" s="154"/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  <c r="BD530" s="154"/>
      <c r="BE530" s="154"/>
      <c r="BF530" s="154"/>
      <c r="BG530" s="154"/>
      <c r="BH530" s="154"/>
      <c r="BI530" s="154"/>
      <c r="BJ530" s="154"/>
      <c r="BK530" s="154"/>
      <c r="BL530" s="154"/>
      <c r="BM530" s="154"/>
      <c r="BN530" s="154"/>
      <c r="BO530" s="154"/>
      <c r="BP530" s="154"/>
      <c r="BQ530" s="154"/>
      <c r="BR530" s="154"/>
      <c r="BS530" s="154"/>
      <c r="BT530" s="154"/>
      <c r="BU530" s="154"/>
      <c r="BV530" s="154"/>
      <c r="BW530" s="154"/>
      <c r="BX530" s="154"/>
      <c r="BY530" s="154"/>
      <c r="BZ530" s="154"/>
      <c r="CA530" s="154"/>
      <c r="CB530" s="154"/>
      <c r="CC530" s="154"/>
      <c r="CD530" s="154"/>
      <c r="CE530" s="154"/>
      <c r="CF530" s="154"/>
      <c r="CG530" s="154"/>
      <c r="CH530" s="154"/>
      <c r="CI530" s="154"/>
      <c r="CJ530" s="154"/>
      <c r="CK530" s="154"/>
      <c r="CL530" s="154"/>
      <c r="CM530" s="154"/>
      <c r="CN530" s="154"/>
      <c r="CO530" s="154"/>
      <c r="CP530" s="154"/>
      <c r="CQ530" s="154"/>
      <c r="CR530" s="154"/>
      <c r="CS530" s="154"/>
      <c r="CT530" s="154"/>
      <c r="CU530" s="154"/>
      <c r="CV530" s="154"/>
      <c r="CW530" s="154"/>
      <c r="CX530" s="154"/>
      <c r="CY530" s="154"/>
      <c r="CZ530" s="154"/>
      <c r="DA530" s="154"/>
      <c r="DB530" s="154"/>
      <c r="DC530" s="154"/>
      <c r="DD530" s="154"/>
      <c r="DE530" s="154"/>
      <c r="DF530" s="154"/>
      <c r="DG530" s="154"/>
      <c r="DH530" s="154"/>
      <c r="DI530" s="154"/>
      <c r="DJ530" s="154"/>
      <c r="DK530" s="154"/>
      <c r="DL530" s="154"/>
      <c r="DM530" s="154"/>
      <c r="DN530" s="154"/>
      <c r="DO530" s="154"/>
      <c r="DP530" s="154"/>
      <c r="DQ530" s="154"/>
      <c r="DR530" s="154"/>
      <c r="DS530" s="154"/>
      <c r="DT530" s="154"/>
      <c r="DU530" s="154"/>
      <c r="DV530" s="154"/>
      <c r="DW530" s="154"/>
      <c r="DX530" s="154"/>
      <c r="DY530" s="154"/>
      <c r="DZ530" s="154"/>
      <c r="EA530" s="154"/>
      <c r="EB530" s="154"/>
      <c r="EC530" s="154"/>
      <c r="ED530" s="154"/>
      <c r="EE530" s="154"/>
      <c r="EF530" s="154"/>
      <c r="EG530" s="154"/>
      <c r="EH530" s="154"/>
      <c r="EI530" s="154"/>
      <c r="EJ530" s="154"/>
      <c r="EK530" s="154"/>
      <c r="EL530" s="154"/>
      <c r="EM530" s="154"/>
      <c r="EN530" s="154"/>
      <c r="EO530" s="154"/>
      <c r="EP530" s="154"/>
      <c r="EQ530" s="154"/>
      <c r="ER530" s="154"/>
      <c r="ES530" s="154"/>
      <c r="ET530" s="154"/>
      <c r="EU530" s="154"/>
      <c r="EV530" s="154"/>
    </row>
    <row r="531" spans="32:152" ht="12.75">
      <c r="AF531" s="154"/>
      <c r="AG531" s="154"/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  <c r="BD531" s="154"/>
      <c r="BE531" s="154"/>
      <c r="BF531" s="154"/>
      <c r="BG531" s="154"/>
      <c r="BH531" s="154"/>
      <c r="BI531" s="154"/>
      <c r="BJ531" s="154"/>
      <c r="BK531" s="154"/>
      <c r="BL531" s="154"/>
      <c r="BM531" s="154"/>
      <c r="BN531" s="154"/>
      <c r="BO531" s="154"/>
      <c r="BP531" s="154"/>
      <c r="BQ531" s="154"/>
      <c r="BR531" s="154"/>
      <c r="BS531" s="154"/>
      <c r="BT531" s="154"/>
      <c r="BU531" s="154"/>
      <c r="BV531" s="154"/>
      <c r="BW531" s="154"/>
      <c r="BX531" s="154"/>
      <c r="BY531" s="154"/>
      <c r="BZ531" s="154"/>
      <c r="CA531" s="154"/>
      <c r="CB531" s="154"/>
      <c r="CC531" s="154"/>
      <c r="CD531" s="154"/>
      <c r="CE531" s="154"/>
      <c r="CF531" s="154"/>
      <c r="CG531" s="154"/>
      <c r="CH531" s="154"/>
      <c r="CI531" s="154"/>
      <c r="CJ531" s="154"/>
      <c r="CK531" s="154"/>
      <c r="CL531" s="154"/>
      <c r="CM531" s="154"/>
      <c r="CN531" s="154"/>
      <c r="CO531" s="154"/>
      <c r="CP531" s="154"/>
      <c r="CQ531" s="154"/>
      <c r="CR531" s="154"/>
      <c r="CS531" s="154"/>
      <c r="CT531" s="154"/>
      <c r="CU531" s="154"/>
      <c r="CV531" s="154"/>
      <c r="CW531" s="154"/>
      <c r="CX531" s="154"/>
      <c r="CY531" s="154"/>
      <c r="CZ531" s="154"/>
      <c r="DA531" s="154"/>
      <c r="DB531" s="154"/>
      <c r="DC531" s="154"/>
      <c r="DD531" s="154"/>
      <c r="DE531" s="154"/>
      <c r="DF531" s="154"/>
      <c r="DG531" s="154"/>
      <c r="DH531" s="154"/>
      <c r="DI531" s="154"/>
      <c r="DJ531" s="154"/>
      <c r="DK531" s="154"/>
      <c r="DL531" s="154"/>
      <c r="DM531" s="154"/>
      <c r="DN531" s="154"/>
      <c r="DO531" s="154"/>
      <c r="DP531" s="154"/>
      <c r="DQ531" s="154"/>
      <c r="DR531" s="154"/>
      <c r="DS531" s="154"/>
      <c r="DT531" s="154"/>
      <c r="DU531" s="154"/>
      <c r="DV531" s="154"/>
      <c r="DW531" s="154"/>
      <c r="DX531" s="154"/>
      <c r="DY531" s="154"/>
      <c r="DZ531" s="154"/>
      <c r="EA531" s="154"/>
      <c r="EB531" s="154"/>
      <c r="EC531" s="154"/>
      <c r="ED531" s="154"/>
      <c r="EE531" s="154"/>
      <c r="EF531" s="154"/>
      <c r="EG531" s="154"/>
      <c r="EH531" s="154"/>
      <c r="EI531" s="154"/>
      <c r="EJ531" s="154"/>
      <c r="EK531" s="154"/>
      <c r="EL531" s="154"/>
      <c r="EM531" s="154"/>
      <c r="EN531" s="154"/>
      <c r="EO531" s="154"/>
      <c r="EP531" s="154"/>
      <c r="EQ531" s="154"/>
      <c r="ER531" s="154"/>
      <c r="ES531" s="154"/>
      <c r="ET531" s="154"/>
      <c r="EU531" s="154"/>
      <c r="EV531" s="154"/>
    </row>
    <row r="532" spans="32:152" ht="12.75"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  <c r="BD532" s="154"/>
      <c r="BE532" s="154"/>
      <c r="BF532" s="154"/>
      <c r="BG532" s="154"/>
      <c r="BH532" s="154"/>
      <c r="BI532" s="154"/>
      <c r="BJ532" s="154"/>
      <c r="BK532" s="154"/>
      <c r="BL532" s="154"/>
      <c r="BM532" s="154"/>
      <c r="BN532" s="154"/>
      <c r="BO532" s="154"/>
      <c r="BP532" s="154"/>
      <c r="BQ532" s="154"/>
      <c r="BR532" s="154"/>
      <c r="BS532" s="154"/>
      <c r="BT532" s="154"/>
      <c r="BU532" s="154"/>
      <c r="BV532" s="154"/>
      <c r="BW532" s="154"/>
      <c r="BX532" s="154"/>
      <c r="BY532" s="154"/>
      <c r="BZ532" s="154"/>
      <c r="CA532" s="154"/>
      <c r="CB532" s="154"/>
      <c r="CC532" s="154"/>
      <c r="CD532" s="154"/>
      <c r="CE532" s="154"/>
      <c r="CF532" s="154"/>
      <c r="CG532" s="154"/>
      <c r="CH532" s="154"/>
      <c r="CI532" s="154"/>
      <c r="CJ532" s="154"/>
      <c r="CK532" s="154"/>
      <c r="CL532" s="154"/>
      <c r="CM532" s="154"/>
      <c r="CN532" s="154"/>
      <c r="CO532" s="154"/>
      <c r="CP532" s="154"/>
      <c r="CQ532" s="154"/>
      <c r="CR532" s="154"/>
      <c r="CS532" s="154"/>
      <c r="CT532" s="154"/>
      <c r="CU532" s="154"/>
      <c r="CV532" s="154"/>
      <c r="CW532" s="154"/>
      <c r="CX532" s="154"/>
      <c r="CY532" s="154"/>
      <c r="CZ532" s="154"/>
      <c r="DA532" s="154"/>
      <c r="DB532" s="154"/>
      <c r="DC532" s="154"/>
      <c r="DD532" s="154"/>
      <c r="DE532" s="154"/>
      <c r="DF532" s="154"/>
      <c r="DG532" s="154"/>
      <c r="DH532" s="154"/>
      <c r="DI532" s="154"/>
      <c r="DJ532" s="154"/>
      <c r="DK532" s="154"/>
      <c r="DL532" s="154"/>
      <c r="DM532" s="154"/>
      <c r="DN532" s="154"/>
      <c r="DO532" s="154"/>
      <c r="DP532" s="154"/>
      <c r="DQ532" s="154"/>
      <c r="DR532" s="154"/>
      <c r="DS532" s="154"/>
      <c r="DT532" s="154"/>
      <c r="DU532" s="154"/>
      <c r="DV532" s="154"/>
      <c r="DW532" s="154"/>
      <c r="DX532" s="154"/>
      <c r="DY532" s="154"/>
      <c r="DZ532" s="154"/>
      <c r="EA532" s="154"/>
      <c r="EB532" s="154"/>
      <c r="EC532" s="154"/>
      <c r="ED532" s="154"/>
      <c r="EE532" s="154"/>
      <c r="EF532" s="154"/>
      <c r="EG532" s="154"/>
      <c r="EH532" s="154"/>
      <c r="EI532" s="154"/>
      <c r="EJ532" s="154"/>
      <c r="EK532" s="154"/>
      <c r="EL532" s="154"/>
      <c r="EM532" s="154"/>
      <c r="EN532" s="154"/>
      <c r="EO532" s="154"/>
      <c r="EP532" s="154"/>
      <c r="EQ532" s="154"/>
      <c r="ER532" s="154"/>
      <c r="ES532" s="154"/>
      <c r="ET532" s="154"/>
      <c r="EU532" s="154"/>
      <c r="EV532" s="154"/>
    </row>
    <row r="533" spans="32:152" ht="12.75"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  <c r="BD533" s="154"/>
      <c r="BE533" s="154"/>
      <c r="BF533" s="154"/>
      <c r="BG533" s="154"/>
      <c r="BH533" s="154"/>
      <c r="BI533" s="154"/>
      <c r="BJ533" s="154"/>
      <c r="BK533" s="154"/>
      <c r="BL533" s="154"/>
      <c r="BM533" s="154"/>
      <c r="BN533" s="154"/>
      <c r="BO533" s="154"/>
      <c r="BP533" s="154"/>
      <c r="BQ533" s="154"/>
      <c r="BR533" s="154"/>
      <c r="BS533" s="154"/>
      <c r="BT533" s="154"/>
      <c r="BU533" s="154"/>
      <c r="BV533" s="154"/>
      <c r="BW533" s="154"/>
      <c r="BX533" s="154"/>
      <c r="BY533" s="154"/>
      <c r="BZ533" s="154"/>
      <c r="CA533" s="154"/>
      <c r="CB533" s="154"/>
      <c r="CC533" s="154"/>
      <c r="CD533" s="154"/>
      <c r="CE533" s="154"/>
      <c r="CF533" s="154"/>
      <c r="CG533" s="154"/>
      <c r="CH533" s="154"/>
      <c r="CI533" s="154"/>
      <c r="CJ533" s="154"/>
      <c r="CK533" s="154"/>
      <c r="CL533" s="154"/>
      <c r="CM533" s="154"/>
      <c r="CN533" s="154"/>
      <c r="CO533" s="154"/>
      <c r="CP533" s="154"/>
      <c r="CQ533" s="154"/>
      <c r="CR533" s="154"/>
      <c r="CS533" s="154"/>
      <c r="CT533" s="154"/>
      <c r="CU533" s="154"/>
      <c r="CV533" s="154"/>
      <c r="CW533" s="154"/>
      <c r="CX533" s="154"/>
      <c r="CY533" s="154"/>
      <c r="CZ533" s="154"/>
      <c r="DA533" s="154"/>
      <c r="DB533" s="154"/>
      <c r="DC533" s="154"/>
      <c r="DD533" s="154"/>
      <c r="DE533" s="154"/>
      <c r="DF533" s="154"/>
      <c r="DG533" s="154"/>
      <c r="DH533" s="154"/>
      <c r="DI533" s="154"/>
      <c r="DJ533" s="154"/>
      <c r="DK533" s="154"/>
      <c r="DL533" s="154"/>
      <c r="DM533" s="154"/>
      <c r="DN533" s="154"/>
      <c r="DO533" s="154"/>
      <c r="DP533" s="154"/>
      <c r="DQ533" s="154"/>
      <c r="DR533" s="154"/>
      <c r="DS533" s="154"/>
      <c r="DT533" s="154"/>
      <c r="DU533" s="154"/>
      <c r="DV533" s="154"/>
      <c r="DW533" s="154"/>
      <c r="DX533" s="154"/>
      <c r="DY533" s="154"/>
      <c r="DZ533" s="154"/>
      <c r="EA533" s="154"/>
      <c r="EB533" s="154"/>
      <c r="EC533" s="154"/>
      <c r="ED533" s="154"/>
      <c r="EE533" s="154"/>
      <c r="EF533" s="154"/>
      <c r="EG533" s="154"/>
      <c r="EH533" s="154"/>
      <c r="EI533" s="154"/>
      <c r="EJ533" s="154"/>
      <c r="EK533" s="154"/>
      <c r="EL533" s="154"/>
      <c r="EM533" s="154"/>
      <c r="EN533" s="154"/>
      <c r="EO533" s="154"/>
      <c r="EP533" s="154"/>
      <c r="EQ533" s="154"/>
      <c r="ER533" s="154"/>
      <c r="ES533" s="154"/>
      <c r="ET533" s="154"/>
      <c r="EU533" s="154"/>
      <c r="EV533" s="154"/>
    </row>
    <row r="534" spans="32:152" ht="12.75"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  <c r="BH534" s="154"/>
      <c r="BI534" s="154"/>
      <c r="BJ534" s="154"/>
      <c r="BK534" s="154"/>
      <c r="BL534" s="154"/>
      <c r="BM534" s="154"/>
      <c r="BN534" s="154"/>
      <c r="BO534" s="154"/>
      <c r="BP534" s="154"/>
      <c r="BQ534" s="154"/>
      <c r="BR534" s="154"/>
      <c r="BS534" s="154"/>
      <c r="BT534" s="154"/>
      <c r="BU534" s="154"/>
      <c r="BV534" s="154"/>
      <c r="BW534" s="154"/>
      <c r="BX534" s="154"/>
      <c r="BY534" s="154"/>
      <c r="BZ534" s="154"/>
      <c r="CA534" s="154"/>
      <c r="CB534" s="154"/>
      <c r="CC534" s="154"/>
      <c r="CD534" s="154"/>
      <c r="CE534" s="154"/>
      <c r="CF534" s="154"/>
      <c r="CG534" s="154"/>
      <c r="CH534" s="154"/>
      <c r="CI534" s="154"/>
      <c r="CJ534" s="154"/>
      <c r="CK534" s="154"/>
      <c r="CL534" s="154"/>
      <c r="CM534" s="154"/>
      <c r="CN534" s="154"/>
      <c r="CO534" s="154"/>
      <c r="CP534" s="154"/>
      <c r="CQ534" s="154"/>
      <c r="CR534" s="154"/>
      <c r="CS534" s="154"/>
      <c r="CT534" s="154"/>
      <c r="CU534" s="154"/>
      <c r="CV534" s="154"/>
      <c r="CW534" s="154"/>
      <c r="CX534" s="154"/>
      <c r="CY534" s="154"/>
      <c r="CZ534" s="154"/>
      <c r="DA534" s="154"/>
      <c r="DB534" s="154"/>
      <c r="DC534" s="154"/>
      <c r="DD534" s="154"/>
      <c r="DE534" s="154"/>
      <c r="DF534" s="154"/>
      <c r="DG534" s="154"/>
      <c r="DH534" s="154"/>
      <c r="DI534" s="154"/>
      <c r="DJ534" s="154"/>
      <c r="DK534" s="154"/>
      <c r="DL534" s="154"/>
      <c r="DM534" s="154"/>
      <c r="DN534" s="154"/>
      <c r="DO534" s="154"/>
      <c r="DP534" s="154"/>
      <c r="DQ534" s="154"/>
      <c r="DR534" s="154"/>
      <c r="DS534" s="154"/>
      <c r="DT534" s="154"/>
      <c r="DU534" s="154"/>
      <c r="DV534" s="154"/>
      <c r="DW534" s="154"/>
      <c r="DX534" s="154"/>
      <c r="DY534" s="154"/>
      <c r="DZ534" s="154"/>
      <c r="EA534" s="154"/>
      <c r="EB534" s="154"/>
      <c r="EC534" s="154"/>
      <c r="ED534" s="154"/>
      <c r="EE534" s="154"/>
      <c r="EF534" s="154"/>
      <c r="EG534" s="154"/>
      <c r="EH534" s="154"/>
      <c r="EI534" s="154"/>
      <c r="EJ534" s="154"/>
      <c r="EK534" s="154"/>
      <c r="EL534" s="154"/>
      <c r="EM534" s="154"/>
      <c r="EN534" s="154"/>
      <c r="EO534" s="154"/>
      <c r="EP534" s="154"/>
      <c r="EQ534" s="154"/>
      <c r="ER534" s="154"/>
      <c r="ES534" s="154"/>
      <c r="ET534" s="154"/>
      <c r="EU534" s="154"/>
      <c r="EV534" s="154"/>
    </row>
    <row r="535" spans="32:152" ht="12.75"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  <c r="BD535" s="154"/>
      <c r="BE535" s="154"/>
      <c r="BF535" s="154"/>
      <c r="BG535" s="154"/>
      <c r="BH535" s="154"/>
      <c r="BI535" s="154"/>
      <c r="BJ535" s="154"/>
      <c r="BK535" s="154"/>
      <c r="BL535" s="154"/>
      <c r="BM535" s="154"/>
      <c r="BN535" s="154"/>
      <c r="BO535" s="154"/>
      <c r="BP535" s="154"/>
      <c r="BQ535" s="154"/>
      <c r="BR535" s="154"/>
      <c r="BS535" s="154"/>
      <c r="BT535" s="154"/>
      <c r="BU535" s="154"/>
      <c r="BV535" s="154"/>
      <c r="BW535" s="154"/>
      <c r="BX535" s="154"/>
      <c r="BY535" s="154"/>
      <c r="BZ535" s="154"/>
      <c r="CA535" s="154"/>
      <c r="CB535" s="154"/>
      <c r="CC535" s="154"/>
      <c r="CD535" s="154"/>
      <c r="CE535" s="154"/>
      <c r="CF535" s="154"/>
      <c r="CG535" s="154"/>
      <c r="CH535" s="154"/>
      <c r="CI535" s="154"/>
      <c r="CJ535" s="154"/>
      <c r="CK535" s="154"/>
      <c r="CL535" s="154"/>
      <c r="CM535" s="154"/>
      <c r="CN535" s="154"/>
      <c r="CO535" s="154"/>
      <c r="CP535" s="154"/>
      <c r="CQ535" s="154"/>
      <c r="CR535" s="154"/>
      <c r="CS535" s="154"/>
      <c r="CT535" s="154"/>
      <c r="CU535" s="154"/>
      <c r="CV535" s="154"/>
      <c r="CW535" s="154"/>
      <c r="CX535" s="154"/>
      <c r="CY535" s="154"/>
      <c r="CZ535" s="154"/>
      <c r="DA535" s="154"/>
      <c r="DB535" s="154"/>
      <c r="DC535" s="154"/>
      <c r="DD535" s="154"/>
      <c r="DE535" s="154"/>
      <c r="DF535" s="154"/>
      <c r="DG535" s="154"/>
      <c r="DH535" s="154"/>
      <c r="DI535" s="154"/>
      <c r="DJ535" s="154"/>
      <c r="DK535" s="154"/>
      <c r="DL535" s="154"/>
      <c r="DM535" s="154"/>
      <c r="DN535" s="154"/>
      <c r="DO535" s="154"/>
      <c r="DP535" s="154"/>
      <c r="DQ535" s="154"/>
      <c r="DR535" s="154"/>
      <c r="DS535" s="154"/>
      <c r="DT535" s="154"/>
      <c r="DU535" s="154"/>
      <c r="DV535" s="154"/>
      <c r="DW535" s="154"/>
      <c r="DX535" s="154"/>
      <c r="DY535" s="154"/>
      <c r="DZ535" s="154"/>
      <c r="EA535" s="154"/>
      <c r="EB535" s="154"/>
      <c r="EC535" s="154"/>
      <c r="ED535" s="154"/>
      <c r="EE535" s="154"/>
      <c r="EF535" s="154"/>
      <c r="EG535" s="154"/>
      <c r="EH535" s="154"/>
      <c r="EI535" s="154"/>
      <c r="EJ535" s="154"/>
      <c r="EK535" s="154"/>
      <c r="EL535" s="154"/>
      <c r="EM535" s="154"/>
      <c r="EN535" s="154"/>
      <c r="EO535" s="154"/>
      <c r="EP535" s="154"/>
      <c r="EQ535" s="154"/>
      <c r="ER535" s="154"/>
      <c r="ES535" s="154"/>
      <c r="ET535" s="154"/>
      <c r="EU535" s="154"/>
      <c r="EV535" s="154"/>
    </row>
    <row r="536" spans="32:152" ht="12.75"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  <c r="BH536" s="154"/>
      <c r="BI536" s="154"/>
      <c r="BJ536" s="154"/>
      <c r="BK536" s="154"/>
      <c r="BL536" s="154"/>
      <c r="BM536" s="154"/>
      <c r="BN536" s="154"/>
      <c r="BO536" s="154"/>
      <c r="BP536" s="154"/>
      <c r="BQ536" s="154"/>
      <c r="BR536" s="154"/>
      <c r="BS536" s="154"/>
      <c r="BT536" s="154"/>
      <c r="BU536" s="154"/>
      <c r="BV536" s="154"/>
      <c r="BW536" s="154"/>
      <c r="BX536" s="154"/>
      <c r="BY536" s="154"/>
      <c r="BZ536" s="154"/>
      <c r="CA536" s="154"/>
      <c r="CB536" s="154"/>
      <c r="CC536" s="154"/>
      <c r="CD536" s="154"/>
      <c r="CE536" s="154"/>
      <c r="CF536" s="154"/>
      <c r="CG536" s="154"/>
      <c r="CH536" s="154"/>
      <c r="CI536" s="154"/>
      <c r="CJ536" s="154"/>
      <c r="CK536" s="154"/>
      <c r="CL536" s="154"/>
      <c r="CM536" s="154"/>
      <c r="CN536" s="154"/>
      <c r="CO536" s="154"/>
      <c r="CP536" s="154"/>
      <c r="CQ536" s="154"/>
      <c r="CR536" s="154"/>
      <c r="CS536" s="154"/>
      <c r="CT536" s="154"/>
      <c r="CU536" s="154"/>
      <c r="CV536" s="154"/>
      <c r="CW536" s="154"/>
      <c r="CX536" s="154"/>
      <c r="CY536" s="154"/>
      <c r="CZ536" s="154"/>
      <c r="DA536" s="154"/>
      <c r="DB536" s="154"/>
      <c r="DC536" s="154"/>
      <c r="DD536" s="154"/>
      <c r="DE536" s="154"/>
      <c r="DF536" s="154"/>
      <c r="DG536" s="154"/>
      <c r="DH536" s="154"/>
      <c r="DI536" s="154"/>
      <c r="DJ536" s="154"/>
      <c r="DK536" s="154"/>
      <c r="DL536" s="154"/>
      <c r="DM536" s="154"/>
      <c r="DN536" s="154"/>
      <c r="DO536" s="154"/>
      <c r="DP536" s="154"/>
      <c r="DQ536" s="154"/>
      <c r="DR536" s="154"/>
      <c r="DS536" s="154"/>
      <c r="DT536" s="154"/>
      <c r="DU536" s="154"/>
      <c r="DV536" s="154"/>
      <c r="DW536" s="154"/>
      <c r="DX536" s="154"/>
      <c r="DY536" s="154"/>
      <c r="DZ536" s="154"/>
      <c r="EA536" s="154"/>
      <c r="EB536" s="154"/>
      <c r="EC536" s="154"/>
      <c r="ED536" s="154"/>
      <c r="EE536" s="154"/>
      <c r="EF536" s="154"/>
      <c r="EG536" s="154"/>
      <c r="EH536" s="154"/>
      <c r="EI536" s="154"/>
      <c r="EJ536" s="154"/>
      <c r="EK536" s="154"/>
      <c r="EL536" s="154"/>
      <c r="EM536" s="154"/>
      <c r="EN536" s="154"/>
      <c r="EO536" s="154"/>
      <c r="EP536" s="154"/>
      <c r="EQ536" s="154"/>
      <c r="ER536" s="154"/>
      <c r="ES536" s="154"/>
      <c r="ET536" s="154"/>
      <c r="EU536" s="154"/>
      <c r="EV536" s="154"/>
    </row>
    <row r="537" spans="32:152" ht="12.75"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  <c r="BH537" s="154"/>
      <c r="BI537" s="154"/>
      <c r="BJ537" s="154"/>
      <c r="BK537" s="154"/>
      <c r="BL537" s="154"/>
      <c r="BM537" s="154"/>
      <c r="BN537" s="154"/>
      <c r="BO537" s="154"/>
      <c r="BP537" s="154"/>
      <c r="BQ537" s="154"/>
      <c r="BR537" s="154"/>
      <c r="BS537" s="154"/>
      <c r="BT537" s="154"/>
      <c r="BU537" s="154"/>
      <c r="BV537" s="154"/>
      <c r="BW537" s="154"/>
      <c r="BX537" s="154"/>
      <c r="BY537" s="154"/>
      <c r="BZ537" s="154"/>
      <c r="CA537" s="154"/>
      <c r="CB537" s="154"/>
      <c r="CC537" s="154"/>
      <c r="CD537" s="154"/>
      <c r="CE537" s="154"/>
      <c r="CF537" s="154"/>
      <c r="CG537" s="154"/>
      <c r="CH537" s="154"/>
      <c r="CI537" s="154"/>
      <c r="CJ537" s="154"/>
      <c r="CK537" s="154"/>
      <c r="CL537" s="154"/>
      <c r="CM537" s="154"/>
      <c r="CN537" s="154"/>
      <c r="CO537" s="154"/>
      <c r="CP537" s="154"/>
      <c r="CQ537" s="154"/>
      <c r="CR537" s="154"/>
      <c r="CS537" s="154"/>
      <c r="CT537" s="154"/>
      <c r="CU537" s="154"/>
      <c r="CV537" s="154"/>
      <c r="CW537" s="154"/>
      <c r="CX537" s="154"/>
      <c r="CY537" s="154"/>
      <c r="CZ537" s="154"/>
      <c r="DA537" s="154"/>
      <c r="DB537" s="154"/>
      <c r="DC537" s="154"/>
      <c r="DD537" s="154"/>
      <c r="DE537" s="154"/>
      <c r="DF537" s="154"/>
      <c r="DG537" s="154"/>
      <c r="DH537" s="154"/>
      <c r="DI537" s="154"/>
      <c r="DJ537" s="154"/>
      <c r="DK537" s="154"/>
      <c r="DL537" s="154"/>
      <c r="DM537" s="154"/>
      <c r="DN537" s="154"/>
      <c r="DO537" s="154"/>
      <c r="DP537" s="154"/>
      <c r="DQ537" s="154"/>
      <c r="DR537" s="154"/>
      <c r="DS537" s="154"/>
      <c r="DT537" s="154"/>
      <c r="DU537" s="154"/>
      <c r="DV537" s="154"/>
      <c r="DW537" s="154"/>
      <c r="DX537" s="154"/>
      <c r="DY537" s="154"/>
      <c r="DZ537" s="154"/>
      <c r="EA537" s="154"/>
      <c r="EB537" s="154"/>
      <c r="EC537" s="154"/>
      <c r="ED537" s="154"/>
      <c r="EE537" s="154"/>
      <c r="EF537" s="154"/>
      <c r="EG537" s="154"/>
      <c r="EH537" s="154"/>
      <c r="EI537" s="154"/>
      <c r="EJ537" s="154"/>
      <c r="EK537" s="154"/>
      <c r="EL537" s="154"/>
      <c r="EM537" s="154"/>
      <c r="EN537" s="154"/>
      <c r="EO537" s="154"/>
      <c r="EP537" s="154"/>
      <c r="EQ537" s="154"/>
      <c r="ER537" s="154"/>
      <c r="ES537" s="154"/>
      <c r="ET537" s="154"/>
      <c r="EU537" s="154"/>
      <c r="EV537" s="154"/>
    </row>
    <row r="538" spans="32:152" ht="12.75"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  <c r="BH538" s="154"/>
      <c r="BI538" s="154"/>
      <c r="BJ538" s="154"/>
      <c r="BK538" s="154"/>
      <c r="BL538" s="154"/>
      <c r="BM538" s="154"/>
      <c r="BN538" s="154"/>
      <c r="BO538" s="154"/>
      <c r="BP538" s="154"/>
      <c r="BQ538" s="154"/>
      <c r="BR538" s="154"/>
      <c r="BS538" s="154"/>
      <c r="BT538" s="154"/>
      <c r="BU538" s="154"/>
      <c r="BV538" s="154"/>
      <c r="BW538" s="154"/>
      <c r="BX538" s="154"/>
      <c r="BY538" s="154"/>
      <c r="BZ538" s="154"/>
      <c r="CA538" s="154"/>
      <c r="CB538" s="154"/>
      <c r="CC538" s="154"/>
      <c r="CD538" s="154"/>
      <c r="CE538" s="154"/>
      <c r="CF538" s="154"/>
      <c r="CG538" s="154"/>
      <c r="CH538" s="154"/>
      <c r="CI538" s="154"/>
      <c r="CJ538" s="154"/>
      <c r="CK538" s="154"/>
      <c r="CL538" s="154"/>
      <c r="CM538" s="154"/>
      <c r="CN538" s="154"/>
      <c r="CO538" s="154"/>
      <c r="CP538" s="154"/>
      <c r="CQ538" s="154"/>
      <c r="CR538" s="154"/>
      <c r="CS538" s="154"/>
      <c r="CT538" s="154"/>
      <c r="CU538" s="154"/>
      <c r="CV538" s="154"/>
      <c r="CW538" s="154"/>
      <c r="CX538" s="154"/>
      <c r="CY538" s="154"/>
      <c r="CZ538" s="154"/>
      <c r="DA538" s="154"/>
      <c r="DB538" s="154"/>
      <c r="DC538" s="154"/>
      <c r="DD538" s="154"/>
      <c r="DE538" s="154"/>
      <c r="DF538" s="154"/>
      <c r="DG538" s="154"/>
      <c r="DH538" s="154"/>
      <c r="DI538" s="154"/>
      <c r="DJ538" s="154"/>
      <c r="DK538" s="154"/>
      <c r="DL538" s="154"/>
      <c r="DM538" s="154"/>
      <c r="DN538" s="154"/>
      <c r="DO538" s="154"/>
      <c r="DP538" s="154"/>
      <c r="DQ538" s="154"/>
      <c r="DR538" s="154"/>
      <c r="DS538" s="154"/>
      <c r="DT538" s="154"/>
      <c r="DU538" s="154"/>
      <c r="DV538" s="154"/>
      <c r="DW538" s="154"/>
      <c r="DX538" s="154"/>
      <c r="DY538" s="154"/>
      <c r="DZ538" s="154"/>
      <c r="EA538" s="154"/>
      <c r="EB538" s="154"/>
      <c r="EC538" s="154"/>
      <c r="ED538" s="154"/>
      <c r="EE538" s="154"/>
      <c r="EF538" s="154"/>
      <c r="EG538" s="154"/>
      <c r="EH538" s="154"/>
      <c r="EI538" s="154"/>
      <c r="EJ538" s="154"/>
      <c r="EK538" s="154"/>
      <c r="EL538" s="154"/>
      <c r="EM538" s="154"/>
      <c r="EN538" s="154"/>
      <c r="EO538" s="154"/>
      <c r="EP538" s="154"/>
      <c r="EQ538" s="154"/>
      <c r="ER538" s="154"/>
      <c r="ES538" s="154"/>
      <c r="ET538" s="154"/>
      <c r="EU538" s="154"/>
      <c r="EV538" s="154"/>
    </row>
    <row r="539" spans="32:152" ht="12.75"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  <c r="BD539" s="154"/>
      <c r="BE539" s="154"/>
      <c r="BF539" s="154"/>
      <c r="BG539" s="154"/>
      <c r="BH539" s="154"/>
      <c r="BI539" s="154"/>
      <c r="BJ539" s="154"/>
      <c r="BK539" s="154"/>
      <c r="BL539" s="154"/>
      <c r="BM539" s="154"/>
      <c r="BN539" s="154"/>
      <c r="BO539" s="154"/>
      <c r="BP539" s="154"/>
      <c r="BQ539" s="154"/>
      <c r="BR539" s="154"/>
      <c r="BS539" s="154"/>
      <c r="BT539" s="154"/>
      <c r="BU539" s="154"/>
      <c r="BV539" s="154"/>
      <c r="BW539" s="154"/>
      <c r="BX539" s="154"/>
      <c r="BY539" s="154"/>
      <c r="BZ539" s="154"/>
      <c r="CA539" s="154"/>
      <c r="CB539" s="154"/>
      <c r="CC539" s="154"/>
      <c r="CD539" s="154"/>
      <c r="CE539" s="154"/>
      <c r="CF539" s="154"/>
      <c r="CG539" s="154"/>
      <c r="CH539" s="154"/>
      <c r="CI539" s="154"/>
      <c r="CJ539" s="154"/>
      <c r="CK539" s="154"/>
      <c r="CL539" s="154"/>
      <c r="CM539" s="154"/>
      <c r="CN539" s="154"/>
      <c r="CO539" s="154"/>
      <c r="CP539" s="154"/>
      <c r="CQ539" s="154"/>
      <c r="CR539" s="154"/>
      <c r="CS539" s="154"/>
      <c r="CT539" s="154"/>
      <c r="CU539" s="154"/>
      <c r="CV539" s="154"/>
      <c r="CW539" s="154"/>
      <c r="CX539" s="154"/>
      <c r="CY539" s="154"/>
      <c r="CZ539" s="154"/>
      <c r="DA539" s="154"/>
      <c r="DB539" s="154"/>
      <c r="DC539" s="154"/>
      <c r="DD539" s="154"/>
      <c r="DE539" s="154"/>
      <c r="DF539" s="154"/>
      <c r="DG539" s="154"/>
      <c r="DH539" s="154"/>
      <c r="DI539" s="154"/>
      <c r="DJ539" s="154"/>
      <c r="DK539" s="154"/>
      <c r="DL539" s="154"/>
      <c r="DM539" s="154"/>
      <c r="DN539" s="154"/>
      <c r="DO539" s="154"/>
      <c r="DP539" s="154"/>
      <c r="DQ539" s="154"/>
      <c r="DR539" s="154"/>
      <c r="DS539" s="154"/>
      <c r="DT539" s="154"/>
      <c r="DU539" s="154"/>
      <c r="DV539" s="154"/>
      <c r="DW539" s="154"/>
      <c r="DX539" s="154"/>
      <c r="DY539" s="154"/>
      <c r="DZ539" s="154"/>
      <c r="EA539" s="154"/>
      <c r="EB539" s="154"/>
      <c r="EC539" s="154"/>
      <c r="ED539" s="154"/>
      <c r="EE539" s="154"/>
      <c r="EF539" s="154"/>
      <c r="EG539" s="154"/>
      <c r="EH539" s="154"/>
      <c r="EI539" s="154"/>
      <c r="EJ539" s="154"/>
      <c r="EK539" s="154"/>
      <c r="EL539" s="154"/>
      <c r="EM539" s="154"/>
      <c r="EN539" s="154"/>
      <c r="EO539" s="154"/>
      <c r="EP539" s="154"/>
      <c r="EQ539" s="154"/>
      <c r="ER539" s="154"/>
      <c r="ES539" s="154"/>
      <c r="ET539" s="154"/>
      <c r="EU539" s="154"/>
      <c r="EV539" s="154"/>
    </row>
    <row r="540" spans="32:152" ht="12.75"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  <c r="BD540" s="154"/>
      <c r="BE540" s="154"/>
      <c r="BF540" s="154"/>
      <c r="BG540" s="154"/>
      <c r="BH540" s="154"/>
      <c r="BI540" s="154"/>
      <c r="BJ540" s="154"/>
      <c r="BK540" s="154"/>
      <c r="BL540" s="154"/>
      <c r="BM540" s="154"/>
      <c r="BN540" s="154"/>
      <c r="BO540" s="154"/>
      <c r="BP540" s="154"/>
      <c r="BQ540" s="154"/>
      <c r="BR540" s="154"/>
      <c r="BS540" s="154"/>
      <c r="BT540" s="154"/>
      <c r="BU540" s="154"/>
      <c r="BV540" s="154"/>
      <c r="BW540" s="154"/>
      <c r="BX540" s="154"/>
      <c r="BY540" s="154"/>
      <c r="BZ540" s="154"/>
      <c r="CA540" s="154"/>
      <c r="CB540" s="154"/>
      <c r="CC540" s="154"/>
      <c r="CD540" s="154"/>
      <c r="CE540" s="154"/>
      <c r="CF540" s="154"/>
      <c r="CG540" s="154"/>
      <c r="CH540" s="154"/>
      <c r="CI540" s="154"/>
      <c r="CJ540" s="154"/>
      <c r="CK540" s="154"/>
      <c r="CL540" s="154"/>
      <c r="CM540" s="154"/>
      <c r="CN540" s="154"/>
      <c r="CO540" s="154"/>
      <c r="CP540" s="154"/>
      <c r="CQ540" s="154"/>
      <c r="CR540" s="154"/>
      <c r="CS540" s="154"/>
      <c r="CT540" s="154"/>
      <c r="CU540" s="154"/>
      <c r="CV540" s="154"/>
      <c r="CW540" s="154"/>
      <c r="CX540" s="154"/>
      <c r="CY540" s="154"/>
      <c r="CZ540" s="154"/>
      <c r="DA540" s="154"/>
      <c r="DB540" s="154"/>
      <c r="DC540" s="154"/>
      <c r="DD540" s="154"/>
      <c r="DE540" s="154"/>
      <c r="DF540" s="154"/>
      <c r="DG540" s="154"/>
      <c r="DH540" s="154"/>
      <c r="DI540" s="154"/>
      <c r="DJ540" s="154"/>
      <c r="DK540" s="154"/>
      <c r="DL540" s="154"/>
      <c r="DM540" s="154"/>
      <c r="DN540" s="154"/>
      <c r="DO540" s="154"/>
      <c r="DP540" s="154"/>
      <c r="DQ540" s="154"/>
      <c r="DR540" s="154"/>
      <c r="DS540" s="154"/>
      <c r="DT540" s="154"/>
      <c r="DU540" s="154"/>
      <c r="DV540" s="154"/>
      <c r="DW540" s="154"/>
      <c r="DX540" s="154"/>
      <c r="DY540" s="154"/>
      <c r="DZ540" s="154"/>
      <c r="EA540" s="154"/>
      <c r="EB540" s="154"/>
      <c r="EC540" s="154"/>
      <c r="ED540" s="154"/>
      <c r="EE540" s="154"/>
      <c r="EF540" s="154"/>
      <c r="EG540" s="154"/>
      <c r="EH540" s="154"/>
      <c r="EI540" s="154"/>
      <c r="EJ540" s="154"/>
      <c r="EK540" s="154"/>
      <c r="EL540" s="154"/>
      <c r="EM540" s="154"/>
      <c r="EN540" s="154"/>
      <c r="EO540" s="154"/>
      <c r="EP540" s="154"/>
      <c r="EQ540" s="154"/>
      <c r="ER540" s="154"/>
      <c r="ES540" s="154"/>
      <c r="ET540" s="154"/>
      <c r="EU540" s="154"/>
      <c r="EV540" s="154"/>
    </row>
    <row r="541" spans="32:152" ht="12.75"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  <c r="BD541" s="154"/>
      <c r="BE541" s="154"/>
      <c r="BF541" s="154"/>
      <c r="BG541" s="154"/>
      <c r="BH541" s="154"/>
      <c r="BI541" s="154"/>
      <c r="BJ541" s="154"/>
      <c r="BK541" s="154"/>
      <c r="BL541" s="154"/>
      <c r="BM541" s="154"/>
      <c r="BN541" s="154"/>
      <c r="BO541" s="154"/>
      <c r="BP541" s="154"/>
      <c r="BQ541" s="154"/>
      <c r="BR541" s="154"/>
      <c r="BS541" s="154"/>
      <c r="BT541" s="154"/>
      <c r="BU541" s="154"/>
      <c r="BV541" s="154"/>
      <c r="BW541" s="154"/>
      <c r="BX541" s="154"/>
      <c r="BY541" s="154"/>
      <c r="BZ541" s="154"/>
      <c r="CA541" s="154"/>
      <c r="CB541" s="154"/>
      <c r="CC541" s="154"/>
      <c r="CD541" s="154"/>
      <c r="CE541" s="154"/>
      <c r="CF541" s="154"/>
      <c r="CG541" s="154"/>
      <c r="CH541" s="154"/>
      <c r="CI541" s="154"/>
      <c r="CJ541" s="154"/>
      <c r="CK541" s="154"/>
      <c r="CL541" s="154"/>
      <c r="CM541" s="154"/>
      <c r="CN541" s="154"/>
      <c r="CO541" s="154"/>
      <c r="CP541" s="154"/>
      <c r="CQ541" s="154"/>
      <c r="CR541" s="154"/>
      <c r="CS541" s="154"/>
      <c r="CT541" s="154"/>
      <c r="CU541" s="154"/>
      <c r="CV541" s="154"/>
      <c r="CW541" s="154"/>
      <c r="CX541" s="154"/>
      <c r="CY541" s="154"/>
      <c r="CZ541" s="154"/>
      <c r="DA541" s="154"/>
      <c r="DB541" s="154"/>
      <c r="DC541" s="154"/>
      <c r="DD541" s="154"/>
      <c r="DE541" s="154"/>
      <c r="DF541" s="154"/>
      <c r="DG541" s="154"/>
      <c r="DH541" s="154"/>
      <c r="DI541" s="154"/>
      <c r="DJ541" s="154"/>
      <c r="DK541" s="154"/>
      <c r="DL541" s="154"/>
      <c r="DM541" s="154"/>
      <c r="DN541" s="154"/>
      <c r="DO541" s="154"/>
      <c r="DP541" s="154"/>
      <c r="DQ541" s="154"/>
      <c r="DR541" s="154"/>
      <c r="DS541" s="154"/>
      <c r="DT541" s="154"/>
      <c r="DU541" s="154"/>
      <c r="DV541" s="154"/>
      <c r="DW541" s="154"/>
      <c r="DX541" s="154"/>
      <c r="DY541" s="154"/>
      <c r="DZ541" s="154"/>
      <c r="EA541" s="154"/>
      <c r="EB541" s="154"/>
      <c r="EC541" s="154"/>
      <c r="ED541" s="154"/>
      <c r="EE541" s="154"/>
      <c r="EF541" s="154"/>
      <c r="EG541" s="154"/>
      <c r="EH541" s="154"/>
      <c r="EI541" s="154"/>
      <c r="EJ541" s="154"/>
      <c r="EK541" s="154"/>
      <c r="EL541" s="154"/>
      <c r="EM541" s="154"/>
      <c r="EN541" s="154"/>
      <c r="EO541" s="154"/>
      <c r="EP541" s="154"/>
      <c r="EQ541" s="154"/>
      <c r="ER541" s="154"/>
      <c r="ES541" s="154"/>
      <c r="ET541" s="154"/>
      <c r="EU541" s="154"/>
      <c r="EV541" s="154"/>
    </row>
    <row r="542" spans="32:152" ht="12.75"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  <c r="BD542" s="154"/>
      <c r="BE542" s="154"/>
      <c r="BF542" s="154"/>
      <c r="BG542" s="154"/>
      <c r="BH542" s="154"/>
      <c r="BI542" s="154"/>
      <c r="BJ542" s="154"/>
      <c r="BK542" s="154"/>
      <c r="BL542" s="154"/>
      <c r="BM542" s="154"/>
      <c r="BN542" s="154"/>
      <c r="BO542" s="154"/>
      <c r="BP542" s="154"/>
      <c r="BQ542" s="154"/>
      <c r="BR542" s="154"/>
      <c r="BS542" s="154"/>
      <c r="BT542" s="154"/>
      <c r="BU542" s="154"/>
      <c r="BV542" s="154"/>
      <c r="BW542" s="154"/>
      <c r="BX542" s="154"/>
      <c r="BY542" s="154"/>
      <c r="BZ542" s="154"/>
      <c r="CA542" s="154"/>
      <c r="CB542" s="154"/>
      <c r="CC542" s="154"/>
      <c r="CD542" s="154"/>
      <c r="CE542" s="154"/>
      <c r="CF542" s="154"/>
      <c r="CG542" s="154"/>
      <c r="CH542" s="154"/>
      <c r="CI542" s="154"/>
      <c r="CJ542" s="154"/>
      <c r="CK542" s="154"/>
      <c r="CL542" s="154"/>
      <c r="CM542" s="154"/>
      <c r="CN542" s="154"/>
      <c r="CO542" s="154"/>
      <c r="CP542" s="154"/>
      <c r="CQ542" s="154"/>
      <c r="CR542" s="154"/>
      <c r="CS542" s="154"/>
      <c r="CT542" s="154"/>
      <c r="CU542" s="154"/>
      <c r="CV542" s="154"/>
      <c r="CW542" s="154"/>
      <c r="CX542" s="154"/>
      <c r="CY542" s="154"/>
      <c r="CZ542" s="154"/>
      <c r="DA542" s="154"/>
      <c r="DB542" s="154"/>
      <c r="DC542" s="154"/>
      <c r="DD542" s="154"/>
      <c r="DE542" s="154"/>
      <c r="DF542" s="154"/>
      <c r="DG542" s="154"/>
      <c r="DH542" s="154"/>
      <c r="DI542" s="154"/>
      <c r="DJ542" s="154"/>
      <c r="DK542" s="154"/>
      <c r="DL542" s="154"/>
      <c r="DM542" s="154"/>
      <c r="DN542" s="154"/>
      <c r="DO542" s="154"/>
      <c r="DP542" s="154"/>
      <c r="DQ542" s="154"/>
      <c r="DR542" s="154"/>
      <c r="DS542" s="154"/>
      <c r="DT542" s="154"/>
      <c r="DU542" s="154"/>
      <c r="DV542" s="154"/>
      <c r="DW542" s="154"/>
      <c r="DX542" s="154"/>
      <c r="DY542" s="154"/>
      <c r="DZ542" s="154"/>
      <c r="EA542" s="154"/>
      <c r="EB542" s="154"/>
      <c r="EC542" s="154"/>
      <c r="ED542" s="154"/>
      <c r="EE542" s="154"/>
      <c r="EF542" s="154"/>
      <c r="EG542" s="154"/>
      <c r="EH542" s="154"/>
      <c r="EI542" s="154"/>
      <c r="EJ542" s="154"/>
      <c r="EK542" s="154"/>
      <c r="EL542" s="154"/>
      <c r="EM542" s="154"/>
      <c r="EN542" s="154"/>
      <c r="EO542" s="154"/>
      <c r="EP542" s="154"/>
      <c r="EQ542" s="154"/>
      <c r="ER542" s="154"/>
      <c r="ES542" s="154"/>
      <c r="ET542" s="154"/>
      <c r="EU542" s="154"/>
      <c r="EV542" s="154"/>
    </row>
    <row r="543" spans="32:152" ht="12.75">
      <c r="AF543" s="154"/>
      <c r="AG543" s="154"/>
      <c r="AH543" s="154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  <c r="BD543" s="154"/>
      <c r="BE543" s="154"/>
      <c r="BF543" s="154"/>
      <c r="BG543" s="154"/>
      <c r="BH543" s="154"/>
      <c r="BI543" s="154"/>
      <c r="BJ543" s="154"/>
      <c r="BK543" s="154"/>
      <c r="BL543" s="154"/>
      <c r="BM543" s="154"/>
      <c r="BN543" s="154"/>
      <c r="BO543" s="154"/>
      <c r="BP543" s="154"/>
      <c r="BQ543" s="154"/>
      <c r="BR543" s="154"/>
      <c r="BS543" s="154"/>
      <c r="BT543" s="154"/>
      <c r="BU543" s="154"/>
      <c r="BV543" s="154"/>
      <c r="BW543" s="154"/>
      <c r="BX543" s="154"/>
      <c r="BY543" s="154"/>
      <c r="BZ543" s="154"/>
      <c r="CA543" s="154"/>
      <c r="CB543" s="154"/>
      <c r="CC543" s="154"/>
      <c r="CD543" s="154"/>
      <c r="CE543" s="154"/>
      <c r="CF543" s="154"/>
      <c r="CG543" s="154"/>
      <c r="CH543" s="154"/>
      <c r="CI543" s="154"/>
      <c r="CJ543" s="154"/>
      <c r="CK543" s="154"/>
      <c r="CL543" s="154"/>
      <c r="CM543" s="154"/>
      <c r="CN543" s="154"/>
      <c r="CO543" s="154"/>
      <c r="CP543" s="154"/>
      <c r="CQ543" s="154"/>
      <c r="CR543" s="154"/>
      <c r="CS543" s="154"/>
      <c r="CT543" s="154"/>
      <c r="CU543" s="154"/>
      <c r="CV543" s="154"/>
      <c r="CW543" s="154"/>
      <c r="CX543" s="154"/>
      <c r="CY543" s="154"/>
      <c r="CZ543" s="154"/>
      <c r="DA543" s="154"/>
      <c r="DB543" s="154"/>
      <c r="DC543" s="154"/>
      <c r="DD543" s="154"/>
      <c r="DE543" s="154"/>
      <c r="DF543" s="154"/>
      <c r="DG543" s="154"/>
      <c r="DH543" s="154"/>
      <c r="DI543" s="154"/>
      <c r="DJ543" s="154"/>
      <c r="DK543" s="154"/>
      <c r="DL543" s="154"/>
      <c r="DM543" s="154"/>
      <c r="DN543" s="154"/>
      <c r="DO543" s="154"/>
      <c r="DP543" s="154"/>
      <c r="DQ543" s="154"/>
      <c r="DR543" s="154"/>
      <c r="DS543" s="154"/>
      <c r="DT543" s="154"/>
      <c r="DU543" s="154"/>
      <c r="DV543" s="154"/>
      <c r="DW543" s="154"/>
      <c r="DX543" s="154"/>
      <c r="DY543" s="154"/>
      <c r="DZ543" s="154"/>
      <c r="EA543" s="154"/>
      <c r="EB543" s="154"/>
      <c r="EC543" s="154"/>
      <c r="ED543" s="154"/>
      <c r="EE543" s="154"/>
      <c r="EF543" s="154"/>
      <c r="EG543" s="154"/>
      <c r="EH543" s="154"/>
      <c r="EI543" s="154"/>
      <c r="EJ543" s="154"/>
      <c r="EK543" s="154"/>
      <c r="EL543" s="154"/>
      <c r="EM543" s="154"/>
      <c r="EN543" s="154"/>
      <c r="EO543" s="154"/>
      <c r="EP543" s="154"/>
      <c r="EQ543" s="154"/>
      <c r="ER543" s="154"/>
      <c r="ES543" s="154"/>
      <c r="ET543" s="154"/>
      <c r="EU543" s="154"/>
      <c r="EV543" s="154"/>
    </row>
    <row r="544" spans="32:152" ht="12.75">
      <c r="AF544" s="154"/>
      <c r="AG544" s="154"/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  <c r="BD544" s="154"/>
      <c r="BE544" s="154"/>
      <c r="BF544" s="154"/>
      <c r="BG544" s="154"/>
      <c r="BH544" s="154"/>
      <c r="BI544" s="154"/>
      <c r="BJ544" s="154"/>
      <c r="BK544" s="154"/>
      <c r="BL544" s="154"/>
      <c r="BM544" s="154"/>
      <c r="BN544" s="154"/>
      <c r="BO544" s="154"/>
      <c r="BP544" s="154"/>
      <c r="BQ544" s="154"/>
      <c r="BR544" s="154"/>
      <c r="BS544" s="154"/>
      <c r="BT544" s="154"/>
      <c r="BU544" s="154"/>
      <c r="BV544" s="154"/>
      <c r="BW544" s="154"/>
      <c r="BX544" s="154"/>
      <c r="BY544" s="154"/>
      <c r="BZ544" s="154"/>
      <c r="CA544" s="154"/>
      <c r="CB544" s="154"/>
      <c r="CC544" s="154"/>
      <c r="CD544" s="154"/>
      <c r="CE544" s="154"/>
      <c r="CF544" s="154"/>
      <c r="CG544" s="154"/>
      <c r="CH544" s="154"/>
      <c r="CI544" s="154"/>
      <c r="CJ544" s="154"/>
      <c r="CK544" s="154"/>
      <c r="CL544" s="154"/>
      <c r="CM544" s="154"/>
      <c r="CN544" s="154"/>
      <c r="CO544" s="154"/>
      <c r="CP544" s="154"/>
      <c r="CQ544" s="154"/>
      <c r="CR544" s="154"/>
      <c r="CS544" s="154"/>
      <c r="CT544" s="154"/>
      <c r="CU544" s="154"/>
      <c r="CV544" s="154"/>
      <c r="CW544" s="154"/>
      <c r="CX544" s="154"/>
      <c r="CY544" s="154"/>
      <c r="CZ544" s="154"/>
      <c r="DA544" s="154"/>
      <c r="DB544" s="154"/>
      <c r="DC544" s="154"/>
      <c r="DD544" s="154"/>
      <c r="DE544" s="154"/>
      <c r="DF544" s="154"/>
      <c r="DG544" s="154"/>
      <c r="DH544" s="154"/>
      <c r="DI544" s="154"/>
      <c r="DJ544" s="154"/>
      <c r="DK544" s="154"/>
      <c r="DL544" s="154"/>
      <c r="DM544" s="154"/>
      <c r="DN544" s="154"/>
      <c r="DO544" s="154"/>
      <c r="DP544" s="154"/>
      <c r="DQ544" s="154"/>
      <c r="DR544" s="154"/>
      <c r="DS544" s="154"/>
      <c r="DT544" s="154"/>
      <c r="DU544" s="154"/>
      <c r="DV544" s="154"/>
      <c r="DW544" s="154"/>
      <c r="DX544" s="154"/>
      <c r="DY544" s="154"/>
      <c r="DZ544" s="154"/>
      <c r="EA544" s="154"/>
      <c r="EB544" s="154"/>
      <c r="EC544" s="154"/>
      <c r="ED544" s="154"/>
      <c r="EE544" s="154"/>
      <c r="EF544" s="154"/>
      <c r="EG544" s="154"/>
      <c r="EH544" s="154"/>
      <c r="EI544" s="154"/>
      <c r="EJ544" s="154"/>
      <c r="EK544" s="154"/>
      <c r="EL544" s="154"/>
      <c r="EM544" s="154"/>
      <c r="EN544" s="154"/>
      <c r="EO544" s="154"/>
      <c r="EP544" s="154"/>
      <c r="EQ544" s="154"/>
      <c r="ER544" s="154"/>
      <c r="ES544" s="154"/>
      <c r="ET544" s="154"/>
      <c r="EU544" s="154"/>
      <c r="EV544" s="154"/>
    </row>
    <row r="545" spans="32:152" ht="12.75">
      <c r="AF545" s="154"/>
      <c r="AG545" s="154"/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  <c r="BD545" s="154"/>
      <c r="BE545" s="154"/>
      <c r="BF545" s="154"/>
      <c r="BG545" s="154"/>
      <c r="BH545" s="154"/>
      <c r="BI545" s="154"/>
      <c r="BJ545" s="154"/>
      <c r="BK545" s="154"/>
      <c r="BL545" s="154"/>
      <c r="BM545" s="154"/>
      <c r="BN545" s="154"/>
      <c r="BO545" s="154"/>
      <c r="BP545" s="154"/>
      <c r="BQ545" s="154"/>
      <c r="BR545" s="154"/>
      <c r="BS545" s="154"/>
      <c r="BT545" s="154"/>
      <c r="BU545" s="154"/>
      <c r="BV545" s="154"/>
      <c r="BW545" s="154"/>
      <c r="BX545" s="154"/>
      <c r="BY545" s="154"/>
      <c r="BZ545" s="154"/>
      <c r="CA545" s="154"/>
      <c r="CB545" s="154"/>
      <c r="CC545" s="154"/>
      <c r="CD545" s="154"/>
      <c r="CE545" s="154"/>
      <c r="CF545" s="154"/>
      <c r="CG545" s="154"/>
      <c r="CH545" s="154"/>
      <c r="CI545" s="154"/>
      <c r="CJ545" s="154"/>
      <c r="CK545" s="154"/>
      <c r="CL545" s="154"/>
      <c r="CM545" s="154"/>
      <c r="CN545" s="154"/>
      <c r="CO545" s="154"/>
      <c r="CP545" s="154"/>
      <c r="CQ545" s="154"/>
      <c r="CR545" s="154"/>
      <c r="CS545" s="154"/>
      <c r="CT545" s="154"/>
      <c r="CU545" s="154"/>
      <c r="CV545" s="154"/>
      <c r="CW545" s="154"/>
      <c r="CX545" s="154"/>
      <c r="CY545" s="154"/>
      <c r="CZ545" s="154"/>
      <c r="DA545" s="154"/>
      <c r="DB545" s="154"/>
      <c r="DC545" s="154"/>
      <c r="DD545" s="154"/>
      <c r="DE545" s="154"/>
      <c r="DF545" s="154"/>
      <c r="DG545" s="154"/>
      <c r="DH545" s="154"/>
      <c r="DI545" s="154"/>
      <c r="DJ545" s="154"/>
      <c r="DK545" s="154"/>
      <c r="DL545" s="154"/>
      <c r="DM545" s="154"/>
      <c r="DN545" s="154"/>
      <c r="DO545" s="154"/>
      <c r="DP545" s="154"/>
      <c r="DQ545" s="154"/>
      <c r="DR545" s="154"/>
      <c r="DS545" s="154"/>
      <c r="DT545" s="154"/>
      <c r="DU545" s="154"/>
      <c r="DV545" s="154"/>
      <c r="DW545" s="154"/>
      <c r="DX545" s="154"/>
      <c r="DY545" s="154"/>
      <c r="DZ545" s="154"/>
      <c r="EA545" s="154"/>
      <c r="EB545" s="154"/>
      <c r="EC545" s="154"/>
      <c r="ED545" s="154"/>
      <c r="EE545" s="154"/>
      <c r="EF545" s="154"/>
      <c r="EG545" s="154"/>
      <c r="EH545" s="154"/>
      <c r="EI545" s="154"/>
      <c r="EJ545" s="154"/>
      <c r="EK545" s="154"/>
      <c r="EL545" s="154"/>
      <c r="EM545" s="154"/>
      <c r="EN545" s="154"/>
      <c r="EO545" s="154"/>
      <c r="EP545" s="154"/>
      <c r="EQ545" s="154"/>
      <c r="ER545" s="154"/>
      <c r="ES545" s="154"/>
      <c r="ET545" s="154"/>
      <c r="EU545" s="154"/>
      <c r="EV545" s="154"/>
    </row>
    <row r="546" spans="32:152" ht="12.75">
      <c r="AF546" s="154"/>
      <c r="AG546" s="154"/>
      <c r="AH546" s="154"/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  <c r="BD546" s="154"/>
      <c r="BE546" s="154"/>
      <c r="BF546" s="154"/>
      <c r="BG546" s="154"/>
      <c r="BH546" s="154"/>
      <c r="BI546" s="154"/>
      <c r="BJ546" s="154"/>
      <c r="BK546" s="154"/>
      <c r="BL546" s="154"/>
      <c r="BM546" s="154"/>
      <c r="BN546" s="154"/>
      <c r="BO546" s="154"/>
      <c r="BP546" s="154"/>
      <c r="BQ546" s="154"/>
      <c r="BR546" s="154"/>
      <c r="BS546" s="154"/>
      <c r="BT546" s="154"/>
      <c r="BU546" s="154"/>
      <c r="BV546" s="154"/>
      <c r="BW546" s="154"/>
      <c r="BX546" s="154"/>
      <c r="BY546" s="154"/>
      <c r="BZ546" s="154"/>
      <c r="CA546" s="154"/>
      <c r="CB546" s="154"/>
      <c r="CC546" s="154"/>
      <c r="CD546" s="154"/>
      <c r="CE546" s="154"/>
      <c r="CF546" s="154"/>
      <c r="CG546" s="154"/>
      <c r="CH546" s="154"/>
      <c r="CI546" s="154"/>
      <c r="CJ546" s="154"/>
      <c r="CK546" s="154"/>
      <c r="CL546" s="154"/>
      <c r="CM546" s="154"/>
      <c r="CN546" s="154"/>
      <c r="CO546" s="154"/>
      <c r="CP546" s="154"/>
      <c r="CQ546" s="154"/>
      <c r="CR546" s="154"/>
      <c r="CS546" s="154"/>
      <c r="CT546" s="154"/>
      <c r="CU546" s="154"/>
      <c r="CV546" s="154"/>
      <c r="CW546" s="154"/>
      <c r="CX546" s="154"/>
      <c r="CY546" s="154"/>
      <c r="CZ546" s="154"/>
      <c r="DA546" s="154"/>
      <c r="DB546" s="154"/>
      <c r="DC546" s="154"/>
      <c r="DD546" s="154"/>
      <c r="DE546" s="154"/>
      <c r="DF546" s="154"/>
      <c r="DG546" s="154"/>
      <c r="DH546" s="154"/>
      <c r="DI546" s="154"/>
      <c r="DJ546" s="154"/>
      <c r="DK546" s="154"/>
      <c r="DL546" s="154"/>
      <c r="DM546" s="154"/>
      <c r="DN546" s="154"/>
      <c r="DO546" s="154"/>
      <c r="DP546" s="154"/>
      <c r="DQ546" s="154"/>
      <c r="DR546" s="154"/>
      <c r="DS546" s="154"/>
      <c r="DT546" s="154"/>
      <c r="DU546" s="154"/>
      <c r="DV546" s="154"/>
      <c r="DW546" s="154"/>
      <c r="DX546" s="154"/>
      <c r="DY546" s="154"/>
      <c r="DZ546" s="154"/>
      <c r="EA546" s="154"/>
      <c r="EB546" s="154"/>
      <c r="EC546" s="154"/>
      <c r="ED546" s="154"/>
      <c r="EE546" s="154"/>
      <c r="EF546" s="154"/>
      <c r="EG546" s="154"/>
      <c r="EH546" s="154"/>
      <c r="EI546" s="154"/>
      <c r="EJ546" s="154"/>
      <c r="EK546" s="154"/>
      <c r="EL546" s="154"/>
      <c r="EM546" s="154"/>
      <c r="EN546" s="154"/>
      <c r="EO546" s="154"/>
      <c r="EP546" s="154"/>
      <c r="EQ546" s="154"/>
      <c r="ER546" s="154"/>
      <c r="ES546" s="154"/>
      <c r="ET546" s="154"/>
      <c r="EU546" s="154"/>
      <c r="EV546" s="154"/>
    </row>
    <row r="547" spans="32:152" ht="12.75">
      <c r="AF547" s="154"/>
      <c r="AG547" s="154"/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  <c r="BD547" s="154"/>
      <c r="BE547" s="154"/>
      <c r="BF547" s="154"/>
      <c r="BG547" s="154"/>
      <c r="BH547" s="154"/>
      <c r="BI547" s="154"/>
      <c r="BJ547" s="154"/>
      <c r="BK547" s="154"/>
      <c r="BL547" s="154"/>
      <c r="BM547" s="154"/>
      <c r="BN547" s="154"/>
      <c r="BO547" s="154"/>
      <c r="BP547" s="154"/>
      <c r="BQ547" s="154"/>
      <c r="BR547" s="154"/>
      <c r="BS547" s="154"/>
      <c r="BT547" s="154"/>
      <c r="BU547" s="154"/>
      <c r="BV547" s="154"/>
      <c r="BW547" s="154"/>
      <c r="BX547" s="154"/>
      <c r="BY547" s="154"/>
      <c r="BZ547" s="154"/>
      <c r="CA547" s="154"/>
      <c r="CB547" s="154"/>
      <c r="CC547" s="154"/>
      <c r="CD547" s="154"/>
      <c r="CE547" s="154"/>
      <c r="CF547" s="154"/>
      <c r="CG547" s="154"/>
      <c r="CH547" s="154"/>
      <c r="CI547" s="154"/>
      <c r="CJ547" s="154"/>
      <c r="CK547" s="154"/>
      <c r="CL547" s="154"/>
      <c r="CM547" s="154"/>
      <c r="CN547" s="154"/>
      <c r="CO547" s="154"/>
      <c r="CP547" s="154"/>
      <c r="CQ547" s="154"/>
      <c r="CR547" s="154"/>
      <c r="CS547" s="154"/>
      <c r="CT547" s="154"/>
      <c r="CU547" s="154"/>
      <c r="CV547" s="154"/>
      <c r="CW547" s="154"/>
      <c r="CX547" s="154"/>
      <c r="CY547" s="154"/>
      <c r="CZ547" s="154"/>
      <c r="DA547" s="154"/>
      <c r="DB547" s="154"/>
      <c r="DC547" s="154"/>
      <c r="DD547" s="154"/>
      <c r="DE547" s="154"/>
      <c r="DF547" s="154"/>
      <c r="DG547" s="154"/>
      <c r="DH547" s="154"/>
      <c r="DI547" s="154"/>
      <c r="DJ547" s="154"/>
      <c r="DK547" s="154"/>
      <c r="DL547" s="154"/>
      <c r="DM547" s="154"/>
      <c r="DN547" s="154"/>
      <c r="DO547" s="154"/>
      <c r="DP547" s="154"/>
      <c r="DQ547" s="154"/>
      <c r="DR547" s="154"/>
      <c r="DS547" s="154"/>
      <c r="DT547" s="154"/>
      <c r="DU547" s="154"/>
      <c r="DV547" s="154"/>
      <c r="DW547" s="154"/>
      <c r="DX547" s="154"/>
      <c r="DY547" s="154"/>
      <c r="DZ547" s="154"/>
      <c r="EA547" s="154"/>
      <c r="EB547" s="154"/>
      <c r="EC547" s="154"/>
      <c r="ED547" s="154"/>
      <c r="EE547" s="154"/>
      <c r="EF547" s="154"/>
      <c r="EG547" s="154"/>
      <c r="EH547" s="154"/>
      <c r="EI547" s="154"/>
      <c r="EJ547" s="154"/>
      <c r="EK547" s="154"/>
      <c r="EL547" s="154"/>
      <c r="EM547" s="154"/>
      <c r="EN547" s="154"/>
      <c r="EO547" s="154"/>
      <c r="EP547" s="154"/>
      <c r="EQ547" s="154"/>
      <c r="ER547" s="154"/>
      <c r="ES547" s="154"/>
      <c r="ET547" s="154"/>
      <c r="EU547" s="154"/>
      <c r="EV547" s="154"/>
    </row>
    <row r="548" spans="32:152" ht="12.75"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  <c r="BD548" s="154"/>
      <c r="BE548" s="154"/>
      <c r="BF548" s="154"/>
      <c r="BG548" s="154"/>
      <c r="BH548" s="154"/>
      <c r="BI548" s="154"/>
      <c r="BJ548" s="154"/>
      <c r="BK548" s="154"/>
      <c r="BL548" s="154"/>
      <c r="BM548" s="154"/>
      <c r="BN548" s="154"/>
      <c r="BO548" s="154"/>
      <c r="BP548" s="154"/>
      <c r="BQ548" s="154"/>
      <c r="BR548" s="154"/>
      <c r="BS548" s="154"/>
      <c r="BT548" s="154"/>
      <c r="BU548" s="154"/>
      <c r="BV548" s="154"/>
      <c r="BW548" s="154"/>
      <c r="BX548" s="154"/>
      <c r="BY548" s="154"/>
      <c r="BZ548" s="154"/>
      <c r="CA548" s="154"/>
      <c r="CB548" s="154"/>
      <c r="CC548" s="154"/>
      <c r="CD548" s="154"/>
      <c r="CE548" s="154"/>
      <c r="CF548" s="154"/>
      <c r="CG548" s="154"/>
      <c r="CH548" s="154"/>
      <c r="CI548" s="154"/>
      <c r="CJ548" s="154"/>
      <c r="CK548" s="154"/>
      <c r="CL548" s="154"/>
      <c r="CM548" s="154"/>
      <c r="CN548" s="154"/>
      <c r="CO548" s="154"/>
      <c r="CP548" s="154"/>
      <c r="CQ548" s="154"/>
      <c r="CR548" s="154"/>
      <c r="CS548" s="154"/>
      <c r="CT548" s="154"/>
      <c r="CU548" s="154"/>
      <c r="CV548" s="154"/>
      <c r="CW548" s="154"/>
      <c r="CX548" s="154"/>
      <c r="CY548" s="154"/>
      <c r="CZ548" s="154"/>
      <c r="DA548" s="154"/>
      <c r="DB548" s="154"/>
      <c r="DC548" s="154"/>
      <c r="DD548" s="154"/>
      <c r="DE548" s="154"/>
      <c r="DF548" s="154"/>
      <c r="DG548" s="154"/>
      <c r="DH548" s="154"/>
      <c r="DI548" s="154"/>
      <c r="DJ548" s="154"/>
      <c r="DK548" s="154"/>
      <c r="DL548" s="154"/>
      <c r="DM548" s="154"/>
      <c r="DN548" s="154"/>
      <c r="DO548" s="154"/>
      <c r="DP548" s="154"/>
      <c r="DQ548" s="154"/>
      <c r="DR548" s="154"/>
      <c r="DS548" s="154"/>
      <c r="DT548" s="154"/>
      <c r="DU548" s="154"/>
      <c r="DV548" s="154"/>
      <c r="DW548" s="154"/>
      <c r="DX548" s="154"/>
      <c r="DY548" s="154"/>
      <c r="DZ548" s="154"/>
      <c r="EA548" s="154"/>
      <c r="EB548" s="154"/>
      <c r="EC548" s="154"/>
      <c r="ED548" s="154"/>
      <c r="EE548" s="154"/>
      <c r="EF548" s="154"/>
      <c r="EG548" s="154"/>
      <c r="EH548" s="154"/>
      <c r="EI548" s="154"/>
      <c r="EJ548" s="154"/>
      <c r="EK548" s="154"/>
      <c r="EL548" s="154"/>
      <c r="EM548" s="154"/>
      <c r="EN548" s="154"/>
      <c r="EO548" s="154"/>
      <c r="EP548" s="154"/>
      <c r="EQ548" s="154"/>
      <c r="ER548" s="154"/>
      <c r="ES548" s="154"/>
      <c r="ET548" s="154"/>
      <c r="EU548" s="154"/>
      <c r="EV548" s="154"/>
    </row>
    <row r="549" spans="32:152" ht="12.75">
      <c r="AF549" s="154"/>
      <c r="AG549" s="154"/>
      <c r="AH549" s="154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  <c r="BD549" s="154"/>
      <c r="BE549" s="154"/>
      <c r="BF549" s="154"/>
      <c r="BG549" s="154"/>
      <c r="BH549" s="154"/>
      <c r="BI549" s="154"/>
      <c r="BJ549" s="154"/>
      <c r="BK549" s="154"/>
      <c r="BL549" s="154"/>
      <c r="BM549" s="154"/>
      <c r="BN549" s="154"/>
      <c r="BO549" s="154"/>
      <c r="BP549" s="154"/>
      <c r="BQ549" s="154"/>
      <c r="BR549" s="154"/>
      <c r="BS549" s="154"/>
      <c r="BT549" s="154"/>
      <c r="BU549" s="154"/>
      <c r="BV549" s="154"/>
      <c r="BW549" s="154"/>
      <c r="BX549" s="154"/>
      <c r="BY549" s="154"/>
      <c r="BZ549" s="154"/>
      <c r="CA549" s="154"/>
      <c r="CB549" s="154"/>
      <c r="CC549" s="154"/>
      <c r="CD549" s="154"/>
      <c r="CE549" s="154"/>
      <c r="CF549" s="154"/>
      <c r="CG549" s="154"/>
      <c r="CH549" s="154"/>
      <c r="CI549" s="154"/>
      <c r="CJ549" s="154"/>
      <c r="CK549" s="154"/>
      <c r="CL549" s="154"/>
      <c r="CM549" s="154"/>
      <c r="CN549" s="154"/>
      <c r="CO549" s="154"/>
      <c r="CP549" s="154"/>
      <c r="CQ549" s="154"/>
      <c r="CR549" s="154"/>
      <c r="CS549" s="154"/>
      <c r="CT549" s="154"/>
      <c r="CU549" s="154"/>
      <c r="CV549" s="154"/>
      <c r="CW549" s="154"/>
      <c r="CX549" s="154"/>
      <c r="CY549" s="154"/>
      <c r="CZ549" s="154"/>
      <c r="DA549" s="154"/>
      <c r="DB549" s="154"/>
      <c r="DC549" s="154"/>
      <c r="DD549" s="154"/>
      <c r="DE549" s="154"/>
      <c r="DF549" s="154"/>
      <c r="DG549" s="154"/>
      <c r="DH549" s="154"/>
      <c r="DI549" s="154"/>
      <c r="DJ549" s="154"/>
      <c r="DK549" s="154"/>
      <c r="DL549" s="154"/>
      <c r="DM549" s="154"/>
      <c r="DN549" s="154"/>
      <c r="DO549" s="154"/>
      <c r="DP549" s="154"/>
      <c r="DQ549" s="154"/>
      <c r="DR549" s="154"/>
      <c r="DS549" s="154"/>
      <c r="DT549" s="154"/>
      <c r="DU549" s="154"/>
      <c r="DV549" s="154"/>
      <c r="DW549" s="154"/>
      <c r="DX549" s="154"/>
      <c r="DY549" s="154"/>
      <c r="DZ549" s="154"/>
      <c r="EA549" s="154"/>
      <c r="EB549" s="154"/>
      <c r="EC549" s="154"/>
      <c r="ED549" s="154"/>
      <c r="EE549" s="154"/>
      <c r="EF549" s="154"/>
      <c r="EG549" s="154"/>
      <c r="EH549" s="154"/>
      <c r="EI549" s="154"/>
      <c r="EJ549" s="154"/>
      <c r="EK549" s="154"/>
      <c r="EL549" s="154"/>
      <c r="EM549" s="154"/>
      <c r="EN549" s="154"/>
      <c r="EO549" s="154"/>
      <c r="EP549" s="154"/>
      <c r="EQ549" s="154"/>
      <c r="ER549" s="154"/>
      <c r="ES549" s="154"/>
      <c r="ET549" s="154"/>
      <c r="EU549" s="154"/>
      <c r="EV549" s="154"/>
    </row>
    <row r="550" spans="32:152" ht="12.75">
      <c r="AF550" s="154"/>
      <c r="AG550" s="154"/>
      <c r="AH550" s="154"/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  <c r="BD550" s="154"/>
      <c r="BE550" s="154"/>
      <c r="BF550" s="154"/>
      <c r="BG550" s="154"/>
      <c r="BH550" s="154"/>
      <c r="BI550" s="154"/>
      <c r="BJ550" s="154"/>
      <c r="BK550" s="154"/>
      <c r="BL550" s="154"/>
      <c r="BM550" s="154"/>
      <c r="BN550" s="154"/>
      <c r="BO550" s="154"/>
      <c r="BP550" s="154"/>
      <c r="BQ550" s="154"/>
      <c r="BR550" s="154"/>
      <c r="BS550" s="154"/>
      <c r="BT550" s="154"/>
      <c r="BU550" s="154"/>
      <c r="BV550" s="154"/>
      <c r="BW550" s="154"/>
      <c r="BX550" s="154"/>
      <c r="BY550" s="154"/>
      <c r="BZ550" s="154"/>
      <c r="CA550" s="154"/>
      <c r="CB550" s="154"/>
      <c r="CC550" s="154"/>
      <c r="CD550" s="154"/>
      <c r="CE550" s="154"/>
      <c r="CF550" s="154"/>
      <c r="CG550" s="154"/>
      <c r="CH550" s="154"/>
      <c r="CI550" s="154"/>
      <c r="CJ550" s="154"/>
      <c r="CK550" s="154"/>
      <c r="CL550" s="154"/>
      <c r="CM550" s="154"/>
      <c r="CN550" s="154"/>
      <c r="CO550" s="154"/>
      <c r="CP550" s="154"/>
      <c r="CQ550" s="154"/>
      <c r="CR550" s="154"/>
      <c r="CS550" s="154"/>
      <c r="CT550" s="154"/>
      <c r="CU550" s="154"/>
      <c r="CV550" s="154"/>
      <c r="CW550" s="154"/>
      <c r="CX550" s="154"/>
      <c r="CY550" s="154"/>
      <c r="CZ550" s="154"/>
      <c r="DA550" s="154"/>
      <c r="DB550" s="154"/>
      <c r="DC550" s="154"/>
      <c r="DD550" s="154"/>
      <c r="DE550" s="154"/>
      <c r="DF550" s="154"/>
      <c r="DG550" s="154"/>
      <c r="DH550" s="154"/>
      <c r="DI550" s="154"/>
      <c r="DJ550" s="154"/>
      <c r="DK550" s="154"/>
      <c r="DL550" s="154"/>
      <c r="DM550" s="154"/>
      <c r="DN550" s="154"/>
      <c r="DO550" s="154"/>
      <c r="DP550" s="154"/>
      <c r="DQ550" s="154"/>
      <c r="DR550" s="154"/>
      <c r="DS550" s="154"/>
      <c r="DT550" s="154"/>
      <c r="DU550" s="154"/>
      <c r="DV550" s="154"/>
      <c r="DW550" s="154"/>
      <c r="DX550" s="154"/>
      <c r="DY550" s="154"/>
      <c r="DZ550" s="154"/>
      <c r="EA550" s="154"/>
      <c r="EB550" s="154"/>
      <c r="EC550" s="154"/>
      <c r="ED550" s="154"/>
      <c r="EE550" s="154"/>
      <c r="EF550" s="154"/>
      <c r="EG550" s="154"/>
      <c r="EH550" s="154"/>
      <c r="EI550" s="154"/>
      <c r="EJ550" s="154"/>
      <c r="EK550" s="154"/>
      <c r="EL550" s="154"/>
      <c r="EM550" s="154"/>
      <c r="EN550" s="154"/>
      <c r="EO550" s="154"/>
      <c r="EP550" s="154"/>
      <c r="EQ550" s="154"/>
      <c r="ER550" s="154"/>
      <c r="ES550" s="154"/>
      <c r="ET550" s="154"/>
      <c r="EU550" s="154"/>
      <c r="EV550" s="154"/>
    </row>
    <row r="551" spans="32:152" ht="12.75">
      <c r="AF551" s="154"/>
      <c r="AG551" s="154"/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  <c r="BD551" s="154"/>
      <c r="BE551" s="154"/>
      <c r="BF551" s="154"/>
      <c r="BG551" s="154"/>
      <c r="BH551" s="154"/>
      <c r="BI551" s="154"/>
      <c r="BJ551" s="154"/>
      <c r="BK551" s="154"/>
      <c r="BL551" s="154"/>
      <c r="BM551" s="154"/>
      <c r="BN551" s="154"/>
      <c r="BO551" s="154"/>
      <c r="BP551" s="154"/>
      <c r="BQ551" s="154"/>
      <c r="BR551" s="154"/>
      <c r="BS551" s="154"/>
      <c r="BT551" s="154"/>
      <c r="BU551" s="154"/>
      <c r="BV551" s="154"/>
      <c r="BW551" s="154"/>
      <c r="BX551" s="154"/>
      <c r="BY551" s="154"/>
      <c r="BZ551" s="154"/>
      <c r="CA551" s="154"/>
      <c r="CB551" s="154"/>
      <c r="CC551" s="154"/>
      <c r="CD551" s="154"/>
      <c r="CE551" s="154"/>
      <c r="CF551" s="154"/>
      <c r="CG551" s="154"/>
      <c r="CH551" s="154"/>
      <c r="CI551" s="154"/>
      <c r="CJ551" s="154"/>
      <c r="CK551" s="154"/>
      <c r="CL551" s="154"/>
      <c r="CM551" s="154"/>
      <c r="CN551" s="154"/>
      <c r="CO551" s="154"/>
      <c r="CP551" s="154"/>
      <c r="CQ551" s="154"/>
      <c r="CR551" s="154"/>
      <c r="CS551" s="154"/>
      <c r="CT551" s="154"/>
      <c r="CU551" s="154"/>
      <c r="CV551" s="154"/>
      <c r="CW551" s="154"/>
      <c r="CX551" s="154"/>
      <c r="CY551" s="154"/>
      <c r="CZ551" s="154"/>
      <c r="DA551" s="154"/>
      <c r="DB551" s="154"/>
      <c r="DC551" s="154"/>
      <c r="DD551" s="154"/>
      <c r="DE551" s="154"/>
      <c r="DF551" s="154"/>
      <c r="DG551" s="154"/>
      <c r="DH551" s="154"/>
      <c r="DI551" s="154"/>
      <c r="DJ551" s="154"/>
      <c r="DK551" s="154"/>
      <c r="DL551" s="154"/>
      <c r="DM551" s="154"/>
      <c r="DN551" s="154"/>
      <c r="DO551" s="154"/>
      <c r="DP551" s="154"/>
      <c r="DQ551" s="154"/>
      <c r="DR551" s="154"/>
      <c r="DS551" s="154"/>
      <c r="DT551" s="154"/>
      <c r="DU551" s="154"/>
      <c r="DV551" s="154"/>
      <c r="DW551" s="154"/>
      <c r="DX551" s="154"/>
      <c r="DY551" s="154"/>
      <c r="DZ551" s="154"/>
      <c r="EA551" s="154"/>
      <c r="EB551" s="154"/>
      <c r="EC551" s="154"/>
      <c r="ED551" s="154"/>
      <c r="EE551" s="154"/>
      <c r="EF551" s="154"/>
      <c r="EG551" s="154"/>
      <c r="EH551" s="154"/>
      <c r="EI551" s="154"/>
      <c r="EJ551" s="154"/>
      <c r="EK551" s="154"/>
      <c r="EL551" s="154"/>
      <c r="EM551" s="154"/>
      <c r="EN551" s="154"/>
      <c r="EO551" s="154"/>
      <c r="EP551" s="154"/>
      <c r="EQ551" s="154"/>
      <c r="ER551" s="154"/>
      <c r="ES551" s="154"/>
      <c r="ET551" s="154"/>
      <c r="EU551" s="154"/>
      <c r="EV551" s="154"/>
    </row>
    <row r="552" spans="32:152" ht="12.75"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  <c r="BD552" s="154"/>
      <c r="BE552" s="154"/>
      <c r="BF552" s="154"/>
      <c r="BG552" s="154"/>
      <c r="BH552" s="154"/>
      <c r="BI552" s="154"/>
      <c r="BJ552" s="154"/>
      <c r="BK552" s="154"/>
      <c r="BL552" s="154"/>
      <c r="BM552" s="154"/>
      <c r="BN552" s="154"/>
      <c r="BO552" s="154"/>
      <c r="BP552" s="154"/>
      <c r="BQ552" s="154"/>
      <c r="BR552" s="154"/>
      <c r="BS552" s="154"/>
      <c r="BT552" s="154"/>
      <c r="BU552" s="154"/>
      <c r="BV552" s="154"/>
      <c r="BW552" s="154"/>
      <c r="BX552" s="154"/>
      <c r="BY552" s="154"/>
      <c r="BZ552" s="154"/>
      <c r="CA552" s="154"/>
      <c r="CB552" s="154"/>
      <c r="CC552" s="154"/>
      <c r="CD552" s="154"/>
      <c r="CE552" s="154"/>
      <c r="CF552" s="154"/>
      <c r="CG552" s="154"/>
      <c r="CH552" s="154"/>
      <c r="CI552" s="154"/>
      <c r="CJ552" s="154"/>
      <c r="CK552" s="154"/>
      <c r="CL552" s="154"/>
      <c r="CM552" s="154"/>
      <c r="CN552" s="154"/>
      <c r="CO552" s="154"/>
      <c r="CP552" s="154"/>
      <c r="CQ552" s="154"/>
      <c r="CR552" s="154"/>
      <c r="CS552" s="154"/>
      <c r="CT552" s="154"/>
      <c r="CU552" s="154"/>
      <c r="CV552" s="154"/>
      <c r="CW552" s="154"/>
      <c r="CX552" s="154"/>
      <c r="CY552" s="154"/>
      <c r="CZ552" s="154"/>
      <c r="DA552" s="154"/>
      <c r="DB552" s="154"/>
      <c r="DC552" s="154"/>
      <c r="DD552" s="154"/>
      <c r="DE552" s="154"/>
      <c r="DF552" s="154"/>
      <c r="DG552" s="154"/>
      <c r="DH552" s="154"/>
      <c r="DI552" s="154"/>
      <c r="DJ552" s="154"/>
      <c r="DK552" s="154"/>
      <c r="DL552" s="154"/>
      <c r="DM552" s="154"/>
      <c r="DN552" s="154"/>
      <c r="DO552" s="154"/>
      <c r="DP552" s="154"/>
      <c r="DQ552" s="154"/>
      <c r="DR552" s="154"/>
      <c r="DS552" s="154"/>
      <c r="DT552" s="154"/>
      <c r="DU552" s="154"/>
      <c r="DV552" s="154"/>
      <c r="DW552" s="154"/>
      <c r="DX552" s="154"/>
      <c r="DY552" s="154"/>
      <c r="DZ552" s="154"/>
      <c r="EA552" s="154"/>
      <c r="EB552" s="154"/>
      <c r="EC552" s="154"/>
      <c r="ED552" s="154"/>
      <c r="EE552" s="154"/>
      <c r="EF552" s="154"/>
      <c r="EG552" s="154"/>
      <c r="EH552" s="154"/>
      <c r="EI552" s="154"/>
      <c r="EJ552" s="154"/>
      <c r="EK552" s="154"/>
      <c r="EL552" s="154"/>
      <c r="EM552" s="154"/>
      <c r="EN552" s="154"/>
      <c r="EO552" s="154"/>
      <c r="EP552" s="154"/>
      <c r="EQ552" s="154"/>
      <c r="ER552" s="154"/>
      <c r="ES552" s="154"/>
      <c r="ET552" s="154"/>
      <c r="EU552" s="154"/>
      <c r="EV552" s="154"/>
    </row>
    <row r="553" spans="32:152" ht="12.75">
      <c r="AF553" s="154"/>
      <c r="AG553" s="154"/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  <c r="BD553" s="154"/>
      <c r="BE553" s="154"/>
      <c r="BF553" s="154"/>
      <c r="BG553" s="154"/>
      <c r="BH553" s="154"/>
      <c r="BI553" s="154"/>
      <c r="BJ553" s="154"/>
      <c r="BK553" s="154"/>
      <c r="BL553" s="154"/>
      <c r="BM553" s="154"/>
      <c r="BN553" s="154"/>
      <c r="BO553" s="154"/>
      <c r="BP553" s="154"/>
      <c r="BQ553" s="154"/>
      <c r="BR553" s="154"/>
      <c r="BS553" s="154"/>
      <c r="BT553" s="154"/>
      <c r="BU553" s="154"/>
      <c r="BV553" s="154"/>
      <c r="BW553" s="154"/>
      <c r="BX553" s="154"/>
      <c r="BY553" s="154"/>
      <c r="BZ553" s="154"/>
      <c r="CA553" s="154"/>
      <c r="CB553" s="154"/>
      <c r="CC553" s="154"/>
      <c r="CD553" s="154"/>
      <c r="CE553" s="154"/>
      <c r="CF553" s="154"/>
      <c r="CG553" s="154"/>
      <c r="CH553" s="154"/>
      <c r="CI553" s="154"/>
      <c r="CJ553" s="154"/>
      <c r="CK553" s="154"/>
      <c r="CL553" s="154"/>
      <c r="CM553" s="154"/>
      <c r="CN553" s="154"/>
      <c r="CO553" s="154"/>
      <c r="CP553" s="154"/>
      <c r="CQ553" s="154"/>
      <c r="CR553" s="154"/>
      <c r="CS553" s="154"/>
      <c r="CT553" s="154"/>
      <c r="CU553" s="154"/>
      <c r="CV553" s="154"/>
      <c r="CW553" s="154"/>
      <c r="CX553" s="154"/>
      <c r="CY553" s="154"/>
      <c r="CZ553" s="154"/>
      <c r="DA553" s="154"/>
      <c r="DB553" s="154"/>
      <c r="DC553" s="154"/>
      <c r="DD553" s="154"/>
      <c r="DE553" s="154"/>
      <c r="DF553" s="154"/>
      <c r="DG553" s="154"/>
      <c r="DH553" s="154"/>
      <c r="DI553" s="154"/>
      <c r="DJ553" s="154"/>
      <c r="DK553" s="154"/>
      <c r="DL553" s="154"/>
      <c r="DM553" s="154"/>
      <c r="DN553" s="154"/>
      <c r="DO553" s="154"/>
      <c r="DP553" s="154"/>
      <c r="DQ553" s="154"/>
      <c r="DR553" s="154"/>
      <c r="DS553" s="154"/>
      <c r="DT553" s="154"/>
      <c r="DU553" s="154"/>
      <c r="DV553" s="154"/>
      <c r="DW553" s="154"/>
      <c r="DX553" s="154"/>
      <c r="DY553" s="154"/>
      <c r="DZ553" s="154"/>
      <c r="EA553" s="154"/>
      <c r="EB553" s="154"/>
      <c r="EC553" s="154"/>
      <c r="ED553" s="154"/>
      <c r="EE553" s="154"/>
      <c r="EF553" s="154"/>
      <c r="EG553" s="154"/>
      <c r="EH553" s="154"/>
      <c r="EI553" s="154"/>
      <c r="EJ553" s="154"/>
      <c r="EK553" s="154"/>
      <c r="EL553" s="154"/>
      <c r="EM553" s="154"/>
      <c r="EN553" s="154"/>
      <c r="EO553" s="154"/>
      <c r="EP553" s="154"/>
      <c r="EQ553" s="154"/>
      <c r="ER553" s="154"/>
      <c r="ES553" s="154"/>
      <c r="ET553" s="154"/>
      <c r="EU553" s="154"/>
      <c r="EV553" s="154"/>
    </row>
    <row r="554" spans="32:152" ht="12.75">
      <c r="AF554" s="154"/>
      <c r="AG554" s="154"/>
      <c r="AH554" s="154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  <c r="BD554" s="154"/>
      <c r="BE554" s="154"/>
      <c r="BF554" s="154"/>
      <c r="BG554" s="154"/>
      <c r="BH554" s="154"/>
      <c r="BI554" s="154"/>
      <c r="BJ554" s="154"/>
      <c r="BK554" s="154"/>
      <c r="BL554" s="154"/>
      <c r="BM554" s="154"/>
      <c r="BN554" s="154"/>
      <c r="BO554" s="154"/>
      <c r="BP554" s="154"/>
      <c r="BQ554" s="154"/>
      <c r="BR554" s="154"/>
      <c r="BS554" s="154"/>
      <c r="BT554" s="154"/>
      <c r="BU554" s="154"/>
      <c r="BV554" s="154"/>
      <c r="BW554" s="154"/>
      <c r="BX554" s="154"/>
      <c r="BY554" s="154"/>
      <c r="BZ554" s="154"/>
      <c r="CA554" s="154"/>
      <c r="CB554" s="154"/>
      <c r="CC554" s="154"/>
      <c r="CD554" s="154"/>
      <c r="CE554" s="154"/>
      <c r="CF554" s="154"/>
      <c r="CG554" s="154"/>
      <c r="CH554" s="154"/>
      <c r="CI554" s="154"/>
      <c r="CJ554" s="154"/>
      <c r="CK554" s="154"/>
      <c r="CL554" s="154"/>
      <c r="CM554" s="154"/>
      <c r="CN554" s="154"/>
      <c r="CO554" s="154"/>
      <c r="CP554" s="154"/>
      <c r="CQ554" s="154"/>
      <c r="CR554" s="154"/>
      <c r="CS554" s="154"/>
      <c r="CT554" s="154"/>
      <c r="CU554" s="154"/>
      <c r="CV554" s="154"/>
      <c r="CW554" s="154"/>
      <c r="CX554" s="154"/>
      <c r="CY554" s="154"/>
      <c r="CZ554" s="154"/>
      <c r="DA554" s="154"/>
      <c r="DB554" s="154"/>
      <c r="DC554" s="154"/>
      <c r="DD554" s="154"/>
      <c r="DE554" s="154"/>
      <c r="DF554" s="154"/>
      <c r="DG554" s="154"/>
      <c r="DH554" s="154"/>
      <c r="DI554" s="154"/>
      <c r="DJ554" s="154"/>
      <c r="DK554" s="154"/>
      <c r="DL554" s="154"/>
      <c r="DM554" s="154"/>
      <c r="DN554" s="154"/>
      <c r="DO554" s="154"/>
      <c r="DP554" s="154"/>
      <c r="DQ554" s="154"/>
      <c r="DR554" s="154"/>
      <c r="DS554" s="154"/>
      <c r="DT554" s="154"/>
      <c r="DU554" s="154"/>
      <c r="DV554" s="154"/>
      <c r="DW554" s="154"/>
      <c r="DX554" s="154"/>
      <c r="DY554" s="154"/>
      <c r="DZ554" s="154"/>
      <c r="EA554" s="154"/>
      <c r="EB554" s="154"/>
      <c r="EC554" s="154"/>
      <c r="ED554" s="154"/>
      <c r="EE554" s="154"/>
      <c r="EF554" s="154"/>
      <c r="EG554" s="154"/>
      <c r="EH554" s="154"/>
      <c r="EI554" s="154"/>
      <c r="EJ554" s="154"/>
      <c r="EK554" s="154"/>
      <c r="EL554" s="154"/>
      <c r="EM554" s="154"/>
      <c r="EN554" s="154"/>
      <c r="EO554" s="154"/>
      <c r="EP554" s="154"/>
      <c r="EQ554" s="154"/>
      <c r="ER554" s="154"/>
      <c r="ES554" s="154"/>
      <c r="ET554" s="154"/>
      <c r="EU554" s="154"/>
      <c r="EV554" s="154"/>
    </row>
    <row r="555" spans="32:152" ht="12.75"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  <c r="BH555" s="154"/>
      <c r="BI555" s="154"/>
      <c r="BJ555" s="154"/>
      <c r="BK555" s="154"/>
      <c r="BL555" s="154"/>
      <c r="BM555" s="154"/>
      <c r="BN555" s="154"/>
      <c r="BO555" s="154"/>
      <c r="BP555" s="154"/>
      <c r="BQ555" s="154"/>
      <c r="BR555" s="154"/>
      <c r="BS555" s="154"/>
      <c r="BT555" s="154"/>
      <c r="BU555" s="154"/>
      <c r="BV555" s="154"/>
      <c r="BW555" s="154"/>
      <c r="BX555" s="154"/>
      <c r="BY555" s="154"/>
      <c r="BZ555" s="154"/>
      <c r="CA555" s="154"/>
      <c r="CB555" s="154"/>
      <c r="CC555" s="154"/>
      <c r="CD555" s="154"/>
      <c r="CE555" s="154"/>
      <c r="CF555" s="154"/>
      <c r="CG555" s="154"/>
      <c r="CH555" s="154"/>
      <c r="CI555" s="154"/>
      <c r="CJ555" s="154"/>
      <c r="CK555" s="154"/>
      <c r="CL555" s="154"/>
      <c r="CM555" s="154"/>
      <c r="CN555" s="154"/>
      <c r="CO555" s="154"/>
      <c r="CP555" s="154"/>
      <c r="CQ555" s="154"/>
      <c r="CR555" s="154"/>
      <c r="CS555" s="154"/>
      <c r="CT555" s="154"/>
      <c r="CU555" s="154"/>
      <c r="CV555" s="154"/>
      <c r="CW555" s="154"/>
      <c r="CX555" s="154"/>
      <c r="CY555" s="154"/>
      <c r="CZ555" s="154"/>
      <c r="DA555" s="154"/>
      <c r="DB555" s="154"/>
      <c r="DC555" s="154"/>
      <c r="DD555" s="154"/>
      <c r="DE555" s="154"/>
      <c r="DF555" s="154"/>
      <c r="DG555" s="154"/>
      <c r="DH555" s="154"/>
      <c r="DI555" s="154"/>
      <c r="DJ555" s="154"/>
      <c r="DK555" s="154"/>
      <c r="DL555" s="154"/>
      <c r="DM555" s="154"/>
      <c r="DN555" s="154"/>
      <c r="DO555" s="154"/>
      <c r="DP555" s="154"/>
      <c r="DQ555" s="154"/>
      <c r="DR555" s="154"/>
      <c r="DS555" s="154"/>
      <c r="DT555" s="154"/>
      <c r="DU555" s="154"/>
      <c r="DV555" s="154"/>
      <c r="DW555" s="154"/>
      <c r="DX555" s="154"/>
      <c r="DY555" s="154"/>
      <c r="DZ555" s="154"/>
      <c r="EA555" s="154"/>
      <c r="EB555" s="154"/>
      <c r="EC555" s="154"/>
      <c r="ED555" s="154"/>
      <c r="EE555" s="154"/>
      <c r="EF555" s="154"/>
      <c r="EG555" s="154"/>
      <c r="EH555" s="154"/>
      <c r="EI555" s="154"/>
      <c r="EJ555" s="154"/>
      <c r="EK555" s="154"/>
      <c r="EL555" s="154"/>
      <c r="EM555" s="154"/>
      <c r="EN555" s="154"/>
      <c r="EO555" s="154"/>
      <c r="EP555" s="154"/>
      <c r="EQ555" s="154"/>
      <c r="ER555" s="154"/>
      <c r="ES555" s="154"/>
      <c r="ET555" s="154"/>
      <c r="EU555" s="154"/>
      <c r="EV555" s="154"/>
    </row>
    <row r="556" spans="32:152" ht="12.75"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  <c r="BH556" s="154"/>
      <c r="BI556" s="154"/>
      <c r="BJ556" s="154"/>
      <c r="BK556" s="154"/>
      <c r="BL556" s="154"/>
      <c r="BM556" s="154"/>
      <c r="BN556" s="154"/>
      <c r="BO556" s="154"/>
      <c r="BP556" s="154"/>
      <c r="BQ556" s="154"/>
      <c r="BR556" s="154"/>
      <c r="BS556" s="154"/>
      <c r="BT556" s="154"/>
      <c r="BU556" s="154"/>
      <c r="BV556" s="154"/>
      <c r="BW556" s="154"/>
      <c r="BX556" s="154"/>
      <c r="BY556" s="154"/>
      <c r="BZ556" s="154"/>
      <c r="CA556" s="154"/>
      <c r="CB556" s="154"/>
      <c r="CC556" s="154"/>
      <c r="CD556" s="154"/>
      <c r="CE556" s="154"/>
      <c r="CF556" s="154"/>
      <c r="CG556" s="154"/>
      <c r="CH556" s="154"/>
      <c r="CI556" s="154"/>
      <c r="CJ556" s="154"/>
      <c r="CK556" s="154"/>
      <c r="CL556" s="154"/>
      <c r="CM556" s="154"/>
      <c r="CN556" s="154"/>
      <c r="CO556" s="154"/>
      <c r="CP556" s="154"/>
      <c r="CQ556" s="154"/>
      <c r="CR556" s="154"/>
      <c r="CS556" s="154"/>
      <c r="CT556" s="154"/>
      <c r="CU556" s="154"/>
      <c r="CV556" s="154"/>
      <c r="CW556" s="154"/>
      <c r="CX556" s="154"/>
      <c r="CY556" s="154"/>
      <c r="CZ556" s="154"/>
      <c r="DA556" s="154"/>
      <c r="DB556" s="154"/>
      <c r="DC556" s="154"/>
      <c r="DD556" s="154"/>
      <c r="DE556" s="154"/>
      <c r="DF556" s="154"/>
      <c r="DG556" s="154"/>
      <c r="DH556" s="154"/>
      <c r="DI556" s="154"/>
      <c r="DJ556" s="154"/>
      <c r="DK556" s="154"/>
      <c r="DL556" s="154"/>
      <c r="DM556" s="154"/>
      <c r="DN556" s="154"/>
      <c r="DO556" s="154"/>
      <c r="DP556" s="154"/>
      <c r="DQ556" s="154"/>
      <c r="DR556" s="154"/>
      <c r="DS556" s="154"/>
      <c r="DT556" s="154"/>
      <c r="DU556" s="154"/>
      <c r="DV556" s="154"/>
      <c r="DW556" s="154"/>
      <c r="DX556" s="154"/>
      <c r="DY556" s="154"/>
      <c r="DZ556" s="154"/>
      <c r="EA556" s="154"/>
      <c r="EB556" s="154"/>
      <c r="EC556" s="154"/>
      <c r="ED556" s="154"/>
      <c r="EE556" s="154"/>
      <c r="EF556" s="154"/>
      <c r="EG556" s="154"/>
      <c r="EH556" s="154"/>
      <c r="EI556" s="154"/>
      <c r="EJ556" s="154"/>
      <c r="EK556" s="154"/>
      <c r="EL556" s="154"/>
      <c r="EM556" s="154"/>
      <c r="EN556" s="154"/>
      <c r="EO556" s="154"/>
      <c r="EP556" s="154"/>
      <c r="EQ556" s="154"/>
      <c r="ER556" s="154"/>
      <c r="ES556" s="154"/>
      <c r="ET556" s="154"/>
      <c r="EU556" s="154"/>
      <c r="EV556" s="154"/>
    </row>
    <row r="557" spans="32:152" ht="12.75">
      <c r="AF557" s="154"/>
      <c r="AG557" s="154"/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  <c r="BD557" s="154"/>
      <c r="BE557" s="154"/>
      <c r="BF557" s="154"/>
      <c r="BG557" s="154"/>
      <c r="BH557" s="154"/>
      <c r="BI557" s="154"/>
      <c r="BJ557" s="154"/>
      <c r="BK557" s="154"/>
      <c r="BL557" s="154"/>
      <c r="BM557" s="154"/>
      <c r="BN557" s="154"/>
      <c r="BO557" s="154"/>
      <c r="BP557" s="154"/>
      <c r="BQ557" s="154"/>
      <c r="BR557" s="154"/>
      <c r="BS557" s="154"/>
      <c r="BT557" s="154"/>
      <c r="BU557" s="154"/>
      <c r="BV557" s="154"/>
      <c r="BW557" s="154"/>
      <c r="BX557" s="154"/>
      <c r="BY557" s="154"/>
      <c r="BZ557" s="154"/>
      <c r="CA557" s="154"/>
      <c r="CB557" s="154"/>
      <c r="CC557" s="154"/>
      <c r="CD557" s="154"/>
      <c r="CE557" s="154"/>
      <c r="CF557" s="154"/>
      <c r="CG557" s="154"/>
      <c r="CH557" s="154"/>
      <c r="CI557" s="154"/>
      <c r="CJ557" s="154"/>
      <c r="CK557" s="154"/>
      <c r="CL557" s="154"/>
      <c r="CM557" s="154"/>
      <c r="CN557" s="154"/>
      <c r="CO557" s="154"/>
      <c r="CP557" s="154"/>
      <c r="CQ557" s="154"/>
      <c r="CR557" s="154"/>
      <c r="CS557" s="154"/>
      <c r="CT557" s="154"/>
      <c r="CU557" s="154"/>
      <c r="CV557" s="154"/>
      <c r="CW557" s="154"/>
      <c r="CX557" s="154"/>
      <c r="CY557" s="154"/>
      <c r="CZ557" s="154"/>
      <c r="DA557" s="154"/>
      <c r="DB557" s="154"/>
      <c r="DC557" s="154"/>
      <c r="DD557" s="154"/>
      <c r="DE557" s="154"/>
      <c r="DF557" s="154"/>
      <c r="DG557" s="154"/>
      <c r="DH557" s="154"/>
      <c r="DI557" s="154"/>
      <c r="DJ557" s="154"/>
      <c r="DK557" s="154"/>
      <c r="DL557" s="154"/>
      <c r="DM557" s="154"/>
      <c r="DN557" s="154"/>
      <c r="DO557" s="154"/>
      <c r="DP557" s="154"/>
      <c r="DQ557" s="154"/>
      <c r="DR557" s="154"/>
      <c r="DS557" s="154"/>
      <c r="DT557" s="154"/>
      <c r="DU557" s="154"/>
      <c r="DV557" s="154"/>
      <c r="DW557" s="154"/>
      <c r="DX557" s="154"/>
      <c r="DY557" s="154"/>
      <c r="DZ557" s="154"/>
      <c r="EA557" s="154"/>
      <c r="EB557" s="154"/>
      <c r="EC557" s="154"/>
      <c r="ED557" s="154"/>
      <c r="EE557" s="154"/>
      <c r="EF557" s="154"/>
      <c r="EG557" s="154"/>
      <c r="EH557" s="154"/>
      <c r="EI557" s="154"/>
      <c r="EJ557" s="154"/>
      <c r="EK557" s="154"/>
      <c r="EL557" s="154"/>
      <c r="EM557" s="154"/>
      <c r="EN557" s="154"/>
      <c r="EO557" s="154"/>
      <c r="EP557" s="154"/>
      <c r="EQ557" s="154"/>
      <c r="ER557" s="154"/>
      <c r="ES557" s="154"/>
      <c r="ET557" s="154"/>
      <c r="EU557" s="154"/>
      <c r="EV557" s="154"/>
    </row>
    <row r="558" spans="32:152" ht="12.75"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  <c r="BD558" s="154"/>
      <c r="BE558" s="154"/>
      <c r="BF558" s="154"/>
      <c r="BG558" s="154"/>
      <c r="BH558" s="154"/>
      <c r="BI558" s="154"/>
      <c r="BJ558" s="154"/>
      <c r="BK558" s="154"/>
      <c r="BL558" s="154"/>
      <c r="BM558" s="154"/>
      <c r="BN558" s="154"/>
      <c r="BO558" s="154"/>
      <c r="BP558" s="154"/>
      <c r="BQ558" s="154"/>
      <c r="BR558" s="154"/>
      <c r="BS558" s="154"/>
      <c r="BT558" s="154"/>
      <c r="BU558" s="154"/>
      <c r="BV558" s="154"/>
      <c r="BW558" s="154"/>
      <c r="BX558" s="154"/>
      <c r="BY558" s="154"/>
      <c r="BZ558" s="154"/>
      <c r="CA558" s="154"/>
      <c r="CB558" s="154"/>
      <c r="CC558" s="154"/>
      <c r="CD558" s="154"/>
      <c r="CE558" s="154"/>
      <c r="CF558" s="154"/>
      <c r="CG558" s="154"/>
      <c r="CH558" s="154"/>
      <c r="CI558" s="154"/>
      <c r="CJ558" s="154"/>
      <c r="CK558" s="154"/>
      <c r="CL558" s="154"/>
      <c r="CM558" s="154"/>
      <c r="CN558" s="154"/>
      <c r="CO558" s="154"/>
      <c r="CP558" s="154"/>
      <c r="CQ558" s="154"/>
      <c r="CR558" s="154"/>
      <c r="CS558" s="154"/>
      <c r="CT558" s="154"/>
      <c r="CU558" s="154"/>
      <c r="CV558" s="154"/>
      <c r="CW558" s="154"/>
      <c r="CX558" s="154"/>
      <c r="CY558" s="154"/>
      <c r="CZ558" s="154"/>
      <c r="DA558" s="154"/>
      <c r="DB558" s="154"/>
      <c r="DC558" s="154"/>
      <c r="DD558" s="154"/>
      <c r="DE558" s="154"/>
      <c r="DF558" s="154"/>
      <c r="DG558" s="154"/>
      <c r="DH558" s="154"/>
      <c r="DI558" s="154"/>
      <c r="DJ558" s="154"/>
      <c r="DK558" s="154"/>
      <c r="DL558" s="154"/>
      <c r="DM558" s="154"/>
      <c r="DN558" s="154"/>
      <c r="DO558" s="154"/>
      <c r="DP558" s="154"/>
      <c r="DQ558" s="154"/>
      <c r="DR558" s="154"/>
      <c r="DS558" s="154"/>
      <c r="DT558" s="154"/>
      <c r="DU558" s="154"/>
      <c r="DV558" s="154"/>
      <c r="DW558" s="154"/>
      <c r="DX558" s="154"/>
      <c r="DY558" s="154"/>
      <c r="DZ558" s="154"/>
      <c r="EA558" s="154"/>
      <c r="EB558" s="154"/>
      <c r="EC558" s="154"/>
      <c r="ED558" s="154"/>
      <c r="EE558" s="154"/>
      <c r="EF558" s="154"/>
      <c r="EG558" s="154"/>
      <c r="EH558" s="154"/>
      <c r="EI558" s="154"/>
      <c r="EJ558" s="154"/>
      <c r="EK558" s="154"/>
      <c r="EL558" s="154"/>
      <c r="EM558" s="154"/>
      <c r="EN558" s="154"/>
      <c r="EO558" s="154"/>
      <c r="EP558" s="154"/>
      <c r="EQ558" s="154"/>
      <c r="ER558" s="154"/>
      <c r="ES558" s="154"/>
      <c r="ET558" s="154"/>
      <c r="EU558" s="154"/>
      <c r="EV558" s="154"/>
    </row>
    <row r="559" spans="32:152" ht="12.75"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  <c r="BD559" s="154"/>
      <c r="BE559" s="154"/>
      <c r="BF559" s="154"/>
      <c r="BG559" s="154"/>
      <c r="BH559" s="154"/>
      <c r="BI559" s="154"/>
      <c r="BJ559" s="154"/>
      <c r="BK559" s="154"/>
      <c r="BL559" s="154"/>
      <c r="BM559" s="154"/>
      <c r="BN559" s="154"/>
      <c r="BO559" s="154"/>
      <c r="BP559" s="154"/>
      <c r="BQ559" s="154"/>
      <c r="BR559" s="154"/>
      <c r="BS559" s="154"/>
      <c r="BT559" s="154"/>
      <c r="BU559" s="154"/>
      <c r="BV559" s="154"/>
      <c r="BW559" s="154"/>
      <c r="BX559" s="154"/>
      <c r="BY559" s="154"/>
      <c r="BZ559" s="154"/>
      <c r="CA559" s="154"/>
      <c r="CB559" s="154"/>
      <c r="CC559" s="154"/>
      <c r="CD559" s="154"/>
      <c r="CE559" s="154"/>
      <c r="CF559" s="154"/>
      <c r="CG559" s="154"/>
      <c r="CH559" s="154"/>
      <c r="CI559" s="154"/>
      <c r="CJ559" s="154"/>
      <c r="CK559" s="154"/>
      <c r="CL559" s="154"/>
      <c r="CM559" s="154"/>
      <c r="CN559" s="154"/>
      <c r="CO559" s="154"/>
      <c r="CP559" s="154"/>
      <c r="CQ559" s="154"/>
      <c r="CR559" s="154"/>
      <c r="CS559" s="154"/>
      <c r="CT559" s="154"/>
      <c r="CU559" s="154"/>
      <c r="CV559" s="154"/>
      <c r="CW559" s="154"/>
      <c r="CX559" s="154"/>
      <c r="CY559" s="154"/>
      <c r="CZ559" s="154"/>
      <c r="DA559" s="154"/>
      <c r="DB559" s="154"/>
      <c r="DC559" s="154"/>
      <c r="DD559" s="154"/>
      <c r="DE559" s="154"/>
      <c r="DF559" s="154"/>
      <c r="DG559" s="154"/>
      <c r="DH559" s="154"/>
      <c r="DI559" s="154"/>
      <c r="DJ559" s="154"/>
      <c r="DK559" s="154"/>
      <c r="DL559" s="154"/>
      <c r="DM559" s="154"/>
      <c r="DN559" s="154"/>
      <c r="DO559" s="154"/>
      <c r="DP559" s="154"/>
      <c r="DQ559" s="154"/>
      <c r="DR559" s="154"/>
      <c r="DS559" s="154"/>
      <c r="DT559" s="154"/>
      <c r="DU559" s="154"/>
      <c r="DV559" s="154"/>
      <c r="DW559" s="154"/>
      <c r="DX559" s="154"/>
      <c r="DY559" s="154"/>
      <c r="DZ559" s="154"/>
      <c r="EA559" s="154"/>
      <c r="EB559" s="154"/>
      <c r="EC559" s="154"/>
      <c r="ED559" s="154"/>
      <c r="EE559" s="154"/>
      <c r="EF559" s="154"/>
      <c r="EG559" s="154"/>
      <c r="EH559" s="154"/>
      <c r="EI559" s="154"/>
      <c r="EJ559" s="154"/>
      <c r="EK559" s="154"/>
      <c r="EL559" s="154"/>
      <c r="EM559" s="154"/>
      <c r="EN559" s="154"/>
      <c r="EO559" s="154"/>
      <c r="EP559" s="154"/>
      <c r="EQ559" s="154"/>
      <c r="ER559" s="154"/>
      <c r="ES559" s="154"/>
      <c r="ET559" s="154"/>
      <c r="EU559" s="154"/>
      <c r="EV559" s="154"/>
    </row>
    <row r="560" spans="32:152" ht="12.75">
      <c r="AF560" s="154"/>
      <c r="AG560" s="154"/>
      <c r="AH560" s="154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  <c r="BD560" s="154"/>
      <c r="BE560" s="154"/>
      <c r="BF560" s="154"/>
      <c r="BG560" s="154"/>
      <c r="BH560" s="154"/>
      <c r="BI560" s="154"/>
      <c r="BJ560" s="154"/>
      <c r="BK560" s="154"/>
      <c r="BL560" s="154"/>
      <c r="BM560" s="154"/>
      <c r="BN560" s="154"/>
      <c r="BO560" s="154"/>
      <c r="BP560" s="154"/>
      <c r="BQ560" s="154"/>
      <c r="BR560" s="154"/>
      <c r="BS560" s="154"/>
      <c r="BT560" s="154"/>
      <c r="BU560" s="154"/>
      <c r="BV560" s="154"/>
      <c r="BW560" s="154"/>
      <c r="BX560" s="154"/>
      <c r="BY560" s="154"/>
      <c r="BZ560" s="154"/>
      <c r="CA560" s="154"/>
      <c r="CB560" s="154"/>
      <c r="CC560" s="154"/>
      <c r="CD560" s="154"/>
      <c r="CE560" s="154"/>
      <c r="CF560" s="154"/>
      <c r="CG560" s="154"/>
      <c r="CH560" s="154"/>
      <c r="CI560" s="154"/>
      <c r="CJ560" s="154"/>
      <c r="CK560" s="154"/>
      <c r="CL560" s="154"/>
      <c r="CM560" s="154"/>
      <c r="CN560" s="154"/>
      <c r="CO560" s="154"/>
      <c r="CP560" s="154"/>
      <c r="CQ560" s="154"/>
      <c r="CR560" s="154"/>
      <c r="CS560" s="154"/>
      <c r="CT560" s="154"/>
      <c r="CU560" s="154"/>
      <c r="CV560" s="154"/>
      <c r="CW560" s="154"/>
      <c r="CX560" s="154"/>
      <c r="CY560" s="154"/>
      <c r="CZ560" s="154"/>
      <c r="DA560" s="154"/>
      <c r="DB560" s="154"/>
      <c r="DC560" s="154"/>
      <c r="DD560" s="154"/>
      <c r="DE560" s="154"/>
      <c r="DF560" s="154"/>
      <c r="DG560" s="154"/>
      <c r="DH560" s="154"/>
      <c r="DI560" s="154"/>
      <c r="DJ560" s="154"/>
      <c r="DK560" s="154"/>
      <c r="DL560" s="154"/>
      <c r="DM560" s="154"/>
      <c r="DN560" s="154"/>
      <c r="DO560" s="154"/>
      <c r="DP560" s="154"/>
      <c r="DQ560" s="154"/>
      <c r="DR560" s="154"/>
      <c r="DS560" s="154"/>
      <c r="DT560" s="154"/>
      <c r="DU560" s="154"/>
      <c r="DV560" s="154"/>
      <c r="DW560" s="154"/>
      <c r="DX560" s="154"/>
      <c r="DY560" s="154"/>
      <c r="DZ560" s="154"/>
      <c r="EA560" s="154"/>
      <c r="EB560" s="154"/>
      <c r="EC560" s="154"/>
      <c r="ED560" s="154"/>
      <c r="EE560" s="154"/>
      <c r="EF560" s="154"/>
      <c r="EG560" s="154"/>
      <c r="EH560" s="154"/>
      <c r="EI560" s="154"/>
      <c r="EJ560" s="154"/>
      <c r="EK560" s="154"/>
      <c r="EL560" s="154"/>
      <c r="EM560" s="154"/>
      <c r="EN560" s="154"/>
      <c r="EO560" s="154"/>
      <c r="EP560" s="154"/>
      <c r="EQ560" s="154"/>
      <c r="ER560" s="154"/>
      <c r="ES560" s="154"/>
      <c r="ET560" s="154"/>
      <c r="EU560" s="154"/>
      <c r="EV560" s="154"/>
    </row>
    <row r="561" spans="32:152" ht="12.75">
      <c r="AF561" s="154"/>
      <c r="AG561" s="154"/>
      <c r="AH561" s="154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  <c r="BD561" s="154"/>
      <c r="BE561" s="154"/>
      <c r="BF561" s="154"/>
      <c r="BG561" s="154"/>
      <c r="BH561" s="154"/>
      <c r="BI561" s="154"/>
      <c r="BJ561" s="154"/>
      <c r="BK561" s="154"/>
      <c r="BL561" s="154"/>
      <c r="BM561" s="154"/>
      <c r="BN561" s="154"/>
      <c r="BO561" s="154"/>
      <c r="BP561" s="154"/>
      <c r="BQ561" s="154"/>
      <c r="BR561" s="154"/>
      <c r="BS561" s="154"/>
      <c r="BT561" s="154"/>
      <c r="BU561" s="154"/>
      <c r="BV561" s="154"/>
      <c r="BW561" s="154"/>
      <c r="BX561" s="154"/>
      <c r="BY561" s="154"/>
      <c r="BZ561" s="154"/>
      <c r="CA561" s="154"/>
      <c r="CB561" s="154"/>
      <c r="CC561" s="154"/>
      <c r="CD561" s="154"/>
      <c r="CE561" s="154"/>
      <c r="CF561" s="154"/>
      <c r="CG561" s="154"/>
      <c r="CH561" s="154"/>
      <c r="CI561" s="154"/>
      <c r="CJ561" s="154"/>
      <c r="CK561" s="154"/>
      <c r="CL561" s="154"/>
      <c r="CM561" s="154"/>
      <c r="CN561" s="154"/>
      <c r="CO561" s="154"/>
      <c r="CP561" s="154"/>
      <c r="CQ561" s="154"/>
      <c r="CR561" s="154"/>
      <c r="CS561" s="154"/>
      <c r="CT561" s="154"/>
      <c r="CU561" s="154"/>
      <c r="CV561" s="154"/>
      <c r="CW561" s="154"/>
      <c r="CX561" s="154"/>
      <c r="CY561" s="154"/>
      <c r="CZ561" s="154"/>
      <c r="DA561" s="154"/>
      <c r="DB561" s="154"/>
      <c r="DC561" s="154"/>
      <c r="DD561" s="154"/>
      <c r="DE561" s="154"/>
      <c r="DF561" s="154"/>
      <c r="DG561" s="154"/>
      <c r="DH561" s="154"/>
      <c r="DI561" s="154"/>
      <c r="DJ561" s="154"/>
      <c r="DK561" s="154"/>
      <c r="DL561" s="154"/>
      <c r="DM561" s="154"/>
      <c r="DN561" s="154"/>
      <c r="DO561" s="154"/>
      <c r="DP561" s="154"/>
      <c r="DQ561" s="154"/>
      <c r="DR561" s="154"/>
      <c r="DS561" s="154"/>
      <c r="DT561" s="154"/>
      <c r="DU561" s="154"/>
      <c r="DV561" s="154"/>
      <c r="DW561" s="154"/>
      <c r="DX561" s="154"/>
      <c r="DY561" s="154"/>
      <c r="DZ561" s="154"/>
      <c r="EA561" s="154"/>
      <c r="EB561" s="154"/>
      <c r="EC561" s="154"/>
      <c r="ED561" s="154"/>
      <c r="EE561" s="154"/>
      <c r="EF561" s="154"/>
      <c r="EG561" s="154"/>
      <c r="EH561" s="154"/>
      <c r="EI561" s="154"/>
      <c r="EJ561" s="154"/>
      <c r="EK561" s="154"/>
      <c r="EL561" s="154"/>
      <c r="EM561" s="154"/>
      <c r="EN561" s="154"/>
      <c r="EO561" s="154"/>
      <c r="EP561" s="154"/>
      <c r="EQ561" s="154"/>
      <c r="ER561" s="154"/>
      <c r="ES561" s="154"/>
      <c r="ET561" s="154"/>
      <c r="EU561" s="154"/>
      <c r="EV561" s="154"/>
    </row>
    <row r="562" spans="32:152" ht="12.75">
      <c r="AF562" s="154"/>
      <c r="AG562" s="154"/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  <c r="BD562" s="154"/>
      <c r="BE562" s="154"/>
      <c r="BF562" s="154"/>
      <c r="BG562" s="154"/>
      <c r="BH562" s="154"/>
      <c r="BI562" s="154"/>
      <c r="BJ562" s="154"/>
      <c r="BK562" s="154"/>
      <c r="BL562" s="154"/>
      <c r="BM562" s="154"/>
      <c r="BN562" s="154"/>
      <c r="BO562" s="154"/>
      <c r="BP562" s="154"/>
      <c r="BQ562" s="154"/>
      <c r="BR562" s="154"/>
      <c r="BS562" s="154"/>
      <c r="BT562" s="154"/>
      <c r="BU562" s="154"/>
      <c r="BV562" s="154"/>
      <c r="BW562" s="154"/>
      <c r="BX562" s="154"/>
      <c r="BY562" s="154"/>
      <c r="BZ562" s="154"/>
      <c r="CA562" s="154"/>
      <c r="CB562" s="154"/>
      <c r="CC562" s="154"/>
      <c r="CD562" s="154"/>
      <c r="CE562" s="154"/>
      <c r="CF562" s="154"/>
      <c r="CG562" s="154"/>
      <c r="CH562" s="154"/>
      <c r="CI562" s="154"/>
      <c r="CJ562" s="154"/>
      <c r="CK562" s="154"/>
      <c r="CL562" s="154"/>
      <c r="CM562" s="154"/>
      <c r="CN562" s="154"/>
      <c r="CO562" s="154"/>
      <c r="CP562" s="154"/>
      <c r="CQ562" s="154"/>
      <c r="CR562" s="154"/>
      <c r="CS562" s="154"/>
      <c r="CT562" s="154"/>
      <c r="CU562" s="154"/>
      <c r="CV562" s="154"/>
      <c r="CW562" s="154"/>
      <c r="CX562" s="154"/>
      <c r="CY562" s="154"/>
      <c r="CZ562" s="154"/>
      <c r="DA562" s="154"/>
      <c r="DB562" s="154"/>
      <c r="DC562" s="154"/>
      <c r="DD562" s="154"/>
      <c r="DE562" s="154"/>
      <c r="DF562" s="154"/>
      <c r="DG562" s="154"/>
      <c r="DH562" s="154"/>
      <c r="DI562" s="154"/>
      <c r="DJ562" s="154"/>
      <c r="DK562" s="154"/>
      <c r="DL562" s="154"/>
      <c r="DM562" s="154"/>
      <c r="DN562" s="154"/>
      <c r="DO562" s="154"/>
      <c r="DP562" s="154"/>
      <c r="DQ562" s="154"/>
      <c r="DR562" s="154"/>
      <c r="DS562" s="154"/>
      <c r="DT562" s="154"/>
      <c r="DU562" s="154"/>
      <c r="DV562" s="154"/>
      <c r="DW562" s="154"/>
      <c r="DX562" s="154"/>
      <c r="DY562" s="154"/>
      <c r="DZ562" s="154"/>
      <c r="EA562" s="154"/>
      <c r="EB562" s="154"/>
      <c r="EC562" s="154"/>
      <c r="ED562" s="154"/>
      <c r="EE562" s="154"/>
      <c r="EF562" s="154"/>
      <c r="EG562" s="154"/>
      <c r="EH562" s="154"/>
      <c r="EI562" s="154"/>
      <c r="EJ562" s="154"/>
      <c r="EK562" s="154"/>
      <c r="EL562" s="154"/>
      <c r="EM562" s="154"/>
      <c r="EN562" s="154"/>
      <c r="EO562" s="154"/>
      <c r="EP562" s="154"/>
      <c r="EQ562" s="154"/>
      <c r="ER562" s="154"/>
      <c r="ES562" s="154"/>
      <c r="ET562" s="154"/>
      <c r="EU562" s="154"/>
      <c r="EV562" s="154"/>
    </row>
    <row r="563" spans="32:152" ht="12.75">
      <c r="AF563" s="154"/>
      <c r="AG563" s="154"/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  <c r="BD563" s="154"/>
      <c r="BE563" s="154"/>
      <c r="BF563" s="154"/>
      <c r="BG563" s="154"/>
      <c r="BH563" s="154"/>
      <c r="BI563" s="154"/>
      <c r="BJ563" s="154"/>
      <c r="BK563" s="154"/>
      <c r="BL563" s="154"/>
      <c r="BM563" s="154"/>
      <c r="BN563" s="154"/>
      <c r="BO563" s="154"/>
      <c r="BP563" s="154"/>
      <c r="BQ563" s="154"/>
      <c r="BR563" s="154"/>
      <c r="BS563" s="154"/>
      <c r="BT563" s="154"/>
      <c r="BU563" s="154"/>
      <c r="BV563" s="154"/>
      <c r="BW563" s="154"/>
      <c r="BX563" s="154"/>
      <c r="BY563" s="154"/>
      <c r="BZ563" s="154"/>
      <c r="CA563" s="154"/>
      <c r="CB563" s="154"/>
      <c r="CC563" s="154"/>
      <c r="CD563" s="154"/>
      <c r="CE563" s="154"/>
      <c r="CF563" s="154"/>
      <c r="CG563" s="154"/>
      <c r="CH563" s="154"/>
      <c r="CI563" s="154"/>
      <c r="CJ563" s="154"/>
      <c r="CK563" s="154"/>
      <c r="CL563" s="154"/>
      <c r="CM563" s="154"/>
      <c r="CN563" s="154"/>
      <c r="CO563" s="154"/>
      <c r="CP563" s="154"/>
      <c r="CQ563" s="154"/>
      <c r="CR563" s="154"/>
      <c r="CS563" s="154"/>
      <c r="CT563" s="154"/>
      <c r="CU563" s="154"/>
      <c r="CV563" s="154"/>
      <c r="CW563" s="154"/>
      <c r="CX563" s="154"/>
      <c r="CY563" s="154"/>
      <c r="CZ563" s="154"/>
      <c r="DA563" s="154"/>
      <c r="DB563" s="154"/>
      <c r="DC563" s="154"/>
      <c r="DD563" s="154"/>
      <c r="DE563" s="154"/>
      <c r="DF563" s="154"/>
      <c r="DG563" s="154"/>
      <c r="DH563" s="154"/>
      <c r="DI563" s="154"/>
      <c r="DJ563" s="154"/>
      <c r="DK563" s="154"/>
      <c r="DL563" s="154"/>
      <c r="DM563" s="154"/>
      <c r="DN563" s="154"/>
      <c r="DO563" s="154"/>
      <c r="DP563" s="154"/>
      <c r="DQ563" s="154"/>
      <c r="DR563" s="154"/>
      <c r="DS563" s="154"/>
      <c r="DT563" s="154"/>
      <c r="DU563" s="154"/>
      <c r="DV563" s="154"/>
      <c r="DW563" s="154"/>
      <c r="DX563" s="154"/>
      <c r="DY563" s="154"/>
      <c r="DZ563" s="154"/>
      <c r="EA563" s="154"/>
      <c r="EB563" s="154"/>
      <c r="EC563" s="154"/>
      <c r="ED563" s="154"/>
      <c r="EE563" s="154"/>
      <c r="EF563" s="154"/>
      <c r="EG563" s="154"/>
      <c r="EH563" s="154"/>
      <c r="EI563" s="154"/>
      <c r="EJ563" s="154"/>
      <c r="EK563" s="154"/>
      <c r="EL563" s="154"/>
      <c r="EM563" s="154"/>
      <c r="EN563" s="154"/>
      <c r="EO563" s="154"/>
      <c r="EP563" s="154"/>
      <c r="EQ563" s="154"/>
      <c r="ER563" s="154"/>
      <c r="ES563" s="154"/>
      <c r="ET563" s="154"/>
      <c r="EU563" s="154"/>
      <c r="EV563" s="154"/>
    </row>
    <row r="564" spans="32:152" ht="12.75">
      <c r="AF564" s="154"/>
      <c r="AG564" s="154"/>
      <c r="AH564" s="154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  <c r="BD564" s="154"/>
      <c r="BE564" s="154"/>
      <c r="BF564" s="154"/>
      <c r="BG564" s="154"/>
      <c r="BH564" s="154"/>
      <c r="BI564" s="154"/>
      <c r="BJ564" s="154"/>
      <c r="BK564" s="154"/>
      <c r="BL564" s="154"/>
      <c r="BM564" s="154"/>
      <c r="BN564" s="154"/>
      <c r="BO564" s="154"/>
      <c r="BP564" s="154"/>
      <c r="BQ564" s="154"/>
      <c r="BR564" s="154"/>
      <c r="BS564" s="154"/>
      <c r="BT564" s="154"/>
      <c r="BU564" s="154"/>
      <c r="BV564" s="154"/>
      <c r="BW564" s="154"/>
      <c r="BX564" s="154"/>
      <c r="BY564" s="154"/>
      <c r="BZ564" s="154"/>
      <c r="CA564" s="154"/>
      <c r="CB564" s="154"/>
      <c r="CC564" s="154"/>
      <c r="CD564" s="154"/>
      <c r="CE564" s="154"/>
      <c r="CF564" s="154"/>
      <c r="CG564" s="154"/>
      <c r="CH564" s="154"/>
      <c r="CI564" s="154"/>
      <c r="CJ564" s="154"/>
      <c r="CK564" s="154"/>
      <c r="CL564" s="154"/>
      <c r="CM564" s="154"/>
      <c r="CN564" s="154"/>
      <c r="CO564" s="154"/>
      <c r="CP564" s="154"/>
      <c r="CQ564" s="154"/>
      <c r="CR564" s="154"/>
      <c r="CS564" s="154"/>
      <c r="CT564" s="154"/>
      <c r="CU564" s="154"/>
      <c r="CV564" s="154"/>
      <c r="CW564" s="154"/>
      <c r="CX564" s="154"/>
      <c r="CY564" s="154"/>
      <c r="CZ564" s="154"/>
      <c r="DA564" s="154"/>
      <c r="DB564" s="154"/>
      <c r="DC564" s="154"/>
      <c r="DD564" s="154"/>
      <c r="DE564" s="154"/>
      <c r="DF564" s="154"/>
      <c r="DG564" s="154"/>
      <c r="DH564" s="154"/>
      <c r="DI564" s="154"/>
      <c r="DJ564" s="154"/>
      <c r="DK564" s="154"/>
      <c r="DL564" s="154"/>
      <c r="DM564" s="154"/>
      <c r="DN564" s="154"/>
      <c r="DO564" s="154"/>
      <c r="DP564" s="154"/>
      <c r="DQ564" s="154"/>
      <c r="DR564" s="154"/>
      <c r="DS564" s="154"/>
      <c r="DT564" s="154"/>
      <c r="DU564" s="154"/>
      <c r="DV564" s="154"/>
      <c r="DW564" s="154"/>
      <c r="DX564" s="154"/>
      <c r="DY564" s="154"/>
      <c r="DZ564" s="154"/>
      <c r="EA564" s="154"/>
      <c r="EB564" s="154"/>
      <c r="EC564" s="154"/>
      <c r="ED564" s="154"/>
      <c r="EE564" s="154"/>
      <c r="EF564" s="154"/>
      <c r="EG564" s="154"/>
      <c r="EH564" s="154"/>
      <c r="EI564" s="154"/>
      <c r="EJ564" s="154"/>
      <c r="EK564" s="154"/>
      <c r="EL564" s="154"/>
      <c r="EM564" s="154"/>
      <c r="EN564" s="154"/>
      <c r="EO564" s="154"/>
      <c r="EP564" s="154"/>
      <c r="EQ564" s="154"/>
      <c r="ER564" s="154"/>
      <c r="ES564" s="154"/>
      <c r="ET564" s="154"/>
      <c r="EU564" s="154"/>
      <c r="EV564" s="154"/>
    </row>
    <row r="565" spans="32:152" ht="12.75">
      <c r="AF565" s="154"/>
      <c r="AG565" s="154"/>
      <c r="AH565" s="154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  <c r="BD565" s="154"/>
      <c r="BE565" s="154"/>
      <c r="BF565" s="154"/>
      <c r="BG565" s="154"/>
      <c r="BH565" s="154"/>
      <c r="BI565" s="154"/>
      <c r="BJ565" s="154"/>
      <c r="BK565" s="154"/>
      <c r="BL565" s="154"/>
      <c r="BM565" s="154"/>
      <c r="BN565" s="154"/>
      <c r="BO565" s="154"/>
      <c r="BP565" s="154"/>
      <c r="BQ565" s="154"/>
      <c r="BR565" s="154"/>
      <c r="BS565" s="154"/>
      <c r="BT565" s="154"/>
      <c r="BU565" s="154"/>
      <c r="BV565" s="154"/>
      <c r="BW565" s="154"/>
      <c r="BX565" s="154"/>
      <c r="BY565" s="154"/>
      <c r="BZ565" s="154"/>
      <c r="CA565" s="154"/>
      <c r="CB565" s="154"/>
      <c r="CC565" s="154"/>
      <c r="CD565" s="154"/>
      <c r="CE565" s="154"/>
      <c r="CF565" s="154"/>
      <c r="CG565" s="154"/>
      <c r="CH565" s="154"/>
      <c r="CI565" s="154"/>
      <c r="CJ565" s="154"/>
      <c r="CK565" s="154"/>
      <c r="CL565" s="154"/>
      <c r="CM565" s="154"/>
      <c r="CN565" s="154"/>
      <c r="CO565" s="154"/>
      <c r="CP565" s="154"/>
      <c r="CQ565" s="154"/>
      <c r="CR565" s="154"/>
      <c r="CS565" s="154"/>
      <c r="CT565" s="154"/>
      <c r="CU565" s="154"/>
      <c r="CV565" s="154"/>
      <c r="CW565" s="154"/>
      <c r="CX565" s="154"/>
      <c r="CY565" s="154"/>
      <c r="CZ565" s="154"/>
      <c r="DA565" s="154"/>
      <c r="DB565" s="154"/>
      <c r="DC565" s="154"/>
      <c r="DD565" s="154"/>
      <c r="DE565" s="154"/>
      <c r="DF565" s="154"/>
      <c r="DG565" s="154"/>
      <c r="DH565" s="154"/>
      <c r="DI565" s="154"/>
      <c r="DJ565" s="154"/>
      <c r="DK565" s="154"/>
      <c r="DL565" s="154"/>
      <c r="DM565" s="154"/>
      <c r="DN565" s="154"/>
      <c r="DO565" s="154"/>
      <c r="DP565" s="154"/>
      <c r="DQ565" s="154"/>
      <c r="DR565" s="154"/>
      <c r="DS565" s="154"/>
      <c r="DT565" s="154"/>
      <c r="DU565" s="154"/>
      <c r="DV565" s="154"/>
      <c r="DW565" s="154"/>
      <c r="DX565" s="154"/>
      <c r="DY565" s="154"/>
      <c r="DZ565" s="154"/>
      <c r="EA565" s="154"/>
      <c r="EB565" s="154"/>
      <c r="EC565" s="154"/>
      <c r="ED565" s="154"/>
      <c r="EE565" s="154"/>
      <c r="EF565" s="154"/>
      <c r="EG565" s="154"/>
      <c r="EH565" s="154"/>
      <c r="EI565" s="154"/>
      <c r="EJ565" s="154"/>
      <c r="EK565" s="154"/>
      <c r="EL565" s="154"/>
      <c r="EM565" s="154"/>
      <c r="EN565" s="154"/>
      <c r="EO565" s="154"/>
      <c r="EP565" s="154"/>
      <c r="EQ565" s="154"/>
      <c r="ER565" s="154"/>
      <c r="ES565" s="154"/>
      <c r="ET565" s="154"/>
      <c r="EU565" s="154"/>
      <c r="EV565" s="154"/>
    </row>
    <row r="566" spans="32:152" ht="12.75">
      <c r="AF566" s="154"/>
      <c r="AG566" s="154"/>
      <c r="AH566" s="154"/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  <c r="BD566" s="154"/>
      <c r="BE566" s="154"/>
      <c r="BF566" s="154"/>
      <c r="BG566" s="154"/>
      <c r="BH566" s="154"/>
      <c r="BI566" s="154"/>
      <c r="BJ566" s="154"/>
      <c r="BK566" s="154"/>
      <c r="BL566" s="154"/>
      <c r="BM566" s="154"/>
      <c r="BN566" s="154"/>
      <c r="BO566" s="154"/>
      <c r="BP566" s="154"/>
      <c r="BQ566" s="154"/>
      <c r="BR566" s="154"/>
      <c r="BS566" s="154"/>
      <c r="BT566" s="154"/>
      <c r="BU566" s="154"/>
      <c r="BV566" s="154"/>
      <c r="BW566" s="154"/>
      <c r="BX566" s="154"/>
      <c r="BY566" s="154"/>
      <c r="BZ566" s="154"/>
      <c r="CA566" s="154"/>
      <c r="CB566" s="154"/>
      <c r="CC566" s="154"/>
      <c r="CD566" s="154"/>
      <c r="CE566" s="154"/>
      <c r="CF566" s="154"/>
      <c r="CG566" s="154"/>
      <c r="CH566" s="154"/>
      <c r="CI566" s="154"/>
      <c r="CJ566" s="154"/>
      <c r="CK566" s="154"/>
      <c r="CL566" s="154"/>
      <c r="CM566" s="154"/>
      <c r="CN566" s="154"/>
      <c r="CO566" s="154"/>
      <c r="CP566" s="154"/>
      <c r="CQ566" s="154"/>
      <c r="CR566" s="154"/>
      <c r="CS566" s="154"/>
      <c r="CT566" s="154"/>
      <c r="CU566" s="154"/>
      <c r="CV566" s="154"/>
      <c r="CW566" s="154"/>
      <c r="CX566" s="154"/>
      <c r="CY566" s="154"/>
      <c r="CZ566" s="154"/>
      <c r="DA566" s="154"/>
      <c r="DB566" s="154"/>
      <c r="DC566" s="154"/>
      <c r="DD566" s="154"/>
      <c r="DE566" s="154"/>
      <c r="DF566" s="154"/>
      <c r="DG566" s="154"/>
      <c r="DH566" s="154"/>
      <c r="DI566" s="154"/>
      <c r="DJ566" s="154"/>
      <c r="DK566" s="154"/>
      <c r="DL566" s="154"/>
      <c r="DM566" s="154"/>
      <c r="DN566" s="154"/>
      <c r="DO566" s="154"/>
      <c r="DP566" s="154"/>
      <c r="DQ566" s="154"/>
      <c r="DR566" s="154"/>
      <c r="DS566" s="154"/>
      <c r="DT566" s="154"/>
      <c r="DU566" s="154"/>
      <c r="DV566" s="154"/>
      <c r="DW566" s="154"/>
      <c r="DX566" s="154"/>
      <c r="DY566" s="154"/>
      <c r="DZ566" s="154"/>
      <c r="EA566" s="154"/>
      <c r="EB566" s="154"/>
      <c r="EC566" s="154"/>
      <c r="ED566" s="154"/>
      <c r="EE566" s="154"/>
      <c r="EF566" s="154"/>
      <c r="EG566" s="154"/>
      <c r="EH566" s="154"/>
      <c r="EI566" s="154"/>
      <c r="EJ566" s="154"/>
      <c r="EK566" s="154"/>
      <c r="EL566" s="154"/>
      <c r="EM566" s="154"/>
      <c r="EN566" s="154"/>
      <c r="EO566" s="154"/>
      <c r="EP566" s="154"/>
      <c r="EQ566" s="154"/>
      <c r="ER566" s="154"/>
      <c r="ES566" s="154"/>
      <c r="ET566" s="154"/>
      <c r="EU566" s="154"/>
      <c r="EV566" s="154"/>
    </row>
    <row r="567" spans="32:152" ht="12.75"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  <c r="BD567" s="154"/>
      <c r="BE567" s="154"/>
      <c r="BF567" s="154"/>
      <c r="BG567" s="154"/>
      <c r="BH567" s="154"/>
      <c r="BI567" s="154"/>
      <c r="BJ567" s="154"/>
      <c r="BK567" s="154"/>
      <c r="BL567" s="154"/>
      <c r="BM567" s="154"/>
      <c r="BN567" s="154"/>
      <c r="BO567" s="154"/>
      <c r="BP567" s="154"/>
      <c r="BQ567" s="154"/>
      <c r="BR567" s="154"/>
      <c r="BS567" s="154"/>
      <c r="BT567" s="154"/>
      <c r="BU567" s="154"/>
      <c r="BV567" s="154"/>
      <c r="BW567" s="154"/>
      <c r="BX567" s="154"/>
      <c r="BY567" s="154"/>
      <c r="BZ567" s="154"/>
      <c r="CA567" s="154"/>
      <c r="CB567" s="154"/>
      <c r="CC567" s="154"/>
      <c r="CD567" s="154"/>
      <c r="CE567" s="154"/>
      <c r="CF567" s="154"/>
      <c r="CG567" s="154"/>
      <c r="CH567" s="154"/>
      <c r="CI567" s="154"/>
      <c r="CJ567" s="154"/>
      <c r="CK567" s="154"/>
      <c r="CL567" s="154"/>
      <c r="CM567" s="154"/>
      <c r="CN567" s="154"/>
      <c r="CO567" s="154"/>
      <c r="CP567" s="154"/>
      <c r="CQ567" s="154"/>
      <c r="CR567" s="154"/>
      <c r="CS567" s="154"/>
      <c r="CT567" s="154"/>
      <c r="CU567" s="154"/>
      <c r="CV567" s="154"/>
      <c r="CW567" s="154"/>
      <c r="CX567" s="154"/>
      <c r="CY567" s="154"/>
      <c r="CZ567" s="154"/>
      <c r="DA567" s="154"/>
      <c r="DB567" s="154"/>
      <c r="DC567" s="154"/>
      <c r="DD567" s="154"/>
      <c r="DE567" s="154"/>
      <c r="DF567" s="154"/>
      <c r="DG567" s="154"/>
      <c r="DH567" s="154"/>
      <c r="DI567" s="154"/>
      <c r="DJ567" s="154"/>
      <c r="DK567" s="154"/>
      <c r="DL567" s="154"/>
      <c r="DM567" s="154"/>
      <c r="DN567" s="154"/>
      <c r="DO567" s="154"/>
      <c r="DP567" s="154"/>
      <c r="DQ567" s="154"/>
      <c r="DR567" s="154"/>
      <c r="DS567" s="154"/>
      <c r="DT567" s="154"/>
      <c r="DU567" s="154"/>
      <c r="DV567" s="154"/>
      <c r="DW567" s="154"/>
      <c r="DX567" s="154"/>
      <c r="DY567" s="154"/>
      <c r="DZ567" s="154"/>
      <c r="EA567" s="154"/>
      <c r="EB567" s="154"/>
      <c r="EC567" s="154"/>
      <c r="ED567" s="154"/>
      <c r="EE567" s="154"/>
      <c r="EF567" s="154"/>
      <c r="EG567" s="154"/>
      <c r="EH567" s="154"/>
      <c r="EI567" s="154"/>
      <c r="EJ567" s="154"/>
      <c r="EK567" s="154"/>
      <c r="EL567" s="154"/>
      <c r="EM567" s="154"/>
      <c r="EN567" s="154"/>
      <c r="EO567" s="154"/>
      <c r="EP567" s="154"/>
      <c r="EQ567" s="154"/>
      <c r="ER567" s="154"/>
      <c r="ES567" s="154"/>
      <c r="ET567" s="154"/>
      <c r="EU567" s="154"/>
      <c r="EV567" s="154"/>
    </row>
    <row r="568" spans="32:152" ht="12.75"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  <c r="BD568" s="154"/>
      <c r="BE568" s="154"/>
      <c r="BF568" s="154"/>
      <c r="BG568" s="154"/>
      <c r="BH568" s="154"/>
      <c r="BI568" s="154"/>
      <c r="BJ568" s="154"/>
      <c r="BK568" s="154"/>
      <c r="BL568" s="154"/>
      <c r="BM568" s="154"/>
      <c r="BN568" s="154"/>
      <c r="BO568" s="154"/>
      <c r="BP568" s="154"/>
      <c r="BQ568" s="154"/>
      <c r="BR568" s="154"/>
      <c r="BS568" s="154"/>
      <c r="BT568" s="154"/>
      <c r="BU568" s="154"/>
      <c r="BV568" s="154"/>
      <c r="BW568" s="154"/>
      <c r="BX568" s="154"/>
      <c r="BY568" s="154"/>
      <c r="BZ568" s="154"/>
      <c r="CA568" s="154"/>
      <c r="CB568" s="154"/>
      <c r="CC568" s="154"/>
      <c r="CD568" s="154"/>
      <c r="CE568" s="154"/>
      <c r="CF568" s="154"/>
      <c r="CG568" s="154"/>
      <c r="CH568" s="154"/>
      <c r="CI568" s="154"/>
      <c r="CJ568" s="154"/>
      <c r="CK568" s="154"/>
      <c r="CL568" s="154"/>
      <c r="CM568" s="154"/>
      <c r="CN568" s="154"/>
      <c r="CO568" s="154"/>
      <c r="CP568" s="154"/>
      <c r="CQ568" s="154"/>
      <c r="CR568" s="154"/>
      <c r="CS568" s="154"/>
      <c r="CT568" s="154"/>
      <c r="CU568" s="154"/>
      <c r="CV568" s="154"/>
      <c r="CW568" s="154"/>
      <c r="CX568" s="154"/>
      <c r="CY568" s="154"/>
      <c r="CZ568" s="154"/>
      <c r="DA568" s="154"/>
      <c r="DB568" s="154"/>
      <c r="DC568" s="154"/>
      <c r="DD568" s="154"/>
      <c r="DE568" s="154"/>
      <c r="DF568" s="154"/>
      <c r="DG568" s="154"/>
      <c r="DH568" s="154"/>
      <c r="DI568" s="154"/>
      <c r="DJ568" s="154"/>
      <c r="DK568" s="154"/>
      <c r="DL568" s="154"/>
      <c r="DM568" s="154"/>
      <c r="DN568" s="154"/>
      <c r="DO568" s="154"/>
      <c r="DP568" s="154"/>
      <c r="DQ568" s="154"/>
      <c r="DR568" s="154"/>
      <c r="DS568" s="154"/>
      <c r="DT568" s="154"/>
      <c r="DU568" s="154"/>
      <c r="DV568" s="154"/>
      <c r="DW568" s="154"/>
      <c r="DX568" s="154"/>
      <c r="DY568" s="154"/>
      <c r="DZ568" s="154"/>
      <c r="EA568" s="154"/>
      <c r="EB568" s="154"/>
      <c r="EC568" s="154"/>
      <c r="ED568" s="154"/>
      <c r="EE568" s="154"/>
      <c r="EF568" s="154"/>
      <c r="EG568" s="154"/>
      <c r="EH568" s="154"/>
      <c r="EI568" s="154"/>
      <c r="EJ568" s="154"/>
      <c r="EK568" s="154"/>
      <c r="EL568" s="154"/>
      <c r="EM568" s="154"/>
      <c r="EN568" s="154"/>
      <c r="EO568" s="154"/>
      <c r="EP568" s="154"/>
      <c r="EQ568" s="154"/>
      <c r="ER568" s="154"/>
      <c r="ES568" s="154"/>
      <c r="ET568" s="154"/>
      <c r="EU568" s="154"/>
      <c r="EV568" s="154"/>
    </row>
    <row r="569" spans="32:152" ht="12.75"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  <c r="BI569" s="154"/>
      <c r="BJ569" s="154"/>
      <c r="BK569" s="154"/>
      <c r="BL569" s="154"/>
      <c r="BM569" s="154"/>
      <c r="BN569" s="154"/>
      <c r="BO569" s="154"/>
      <c r="BP569" s="154"/>
      <c r="BQ569" s="154"/>
      <c r="BR569" s="154"/>
      <c r="BS569" s="154"/>
      <c r="BT569" s="154"/>
      <c r="BU569" s="154"/>
      <c r="BV569" s="154"/>
      <c r="BW569" s="154"/>
      <c r="BX569" s="154"/>
      <c r="BY569" s="154"/>
      <c r="BZ569" s="154"/>
      <c r="CA569" s="154"/>
      <c r="CB569" s="154"/>
      <c r="CC569" s="154"/>
      <c r="CD569" s="154"/>
      <c r="CE569" s="154"/>
      <c r="CF569" s="154"/>
      <c r="CG569" s="154"/>
      <c r="CH569" s="154"/>
      <c r="CI569" s="154"/>
      <c r="CJ569" s="154"/>
      <c r="CK569" s="154"/>
      <c r="CL569" s="154"/>
      <c r="CM569" s="154"/>
      <c r="CN569" s="154"/>
      <c r="CO569" s="154"/>
      <c r="CP569" s="154"/>
      <c r="CQ569" s="154"/>
      <c r="CR569" s="154"/>
      <c r="CS569" s="154"/>
      <c r="CT569" s="154"/>
      <c r="CU569" s="154"/>
      <c r="CV569" s="154"/>
      <c r="CW569" s="154"/>
      <c r="CX569" s="154"/>
      <c r="CY569" s="154"/>
      <c r="CZ569" s="154"/>
      <c r="DA569" s="154"/>
      <c r="DB569" s="154"/>
      <c r="DC569" s="154"/>
      <c r="DD569" s="154"/>
      <c r="DE569" s="154"/>
      <c r="DF569" s="154"/>
      <c r="DG569" s="154"/>
      <c r="DH569" s="154"/>
      <c r="DI569" s="154"/>
      <c r="DJ569" s="154"/>
      <c r="DK569" s="154"/>
      <c r="DL569" s="154"/>
      <c r="DM569" s="154"/>
      <c r="DN569" s="154"/>
      <c r="DO569" s="154"/>
      <c r="DP569" s="154"/>
      <c r="DQ569" s="154"/>
      <c r="DR569" s="154"/>
      <c r="DS569" s="154"/>
      <c r="DT569" s="154"/>
      <c r="DU569" s="154"/>
      <c r="DV569" s="154"/>
      <c r="DW569" s="154"/>
      <c r="DX569" s="154"/>
      <c r="DY569" s="154"/>
      <c r="DZ569" s="154"/>
      <c r="EA569" s="154"/>
      <c r="EB569" s="154"/>
      <c r="EC569" s="154"/>
      <c r="ED569" s="154"/>
      <c r="EE569" s="154"/>
      <c r="EF569" s="154"/>
      <c r="EG569" s="154"/>
      <c r="EH569" s="154"/>
      <c r="EI569" s="154"/>
      <c r="EJ569" s="154"/>
      <c r="EK569" s="154"/>
      <c r="EL569" s="154"/>
      <c r="EM569" s="154"/>
      <c r="EN569" s="154"/>
      <c r="EO569" s="154"/>
      <c r="EP569" s="154"/>
      <c r="EQ569" s="154"/>
      <c r="ER569" s="154"/>
      <c r="ES569" s="154"/>
      <c r="ET569" s="154"/>
      <c r="EU569" s="154"/>
      <c r="EV569" s="154"/>
    </row>
    <row r="570" spans="32:152" ht="12.75"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  <c r="BH570" s="154"/>
      <c r="BI570" s="154"/>
      <c r="BJ570" s="154"/>
      <c r="BK570" s="154"/>
      <c r="BL570" s="154"/>
      <c r="BM570" s="154"/>
      <c r="BN570" s="154"/>
      <c r="BO570" s="154"/>
      <c r="BP570" s="154"/>
      <c r="BQ570" s="154"/>
      <c r="BR570" s="154"/>
      <c r="BS570" s="154"/>
      <c r="BT570" s="154"/>
      <c r="BU570" s="154"/>
      <c r="BV570" s="154"/>
      <c r="BW570" s="154"/>
      <c r="BX570" s="154"/>
      <c r="BY570" s="154"/>
      <c r="BZ570" s="154"/>
      <c r="CA570" s="154"/>
      <c r="CB570" s="154"/>
      <c r="CC570" s="154"/>
      <c r="CD570" s="154"/>
      <c r="CE570" s="154"/>
      <c r="CF570" s="154"/>
      <c r="CG570" s="154"/>
      <c r="CH570" s="154"/>
      <c r="CI570" s="154"/>
      <c r="CJ570" s="154"/>
      <c r="CK570" s="154"/>
      <c r="CL570" s="154"/>
      <c r="CM570" s="154"/>
      <c r="CN570" s="154"/>
      <c r="CO570" s="154"/>
      <c r="CP570" s="154"/>
      <c r="CQ570" s="154"/>
      <c r="CR570" s="154"/>
      <c r="CS570" s="154"/>
      <c r="CT570" s="154"/>
      <c r="CU570" s="154"/>
      <c r="CV570" s="154"/>
      <c r="CW570" s="154"/>
      <c r="CX570" s="154"/>
      <c r="CY570" s="154"/>
      <c r="CZ570" s="154"/>
      <c r="DA570" s="154"/>
      <c r="DB570" s="154"/>
      <c r="DC570" s="154"/>
      <c r="DD570" s="154"/>
      <c r="DE570" s="154"/>
      <c r="DF570" s="154"/>
      <c r="DG570" s="154"/>
      <c r="DH570" s="154"/>
      <c r="DI570" s="154"/>
      <c r="DJ570" s="154"/>
      <c r="DK570" s="154"/>
      <c r="DL570" s="154"/>
      <c r="DM570" s="154"/>
      <c r="DN570" s="154"/>
      <c r="DO570" s="154"/>
      <c r="DP570" s="154"/>
      <c r="DQ570" s="154"/>
      <c r="DR570" s="154"/>
      <c r="DS570" s="154"/>
      <c r="DT570" s="154"/>
      <c r="DU570" s="154"/>
      <c r="DV570" s="154"/>
      <c r="DW570" s="154"/>
      <c r="DX570" s="154"/>
      <c r="DY570" s="154"/>
      <c r="DZ570" s="154"/>
      <c r="EA570" s="154"/>
      <c r="EB570" s="154"/>
      <c r="EC570" s="154"/>
      <c r="ED570" s="154"/>
      <c r="EE570" s="154"/>
      <c r="EF570" s="154"/>
      <c r="EG570" s="154"/>
      <c r="EH570" s="154"/>
      <c r="EI570" s="154"/>
      <c r="EJ570" s="154"/>
      <c r="EK570" s="154"/>
      <c r="EL570" s="154"/>
      <c r="EM570" s="154"/>
      <c r="EN570" s="154"/>
      <c r="EO570" s="154"/>
      <c r="EP570" s="154"/>
      <c r="EQ570" s="154"/>
      <c r="ER570" s="154"/>
      <c r="ES570" s="154"/>
      <c r="ET570" s="154"/>
      <c r="EU570" s="154"/>
      <c r="EV570" s="154"/>
    </row>
    <row r="571" spans="32:152" ht="12.75"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  <c r="BH571" s="154"/>
      <c r="BI571" s="154"/>
      <c r="BJ571" s="154"/>
      <c r="BK571" s="154"/>
      <c r="BL571" s="154"/>
      <c r="BM571" s="154"/>
      <c r="BN571" s="154"/>
      <c r="BO571" s="154"/>
      <c r="BP571" s="154"/>
      <c r="BQ571" s="154"/>
      <c r="BR571" s="154"/>
      <c r="BS571" s="154"/>
      <c r="BT571" s="154"/>
      <c r="BU571" s="154"/>
      <c r="BV571" s="154"/>
      <c r="BW571" s="154"/>
      <c r="BX571" s="154"/>
      <c r="BY571" s="154"/>
      <c r="BZ571" s="154"/>
      <c r="CA571" s="154"/>
      <c r="CB571" s="154"/>
      <c r="CC571" s="154"/>
      <c r="CD571" s="154"/>
      <c r="CE571" s="154"/>
      <c r="CF571" s="154"/>
      <c r="CG571" s="154"/>
      <c r="CH571" s="154"/>
      <c r="CI571" s="154"/>
      <c r="CJ571" s="154"/>
      <c r="CK571" s="154"/>
      <c r="CL571" s="154"/>
      <c r="CM571" s="154"/>
      <c r="CN571" s="154"/>
      <c r="CO571" s="154"/>
      <c r="CP571" s="154"/>
      <c r="CQ571" s="154"/>
      <c r="CR571" s="154"/>
      <c r="CS571" s="154"/>
      <c r="CT571" s="154"/>
      <c r="CU571" s="154"/>
      <c r="CV571" s="154"/>
      <c r="CW571" s="154"/>
      <c r="CX571" s="154"/>
      <c r="CY571" s="154"/>
      <c r="CZ571" s="154"/>
      <c r="DA571" s="154"/>
      <c r="DB571" s="154"/>
      <c r="DC571" s="154"/>
      <c r="DD571" s="154"/>
      <c r="DE571" s="154"/>
      <c r="DF571" s="154"/>
      <c r="DG571" s="154"/>
      <c r="DH571" s="154"/>
      <c r="DI571" s="154"/>
      <c r="DJ571" s="154"/>
      <c r="DK571" s="154"/>
      <c r="DL571" s="154"/>
      <c r="DM571" s="154"/>
      <c r="DN571" s="154"/>
      <c r="DO571" s="154"/>
      <c r="DP571" s="154"/>
      <c r="DQ571" s="154"/>
      <c r="DR571" s="154"/>
      <c r="DS571" s="154"/>
      <c r="DT571" s="154"/>
      <c r="DU571" s="154"/>
      <c r="DV571" s="154"/>
      <c r="DW571" s="154"/>
      <c r="DX571" s="154"/>
      <c r="DY571" s="154"/>
      <c r="DZ571" s="154"/>
      <c r="EA571" s="154"/>
      <c r="EB571" s="154"/>
      <c r="EC571" s="154"/>
      <c r="ED571" s="154"/>
      <c r="EE571" s="154"/>
      <c r="EF571" s="154"/>
      <c r="EG571" s="154"/>
      <c r="EH571" s="154"/>
      <c r="EI571" s="154"/>
      <c r="EJ571" s="154"/>
      <c r="EK571" s="154"/>
      <c r="EL571" s="154"/>
      <c r="EM571" s="154"/>
      <c r="EN571" s="154"/>
      <c r="EO571" s="154"/>
      <c r="EP571" s="154"/>
      <c r="EQ571" s="154"/>
      <c r="ER571" s="154"/>
      <c r="ES571" s="154"/>
      <c r="ET571" s="154"/>
      <c r="EU571" s="154"/>
      <c r="EV571" s="154"/>
    </row>
    <row r="572" spans="32:152" ht="12.75"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  <c r="BH572" s="154"/>
      <c r="BI572" s="154"/>
      <c r="BJ572" s="154"/>
      <c r="BK572" s="154"/>
      <c r="BL572" s="154"/>
      <c r="BM572" s="154"/>
      <c r="BN572" s="154"/>
      <c r="BO572" s="154"/>
      <c r="BP572" s="154"/>
      <c r="BQ572" s="154"/>
      <c r="BR572" s="154"/>
      <c r="BS572" s="154"/>
      <c r="BT572" s="154"/>
      <c r="BU572" s="154"/>
      <c r="BV572" s="154"/>
      <c r="BW572" s="154"/>
      <c r="BX572" s="154"/>
      <c r="BY572" s="154"/>
      <c r="BZ572" s="154"/>
      <c r="CA572" s="154"/>
      <c r="CB572" s="154"/>
      <c r="CC572" s="154"/>
      <c r="CD572" s="154"/>
      <c r="CE572" s="154"/>
      <c r="CF572" s="154"/>
      <c r="CG572" s="154"/>
      <c r="CH572" s="154"/>
      <c r="CI572" s="154"/>
      <c r="CJ572" s="154"/>
      <c r="CK572" s="154"/>
      <c r="CL572" s="154"/>
      <c r="CM572" s="154"/>
      <c r="CN572" s="154"/>
      <c r="CO572" s="154"/>
      <c r="CP572" s="154"/>
      <c r="CQ572" s="154"/>
      <c r="CR572" s="154"/>
      <c r="CS572" s="154"/>
      <c r="CT572" s="154"/>
      <c r="CU572" s="154"/>
      <c r="CV572" s="154"/>
      <c r="CW572" s="154"/>
      <c r="CX572" s="154"/>
      <c r="CY572" s="154"/>
      <c r="CZ572" s="154"/>
      <c r="DA572" s="154"/>
      <c r="DB572" s="154"/>
      <c r="DC572" s="154"/>
      <c r="DD572" s="154"/>
      <c r="DE572" s="154"/>
      <c r="DF572" s="154"/>
      <c r="DG572" s="154"/>
      <c r="DH572" s="154"/>
      <c r="DI572" s="154"/>
      <c r="DJ572" s="154"/>
      <c r="DK572" s="154"/>
      <c r="DL572" s="154"/>
      <c r="DM572" s="154"/>
      <c r="DN572" s="154"/>
      <c r="DO572" s="154"/>
      <c r="DP572" s="154"/>
      <c r="DQ572" s="154"/>
      <c r="DR572" s="154"/>
      <c r="DS572" s="154"/>
      <c r="DT572" s="154"/>
      <c r="DU572" s="154"/>
      <c r="DV572" s="154"/>
      <c r="DW572" s="154"/>
      <c r="DX572" s="154"/>
      <c r="DY572" s="154"/>
      <c r="DZ572" s="154"/>
      <c r="EA572" s="154"/>
      <c r="EB572" s="154"/>
      <c r="EC572" s="154"/>
      <c r="ED572" s="154"/>
      <c r="EE572" s="154"/>
      <c r="EF572" s="154"/>
      <c r="EG572" s="154"/>
      <c r="EH572" s="154"/>
      <c r="EI572" s="154"/>
      <c r="EJ572" s="154"/>
      <c r="EK572" s="154"/>
      <c r="EL572" s="154"/>
      <c r="EM572" s="154"/>
      <c r="EN572" s="154"/>
      <c r="EO572" s="154"/>
      <c r="EP572" s="154"/>
      <c r="EQ572" s="154"/>
      <c r="ER572" s="154"/>
      <c r="ES572" s="154"/>
      <c r="ET572" s="154"/>
      <c r="EU572" s="154"/>
      <c r="EV572" s="154"/>
    </row>
    <row r="573" spans="32:152" ht="12.75"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  <c r="BH573" s="154"/>
      <c r="BI573" s="154"/>
      <c r="BJ573" s="154"/>
      <c r="BK573" s="154"/>
      <c r="BL573" s="154"/>
      <c r="BM573" s="154"/>
      <c r="BN573" s="154"/>
      <c r="BO573" s="154"/>
      <c r="BP573" s="154"/>
      <c r="BQ573" s="154"/>
      <c r="BR573" s="154"/>
      <c r="BS573" s="154"/>
      <c r="BT573" s="154"/>
      <c r="BU573" s="154"/>
      <c r="BV573" s="154"/>
      <c r="BW573" s="154"/>
      <c r="BX573" s="154"/>
      <c r="BY573" s="154"/>
      <c r="BZ573" s="154"/>
      <c r="CA573" s="154"/>
      <c r="CB573" s="154"/>
      <c r="CC573" s="154"/>
      <c r="CD573" s="154"/>
      <c r="CE573" s="154"/>
      <c r="CF573" s="154"/>
      <c r="CG573" s="154"/>
      <c r="CH573" s="154"/>
      <c r="CI573" s="154"/>
      <c r="CJ573" s="154"/>
      <c r="CK573" s="154"/>
      <c r="CL573" s="154"/>
      <c r="CM573" s="154"/>
      <c r="CN573" s="154"/>
      <c r="CO573" s="154"/>
      <c r="CP573" s="154"/>
      <c r="CQ573" s="154"/>
      <c r="CR573" s="154"/>
      <c r="CS573" s="154"/>
      <c r="CT573" s="154"/>
      <c r="CU573" s="154"/>
      <c r="CV573" s="154"/>
      <c r="CW573" s="154"/>
      <c r="CX573" s="154"/>
      <c r="CY573" s="154"/>
      <c r="CZ573" s="154"/>
      <c r="DA573" s="154"/>
      <c r="DB573" s="154"/>
      <c r="DC573" s="154"/>
      <c r="DD573" s="154"/>
      <c r="DE573" s="154"/>
      <c r="DF573" s="154"/>
      <c r="DG573" s="154"/>
      <c r="DH573" s="154"/>
      <c r="DI573" s="154"/>
      <c r="DJ573" s="154"/>
      <c r="DK573" s="154"/>
      <c r="DL573" s="154"/>
      <c r="DM573" s="154"/>
      <c r="DN573" s="154"/>
      <c r="DO573" s="154"/>
      <c r="DP573" s="154"/>
      <c r="DQ573" s="154"/>
      <c r="DR573" s="154"/>
      <c r="DS573" s="154"/>
      <c r="DT573" s="154"/>
      <c r="DU573" s="154"/>
      <c r="DV573" s="154"/>
      <c r="DW573" s="154"/>
      <c r="DX573" s="154"/>
      <c r="DY573" s="154"/>
      <c r="DZ573" s="154"/>
      <c r="EA573" s="154"/>
      <c r="EB573" s="154"/>
      <c r="EC573" s="154"/>
      <c r="ED573" s="154"/>
      <c r="EE573" s="154"/>
      <c r="EF573" s="154"/>
      <c r="EG573" s="154"/>
      <c r="EH573" s="154"/>
      <c r="EI573" s="154"/>
      <c r="EJ573" s="154"/>
      <c r="EK573" s="154"/>
      <c r="EL573" s="154"/>
      <c r="EM573" s="154"/>
      <c r="EN573" s="154"/>
      <c r="EO573" s="154"/>
      <c r="EP573" s="154"/>
      <c r="EQ573" s="154"/>
      <c r="ER573" s="154"/>
      <c r="ES573" s="154"/>
      <c r="ET573" s="154"/>
      <c r="EU573" s="154"/>
      <c r="EV573" s="154"/>
    </row>
    <row r="574" spans="32:152" ht="12.75"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  <c r="BH574" s="154"/>
      <c r="BI574" s="154"/>
      <c r="BJ574" s="154"/>
      <c r="BK574" s="154"/>
      <c r="BL574" s="154"/>
      <c r="BM574" s="154"/>
      <c r="BN574" s="154"/>
      <c r="BO574" s="154"/>
      <c r="BP574" s="154"/>
      <c r="BQ574" s="154"/>
      <c r="BR574" s="154"/>
      <c r="BS574" s="154"/>
      <c r="BT574" s="154"/>
      <c r="BU574" s="154"/>
      <c r="BV574" s="154"/>
      <c r="BW574" s="154"/>
      <c r="BX574" s="154"/>
      <c r="BY574" s="154"/>
      <c r="BZ574" s="154"/>
      <c r="CA574" s="154"/>
      <c r="CB574" s="154"/>
      <c r="CC574" s="154"/>
      <c r="CD574" s="154"/>
      <c r="CE574" s="154"/>
      <c r="CF574" s="154"/>
      <c r="CG574" s="154"/>
      <c r="CH574" s="154"/>
      <c r="CI574" s="154"/>
      <c r="CJ574" s="154"/>
      <c r="CK574" s="154"/>
      <c r="CL574" s="154"/>
      <c r="CM574" s="154"/>
      <c r="CN574" s="154"/>
      <c r="CO574" s="154"/>
      <c r="CP574" s="154"/>
      <c r="CQ574" s="154"/>
      <c r="CR574" s="154"/>
      <c r="CS574" s="154"/>
      <c r="CT574" s="154"/>
      <c r="CU574" s="154"/>
      <c r="CV574" s="154"/>
      <c r="CW574" s="154"/>
      <c r="CX574" s="154"/>
      <c r="CY574" s="154"/>
      <c r="CZ574" s="154"/>
      <c r="DA574" s="154"/>
      <c r="DB574" s="154"/>
      <c r="DC574" s="154"/>
      <c r="DD574" s="154"/>
      <c r="DE574" s="154"/>
      <c r="DF574" s="154"/>
      <c r="DG574" s="154"/>
      <c r="DH574" s="154"/>
      <c r="DI574" s="154"/>
      <c r="DJ574" s="154"/>
      <c r="DK574" s="154"/>
      <c r="DL574" s="154"/>
      <c r="DM574" s="154"/>
      <c r="DN574" s="154"/>
      <c r="DO574" s="154"/>
      <c r="DP574" s="154"/>
      <c r="DQ574" s="154"/>
      <c r="DR574" s="154"/>
      <c r="DS574" s="154"/>
      <c r="DT574" s="154"/>
      <c r="DU574" s="154"/>
      <c r="DV574" s="154"/>
      <c r="DW574" s="154"/>
      <c r="DX574" s="154"/>
      <c r="DY574" s="154"/>
      <c r="DZ574" s="154"/>
      <c r="EA574" s="154"/>
      <c r="EB574" s="154"/>
      <c r="EC574" s="154"/>
      <c r="ED574" s="154"/>
      <c r="EE574" s="154"/>
      <c r="EF574" s="154"/>
      <c r="EG574" s="154"/>
      <c r="EH574" s="154"/>
      <c r="EI574" s="154"/>
      <c r="EJ574" s="154"/>
      <c r="EK574" s="154"/>
      <c r="EL574" s="154"/>
      <c r="EM574" s="154"/>
      <c r="EN574" s="154"/>
      <c r="EO574" s="154"/>
      <c r="EP574" s="154"/>
      <c r="EQ574" s="154"/>
      <c r="ER574" s="154"/>
      <c r="ES574" s="154"/>
      <c r="ET574" s="154"/>
      <c r="EU574" s="154"/>
      <c r="EV574" s="154"/>
    </row>
    <row r="575" spans="32:152" ht="12.75"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  <c r="BD575" s="154"/>
      <c r="BE575" s="154"/>
      <c r="BF575" s="154"/>
      <c r="BG575" s="154"/>
      <c r="BH575" s="154"/>
      <c r="BI575" s="154"/>
      <c r="BJ575" s="154"/>
      <c r="BK575" s="154"/>
      <c r="BL575" s="154"/>
      <c r="BM575" s="154"/>
      <c r="BN575" s="154"/>
      <c r="BO575" s="154"/>
      <c r="BP575" s="154"/>
      <c r="BQ575" s="154"/>
      <c r="BR575" s="154"/>
      <c r="BS575" s="154"/>
      <c r="BT575" s="154"/>
      <c r="BU575" s="154"/>
      <c r="BV575" s="154"/>
      <c r="BW575" s="154"/>
      <c r="BX575" s="154"/>
      <c r="BY575" s="154"/>
      <c r="BZ575" s="154"/>
      <c r="CA575" s="154"/>
      <c r="CB575" s="154"/>
      <c r="CC575" s="154"/>
      <c r="CD575" s="154"/>
      <c r="CE575" s="154"/>
      <c r="CF575" s="154"/>
      <c r="CG575" s="154"/>
      <c r="CH575" s="154"/>
      <c r="CI575" s="154"/>
      <c r="CJ575" s="154"/>
      <c r="CK575" s="154"/>
      <c r="CL575" s="154"/>
      <c r="CM575" s="154"/>
      <c r="CN575" s="154"/>
      <c r="CO575" s="154"/>
      <c r="CP575" s="154"/>
      <c r="CQ575" s="154"/>
      <c r="CR575" s="154"/>
      <c r="CS575" s="154"/>
      <c r="CT575" s="154"/>
      <c r="CU575" s="154"/>
      <c r="CV575" s="154"/>
      <c r="CW575" s="154"/>
      <c r="CX575" s="154"/>
      <c r="CY575" s="154"/>
      <c r="CZ575" s="154"/>
      <c r="DA575" s="154"/>
      <c r="DB575" s="154"/>
      <c r="DC575" s="154"/>
      <c r="DD575" s="154"/>
      <c r="DE575" s="154"/>
      <c r="DF575" s="154"/>
      <c r="DG575" s="154"/>
      <c r="DH575" s="154"/>
      <c r="DI575" s="154"/>
      <c r="DJ575" s="154"/>
      <c r="DK575" s="154"/>
      <c r="DL575" s="154"/>
      <c r="DM575" s="154"/>
      <c r="DN575" s="154"/>
      <c r="DO575" s="154"/>
      <c r="DP575" s="154"/>
      <c r="DQ575" s="154"/>
      <c r="DR575" s="154"/>
      <c r="DS575" s="154"/>
      <c r="DT575" s="154"/>
      <c r="DU575" s="154"/>
      <c r="DV575" s="154"/>
      <c r="DW575" s="154"/>
      <c r="DX575" s="154"/>
      <c r="DY575" s="154"/>
      <c r="DZ575" s="154"/>
      <c r="EA575" s="154"/>
      <c r="EB575" s="154"/>
      <c r="EC575" s="154"/>
      <c r="ED575" s="154"/>
      <c r="EE575" s="154"/>
      <c r="EF575" s="154"/>
      <c r="EG575" s="154"/>
      <c r="EH575" s="154"/>
      <c r="EI575" s="154"/>
      <c r="EJ575" s="154"/>
      <c r="EK575" s="154"/>
      <c r="EL575" s="154"/>
      <c r="EM575" s="154"/>
      <c r="EN575" s="154"/>
      <c r="EO575" s="154"/>
      <c r="EP575" s="154"/>
      <c r="EQ575" s="154"/>
      <c r="ER575" s="154"/>
      <c r="ES575" s="154"/>
      <c r="ET575" s="154"/>
      <c r="EU575" s="154"/>
      <c r="EV575" s="154"/>
    </row>
    <row r="576" spans="32:152" ht="12.75">
      <c r="AF576" s="154"/>
      <c r="AG576" s="154"/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  <c r="BD576" s="154"/>
      <c r="BE576" s="154"/>
      <c r="BF576" s="154"/>
      <c r="BG576" s="154"/>
      <c r="BH576" s="154"/>
      <c r="BI576" s="154"/>
      <c r="BJ576" s="154"/>
      <c r="BK576" s="154"/>
      <c r="BL576" s="154"/>
      <c r="BM576" s="154"/>
      <c r="BN576" s="154"/>
      <c r="BO576" s="154"/>
      <c r="BP576" s="154"/>
      <c r="BQ576" s="154"/>
      <c r="BR576" s="154"/>
      <c r="BS576" s="154"/>
      <c r="BT576" s="154"/>
      <c r="BU576" s="154"/>
      <c r="BV576" s="154"/>
      <c r="BW576" s="154"/>
      <c r="BX576" s="154"/>
      <c r="BY576" s="154"/>
      <c r="BZ576" s="154"/>
      <c r="CA576" s="154"/>
      <c r="CB576" s="154"/>
      <c r="CC576" s="154"/>
      <c r="CD576" s="154"/>
      <c r="CE576" s="154"/>
      <c r="CF576" s="154"/>
      <c r="CG576" s="154"/>
      <c r="CH576" s="154"/>
      <c r="CI576" s="154"/>
      <c r="CJ576" s="154"/>
      <c r="CK576" s="154"/>
      <c r="CL576" s="154"/>
      <c r="CM576" s="154"/>
      <c r="CN576" s="154"/>
      <c r="CO576" s="154"/>
      <c r="CP576" s="154"/>
      <c r="CQ576" s="154"/>
      <c r="CR576" s="154"/>
      <c r="CS576" s="154"/>
      <c r="CT576" s="154"/>
      <c r="CU576" s="154"/>
      <c r="CV576" s="154"/>
      <c r="CW576" s="154"/>
      <c r="CX576" s="154"/>
      <c r="CY576" s="154"/>
      <c r="CZ576" s="154"/>
      <c r="DA576" s="154"/>
      <c r="DB576" s="154"/>
      <c r="DC576" s="154"/>
      <c r="DD576" s="154"/>
      <c r="DE576" s="154"/>
      <c r="DF576" s="154"/>
      <c r="DG576" s="154"/>
      <c r="DH576" s="154"/>
      <c r="DI576" s="154"/>
      <c r="DJ576" s="154"/>
      <c r="DK576" s="154"/>
      <c r="DL576" s="154"/>
      <c r="DM576" s="154"/>
      <c r="DN576" s="154"/>
      <c r="DO576" s="154"/>
      <c r="DP576" s="154"/>
      <c r="DQ576" s="154"/>
      <c r="DR576" s="154"/>
      <c r="DS576" s="154"/>
      <c r="DT576" s="154"/>
      <c r="DU576" s="154"/>
      <c r="DV576" s="154"/>
      <c r="DW576" s="154"/>
      <c r="DX576" s="154"/>
      <c r="DY576" s="154"/>
      <c r="DZ576" s="154"/>
      <c r="EA576" s="154"/>
      <c r="EB576" s="154"/>
      <c r="EC576" s="154"/>
      <c r="ED576" s="154"/>
      <c r="EE576" s="154"/>
      <c r="EF576" s="154"/>
      <c r="EG576" s="154"/>
      <c r="EH576" s="154"/>
      <c r="EI576" s="154"/>
      <c r="EJ576" s="154"/>
      <c r="EK576" s="154"/>
      <c r="EL576" s="154"/>
      <c r="EM576" s="154"/>
      <c r="EN576" s="154"/>
      <c r="EO576" s="154"/>
      <c r="EP576" s="154"/>
      <c r="EQ576" s="154"/>
      <c r="ER576" s="154"/>
      <c r="ES576" s="154"/>
      <c r="ET576" s="154"/>
      <c r="EU576" s="154"/>
      <c r="EV576" s="154"/>
    </row>
    <row r="577" spans="32:152" ht="12.75"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  <c r="BD577" s="154"/>
      <c r="BE577" s="154"/>
      <c r="BF577" s="154"/>
      <c r="BG577" s="154"/>
      <c r="BH577" s="154"/>
      <c r="BI577" s="154"/>
      <c r="BJ577" s="154"/>
      <c r="BK577" s="154"/>
      <c r="BL577" s="154"/>
      <c r="BM577" s="154"/>
      <c r="BN577" s="154"/>
      <c r="BO577" s="154"/>
      <c r="BP577" s="154"/>
      <c r="BQ577" s="154"/>
      <c r="BR577" s="154"/>
      <c r="BS577" s="154"/>
      <c r="BT577" s="154"/>
      <c r="BU577" s="154"/>
      <c r="BV577" s="154"/>
      <c r="BW577" s="154"/>
      <c r="BX577" s="154"/>
      <c r="BY577" s="154"/>
      <c r="BZ577" s="154"/>
      <c r="CA577" s="154"/>
      <c r="CB577" s="154"/>
      <c r="CC577" s="154"/>
      <c r="CD577" s="154"/>
      <c r="CE577" s="154"/>
      <c r="CF577" s="154"/>
      <c r="CG577" s="154"/>
      <c r="CH577" s="154"/>
      <c r="CI577" s="154"/>
      <c r="CJ577" s="154"/>
      <c r="CK577" s="154"/>
      <c r="CL577" s="154"/>
      <c r="CM577" s="154"/>
      <c r="CN577" s="154"/>
      <c r="CO577" s="154"/>
      <c r="CP577" s="154"/>
      <c r="CQ577" s="154"/>
      <c r="CR577" s="154"/>
      <c r="CS577" s="154"/>
      <c r="CT577" s="154"/>
      <c r="CU577" s="154"/>
      <c r="CV577" s="154"/>
      <c r="CW577" s="154"/>
      <c r="CX577" s="154"/>
      <c r="CY577" s="154"/>
      <c r="CZ577" s="154"/>
      <c r="DA577" s="154"/>
      <c r="DB577" s="154"/>
      <c r="DC577" s="154"/>
      <c r="DD577" s="154"/>
      <c r="DE577" s="154"/>
      <c r="DF577" s="154"/>
      <c r="DG577" s="154"/>
      <c r="DH577" s="154"/>
      <c r="DI577" s="154"/>
      <c r="DJ577" s="154"/>
      <c r="DK577" s="154"/>
      <c r="DL577" s="154"/>
      <c r="DM577" s="154"/>
      <c r="DN577" s="154"/>
      <c r="DO577" s="154"/>
      <c r="DP577" s="154"/>
      <c r="DQ577" s="154"/>
      <c r="DR577" s="154"/>
      <c r="DS577" s="154"/>
      <c r="DT577" s="154"/>
      <c r="DU577" s="154"/>
      <c r="DV577" s="154"/>
      <c r="DW577" s="154"/>
      <c r="DX577" s="154"/>
      <c r="DY577" s="154"/>
      <c r="DZ577" s="154"/>
      <c r="EA577" s="154"/>
      <c r="EB577" s="154"/>
      <c r="EC577" s="154"/>
      <c r="ED577" s="154"/>
      <c r="EE577" s="154"/>
      <c r="EF577" s="154"/>
      <c r="EG577" s="154"/>
      <c r="EH577" s="154"/>
      <c r="EI577" s="154"/>
      <c r="EJ577" s="154"/>
      <c r="EK577" s="154"/>
      <c r="EL577" s="154"/>
      <c r="EM577" s="154"/>
      <c r="EN577" s="154"/>
      <c r="EO577" s="154"/>
      <c r="EP577" s="154"/>
      <c r="EQ577" s="154"/>
      <c r="ER577" s="154"/>
      <c r="ES577" s="154"/>
      <c r="ET577" s="154"/>
      <c r="EU577" s="154"/>
      <c r="EV577" s="154"/>
    </row>
    <row r="578" spans="32:152" ht="12.75">
      <c r="AF578" s="154"/>
      <c r="AG578" s="154"/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  <c r="BD578" s="154"/>
      <c r="BE578" s="154"/>
      <c r="BF578" s="154"/>
      <c r="BG578" s="154"/>
      <c r="BH578" s="154"/>
      <c r="BI578" s="154"/>
      <c r="BJ578" s="154"/>
      <c r="BK578" s="154"/>
      <c r="BL578" s="154"/>
      <c r="BM578" s="154"/>
      <c r="BN578" s="154"/>
      <c r="BO578" s="154"/>
      <c r="BP578" s="154"/>
      <c r="BQ578" s="154"/>
      <c r="BR578" s="154"/>
      <c r="BS578" s="154"/>
      <c r="BT578" s="154"/>
      <c r="BU578" s="154"/>
      <c r="BV578" s="154"/>
      <c r="BW578" s="154"/>
      <c r="BX578" s="154"/>
      <c r="BY578" s="154"/>
      <c r="BZ578" s="154"/>
      <c r="CA578" s="154"/>
      <c r="CB578" s="154"/>
      <c r="CC578" s="154"/>
      <c r="CD578" s="154"/>
      <c r="CE578" s="154"/>
      <c r="CF578" s="154"/>
      <c r="CG578" s="154"/>
      <c r="CH578" s="154"/>
      <c r="CI578" s="154"/>
      <c r="CJ578" s="154"/>
      <c r="CK578" s="154"/>
      <c r="CL578" s="154"/>
      <c r="CM578" s="154"/>
      <c r="CN578" s="154"/>
      <c r="CO578" s="154"/>
      <c r="CP578" s="154"/>
      <c r="CQ578" s="154"/>
      <c r="CR578" s="154"/>
      <c r="CS578" s="154"/>
      <c r="CT578" s="154"/>
      <c r="CU578" s="154"/>
      <c r="CV578" s="154"/>
      <c r="CW578" s="154"/>
      <c r="CX578" s="154"/>
      <c r="CY578" s="154"/>
      <c r="CZ578" s="154"/>
      <c r="DA578" s="154"/>
      <c r="DB578" s="154"/>
      <c r="DC578" s="154"/>
      <c r="DD578" s="154"/>
      <c r="DE578" s="154"/>
      <c r="DF578" s="154"/>
      <c r="DG578" s="154"/>
      <c r="DH578" s="154"/>
      <c r="DI578" s="154"/>
      <c r="DJ578" s="154"/>
      <c r="DK578" s="154"/>
      <c r="DL578" s="154"/>
      <c r="DM578" s="154"/>
      <c r="DN578" s="154"/>
      <c r="DO578" s="154"/>
      <c r="DP578" s="154"/>
      <c r="DQ578" s="154"/>
      <c r="DR578" s="154"/>
      <c r="DS578" s="154"/>
      <c r="DT578" s="154"/>
      <c r="DU578" s="154"/>
      <c r="DV578" s="154"/>
      <c r="DW578" s="154"/>
      <c r="DX578" s="154"/>
      <c r="DY578" s="154"/>
      <c r="DZ578" s="154"/>
      <c r="EA578" s="154"/>
      <c r="EB578" s="154"/>
      <c r="EC578" s="154"/>
      <c r="ED578" s="154"/>
      <c r="EE578" s="154"/>
      <c r="EF578" s="154"/>
      <c r="EG578" s="154"/>
      <c r="EH578" s="154"/>
      <c r="EI578" s="154"/>
      <c r="EJ578" s="154"/>
      <c r="EK578" s="154"/>
      <c r="EL578" s="154"/>
      <c r="EM578" s="154"/>
      <c r="EN578" s="154"/>
      <c r="EO578" s="154"/>
      <c r="EP578" s="154"/>
      <c r="EQ578" s="154"/>
      <c r="ER578" s="154"/>
      <c r="ES578" s="154"/>
      <c r="ET578" s="154"/>
      <c r="EU578" s="154"/>
      <c r="EV578" s="154"/>
    </row>
    <row r="579" spans="32:152" ht="12.75"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  <c r="BD579" s="154"/>
      <c r="BE579" s="154"/>
      <c r="BF579" s="154"/>
      <c r="BG579" s="154"/>
      <c r="BH579" s="154"/>
      <c r="BI579" s="154"/>
      <c r="BJ579" s="154"/>
      <c r="BK579" s="154"/>
      <c r="BL579" s="154"/>
      <c r="BM579" s="154"/>
      <c r="BN579" s="154"/>
      <c r="BO579" s="154"/>
      <c r="BP579" s="154"/>
      <c r="BQ579" s="154"/>
      <c r="BR579" s="154"/>
      <c r="BS579" s="154"/>
      <c r="BT579" s="154"/>
      <c r="BU579" s="154"/>
      <c r="BV579" s="154"/>
      <c r="BW579" s="154"/>
      <c r="BX579" s="154"/>
      <c r="BY579" s="154"/>
      <c r="BZ579" s="154"/>
      <c r="CA579" s="154"/>
      <c r="CB579" s="154"/>
      <c r="CC579" s="154"/>
      <c r="CD579" s="154"/>
      <c r="CE579" s="154"/>
      <c r="CF579" s="154"/>
      <c r="CG579" s="154"/>
      <c r="CH579" s="154"/>
      <c r="CI579" s="154"/>
      <c r="CJ579" s="154"/>
      <c r="CK579" s="154"/>
      <c r="CL579" s="154"/>
      <c r="CM579" s="154"/>
      <c r="CN579" s="154"/>
      <c r="CO579" s="154"/>
      <c r="CP579" s="154"/>
      <c r="CQ579" s="154"/>
      <c r="CR579" s="154"/>
      <c r="CS579" s="154"/>
      <c r="CT579" s="154"/>
      <c r="CU579" s="154"/>
      <c r="CV579" s="154"/>
      <c r="CW579" s="154"/>
      <c r="CX579" s="154"/>
      <c r="CY579" s="154"/>
      <c r="CZ579" s="154"/>
      <c r="DA579" s="154"/>
      <c r="DB579" s="154"/>
      <c r="DC579" s="154"/>
      <c r="DD579" s="154"/>
      <c r="DE579" s="154"/>
      <c r="DF579" s="154"/>
      <c r="DG579" s="154"/>
      <c r="DH579" s="154"/>
      <c r="DI579" s="154"/>
      <c r="DJ579" s="154"/>
      <c r="DK579" s="154"/>
      <c r="DL579" s="154"/>
      <c r="DM579" s="154"/>
      <c r="DN579" s="154"/>
      <c r="DO579" s="154"/>
      <c r="DP579" s="154"/>
      <c r="DQ579" s="154"/>
      <c r="DR579" s="154"/>
      <c r="DS579" s="154"/>
      <c r="DT579" s="154"/>
      <c r="DU579" s="154"/>
      <c r="DV579" s="154"/>
      <c r="DW579" s="154"/>
      <c r="DX579" s="154"/>
      <c r="DY579" s="154"/>
      <c r="DZ579" s="154"/>
      <c r="EA579" s="154"/>
      <c r="EB579" s="154"/>
      <c r="EC579" s="154"/>
      <c r="ED579" s="154"/>
      <c r="EE579" s="154"/>
      <c r="EF579" s="154"/>
      <c r="EG579" s="154"/>
      <c r="EH579" s="154"/>
      <c r="EI579" s="154"/>
      <c r="EJ579" s="154"/>
      <c r="EK579" s="154"/>
      <c r="EL579" s="154"/>
      <c r="EM579" s="154"/>
      <c r="EN579" s="154"/>
      <c r="EO579" s="154"/>
      <c r="EP579" s="154"/>
      <c r="EQ579" s="154"/>
      <c r="ER579" s="154"/>
      <c r="ES579" s="154"/>
      <c r="ET579" s="154"/>
      <c r="EU579" s="154"/>
      <c r="EV579" s="154"/>
    </row>
    <row r="580" spans="32:152" ht="12.75">
      <c r="AF580" s="154"/>
      <c r="AG580" s="154"/>
      <c r="AH580" s="154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  <c r="BD580" s="154"/>
      <c r="BE580" s="154"/>
      <c r="BF580" s="154"/>
      <c r="BG580" s="154"/>
      <c r="BH580" s="154"/>
      <c r="BI580" s="154"/>
      <c r="BJ580" s="154"/>
      <c r="BK580" s="154"/>
      <c r="BL580" s="154"/>
      <c r="BM580" s="154"/>
      <c r="BN580" s="154"/>
      <c r="BO580" s="154"/>
      <c r="BP580" s="154"/>
      <c r="BQ580" s="154"/>
      <c r="BR580" s="154"/>
      <c r="BS580" s="154"/>
      <c r="BT580" s="154"/>
      <c r="BU580" s="154"/>
      <c r="BV580" s="154"/>
      <c r="BW580" s="154"/>
      <c r="BX580" s="154"/>
      <c r="BY580" s="154"/>
      <c r="BZ580" s="154"/>
      <c r="CA580" s="154"/>
      <c r="CB580" s="154"/>
      <c r="CC580" s="154"/>
      <c r="CD580" s="154"/>
      <c r="CE580" s="154"/>
      <c r="CF580" s="154"/>
      <c r="CG580" s="154"/>
      <c r="CH580" s="154"/>
      <c r="CI580" s="154"/>
      <c r="CJ580" s="154"/>
      <c r="CK580" s="154"/>
      <c r="CL580" s="154"/>
      <c r="CM580" s="154"/>
      <c r="CN580" s="154"/>
      <c r="CO580" s="154"/>
      <c r="CP580" s="154"/>
      <c r="CQ580" s="154"/>
      <c r="CR580" s="154"/>
      <c r="CS580" s="154"/>
      <c r="CT580" s="154"/>
      <c r="CU580" s="154"/>
      <c r="CV580" s="154"/>
      <c r="CW580" s="154"/>
      <c r="CX580" s="154"/>
      <c r="CY580" s="154"/>
      <c r="CZ580" s="154"/>
      <c r="DA580" s="154"/>
      <c r="DB580" s="154"/>
      <c r="DC580" s="154"/>
      <c r="DD580" s="154"/>
      <c r="DE580" s="154"/>
      <c r="DF580" s="154"/>
      <c r="DG580" s="154"/>
      <c r="DH580" s="154"/>
      <c r="DI580" s="154"/>
      <c r="DJ580" s="154"/>
      <c r="DK580" s="154"/>
      <c r="DL580" s="154"/>
      <c r="DM580" s="154"/>
      <c r="DN580" s="154"/>
      <c r="DO580" s="154"/>
      <c r="DP580" s="154"/>
      <c r="DQ580" s="154"/>
      <c r="DR580" s="154"/>
      <c r="DS580" s="154"/>
      <c r="DT580" s="154"/>
      <c r="DU580" s="154"/>
      <c r="DV580" s="154"/>
      <c r="DW580" s="154"/>
      <c r="DX580" s="154"/>
      <c r="DY580" s="154"/>
      <c r="DZ580" s="154"/>
      <c r="EA580" s="154"/>
      <c r="EB580" s="154"/>
      <c r="EC580" s="154"/>
      <c r="ED580" s="154"/>
      <c r="EE580" s="154"/>
      <c r="EF580" s="154"/>
      <c r="EG580" s="154"/>
      <c r="EH580" s="154"/>
      <c r="EI580" s="154"/>
      <c r="EJ580" s="154"/>
      <c r="EK580" s="154"/>
      <c r="EL580" s="154"/>
      <c r="EM580" s="154"/>
      <c r="EN580" s="154"/>
      <c r="EO580" s="154"/>
      <c r="EP580" s="154"/>
      <c r="EQ580" s="154"/>
      <c r="ER580" s="154"/>
      <c r="ES580" s="154"/>
      <c r="ET580" s="154"/>
      <c r="EU580" s="154"/>
      <c r="EV580" s="154"/>
    </row>
    <row r="581" spans="32:152" ht="12.75">
      <c r="AF581" s="154"/>
      <c r="AG581" s="154"/>
      <c r="AH581" s="154"/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  <c r="BD581" s="154"/>
      <c r="BE581" s="154"/>
      <c r="BF581" s="154"/>
      <c r="BG581" s="154"/>
      <c r="BH581" s="154"/>
      <c r="BI581" s="154"/>
      <c r="BJ581" s="154"/>
      <c r="BK581" s="154"/>
      <c r="BL581" s="154"/>
      <c r="BM581" s="154"/>
      <c r="BN581" s="154"/>
      <c r="BO581" s="154"/>
      <c r="BP581" s="154"/>
      <c r="BQ581" s="154"/>
      <c r="BR581" s="154"/>
      <c r="BS581" s="154"/>
      <c r="BT581" s="154"/>
      <c r="BU581" s="154"/>
      <c r="BV581" s="154"/>
      <c r="BW581" s="154"/>
      <c r="BX581" s="154"/>
      <c r="BY581" s="154"/>
      <c r="BZ581" s="154"/>
      <c r="CA581" s="154"/>
      <c r="CB581" s="154"/>
      <c r="CC581" s="154"/>
      <c r="CD581" s="154"/>
      <c r="CE581" s="154"/>
      <c r="CF581" s="154"/>
      <c r="CG581" s="154"/>
      <c r="CH581" s="154"/>
      <c r="CI581" s="154"/>
      <c r="CJ581" s="154"/>
      <c r="CK581" s="154"/>
      <c r="CL581" s="154"/>
      <c r="CM581" s="154"/>
      <c r="CN581" s="154"/>
      <c r="CO581" s="154"/>
      <c r="CP581" s="154"/>
      <c r="CQ581" s="154"/>
      <c r="CR581" s="154"/>
      <c r="CS581" s="154"/>
      <c r="CT581" s="154"/>
      <c r="CU581" s="154"/>
      <c r="CV581" s="154"/>
      <c r="CW581" s="154"/>
      <c r="CX581" s="154"/>
      <c r="CY581" s="154"/>
      <c r="CZ581" s="154"/>
      <c r="DA581" s="154"/>
      <c r="DB581" s="154"/>
      <c r="DC581" s="154"/>
      <c r="DD581" s="154"/>
      <c r="DE581" s="154"/>
      <c r="DF581" s="154"/>
      <c r="DG581" s="154"/>
      <c r="DH581" s="154"/>
      <c r="DI581" s="154"/>
      <c r="DJ581" s="154"/>
      <c r="DK581" s="154"/>
      <c r="DL581" s="154"/>
      <c r="DM581" s="154"/>
      <c r="DN581" s="154"/>
      <c r="DO581" s="154"/>
      <c r="DP581" s="154"/>
      <c r="DQ581" s="154"/>
      <c r="DR581" s="154"/>
      <c r="DS581" s="154"/>
      <c r="DT581" s="154"/>
      <c r="DU581" s="154"/>
      <c r="DV581" s="154"/>
      <c r="DW581" s="154"/>
      <c r="DX581" s="154"/>
      <c r="DY581" s="154"/>
      <c r="DZ581" s="154"/>
      <c r="EA581" s="154"/>
      <c r="EB581" s="154"/>
      <c r="EC581" s="154"/>
      <c r="ED581" s="154"/>
      <c r="EE581" s="154"/>
      <c r="EF581" s="154"/>
      <c r="EG581" s="154"/>
      <c r="EH581" s="154"/>
      <c r="EI581" s="154"/>
      <c r="EJ581" s="154"/>
      <c r="EK581" s="154"/>
      <c r="EL581" s="154"/>
      <c r="EM581" s="154"/>
      <c r="EN581" s="154"/>
      <c r="EO581" s="154"/>
      <c r="EP581" s="154"/>
      <c r="EQ581" s="154"/>
      <c r="ER581" s="154"/>
      <c r="ES581" s="154"/>
      <c r="ET581" s="154"/>
      <c r="EU581" s="154"/>
      <c r="EV581" s="154"/>
    </row>
    <row r="582" spans="32:152" ht="12.75">
      <c r="AF582" s="154"/>
      <c r="AG582" s="154"/>
      <c r="AH582" s="154"/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  <c r="BD582" s="154"/>
      <c r="BE582" s="154"/>
      <c r="BF582" s="154"/>
      <c r="BG582" s="154"/>
      <c r="BH582" s="154"/>
      <c r="BI582" s="154"/>
      <c r="BJ582" s="154"/>
      <c r="BK582" s="154"/>
      <c r="BL582" s="154"/>
      <c r="BM582" s="154"/>
      <c r="BN582" s="154"/>
      <c r="BO582" s="154"/>
      <c r="BP582" s="154"/>
      <c r="BQ582" s="154"/>
      <c r="BR582" s="154"/>
      <c r="BS582" s="154"/>
      <c r="BT582" s="154"/>
      <c r="BU582" s="154"/>
      <c r="BV582" s="154"/>
      <c r="BW582" s="154"/>
      <c r="BX582" s="154"/>
      <c r="BY582" s="154"/>
      <c r="BZ582" s="154"/>
      <c r="CA582" s="154"/>
      <c r="CB582" s="154"/>
      <c r="CC582" s="154"/>
      <c r="CD582" s="154"/>
      <c r="CE582" s="154"/>
      <c r="CF582" s="154"/>
      <c r="CG582" s="154"/>
      <c r="CH582" s="154"/>
      <c r="CI582" s="154"/>
      <c r="CJ582" s="154"/>
      <c r="CK582" s="154"/>
      <c r="CL582" s="154"/>
      <c r="CM582" s="154"/>
      <c r="CN582" s="154"/>
      <c r="CO582" s="154"/>
      <c r="CP582" s="154"/>
      <c r="CQ582" s="154"/>
      <c r="CR582" s="154"/>
      <c r="CS582" s="154"/>
      <c r="CT582" s="154"/>
      <c r="CU582" s="154"/>
      <c r="CV582" s="154"/>
      <c r="CW582" s="154"/>
      <c r="CX582" s="154"/>
      <c r="CY582" s="154"/>
      <c r="CZ582" s="154"/>
      <c r="DA582" s="154"/>
      <c r="DB582" s="154"/>
      <c r="DC582" s="154"/>
      <c r="DD582" s="154"/>
      <c r="DE582" s="154"/>
      <c r="DF582" s="154"/>
      <c r="DG582" s="154"/>
      <c r="DH582" s="154"/>
      <c r="DI582" s="154"/>
      <c r="DJ582" s="154"/>
      <c r="DK582" s="154"/>
      <c r="DL582" s="154"/>
      <c r="DM582" s="154"/>
      <c r="DN582" s="154"/>
      <c r="DO582" s="154"/>
      <c r="DP582" s="154"/>
      <c r="DQ582" s="154"/>
      <c r="DR582" s="154"/>
      <c r="DS582" s="154"/>
      <c r="DT582" s="154"/>
      <c r="DU582" s="154"/>
      <c r="DV582" s="154"/>
      <c r="DW582" s="154"/>
      <c r="DX582" s="154"/>
      <c r="DY582" s="154"/>
      <c r="DZ582" s="154"/>
      <c r="EA582" s="154"/>
      <c r="EB582" s="154"/>
      <c r="EC582" s="154"/>
      <c r="ED582" s="154"/>
      <c r="EE582" s="154"/>
      <c r="EF582" s="154"/>
      <c r="EG582" s="154"/>
      <c r="EH582" s="154"/>
      <c r="EI582" s="154"/>
      <c r="EJ582" s="154"/>
      <c r="EK582" s="154"/>
      <c r="EL582" s="154"/>
      <c r="EM582" s="154"/>
      <c r="EN582" s="154"/>
      <c r="EO582" s="154"/>
      <c r="EP582" s="154"/>
      <c r="EQ582" s="154"/>
      <c r="ER582" s="154"/>
      <c r="ES582" s="154"/>
      <c r="ET582" s="154"/>
      <c r="EU582" s="154"/>
      <c r="EV582" s="154"/>
    </row>
    <row r="583" spans="32:152" ht="12.75">
      <c r="AF583" s="154"/>
      <c r="AG583" s="154"/>
      <c r="AH583" s="154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  <c r="BD583" s="154"/>
      <c r="BE583" s="154"/>
      <c r="BF583" s="154"/>
      <c r="BG583" s="154"/>
      <c r="BH583" s="154"/>
      <c r="BI583" s="154"/>
      <c r="BJ583" s="154"/>
      <c r="BK583" s="154"/>
      <c r="BL583" s="154"/>
      <c r="BM583" s="154"/>
      <c r="BN583" s="154"/>
      <c r="BO583" s="154"/>
      <c r="BP583" s="154"/>
      <c r="BQ583" s="154"/>
      <c r="BR583" s="154"/>
      <c r="BS583" s="154"/>
      <c r="BT583" s="154"/>
      <c r="BU583" s="154"/>
      <c r="BV583" s="154"/>
      <c r="BW583" s="154"/>
      <c r="BX583" s="154"/>
      <c r="BY583" s="154"/>
      <c r="BZ583" s="154"/>
      <c r="CA583" s="154"/>
      <c r="CB583" s="154"/>
      <c r="CC583" s="154"/>
      <c r="CD583" s="154"/>
      <c r="CE583" s="154"/>
      <c r="CF583" s="154"/>
      <c r="CG583" s="154"/>
      <c r="CH583" s="154"/>
      <c r="CI583" s="154"/>
      <c r="CJ583" s="154"/>
      <c r="CK583" s="154"/>
      <c r="CL583" s="154"/>
      <c r="CM583" s="154"/>
      <c r="CN583" s="154"/>
      <c r="CO583" s="154"/>
      <c r="CP583" s="154"/>
      <c r="CQ583" s="154"/>
      <c r="CR583" s="154"/>
      <c r="CS583" s="154"/>
      <c r="CT583" s="154"/>
      <c r="CU583" s="154"/>
      <c r="CV583" s="154"/>
      <c r="CW583" s="154"/>
      <c r="CX583" s="154"/>
      <c r="CY583" s="154"/>
      <c r="CZ583" s="154"/>
      <c r="DA583" s="154"/>
      <c r="DB583" s="154"/>
      <c r="DC583" s="154"/>
      <c r="DD583" s="154"/>
      <c r="DE583" s="154"/>
      <c r="DF583" s="154"/>
      <c r="DG583" s="154"/>
      <c r="DH583" s="154"/>
      <c r="DI583" s="154"/>
      <c r="DJ583" s="154"/>
      <c r="DK583" s="154"/>
      <c r="DL583" s="154"/>
      <c r="DM583" s="154"/>
      <c r="DN583" s="154"/>
      <c r="DO583" s="154"/>
      <c r="DP583" s="154"/>
      <c r="DQ583" s="154"/>
      <c r="DR583" s="154"/>
      <c r="DS583" s="154"/>
      <c r="DT583" s="154"/>
      <c r="DU583" s="154"/>
      <c r="DV583" s="154"/>
      <c r="DW583" s="154"/>
      <c r="DX583" s="154"/>
      <c r="DY583" s="154"/>
      <c r="DZ583" s="154"/>
      <c r="EA583" s="154"/>
      <c r="EB583" s="154"/>
      <c r="EC583" s="154"/>
      <c r="ED583" s="154"/>
      <c r="EE583" s="154"/>
      <c r="EF583" s="154"/>
      <c r="EG583" s="154"/>
      <c r="EH583" s="154"/>
      <c r="EI583" s="154"/>
      <c r="EJ583" s="154"/>
      <c r="EK583" s="154"/>
      <c r="EL583" s="154"/>
      <c r="EM583" s="154"/>
      <c r="EN583" s="154"/>
      <c r="EO583" s="154"/>
      <c r="EP583" s="154"/>
      <c r="EQ583" s="154"/>
      <c r="ER583" s="154"/>
      <c r="ES583" s="154"/>
      <c r="ET583" s="154"/>
      <c r="EU583" s="154"/>
      <c r="EV583" s="154"/>
    </row>
    <row r="584" spans="32:152" ht="12.75">
      <c r="AF584" s="154"/>
      <c r="AG584" s="154"/>
      <c r="AH584" s="154"/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  <c r="BD584" s="154"/>
      <c r="BE584" s="154"/>
      <c r="BF584" s="154"/>
      <c r="BG584" s="154"/>
      <c r="BH584" s="154"/>
      <c r="BI584" s="154"/>
      <c r="BJ584" s="154"/>
      <c r="BK584" s="154"/>
      <c r="BL584" s="154"/>
      <c r="BM584" s="154"/>
      <c r="BN584" s="154"/>
      <c r="BO584" s="154"/>
      <c r="BP584" s="154"/>
      <c r="BQ584" s="154"/>
      <c r="BR584" s="154"/>
      <c r="BS584" s="154"/>
      <c r="BT584" s="154"/>
      <c r="BU584" s="154"/>
      <c r="BV584" s="154"/>
      <c r="BW584" s="154"/>
      <c r="BX584" s="154"/>
      <c r="BY584" s="154"/>
      <c r="BZ584" s="154"/>
      <c r="CA584" s="154"/>
      <c r="CB584" s="154"/>
      <c r="CC584" s="154"/>
      <c r="CD584" s="154"/>
      <c r="CE584" s="154"/>
      <c r="CF584" s="154"/>
      <c r="CG584" s="154"/>
      <c r="CH584" s="154"/>
      <c r="CI584" s="154"/>
      <c r="CJ584" s="154"/>
      <c r="CK584" s="154"/>
      <c r="CL584" s="154"/>
      <c r="CM584" s="154"/>
      <c r="CN584" s="154"/>
      <c r="CO584" s="154"/>
      <c r="CP584" s="154"/>
      <c r="CQ584" s="154"/>
      <c r="CR584" s="154"/>
      <c r="CS584" s="154"/>
      <c r="CT584" s="154"/>
      <c r="CU584" s="154"/>
      <c r="CV584" s="154"/>
      <c r="CW584" s="154"/>
      <c r="CX584" s="154"/>
      <c r="CY584" s="154"/>
      <c r="CZ584" s="154"/>
      <c r="DA584" s="154"/>
      <c r="DB584" s="154"/>
      <c r="DC584" s="154"/>
      <c r="DD584" s="154"/>
      <c r="DE584" s="154"/>
      <c r="DF584" s="154"/>
      <c r="DG584" s="154"/>
      <c r="DH584" s="154"/>
      <c r="DI584" s="154"/>
      <c r="DJ584" s="154"/>
      <c r="DK584" s="154"/>
      <c r="DL584" s="154"/>
      <c r="DM584" s="154"/>
      <c r="DN584" s="154"/>
      <c r="DO584" s="154"/>
      <c r="DP584" s="154"/>
      <c r="DQ584" s="154"/>
      <c r="DR584" s="154"/>
      <c r="DS584" s="154"/>
      <c r="DT584" s="154"/>
      <c r="DU584" s="154"/>
      <c r="DV584" s="154"/>
      <c r="DW584" s="154"/>
      <c r="DX584" s="154"/>
      <c r="DY584" s="154"/>
      <c r="DZ584" s="154"/>
      <c r="EA584" s="154"/>
      <c r="EB584" s="154"/>
      <c r="EC584" s="154"/>
      <c r="ED584" s="154"/>
      <c r="EE584" s="154"/>
      <c r="EF584" s="154"/>
      <c r="EG584" s="154"/>
      <c r="EH584" s="154"/>
      <c r="EI584" s="154"/>
      <c r="EJ584" s="154"/>
      <c r="EK584" s="154"/>
      <c r="EL584" s="154"/>
      <c r="EM584" s="154"/>
      <c r="EN584" s="154"/>
      <c r="EO584" s="154"/>
      <c r="EP584" s="154"/>
      <c r="EQ584" s="154"/>
      <c r="ER584" s="154"/>
      <c r="ES584" s="154"/>
      <c r="ET584" s="154"/>
      <c r="EU584" s="154"/>
      <c r="EV584" s="154"/>
    </row>
    <row r="585" spans="32:152" ht="12.75">
      <c r="AF585" s="154"/>
      <c r="AG585" s="154"/>
      <c r="AH585" s="154"/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  <c r="BD585" s="154"/>
      <c r="BE585" s="154"/>
      <c r="BF585" s="154"/>
      <c r="BG585" s="154"/>
      <c r="BH585" s="154"/>
      <c r="BI585" s="154"/>
      <c r="BJ585" s="154"/>
      <c r="BK585" s="154"/>
      <c r="BL585" s="154"/>
      <c r="BM585" s="154"/>
      <c r="BN585" s="154"/>
      <c r="BO585" s="154"/>
      <c r="BP585" s="154"/>
      <c r="BQ585" s="154"/>
      <c r="BR585" s="154"/>
      <c r="BS585" s="154"/>
      <c r="BT585" s="154"/>
      <c r="BU585" s="154"/>
      <c r="BV585" s="154"/>
      <c r="BW585" s="154"/>
      <c r="BX585" s="154"/>
      <c r="BY585" s="154"/>
      <c r="BZ585" s="154"/>
      <c r="CA585" s="154"/>
      <c r="CB585" s="154"/>
      <c r="CC585" s="154"/>
      <c r="CD585" s="154"/>
      <c r="CE585" s="154"/>
      <c r="CF585" s="154"/>
      <c r="CG585" s="154"/>
      <c r="CH585" s="154"/>
      <c r="CI585" s="154"/>
      <c r="CJ585" s="154"/>
      <c r="CK585" s="154"/>
      <c r="CL585" s="154"/>
      <c r="CM585" s="154"/>
      <c r="CN585" s="154"/>
      <c r="CO585" s="154"/>
      <c r="CP585" s="154"/>
      <c r="CQ585" s="154"/>
      <c r="CR585" s="154"/>
      <c r="CS585" s="154"/>
      <c r="CT585" s="154"/>
      <c r="CU585" s="154"/>
      <c r="CV585" s="154"/>
      <c r="CW585" s="154"/>
      <c r="CX585" s="154"/>
      <c r="CY585" s="154"/>
      <c r="CZ585" s="154"/>
      <c r="DA585" s="154"/>
      <c r="DB585" s="154"/>
      <c r="DC585" s="154"/>
      <c r="DD585" s="154"/>
      <c r="DE585" s="154"/>
      <c r="DF585" s="154"/>
      <c r="DG585" s="154"/>
      <c r="DH585" s="154"/>
      <c r="DI585" s="154"/>
      <c r="DJ585" s="154"/>
      <c r="DK585" s="154"/>
      <c r="DL585" s="154"/>
      <c r="DM585" s="154"/>
      <c r="DN585" s="154"/>
      <c r="DO585" s="154"/>
      <c r="DP585" s="154"/>
      <c r="DQ585" s="154"/>
      <c r="DR585" s="154"/>
      <c r="DS585" s="154"/>
      <c r="DT585" s="154"/>
      <c r="DU585" s="154"/>
      <c r="DV585" s="154"/>
      <c r="DW585" s="154"/>
      <c r="DX585" s="154"/>
      <c r="DY585" s="154"/>
      <c r="DZ585" s="154"/>
      <c r="EA585" s="154"/>
      <c r="EB585" s="154"/>
      <c r="EC585" s="154"/>
      <c r="ED585" s="154"/>
      <c r="EE585" s="154"/>
      <c r="EF585" s="154"/>
      <c r="EG585" s="154"/>
      <c r="EH585" s="154"/>
      <c r="EI585" s="154"/>
      <c r="EJ585" s="154"/>
      <c r="EK585" s="154"/>
      <c r="EL585" s="154"/>
      <c r="EM585" s="154"/>
      <c r="EN585" s="154"/>
      <c r="EO585" s="154"/>
      <c r="EP585" s="154"/>
      <c r="EQ585" s="154"/>
      <c r="ER585" s="154"/>
      <c r="ES585" s="154"/>
      <c r="ET585" s="154"/>
      <c r="EU585" s="154"/>
      <c r="EV585" s="154"/>
    </row>
    <row r="586" spans="32:152" ht="12.75">
      <c r="AF586" s="154"/>
      <c r="AG586" s="154"/>
      <c r="AH586" s="154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  <c r="BD586" s="154"/>
      <c r="BE586" s="154"/>
      <c r="BF586" s="154"/>
      <c r="BG586" s="154"/>
      <c r="BH586" s="154"/>
      <c r="BI586" s="154"/>
      <c r="BJ586" s="154"/>
      <c r="BK586" s="154"/>
      <c r="BL586" s="154"/>
      <c r="BM586" s="154"/>
      <c r="BN586" s="154"/>
      <c r="BO586" s="154"/>
      <c r="BP586" s="154"/>
      <c r="BQ586" s="154"/>
      <c r="BR586" s="154"/>
      <c r="BS586" s="154"/>
      <c r="BT586" s="154"/>
      <c r="BU586" s="154"/>
      <c r="BV586" s="154"/>
      <c r="BW586" s="154"/>
      <c r="BX586" s="154"/>
      <c r="BY586" s="154"/>
      <c r="BZ586" s="154"/>
      <c r="CA586" s="154"/>
      <c r="CB586" s="154"/>
      <c r="CC586" s="154"/>
      <c r="CD586" s="154"/>
      <c r="CE586" s="154"/>
      <c r="CF586" s="154"/>
      <c r="CG586" s="154"/>
      <c r="CH586" s="154"/>
      <c r="CI586" s="154"/>
      <c r="CJ586" s="154"/>
      <c r="CK586" s="154"/>
      <c r="CL586" s="154"/>
      <c r="CM586" s="154"/>
      <c r="CN586" s="154"/>
      <c r="CO586" s="154"/>
      <c r="CP586" s="154"/>
      <c r="CQ586" s="154"/>
      <c r="CR586" s="154"/>
      <c r="CS586" s="154"/>
      <c r="CT586" s="154"/>
      <c r="CU586" s="154"/>
      <c r="CV586" s="154"/>
      <c r="CW586" s="154"/>
      <c r="CX586" s="154"/>
      <c r="CY586" s="154"/>
      <c r="CZ586" s="154"/>
      <c r="DA586" s="154"/>
      <c r="DB586" s="154"/>
      <c r="DC586" s="154"/>
      <c r="DD586" s="154"/>
      <c r="DE586" s="154"/>
      <c r="DF586" s="154"/>
      <c r="DG586" s="154"/>
      <c r="DH586" s="154"/>
      <c r="DI586" s="154"/>
      <c r="DJ586" s="154"/>
      <c r="DK586" s="154"/>
      <c r="DL586" s="154"/>
      <c r="DM586" s="154"/>
      <c r="DN586" s="154"/>
      <c r="DO586" s="154"/>
      <c r="DP586" s="154"/>
      <c r="DQ586" s="154"/>
      <c r="DR586" s="154"/>
      <c r="DS586" s="154"/>
      <c r="DT586" s="154"/>
      <c r="DU586" s="154"/>
      <c r="DV586" s="154"/>
      <c r="DW586" s="154"/>
      <c r="DX586" s="154"/>
      <c r="DY586" s="154"/>
      <c r="DZ586" s="154"/>
      <c r="EA586" s="154"/>
      <c r="EB586" s="154"/>
      <c r="EC586" s="154"/>
      <c r="ED586" s="154"/>
      <c r="EE586" s="154"/>
      <c r="EF586" s="154"/>
      <c r="EG586" s="154"/>
      <c r="EH586" s="154"/>
      <c r="EI586" s="154"/>
      <c r="EJ586" s="154"/>
      <c r="EK586" s="154"/>
      <c r="EL586" s="154"/>
      <c r="EM586" s="154"/>
      <c r="EN586" s="154"/>
      <c r="EO586" s="154"/>
      <c r="EP586" s="154"/>
      <c r="EQ586" s="154"/>
      <c r="ER586" s="154"/>
      <c r="ES586" s="154"/>
      <c r="ET586" s="154"/>
      <c r="EU586" s="154"/>
      <c r="EV586" s="154"/>
    </row>
    <row r="587" spans="32:152" ht="12.75">
      <c r="AF587" s="154"/>
      <c r="AG587" s="154"/>
      <c r="AH587" s="154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  <c r="BD587" s="154"/>
      <c r="BE587" s="154"/>
      <c r="BF587" s="154"/>
      <c r="BG587" s="154"/>
      <c r="BH587" s="154"/>
      <c r="BI587" s="154"/>
      <c r="BJ587" s="154"/>
      <c r="BK587" s="154"/>
      <c r="BL587" s="154"/>
      <c r="BM587" s="154"/>
      <c r="BN587" s="154"/>
      <c r="BO587" s="154"/>
      <c r="BP587" s="154"/>
      <c r="BQ587" s="154"/>
      <c r="BR587" s="154"/>
      <c r="BS587" s="154"/>
      <c r="BT587" s="154"/>
      <c r="BU587" s="154"/>
      <c r="BV587" s="154"/>
      <c r="BW587" s="154"/>
      <c r="BX587" s="154"/>
      <c r="BY587" s="154"/>
      <c r="BZ587" s="154"/>
      <c r="CA587" s="154"/>
      <c r="CB587" s="154"/>
      <c r="CC587" s="154"/>
      <c r="CD587" s="154"/>
      <c r="CE587" s="154"/>
      <c r="CF587" s="154"/>
      <c r="CG587" s="154"/>
      <c r="CH587" s="154"/>
      <c r="CI587" s="154"/>
      <c r="CJ587" s="154"/>
      <c r="CK587" s="154"/>
      <c r="CL587" s="154"/>
      <c r="CM587" s="154"/>
      <c r="CN587" s="154"/>
      <c r="CO587" s="154"/>
      <c r="CP587" s="154"/>
      <c r="CQ587" s="154"/>
      <c r="CR587" s="154"/>
      <c r="CS587" s="154"/>
      <c r="CT587" s="154"/>
      <c r="CU587" s="154"/>
      <c r="CV587" s="154"/>
      <c r="CW587" s="154"/>
      <c r="CX587" s="154"/>
      <c r="CY587" s="154"/>
      <c r="CZ587" s="154"/>
      <c r="DA587" s="154"/>
      <c r="DB587" s="154"/>
      <c r="DC587" s="154"/>
      <c r="DD587" s="154"/>
      <c r="DE587" s="154"/>
      <c r="DF587" s="154"/>
      <c r="DG587" s="154"/>
      <c r="DH587" s="154"/>
      <c r="DI587" s="154"/>
      <c r="DJ587" s="154"/>
      <c r="DK587" s="154"/>
      <c r="DL587" s="154"/>
      <c r="DM587" s="154"/>
      <c r="DN587" s="154"/>
      <c r="DO587" s="154"/>
      <c r="DP587" s="154"/>
      <c r="DQ587" s="154"/>
      <c r="DR587" s="154"/>
      <c r="DS587" s="154"/>
      <c r="DT587" s="154"/>
      <c r="DU587" s="154"/>
      <c r="DV587" s="154"/>
      <c r="DW587" s="154"/>
      <c r="DX587" s="154"/>
      <c r="DY587" s="154"/>
      <c r="DZ587" s="154"/>
      <c r="EA587" s="154"/>
      <c r="EB587" s="154"/>
      <c r="EC587" s="154"/>
      <c r="ED587" s="154"/>
      <c r="EE587" s="154"/>
      <c r="EF587" s="154"/>
      <c r="EG587" s="154"/>
      <c r="EH587" s="154"/>
      <c r="EI587" s="154"/>
      <c r="EJ587" s="154"/>
      <c r="EK587" s="154"/>
      <c r="EL587" s="154"/>
      <c r="EM587" s="154"/>
      <c r="EN587" s="154"/>
      <c r="EO587" s="154"/>
      <c r="EP587" s="154"/>
      <c r="EQ587" s="154"/>
      <c r="ER587" s="154"/>
      <c r="ES587" s="154"/>
      <c r="ET587" s="154"/>
      <c r="EU587" s="154"/>
      <c r="EV587" s="154"/>
    </row>
    <row r="588" spans="32:152" ht="12.75">
      <c r="AF588" s="154"/>
      <c r="AG588" s="154"/>
      <c r="AH588" s="154"/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  <c r="BD588" s="154"/>
      <c r="BE588" s="154"/>
      <c r="BF588" s="154"/>
      <c r="BG588" s="154"/>
      <c r="BH588" s="154"/>
      <c r="BI588" s="154"/>
      <c r="BJ588" s="154"/>
      <c r="BK588" s="154"/>
      <c r="BL588" s="154"/>
      <c r="BM588" s="154"/>
      <c r="BN588" s="154"/>
      <c r="BO588" s="154"/>
      <c r="BP588" s="154"/>
      <c r="BQ588" s="154"/>
      <c r="BR588" s="154"/>
      <c r="BS588" s="154"/>
      <c r="BT588" s="154"/>
      <c r="BU588" s="154"/>
      <c r="BV588" s="154"/>
      <c r="BW588" s="154"/>
      <c r="BX588" s="154"/>
      <c r="BY588" s="154"/>
      <c r="BZ588" s="154"/>
      <c r="CA588" s="154"/>
      <c r="CB588" s="154"/>
      <c r="CC588" s="154"/>
      <c r="CD588" s="154"/>
      <c r="CE588" s="154"/>
      <c r="CF588" s="154"/>
      <c r="CG588" s="154"/>
      <c r="CH588" s="154"/>
      <c r="CI588" s="154"/>
      <c r="CJ588" s="154"/>
      <c r="CK588" s="154"/>
      <c r="CL588" s="154"/>
      <c r="CM588" s="154"/>
      <c r="CN588" s="154"/>
      <c r="CO588" s="154"/>
      <c r="CP588" s="154"/>
      <c r="CQ588" s="154"/>
      <c r="CR588" s="154"/>
      <c r="CS588" s="154"/>
      <c r="CT588" s="154"/>
      <c r="CU588" s="154"/>
      <c r="CV588" s="154"/>
      <c r="CW588" s="154"/>
      <c r="CX588" s="154"/>
      <c r="CY588" s="154"/>
      <c r="CZ588" s="154"/>
      <c r="DA588" s="154"/>
      <c r="DB588" s="154"/>
      <c r="DC588" s="154"/>
      <c r="DD588" s="154"/>
      <c r="DE588" s="154"/>
      <c r="DF588" s="154"/>
      <c r="DG588" s="154"/>
      <c r="DH588" s="154"/>
      <c r="DI588" s="154"/>
      <c r="DJ588" s="154"/>
      <c r="DK588" s="154"/>
      <c r="DL588" s="154"/>
      <c r="DM588" s="154"/>
      <c r="DN588" s="154"/>
      <c r="DO588" s="154"/>
      <c r="DP588" s="154"/>
      <c r="DQ588" s="154"/>
      <c r="DR588" s="154"/>
      <c r="DS588" s="154"/>
      <c r="DT588" s="154"/>
      <c r="DU588" s="154"/>
      <c r="DV588" s="154"/>
      <c r="DW588" s="154"/>
      <c r="DX588" s="154"/>
      <c r="DY588" s="154"/>
      <c r="DZ588" s="154"/>
      <c r="EA588" s="154"/>
      <c r="EB588" s="154"/>
      <c r="EC588" s="154"/>
      <c r="ED588" s="154"/>
      <c r="EE588" s="154"/>
      <c r="EF588" s="154"/>
      <c r="EG588" s="154"/>
      <c r="EH588" s="154"/>
      <c r="EI588" s="154"/>
      <c r="EJ588" s="154"/>
      <c r="EK588" s="154"/>
      <c r="EL588" s="154"/>
      <c r="EM588" s="154"/>
      <c r="EN588" s="154"/>
      <c r="EO588" s="154"/>
      <c r="EP588" s="154"/>
      <c r="EQ588" s="154"/>
      <c r="ER588" s="154"/>
      <c r="ES588" s="154"/>
      <c r="ET588" s="154"/>
      <c r="EU588" s="154"/>
      <c r="EV588" s="154"/>
    </row>
    <row r="589" spans="32:152" ht="12.75">
      <c r="AF589" s="154"/>
      <c r="AG589" s="154"/>
      <c r="AH589" s="154"/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  <c r="BD589" s="154"/>
      <c r="BE589" s="154"/>
      <c r="BF589" s="154"/>
      <c r="BG589" s="154"/>
      <c r="BH589" s="154"/>
      <c r="BI589" s="154"/>
      <c r="BJ589" s="154"/>
      <c r="BK589" s="154"/>
      <c r="BL589" s="154"/>
      <c r="BM589" s="154"/>
      <c r="BN589" s="154"/>
      <c r="BO589" s="154"/>
      <c r="BP589" s="154"/>
      <c r="BQ589" s="154"/>
      <c r="BR589" s="154"/>
      <c r="BS589" s="154"/>
      <c r="BT589" s="154"/>
      <c r="BU589" s="154"/>
      <c r="BV589" s="154"/>
      <c r="BW589" s="154"/>
      <c r="BX589" s="154"/>
      <c r="BY589" s="154"/>
      <c r="BZ589" s="154"/>
      <c r="CA589" s="154"/>
      <c r="CB589" s="154"/>
      <c r="CC589" s="154"/>
      <c r="CD589" s="154"/>
      <c r="CE589" s="154"/>
      <c r="CF589" s="154"/>
      <c r="CG589" s="154"/>
      <c r="CH589" s="154"/>
      <c r="CI589" s="154"/>
      <c r="CJ589" s="154"/>
      <c r="CK589" s="154"/>
      <c r="CL589" s="154"/>
      <c r="CM589" s="154"/>
      <c r="CN589" s="154"/>
      <c r="CO589" s="154"/>
      <c r="CP589" s="154"/>
      <c r="CQ589" s="154"/>
      <c r="CR589" s="154"/>
      <c r="CS589" s="154"/>
      <c r="CT589" s="154"/>
      <c r="CU589" s="154"/>
      <c r="CV589" s="154"/>
      <c r="CW589" s="154"/>
      <c r="CX589" s="154"/>
      <c r="CY589" s="154"/>
      <c r="CZ589" s="154"/>
      <c r="DA589" s="154"/>
      <c r="DB589" s="154"/>
      <c r="DC589" s="154"/>
      <c r="DD589" s="154"/>
      <c r="DE589" s="154"/>
      <c r="DF589" s="154"/>
      <c r="DG589" s="154"/>
      <c r="DH589" s="154"/>
      <c r="DI589" s="154"/>
      <c r="DJ589" s="154"/>
      <c r="DK589" s="154"/>
      <c r="DL589" s="154"/>
      <c r="DM589" s="154"/>
      <c r="DN589" s="154"/>
      <c r="DO589" s="154"/>
      <c r="DP589" s="154"/>
      <c r="DQ589" s="154"/>
      <c r="DR589" s="154"/>
      <c r="DS589" s="154"/>
      <c r="DT589" s="154"/>
      <c r="DU589" s="154"/>
      <c r="DV589" s="154"/>
      <c r="DW589" s="154"/>
      <c r="DX589" s="154"/>
      <c r="DY589" s="154"/>
      <c r="DZ589" s="154"/>
      <c r="EA589" s="154"/>
      <c r="EB589" s="154"/>
      <c r="EC589" s="154"/>
      <c r="ED589" s="154"/>
      <c r="EE589" s="154"/>
      <c r="EF589" s="154"/>
      <c r="EG589" s="154"/>
      <c r="EH589" s="154"/>
      <c r="EI589" s="154"/>
      <c r="EJ589" s="154"/>
      <c r="EK589" s="154"/>
      <c r="EL589" s="154"/>
      <c r="EM589" s="154"/>
      <c r="EN589" s="154"/>
      <c r="EO589" s="154"/>
      <c r="EP589" s="154"/>
      <c r="EQ589" s="154"/>
      <c r="ER589" s="154"/>
      <c r="ES589" s="154"/>
      <c r="ET589" s="154"/>
      <c r="EU589" s="154"/>
      <c r="EV589" s="154"/>
    </row>
    <row r="590" spans="32:152" ht="12.75">
      <c r="AF590" s="154"/>
      <c r="AG590" s="154"/>
      <c r="AH590" s="154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  <c r="BD590" s="154"/>
      <c r="BE590" s="154"/>
      <c r="BF590" s="154"/>
      <c r="BG590" s="154"/>
      <c r="BH590" s="154"/>
      <c r="BI590" s="154"/>
      <c r="BJ590" s="154"/>
      <c r="BK590" s="154"/>
      <c r="BL590" s="154"/>
      <c r="BM590" s="154"/>
      <c r="BN590" s="154"/>
      <c r="BO590" s="154"/>
      <c r="BP590" s="154"/>
      <c r="BQ590" s="154"/>
      <c r="BR590" s="154"/>
      <c r="BS590" s="154"/>
      <c r="BT590" s="154"/>
      <c r="BU590" s="154"/>
      <c r="BV590" s="154"/>
      <c r="BW590" s="154"/>
      <c r="BX590" s="154"/>
      <c r="BY590" s="154"/>
      <c r="BZ590" s="154"/>
      <c r="CA590" s="154"/>
      <c r="CB590" s="154"/>
      <c r="CC590" s="154"/>
      <c r="CD590" s="154"/>
      <c r="CE590" s="154"/>
      <c r="CF590" s="154"/>
      <c r="CG590" s="154"/>
      <c r="CH590" s="154"/>
      <c r="CI590" s="154"/>
      <c r="CJ590" s="154"/>
      <c r="CK590" s="154"/>
      <c r="CL590" s="154"/>
      <c r="CM590" s="154"/>
      <c r="CN590" s="154"/>
      <c r="CO590" s="154"/>
      <c r="CP590" s="154"/>
      <c r="CQ590" s="154"/>
      <c r="CR590" s="154"/>
      <c r="CS590" s="154"/>
      <c r="CT590" s="154"/>
      <c r="CU590" s="154"/>
      <c r="CV590" s="154"/>
      <c r="CW590" s="154"/>
      <c r="CX590" s="154"/>
      <c r="CY590" s="154"/>
      <c r="CZ590" s="154"/>
      <c r="DA590" s="154"/>
      <c r="DB590" s="154"/>
      <c r="DC590" s="154"/>
      <c r="DD590" s="154"/>
      <c r="DE590" s="154"/>
      <c r="DF590" s="154"/>
      <c r="DG590" s="154"/>
      <c r="DH590" s="154"/>
      <c r="DI590" s="154"/>
      <c r="DJ590" s="154"/>
      <c r="DK590" s="154"/>
      <c r="DL590" s="154"/>
      <c r="DM590" s="154"/>
      <c r="DN590" s="154"/>
      <c r="DO590" s="154"/>
      <c r="DP590" s="154"/>
      <c r="DQ590" s="154"/>
      <c r="DR590" s="154"/>
      <c r="DS590" s="154"/>
      <c r="DT590" s="154"/>
      <c r="DU590" s="154"/>
      <c r="DV590" s="154"/>
      <c r="DW590" s="154"/>
      <c r="DX590" s="154"/>
      <c r="DY590" s="154"/>
      <c r="DZ590" s="154"/>
      <c r="EA590" s="154"/>
      <c r="EB590" s="154"/>
      <c r="EC590" s="154"/>
      <c r="ED590" s="154"/>
      <c r="EE590" s="154"/>
      <c r="EF590" s="154"/>
      <c r="EG590" s="154"/>
      <c r="EH590" s="154"/>
      <c r="EI590" s="154"/>
      <c r="EJ590" s="154"/>
      <c r="EK590" s="154"/>
      <c r="EL590" s="154"/>
      <c r="EM590" s="154"/>
      <c r="EN590" s="154"/>
      <c r="EO590" s="154"/>
      <c r="EP590" s="154"/>
      <c r="EQ590" s="154"/>
      <c r="ER590" s="154"/>
      <c r="ES590" s="154"/>
      <c r="ET590" s="154"/>
      <c r="EU590" s="154"/>
      <c r="EV590" s="154"/>
    </row>
    <row r="591" spans="32:152" ht="12.75">
      <c r="AF591" s="154"/>
      <c r="AG591" s="154"/>
      <c r="AH591" s="154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  <c r="BD591" s="154"/>
      <c r="BE591" s="154"/>
      <c r="BF591" s="154"/>
      <c r="BG591" s="154"/>
      <c r="BH591" s="154"/>
      <c r="BI591" s="154"/>
      <c r="BJ591" s="154"/>
      <c r="BK591" s="154"/>
      <c r="BL591" s="154"/>
      <c r="BM591" s="154"/>
      <c r="BN591" s="154"/>
      <c r="BO591" s="154"/>
      <c r="BP591" s="154"/>
      <c r="BQ591" s="154"/>
      <c r="BR591" s="154"/>
      <c r="BS591" s="154"/>
      <c r="BT591" s="154"/>
      <c r="BU591" s="154"/>
      <c r="BV591" s="154"/>
      <c r="BW591" s="154"/>
      <c r="BX591" s="154"/>
      <c r="BY591" s="154"/>
      <c r="BZ591" s="154"/>
      <c r="CA591" s="154"/>
      <c r="CB591" s="154"/>
      <c r="CC591" s="154"/>
      <c r="CD591" s="154"/>
      <c r="CE591" s="154"/>
      <c r="CF591" s="154"/>
      <c r="CG591" s="154"/>
      <c r="CH591" s="154"/>
      <c r="CI591" s="154"/>
      <c r="CJ591" s="154"/>
      <c r="CK591" s="154"/>
      <c r="CL591" s="154"/>
      <c r="CM591" s="154"/>
      <c r="CN591" s="154"/>
      <c r="CO591" s="154"/>
      <c r="CP591" s="154"/>
      <c r="CQ591" s="154"/>
      <c r="CR591" s="154"/>
      <c r="CS591" s="154"/>
      <c r="CT591" s="154"/>
      <c r="CU591" s="154"/>
      <c r="CV591" s="154"/>
      <c r="CW591" s="154"/>
      <c r="CX591" s="154"/>
      <c r="CY591" s="154"/>
      <c r="CZ591" s="154"/>
      <c r="DA591" s="154"/>
      <c r="DB591" s="154"/>
      <c r="DC591" s="154"/>
      <c r="DD591" s="154"/>
      <c r="DE591" s="154"/>
      <c r="DF591" s="154"/>
      <c r="DG591" s="154"/>
      <c r="DH591" s="154"/>
      <c r="DI591" s="154"/>
      <c r="DJ591" s="154"/>
      <c r="DK591" s="154"/>
      <c r="DL591" s="154"/>
      <c r="DM591" s="154"/>
      <c r="DN591" s="154"/>
      <c r="DO591" s="154"/>
      <c r="DP591" s="154"/>
      <c r="DQ591" s="154"/>
      <c r="DR591" s="154"/>
      <c r="DS591" s="154"/>
      <c r="DT591" s="154"/>
      <c r="DU591" s="154"/>
      <c r="DV591" s="154"/>
      <c r="DW591" s="154"/>
      <c r="DX591" s="154"/>
      <c r="DY591" s="154"/>
      <c r="DZ591" s="154"/>
      <c r="EA591" s="154"/>
      <c r="EB591" s="154"/>
      <c r="EC591" s="154"/>
      <c r="ED591" s="154"/>
      <c r="EE591" s="154"/>
      <c r="EF591" s="154"/>
      <c r="EG591" s="154"/>
      <c r="EH591" s="154"/>
      <c r="EI591" s="154"/>
      <c r="EJ591" s="154"/>
      <c r="EK591" s="154"/>
      <c r="EL591" s="154"/>
      <c r="EM591" s="154"/>
      <c r="EN591" s="154"/>
      <c r="EO591" s="154"/>
      <c r="EP591" s="154"/>
      <c r="EQ591" s="154"/>
      <c r="ER591" s="154"/>
      <c r="ES591" s="154"/>
      <c r="ET591" s="154"/>
      <c r="EU591" s="154"/>
      <c r="EV591" s="154"/>
    </row>
    <row r="592" spans="32:152" ht="12.75">
      <c r="AF592" s="154"/>
      <c r="AG592" s="154"/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  <c r="BD592" s="154"/>
      <c r="BE592" s="154"/>
      <c r="BF592" s="154"/>
      <c r="BG592" s="154"/>
      <c r="BH592" s="154"/>
      <c r="BI592" s="154"/>
      <c r="BJ592" s="154"/>
      <c r="BK592" s="154"/>
      <c r="BL592" s="154"/>
      <c r="BM592" s="154"/>
      <c r="BN592" s="154"/>
      <c r="BO592" s="154"/>
      <c r="BP592" s="154"/>
      <c r="BQ592" s="154"/>
      <c r="BR592" s="154"/>
      <c r="BS592" s="154"/>
      <c r="BT592" s="154"/>
      <c r="BU592" s="154"/>
      <c r="BV592" s="154"/>
      <c r="BW592" s="154"/>
      <c r="BX592" s="154"/>
      <c r="BY592" s="154"/>
      <c r="BZ592" s="154"/>
      <c r="CA592" s="154"/>
      <c r="CB592" s="154"/>
      <c r="CC592" s="154"/>
      <c r="CD592" s="154"/>
      <c r="CE592" s="154"/>
      <c r="CF592" s="154"/>
      <c r="CG592" s="154"/>
      <c r="CH592" s="154"/>
      <c r="CI592" s="154"/>
      <c r="CJ592" s="154"/>
      <c r="CK592" s="154"/>
      <c r="CL592" s="154"/>
      <c r="CM592" s="154"/>
      <c r="CN592" s="154"/>
      <c r="CO592" s="154"/>
      <c r="CP592" s="154"/>
      <c r="CQ592" s="154"/>
      <c r="CR592" s="154"/>
      <c r="CS592" s="154"/>
      <c r="CT592" s="154"/>
      <c r="CU592" s="154"/>
      <c r="CV592" s="154"/>
      <c r="CW592" s="154"/>
      <c r="CX592" s="154"/>
      <c r="CY592" s="154"/>
      <c r="CZ592" s="154"/>
      <c r="DA592" s="154"/>
      <c r="DB592" s="154"/>
      <c r="DC592" s="154"/>
      <c r="DD592" s="154"/>
      <c r="DE592" s="154"/>
      <c r="DF592" s="154"/>
      <c r="DG592" s="154"/>
      <c r="DH592" s="154"/>
      <c r="DI592" s="154"/>
      <c r="DJ592" s="154"/>
      <c r="DK592" s="154"/>
      <c r="DL592" s="154"/>
      <c r="DM592" s="154"/>
      <c r="DN592" s="154"/>
      <c r="DO592" s="154"/>
      <c r="DP592" s="154"/>
      <c r="DQ592" s="154"/>
      <c r="DR592" s="154"/>
      <c r="DS592" s="154"/>
      <c r="DT592" s="154"/>
      <c r="DU592" s="154"/>
      <c r="DV592" s="154"/>
      <c r="DW592" s="154"/>
      <c r="DX592" s="154"/>
      <c r="DY592" s="154"/>
      <c r="DZ592" s="154"/>
      <c r="EA592" s="154"/>
      <c r="EB592" s="154"/>
      <c r="EC592" s="154"/>
      <c r="ED592" s="154"/>
      <c r="EE592" s="154"/>
      <c r="EF592" s="154"/>
      <c r="EG592" s="154"/>
      <c r="EH592" s="154"/>
      <c r="EI592" s="154"/>
      <c r="EJ592" s="154"/>
      <c r="EK592" s="154"/>
      <c r="EL592" s="154"/>
      <c r="EM592" s="154"/>
      <c r="EN592" s="154"/>
      <c r="EO592" s="154"/>
      <c r="EP592" s="154"/>
      <c r="EQ592" s="154"/>
      <c r="ER592" s="154"/>
      <c r="ES592" s="154"/>
      <c r="ET592" s="154"/>
      <c r="EU592" s="154"/>
      <c r="EV592" s="154"/>
    </row>
    <row r="593" spans="32:152" ht="12.75">
      <c r="AF593" s="154"/>
      <c r="AG593" s="154"/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  <c r="BD593" s="154"/>
      <c r="BE593" s="154"/>
      <c r="BF593" s="154"/>
      <c r="BG593" s="154"/>
      <c r="BH593" s="154"/>
      <c r="BI593" s="154"/>
      <c r="BJ593" s="154"/>
      <c r="BK593" s="154"/>
      <c r="BL593" s="154"/>
      <c r="BM593" s="154"/>
      <c r="BN593" s="154"/>
      <c r="BO593" s="154"/>
      <c r="BP593" s="154"/>
      <c r="BQ593" s="154"/>
      <c r="BR593" s="154"/>
      <c r="BS593" s="154"/>
      <c r="BT593" s="154"/>
      <c r="BU593" s="154"/>
      <c r="BV593" s="154"/>
      <c r="BW593" s="154"/>
      <c r="BX593" s="154"/>
      <c r="BY593" s="154"/>
      <c r="BZ593" s="154"/>
      <c r="CA593" s="154"/>
      <c r="CB593" s="154"/>
      <c r="CC593" s="154"/>
      <c r="CD593" s="154"/>
      <c r="CE593" s="154"/>
      <c r="CF593" s="154"/>
      <c r="CG593" s="154"/>
      <c r="CH593" s="154"/>
      <c r="CI593" s="154"/>
      <c r="CJ593" s="154"/>
      <c r="CK593" s="154"/>
      <c r="CL593" s="154"/>
      <c r="CM593" s="154"/>
      <c r="CN593" s="154"/>
      <c r="CO593" s="154"/>
      <c r="CP593" s="154"/>
      <c r="CQ593" s="154"/>
      <c r="CR593" s="154"/>
      <c r="CS593" s="154"/>
      <c r="CT593" s="154"/>
      <c r="CU593" s="154"/>
      <c r="CV593" s="154"/>
      <c r="CW593" s="154"/>
      <c r="CX593" s="154"/>
      <c r="CY593" s="154"/>
      <c r="CZ593" s="154"/>
      <c r="DA593" s="154"/>
      <c r="DB593" s="154"/>
      <c r="DC593" s="154"/>
      <c r="DD593" s="154"/>
      <c r="DE593" s="154"/>
      <c r="DF593" s="154"/>
      <c r="DG593" s="154"/>
      <c r="DH593" s="154"/>
      <c r="DI593" s="154"/>
      <c r="DJ593" s="154"/>
      <c r="DK593" s="154"/>
      <c r="DL593" s="154"/>
      <c r="DM593" s="154"/>
      <c r="DN593" s="154"/>
      <c r="DO593" s="154"/>
      <c r="DP593" s="154"/>
      <c r="DQ593" s="154"/>
      <c r="DR593" s="154"/>
      <c r="DS593" s="154"/>
      <c r="DT593" s="154"/>
      <c r="DU593" s="154"/>
      <c r="DV593" s="154"/>
      <c r="DW593" s="154"/>
      <c r="DX593" s="154"/>
      <c r="DY593" s="154"/>
      <c r="DZ593" s="154"/>
      <c r="EA593" s="154"/>
      <c r="EB593" s="154"/>
      <c r="EC593" s="154"/>
      <c r="ED593" s="154"/>
      <c r="EE593" s="154"/>
      <c r="EF593" s="154"/>
      <c r="EG593" s="154"/>
      <c r="EH593" s="154"/>
      <c r="EI593" s="154"/>
      <c r="EJ593" s="154"/>
      <c r="EK593" s="154"/>
      <c r="EL593" s="154"/>
      <c r="EM593" s="154"/>
      <c r="EN593" s="154"/>
      <c r="EO593" s="154"/>
      <c r="EP593" s="154"/>
      <c r="EQ593" s="154"/>
      <c r="ER593" s="154"/>
      <c r="ES593" s="154"/>
      <c r="ET593" s="154"/>
      <c r="EU593" s="154"/>
      <c r="EV593" s="154"/>
    </row>
    <row r="594" spans="32:152" ht="12.75">
      <c r="AF594" s="154"/>
      <c r="AG594" s="154"/>
      <c r="AH594" s="154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  <c r="BD594" s="154"/>
      <c r="BE594" s="154"/>
      <c r="BF594" s="154"/>
      <c r="BG594" s="154"/>
      <c r="BH594" s="154"/>
      <c r="BI594" s="154"/>
      <c r="BJ594" s="154"/>
      <c r="BK594" s="154"/>
      <c r="BL594" s="154"/>
      <c r="BM594" s="154"/>
      <c r="BN594" s="154"/>
      <c r="BO594" s="154"/>
      <c r="BP594" s="154"/>
      <c r="BQ594" s="154"/>
      <c r="BR594" s="154"/>
      <c r="BS594" s="154"/>
      <c r="BT594" s="154"/>
      <c r="BU594" s="154"/>
      <c r="BV594" s="154"/>
      <c r="BW594" s="154"/>
      <c r="BX594" s="154"/>
      <c r="BY594" s="154"/>
      <c r="BZ594" s="154"/>
      <c r="CA594" s="154"/>
      <c r="CB594" s="154"/>
      <c r="CC594" s="154"/>
      <c r="CD594" s="154"/>
      <c r="CE594" s="154"/>
      <c r="CF594" s="154"/>
      <c r="CG594" s="154"/>
      <c r="CH594" s="154"/>
      <c r="CI594" s="154"/>
      <c r="CJ594" s="154"/>
      <c r="CK594" s="154"/>
      <c r="CL594" s="154"/>
      <c r="CM594" s="154"/>
      <c r="CN594" s="154"/>
      <c r="CO594" s="154"/>
      <c r="CP594" s="154"/>
      <c r="CQ594" s="154"/>
      <c r="CR594" s="154"/>
      <c r="CS594" s="154"/>
      <c r="CT594" s="154"/>
      <c r="CU594" s="154"/>
      <c r="CV594" s="154"/>
      <c r="CW594" s="154"/>
      <c r="CX594" s="154"/>
      <c r="CY594" s="154"/>
      <c r="CZ594" s="154"/>
      <c r="DA594" s="154"/>
      <c r="DB594" s="154"/>
      <c r="DC594" s="154"/>
      <c r="DD594" s="154"/>
      <c r="DE594" s="154"/>
      <c r="DF594" s="154"/>
      <c r="DG594" s="154"/>
      <c r="DH594" s="154"/>
      <c r="DI594" s="154"/>
      <c r="DJ594" s="154"/>
      <c r="DK594" s="154"/>
      <c r="DL594" s="154"/>
      <c r="DM594" s="154"/>
      <c r="DN594" s="154"/>
      <c r="DO594" s="154"/>
      <c r="DP594" s="154"/>
      <c r="DQ594" s="154"/>
      <c r="DR594" s="154"/>
      <c r="DS594" s="154"/>
      <c r="DT594" s="154"/>
      <c r="DU594" s="154"/>
      <c r="DV594" s="154"/>
      <c r="DW594" s="154"/>
      <c r="DX594" s="154"/>
      <c r="DY594" s="154"/>
      <c r="DZ594" s="154"/>
      <c r="EA594" s="154"/>
      <c r="EB594" s="154"/>
      <c r="EC594" s="154"/>
      <c r="ED594" s="154"/>
      <c r="EE594" s="154"/>
      <c r="EF594" s="154"/>
      <c r="EG594" s="154"/>
      <c r="EH594" s="154"/>
      <c r="EI594" s="154"/>
      <c r="EJ594" s="154"/>
      <c r="EK594" s="154"/>
      <c r="EL594" s="154"/>
      <c r="EM594" s="154"/>
      <c r="EN594" s="154"/>
      <c r="EO594" s="154"/>
      <c r="EP594" s="154"/>
      <c r="EQ594" s="154"/>
      <c r="ER594" s="154"/>
      <c r="ES594" s="154"/>
      <c r="ET594" s="154"/>
      <c r="EU594" s="154"/>
      <c r="EV594" s="154"/>
    </row>
    <row r="595" spans="32:152" ht="12.75"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  <c r="BD595" s="154"/>
      <c r="BE595" s="154"/>
      <c r="BF595" s="154"/>
      <c r="BG595" s="154"/>
      <c r="BH595" s="154"/>
      <c r="BI595" s="154"/>
      <c r="BJ595" s="154"/>
      <c r="BK595" s="154"/>
      <c r="BL595" s="154"/>
      <c r="BM595" s="154"/>
      <c r="BN595" s="154"/>
      <c r="BO595" s="154"/>
      <c r="BP595" s="154"/>
      <c r="BQ595" s="154"/>
      <c r="BR595" s="154"/>
      <c r="BS595" s="154"/>
      <c r="BT595" s="154"/>
      <c r="BU595" s="154"/>
      <c r="BV595" s="154"/>
      <c r="BW595" s="154"/>
      <c r="BX595" s="154"/>
      <c r="BY595" s="154"/>
      <c r="BZ595" s="154"/>
      <c r="CA595" s="154"/>
      <c r="CB595" s="154"/>
      <c r="CC595" s="154"/>
      <c r="CD595" s="154"/>
      <c r="CE595" s="154"/>
      <c r="CF595" s="154"/>
      <c r="CG595" s="154"/>
      <c r="CH595" s="154"/>
      <c r="CI595" s="154"/>
      <c r="CJ595" s="154"/>
      <c r="CK595" s="154"/>
      <c r="CL595" s="154"/>
      <c r="CM595" s="154"/>
      <c r="CN595" s="154"/>
      <c r="CO595" s="154"/>
      <c r="CP595" s="154"/>
      <c r="CQ595" s="154"/>
      <c r="CR595" s="154"/>
      <c r="CS595" s="154"/>
      <c r="CT595" s="154"/>
      <c r="CU595" s="154"/>
      <c r="CV595" s="154"/>
      <c r="CW595" s="154"/>
      <c r="CX595" s="154"/>
      <c r="CY595" s="154"/>
      <c r="CZ595" s="154"/>
      <c r="DA595" s="154"/>
      <c r="DB595" s="154"/>
      <c r="DC595" s="154"/>
      <c r="DD595" s="154"/>
      <c r="DE595" s="154"/>
      <c r="DF595" s="154"/>
      <c r="DG595" s="154"/>
      <c r="DH595" s="154"/>
      <c r="DI595" s="154"/>
      <c r="DJ595" s="154"/>
      <c r="DK595" s="154"/>
      <c r="DL595" s="154"/>
      <c r="DM595" s="154"/>
      <c r="DN595" s="154"/>
      <c r="DO595" s="154"/>
      <c r="DP595" s="154"/>
      <c r="DQ595" s="154"/>
      <c r="DR595" s="154"/>
      <c r="DS595" s="154"/>
      <c r="DT595" s="154"/>
      <c r="DU595" s="154"/>
      <c r="DV595" s="154"/>
      <c r="DW595" s="154"/>
      <c r="DX595" s="154"/>
      <c r="DY595" s="154"/>
      <c r="DZ595" s="154"/>
      <c r="EA595" s="154"/>
      <c r="EB595" s="154"/>
      <c r="EC595" s="154"/>
      <c r="ED595" s="154"/>
      <c r="EE595" s="154"/>
      <c r="EF595" s="154"/>
      <c r="EG595" s="154"/>
      <c r="EH595" s="154"/>
      <c r="EI595" s="154"/>
      <c r="EJ595" s="154"/>
      <c r="EK595" s="154"/>
      <c r="EL595" s="154"/>
      <c r="EM595" s="154"/>
      <c r="EN595" s="154"/>
      <c r="EO595" s="154"/>
      <c r="EP595" s="154"/>
      <c r="EQ595" s="154"/>
      <c r="ER595" s="154"/>
      <c r="ES595" s="154"/>
      <c r="ET595" s="154"/>
      <c r="EU595" s="154"/>
      <c r="EV595" s="154"/>
    </row>
    <row r="596" spans="32:152" ht="12.75"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  <c r="BD596" s="154"/>
      <c r="BE596" s="154"/>
      <c r="BF596" s="154"/>
      <c r="BG596" s="154"/>
      <c r="BH596" s="154"/>
      <c r="BI596" s="154"/>
      <c r="BJ596" s="154"/>
      <c r="BK596" s="154"/>
      <c r="BL596" s="154"/>
      <c r="BM596" s="154"/>
      <c r="BN596" s="154"/>
      <c r="BO596" s="154"/>
      <c r="BP596" s="154"/>
      <c r="BQ596" s="154"/>
      <c r="BR596" s="154"/>
      <c r="BS596" s="154"/>
      <c r="BT596" s="154"/>
      <c r="BU596" s="154"/>
      <c r="BV596" s="154"/>
      <c r="BW596" s="154"/>
      <c r="BX596" s="154"/>
      <c r="BY596" s="154"/>
      <c r="BZ596" s="154"/>
      <c r="CA596" s="154"/>
      <c r="CB596" s="154"/>
      <c r="CC596" s="154"/>
      <c r="CD596" s="154"/>
      <c r="CE596" s="154"/>
      <c r="CF596" s="154"/>
      <c r="CG596" s="154"/>
      <c r="CH596" s="154"/>
      <c r="CI596" s="154"/>
      <c r="CJ596" s="154"/>
      <c r="CK596" s="154"/>
      <c r="CL596" s="154"/>
      <c r="CM596" s="154"/>
      <c r="CN596" s="154"/>
      <c r="CO596" s="154"/>
      <c r="CP596" s="154"/>
      <c r="CQ596" s="154"/>
      <c r="CR596" s="154"/>
      <c r="CS596" s="154"/>
      <c r="CT596" s="154"/>
      <c r="CU596" s="154"/>
      <c r="CV596" s="154"/>
      <c r="CW596" s="154"/>
      <c r="CX596" s="154"/>
      <c r="CY596" s="154"/>
      <c r="CZ596" s="154"/>
      <c r="DA596" s="154"/>
      <c r="DB596" s="154"/>
      <c r="DC596" s="154"/>
      <c r="DD596" s="154"/>
      <c r="DE596" s="154"/>
      <c r="DF596" s="154"/>
      <c r="DG596" s="154"/>
      <c r="DH596" s="154"/>
      <c r="DI596" s="154"/>
      <c r="DJ596" s="154"/>
      <c r="DK596" s="154"/>
      <c r="DL596" s="154"/>
      <c r="DM596" s="154"/>
      <c r="DN596" s="154"/>
      <c r="DO596" s="154"/>
      <c r="DP596" s="154"/>
      <c r="DQ596" s="154"/>
      <c r="DR596" s="154"/>
      <c r="DS596" s="154"/>
      <c r="DT596" s="154"/>
      <c r="DU596" s="154"/>
      <c r="DV596" s="154"/>
      <c r="DW596" s="154"/>
      <c r="DX596" s="154"/>
      <c r="DY596" s="154"/>
      <c r="DZ596" s="154"/>
      <c r="EA596" s="154"/>
      <c r="EB596" s="154"/>
      <c r="EC596" s="154"/>
      <c r="ED596" s="154"/>
      <c r="EE596" s="154"/>
      <c r="EF596" s="154"/>
      <c r="EG596" s="154"/>
      <c r="EH596" s="154"/>
      <c r="EI596" s="154"/>
      <c r="EJ596" s="154"/>
      <c r="EK596" s="154"/>
      <c r="EL596" s="154"/>
      <c r="EM596" s="154"/>
      <c r="EN596" s="154"/>
      <c r="EO596" s="154"/>
      <c r="EP596" s="154"/>
      <c r="EQ596" s="154"/>
      <c r="ER596" s="154"/>
      <c r="ES596" s="154"/>
      <c r="ET596" s="154"/>
      <c r="EU596" s="154"/>
      <c r="EV596" s="154"/>
    </row>
    <row r="597" spans="32:152" ht="12.75">
      <c r="AF597" s="154"/>
      <c r="AG597" s="154"/>
      <c r="AH597" s="154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  <c r="BD597" s="154"/>
      <c r="BE597" s="154"/>
      <c r="BF597" s="154"/>
      <c r="BG597" s="154"/>
      <c r="BH597" s="154"/>
      <c r="BI597" s="154"/>
      <c r="BJ597" s="154"/>
      <c r="BK597" s="154"/>
      <c r="BL597" s="154"/>
      <c r="BM597" s="154"/>
      <c r="BN597" s="154"/>
      <c r="BO597" s="154"/>
      <c r="BP597" s="154"/>
      <c r="BQ597" s="154"/>
      <c r="BR597" s="154"/>
      <c r="BS597" s="154"/>
      <c r="BT597" s="154"/>
      <c r="BU597" s="154"/>
      <c r="BV597" s="154"/>
      <c r="BW597" s="154"/>
      <c r="BX597" s="154"/>
      <c r="BY597" s="154"/>
      <c r="BZ597" s="154"/>
      <c r="CA597" s="154"/>
      <c r="CB597" s="154"/>
      <c r="CC597" s="154"/>
      <c r="CD597" s="154"/>
      <c r="CE597" s="154"/>
      <c r="CF597" s="154"/>
      <c r="CG597" s="154"/>
      <c r="CH597" s="154"/>
      <c r="CI597" s="154"/>
      <c r="CJ597" s="154"/>
      <c r="CK597" s="154"/>
      <c r="CL597" s="154"/>
      <c r="CM597" s="154"/>
      <c r="CN597" s="154"/>
      <c r="CO597" s="154"/>
      <c r="CP597" s="154"/>
      <c r="CQ597" s="154"/>
      <c r="CR597" s="154"/>
      <c r="CS597" s="154"/>
      <c r="CT597" s="154"/>
      <c r="CU597" s="154"/>
      <c r="CV597" s="154"/>
      <c r="CW597" s="154"/>
      <c r="CX597" s="154"/>
      <c r="CY597" s="154"/>
      <c r="CZ597" s="154"/>
      <c r="DA597" s="154"/>
      <c r="DB597" s="154"/>
      <c r="DC597" s="154"/>
      <c r="DD597" s="154"/>
      <c r="DE597" s="154"/>
      <c r="DF597" s="154"/>
      <c r="DG597" s="154"/>
      <c r="DH597" s="154"/>
      <c r="DI597" s="154"/>
      <c r="DJ597" s="154"/>
      <c r="DK597" s="154"/>
      <c r="DL597" s="154"/>
      <c r="DM597" s="154"/>
      <c r="DN597" s="154"/>
      <c r="DO597" s="154"/>
      <c r="DP597" s="154"/>
      <c r="DQ597" s="154"/>
      <c r="DR597" s="154"/>
      <c r="DS597" s="154"/>
      <c r="DT597" s="154"/>
      <c r="DU597" s="154"/>
      <c r="DV597" s="154"/>
      <c r="DW597" s="154"/>
      <c r="DX597" s="154"/>
      <c r="DY597" s="154"/>
      <c r="DZ597" s="154"/>
      <c r="EA597" s="154"/>
      <c r="EB597" s="154"/>
      <c r="EC597" s="154"/>
      <c r="ED597" s="154"/>
      <c r="EE597" s="154"/>
      <c r="EF597" s="154"/>
      <c r="EG597" s="154"/>
      <c r="EH597" s="154"/>
      <c r="EI597" s="154"/>
      <c r="EJ597" s="154"/>
      <c r="EK597" s="154"/>
      <c r="EL597" s="154"/>
      <c r="EM597" s="154"/>
      <c r="EN597" s="154"/>
      <c r="EO597" s="154"/>
      <c r="EP597" s="154"/>
      <c r="EQ597" s="154"/>
      <c r="ER597" s="154"/>
      <c r="ES597" s="154"/>
      <c r="ET597" s="154"/>
      <c r="EU597" s="154"/>
      <c r="EV597" s="154"/>
    </row>
    <row r="598" spans="32:152" ht="12.75">
      <c r="AF598" s="154"/>
      <c r="AG598" s="154"/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  <c r="BD598" s="154"/>
      <c r="BE598" s="154"/>
      <c r="BF598" s="154"/>
      <c r="BG598" s="154"/>
      <c r="BH598" s="154"/>
      <c r="BI598" s="154"/>
      <c r="BJ598" s="154"/>
      <c r="BK598" s="154"/>
      <c r="BL598" s="154"/>
      <c r="BM598" s="154"/>
      <c r="BN598" s="154"/>
      <c r="BO598" s="154"/>
      <c r="BP598" s="154"/>
      <c r="BQ598" s="154"/>
      <c r="BR598" s="154"/>
      <c r="BS598" s="154"/>
      <c r="BT598" s="154"/>
      <c r="BU598" s="154"/>
      <c r="BV598" s="154"/>
      <c r="BW598" s="154"/>
      <c r="BX598" s="154"/>
      <c r="BY598" s="154"/>
      <c r="BZ598" s="154"/>
      <c r="CA598" s="154"/>
      <c r="CB598" s="154"/>
      <c r="CC598" s="154"/>
      <c r="CD598" s="154"/>
      <c r="CE598" s="154"/>
      <c r="CF598" s="154"/>
      <c r="CG598" s="154"/>
      <c r="CH598" s="154"/>
      <c r="CI598" s="154"/>
      <c r="CJ598" s="154"/>
      <c r="CK598" s="154"/>
      <c r="CL598" s="154"/>
      <c r="CM598" s="154"/>
      <c r="CN598" s="154"/>
      <c r="CO598" s="154"/>
      <c r="CP598" s="154"/>
      <c r="CQ598" s="154"/>
      <c r="CR598" s="154"/>
      <c r="CS598" s="154"/>
      <c r="CT598" s="154"/>
      <c r="CU598" s="154"/>
      <c r="CV598" s="154"/>
      <c r="CW598" s="154"/>
      <c r="CX598" s="154"/>
      <c r="CY598" s="154"/>
      <c r="CZ598" s="154"/>
      <c r="DA598" s="154"/>
      <c r="DB598" s="154"/>
      <c r="DC598" s="154"/>
      <c r="DD598" s="154"/>
      <c r="DE598" s="154"/>
      <c r="DF598" s="154"/>
      <c r="DG598" s="154"/>
      <c r="DH598" s="154"/>
      <c r="DI598" s="154"/>
      <c r="DJ598" s="154"/>
      <c r="DK598" s="154"/>
      <c r="DL598" s="154"/>
      <c r="DM598" s="154"/>
      <c r="DN598" s="154"/>
      <c r="DO598" s="154"/>
      <c r="DP598" s="154"/>
      <c r="DQ598" s="154"/>
      <c r="DR598" s="154"/>
      <c r="DS598" s="154"/>
      <c r="DT598" s="154"/>
      <c r="DU598" s="154"/>
      <c r="DV598" s="154"/>
      <c r="DW598" s="154"/>
      <c r="DX598" s="154"/>
      <c r="DY598" s="154"/>
      <c r="DZ598" s="154"/>
      <c r="EA598" s="154"/>
      <c r="EB598" s="154"/>
      <c r="EC598" s="154"/>
      <c r="ED598" s="154"/>
      <c r="EE598" s="154"/>
      <c r="EF598" s="154"/>
      <c r="EG598" s="154"/>
      <c r="EH598" s="154"/>
      <c r="EI598" s="154"/>
      <c r="EJ598" s="154"/>
      <c r="EK598" s="154"/>
      <c r="EL598" s="154"/>
      <c r="EM598" s="154"/>
      <c r="EN598" s="154"/>
      <c r="EO598" s="154"/>
      <c r="EP598" s="154"/>
      <c r="EQ598" s="154"/>
      <c r="ER598" s="154"/>
      <c r="ES598" s="154"/>
      <c r="ET598" s="154"/>
      <c r="EU598" s="154"/>
      <c r="EV598" s="154"/>
    </row>
    <row r="599" spans="32:152" ht="12.75">
      <c r="AF599" s="154"/>
      <c r="AG599" s="154"/>
      <c r="AH599" s="154"/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  <c r="BD599" s="154"/>
      <c r="BE599" s="154"/>
      <c r="BF599" s="154"/>
      <c r="BG599" s="154"/>
      <c r="BH599" s="154"/>
      <c r="BI599" s="154"/>
      <c r="BJ599" s="154"/>
      <c r="BK599" s="154"/>
      <c r="BL599" s="154"/>
      <c r="BM599" s="154"/>
      <c r="BN599" s="154"/>
      <c r="BO599" s="154"/>
      <c r="BP599" s="154"/>
      <c r="BQ599" s="154"/>
      <c r="BR599" s="154"/>
      <c r="BS599" s="154"/>
      <c r="BT599" s="154"/>
      <c r="BU599" s="154"/>
      <c r="BV599" s="154"/>
      <c r="BW599" s="154"/>
      <c r="BX599" s="154"/>
      <c r="BY599" s="154"/>
      <c r="BZ599" s="154"/>
      <c r="CA599" s="154"/>
      <c r="CB599" s="154"/>
      <c r="CC599" s="154"/>
      <c r="CD599" s="154"/>
      <c r="CE599" s="154"/>
      <c r="CF599" s="154"/>
      <c r="CG599" s="154"/>
      <c r="CH599" s="154"/>
      <c r="CI599" s="154"/>
      <c r="CJ599" s="154"/>
      <c r="CK599" s="154"/>
      <c r="CL599" s="154"/>
      <c r="CM599" s="154"/>
      <c r="CN599" s="154"/>
      <c r="CO599" s="154"/>
      <c r="CP599" s="154"/>
      <c r="CQ599" s="154"/>
      <c r="CR599" s="154"/>
      <c r="CS599" s="154"/>
      <c r="CT599" s="154"/>
      <c r="CU599" s="154"/>
      <c r="CV599" s="154"/>
      <c r="CW599" s="154"/>
      <c r="CX599" s="154"/>
      <c r="CY599" s="154"/>
      <c r="CZ599" s="154"/>
      <c r="DA599" s="154"/>
      <c r="DB599" s="154"/>
      <c r="DC599" s="154"/>
      <c r="DD599" s="154"/>
      <c r="DE599" s="154"/>
      <c r="DF599" s="154"/>
      <c r="DG599" s="154"/>
      <c r="DH599" s="154"/>
      <c r="DI599" s="154"/>
      <c r="DJ599" s="154"/>
      <c r="DK599" s="154"/>
      <c r="DL599" s="154"/>
      <c r="DM599" s="154"/>
      <c r="DN599" s="154"/>
      <c r="DO599" s="154"/>
      <c r="DP599" s="154"/>
      <c r="DQ599" s="154"/>
      <c r="DR599" s="154"/>
      <c r="DS599" s="154"/>
      <c r="DT599" s="154"/>
      <c r="DU599" s="154"/>
      <c r="DV599" s="154"/>
      <c r="DW599" s="154"/>
      <c r="DX599" s="154"/>
      <c r="DY599" s="154"/>
      <c r="DZ599" s="154"/>
      <c r="EA599" s="154"/>
      <c r="EB599" s="154"/>
      <c r="EC599" s="154"/>
      <c r="ED599" s="154"/>
      <c r="EE599" s="154"/>
      <c r="EF599" s="154"/>
      <c r="EG599" s="154"/>
      <c r="EH599" s="154"/>
      <c r="EI599" s="154"/>
      <c r="EJ599" s="154"/>
      <c r="EK599" s="154"/>
      <c r="EL599" s="154"/>
      <c r="EM599" s="154"/>
      <c r="EN599" s="154"/>
      <c r="EO599" s="154"/>
      <c r="EP599" s="154"/>
      <c r="EQ599" s="154"/>
      <c r="ER599" s="154"/>
      <c r="ES599" s="154"/>
      <c r="ET599" s="154"/>
      <c r="EU599" s="154"/>
      <c r="EV599" s="154"/>
    </row>
    <row r="600" spans="32:152" ht="12.75">
      <c r="AF600" s="154"/>
      <c r="AG600" s="154"/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  <c r="BD600" s="154"/>
      <c r="BE600" s="154"/>
      <c r="BF600" s="154"/>
      <c r="BG600" s="154"/>
      <c r="BH600" s="154"/>
      <c r="BI600" s="154"/>
      <c r="BJ600" s="154"/>
      <c r="BK600" s="154"/>
      <c r="BL600" s="154"/>
      <c r="BM600" s="154"/>
      <c r="BN600" s="154"/>
      <c r="BO600" s="154"/>
      <c r="BP600" s="154"/>
      <c r="BQ600" s="154"/>
      <c r="BR600" s="154"/>
      <c r="BS600" s="154"/>
      <c r="BT600" s="154"/>
      <c r="BU600" s="154"/>
      <c r="BV600" s="154"/>
      <c r="BW600" s="154"/>
      <c r="BX600" s="154"/>
      <c r="BY600" s="154"/>
      <c r="BZ600" s="154"/>
      <c r="CA600" s="154"/>
      <c r="CB600" s="154"/>
      <c r="CC600" s="154"/>
      <c r="CD600" s="154"/>
      <c r="CE600" s="154"/>
      <c r="CF600" s="154"/>
      <c r="CG600" s="154"/>
      <c r="CH600" s="154"/>
      <c r="CI600" s="154"/>
      <c r="CJ600" s="154"/>
      <c r="CK600" s="154"/>
      <c r="CL600" s="154"/>
      <c r="CM600" s="154"/>
      <c r="CN600" s="154"/>
      <c r="CO600" s="154"/>
      <c r="CP600" s="154"/>
      <c r="CQ600" s="154"/>
      <c r="CR600" s="154"/>
      <c r="CS600" s="154"/>
      <c r="CT600" s="154"/>
      <c r="CU600" s="154"/>
      <c r="CV600" s="154"/>
      <c r="CW600" s="154"/>
      <c r="CX600" s="154"/>
      <c r="CY600" s="154"/>
      <c r="CZ600" s="154"/>
      <c r="DA600" s="154"/>
      <c r="DB600" s="154"/>
      <c r="DC600" s="154"/>
      <c r="DD600" s="154"/>
      <c r="DE600" s="154"/>
      <c r="DF600" s="154"/>
      <c r="DG600" s="154"/>
      <c r="DH600" s="154"/>
      <c r="DI600" s="154"/>
      <c r="DJ600" s="154"/>
      <c r="DK600" s="154"/>
      <c r="DL600" s="154"/>
      <c r="DM600" s="154"/>
      <c r="DN600" s="154"/>
      <c r="DO600" s="154"/>
      <c r="DP600" s="154"/>
      <c r="DQ600" s="154"/>
      <c r="DR600" s="154"/>
      <c r="DS600" s="154"/>
      <c r="DT600" s="154"/>
      <c r="DU600" s="154"/>
      <c r="DV600" s="154"/>
      <c r="DW600" s="154"/>
      <c r="DX600" s="154"/>
      <c r="DY600" s="154"/>
      <c r="DZ600" s="154"/>
      <c r="EA600" s="154"/>
      <c r="EB600" s="154"/>
      <c r="EC600" s="154"/>
      <c r="ED600" s="154"/>
      <c r="EE600" s="154"/>
      <c r="EF600" s="154"/>
      <c r="EG600" s="154"/>
      <c r="EH600" s="154"/>
      <c r="EI600" s="154"/>
      <c r="EJ600" s="154"/>
      <c r="EK600" s="154"/>
      <c r="EL600" s="154"/>
      <c r="EM600" s="154"/>
      <c r="EN600" s="154"/>
      <c r="EO600" s="154"/>
      <c r="EP600" s="154"/>
      <c r="EQ600" s="154"/>
      <c r="ER600" s="154"/>
      <c r="ES600" s="154"/>
      <c r="ET600" s="154"/>
      <c r="EU600" s="154"/>
      <c r="EV600" s="154"/>
    </row>
    <row r="601" spans="32:152" ht="12.75">
      <c r="AF601" s="154"/>
      <c r="AG601" s="154"/>
      <c r="AH601" s="154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  <c r="BD601" s="154"/>
      <c r="BE601" s="154"/>
      <c r="BF601" s="154"/>
      <c r="BG601" s="154"/>
      <c r="BH601" s="154"/>
      <c r="BI601" s="154"/>
      <c r="BJ601" s="154"/>
      <c r="BK601" s="154"/>
      <c r="BL601" s="154"/>
      <c r="BM601" s="154"/>
      <c r="BN601" s="154"/>
      <c r="BO601" s="154"/>
      <c r="BP601" s="154"/>
      <c r="BQ601" s="154"/>
      <c r="BR601" s="154"/>
      <c r="BS601" s="154"/>
      <c r="BT601" s="154"/>
      <c r="BU601" s="154"/>
      <c r="BV601" s="154"/>
      <c r="BW601" s="154"/>
      <c r="BX601" s="154"/>
      <c r="BY601" s="154"/>
      <c r="BZ601" s="154"/>
      <c r="CA601" s="154"/>
      <c r="CB601" s="154"/>
      <c r="CC601" s="154"/>
      <c r="CD601" s="154"/>
      <c r="CE601" s="154"/>
      <c r="CF601" s="154"/>
      <c r="CG601" s="154"/>
      <c r="CH601" s="154"/>
      <c r="CI601" s="154"/>
      <c r="CJ601" s="154"/>
      <c r="CK601" s="154"/>
      <c r="CL601" s="154"/>
      <c r="CM601" s="154"/>
      <c r="CN601" s="154"/>
      <c r="CO601" s="154"/>
      <c r="CP601" s="154"/>
      <c r="CQ601" s="154"/>
      <c r="CR601" s="154"/>
      <c r="CS601" s="154"/>
      <c r="CT601" s="154"/>
      <c r="CU601" s="154"/>
      <c r="CV601" s="154"/>
      <c r="CW601" s="154"/>
      <c r="CX601" s="154"/>
      <c r="CY601" s="154"/>
      <c r="CZ601" s="154"/>
      <c r="DA601" s="154"/>
      <c r="DB601" s="154"/>
      <c r="DC601" s="154"/>
      <c r="DD601" s="154"/>
      <c r="DE601" s="154"/>
      <c r="DF601" s="154"/>
      <c r="DG601" s="154"/>
      <c r="DH601" s="154"/>
      <c r="DI601" s="154"/>
      <c r="DJ601" s="154"/>
      <c r="DK601" s="154"/>
      <c r="DL601" s="154"/>
      <c r="DM601" s="154"/>
      <c r="DN601" s="154"/>
      <c r="DO601" s="154"/>
      <c r="DP601" s="154"/>
      <c r="DQ601" s="154"/>
      <c r="DR601" s="154"/>
      <c r="DS601" s="154"/>
      <c r="DT601" s="154"/>
      <c r="DU601" s="154"/>
      <c r="DV601" s="154"/>
      <c r="DW601" s="154"/>
      <c r="DX601" s="154"/>
      <c r="DY601" s="154"/>
      <c r="DZ601" s="154"/>
      <c r="EA601" s="154"/>
      <c r="EB601" s="154"/>
      <c r="EC601" s="154"/>
      <c r="ED601" s="154"/>
      <c r="EE601" s="154"/>
      <c r="EF601" s="154"/>
      <c r="EG601" s="154"/>
      <c r="EH601" s="154"/>
      <c r="EI601" s="154"/>
      <c r="EJ601" s="154"/>
      <c r="EK601" s="154"/>
      <c r="EL601" s="154"/>
      <c r="EM601" s="154"/>
      <c r="EN601" s="154"/>
      <c r="EO601" s="154"/>
      <c r="EP601" s="154"/>
      <c r="EQ601" s="154"/>
      <c r="ER601" s="154"/>
      <c r="ES601" s="154"/>
      <c r="ET601" s="154"/>
      <c r="EU601" s="154"/>
      <c r="EV601" s="154"/>
    </row>
    <row r="602" spans="32:152" ht="12.75">
      <c r="AF602" s="154"/>
      <c r="AG602" s="154"/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  <c r="BD602" s="154"/>
      <c r="BE602" s="154"/>
      <c r="BF602" s="154"/>
      <c r="BG602" s="154"/>
      <c r="BH602" s="154"/>
      <c r="BI602" s="154"/>
      <c r="BJ602" s="154"/>
      <c r="BK602" s="154"/>
      <c r="BL602" s="154"/>
      <c r="BM602" s="154"/>
      <c r="BN602" s="154"/>
      <c r="BO602" s="154"/>
      <c r="BP602" s="154"/>
      <c r="BQ602" s="154"/>
      <c r="BR602" s="154"/>
      <c r="BS602" s="154"/>
      <c r="BT602" s="154"/>
      <c r="BU602" s="154"/>
      <c r="BV602" s="154"/>
      <c r="BW602" s="154"/>
      <c r="BX602" s="154"/>
      <c r="BY602" s="154"/>
      <c r="BZ602" s="154"/>
      <c r="CA602" s="154"/>
      <c r="CB602" s="154"/>
      <c r="CC602" s="154"/>
      <c r="CD602" s="154"/>
      <c r="CE602" s="154"/>
      <c r="CF602" s="154"/>
      <c r="CG602" s="154"/>
      <c r="CH602" s="154"/>
      <c r="CI602" s="154"/>
      <c r="CJ602" s="154"/>
      <c r="CK602" s="154"/>
      <c r="CL602" s="154"/>
      <c r="CM602" s="154"/>
      <c r="CN602" s="154"/>
      <c r="CO602" s="154"/>
      <c r="CP602" s="154"/>
      <c r="CQ602" s="154"/>
      <c r="CR602" s="154"/>
      <c r="CS602" s="154"/>
      <c r="CT602" s="154"/>
      <c r="CU602" s="154"/>
      <c r="CV602" s="154"/>
      <c r="CW602" s="154"/>
      <c r="CX602" s="154"/>
      <c r="CY602" s="154"/>
      <c r="CZ602" s="154"/>
      <c r="DA602" s="154"/>
      <c r="DB602" s="154"/>
      <c r="DC602" s="154"/>
      <c r="DD602" s="154"/>
      <c r="DE602" s="154"/>
      <c r="DF602" s="154"/>
      <c r="DG602" s="154"/>
      <c r="DH602" s="154"/>
      <c r="DI602" s="154"/>
      <c r="DJ602" s="154"/>
      <c r="DK602" s="154"/>
      <c r="DL602" s="154"/>
      <c r="DM602" s="154"/>
      <c r="DN602" s="154"/>
      <c r="DO602" s="154"/>
      <c r="DP602" s="154"/>
      <c r="DQ602" s="154"/>
      <c r="DR602" s="154"/>
      <c r="DS602" s="154"/>
      <c r="DT602" s="154"/>
      <c r="DU602" s="154"/>
      <c r="DV602" s="154"/>
      <c r="DW602" s="154"/>
      <c r="DX602" s="154"/>
      <c r="DY602" s="154"/>
      <c r="DZ602" s="154"/>
      <c r="EA602" s="154"/>
      <c r="EB602" s="154"/>
      <c r="EC602" s="154"/>
      <c r="ED602" s="154"/>
      <c r="EE602" s="154"/>
      <c r="EF602" s="154"/>
      <c r="EG602" s="154"/>
      <c r="EH602" s="154"/>
      <c r="EI602" s="154"/>
      <c r="EJ602" s="154"/>
      <c r="EK602" s="154"/>
      <c r="EL602" s="154"/>
      <c r="EM602" s="154"/>
      <c r="EN602" s="154"/>
      <c r="EO602" s="154"/>
      <c r="EP602" s="154"/>
      <c r="EQ602" s="154"/>
      <c r="ER602" s="154"/>
      <c r="ES602" s="154"/>
      <c r="ET602" s="154"/>
      <c r="EU602" s="154"/>
      <c r="EV602" s="154"/>
    </row>
    <row r="603" spans="32:152" ht="12.75">
      <c r="AF603" s="154"/>
      <c r="AG603" s="154"/>
      <c r="AH603" s="154"/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  <c r="BD603" s="154"/>
      <c r="BE603" s="154"/>
      <c r="BF603" s="154"/>
      <c r="BG603" s="154"/>
      <c r="BH603" s="154"/>
      <c r="BI603" s="154"/>
      <c r="BJ603" s="154"/>
      <c r="BK603" s="154"/>
      <c r="BL603" s="154"/>
      <c r="BM603" s="154"/>
      <c r="BN603" s="154"/>
      <c r="BO603" s="154"/>
      <c r="BP603" s="154"/>
      <c r="BQ603" s="154"/>
      <c r="BR603" s="154"/>
      <c r="BS603" s="154"/>
      <c r="BT603" s="154"/>
      <c r="BU603" s="154"/>
      <c r="BV603" s="154"/>
      <c r="BW603" s="154"/>
      <c r="BX603" s="154"/>
      <c r="BY603" s="154"/>
      <c r="BZ603" s="154"/>
      <c r="CA603" s="154"/>
      <c r="CB603" s="154"/>
      <c r="CC603" s="154"/>
      <c r="CD603" s="154"/>
      <c r="CE603" s="154"/>
      <c r="CF603" s="154"/>
      <c r="CG603" s="154"/>
      <c r="CH603" s="154"/>
      <c r="CI603" s="154"/>
      <c r="CJ603" s="154"/>
      <c r="CK603" s="154"/>
      <c r="CL603" s="154"/>
      <c r="CM603" s="154"/>
      <c r="CN603" s="154"/>
      <c r="CO603" s="154"/>
      <c r="CP603" s="154"/>
      <c r="CQ603" s="154"/>
      <c r="CR603" s="154"/>
      <c r="CS603" s="154"/>
      <c r="CT603" s="154"/>
      <c r="CU603" s="154"/>
      <c r="CV603" s="154"/>
      <c r="CW603" s="154"/>
      <c r="CX603" s="154"/>
      <c r="CY603" s="154"/>
      <c r="CZ603" s="154"/>
      <c r="DA603" s="154"/>
      <c r="DB603" s="154"/>
      <c r="DC603" s="154"/>
      <c r="DD603" s="154"/>
      <c r="DE603" s="154"/>
      <c r="DF603" s="154"/>
      <c r="DG603" s="154"/>
      <c r="DH603" s="154"/>
      <c r="DI603" s="154"/>
      <c r="DJ603" s="154"/>
      <c r="DK603" s="154"/>
      <c r="DL603" s="154"/>
      <c r="DM603" s="154"/>
      <c r="DN603" s="154"/>
      <c r="DO603" s="154"/>
      <c r="DP603" s="154"/>
      <c r="DQ603" s="154"/>
      <c r="DR603" s="154"/>
      <c r="DS603" s="154"/>
      <c r="DT603" s="154"/>
      <c r="DU603" s="154"/>
      <c r="DV603" s="154"/>
      <c r="DW603" s="154"/>
      <c r="DX603" s="154"/>
      <c r="DY603" s="154"/>
      <c r="DZ603" s="154"/>
      <c r="EA603" s="154"/>
      <c r="EB603" s="154"/>
      <c r="EC603" s="154"/>
      <c r="ED603" s="154"/>
      <c r="EE603" s="154"/>
      <c r="EF603" s="154"/>
      <c r="EG603" s="154"/>
      <c r="EH603" s="154"/>
      <c r="EI603" s="154"/>
      <c r="EJ603" s="154"/>
      <c r="EK603" s="154"/>
      <c r="EL603" s="154"/>
      <c r="EM603" s="154"/>
      <c r="EN603" s="154"/>
      <c r="EO603" s="154"/>
      <c r="EP603" s="154"/>
      <c r="EQ603" s="154"/>
      <c r="ER603" s="154"/>
      <c r="ES603" s="154"/>
      <c r="ET603" s="154"/>
      <c r="EU603" s="154"/>
      <c r="EV603" s="154"/>
    </row>
    <row r="604" spans="32:152" ht="12.75"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  <c r="BD604" s="154"/>
      <c r="BE604" s="154"/>
      <c r="BF604" s="154"/>
      <c r="BG604" s="154"/>
      <c r="BH604" s="154"/>
      <c r="BI604" s="154"/>
      <c r="BJ604" s="154"/>
      <c r="BK604" s="154"/>
      <c r="BL604" s="154"/>
      <c r="BM604" s="154"/>
      <c r="BN604" s="154"/>
      <c r="BO604" s="154"/>
      <c r="BP604" s="154"/>
      <c r="BQ604" s="154"/>
      <c r="BR604" s="154"/>
      <c r="BS604" s="154"/>
      <c r="BT604" s="154"/>
      <c r="BU604" s="154"/>
      <c r="BV604" s="154"/>
      <c r="BW604" s="154"/>
      <c r="BX604" s="154"/>
      <c r="BY604" s="154"/>
      <c r="BZ604" s="154"/>
      <c r="CA604" s="154"/>
      <c r="CB604" s="154"/>
      <c r="CC604" s="154"/>
      <c r="CD604" s="154"/>
      <c r="CE604" s="154"/>
      <c r="CF604" s="154"/>
      <c r="CG604" s="154"/>
      <c r="CH604" s="154"/>
      <c r="CI604" s="154"/>
      <c r="CJ604" s="154"/>
      <c r="CK604" s="154"/>
      <c r="CL604" s="154"/>
      <c r="CM604" s="154"/>
      <c r="CN604" s="154"/>
      <c r="CO604" s="154"/>
      <c r="CP604" s="154"/>
      <c r="CQ604" s="154"/>
      <c r="CR604" s="154"/>
      <c r="CS604" s="154"/>
      <c r="CT604" s="154"/>
      <c r="CU604" s="154"/>
      <c r="CV604" s="154"/>
      <c r="CW604" s="154"/>
      <c r="CX604" s="154"/>
      <c r="CY604" s="154"/>
      <c r="CZ604" s="154"/>
      <c r="DA604" s="154"/>
      <c r="DB604" s="154"/>
      <c r="DC604" s="154"/>
      <c r="DD604" s="154"/>
      <c r="DE604" s="154"/>
      <c r="DF604" s="154"/>
      <c r="DG604" s="154"/>
      <c r="DH604" s="154"/>
      <c r="DI604" s="154"/>
      <c r="DJ604" s="154"/>
      <c r="DK604" s="154"/>
      <c r="DL604" s="154"/>
      <c r="DM604" s="154"/>
      <c r="DN604" s="154"/>
      <c r="DO604" s="154"/>
      <c r="DP604" s="154"/>
      <c r="DQ604" s="154"/>
      <c r="DR604" s="154"/>
      <c r="DS604" s="154"/>
      <c r="DT604" s="154"/>
      <c r="DU604" s="154"/>
      <c r="DV604" s="154"/>
      <c r="DW604" s="154"/>
      <c r="DX604" s="154"/>
      <c r="DY604" s="154"/>
      <c r="DZ604" s="154"/>
      <c r="EA604" s="154"/>
      <c r="EB604" s="154"/>
      <c r="EC604" s="154"/>
      <c r="ED604" s="154"/>
      <c r="EE604" s="154"/>
      <c r="EF604" s="154"/>
      <c r="EG604" s="154"/>
      <c r="EH604" s="154"/>
      <c r="EI604" s="154"/>
      <c r="EJ604" s="154"/>
      <c r="EK604" s="154"/>
      <c r="EL604" s="154"/>
      <c r="EM604" s="154"/>
      <c r="EN604" s="154"/>
      <c r="EO604" s="154"/>
      <c r="EP604" s="154"/>
      <c r="EQ604" s="154"/>
      <c r="ER604" s="154"/>
      <c r="ES604" s="154"/>
      <c r="ET604" s="154"/>
      <c r="EU604" s="154"/>
      <c r="EV604" s="154"/>
    </row>
    <row r="605" spans="32:152" ht="12.75">
      <c r="AF605" s="154"/>
      <c r="AG605" s="154"/>
      <c r="AH605" s="154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  <c r="BD605" s="154"/>
      <c r="BE605" s="154"/>
      <c r="BF605" s="154"/>
      <c r="BG605" s="154"/>
      <c r="BH605" s="154"/>
      <c r="BI605" s="154"/>
      <c r="BJ605" s="154"/>
      <c r="BK605" s="154"/>
      <c r="BL605" s="154"/>
      <c r="BM605" s="154"/>
      <c r="BN605" s="154"/>
      <c r="BO605" s="154"/>
      <c r="BP605" s="154"/>
      <c r="BQ605" s="154"/>
      <c r="BR605" s="154"/>
      <c r="BS605" s="154"/>
      <c r="BT605" s="154"/>
      <c r="BU605" s="154"/>
      <c r="BV605" s="154"/>
      <c r="BW605" s="154"/>
      <c r="BX605" s="154"/>
      <c r="BY605" s="154"/>
      <c r="BZ605" s="154"/>
      <c r="CA605" s="154"/>
      <c r="CB605" s="154"/>
      <c r="CC605" s="154"/>
      <c r="CD605" s="154"/>
      <c r="CE605" s="154"/>
      <c r="CF605" s="154"/>
      <c r="CG605" s="154"/>
      <c r="CH605" s="154"/>
      <c r="CI605" s="154"/>
      <c r="CJ605" s="154"/>
      <c r="CK605" s="154"/>
      <c r="CL605" s="154"/>
      <c r="CM605" s="154"/>
      <c r="CN605" s="154"/>
      <c r="CO605" s="154"/>
      <c r="CP605" s="154"/>
      <c r="CQ605" s="154"/>
      <c r="CR605" s="154"/>
      <c r="CS605" s="154"/>
      <c r="CT605" s="154"/>
      <c r="CU605" s="154"/>
      <c r="CV605" s="154"/>
      <c r="CW605" s="154"/>
      <c r="CX605" s="154"/>
      <c r="CY605" s="154"/>
      <c r="CZ605" s="154"/>
      <c r="DA605" s="154"/>
      <c r="DB605" s="154"/>
      <c r="DC605" s="154"/>
      <c r="DD605" s="154"/>
      <c r="DE605" s="154"/>
      <c r="DF605" s="154"/>
      <c r="DG605" s="154"/>
      <c r="DH605" s="154"/>
      <c r="DI605" s="154"/>
      <c r="DJ605" s="154"/>
      <c r="DK605" s="154"/>
      <c r="DL605" s="154"/>
      <c r="DM605" s="154"/>
      <c r="DN605" s="154"/>
      <c r="DO605" s="154"/>
      <c r="DP605" s="154"/>
      <c r="DQ605" s="154"/>
      <c r="DR605" s="154"/>
      <c r="DS605" s="154"/>
      <c r="DT605" s="154"/>
      <c r="DU605" s="154"/>
      <c r="DV605" s="154"/>
      <c r="DW605" s="154"/>
      <c r="DX605" s="154"/>
      <c r="DY605" s="154"/>
      <c r="DZ605" s="154"/>
      <c r="EA605" s="154"/>
      <c r="EB605" s="154"/>
      <c r="EC605" s="154"/>
      <c r="ED605" s="154"/>
      <c r="EE605" s="154"/>
      <c r="EF605" s="154"/>
      <c r="EG605" s="154"/>
      <c r="EH605" s="154"/>
      <c r="EI605" s="154"/>
      <c r="EJ605" s="154"/>
      <c r="EK605" s="154"/>
      <c r="EL605" s="154"/>
      <c r="EM605" s="154"/>
      <c r="EN605" s="154"/>
      <c r="EO605" s="154"/>
      <c r="EP605" s="154"/>
      <c r="EQ605" s="154"/>
      <c r="ER605" s="154"/>
      <c r="ES605" s="154"/>
      <c r="ET605" s="154"/>
      <c r="EU605" s="154"/>
      <c r="EV605" s="154"/>
    </row>
    <row r="606" spans="32:152" ht="12.75"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  <c r="BD606" s="154"/>
      <c r="BE606" s="154"/>
      <c r="BF606" s="154"/>
      <c r="BG606" s="154"/>
      <c r="BH606" s="154"/>
      <c r="BI606" s="154"/>
      <c r="BJ606" s="154"/>
      <c r="BK606" s="154"/>
      <c r="BL606" s="154"/>
      <c r="BM606" s="154"/>
      <c r="BN606" s="154"/>
      <c r="BO606" s="154"/>
      <c r="BP606" s="154"/>
      <c r="BQ606" s="154"/>
      <c r="BR606" s="154"/>
      <c r="BS606" s="154"/>
      <c r="BT606" s="154"/>
      <c r="BU606" s="154"/>
      <c r="BV606" s="154"/>
      <c r="BW606" s="154"/>
      <c r="BX606" s="154"/>
      <c r="BY606" s="154"/>
      <c r="BZ606" s="154"/>
      <c r="CA606" s="154"/>
      <c r="CB606" s="154"/>
      <c r="CC606" s="154"/>
      <c r="CD606" s="154"/>
      <c r="CE606" s="154"/>
      <c r="CF606" s="154"/>
      <c r="CG606" s="154"/>
      <c r="CH606" s="154"/>
      <c r="CI606" s="154"/>
      <c r="CJ606" s="154"/>
      <c r="CK606" s="154"/>
      <c r="CL606" s="154"/>
      <c r="CM606" s="154"/>
      <c r="CN606" s="154"/>
      <c r="CO606" s="154"/>
      <c r="CP606" s="154"/>
      <c r="CQ606" s="154"/>
      <c r="CR606" s="154"/>
      <c r="CS606" s="154"/>
      <c r="CT606" s="154"/>
      <c r="CU606" s="154"/>
      <c r="CV606" s="154"/>
      <c r="CW606" s="154"/>
      <c r="CX606" s="154"/>
      <c r="CY606" s="154"/>
      <c r="CZ606" s="154"/>
      <c r="DA606" s="154"/>
      <c r="DB606" s="154"/>
      <c r="DC606" s="154"/>
      <c r="DD606" s="154"/>
      <c r="DE606" s="154"/>
      <c r="DF606" s="154"/>
      <c r="DG606" s="154"/>
      <c r="DH606" s="154"/>
      <c r="DI606" s="154"/>
      <c r="DJ606" s="154"/>
      <c r="DK606" s="154"/>
      <c r="DL606" s="154"/>
      <c r="DM606" s="154"/>
      <c r="DN606" s="154"/>
      <c r="DO606" s="154"/>
      <c r="DP606" s="154"/>
      <c r="DQ606" s="154"/>
      <c r="DR606" s="154"/>
      <c r="DS606" s="154"/>
      <c r="DT606" s="154"/>
      <c r="DU606" s="154"/>
      <c r="DV606" s="154"/>
      <c r="DW606" s="154"/>
      <c r="DX606" s="154"/>
      <c r="DY606" s="154"/>
      <c r="DZ606" s="154"/>
      <c r="EA606" s="154"/>
      <c r="EB606" s="154"/>
      <c r="EC606" s="154"/>
      <c r="ED606" s="154"/>
      <c r="EE606" s="154"/>
      <c r="EF606" s="154"/>
      <c r="EG606" s="154"/>
      <c r="EH606" s="154"/>
      <c r="EI606" s="154"/>
      <c r="EJ606" s="154"/>
      <c r="EK606" s="154"/>
      <c r="EL606" s="154"/>
      <c r="EM606" s="154"/>
      <c r="EN606" s="154"/>
      <c r="EO606" s="154"/>
      <c r="EP606" s="154"/>
      <c r="EQ606" s="154"/>
      <c r="ER606" s="154"/>
      <c r="ES606" s="154"/>
      <c r="ET606" s="154"/>
      <c r="EU606" s="154"/>
      <c r="EV606" s="154"/>
    </row>
    <row r="607" spans="32:152" ht="12.75">
      <c r="AF607" s="154"/>
      <c r="AG607" s="154"/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  <c r="BD607" s="154"/>
      <c r="BE607" s="154"/>
      <c r="BF607" s="154"/>
      <c r="BG607" s="154"/>
      <c r="BH607" s="154"/>
      <c r="BI607" s="154"/>
      <c r="BJ607" s="154"/>
      <c r="BK607" s="154"/>
      <c r="BL607" s="154"/>
      <c r="BM607" s="154"/>
      <c r="BN607" s="154"/>
      <c r="BO607" s="154"/>
      <c r="BP607" s="154"/>
      <c r="BQ607" s="154"/>
      <c r="BR607" s="154"/>
      <c r="BS607" s="154"/>
      <c r="BT607" s="154"/>
      <c r="BU607" s="154"/>
      <c r="BV607" s="154"/>
      <c r="BW607" s="154"/>
      <c r="BX607" s="154"/>
      <c r="BY607" s="154"/>
      <c r="BZ607" s="154"/>
      <c r="CA607" s="154"/>
      <c r="CB607" s="154"/>
      <c r="CC607" s="154"/>
      <c r="CD607" s="154"/>
      <c r="CE607" s="154"/>
      <c r="CF607" s="154"/>
      <c r="CG607" s="154"/>
      <c r="CH607" s="154"/>
      <c r="CI607" s="154"/>
      <c r="CJ607" s="154"/>
      <c r="CK607" s="154"/>
      <c r="CL607" s="154"/>
      <c r="CM607" s="154"/>
      <c r="CN607" s="154"/>
      <c r="CO607" s="154"/>
      <c r="CP607" s="154"/>
      <c r="CQ607" s="154"/>
      <c r="CR607" s="154"/>
      <c r="CS607" s="154"/>
      <c r="CT607" s="154"/>
      <c r="CU607" s="154"/>
      <c r="CV607" s="154"/>
      <c r="CW607" s="154"/>
      <c r="CX607" s="154"/>
      <c r="CY607" s="154"/>
      <c r="CZ607" s="154"/>
      <c r="DA607" s="154"/>
      <c r="DB607" s="154"/>
      <c r="DC607" s="154"/>
      <c r="DD607" s="154"/>
      <c r="DE607" s="154"/>
      <c r="DF607" s="154"/>
      <c r="DG607" s="154"/>
      <c r="DH607" s="154"/>
      <c r="DI607" s="154"/>
      <c r="DJ607" s="154"/>
      <c r="DK607" s="154"/>
      <c r="DL607" s="154"/>
      <c r="DM607" s="154"/>
      <c r="DN607" s="154"/>
      <c r="DO607" s="154"/>
      <c r="DP607" s="154"/>
      <c r="DQ607" s="154"/>
      <c r="DR607" s="154"/>
      <c r="DS607" s="154"/>
      <c r="DT607" s="154"/>
      <c r="DU607" s="154"/>
      <c r="DV607" s="154"/>
      <c r="DW607" s="154"/>
      <c r="DX607" s="154"/>
      <c r="DY607" s="154"/>
      <c r="DZ607" s="154"/>
      <c r="EA607" s="154"/>
      <c r="EB607" s="154"/>
      <c r="EC607" s="154"/>
      <c r="ED607" s="154"/>
      <c r="EE607" s="154"/>
      <c r="EF607" s="154"/>
      <c r="EG607" s="154"/>
      <c r="EH607" s="154"/>
      <c r="EI607" s="154"/>
      <c r="EJ607" s="154"/>
      <c r="EK607" s="154"/>
      <c r="EL607" s="154"/>
      <c r="EM607" s="154"/>
      <c r="EN607" s="154"/>
      <c r="EO607" s="154"/>
      <c r="EP607" s="154"/>
      <c r="EQ607" s="154"/>
      <c r="ER607" s="154"/>
      <c r="ES607" s="154"/>
      <c r="ET607" s="154"/>
      <c r="EU607" s="154"/>
      <c r="EV607" s="154"/>
    </row>
    <row r="608" spans="32:152" ht="12.75">
      <c r="AF608" s="154"/>
      <c r="AG608" s="154"/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  <c r="BD608" s="154"/>
      <c r="BE608" s="154"/>
      <c r="BF608" s="154"/>
      <c r="BG608" s="154"/>
      <c r="BH608" s="154"/>
      <c r="BI608" s="154"/>
      <c r="BJ608" s="154"/>
      <c r="BK608" s="154"/>
      <c r="BL608" s="154"/>
      <c r="BM608" s="154"/>
      <c r="BN608" s="154"/>
      <c r="BO608" s="154"/>
      <c r="BP608" s="154"/>
      <c r="BQ608" s="154"/>
      <c r="BR608" s="154"/>
      <c r="BS608" s="154"/>
      <c r="BT608" s="154"/>
      <c r="BU608" s="154"/>
      <c r="BV608" s="154"/>
      <c r="BW608" s="154"/>
      <c r="BX608" s="154"/>
      <c r="BY608" s="154"/>
      <c r="BZ608" s="154"/>
      <c r="CA608" s="154"/>
      <c r="CB608" s="154"/>
      <c r="CC608" s="154"/>
      <c r="CD608" s="154"/>
      <c r="CE608" s="154"/>
      <c r="CF608" s="154"/>
      <c r="CG608" s="154"/>
      <c r="CH608" s="154"/>
      <c r="CI608" s="154"/>
      <c r="CJ608" s="154"/>
      <c r="CK608" s="154"/>
      <c r="CL608" s="154"/>
      <c r="CM608" s="154"/>
      <c r="CN608" s="154"/>
      <c r="CO608" s="154"/>
      <c r="CP608" s="154"/>
      <c r="CQ608" s="154"/>
      <c r="CR608" s="154"/>
      <c r="CS608" s="154"/>
      <c r="CT608" s="154"/>
      <c r="CU608" s="154"/>
      <c r="CV608" s="154"/>
      <c r="CW608" s="154"/>
      <c r="CX608" s="154"/>
      <c r="CY608" s="154"/>
      <c r="CZ608" s="154"/>
      <c r="DA608" s="154"/>
      <c r="DB608" s="154"/>
      <c r="DC608" s="154"/>
      <c r="DD608" s="154"/>
      <c r="DE608" s="154"/>
      <c r="DF608" s="154"/>
      <c r="DG608" s="154"/>
      <c r="DH608" s="154"/>
      <c r="DI608" s="154"/>
      <c r="DJ608" s="154"/>
      <c r="DK608" s="154"/>
      <c r="DL608" s="154"/>
      <c r="DM608" s="154"/>
      <c r="DN608" s="154"/>
      <c r="DO608" s="154"/>
      <c r="DP608" s="154"/>
      <c r="DQ608" s="154"/>
      <c r="DR608" s="154"/>
      <c r="DS608" s="154"/>
      <c r="DT608" s="154"/>
      <c r="DU608" s="154"/>
      <c r="DV608" s="154"/>
      <c r="DW608" s="154"/>
      <c r="DX608" s="154"/>
      <c r="DY608" s="154"/>
      <c r="DZ608" s="154"/>
      <c r="EA608" s="154"/>
      <c r="EB608" s="154"/>
      <c r="EC608" s="154"/>
      <c r="ED608" s="154"/>
      <c r="EE608" s="154"/>
      <c r="EF608" s="154"/>
      <c r="EG608" s="154"/>
      <c r="EH608" s="154"/>
      <c r="EI608" s="154"/>
      <c r="EJ608" s="154"/>
      <c r="EK608" s="154"/>
      <c r="EL608" s="154"/>
      <c r="EM608" s="154"/>
      <c r="EN608" s="154"/>
      <c r="EO608" s="154"/>
      <c r="EP608" s="154"/>
      <c r="EQ608" s="154"/>
      <c r="ER608" s="154"/>
      <c r="ES608" s="154"/>
      <c r="ET608" s="154"/>
      <c r="EU608" s="154"/>
      <c r="EV608" s="154"/>
    </row>
    <row r="609" spans="32:152" ht="12.75"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  <c r="BD609" s="154"/>
      <c r="BE609" s="154"/>
      <c r="BF609" s="154"/>
      <c r="BG609" s="154"/>
      <c r="BH609" s="154"/>
      <c r="BI609" s="154"/>
      <c r="BJ609" s="154"/>
      <c r="BK609" s="154"/>
      <c r="BL609" s="154"/>
      <c r="BM609" s="154"/>
      <c r="BN609" s="154"/>
      <c r="BO609" s="154"/>
      <c r="BP609" s="154"/>
      <c r="BQ609" s="154"/>
      <c r="BR609" s="154"/>
      <c r="BS609" s="154"/>
      <c r="BT609" s="154"/>
      <c r="BU609" s="154"/>
      <c r="BV609" s="154"/>
      <c r="BW609" s="154"/>
      <c r="BX609" s="154"/>
      <c r="BY609" s="154"/>
      <c r="BZ609" s="154"/>
      <c r="CA609" s="154"/>
      <c r="CB609" s="154"/>
      <c r="CC609" s="154"/>
      <c r="CD609" s="154"/>
      <c r="CE609" s="154"/>
      <c r="CF609" s="154"/>
      <c r="CG609" s="154"/>
      <c r="CH609" s="154"/>
      <c r="CI609" s="154"/>
      <c r="CJ609" s="154"/>
      <c r="CK609" s="154"/>
      <c r="CL609" s="154"/>
      <c r="CM609" s="154"/>
      <c r="CN609" s="154"/>
      <c r="CO609" s="154"/>
      <c r="CP609" s="154"/>
      <c r="CQ609" s="154"/>
      <c r="CR609" s="154"/>
      <c r="CS609" s="154"/>
      <c r="CT609" s="154"/>
      <c r="CU609" s="154"/>
      <c r="CV609" s="154"/>
      <c r="CW609" s="154"/>
      <c r="CX609" s="154"/>
      <c r="CY609" s="154"/>
      <c r="CZ609" s="154"/>
      <c r="DA609" s="154"/>
      <c r="DB609" s="154"/>
      <c r="DC609" s="154"/>
      <c r="DD609" s="154"/>
      <c r="DE609" s="154"/>
      <c r="DF609" s="154"/>
      <c r="DG609" s="154"/>
      <c r="DH609" s="154"/>
      <c r="DI609" s="154"/>
      <c r="DJ609" s="154"/>
      <c r="DK609" s="154"/>
      <c r="DL609" s="154"/>
      <c r="DM609" s="154"/>
      <c r="DN609" s="154"/>
      <c r="DO609" s="154"/>
      <c r="DP609" s="154"/>
      <c r="DQ609" s="154"/>
      <c r="DR609" s="154"/>
      <c r="DS609" s="154"/>
      <c r="DT609" s="154"/>
      <c r="DU609" s="154"/>
      <c r="DV609" s="154"/>
      <c r="DW609" s="154"/>
      <c r="DX609" s="154"/>
      <c r="DY609" s="154"/>
      <c r="DZ609" s="154"/>
      <c r="EA609" s="154"/>
      <c r="EB609" s="154"/>
      <c r="EC609" s="154"/>
      <c r="ED609" s="154"/>
      <c r="EE609" s="154"/>
      <c r="EF609" s="154"/>
      <c r="EG609" s="154"/>
      <c r="EH609" s="154"/>
      <c r="EI609" s="154"/>
      <c r="EJ609" s="154"/>
      <c r="EK609" s="154"/>
      <c r="EL609" s="154"/>
      <c r="EM609" s="154"/>
      <c r="EN609" s="154"/>
      <c r="EO609" s="154"/>
      <c r="EP609" s="154"/>
      <c r="EQ609" s="154"/>
      <c r="ER609" s="154"/>
      <c r="ES609" s="154"/>
      <c r="ET609" s="154"/>
      <c r="EU609" s="154"/>
      <c r="EV609" s="154"/>
    </row>
    <row r="610" spans="32:152" ht="12.75">
      <c r="AF610" s="154"/>
      <c r="AG610" s="154"/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  <c r="BD610" s="154"/>
      <c r="BE610" s="154"/>
      <c r="BF610" s="154"/>
      <c r="BG610" s="154"/>
      <c r="BH610" s="154"/>
      <c r="BI610" s="154"/>
      <c r="BJ610" s="154"/>
      <c r="BK610" s="154"/>
      <c r="BL610" s="154"/>
      <c r="BM610" s="154"/>
      <c r="BN610" s="154"/>
      <c r="BO610" s="154"/>
      <c r="BP610" s="154"/>
      <c r="BQ610" s="154"/>
      <c r="BR610" s="154"/>
      <c r="BS610" s="154"/>
      <c r="BT610" s="154"/>
      <c r="BU610" s="154"/>
      <c r="BV610" s="154"/>
      <c r="BW610" s="154"/>
      <c r="BX610" s="154"/>
      <c r="BY610" s="154"/>
      <c r="BZ610" s="154"/>
      <c r="CA610" s="154"/>
      <c r="CB610" s="154"/>
      <c r="CC610" s="154"/>
      <c r="CD610" s="154"/>
      <c r="CE610" s="154"/>
      <c r="CF610" s="154"/>
      <c r="CG610" s="154"/>
      <c r="CH610" s="154"/>
      <c r="CI610" s="154"/>
      <c r="CJ610" s="154"/>
      <c r="CK610" s="154"/>
      <c r="CL610" s="154"/>
      <c r="CM610" s="154"/>
      <c r="CN610" s="154"/>
      <c r="CO610" s="154"/>
      <c r="CP610" s="154"/>
      <c r="CQ610" s="154"/>
      <c r="CR610" s="154"/>
      <c r="CS610" s="154"/>
      <c r="CT610" s="154"/>
      <c r="CU610" s="154"/>
      <c r="CV610" s="154"/>
      <c r="CW610" s="154"/>
      <c r="CX610" s="154"/>
      <c r="CY610" s="154"/>
      <c r="CZ610" s="154"/>
      <c r="DA610" s="154"/>
      <c r="DB610" s="154"/>
      <c r="DC610" s="154"/>
      <c r="DD610" s="154"/>
      <c r="DE610" s="154"/>
      <c r="DF610" s="154"/>
      <c r="DG610" s="154"/>
      <c r="DH610" s="154"/>
      <c r="DI610" s="154"/>
      <c r="DJ610" s="154"/>
      <c r="DK610" s="154"/>
      <c r="DL610" s="154"/>
      <c r="DM610" s="154"/>
      <c r="DN610" s="154"/>
      <c r="DO610" s="154"/>
      <c r="DP610" s="154"/>
      <c r="DQ610" s="154"/>
      <c r="DR610" s="154"/>
      <c r="DS610" s="154"/>
      <c r="DT610" s="154"/>
      <c r="DU610" s="154"/>
      <c r="DV610" s="154"/>
      <c r="DW610" s="154"/>
      <c r="DX610" s="154"/>
      <c r="DY610" s="154"/>
      <c r="DZ610" s="154"/>
      <c r="EA610" s="154"/>
      <c r="EB610" s="154"/>
      <c r="EC610" s="154"/>
      <c r="ED610" s="154"/>
      <c r="EE610" s="154"/>
      <c r="EF610" s="154"/>
      <c r="EG610" s="154"/>
      <c r="EH610" s="154"/>
      <c r="EI610" s="154"/>
      <c r="EJ610" s="154"/>
      <c r="EK610" s="154"/>
      <c r="EL610" s="154"/>
      <c r="EM610" s="154"/>
      <c r="EN610" s="154"/>
      <c r="EO610" s="154"/>
      <c r="EP610" s="154"/>
      <c r="EQ610" s="154"/>
      <c r="ER610" s="154"/>
      <c r="ES610" s="154"/>
      <c r="ET610" s="154"/>
      <c r="EU610" s="154"/>
      <c r="EV610" s="154"/>
    </row>
    <row r="611" spans="32:152" ht="12.75">
      <c r="AF611" s="154"/>
      <c r="AG611" s="154"/>
      <c r="AH611" s="154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  <c r="BD611" s="154"/>
      <c r="BE611" s="154"/>
      <c r="BF611" s="154"/>
      <c r="BG611" s="154"/>
      <c r="BH611" s="154"/>
      <c r="BI611" s="154"/>
      <c r="BJ611" s="154"/>
      <c r="BK611" s="154"/>
      <c r="BL611" s="154"/>
      <c r="BM611" s="154"/>
      <c r="BN611" s="154"/>
      <c r="BO611" s="154"/>
      <c r="BP611" s="154"/>
      <c r="BQ611" s="154"/>
      <c r="BR611" s="154"/>
      <c r="BS611" s="154"/>
      <c r="BT611" s="154"/>
      <c r="BU611" s="154"/>
      <c r="BV611" s="154"/>
      <c r="BW611" s="154"/>
      <c r="BX611" s="154"/>
      <c r="BY611" s="154"/>
      <c r="BZ611" s="154"/>
      <c r="CA611" s="154"/>
      <c r="CB611" s="154"/>
      <c r="CC611" s="154"/>
      <c r="CD611" s="154"/>
      <c r="CE611" s="154"/>
      <c r="CF611" s="154"/>
      <c r="CG611" s="154"/>
      <c r="CH611" s="154"/>
      <c r="CI611" s="154"/>
      <c r="CJ611" s="154"/>
      <c r="CK611" s="154"/>
      <c r="CL611" s="154"/>
      <c r="CM611" s="154"/>
      <c r="CN611" s="154"/>
      <c r="CO611" s="154"/>
      <c r="CP611" s="154"/>
      <c r="CQ611" s="154"/>
      <c r="CR611" s="154"/>
      <c r="CS611" s="154"/>
      <c r="CT611" s="154"/>
      <c r="CU611" s="154"/>
      <c r="CV611" s="154"/>
      <c r="CW611" s="154"/>
      <c r="CX611" s="154"/>
      <c r="CY611" s="154"/>
      <c r="CZ611" s="154"/>
      <c r="DA611" s="154"/>
      <c r="DB611" s="154"/>
      <c r="DC611" s="154"/>
      <c r="DD611" s="154"/>
      <c r="DE611" s="154"/>
      <c r="DF611" s="154"/>
      <c r="DG611" s="154"/>
      <c r="DH611" s="154"/>
      <c r="DI611" s="154"/>
      <c r="DJ611" s="154"/>
      <c r="DK611" s="154"/>
      <c r="DL611" s="154"/>
      <c r="DM611" s="154"/>
      <c r="DN611" s="154"/>
      <c r="DO611" s="154"/>
      <c r="DP611" s="154"/>
      <c r="DQ611" s="154"/>
      <c r="DR611" s="154"/>
      <c r="DS611" s="154"/>
      <c r="DT611" s="154"/>
      <c r="DU611" s="154"/>
      <c r="DV611" s="154"/>
      <c r="DW611" s="154"/>
      <c r="DX611" s="154"/>
      <c r="DY611" s="154"/>
      <c r="DZ611" s="154"/>
      <c r="EA611" s="154"/>
      <c r="EB611" s="154"/>
      <c r="EC611" s="154"/>
      <c r="ED611" s="154"/>
      <c r="EE611" s="154"/>
      <c r="EF611" s="154"/>
      <c r="EG611" s="154"/>
      <c r="EH611" s="154"/>
      <c r="EI611" s="154"/>
      <c r="EJ611" s="154"/>
      <c r="EK611" s="154"/>
      <c r="EL611" s="154"/>
      <c r="EM611" s="154"/>
      <c r="EN611" s="154"/>
      <c r="EO611" s="154"/>
      <c r="EP611" s="154"/>
      <c r="EQ611" s="154"/>
      <c r="ER611" s="154"/>
      <c r="ES611" s="154"/>
      <c r="ET611" s="154"/>
      <c r="EU611" s="154"/>
      <c r="EV611" s="154"/>
    </row>
    <row r="612" spans="32:152" ht="12.75">
      <c r="AF612" s="154"/>
      <c r="AG612" s="154"/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  <c r="BD612" s="154"/>
      <c r="BE612" s="154"/>
      <c r="BF612" s="154"/>
      <c r="BG612" s="154"/>
      <c r="BH612" s="154"/>
      <c r="BI612" s="154"/>
      <c r="BJ612" s="154"/>
      <c r="BK612" s="154"/>
      <c r="BL612" s="154"/>
      <c r="BM612" s="154"/>
      <c r="BN612" s="154"/>
      <c r="BO612" s="154"/>
      <c r="BP612" s="154"/>
      <c r="BQ612" s="154"/>
      <c r="BR612" s="154"/>
      <c r="BS612" s="154"/>
      <c r="BT612" s="154"/>
      <c r="BU612" s="154"/>
      <c r="BV612" s="154"/>
      <c r="BW612" s="154"/>
      <c r="BX612" s="154"/>
      <c r="BY612" s="154"/>
      <c r="BZ612" s="154"/>
      <c r="CA612" s="154"/>
      <c r="CB612" s="154"/>
      <c r="CC612" s="154"/>
      <c r="CD612" s="154"/>
      <c r="CE612" s="154"/>
      <c r="CF612" s="154"/>
      <c r="CG612" s="154"/>
      <c r="CH612" s="154"/>
      <c r="CI612" s="154"/>
      <c r="CJ612" s="154"/>
      <c r="CK612" s="154"/>
      <c r="CL612" s="154"/>
      <c r="CM612" s="154"/>
      <c r="CN612" s="154"/>
      <c r="CO612" s="154"/>
      <c r="CP612" s="154"/>
      <c r="CQ612" s="154"/>
      <c r="CR612" s="154"/>
      <c r="CS612" s="154"/>
      <c r="CT612" s="154"/>
      <c r="CU612" s="154"/>
      <c r="CV612" s="154"/>
      <c r="CW612" s="154"/>
      <c r="CX612" s="154"/>
      <c r="CY612" s="154"/>
      <c r="CZ612" s="154"/>
      <c r="DA612" s="154"/>
      <c r="DB612" s="154"/>
      <c r="DC612" s="154"/>
      <c r="DD612" s="154"/>
      <c r="DE612" s="154"/>
      <c r="DF612" s="154"/>
      <c r="DG612" s="154"/>
      <c r="DH612" s="154"/>
      <c r="DI612" s="154"/>
      <c r="DJ612" s="154"/>
      <c r="DK612" s="154"/>
      <c r="DL612" s="154"/>
      <c r="DM612" s="154"/>
      <c r="DN612" s="154"/>
      <c r="DO612" s="154"/>
      <c r="DP612" s="154"/>
      <c r="DQ612" s="154"/>
      <c r="DR612" s="154"/>
      <c r="DS612" s="154"/>
      <c r="DT612" s="154"/>
      <c r="DU612" s="154"/>
      <c r="DV612" s="154"/>
      <c r="DW612" s="154"/>
      <c r="DX612" s="154"/>
      <c r="DY612" s="154"/>
      <c r="DZ612" s="154"/>
      <c r="EA612" s="154"/>
      <c r="EB612" s="154"/>
      <c r="EC612" s="154"/>
      <c r="ED612" s="154"/>
      <c r="EE612" s="154"/>
      <c r="EF612" s="154"/>
      <c r="EG612" s="154"/>
      <c r="EH612" s="154"/>
      <c r="EI612" s="154"/>
      <c r="EJ612" s="154"/>
      <c r="EK612" s="154"/>
      <c r="EL612" s="154"/>
      <c r="EM612" s="154"/>
      <c r="EN612" s="154"/>
      <c r="EO612" s="154"/>
      <c r="EP612" s="154"/>
      <c r="EQ612" s="154"/>
      <c r="ER612" s="154"/>
      <c r="ES612" s="154"/>
      <c r="ET612" s="154"/>
      <c r="EU612" s="154"/>
      <c r="EV612" s="154"/>
    </row>
    <row r="613" spans="32:152" ht="12.75">
      <c r="AF613" s="154"/>
      <c r="AG613" s="154"/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  <c r="BD613" s="154"/>
      <c r="BE613" s="154"/>
      <c r="BF613" s="154"/>
      <c r="BG613" s="154"/>
      <c r="BH613" s="154"/>
      <c r="BI613" s="154"/>
      <c r="BJ613" s="154"/>
      <c r="BK613" s="154"/>
      <c r="BL613" s="154"/>
      <c r="BM613" s="154"/>
      <c r="BN613" s="154"/>
      <c r="BO613" s="154"/>
      <c r="BP613" s="154"/>
      <c r="BQ613" s="154"/>
      <c r="BR613" s="154"/>
      <c r="BS613" s="154"/>
      <c r="BT613" s="154"/>
      <c r="BU613" s="154"/>
      <c r="BV613" s="154"/>
      <c r="BW613" s="154"/>
      <c r="BX613" s="154"/>
      <c r="BY613" s="154"/>
      <c r="BZ613" s="154"/>
      <c r="CA613" s="154"/>
      <c r="CB613" s="154"/>
      <c r="CC613" s="154"/>
      <c r="CD613" s="154"/>
      <c r="CE613" s="154"/>
      <c r="CF613" s="154"/>
      <c r="CG613" s="154"/>
      <c r="CH613" s="154"/>
      <c r="CI613" s="154"/>
      <c r="CJ613" s="154"/>
      <c r="CK613" s="154"/>
      <c r="CL613" s="154"/>
      <c r="CM613" s="154"/>
      <c r="CN613" s="154"/>
      <c r="CO613" s="154"/>
      <c r="CP613" s="154"/>
      <c r="CQ613" s="154"/>
      <c r="CR613" s="154"/>
      <c r="CS613" s="154"/>
      <c r="CT613" s="154"/>
      <c r="CU613" s="154"/>
      <c r="CV613" s="154"/>
      <c r="CW613" s="154"/>
      <c r="CX613" s="154"/>
      <c r="CY613" s="154"/>
      <c r="CZ613" s="154"/>
      <c r="DA613" s="154"/>
      <c r="DB613" s="154"/>
      <c r="DC613" s="154"/>
      <c r="DD613" s="154"/>
      <c r="DE613" s="154"/>
      <c r="DF613" s="154"/>
      <c r="DG613" s="154"/>
      <c r="DH613" s="154"/>
      <c r="DI613" s="154"/>
      <c r="DJ613" s="154"/>
      <c r="DK613" s="154"/>
      <c r="DL613" s="154"/>
      <c r="DM613" s="154"/>
      <c r="DN613" s="154"/>
      <c r="DO613" s="154"/>
      <c r="DP613" s="154"/>
      <c r="DQ613" s="154"/>
      <c r="DR613" s="154"/>
      <c r="DS613" s="154"/>
      <c r="DT613" s="154"/>
      <c r="DU613" s="154"/>
      <c r="DV613" s="154"/>
      <c r="DW613" s="154"/>
      <c r="DX613" s="154"/>
      <c r="DY613" s="154"/>
      <c r="DZ613" s="154"/>
      <c r="EA613" s="154"/>
      <c r="EB613" s="154"/>
      <c r="EC613" s="154"/>
      <c r="ED613" s="154"/>
      <c r="EE613" s="154"/>
      <c r="EF613" s="154"/>
      <c r="EG613" s="154"/>
      <c r="EH613" s="154"/>
      <c r="EI613" s="154"/>
      <c r="EJ613" s="154"/>
      <c r="EK613" s="154"/>
      <c r="EL613" s="154"/>
      <c r="EM613" s="154"/>
      <c r="EN613" s="154"/>
      <c r="EO613" s="154"/>
      <c r="EP613" s="154"/>
      <c r="EQ613" s="154"/>
      <c r="ER613" s="154"/>
      <c r="ES613" s="154"/>
      <c r="ET613" s="154"/>
      <c r="EU613" s="154"/>
      <c r="EV613" s="154"/>
    </row>
    <row r="614" spans="32:152" ht="12.75">
      <c r="AF614" s="154"/>
      <c r="AG614" s="154"/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  <c r="BD614" s="154"/>
      <c r="BE614" s="154"/>
      <c r="BF614" s="154"/>
      <c r="BG614" s="154"/>
      <c r="BH614" s="154"/>
      <c r="BI614" s="154"/>
      <c r="BJ614" s="154"/>
      <c r="BK614" s="154"/>
      <c r="BL614" s="154"/>
      <c r="BM614" s="154"/>
      <c r="BN614" s="154"/>
      <c r="BO614" s="154"/>
      <c r="BP614" s="154"/>
      <c r="BQ614" s="154"/>
      <c r="BR614" s="154"/>
      <c r="BS614" s="154"/>
      <c r="BT614" s="154"/>
      <c r="BU614" s="154"/>
      <c r="BV614" s="154"/>
      <c r="BW614" s="154"/>
      <c r="BX614" s="154"/>
      <c r="BY614" s="154"/>
      <c r="BZ614" s="154"/>
      <c r="CA614" s="154"/>
      <c r="CB614" s="154"/>
      <c r="CC614" s="154"/>
      <c r="CD614" s="154"/>
      <c r="CE614" s="154"/>
      <c r="CF614" s="154"/>
      <c r="CG614" s="154"/>
      <c r="CH614" s="154"/>
      <c r="CI614" s="154"/>
      <c r="CJ614" s="154"/>
      <c r="CK614" s="154"/>
      <c r="CL614" s="154"/>
      <c r="CM614" s="154"/>
      <c r="CN614" s="154"/>
      <c r="CO614" s="154"/>
      <c r="CP614" s="154"/>
      <c r="CQ614" s="154"/>
      <c r="CR614" s="154"/>
      <c r="CS614" s="154"/>
      <c r="CT614" s="154"/>
      <c r="CU614" s="154"/>
      <c r="CV614" s="154"/>
      <c r="CW614" s="154"/>
      <c r="CX614" s="154"/>
      <c r="CY614" s="154"/>
      <c r="CZ614" s="154"/>
      <c r="DA614" s="154"/>
      <c r="DB614" s="154"/>
      <c r="DC614" s="154"/>
      <c r="DD614" s="154"/>
      <c r="DE614" s="154"/>
      <c r="DF614" s="154"/>
      <c r="DG614" s="154"/>
      <c r="DH614" s="154"/>
      <c r="DI614" s="154"/>
      <c r="DJ614" s="154"/>
      <c r="DK614" s="154"/>
      <c r="DL614" s="154"/>
      <c r="DM614" s="154"/>
      <c r="DN614" s="154"/>
      <c r="DO614" s="154"/>
      <c r="DP614" s="154"/>
      <c r="DQ614" s="154"/>
      <c r="DR614" s="154"/>
      <c r="DS614" s="154"/>
      <c r="DT614" s="154"/>
      <c r="DU614" s="154"/>
      <c r="DV614" s="154"/>
      <c r="DW614" s="154"/>
      <c r="DX614" s="154"/>
      <c r="DY614" s="154"/>
      <c r="DZ614" s="154"/>
      <c r="EA614" s="154"/>
      <c r="EB614" s="154"/>
      <c r="EC614" s="154"/>
      <c r="ED614" s="154"/>
      <c r="EE614" s="154"/>
      <c r="EF614" s="154"/>
      <c r="EG614" s="154"/>
      <c r="EH614" s="154"/>
      <c r="EI614" s="154"/>
      <c r="EJ614" s="154"/>
      <c r="EK614" s="154"/>
      <c r="EL614" s="154"/>
      <c r="EM614" s="154"/>
      <c r="EN614" s="154"/>
      <c r="EO614" s="154"/>
      <c r="EP614" s="154"/>
      <c r="EQ614" s="154"/>
      <c r="ER614" s="154"/>
      <c r="ES614" s="154"/>
      <c r="ET614" s="154"/>
      <c r="EU614" s="154"/>
      <c r="EV614" s="154"/>
    </row>
    <row r="615" spans="32:152" ht="12.75">
      <c r="AF615" s="154"/>
      <c r="AG615" s="154"/>
      <c r="AH615" s="154"/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  <c r="BD615" s="154"/>
      <c r="BE615" s="154"/>
      <c r="BF615" s="154"/>
      <c r="BG615" s="154"/>
      <c r="BH615" s="154"/>
      <c r="BI615" s="154"/>
      <c r="BJ615" s="154"/>
      <c r="BK615" s="154"/>
      <c r="BL615" s="154"/>
      <c r="BM615" s="154"/>
      <c r="BN615" s="154"/>
      <c r="BO615" s="154"/>
      <c r="BP615" s="154"/>
      <c r="BQ615" s="154"/>
      <c r="BR615" s="154"/>
      <c r="BS615" s="154"/>
      <c r="BT615" s="154"/>
      <c r="BU615" s="154"/>
      <c r="BV615" s="154"/>
      <c r="BW615" s="154"/>
      <c r="BX615" s="154"/>
      <c r="BY615" s="154"/>
      <c r="BZ615" s="154"/>
      <c r="CA615" s="154"/>
      <c r="CB615" s="154"/>
      <c r="CC615" s="154"/>
      <c r="CD615" s="154"/>
      <c r="CE615" s="154"/>
      <c r="CF615" s="154"/>
      <c r="CG615" s="154"/>
      <c r="CH615" s="154"/>
      <c r="CI615" s="154"/>
      <c r="CJ615" s="154"/>
      <c r="CK615" s="154"/>
      <c r="CL615" s="154"/>
      <c r="CM615" s="154"/>
      <c r="CN615" s="154"/>
      <c r="CO615" s="154"/>
      <c r="CP615" s="154"/>
      <c r="CQ615" s="154"/>
      <c r="CR615" s="154"/>
      <c r="CS615" s="154"/>
      <c r="CT615" s="154"/>
      <c r="CU615" s="154"/>
      <c r="CV615" s="154"/>
      <c r="CW615" s="154"/>
      <c r="CX615" s="154"/>
      <c r="CY615" s="154"/>
      <c r="CZ615" s="154"/>
      <c r="DA615" s="154"/>
      <c r="DB615" s="154"/>
      <c r="DC615" s="154"/>
      <c r="DD615" s="154"/>
      <c r="DE615" s="154"/>
      <c r="DF615" s="154"/>
      <c r="DG615" s="154"/>
      <c r="DH615" s="154"/>
      <c r="DI615" s="154"/>
      <c r="DJ615" s="154"/>
      <c r="DK615" s="154"/>
      <c r="DL615" s="154"/>
      <c r="DM615" s="154"/>
      <c r="DN615" s="154"/>
      <c r="DO615" s="154"/>
      <c r="DP615" s="154"/>
      <c r="DQ615" s="154"/>
      <c r="DR615" s="154"/>
      <c r="DS615" s="154"/>
      <c r="DT615" s="154"/>
      <c r="DU615" s="154"/>
      <c r="DV615" s="154"/>
      <c r="DW615" s="154"/>
      <c r="DX615" s="154"/>
      <c r="DY615" s="154"/>
      <c r="DZ615" s="154"/>
      <c r="EA615" s="154"/>
      <c r="EB615" s="154"/>
      <c r="EC615" s="154"/>
      <c r="ED615" s="154"/>
      <c r="EE615" s="154"/>
      <c r="EF615" s="154"/>
      <c r="EG615" s="154"/>
      <c r="EH615" s="154"/>
      <c r="EI615" s="154"/>
      <c r="EJ615" s="154"/>
      <c r="EK615" s="154"/>
      <c r="EL615" s="154"/>
      <c r="EM615" s="154"/>
      <c r="EN615" s="154"/>
      <c r="EO615" s="154"/>
      <c r="EP615" s="154"/>
      <c r="EQ615" s="154"/>
      <c r="ER615" s="154"/>
      <c r="ES615" s="154"/>
      <c r="ET615" s="154"/>
      <c r="EU615" s="154"/>
      <c r="EV615" s="154"/>
    </row>
    <row r="616" spans="32:152" ht="12.75">
      <c r="AF616" s="154"/>
      <c r="AG616" s="154"/>
      <c r="AH616" s="154"/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  <c r="BD616" s="154"/>
      <c r="BE616" s="154"/>
      <c r="BF616" s="154"/>
      <c r="BG616" s="154"/>
      <c r="BH616" s="154"/>
      <c r="BI616" s="154"/>
      <c r="BJ616" s="154"/>
      <c r="BK616" s="154"/>
      <c r="BL616" s="154"/>
      <c r="BM616" s="154"/>
      <c r="BN616" s="154"/>
      <c r="BO616" s="154"/>
      <c r="BP616" s="154"/>
      <c r="BQ616" s="154"/>
      <c r="BR616" s="154"/>
      <c r="BS616" s="154"/>
      <c r="BT616" s="154"/>
      <c r="BU616" s="154"/>
      <c r="BV616" s="154"/>
      <c r="BW616" s="154"/>
      <c r="BX616" s="154"/>
      <c r="BY616" s="154"/>
      <c r="BZ616" s="154"/>
      <c r="CA616" s="154"/>
      <c r="CB616" s="154"/>
      <c r="CC616" s="154"/>
      <c r="CD616" s="154"/>
      <c r="CE616" s="154"/>
      <c r="CF616" s="154"/>
      <c r="CG616" s="154"/>
      <c r="CH616" s="154"/>
      <c r="CI616" s="154"/>
      <c r="CJ616" s="154"/>
      <c r="CK616" s="154"/>
      <c r="CL616" s="154"/>
      <c r="CM616" s="154"/>
      <c r="CN616" s="154"/>
      <c r="CO616" s="154"/>
      <c r="CP616" s="154"/>
      <c r="CQ616" s="154"/>
      <c r="CR616" s="154"/>
      <c r="CS616" s="154"/>
      <c r="CT616" s="154"/>
      <c r="CU616" s="154"/>
      <c r="CV616" s="154"/>
      <c r="CW616" s="154"/>
      <c r="CX616" s="154"/>
      <c r="CY616" s="154"/>
      <c r="CZ616" s="154"/>
      <c r="DA616" s="154"/>
      <c r="DB616" s="154"/>
      <c r="DC616" s="154"/>
      <c r="DD616" s="154"/>
      <c r="DE616" s="154"/>
      <c r="DF616" s="154"/>
      <c r="DG616" s="154"/>
      <c r="DH616" s="154"/>
      <c r="DI616" s="154"/>
      <c r="DJ616" s="154"/>
      <c r="DK616" s="154"/>
      <c r="DL616" s="154"/>
      <c r="DM616" s="154"/>
      <c r="DN616" s="154"/>
      <c r="DO616" s="154"/>
      <c r="DP616" s="154"/>
      <c r="DQ616" s="154"/>
      <c r="DR616" s="154"/>
      <c r="DS616" s="154"/>
      <c r="DT616" s="154"/>
      <c r="DU616" s="154"/>
      <c r="DV616" s="154"/>
      <c r="DW616" s="154"/>
      <c r="DX616" s="154"/>
      <c r="DY616" s="154"/>
      <c r="DZ616" s="154"/>
      <c r="EA616" s="154"/>
      <c r="EB616" s="154"/>
      <c r="EC616" s="154"/>
      <c r="ED616" s="154"/>
      <c r="EE616" s="154"/>
      <c r="EF616" s="154"/>
      <c r="EG616" s="154"/>
      <c r="EH616" s="154"/>
      <c r="EI616" s="154"/>
      <c r="EJ616" s="154"/>
      <c r="EK616" s="154"/>
      <c r="EL616" s="154"/>
      <c r="EM616" s="154"/>
      <c r="EN616" s="154"/>
      <c r="EO616" s="154"/>
      <c r="EP616" s="154"/>
      <c r="EQ616" s="154"/>
      <c r="ER616" s="154"/>
      <c r="ES616" s="154"/>
      <c r="ET616" s="154"/>
      <c r="EU616" s="154"/>
      <c r="EV616" s="154"/>
    </row>
    <row r="617" spans="32:152" ht="12.75">
      <c r="AF617" s="154"/>
      <c r="AG617" s="154"/>
      <c r="AH617" s="154"/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  <c r="BD617" s="154"/>
      <c r="BE617" s="154"/>
      <c r="BF617" s="154"/>
      <c r="BG617" s="154"/>
      <c r="BH617" s="154"/>
      <c r="BI617" s="154"/>
      <c r="BJ617" s="154"/>
      <c r="BK617" s="154"/>
      <c r="BL617" s="154"/>
      <c r="BM617" s="154"/>
      <c r="BN617" s="154"/>
      <c r="BO617" s="154"/>
      <c r="BP617" s="154"/>
      <c r="BQ617" s="154"/>
      <c r="BR617" s="154"/>
      <c r="BS617" s="154"/>
      <c r="BT617" s="154"/>
      <c r="BU617" s="154"/>
      <c r="BV617" s="154"/>
      <c r="BW617" s="154"/>
      <c r="BX617" s="154"/>
      <c r="BY617" s="154"/>
      <c r="BZ617" s="154"/>
      <c r="CA617" s="154"/>
      <c r="CB617" s="154"/>
      <c r="CC617" s="154"/>
      <c r="CD617" s="154"/>
      <c r="CE617" s="154"/>
      <c r="CF617" s="154"/>
      <c r="CG617" s="154"/>
      <c r="CH617" s="154"/>
      <c r="CI617" s="154"/>
      <c r="CJ617" s="154"/>
      <c r="CK617" s="154"/>
      <c r="CL617" s="154"/>
      <c r="CM617" s="154"/>
      <c r="CN617" s="154"/>
      <c r="CO617" s="154"/>
      <c r="CP617" s="154"/>
      <c r="CQ617" s="154"/>
      <c r="CR617" s="154"/>
      <c r="CS617" s="154"/>
      <c r="CT617" s="154"/>
      <c r="CU617" s="154"/>
      <c r="CV617" s="154"/>
      <c r="CW617" s="154"/>
      <c r="CX617" s="154"/>
      <c r="CY617" s="154"/>
      <c r="CZ617" s="154"/>
      <c r="DA617" s="154"/>
      <c r="DB617" s="154"/>
      <c r="DC617" s="154"/>
      <c r="DD617" s="154"/>
      <c r="DE617" s="154"/>
      <c r="DF617" s="154"/>
      <c r="DG617" s="154"/>
      <c r="DH617" s="154"/>
      <c r="DI617" s="154"/>
      <c r="DJ617" s="154"/>
      <c r="DK617" s="154"/>
      <c r="DL617" s="154"/>
      <c r="DM617" s="154"/>
      <c r="DN617" s="154"/>
      <c r="DO617" s="154"/>
      <c r="DP617" s="154"/>
      <c r="DQ617" s="154"/>
      <c r="DR617" s="154"/>
      <c r="DS617" s="154"/>
      <c r="DT617" s="154"/>
      <c r="DU617" s="154"/>
      <c r="DV617" s="154"/>
      <c r="DW617" s="154"/>
      <c r="DX617" s="154"/>
      <c r="DY617" s="154"/>
      <c r="DZ617" s="154"/>
      <c r="EA617" s="154"/>
      <c r="EB617" s="154"/>
      <c r="EC617" s="154"/>
      <c r="ED617" s="154"/>
      <c r="EE617" s="154"/>
      <c r="EF617" s="154"/>
      <c r="EG617" s="154"/>
      <c r="EH617" s="154"/>
      <c r="EI617" s="154"/>
      <c r="EJ617" s="154"/>
      <c r="EK617" s="154"/>
      <c r="EL617" s="154"/>
      <c r="EM617" s="154"/>
      <c r="EN617" s="154"/>
      <c r="EO617" s="154"/>
      <c r="EP617" s="154"/>
      <c r="EQ617" s="154"/>
      <c r="ER617" s="154"/>
      <c r="ES617" s="154"/>
      <c r="ET617" s="154"/>
      <c r="EU617" s="154"/>
      <c r="EV617" s="154"/>
    </row>
    <row r="618" spans="32:152" ht="12.75">
      <c r="AF618" s="154"/>
      <c r="AG618" s="154"/>
      <c r="AH618" s="154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  <c r="BD618" s="154"/>
      <c r="BE618" s="154"/>
      <c r="BF618" s="154"/>
      <c r="BG618" s="154"/>
      <c r="BH618" s="154"/>
      <c r="BI618" s="154"/>
      <c r="BJ618" s="154"/>
      <c r="BK618" s="154"/>
      <c r="BL618" s="154"/>
      <c r="BM618" s="154"/>
      <c r="BN618" s="154"/>
      <c r="BO618" s="154"/>
      <c r="BP618" s="154"/>
      <c r="BQ618" s="154"/>
      <c r="BR618" s="154"/>
      <c r="BS618" s="154"/>
      <c r="BT618" s="154"/>
      <c r="BU618" s="154"/>
      <c r="BV618" s="154"/>
      <c r="BW618" s="154"/>
      <c r="BX618" s="154"/>
      <c r="BY618" s="154"/>
      <c r="BZ618" s="154"/>
      <c r="CA618" s="154"/>
      <c r="CB618" s="154"/>
      <c r="CC618" s="154"/>
      <c r="CD618" s="154"/>
      <c r="CE618" s="154"/>
      <c r="CF618" s="154"/>
      <c r="CG618" s="154"/>
      <c r="CH618" s="154"/>
      <c r="CI618" s="154"/>
      <c r="CJ618" s="154"/>
      <c r="CK618" s="154"/>
      <c r="CL618" s="154"/>
      <c r="CM618" s="154"/>
      <c r="CN618" s="154"/>
      <c r="CO618" s="154"/>
      <c r="CP618" s="154"/>
      <c r="CQ618" s="154"/>
      <c r="CR618" s="154"/>
      <c r="CS618" s="154"/>
      <c r="CT618" s="154"/>
      <c r="CU618" s="154"/>
      <c r="CV618" s="154"/>
      <c r="CW618" s="154"/>
      <c r="CX618" s="154"/>
      <c r="CY618" s="154"/>
      <c r="CZ618" s="154"/>
      <c r="DA618" s="154"/>
      <c r="DB618" s="154"/>
      <c r="DC618" s="154"/>
      <c r="DD618" s="154"/>
      <c r="DE618" s="154"/>
      <c r="DF618" s="154"/>
      <c r="DG618" s="154"/>
      <c r="DH618" s="154"/>
      <c r="DI618" s="154"/>
      <c r="DJ618" s="154"/>
      <c r="DK618" s="154"/>
      <c r="DL618" s="154"/>
      <c r="DM618" s="154"/>
      <c r="DN618" s="154"/>
      <c r="DO618" s="154"/>
      <c r="DP618" s="154"/>
      <c r="DQ618" s="154"/>
      <c r="DR618" s="154"/>
      <c r="DS618" s="154"/>
      <c r="DT618" s="154"/>
      <c r="DU618" s="154"/>
      <c r="DV618" s="154"/>
      <c r="DW618" s="154"/>
      <c r="DX618" s="154"/>
      <c r="DY618" s="154"/>
      <c r="DZ618" s="154"/>
      <c r="EA618" s="154"/>
      <c r="EB618" s="154"/>
      <c r="EC618" s="154"/>
      <c r="ED618" s="154"/>
      <c r="EE618" s="154"/>
      <c r="EF618" s="154"/>
      <c r="EG618" s="154"/>
      <c r="EH618" s="154"/>
      <c r="EI618" s="154"/>
      <c r="EJ618" s="154"/>
      <c r="EK618" s="154"/>
      <c r="EL618" s="154"/>
      <c r="EM618" s="154"/>
      <c r="EN618" s="154"/>
      <c r="EO618" s="154"/>
      <c r="EP618" s="154"/>
      <c r="EQ618" s="154"/>
      <c r="ER618" s="154"/>
      <c r="ES618" s="154"/>
      <c r="ET618" s="154"/>
      <c r="EU618" s="154"/>
      <c r="EV618" s="154"/>
    </row>
    <row r="619" spans="32:152" ht="12.75">
      <c r="AF619" s="154"/>
      <c r="AG619" s="154"/>
      <c r="AH619" s="154"/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  <c r="BD619" s="154"/>
      <c r="BE619" s="154"/>
      <c r="BF619" s="154"/>
      <c r="BG619" s="154"/>
      <c r="BH619" s="154"/>
      <c r="BI619" s="154"/>
      <c r="BJ619" s="154"/>
      <c r="BK619" s="154"/>
      <c r="BL619" s="154"/>
      <c r="BM619" s="154"/>
      <c r="BN619" s="154"/>
      <c r="BO619" s="154"/>
      <c r="BP619" s="154"/>
      <c r="BQ619" s="154"/>
      <c r="BR619" s="154"/>
      <c r="BS619" s="154"/>
      <c r="BT619" s="154"/>
      <c r="BU619" s="154"/>
      <c r="BV619" s="154"/>
      <c r="BW619" s="154"/>
      <c r="BX619" s="154"/>
      <c r="BY619" s="154"/>
      <c r="BZ619" s="154"/>
      <c r="CA619" s="154"/>
      <c r="CB619" s="154"/>
      <c r="CC619" s="154"/>
      <c r="CD619" s="154"/>
      <c r="CE619" s="154"/>
      <c r="CF619" s="154"/>
      <c r="CG619" s="154"/>
      <c r="CH619" s="154"/>
      <c r="CI619" s="154"/>
      <c r="CJ619" s="154"/>
      <c r="CK619" s="154"/>
      <c r="CL619" s="154"/>
      <c r="CM619" s="154"/>
      <c r="CN619" s="154"/>
      <c r="CO619" s="154"/>
      <c r="CP619" s="154"/>
      <c r="CQ619" s="154"/>
      <c r="CR619" s="154"/>
      <c r="CS619" s="154"/>
      <c r="CT619" s="154"/>
      <c r="CU619" s="154"/>
      <c r="CV619" s="154"/>
      <c r="CW619" s="154"/>
      <c r="CX619" s="154"/>
      <c r="CY619" s="154"/>
      <c r="CZ619" s="154"/>
      <c r="DA619" s="154"/>
      <c r="DB619" s="154"/>
      <c r="DC619" s="154"/>
      <c r="DD619" s="154"/>
      <c r="DE619" s="154"/>
      <c r="DF619" s="154"/>
      <c r="DG619" s="154"/>
      <c r="DH619" s="154"/>
      <c r="DI619" s="154"/>
      <c r="DJ619" s="154"/>
      <c r="DK619" s="154"/>
      <c r="DL619" s="154"/>
      <c r="DM619" s="154"/>
      <c r="DN619" s="154"/>
      <c r="DO619" s="154"/>
      <c r="DP619" s="154"/>
      <c r="DQ619" s="154"/>
      <c r="DR619" s="154"/>
      <c r="DS619" s="154"/>
      <c r="DT619" s="154"/>
      <c r="DU619" s="154"/>
      <c r="DV619" s="154"/>
      <c r="DW619" s="154"/>
      <c r="DX619" s="154"/>
      <c r="DY619" s="154"/>
      <c r="DZ619" s="154"/>
      <c r="EA619" s="154"/>
      <c r="EB619" s="154"/>
      <c r="EC619" s="154"/>
      <c r="ED619" s="154"/>
      <c r="EE619" s="154"/>
      <c r="EF619" s="154"/>
      <c r="EG619" s="154"/>
      <c r="EH619" s="154"/>
      <c r="EI619" s="154"/>
      <c r="EJ619" s="154"/>
      <c r="EK619" s="154"/>
      <c r="EL619" s="154"/>
      <c r="EM619" s="154"/>
      <c r="EN619" s="154"/>
      <c r="EO619" s="154"/>
      <c r="EP619" s="154"/>
      <c r="EQ619" s="154"/>
      <c r="ER619" s="154"/>
      <c r="ES619" s="154"/>
      <c r="ET619" s="154"/>
      <c r="EU619" s="154"/>
      <c r="EV619" s="154"/>
    </row>
    <row r="620" spans="32:152" ht="12.75">
      <c r="AF620" s="154"/>
      <c r="AG620" s="154"/>
      <c r="AH620" s="154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  <c r="BD620" s="154"/>
      <c r="BE620" s="154"/>
      <c r="BF620" s="154"/>
      <c r="BG620" s="154"/>
      <c r="BH620" s="154"/>
      <c r="BI620" s="154"/>
      <c r="BJ620" s="154"/>
      <c r="BK620" s="154"/>
      <c r="BL620" s="154"/>
      <c r="BM620" s="154"/>
      <c r="BN620" s="154"/>
      <c r="BO620" s="154"/>
      <c r="BP620" s="154"/>
      <c r="BQ620" s="154"/>
      <c r="BR620" s="154"/>
      <c r="BS620" s="154"/>
      <c r="BT620" s="154"/>
      <c r="BU620" s="154"/>
      <c r="BV620" s="154"/>
      <c r="BW620" s="154"/>
      <c r="BX620" s="154"/>
      <c r="BY620" s="154"/>
      <c r="BZ620" s="154"/>
      <c r="CA620" s="154"/>
      <c r="CB620" s="154"/>
      <c r="CC620" s="154"/>
      <c r="CD620" s="154"/>
      <c r="CE620" s="154"/>
      <c r="CF620" s="154"/>
      <c r="CG620" s="154"/>
      <c r="CH620" s="154"/>
      <c r="CI620" s="154"/>
      <c r="CJ620" s="154"/>
      <c r="CK620" s="154"/>
      <c r="CL620" s="154"/>
      <c r="CM620" s="154"/>
      <c r="CN620" s="154"/>
      <c r="CO620" s="154"/>
      <c r="CP620" s="154"/>
      <c r="CQ620" s="154"/>
      <c r="CR620" s="154"/>
      <c r="CS620" s="154"/>
      <c r="CT620" s="154"/>
      <c r="CU620" s="154"/>
      <c r="CV620" s="154"/>
      <c r="CW620" s="154"/>
      <c r="CX620" s="154"/>
      <c r="CY620" s="154"/>
      <c r="CZ620" s="154"/>
      <c r="DA620" s="154"/>
      <c r="DB620" s="154"/>
      <c r="DC620" s="154"/>
      <c r="DD620" s="154"/>
      <c r="DE620" s="154"/>
      <c r="DF620" s="154"/>
      <c r="DG620" s="154"/>
      <c r="DH620" s="154"/>
      <c r="DI620" s="154"/>
      <c r="DJ620" s="154"/>
      <c r="DK620" s="154"/>
      <c r="DL620" s="154"/>
      <c r="DM620" s="154"/>
      <c r="DN620" s="154"/>
      <c r="DO620" s="154"/>
      <c r="DP620" s="154"/>
      <c r="DQ620" s="154"/>
      <c r="DR620" s="154"/>
      <c r="DS620" s="154"/>
      <c r="DT620" s="154"/>
      <c r="DU620" s="154"/>
      <c r="DV620" s="154"/>
      <c r="DW620" s="154"/>
      <c r="DX620" s="154"/>
      <c r="DY620" s="154"/>
      <c r="DZ620" s="154"/>
      <c r="EA620" s="154"/>
      <c r="EB620" s="154"/>
      <c r="EC620" s="154"/>
      <c r="ED620" s="154"/>
      <c r="EE620" s="154"/>
      <c r="EF620" s="154"/>
      <c r="EG620" s="154"/>
      <c r="EH620" s="154"/>
      <c r="EI620" s="154"/>
      <c r="EJ620" s="154"/>
      <c r="EK620" s="154"/>
      <c r="EL620" s="154"/>
      <c r="EM620" s="154"/>
      <c r="EN620" s="154"/>
      <c r="EO620" s="154"/>
      <c r="EP620" s="154"/>
      <c r="EQ620" s="154"/>
      <c r="ER620" s="154"/>
      <c r="ES620" s="154"/>
      <c r="ET620" s="154"/>
      <c r="EU620" s="154"/>
      <c r="EV620" s="154"/>
    </row>
    <row r="621" spans="32:152" ht="12.75">
      <c r="AF621" s="154"/>
      <c r="AG621" s="154"/>
      <c r="AH621" s="154"/>
      <c r="AI621" s="154"/>
      <c r="AJ621" s="154"/>
      <c r="AK621" s="154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  <c r="BD621" s="154"/>
      <c r="BE621" s="154"/>
      <c r="BF621" s="154"/>
      <c r="BG621" s="154"/>
      <c r="BH621" s="154"/>
      <c r="BI621" s="154"/>
      <c r="BJ621" s="154"/>
      <c r="BK621" s="154"/>
      <c r="BL621" s="154"/>
      <c r="BM621" s="154"/>
      <c r="BN621" s="154"/>
      <c r="BO621" s="154"/>
      <c r="BP621" s="154"/>
      <c r="BQ621" s="154"/>
      <c r="BR621" s="154"/>
      <c r="BS621" s="154"/>
      <c r="BT621" s="154"/>
      <c r="BU621" s="154"/>
      <c r="BV621" s="154"/>
      <c r="BW621" s="154"/>
      <c r="BX621" s="154"/>
      <c r="BY621" s="154"/>
      <c r="BZ621" s="154"/>
      <c r="CA621" s="154"/>
      <c r="CB621" s="154"/>
      <c r="CC621" s="154"/>
      <c r="CD621" s="154"/>
      <c r="CE621" s="154"/>
      <c r="CF621" s="154"/>
      <c r="CG621" s="154"/>
      <c r="CH621" s="154"/>
      <c r="CI621" s="154"/>
      <c r="CJ621" s="154"/>
      <c r="CK621" s="154"/>
      <c r="CL621" s="154"/>
      <c r="CM621" s="154"/>
      <c r="CN621" s="154"/>
      <c r="CO621" s="154"/>
      <c r="CP621" s="154"/>
      <c r="CQ621" s="154"/>
      <c r="CR621" s="154"/>
      <c r="CS621" s="154"/>
      <c r="CT621" s="154"/>
      <c r="CU621" s="154"/>
      <c r="CV621" s="154"/>
      <c r="CW621" s="154"/>
      <c r="CX621" s="154"/>
      <c r="CY621" s="154"/>
      <c r="CZ621" s="154"/>
      <c r="DA621" s="154"/>
      <c r="DB621" s="154"/>
      <c r="DC621" s="154"/>
      <c r="DD621" s="154"/>
      <c r="DE621" s="154"/>
      <c r="DF621" s="154"/>
      <c r="DG621" s="154"/>
      <c r="DH621" s="154"/>
      <c r="DI621" s="154"/>
      <c r="DJ621" s="154"/>
      <c r="DK621" s="154"/>
      <c r="DL621" s="154"/>
      <c r="DM621" s="154"/>
      <c r="DN621" s="154"/>
      <c r="DO621" s="154"/>
      <c r="DP621" s="154"/>
      <c r="DQ621" s="154"/>
      <c r="DR621" s="154"/>
      <c r="DS621" s="154"/>
      <c r="DT621" s="154"/>
      <c r="DU621" s="154"/>
      <c r="DV621" s="154"/>
      <c r="DW621" s="154"/>
      <c r="DX621" s="154"/>
      <c r="DY621" s="154"/>
      <c r="DZ621" s="154"/>
      <c r="EA621" s="154"/>
      <c r="EB621" s="154"/>
      <c r="EC621" s="154"/>
      <c r="ED621" s="154"/>
      <c r="EE621" s="154"/>
      <c r="EF621" s="154"/>
      <c r="EG621" s="154"/>
      <c r="EH621" s="154"/>
      <c r="EI621" s="154"/>
      <c r="EJ621" s="154"/>
      <c r="EK621" s="154"/>
      <c r="EL621" s="154"/>
      <c r="EM621" s="154"/>
      <c r="EN621" s="154"/>
      <c r="EO621" s="154"/>
      <c r="EP621" s="154"/>
      <c r="EQ621" s="154"/>
      <c r="ER621" s="154"/>
      <c r="ES621" s="154"/>
      <c r="ET621" s="154"/>
      <c r="EU621" s="154"/>
      <c r="EV621" s="154"/>
    </row>
    <row r="622" spans="32:152" ht="12.75">
      <c r="AF622" s="154"/>
      <c r="AG622" s="154"/>
      <c r="AH622" s="154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  <c r="BD622" s="154"/>
      <c r="BE622" s="154"/>
      <c r="BF622" s="154"/>
      <c r="BG622" s="154"/>
      <c r="BH622" s="154"/>
      <c r="BI622" s="154"/>
      <c r="BJ622" s="154"/>
      <c r="BK622" s="154"/>
      <c r="BL622" s="154"/>
      <c r="BM622" s="154"/>
      <c r="BN622" s="154"/>
      <c r="BO622" s="154"/>
      <c r="BP622" s="154"/>
      <c r="BQ622" s="154"/>
      <c r="BR622" s="154"/>
      <c r="BS622" s="154"/>
      <c r="BT622" s="154"/>
      <c r="BU622" s="154"/>
      <c r="BV622" s="154"/>
      <c r="BW622" s="154"/>
      <c r="BX622" s="154"/>
      <c r="BY622" s="154"/>
      <c r="BZ622" s="154"/>
      <c r="CA622" s="154"/>
      <c r="CB622" s="154"/>
      <c r="CC622" s="154"/>
      <c r="CD622" s="154"/>
      <c r="CE622" s="154"/>
      <c r="CF622" s="154"/>
      <c r="CG622" s="154"/>
      <c r="CH622" s="154"/>
      <c r="CI622" s="154"/>
      <c r="CJ622" s="154"/>
      <c r="CK622" s="154"/>
      <c r="CL622" s="154"/>
      <c r="CM622" s="154"/>
      <c r="CN622" s="154"/>
      <c r="CO622" s="154"/>
      <c r="CP622" s="154"/>
      <c r="CQ622" s="154"/>
      <c r="CR622" s="154"/>
      <c r="CS622" s="154"/>
      <c r="CT622" s="154"/>
      <c r="CU622" s="154"/>
      <c r="CV622" s="154"/>
      <c r="CW622" s="154"/>
      <c r="CX622" s="154"/>
      <c r="CY622" s="154"/>
      <c r="CZ622" s="154"/>
      <c r="DA622" s="154"/>
      <c r="DB622" s="154"/>
      <c r="DC622" s="154"/>
      <c r="DD622" s="154"/>
      <c r="DE622" s="154"/>
      <c r="DF622" s="154"/>
      <c r="DG622" s="154"/>
      <c r="DH622" s="154"/>
      <c r="DI622" s="154"/>
      <c r="DJ622" s="154"/>
      <c r="DK622" s="154"/>
      <c r="DL622" s="154"/>
      <c r="DM622" s="154"/>
      <c r="DN622" s="154"/>
      <c r="DO622" s="154"/>
      <c r="DP622" s="154"/>
      <c r="DQ622" s="154"/>
      <c r="DR622" s="154"/>
      <c r="DS622" s="154"/>
      <c r="DT622" s="154"/>
      <c r="DU622" s="154"/>
      <c r="DV622" s="154"/>
      <c r="DW622" s="154"/>
      <c r="DX622" s="154"/>
      <c r="DY622" s="154"/>
      <c r="DZ622" s="154"/>
      <c r="EA622" s="154"/>
      <c r="EB622" s="154"/>
      <c r="EC622" s="154"/>
      <c r="ED622" s="154"/>
      <c r="EE622" s="154"/>
      <c r="EF622" s="154"/>
      <c r="EG622" s="154"/>
      <c r="EH622" s="154"/>
      <c r="EI622" s="154"/>
      <c r="EJ622" s="154"/>
      <c r="EK622" s="154"/>
      <c r="EL622" s="154"/>
      <c r="EM622" s="154"/>
      <c r="EN622" s="154"/>
      <c r="EO622" s="154"/>
      <c r="EP622" s="154"/>
      <c r="EQ622" s="154"/>
      <c r="ER622" s="154"/>
      <c r="ES622" s="154"/>
      <c r="ET622" s="154"/>
      <c r="EU622" s="154"/>
      <c r="EV622" s="154"/>
    </row>
    <row r="623" spans="32:152" ht="12.75">
      <c r="AF623" s="154"/>
      <c r="AG623" s="154"/>
      <c r="AH623" s="154"/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  <c r="BD623" s="154"/>
      <c r="BE623" s="154"/>
      <c r="BF623" s="154"/>
      <c r="BG623" s="154"/>
      <c r="BH623" s="154"/>
      <c r="BI623" s="154"/>
      <c r="BJ623" s="154"/>
      <c r="BK623" s="154"/>
      <c r="BL623" s="154"/>
      <c r="BM623" s="154"/>
      <c r="BN623" s="154"/>
      <c r="BO623" s="154"/>
      <c r="BP623" s="154"/>
      <c r="BQ623" s="154"/>
      <c r="BR623" s="154"/>
      <c r="BS623" s="154"/>
      <c r="BT623" s="154"/>
      <c r="BU623" s="154"/>
      <c r="BV623" s="154"/>
      <c r="BW623" s="154"/>
      <c r="BX623" s="154"/>
      <c r="BY623" s="154"/>
      <c r="BZ623" s="154"/>
      <c r="CA623" s="154"/>
      <c r="CB623" s="154"/>
      <c r="CC623" s="154"/>
      <c r="CD623" s="154"/>
      <c r="CE623" s="154"/>
      <c r="CF623" s="154"/>
      <c r="CG623" s="154"/>
      <c r="CH623" s="154"/>
      <c r="CI623" s="154"/>
      <c r="CJ623" s="154"/>
      <c r="CK623" s="154"/>
      <c r="CL623" s="154"/>
      <c r="CM623" s="154"/>
      <c r="CN623" s="154"/>
      <c r="CO623" s="154"/>
      <c r="CP623" s="154"/>
      <c r="CQ623" s="154"/>
      <c r="CR623" s="154"/>
      <c r="CS623" s="154"/>
      <c r="CT623" s="154"/>
      <c r="CU623" s="154"/>
      <c r="CV623" s="154"/>
      <c r="CW623" s="154"/>
      <c r="CX623" s="154"/>
      <c r="CY623" s="154"/>
      <c r="CZ623" s="154"/>
      <c r="DA623" s="154"/>
      <c r="DB623" s="154"/>
      <c r="DC623" s="154"/>
      <c r="DD623" s="154"/>
      <c r="DE623" s="154"/>
      <c r="DF623" s="154"/>
      <c r="DG623" s="154"/>
      <c r="DH623" s="154"/>
      <c r="DI623" s="154"/>
      <c r="DJ623" s="154"/>
      <c r="DK623" s="154"/>
      <c r="DL623" s="154"/>
      <c r="DM623" s="154"/>
      <c r="DN623" s="154"/>
      <c r="DO623" s="154"/>
      <c r="DP623" s="154"/>
      <c r="DQ623" s="154"/>
      <c r="DR623" s="154"/>
      <c r="DS623" s="154"/>
      <c r="DT623" s="154"/>
      <c r="DU623" s="154"/>
      <c r="DV623" s="154"/>
      <c r="DW623" s="154"/>
      <c r="DX623" s="154"/>
      <c r="DY623" s="154"/>
      <c r="DZ623" s="154"/>
      <c r="EA623" s="154"/>
      <c r="EB623" s="154"/>
      <c r="EC623" s="154"/>
      <c r="ED623" s="154"/>
      <c r="EE623" s="154"/>
      <c r="EF623" s="154"/>
      <c r="EG623" s="154"/>
      <c r="EH623" s="154"/>
      <c r="EI623" s="154"/>
      <c r="EJ623" s="154"/>
      <c r="EK623" s="154"/>
      <c r="EL623" s="154"/>
      <c r="EM623" s="154"/>
      <c r="EN623" s="154"/>
      <c r="EO623" s="154"/>
      <c r="EP623" s="154"/>
      <c r="EQ623" s="154"/>
      <c r="ER623" s="154"/>
      <c r="ES623" s="154"/>
      <c r="ET623" s="154"/>
      <c r="EU623" s="154"/>
      <c r="EV623" s="154"/>
    </row>
    <row r="624" spans="32:152" ht="12.75">
      <c r="AF624" s="154"/>
      <c r="AG624" s="154"/>
      <c r="AH624" s="154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  <c r="BD624" s="154"/>
      <c r="BE624" s="154"/>
      <c r="BF624" s="154"/>
      <c r="BG624" s="154"/>
      <c r="BH624" s="154"/>
      <c r="BI624" s="154"/>
      <c r="BJ624" s="154"/>
      <c r="BK624" s="154"/>
      <c r="BL624" s="154"/>
      <c r="BM624" s="154"/>
      <c r="BN624" s="154"/>
      <c r="BO624" s="154"/>
      <c r="BP624" s="154"/>
      <c r="BQ624" s="154"/>
      <c r="BR624" s="154"/>
      <c r="BS624" s="154"/>
      <c r="BT624" s="154"/>
      <c r="BU624" s="154"/>
      <c r="BV624" s="154"/>
      <c r="BW624" s="154"/>
      <c r="BX624" s="154"/>
      <c r="BY624" s="154"/>
      <c r="BZ624" s="154"/>
      <c r="CA624" s="154"/>
      <c r="CB624" s="154"/>
      <c r="CC624" s="154"/>
      <c r="CD624" s="154"/>
      <c r="CE624" s="154"/>
      <c r="CF624" s="154"/>
      <c r="CG624" s="154"/>
      <c r="CH624" s="154"/>
      <c r="CI624" s="154"/>
      <c r="CJ624" s="154"/>
      <c r="CK624" s="154"/>
      <c r="CL624" s="154"/>
      <c r="CM624" s="154"/>
      <c r="CN624" s="154"/>
      <c r="CO624" s="154"/>
      <c r="CP624" s="154"/>
      <c r="CQ624" s="154"/>
      <c r="CR624" s="154"/>
      <c r="CS624" s="154"/>
      <c r="CT624" s="154"/>
      <c r="CU624" s="154"/>
      <c r="CV624" s="154"/>
      <c r="CW624" s="154"/>
      <c r="CX624" s="154"/>
      <c r="CY624" s="154"/>
      <c r="CZ624" s="154"/>
      <c r="DA624" s="154"/>
      <c r="DB624" s="154"/>
      <c r="DC624" s="154"/>
      <c r="DD624" s="154"/>
      <c r="DE624" s="154"/>
      <c r="DF624" s="154"/>
      <c r="DG624" s="154"/>
      <c r="DH624" s="154"/>
      <c r="DI624" s="154"/>
      <c r="DJ624" s="154"/>
      <c r="DK624" s="154"/>
      <c r="DL624" s="154"/>
      <c r="DM624" s="154"/>
      <c r="DN624" s="154"/>
      <c r="DO624" s="154"/>
      <c r="DP624" s="154"/>
      <c r="DQ624" s="154"/>
      <c r="DR624" s="154"/>
      <c r="DS624" s="154"/>
      <c r="DT624" s="154"/>
      <c r="DU624" s="154"/>
      <c r="DV624" s="154"/>
      <c r="DW624" s="154"/>
      <c r="DX624" s="154"/>
      <c r="DY624" s="154"/>
      <c r="DZ624" s="154"/>
      <c r="EA624" s="154"/>
      <c r="EB624" s="154"/>
      <c r="EC624" s="154"/>
      <c r="ED624" s="154"/>
      <c r="EE624" s="154"/>
      <c r="EF624" s="154"/>
      <c r="EG624" s="154"/>
      <c r="EH624" s="154"/>
      <c r="EI624" s="154"/>
      <c r="EJ624" s="154"/>
      <c r="EK624" s="154"/>
      <c r="EL624" s="154"/>
      <c r="EM624" s="154"/>
      <c r="EN624" s="154"/>
      <c r="EO624" s="154"/>
      <c r="EP624" s="154"/>
      <c r="EQ624" s="154"/>
      <c r="ER624" s="154"/>
      <c r="ES624" s="154"/>
      <c r="ET624" s="154"/>
      <c r="EU624" s="154"/>
      <c r="EV624" s="154"/>
    </row>
    <row r="625" spans="32:152" ht="12.75">
      <c r="AF625" s="154"/>
      <c r="AG625" s="154"/>
      <c r="AH625" s="154"/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  <c r="BD625" s="154"/>
      <c r="BE625" s="154"/>
      <c r="BF625" s="154"/>
      <c r="BG625" s="154"/>
      <c r="BH625" s="154"/>
      <c r="BI625" s="154"/>
      <c r="BJ625" s="154"/>
      <c r="BK625" s="154"/>
      <c r="BL625" s="154"/>
      <c r="BM625" s="154"/>
      <c r="BN625" s="154"/>
      <c r="BO625" s="154"/>
      <c r="BP625" s="154"/>
      <c r="BQ625" s="154"/>
      <c r="BR625" s="154"/>
      <c r="BS625" s="154"/>
      <c r="BT625" s="154"/>
      <c r="BU625" s="154"/>
      <c r="BV625" s="154"/>
      <c r="BW625" s="154"/>
      <c r="BX625" s="154"/>
      <c r="BY625" s="154"/>
      <c r="BZ625" s="154"/>
      <c r="CA625" s="154"/>
      <c r="CB625" s="154"/>
      <c r="CC625" s="154"/>
      <c r="CD625" s="154"/>
      <c r="CE625" s="154"/>
      <c r="CF625" s="154"/>
      <c r="CG625" s="154"/>
      <c r="CH625" s="154"/>
      <c r="CI625" s="154"/>
      <c r="CJ625" s="154"/>
      <c r="CK625" s="154"/>
      <c r="CL625" s="154"/>
      <c r="CM625" s="154"/>
      <c r="CN625" s="154"/>
      <c r="CO625" s="154"/>
      <c r="CP625" s="154"/>
      <c r="CQ625" s="154"/>
      <c r="CR625" s="154"/>
      <c r="CS625" s="154"/>
      <c r="CT625" s="154"/>
      <c r="CU625" s="154"/>
      <c r="CV625" s="154"/>
      <c r="CW625" s="154"/>
      <c r="CX625" s="154"/>
      <c r="CY625" s="154"/>
      <c r="CZ625" s="154"/>
      <c r="DA625" s="154"/>
      <c r="DB625" s="154"/>
      <c r="DC625" s="154"/>
      <c r="DD625" s="154"/>
      <c r="DE625" s="154"/>
      <c r="DF625" s="154"/>
      <c r="DG625" s="154"/>
      <c r="DH625" s="154"/>
      <c r="DI625" s="154"/>
      <c r="DJ625" s="154"/>
      <c r="DK625" s="154"/>
      <c r="DL625" s="154"/>
      <c r="DM625" s="154"/>
      <c r="DN625" s="154"/>
      <c r="DO625" s="154"/>
      <c r="DP625" s="154"/>
      <c r="DQ625" s="154"/>
      <c r="DR625" s="154"/>
      <c r="DS625" s="154"/>
      <c r="DT625" s="154"/>
      <c r="DU625" s="154"/>
      <c r="DV625" s="154"/>
      <c r="DW625" s="154"/>
      <c r="DX625" s="154"/>
      <c r="DY625" s="154"/>
      <c r="DZ625" s="154"/>
      <c r="EA625" s="154"/>
      <c r="EB625" s="154"/>
      <c r="EC625" s="154"/>
      <c r="ED625" s="154"/>
      <c r="EE625" s="154"/>
      <c r="EF625" s="154"/>
      <c r="EG625" s="154"/>
      <c r="EH625" s="154"/>
      <c r="EI625" s="154"/>
      <c r="EJ625" s="154"/>
      <c r="EK625" s="154"/>
      <c r="EL625" s="154"/>
      <c r="EM625" s="154"/>
      <c r="EN625" s="154"/>
      <c r="EO625" s="154"/>
      <c r="EP625" s="154"/>
      <c r="EQ625" s="154"/>
      <c r="ER625" s="154"/>
      <c r="ES625" s="154"/>
      <c r="ET625" s="154"/>
      <c r="EU625" s="154"/>
      <c r="EV625" s="154"/>
    </row>
    <row r="626" spans="32:152" ht="12.75">
      <c r="AF626" s="154"/>
      <c r="AG626" s="154"/>
      <c r="AH626" s="154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  <c r="BD626" s="154"/>
      <c r="BE626" s="154"/>
      <c r="BF626" s="154"/>
      <c r="BG626" s="154"/>
      <c r="BH626" s="154"/>
      <c r="BI626" s="154"/>
      <c r="BJ626" s="154"/>
      <c r="BK626" s="154"/>
      <c r="BL626" s="154"/>
      <c r="BM626" s="154"/>
      <c r="BN626" s="154"/>
      <c r="BO626" s="154"/>
      <c r="BP626" s="154"/>
      <c r="BQ626" s="154"/>
      <c r="BR626" s="154"/>
      <c r="BS626" s="154"/>
      <c r="BT626" s="154"/>
      <c r="BU626" s="154"/>
      <c r="BV626" s="154"/>
      <c r="BW626" s="154"/>
      <c r="BX626" s="154"/>
      <c r="BY626" s="154"/>
      <c r="BZ626" s="154"/>
      <c r="CA626" s="154"/>
      <c r="CB626" s="154"/>
      <c r="CC626" s="154"/>
      <c r="CD626" s="154"/>
      <c r="CE626" s="154"/>
      <c r="CF626" s="154"/>
      <c r="CG626" s="154"/>
      <c r="CH626" s="154"/>
      <c r="CI626" s="154"/>
      <c r="CJ626" s="154"/>
      <c r="CK626" s="154"/>
      <c r="CL626" s="154"/>
      <c r="CM626" s="154"/>
      <c r="CN626" s="154"/>
      <c r="CO626" s="154"/>
      <c r="CP626" s="154"/>
      <c r="CQ626" s="154"/>
      <c r="CR626" s="154"/>
      <c r="CS626" s="154"/>
      <c r="CT626" s="154"/>
      <c r="CU626" s="154"/>
      <c r="CV626" s="154"/>
      <c r="CW626" s="154"/>
      <c r="CX626" s="154"/>
      <c r="CY626" s="154"/>
      <c r="CZ626" s="154"/>
      <c r="DA626" s="154"/>
      <c r="DB626" s="154"/>
      <c r="DC626" s="154"/>
      <c r="DD626" s="154"/>
      <c r="DE626" s="154"/>
      <c r="DF626" s="154"/>
      <c r="DG626" s="154"/>
      <c r="DH626" s="154"/>
      <c r="DI626" s="154"/>
      <c r="DJ626" s="154"/>
      <c r="DK626" s="154"/>
      <c r="DL626" s="154"/>
      <c r="DM626" s="154"/>
      <c r="DN626" s="154"/>
      <c r="DO626" s="154"/>
      <c r="DP626" s="154"/>
      <c r="DQ626" s="154"/>
      <c r="DR626" s="154"/>
      <c r="DS626" s="154"/>
      <c r="DT626" s="154"/>
      <c r="DU626" s="154"/>
      <c r="DV626" s="154"/>
      <c r="DW626" s="154"/>
      <c r="DX626" s="154"/>
      <c r="DY626" s="154"/>
      <c r="DZ626" s="154"/>
      <c r="EA626" s="154"/>
      <c r="EB626" s="154"/>
      <c r="EC626" s="154"/>
      <c r="ED626" s="154"/>
      <c r="EE626" s="154"/>
      <c r="EF626" s="154"/>
      <c r="EG626" s="154"/>
      <c r="EH626" s="154"/>
      <c r="EI626" s="154"/>
      <c r="EJ626" s="154"/>
      <c r="EK626" s="154"/>
      <c r="EL626" s="154"/>
      <c r="EM626" s="154"/>
      <c r="EN626" s="154"/>
      <c r="EO626" s="154"/>
      <c r="EP626" s="154"/>
      <c r="EQ626" s="154"/>
      <c r="ER626" s="154"/>
      <c r="ES626" s="154"/>
      <c r="ET626" s="154"/>
      <c r="EU626" s="154"/>
      <c r="EV626" s="154"/>
    </row>
    <row r="627" spans="32:152" ht="12.75">
      <c r="AF627" s="154"/>
      <c r="AG627" s="154"/>
      <c r="AH627" s="154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  <c r="BD627" s="154"/>
      <c r="BE627" s="154"/>
      <c r="BF627" s="154"/>
      <c r="BG627" s="154"/>
      <c r="BH627" s="154"/>
      <c r="BI627" s="154"/>
      <c r="BJ627" s="154"/>
      <c r="BK627" s="154"/>
      <c r="BL627" s="154"/>
      <c r="BM627" s="154"/>
      <c r="BN627" s="154"/>
      <c r="BO627" s="154"/>
      <c r="BP627" s="154"/>
      <c r="BQ627" s="154"/>
      <c r="BR627" s="154"/>
      <c r="BS627" s="154"/>
      <c r="BT627" s="154"/>
      <c r="BU627" s="154"/>
      <c r="BV627" s="154"/>
      <c r="BW627" s="154"/>
      <c r="BX627" s="154"/>
      <c r="BY627" s="154"/>
      <c r="BZ627" s="154"/>
      <c r="CA627" s="154"/>
      <c r="CB627" s="154"/>
      <c r="CC627" s="154"/>
      <c r="CD627" s="154"/>
      <c r="CE627" s="154"/>
      <c r="CF627" s="154"/>
      <c r="CG627" s="154"/>
      <c r="CH627" s="154"/>
      <c r="CI627" s="154"/>
      <c r="CJ627" s="154"/>
      <c r="CK627" s="154"/>
      <c r="CL627" s="154"/>
      <c r="CM627" s="154"/>
      <c r="CN627" s="154"/>
      <c r="CO627" s="154"/>
      <c r="CP627" s="154"/>
      <c r="CQ627" s="154"/>
      <c r="CR627" s="154"/>
      <c r="CS627" s="154"/>
      <c r="CT627" s="154"/>
      <c r="CU627" s="154"/>
      <c r="CV627" s="154"/>
      <c r="CW627" s="154"/>
      <c r="CX627" s="154"/>
      <c r="CY627" s="154"/>
      <c r="CZ627" s="154"/>
      <c r="DA627" s="154"/>
      <c r="DB627" s="154"/>
      <c r="DC627" s="154"/>
      <c r="DD627" s="154"/>
      <c r="DE627" s="154"/>
      <c r="DF627" s="154"/>
      <c r="DG627" s="154"/>
      <c r="DH627" s="154"/>
      <c r="DI627" s="154"/>
      <c r="DJ627" s="154"/>
      <c r="DK627" s="154"/>
      <c r="DL627" s="154"/>
      <c r="DM627" s="154"/>
      <c r="DN627" s="154"/>
      <c r="DO627" s="154"/>
      <c r="DP627" s="154"/>
      <c r="DQ627" s="154"/>
      <c r="DR627" s="154"/>
      <c r="DS627" s="154"/>
      <c r="DT627" s="154"/>
      <c r="DU627" s="154"/>
      <c r="DV627" s="154"/>
      <c r="DW627" s="154"/>
      <c r="DX627" s="154"/>
      <c r="DY627" s="154"/>
      <c r="DZ627" s="154"/>
      <c r="EA627" s="154"/>
      <c r="EB627" s="154"/>
      <c r="EC627" s="154"/>
      <c r="ED627" s="154"/>
      <c r="EE627" s="154"/>
      <c r="EF627" s="154"/>
      <c r="EG627" s="154"/>
      <c r="EH627" s="154"/>
      <c r="EI627" s="154"/>
      <c r="EJ627" s="154"/>
      <c r="EK627" s="154"/>
      <c r="EL627" s="154"/>
      <c r="EM627" s="154"/>
      <c r="EN627" s="154"/>
      <c r="EO627" s="154"/>
      <c r="EP627" s="154"/>
      <c r="EQ627" s="154"/>
      <c r="ER627" s="154"/>
      <c r="ES627" s="154"/>
      <c r="ET627" s="154"/>
      <c r="EU627" s="154"/>
      <c r="EV627" s="154"/>
    </row>
    <row r="628" spans="32:152" ht="12.75">
      <c r="AF628" s="154"/>
      <c r="AG628" s="154"/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  <c r="BD628" s="154"/>
      <c r="BE628" s="154"/>
      <c r="BF628" s="154"/>
      <c r="BG628" s="154"/>
      <c r="BH628" s="154"/>
      <c r="BI628" s="154"/>
      <c r="BJ628" s="154"/>
      <c r="BK628" s="154"/>
      <c r="BL628" s="154"/>
      <c r="BM628" s="154"/>
      <c r="BN628" s="154"/>
      <c r="BO628" s="154"/>
      <c r="BP628" s="154"/>
      <c r="BQ628" s="154"/>
      <c r="BR628" s="154"/>
      <c r="BS628" s="154"/>
      <c r="BT628" s="154"/>
      <c r="BU628" s="154"/>
      <c r="BV628" s="154"/>
      <c r="BW628" s="154"/>
      <c r="BX628" s="154"/>
      <c r="BY628" s="154"/>
      <c r="BZ628" s="154"/>
      <c r="CA628" s="154"/>
      <c r="CB628" s="154"/>
      <c r="CC628" s="154"/>
      <c r="CD628" s="154"/>
      <c r="CE628" s="154"/>
      <c r="CF628" s="154"/>
      <c r="CG628" s="154"/>
      <c r="CH628" s="154"/>
      <c r="CI628" s="154"/>
      <c r="CJ628" s="154"/>
      <c r="CK628" s="154"/>
      <c r="CL628" s="154"/>
      <c r="CM628" s="154"/>
      <c r="CN628" s="154"/>
      <c r="CO628" s="154"/>
      <c r="CP628" s="154"/>
      <c r="CQ628" s="154"/>
      <c r="CR628" s="154"/>
      <c r="CS628" s="154"/>
      <c r="CT628" s="154"/>
      <c r="CU628" s="154"/>
      <c r="CV628" s="154"/>
      <c r="CW628" s="154"/>
      <c r="CX628" s="154"/>
      <c r="CY628" s="154"/>
      <c r="CZ628" s="154"/>
      <c r="DA628" s="154"/>
      <c r="DB628" s="154"/>
      <c r="DC628" s="154"/>
      <c r="DD628" s="154"/>
      <c r="DE628" s="154"/>
      <c r="DF628" s="154"/>
      <c r="DG628" s="154"/>
      <c r="DH628" s="154"/>
      <c r="DI628" s="154"/>
      <c r="DJ628" s="154"/>
      <c r="DK628" s="154"/>
      <c r="DL628" s="154"/>
      <c r="DM628" s="154"/>
      <c r="DN628" s="154"/>
      <c r="DO628" s="154"/>
      <c r="DP628" s="154"/>
      <c r="DQ628" s="154"/>
      <c r="DR628" s="154"/>
      <c r="DS628" s="154"/>
      <c r="DT628" s="154"/>
      <c r="DU628" s="154"/>
      <c r="DV628" s="154"/>
      <c r="DW628" s="154"/>
      <c r="DX628" s="154"/>
      <c r="DY628" s="154"/>
      <c r="DZ628" s="154"/>
      <c r="EA628" s="154"/>
      <c r="EB628" s="154"/>
      <c r="EC628" s="154"/>
      <c r="ED628" s="154"/>
      <c r="EE628" s="154"/>
      <c r="EF628" s="154"/>
      <c r="EG628" s="154"/>
      <c r="EH628" s="154"/>
      <c r="EI628" s="154"/>
      <c r="EJ628" s="154"/>
      <c r="EK628" s="154"/>
      <c r="EL628" s="154"/>
      <c r="EM628" s="154"/>
      <c r="EN628" s="154"/>
      <c r="EO628" s="154"/>
      <c r="EP628" s="154"/>
      <c r="EQ628" s="154"/>
      <c r="ER628" s="154"/>
      <c r="ES628" s="154"/>
      <c r="ET628" s="154"/>
      <c r="EU628" s="154"/>
      <c r="EV628" s="154"/>
    </row>
    <row r="629" spans="32:152" ht="12.75">
      <c r="AF629" s="154"/>
      <c r="AG629" s="154"/>
      <c r="AH629" s="154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  <c r="BD629" s="154"/>
      <c r="BE629" s="154"/>
      <c r="BF629" s="154"/>
      <c r="BG629" s="154"/>
      <c r="BH629" s="154"/>
      <c r="BI629" s="154"/>
      <c r="BJ629" s="154"/>
      <c r="BK629" s="154"/>
      <c r="BL629" s="154"/>
      <c r="BM629" s="154"/>
      <c r="BN629" s="154"/>
      <c r="BO629" s="154"/>
      <c r="BP629" s="154"/>
      <c r="BQ629" s="154"/>
      <c r="BR629" s="154"/>
      <c r="BS629" s="154"/>
      <c r="BT629" s="154"/>
      <c r="BU629" s="154"/>
      <c r="BV629" s="154"/>
      <c r="BW629" s="154"/>
      <c r="BX629" s="154"/>
      <c r="BY629" s="154"/>
      <c r="BZ629" s="154"/>
      <c r="CA629" s="154"/>
      <c r="CB629" s="154"/>
      <c r="CC629" s="154"/>
      <c r="CD629" s="154"/>
      <c r="CE629" s="154"/>
      <c r="CF629" s="154"/>
      <c r="CG629" s="154"/>
      <c r="CH629" s="154"/>
      <c r="CI629" s="154"/>
      <c r="CJ629" s="154"/>
      <c r="CK629" s="154"/>
      <c r="CL629" s="154"/>
      <c r="CM629" s="154"/>
      <c r="CN629" s="154"/>
      <c r="CO629" s="154"/>
      <c r="CP629" s="154"/>
      <c r="CQ629" s="154"/>
      <c r="CR629" s="154"/>
      <c r="CS629" s="154"/>
      <c r="CT629" s="154"/>
      <c r="CU629" s="154"/>
      <c r="CV629" s="154"/>
      <c r="CW629" s="154"/>
      <c r="CX629" s="154"/>
      <c r="CY629" s="154"/>
      <c r="CZ629" s="154"/>
      <c r="DA629" s="154"/>
      <c r="DB629" s="154"/>
      <c r="DC629" s="154"/>
      <c r="DD629" s="154"/>
      <c r="DE629" s="154"/>
      <c r="DF629" s="154"/>
      <c r="DG629" s="154"/>
      <c r="DH629" s="154"/>
      <c r="DI629" s="154"/>
      <c r="DJ629" s="154"/>
      <c r="DK629" s="154"/>
      <c r="DL629" s="154"/>
      <c r="DM629" s="154"/>
      <c r="DN629" s="154"/>
      <c r="DO629" s="154"/>
      <c r="DP629" s="154"/>
      <c r="DQ629" s="154"/>
      <c r="DR629" s="154"/>
      <c r="DS629" s="154"/>
      <c r="DT629" s="154"/>
      <c r="DU629" s="154"/>
      <c r="DV629" s="154"/>
      <c r="DW629" s="154"/>
      <c r="DX629" s="154"/>
      <c r="DY629" s="154"/>
      <c r="DZ629" s="154"/>
      <c r="EA629" s="154"/>
      <c r="EB629" s="154"/>
      <c r="EC629" s="154"/>
      <c r="ED629" s="154"/>
      <c r="EE629" s="154"/>
      <c r="EF629" s="154"/>
      <c r="EG629" s="154"/>
      <c r="EH629" s="154"/>
      <c r="EI629" s="154"/>
      <c r="EJ629" s="154"/>
      <c r="EK629" s="154"/>
      <c r="EL629" s="154"/>
      <c r="EM629" s="154"/>
      <c r="EN629" s="154"/>
      <c r="EO629" s="154"/>
      <c r="EP629" s="154"/>
      <c r="EQ629" s="154"/>
      <c r="ER629" s="154"/>
      <c r="ES629" s="154"/>
      <c r="ET629" s="154"/>
      <c r="EU629" s="154"/>
      <c r="EV629" s="154"/>
    </row>
    <row r="630" spans="32:152" ht="12.75">
      <c r="AF630" s="154"/>
      <c r="AG630" s="154"/>
      <c r="AH630" s="154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  <c r="BD630" s="154"/>
      <c r="BE630" s="154"/>
      <c r="BF630" s="154"/>
      <c r="BG630" s="154"/>
      <c r="BH630" s="154"/>
      <c r="BI630" s="154"/>
      <c r="BJ630" s="154"/>
      <c r="BK630" s="154"/>
      <c r="BL630" s="154"/>
      <c r="BM630" s="154"/>
      <c r="BN630" s="154"/>
      <c r="BO630" s="154"/>
      <c r="BP630" s="154"/>
      <c r="BQ630" s="154"/>
      <c r="BR630" s="154"/>
      <c r="BS630" s="154"/>
      <c r="BT630" s="154"/>
      <c r="BU630" s="154"/>
      <c r="BV630" s="154"/>
      <c r="BW630" s="154"/>
      <c r="BX630" s="154"/>
      <c r="BY630" s="154"/>
      <c r="BZ630" s="154"/>
      <c r="CA630" s="154"/>
      <c r="CB630" s="154"/>
      <c r="CC630" s="154"/>
      <c r="CD630" s="154"/>
      <c r="CE630" s="154"/>
      <c r="CF630" s="154"/>
      <c r="CG630" s="154"/>
      <c r="CH630" s="154"/>
      <c r="CI630" s="154"/>
      <c r="CJ630" s="154"/>
      <c r="CK630" s="154"/>
      <c r="CL630" s="154"/>
      <c r="CM630" s="154"/>
      <c r="CN630" s="154"/>
      <c r="CO630" s="154"/>
      <c r="CP630" s="154"/>
      <c r="CQ630" s="154"/>
      <c r="CR630" s="154"/>
      <c r="CS630" s="154"/>
      <c r="CT630" s="154"/>
      <c r="CU630" s="154"/>
      <c r="CV630" s="154"/>
      <c r="CW630" s="154"/>
      <c r="CX630" s="154"/>
      <c r="CY630" s="154"/>
      <c r="CZ630" s="154"/>
      <c r="DA630" s="154"/>
      <c r="DB630" s="154"/>
      <c r="DC630" s="154"/>
      <c r="DD630" s="154"/>
      <c r="DE630" s="154"/>
      <c r="DF630" s="154"/>
      <c r="DG630" s="154"/>
      <c r="DH630" s="154"/>
      <c r="DI630" s="154"/>
      <c r="DJ630" s="154"/>
      <c r="DK630" s="154"/>
      <c r="DL630" s="154"/>
      <c r="DM630" s="154"/>
      <c r="DN630" s="154"/>
      <c r="DO630" s="154"/>
      <c r="DP630" s="154"/>
      <c r="DQ630" s="154"/>
      <c r="DR630" s="154"/>
      <c r="DS630" s="154"/>
      <c r="DT630" s="154"/>
      <c r="DU630" s="154"/>
      <c r="DV630" s="154"/>
      <c r="DW630" s="154"/>
      <c r="DX630" s="154"/>
      <c r="DY630" s="154"/>
      <c r="DZ630" s="154"/>
      <c r="EA630" s="154"/>
      <c r="EB630" s="154"/>
      <c r="EC630" s="154"/>
      <c r="ED630" s="154"/>
      <c r="EE630" s="154"/>
      <c r="EF630" s="154"/>
      <c r="EG630" s="154"/>
      <c r="EH630" s="154"/>
      <c r="EI630" s="154"/>
      <c r="EJ630" s="154"/>
      <c r="EK630" s="154"/>
      <c r="EL630" s="154"/>
      <c r="EM630" s="154"/>
      <c r="EN630" s="154"/>
      <c r="EO630" s="154"/>
      <c r="EP630" s="154"/>
      <c r="EQ630" s="154"/>
      <c r="ER630" s="154"/>
      <c r="ES630" s="154"/>
      <c r="ET630" s="154"/>
      <c r="EU630" s="154"/>
      <c r="EV630" s="154"/>
    </row>
    <row r="631" spans="32:152" ht="12.75">
      <c r="AF631" s="154"/>
      <c r="AG631" s="154"/>
      <c r="AH631" s="154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  <c r="BD631" s="154"/>
      <c r="BE631" s="154"/>
      <c r="BF631" s="154"/>
      <c r="BG631" s="154"/>
      <c r="BH631" s="154"/>
      <c r="BI631" s="154"/>
      <c r="BJ631" s="154"/>
      <c r="BK631" s="154"/>
      <c r="BL631" s="154"/>
      <c r="BM631" s="154"/>
      <c r="BN631" s="154"/>
      <c r="BO631" s="154"/>
      <c r="BP631" s="154"/>
      <c r="BQ631" s="154"/>
      <c r="BR631" s="154"/>
      <c r="BS631" s="154"/>
      <c r="BT631" s="154"/>
      <c r="BU631" s="154"/>
      <c r="BV631" s="154"/>
      <c r="BW631" s="154"/>
      <c r="BX631" s="154"/>
      <c r="BY631" s="154"/>
      <c r="BZ631" s="154"/>
      <c r="CA631" s="154"/>
      <c r="CB631" s="154"/>
      <c r="CC631" s="154"/>
      <c r="CD631" s="154"/>
      <c r="CE631" s="154"/>
      <c r="CF631" s="154"/>
      <c r="CG631" s="154"/>
      <c r="CH631" s="154"/>
      <c r="CI631" s="154"/>
      <c r="CJ631" s="154"/>
      <c r="CK631" s="154"/>
      <c r="CL631" s="154"/>
      <c r="CM631" s="154"/>
      <c r="CN631" s="154"/>
      <c r="CO631" s="154"/>
      <c r="CP631" s="154"/>
      <c r="CQ631" s="154"/>
      <c r="CR631" s="154"/>
      <c r="CS631" s="154"/>
      <c r="CT631" s="154"/>
      <c r="CU631" s="154"/>
      <c r="CV631" s="154"/>
      <c r="CW631" s="154"/>
      <c r="CX631" s="154"/>
      <c r="CY631" s="154"/>
      <c r="CZ631" s="154"/>
      <c r="DA631" s="154"/>
      <c r="DB631" s="154"/>
      <c r="DC631" s="154"/>
      <c r="DD631" s="154"/>
      <c r="DE631" s="154"/>
      <c r="DF631" s="154"/>
      <c r="DG631" s="154"/>
      <c r="DH631" s="154"/>
      <c r="DI631" s="154"/>
      <c r="DJ631" s="154"/>
      <c r="DK631" s="154"/>
      <c r="DL631" s="154"/>
      <c r="DM631" s="154"/>
      <c r="DN631" s="154"/>
      <c r="DO631" s="154"/>
      <c r="DP631" s="154"/>
      <c r="DQ631" s="154"/>
      <c r="DR631" s="154"/>
      <c r="DS631" s="154"/>
      <c r="DT631" s="154"/>
      <c r="DU631" s="154"/>
      <c r="DV631" s="154"/>
      <c r="DW631" s="154"/>
      <c r="DX631" s="154"/>
      <c r="DY631" s="154"/>
      <c r="DZ631" s="154"/>
      <c r="EA631" s="154"/>
      <c r="EB631" s="154"/>
      <c r="EC631" s="154"/>
      <c r="ED631" s="154"/>
      <c r="EE631" s="154"/>
      <c r="EF631" s="154"/>
      <c r="EG631" s="154"/>
      <c r="EH631" s="154"/>
      <c r="EI631" s="154"/>
      <c r="EJ631" s="154"/>
      <c r="EK631" s="154"/>
      <c r="EL631" s="154"/>
      <c r="EM631" s="154"/>
      <c r="EN631" s="154"/>
      <c r="EO631" s="154"/>
      <c r="EP631" s="154"/>
      <c r="EQ631" s="154"/>
      <c r="ER631" s="154"/>
      <c r="ES631" s="154"/>
      <c r="ET631" s="154"/>
      <c r="EU631" s="154"/>
      <c r="EV631" s="154"/>
    </row>
    <row r="632" spans="32:152" ht="12.75">
      <c r="AF632" s="154"/>
      <c r="AG632" s="154"/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  <c r="BD632" s="154"/>
      <c r="BE632" s="154"/>
      <c r="BF632" s="154"/>
      <c r="BG632" s="154"/>
      <c r="BH632" s="154"/>
      <c r="BI632" s="154"/>
      <c r="BJ632" s="154"/>
      <c r="BK632" s="154"/>
      <c r="BL632" s="154"/>
      <c r="BM632" s="154"/>
      <c r="BN632" s="154"/>
      <c r="BO632" s="154"/>
      <c r="BP632" s="154"/>
      <c r="BQ632" s="154"/>
      <c r="BR632" s="154"/>
      <c r="BS632" s="154"/>
      <c r="BT632" s="154"/>
      <c r="BU632" s="154"/>
      <c r="BV632" s="154"/>
      <c r="BW632" s="154"/>
      <c r="BX632" s="154"/>
      <c r="BY632" s="154"/>
      <c r="BZ632" s="154"/>
      <c r="CA632" s="154"/>
      <c r="CB632" s="154"/>
      <c r="CC632" s="154"/>
      <c r="CD632" s="154"/>
      <c r="CE632" s="154"/>
      <c r="CF632" s="154"/>
      <c r="CG632" s="154"/>
      <c r="CH632" s="154"/>
      <c r="CI632" s="154"/>
      <c r="CJ632" s="154"/>
      <c r="CK632" s="154"/>
      <c r="CL632" s="154"/>
      <c r="CM632" s="154"/>
      <c r="CN632" s="154"/>
      <c r="CO632" s="154"/>
      <c r="CP632" s="154"/>
      <c r="CQ632" s="154"/>
      <c r="CR632" s="154"/>
      <c r="CS632" s="154"/>
      <c r="CT632" s="154"/>
      <c r="CU632" s="154"/>
      <c r="CV632" s="154"/>
      <c r="CW632" s="154"/>
      <c r="CX632" s="154"/>
      <c r="CY632" s="154"/>
      <c r="CZ632" s="154"/>
      <c r="DA632" s="154"/>
      <c r="DB632" s="154"/>
      <c r="DC632" s="154"/>
      <c r="DD632" s="154"/>
      <c r="DE632" s="154"/>
      <c r="DF632" s="154"/>
      <c r="DG632" s="154"/>
      <c r="DH632" s="154"/>
      <c r="DI632" s="154"/>
      <c r="DJ632" s="154"/>
      <c r="DK632" s="154"/>
      <c r="DL632" s="154"/>
      <c r="DM632" s="154"/>
      <c r="DN632" s="154"/>
      <c r="DO632" s="154"/>
      <c r="DP632" s="154"/>
      <c r="DQ632" s="154"/>
      <c r="DR632" s="154"/>
      <c r="DS632" s="154"/>
      <c r="DT632" s="154"/>
      <c r="DU632" s="154"/>
      <c r="DV632" s="154"/>
      <c r="DW632" s="154"/>
      <c r="DX632" s="154"/>
      <c r="DY632" s="154"/>
      <c r="DZ632" s="154"/>
      <c r="EA632" s="154"/>
      <c r="EB632" s="154"/>
      <c r="EC632" s="154"/>
      <c r="ED632" s="154"/>
      <c r="EE632" s="154"/>
      <c r="EF632" s="154"/>
      <c r="EG632" s="154"/>
      <c r="EH632" s="154"/>
      <c r="EI632" s="154"/>
      <c r="EJ632" s="154"/>
      <c r="EK632" s="154"/>
      <c r="EL632" s="154"/>
      <c r="EM632" s="154"/>
      <c r="EN632" s="154"/>
      <c r="EO632" s="154"/>
      <c r="EP632" s="154"/>
      <c r="EQ632" s="154"/>
      <c r="ER632" s="154"/>
      <c r="ES632" s="154"/>
      <c r="ET632" s="154"/>
      <c r="EU632" s="154"/>
      <c r="EV632" s="154"/>
    </row>
    <row r="633" spans="32:152" ht="12.75">
      <c r="AF633" s="154"/>
      <c r="AG633" s="154"/>
      <c r="AH633" s="154"/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  <c r="BD633" s="154"/>
      <c r="BE633" s="154"/>
      <c r="BF633" s="154"/>
      <c r="BG633" s="154"/>
      <c r="BH633" s="154"/>
      <c r="BI633" s="154"/>
      <c r="BJ633" s="154"/>
      <c r="BK633" s="154"/>
      <c r="BL633" s="154"/>
      <c r="BM633" s="154"/>
      <c r="BN633" s="154"/>
      <c r="BO633" s="154"/>
      <c r="BP633" s="154"/>
      <c r="BQ633" s="154"/>
      <c r="BR633" s="154"/>
      <c r="BS633" s="154"/>
      <c r="BT633" s="154"/>
      <c r="BU633" s="154"/>
      <c r="BV633" s="154"/>
      <c r="BW633" s="154"/>
      <c r="BX633" s="154"/>
      <c r="BY633" s="154"/>
      <c r="BZ633" s="154"/>
      <c r="CA633" s="154"/>
      <c r="CB633" s="154"/>
      <c r="CC633" s="154"/>
      <c r="CD633" s="154"/>
      <c r="CE633" s="154"/>
      <c r="CF633" s="154"/>
      <c r="CG633" s="154"/>
      <c r="CH633" s="154"/>
      <c r="CI633" s="154"/>
      <c r="CJ633" s="154"/>
      <c r="CK633" s="154"/>
      <c r="CL633" s="154"/>
      <c r="CM633" s="154"/>
      <c r="CN633" s="154"/>
      <c r="CO633" s="154"/>
      <c r="CP633" s="154"/>
      <c r="CQ633" s="154"/>
      <c r="CR633" s="154"/>
      <c r="CS633" s="154"/>
      <c r="CT633" s="154"/>
      <c r="CU633" s="154"/>
      <c r="CV633" s="154"/>
      <c r="CW633" s="154"/>
      <c r="CX633" s="154"/>
      <c r="CY633" s="154"/>
      <c r="CZ633" s="154"/>
      <c r="DA633" s="154"/>
      <c r="DB633" s="154"/>
      <c r="DC633" s="154"/>
      <c r="DD633" s="154"/>
      <c r="DE633" s="154"/>
      <c r="DF633" s="154"/>
      <c r="DG633" s="154"/>
      <c r="DH633" s="154"/>
      <c r="DI633" s="154"/>
      <c r="DJ633" s="154"/>
      <c r="DK633" s="154"/>
      <c r="DL633" s="154"/>
      <c r="DM633" s="154"/>
      <c r="DN633" s="154"/>
      <c r="DO633" s="154"/>
      <c r="DP633" s="154"/>
      <c r="DQ633" s="154"/>
      <c r="DR633" s="154"/>
      <c r="DS633" s="154"/>
      <c r="DT633" s="154"/>
      <c r="DU633" s="154"/>
      <c r="DV633" s="154"/>
      <c r="DW633" s="154"/>
      <c r="DX633" s="154"/>
      <c r="DY633" s="154"/>
      <c r="DZ633" s="154"/>
      <c r="EA633" s="154"/>
      <c r="EB633" s="154"/>
      <c r="EC633" s="154"/>
      <c r="ED633" s="154"/>
      <c r="EE633" s="154"/>
      <c r="EF633" s="154"/>
      <c r="EG633" s="154"/>
      <c r="EH633" s="154"/>
      <c r="EI633" s="154"/>
      <c r="EJ633" s="154"/>
      <c r="EK633" s="154"/>
      <c r="EL633" s="154"/>
      <c r="EM633" s="154"/>
      <c r="EN633" s="154"/>
      <c r="EO633" s="154"/>
      <c r="EP633" s="154"/>
      <c r="EQ633" s="154"/>
      <c r="ER633" s="154"/>
      <c r="ES633" s="154"/>
      <c r="ET633" s="154"/>
      <c r="EU633" s="154"/>
      <c r="EV633" s="154"/>
    </row>
    <row r="634" spans="32:152" ht="12.75">
      <c r="AF634" s="154"/>
      <c r="AG634" s="154"/>
      <c r="AH634" s="154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  <c r="BD634" s="154"/>
      <c r="BE634" s="154"/>
      <c r="BF634" s="154"/>
      <c r="BG634" s="154"/>
      <c r="BH634" s="154"/>
      <c r="BI634" s="154"/>
      <c r="BJ634" s="154"/>
      <c r="BK634" s="154"/>
      <c r="BL634" s="154"/>
      <c r="BM634" s="154"/>
      <c r="BN634" s="154"/>
      <c r="BO634" s="154"/>
      <c r="BP634" s="154"/>
      <c r="BQ634" s="154"/>
      <c r="BR634" s="154"/>
      <c r="BS634" s="154"/>
      <c r="BT634" s="154"/>
      <c r="BU634" s="154"/>
      <c r="BV634" s="154"/>
      <c r="BW634" s="154"/>
      <c r="BX634" s="154"/>
      <c r="BY634" s="154"/>
      <c r="BZ634" s="154"/>
      <c r="CA634" s="154"/>
      <c r="CB634" s="154"/>
      <c r="CC634" s="154"/>
      <c r="CD634" s="154"/>
      <c r="CE634" s="154"/>
      <c r="CF634" s="154"/>
      <c r="CG634" s="154"/>
      <c r="CH634" s="154"/>
      <c r="CI634" s="154"/>
      <c r="CJ634" s="154"/>
      <c r="CK634" s="154"/>
      <c r="CL634" s="154"/>
      <c r="CM634" s="154"/>
      <c r="CN634" s="154"/>
      <c r="CO634" s="154"/>
      <c r="CP634" s="154"/>
      <c r="CQ634" s="154"/>
      <c r="CR634" s="154"/>
      <c r="CS634" s="154"/>
      <c r="CT634" s="154"/>
      <c r="CU634" s="154"/>
      <c r="CV634" s="154"/>
      <c r="CW634" s="154"/>
      <c r="CX634" s="154"/>
      <c r="CY634" s="154"/>
      <c r="CZ634" s="154"/>
      <c r="DA634" s="154"/>
      <c r="DB634" s="154"/>
      <c r="DC634" s="154"/>
      <c r="DD634" s="154"/>
      <c r="DE634" s="154"/>
      <c r="DF634" s="154"/>
      <c r="DG634" s="154"/>
      <c r="DH634" s="154"/>
      <c r="DI634" s="154"/>
      <c r="DJ634" s="154"/>
      <c r="DK634" s="154"/>
      <c r="DL634" s="154"/>
      <c r="DM634" s="154"/>
      <c r="DN634" s="154"/>
      <c r="DO634" s="154"/>
      <c r="DP634" s="154"/>
      <c r="DQ634" s="154"/>
      <c r="DR634" s="154"/>
      <c r="DS634" s="154"/>
      <c r="DT634" s="154"/>
      <c r="DU634" s="154"/>
      <c r="DV634" s="154"/>
      <c r="DW634" s="154"/>
      <c r="DX634" s="154"/>
      <c r="DY634" s="154"/>
      <c r="DZ634" s="154"/>
      <c r="EA634" s="154"/>
      <c r="EB634" s="154"/>
      <c r="EC634" s="154"/>
      <c r="ED634" s="154"/>
      <c r="EE634" s="154"/>
      <c r="EF634" s="154"/>
      <c r="EG634" s="154"/>
      <c r="EH634" s="154"/>
      <c r="EI634" s="154"/>
      <c r="EJ634" s="154"/>
      <c r="EK634" s="154"/>
      <c r="EL634" s="154"/>
      <c r="EM634" s="154"/>
      <c r="EN634" s="154"/>
      <c r="EO634" s="154"/>
      <c r="EP634" s="154"/>
      <c r="EQ634" s="154"/>
      <c r="ER634" s="154"/>
      <c r="ES634" s="154"/>
      <c r="ET634" s="154"/>
      <c r="EU634" s="154"/>
      <c r="EV634" s="154"/>
    </row>
    <row r="635" spans="32:152" ht="12.75">
      <c r="AF635" s="154"/>
      <c r="AG635" s="154"/>
      <c r="AH635" s="154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  <c r="BD635" s="154"/>
      <c r="BE635" s="154"/>
      <c r="BF635" s="154"/>
      <c r="BG635" s="154"/>
      <c r="BH635" s="154"/>
      <c r="BI635" s="154"/>
      <c r="BJ635" s="154"/>
      <c r="BK635" s="154"/>
      <c r="BL635" s="154"/>
      <c r="BM635" s="154"/>
      <c r="BN635" s="154"/>
      <c r="BO635" s="154"/>
      <c r="BP635" s="154"/>
      <c r="BQ635" s="154"/>
      <c r="BR635" s="154"/>
      <c r="BS635" s="154"/>
      <c r="BT635" s="154"/>
      <c r="BU635" s="154"/>
      <c r="BV635" s="154"/>
      <c r="BW635" s="154"/>
      <c r="BX635" s="154"/>
      <c r="BY635" s="154"/>
      <c r="BZ635" s="154"/>
      <c r="CA635" s="154"/>
      <c r="CB635" s="154"/>
      <c r="CC635" s="154"/>
      <c r="CD635" s="154"/>
      <c r="CE635" s="154"/>
      <c r="CF635" s="154"/>
      <c r="CG635" s="154"/>
      <c r="CH635" s="154"/>
      <c r="CI635" s="154"/>
      <c r="CJ635" s="154"/>
      <c r="CK635" s="154"/>
      <c r="CL635" s="154"/>
      <c r="CM635" s="154"/>
      <c r="CN635" s="154"/>
      <c r="CO635" s="154"/>
      <c r="CP635" s="154"/>
      <c r="CQ635" s="154"/>
      <c r="CR635" s="154"/>
      <c r="CS635" s="154"/>
      <c r="CT635" s="154"/>
      <c r="CU635" s="154"/>
      <c r="CV635" s="154"/>
      <c r="CW635" s="154"/>
      <c r="CX635" s="154"/>
      <c r="CY635" s="154"/>
      <c r="CZ635" s="154"/>
      <c r="DA635" s="154"/>
      <c r="DB635" s="154"/>
      <c r="DC635" s="154"/>
      <c r="DD635" s="154"/>
      <c r="DE635" s="154"/>
      <c r="DF635" s="154"/>
      <c r="DG635" s="154"/>
      <c r="DH635" s="154"/>
      <c r="DI635" s="154"/>
      <c r="DJ635" s="154"/>
      <c r="DK635" s="154"/>
      <c r="DL635" s="154"/>
      <c r="DM635" s="154"/>
      <c r="DN635" s="154"/>
      <c r="DO635" s="154"/>
      <c r="DP635" s="154"/>
      <c r="DQ635" s="154"/>
      <c r="DR635" s="154"/>
      <c r="DS635" s="154"/>
      <c r="DT635" s="154"/>
      <c r="DU635" s="154"/>
      <c r="DV635" s="154"/>
      <c r="DW635" s="154"/>
      <c r="DX635" s="154"/>
      <c r="DY635" s="154"/>
      <c r="DZ635" s="154"/>
      <c r="EA635" s="154"/>
      <c r="EB635" s="154"/>
      <c r="EC635" s="154"/>
      <c r="ED635" s="154"/>
      <c r="EE635" s="154"/>
      <c r="EF635" s="154"/>
      <c r="EG635" s="154"/>
      <c r="EH635" s="154"/>
      <c r="EI635" s="154"/>
      <c r="EJ635" s="154"/>
      <c r="EK635" s="154"/>
      <c r="EL635" s="154"/>
      <c r="EM635" s="154"/>
      <c r="EN635" s="154"/>
      <c r="EO635" s="154"/>
      <c r="EP635" s="154"/>
      <c r="EQ635" s="154"/>
      <c r="ER635" s="154"/>
      <c r="ES635" s="154"/>
      <c r="ET635" s="154"/>
      <c r="EU635" s="154"/>
      <c r="EV635" s="154"/>
    </row>
    <row r="636" spans="32:152" ht="12.75">
      <c r="AF636" s="154"/>
      <c r="AG636" s="154"/>
      <c r="AH636" s="154"/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  <c r="BD636" s="154"/>
      <c r="BE636" s="154"/>
      <c r="BF636" s="154"/>
      <c r="BG636" s="154"/>
      <c r="BH636" s="154"/>
      <c r="BI636" s="154"/>
      <c r="BJ636" s="154"/>
      <c r="BK636" s="154"/>
      <c r="BL636" s="154"/>
      <c r="BM636" s="154"/>
      <c r="BN636" s="154"/>
      <c r="BO636" s="154"/>
      <c r="BP636" s="154"/>
      <c r="BQ636" s="154"/>
      <c r="BR636" s="154"/>
      <c r="BS636" s="154"/>
      <c r="BT636" s="154"/>
      <c r="BU636" s="154"/>
      <c r="BV636" s="154"/>
      <c r="BW636" s="154"/>
      <c r="BX636" s="154"/>
      <c r="BY636" s="154"/>
      <c r="BZ636" s="154"/>
      <c r="CA636" s="154"/>
      <c r="CB636" s="154"/>
      <c r="CC636" s="154"/>
      <c r="CD636" s="154"/>
      <c r="CE636" s="154"/>
      <c r="CF636" s="154"/>
      <c r="CG636" s="154"/>
      <c r="CH636" s="154"/>
      <c r="CI636" s="154"/>
      <c r="CJ636" s="154"/>
      <c r="CK636" s="154"/>
      <c r="CL636" s="154"/>
      <c r="CM636" s="154"/>
      <c r="CN636" s="154"/>
      <c r="CO636" s="154"/>
      <c r="CP636" s="154"/>
      <c r="CQ636" s="154"/>
      <c r="CR636" s="154"/>
      <c r="CS636" s="154"/>
      <c r="CT636" s="154"/>
      <c r="CU636" s="154"/>
      <c r="CV636" s="154"/>
      <c r="CW636" s="154"/>
      <c r="CX636" s="154"/>
      <c r="CY636" s="154"/>
      <c r="CZ636" s="154"/>
      <c r="DA636" s="154"/>
      <c r="DB636" s="154"/>
      <c r="DC636" s="154"/>
      <c r="DD636" s="154"/>
      <c r="DE636" s="154"/>
      <c r="DF636" s="154"/>
      <c r="DG636" s="154"/>
      <c r="DH636" s="154"/>
      <c r="DI636" s="154"/>
      <c r="DJ636" s="154"/>
      <c r="DK636" s="154"/>
      <c r="DL636" s="154"/>
      <c r="DM636" s="154"/>
      <c r="DN636" s="154"/>
      <c r="DO636" s="154"/>
      <c r="DP636" s="154"/>
      <c r="DQ636" s="154"/>
      <c r="DR636" s="154"/>
      <c r="DS636" s="154"/>
      <c r="DT636" s="154"/>
      <c r="DU636" s="154"/>
      <c r="DV636" s="154"/>
      <c r="DW636" s="154"/>
      <c r="DX636" s="154"/>
      <c r="DY636" s="154"/>
      <c r="DZ636" s="154"/>
      <c r="EA636" s="154"/>
      <c r="EB636" s="154"/>
      <c r="EC636" s="154"/>
      <c r="ED636" s="154"/>
      <c r="EE636" s="154"/>
      <c r="EF636" s="154"/>
      <c r="EG636" s="154"/>
      <c r="EH636" s="154"/>
      <c r="EI636" s="154"/>
      <c r="EJ636" s="154"/>
      <c r="EK636" s="154"/>
      <c r="EL636" s="154"/>
      <c r="EM636" s="154"/>
      <c r="EN636" s="154"/>
      <c r="EO636" s="154"/>
      <c r="EP636" s="154"/>
      <c r="EQ636" s="154"/>
      <c r="ER636" s="154"/>
      <c r="ES636" s="154"/>
      <c r="ET636" s="154"/>
      <c r="EU636" s="154"/>
      <c r="EV636" s="154"/>
    </row>
    <row r="637" spans="32:152" ht="12.75">
      <c r="AF637" s="154"/>
      <c r="AG637" s="154"/>
      <c r="AH637" s="154"/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  <c r="BD637" s="154"/>
      <c r="BE637" s="154"/>
      <c r="BF637" s="154"/>
      <c r="BG637" s="154"/>
      <c r="BH637" s="154"/>
      <c r="BI637" s="154"/>
      <c r="BJ637" s="154"/>
      <c r="BK637" s="154"/>
      <c r="BL637" s="154"/>
      <c r="BM637" s="154"/>
      <c r="BN637" s="154"/>
      <c r="BO637" s="154"/>
      <c r="BP637" s="154"/>
      <c r="BQ637" s="154"/>
      <c r="BR637" s="154"/>
      <c r="BS637" s="154"/>
      <c r="BT637" s="154"/>
      <c r="BU637" s="154"/>
      <c r="BV637" s="154"/>
      <c r="BW637" s="154"/>
      <c r="BX637" s="154"/>
      <c r="BY637" s="154"/>
      <c r="BZ637" s="154"/>
      <c r="CA637" s="154"/>
      <c r="CB637" s="154"/>
      <c r="CC637" s="154"/>
      <c r="CD637" s="154"/>
      <c r="CE637" s="154"/>
      <c r="CF637" s="154"/>
      <c r="CG637" s="154"/>
      <c r="CH637" s="154"/>
      <c r="CI637" s="154"/>
      <c r="CJ637" s="154"/>
      <c r="CK637" s="154"/>
      <c r="CL637" s="154"/>
      <c r="CM637" s="154"/>
      <c r="CN637" s="154"/>
      <c r="CO637" s="154"/>
      <c r="CP637" s="154"/>
      <c r="CQ637" s="154"/>
      <c r="CR637" s="154"/>
      <c r="CS637" s="154"/>
      <c r="CT637" s="154"/>
      <c r="CU637" s="154"/>
      <c r="CV637" s="154"/>
      <c r="CW637" s="154"/>
      <c r="CX637" s="154"/>
      <c r="CY637" s="154"/>
      <c r="CZ637" s="154"/>
      <c r="DA637" s="154"/>
      <c r="DB637" s="154"/>
      <c r="DC637" s="154"/>
      <c r="DD637" s="154"/>
      <c r="DE637" s="154"/>
      <c r="DF637" s="154"/>
      <c r="DG637" s="154"/>
      <c r="DH637" s="154"/>
      <c r="DI637" s="154"/>
      <c r="DJ637" s="154"/>
      <c r="DK637" s="154"/>
      <c r="DL637" s="154"/>
      <c r="DM637" s="154"/>
      <c r="DN637" s="154"/>
      <c r="DO637" s="154"/>
      <c r="DP637" s="154"/>
      <c r="DQ637" s="154"/>
      <c r="DR637" s="154"/>
      <c r="DS637" s="154"/>
      <c r="DT637" s="154"/>
      <c r="DU637" s="154"/>
      <c r="DV637" s="154"/>
      <c r="DW637" s="154"/>
      <c r="DX637" s="154"/>
      <c r="DY637" s="154"/>
      <c r="DZ637" s="154"/>
      <c r="EA637" s="154"/>
      <c r="EB637" s="154"/>
      <c r="EC637" s="154"/>
      <c r="ED637" s="154"/>
      <c r="EE637" s="154"/>
      <c r="EF637" s="154"/>
      <c r="EG637" s="154"/>
      <c r="EH637" s="154"/>
      <c r="EI637" s="154"/>
      <c r="EJ637" s="154"/>
      <c r="EK637" s="154"/>
      <c r="EL637" s="154"/>
      <c r="EM637" s="154"/>
      <c r="EN637" s="154"/>
      <c r="EO637" s="154"/>
      <c r="EP637" s="154"/>
      <c r="EQ637" s="154"/>
      <c r="ER637" s="154"/>
      <c r="ES637" s="154"/>
      <c r="ET637" s="154"/>
      <c r="EU637" s="154"/>
      <c r="EV637" s="154"/>
    </row>
    <row r="638" spans="32:152" ht="12.75">
      <c r="AF638" s="154"/>
      <c r="AG638" s="154"/>
      <c r="AH638" s="154"/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  <c r="BD638" s="154"/>
      <c r="BE638" s="154"/>
      <c r="BF638" s="154"/>
      <c r="BG638" s="154"/>
      <c r="BH638" s="154"/>
      <c r="BI638" s="154"/>
      <c r="BJ638" s="154"/>
      <c r="BK638" s="154"/>
      <c r="BL638" s="154"/>
      <c r="BM638" s="154"/>
      <c r="BN638" s="154"/>
      <c r="BO638" s="154"/>
      <c r="BP638" s="154"/>
      <c r="BQ638" s="154"/>
      <c r="BR638" s="154"/>
      <c r="BS638" s="154"/>
      <c r="BT638" s="154"/>
      <c r="BU638" s="154"/>
      <c r="BV638" s="154"/>
      <c r="BW638" s="154"/>
      <c r="BX638" s="154"/>
      <c r="BY638" s="154"/>
      <c r="BZ638" s="154"/>
      <c r="CA638" s="154"/>
      <c r="CB638" s="154"/>
      <c r="CC638" s="154"/>
      <c r="CD638" s="154"/>
      <c r="CE638" s="154"/>
      <c r="CF638" s="154"/>
      <c r="CG638" s="154"/>
      <c r="CH638" s="154"/>
      <c r="CI638" s="154"/>
      <c r="CJ638" s="154"/>
      <c r="CK638" s="154"/>
      <c r="CL638" s="154"/>
      <c r="CM638" s="154"/>
      <c r="CN638" s="154"/>
      <c r="CO638" s="154"/>
      <c r="CP638" s="154"/>
      <c r="CQ638" s="154"/>
      <c r="CR638" s="154"/>
      <c r="CS638" s="154"/>
      <c r="CT638" s="154"/>
      <c r="CU638" s="154"/>
      <c r="CV638" s="154"/>
      <c r="CW638" s="154"/>
      <c r="CX638" s="154"/>
      <c r="CY638" s="154"/>
      <c r="CZ638" s="154"/>
      <c r="DA638" s="154"/>
      <c r="DB638" s="154"/>
      <c r="DC638" s="154"/>
      <c r="DD638" s="154"/>
      <c r="DE638" s="154"/>
      <c r="DF638" s="154"/>
      <c r="DG638" s="154"/>
      <c r="DH638" s="154"/>
      <c r="DI638" s="154"/>
      <c r="DJ638" s="154"/>
      <c r="DK638" s="154"/>
      <c r="DL638" s="154"/>
      <c r="DM638" s="154"/>
      <c r="DN638" s="154"/>
      <c r="DO638" s="154"/>
      <c r="DP638" s="154"/>
      <c r="DQ638" s="154"/>
      <c r="DR638" s="154"/>
      <c r="DS638" s="154"/>
      <c r="DT638" s="154"/>
      <c r="DU638" s="154"/>
      <c r="DV638" s="154"/>
      <c r="DW638" s="154"/>
      <c r="DX638" s="154"/>
      <c r="DY638" s="154"/>
      <c r="DZ638" s="154"/>
      <c r="EA638" s="154"/>
      <c r="EB638" s="154"/>
      <c r="EC638" s="154"/>
      <c r="ED638" s="154"/>
      <c r="EE638" s="154"/>
      <c r="EF638" s="154"/>
      <c r="EG638" s="154"/>
      <c r="EH638" s="154"/>
      <c r="EI638" s="154"/>
      <c r="EJ638" s="154"/>
      <c r="EK638" s="154"/>
      <c r="EL638" s="154"/>
      <c r="EM638" s="154"/>
      <c r="EN638" s="154"/>
      <c r="EO638" s="154"/>
      <c r="EP638" s="154"/>
      <c r="EQ638" s="154"/>
      <c r="ER638" s="154"/>
      <c r="ES638" s="154"/>
      <c r="ET638" s="154"/>
      <c r="EU638" s="154"/>
      <c r="EV638" s="154"/>
    </row>
    <row r="639" spans="32:152" ht="12.75">
      <c r="AF639" s="154"/>
      <c r="AG639" s="154"/>
      <c r="AH639" s="154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  <c r="BD639" s="154"/>
      <c r="BE639" s="154"/>
      <c r="BF639" s="154"/>
      <c r="BG639" s="154"/>
      <c r="BH639" s="154"/>
      <c r="BI639" s="154"/>
      <c r="BJ639" s="154"/>
      <c r="BK639" s="154"/>
      <c r="BL639" s="154"/>
      <c r="BM639" s="154"/>
      <c r="BN639" s="154"/>
      <c r="BO639" s="154"/>
      <c r="BP639" s="154"/>
      <c r="BQ639" s="154"/>
      <c r="BR639" s="154"/>
      <c r="BS639" s="154"/>
      <c r="BT639" s="154"/>
      <c r="BU639" s="154"/>
      <c r="BV639" s="154"/>
      <c r="BW639" s="154"/>
      <c r="BX639" s="154"/>
      <c r="BY639" s="154"/>
      <c r="BZ639" s="154"/>
      <c r="CA639" s="154"/>
      <c r="CB639" s="154"/>
      <c r="CC639" s="154"/>
      <c r="CD639" s="154"/>
      <c r="CE639" s="154"/>
      <c r="CF639" s="154"/>
      <c r="CG639" s="154"/>
      <c r="CH639" s="154"/>
      <c r="CI639" s="154"/>
      <c r="CJ639" s="154"/>
      <c r="CK639" s="154"/>
      <c r="CL639" s="154"/>
      <c r="CM639" s="154"/>
      <c r="CN639" s="154"/>
      <c r="CO639" s="154"/>
      <c r="CP639" s="154"/>
      <c r="CQ639" s="154"/>
      <c r="CR639" s="154"/>
      <c r="CS639" s="154"/>
      <c r="CT639" s="154"/>
      <c r="CU639" s="154"/>
      <c r="CV639" s="154"/>
      <c r="CW639" s="154"/>
      <c r="CX639" s="154"/>
      <c r="CY639" s="154"/>
      <c r="CZ639" s="154"/>
      <c r="DA639" s="154"/>
      <c r="DB639" s="154"/>
      <c r="DC639" s="154"/>
      <c r="DD639" s="154"/>
      <c r="DE639" s="154"/>
      <c r="DF639" s="154"/>
      <c r="DG639" s="154"/>
      <c r="DH639" s="154"/>
      <c r="DI639" s="154"/>
      <c r="DJ639" s="154"/>
      <c r="DK639" s="154"/>
      <c r="DL639" s="154"/>
      <c r="DM639" s="154"/>
      <c r="DN639" s="154"/>
      <c r="DO639" s="154"/>
      <c r="DP639" s="154"/>
      <c r="DQ639" s="154"/>
      <c r="DR639" s="154"/>
      <c r="DS639" s="154"/>
      <c r="DT639" s="154"/>
      <c r="DU639" s="154"/>
      <c r="DV639" s="154"/>
      <c r="DW639" s="154"/>
      <c r="DX639" s="154"/>
      <c r="DY639" s="154"/>
      <c r="DZ639" s="154"/>
      <c r="EA639" s="154"/>
      <c r="EB639" s="154"/>
      <c r="EC639" s="154"/>
      <c r="ED639" s="154"/>
      <c r="EE639" s="154"/>
      <c r="EF639" s="154"/>
      <c r="EG639" s="154"/>
      <c r="EH639" s="154"/>
      <c r="EI639" s="154"/>
      <c r="EJ639" s="154"/>
      <c r="EK639" s="154"/>
      <c r="EL639" s="154"/>
      <c r="EM639" s="154"/>
      <c r="EN639" s="154"/>
      <c r="EO639" s="154"/>
      <c r="EP639" s="154"/>
      <c r="EQ639" s="154"/>
      <c r="ER639" s="154"/>
      <c r="ES639" s="154"/>
      <c r="ET639" s="154"/>
      <c r="EU639" s="154"/>
      <c r="EV639" s="154"/>
    </row>
    <row r="640" spans="32:152" ht="12.75"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  <c r="BD640" s="154"/>
      <c r="BE640" s="154"/>
      <c r="BF640" s="154"/>
      <c r="BG640" s="154"/>
      <c r="BH640" s="154"/>
      <c r="BI640" s="154"/>
      <c r="BJ640" s="154"/>
      <c r="BK640" s="154"/>
      <c r="BL640" s="154"/>
      <c r="BM640" s="154"/>
      <c r="BN640" s="154"/>
      <c r="BO640" s="154"/>
      <c r="BP640" s="154"/>
      <c r="BQ640" s="154"/>
      <c r="BR640" s="154"/>
      <c r="BS640" s="154"/>
      <c r="BT640" s="154"/>
      <c r="BU640" s="154"/>
      <c r="BV640" s="154"/>
      <c r="BW640" s="154"/>
      <c r="BX640" s="154"/>
      <c r="BY640" s="154"/>
      <c r="BZ640" s="154"/>
      <c r="CA640" s="154"/>
      <c r="CB640" s="154"/>
      <c r="CC640" s="154"/>
      <c r="CD640" s="154"/>
      <c r="CE640" s="154"/>
      <c r="CF640" s="154"/>
      <c r="CG640" s="154"/>
      <c r="CH640" s="154"/>
      <c r="CI640" s="154"/>
      <c r="CJ640" s="154"/>
      <c r="CK640" s="154"/>
      <c r="CL640" s="154"/>
      <c r="CM640" s="154"/>
      <c r="CN640" s="154"/>
      <c r="CO640" s="154"/>
      <c r="CP640" s="154"/>
      <c r="CQ640" s="154"/>
      <c r="CR640" s="154"/>
      <c r="CS640" s="154"/>
      <c r="CT640" s="154"/>
      <c r="CU640" s="154"/>
      <c r="CV640" s="154"/>
      <c r="CW640" s="154"/>
      <c r="CX640" s="154"/>
      <c r="CY640" s="154"/>
      <c r="CZ640" s="154"/>
      <c r="DA640" s="154"/>
      <c r="DB640" s="154"/>
      <c r="DC640" s="154"/>
      <c r="DD640" s="154"/>
      <c r="DE640" s="154"/>
      <c r="DF640" s="154"/>
      <c r="DG640" s="154"/>
      <c r="DH640" s="154"/>
      <c r="DI640" s="154"/>
      <c r="DJ640" s="154"/>
      <c r="DK640" s="154"/>
      <c r="DL640" s="154"/>
      <c r="DM640" s="154"/>
      <c r="DN640" s="154"/>
      <c r="DO640" s="154"/>
      <c r="DP640" s="154"/>
      <c r="DQ640" s="154"/>
      <c r="DR640" s="154"/>
      <c r="DS640" s="154"/>
      <c r="DT640" s="154"/>
      <c r="DU640" s="154"/>
      <c r="DV640" s="154"/>
      <c r="DW640" s="154"/>
      <c r="DX640" s="154"/>
      <c r="DY640" s="154"/>
      <c r="DZ640" s="154"/>
      <c r="EA640" s="154"/>
      <c r="EB640" s="154"/>
      <c r="EC640" s="154"/>
      <c r="ED640" s="154"/>
      <c r="EE640" s="154"/>
      <c r="EF640" s="154"/>
      <c r="EG640" s="154"/>
      <c r="EH640" s="154"/>
      <c r="EI640" s="154"/>
      <c r="EJ640" s="154"/>
      <c r="EK640" s="154"/>
      <c r="EL640" s="154"/>
      <c r="EM640" s="154"/>
      <c r="EN640" s="154"/>
      <c r="EO640" s="154"/>
      <c r="EP640" s="154"/>
      <c r="EQ640" s="154"/>
      <c r="ER640" s="154"/>
      <c r="ES640" s="154"/>
      <c r="ET640" s="154"/>
      <c r="EU640" s="154"/>
      <c r="EV640" s="154"/>
    </row>
    <row r="641" spans="32:152" ht="12.75">
      <c r="AF641" s="154"/>
      <c r="AG641" s="154"/>
      <c r="AH641" s="154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  <c r="BD641" s="154"/>
      <c r="BE641" s="154"/>
      <c r="BF641" s="154"/>
      <c r="BG641" s="154"/>
      <c r="BH641" s="154"/>
      <c r="BI641" s="154"/>
      <c r="BJ641" s="154"/>
      <c r="BK641" s="154"/>
      <c r="BL641" s="154"/>
      <c r="BM641" s="154"/>
      <c r="BN641" s="154"/>
      <c r="BO641" s="154"/>
      <c r="BP641" s="154"/>
      <c r="BQ641" s="154"/>
      <c r="BR641" s="154"/>
      <c r="BS641" s="154"/>
      <c r="BT641" s="154"/>
      <c r="BU641" s="154"/>
      <c r="BV641" s="154"/>
      <c r="BW641" s="154"/>
      <c r="BX641" s="154"/>
      <c r="BY641" s="154"/>
      <c r="BZ641" s="154"/>
      <c r="CA641" s="154"/>
      <c r="CB641" s="154"/>
      <c r="CC641" s="154"/>
      <c r="CD641" s="154"/>
      <c r="CE641" s="154"/>
      <c r="CF641" s="154"/>
      <c r="CG641" s="154"/>
      <c r="CH641" s="154"/>
      <c r="CI641" s="154"/>
      <c r="CJ641" s="154"/>
      <c r="CK641" s="154"/>
      <c r="CL641" s="154"/>
      <c r="CM641" s="154"/>
      <c r="CN641" s="154"/>
      <c r="CO641" s="154"/>
      <c r="CP641" s="154"/>
      <c r="CQ641" s="154"/>
      <c r="CR641" s="154"/>
      <c r="CS641" s="154"/>
      <c r="CT641" s="154"/>
      <c r="CU641" s="154"/>
      <c r="CV641" s="154"/>
      <c r="CW641" s="154"/>
      <c r="CX641" s="154"/>
      <c r="CY641" s="154"/>
      <c r="CZ641" s="154"/>
      <c r="DA641" s="154"/>
      <c r="DB641" s="154"/>
      <c r="DC641" s="154"/>
      <c r="DD641" s="154"/>
      <c r="DE641" s="154"/>
      <c r="DF641" s="154"/>
      <c r="DG641" s="154"/>
      <c r="DH641" s="154"/>
      <c r="DI641" s="154"/>
      <c r="DJ641" s="154"/>
      <c r="DK641" s="154"/>
      <c r="DL641" s="154"/>
      <c r="DM641" s="154"/>
      <c r="DN641" s="154"/>
      <c r="DO641" s="154"/>
      <c r="DP641" s="154"/>
      <c r="DQ641" s="154"/>
      <c r="DR641" s="154"/>
      <c r="DS641" s="154"/>
      <c r="DT641" s="154"/>
      <c r="DU641" s="154"/>
      <c r="DV641" s="154"/>
      <c r="DW641" s="154"/>
      <c r="DX641" s="154"/>
      <c r="DY641" s="154"/>
      <c r="DZ641" s="154"/>
      <c r="EA641" s="154"/>
      <c r="EB641" s="154"/>
      <c r="EC641" s="154"/>
      <c r="ED641" s="154"/>
      <c r="EE641" s="154"/>
      <c r="EF641" s="154"/>
      <c r="EG641" s="154"/>
      <c r="EH641" s="154"/>
      <c r="EI641" s="154"/>
      <c r="EJ641" s="154"/>
      <c r="EK641" s="154"/>
      <c r="EL641" s="154"/>
      <c r="EM641" s="154"/>
      <c r="EN641" s="154"/>
      <c r="EO641" s="154"/>
      <c r="EP641" s="154"/>
      <c r="EQ641" s="154"/>
      <c r="ER641" s="154"/>
      <c r="ES641" s="154"/>
      <c r="ET641" s="154"/>
      <c r="EU641" s="154"/>
      <c r="EV641" s="154"/>
    </row>
    <row r="642" spans="32:152" ht="12.75">
      <c r="AF642" s="154"/>
      <c r="AG642" s="154"/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  <c r="BD642" s="154"/>
      <c r="BE642" s="154"/>
      <c r="BF642" s="154"/>
      <c r="BG642" s="154"/>
      <c r="BH642" s="154"/>
      <c r="BI642" s="154"/>
      <c r="BJ642" s="154"/>
      <c r="BK642" s="154"/>
      <c r="BL642" s="154"/>
      <c r="BM642" s="154"/>
      <c r="BN642" s="154"/>
      <c r="BO642" s="154"/>
      <c r="BP642" s="154"/>
      <c r="BQ642" s="154"/>
      <c r="BR642" s="154"/>
      <c r="BS642" s="154"/>
      <c r="BT642" s="154"/>
      <c r="BU642" s="154"/>
      <c r="BV642" s="154"/>
      <c r="BW642" s="154"/>
      <c r="BX642" s="154"/>
      <c r="BY642" s="154"/>
      <c r="BZ642" s="154"/>
      <c r="CA642" s="154"/>
      <c r="CB642" s="154"/>
      <c r="CC642" s="154"/>
      <c r="CD642" s="154"/>
      <c r="CE642" s="154"/>
      <c r="CF642" s="154"/>
      <c r="CG642" s="154"/>
      <c r="CH642" s="154"/>
      <c r="CI642" s="154"/>
      <c r="CJ642" s="154"/>
      <c r="CK642" s="154"/>
      <c r="CL642" s="154"/>
      <c r="CM642" s="154"/>
      <c r="CN642" s="154"/>
      <c r="CO642" s="154"/>
      <c r="CP642" s="154"/>
      <c r="CQ642" s="154"/>
      <c r="CR642" s="154"/>
      <c r="CS642" s="154"/>
      <c r="CT642" s="154"/>
      <c r="CU642" s="154"/>
      <c r="CV642" s="154"/>
      <c r="CW642" s="154"/>
      <c r="CX642" s="154"/>
      <c r="CY642" s="154"/>
      <c r="CZ642" s="154"/>
      <c r="DA642" s="154"/>
      <c r="DB642" s="154"/>
      <c r="DC642" s="154"/>
      <c r="DD642" s="154"/>
      <c r="DE642" s="154"/>
      <c r="DF642" s="154"/>
      <c r="DG642" s="154"/>
      <c r="DH642" s="154"/>
      <c r="DI642" s="154"/>
      <c r="DJ642" s="154"/>
      <c r="DK642" s="154"/>
      <c r="DL642" s="154"/>
      <c r="DM642" s="154"/>
      <c r="DN642" s="154"/>
      <c r="DO642" s="154"/>
      <c r="DP642" s="154"/>
      <c r="DQ642" s="154"/>
      <c r="DR642" s="154"/>
      <c r="DS642" s="154"/>
      <c r="DT642" s="154"/>
      <c r="DU642" s="154"/>
      <c r="DV642" s="154"/>
      <c r="DW642" s="154"/>
      <c r="DX642" s="154"/>
      <c r="DY642" s="154"/>
      <c r="DZ642" s="154"/>
      <c r="EA642" s="154"/>
      <c r="EB642" s="154"/>
      <c r="EC642" s="154"/>
      <c r="ED642" s="154"/>
      <c r="EE642" s="154"/>
      <c r="EF642" s="154"/>
      <c r="EG642" s="154"/>
      <c r="EH642" s="154"/>
      <c r="EI642" s="154"/>
      <c r="EJ642" s="154"/>
      <c r="EK642" s="154"/>
      <c r="EL642" s="154"/>
      <c r="EM642" s="154"/>
      <c r="EN642" s="154"/>
      <c r="EO642" s="154"/>
      <c r="EP642" s="154"/>
      <c r="EQ642" s="154"/>
      <c r="ER642" s="154"/>
      <c r="ES642" s="154"/>
      <c r="ET642" s="154"/>
      <c r="EU642" s="154"/>
      <c r="EV642" s="154"/>
    </row>
    <row r="643" spans="32:152" ht="12.75">
      <c r="AF643" s="154"/>
      <c r="AG643" s="154"/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  <c r="BD643" s="154"/>
      <c r="BE643" s="154"/>
      <c r="BF643" s="154"/>
      <c r="BG643" s="154"/>
      <c r="BH643" s="154"/>
      <c r="BI643" s="154"/>
      <c r="BJ643" s="154"/>
      <c r="BK643" s="154"/>
      <c r="BL643" s="154"/>
      <c r="BM643" s="154"/>
      <c r="BN643" s="154"/>
      <c r="BO643" s="154"/>
      <c r="BP643" s="154"/>
      <c r="BQ643" s="154"/>
      <c r="BR643" s="154"/>
      <c r="BS643" s="154"/>
      <c r="BT643" s="154"/>
      <c r="BU643" s="154"/>
      <c r="BV643" s="154"/>
      <c r="BW643" s="154"/>
      <c r="BX643" s="154"/>
      <c r="BY643" s="154"/>
      <c r="BZ643" s="154"/>
      <c r="CA643" s="154"/>
      <c r="CB643" s="154"/>
      <c r="CC643" s="154"/>
      <c r="CD643" s="154"/>
      <c r="CE643" s="154"/>
      <c r="CF643" s="154"/>
      <c r="CG643" s="154"/>
      <c r="CH643" s="154"/>
      <c r="CI643" s="154"/>
      <c r="CJ643" s="154"/>
      <c r="CK643" s="154"/>
      <c r="CL643" s="154"/>
      <c r="CM643" s="154"/>
      <c r="CN643" s="154"/>
      <c r="CO643" s="154"/>
      <c r="CP643" s="154"/>
      <c r="CQ643" s="154"/>
      <c r="CR643" s="154"/>
      <c r="CS643" s="154"/>
      <c r="CT643" s="154"/>
      <c r="CU643" s="154"/>
      <c r="CV643" s="154"/>
      <c r="CW643" s="154"/>
      <c r="CX643" s="154"/>
      <c r="CY643" s="154"/>
      <c r="CZ643" s="154"/>
      <c r="DA643" s="154"/>
      <c r="DB643" s="154"/>
      <c r="DC643" s="154"/>
      <c r="DD643" s="154"/>
      <c r="DE643" s="154"/>
      <c r="DF643" s="154"/>
      <c r="DG643" s="154"/>
      <c r="DH643" s="154"/>
      <c r="DI643" s="154"/>
      <c r="DJ643" s="154"/>
      <c r="DK643" s="154"/>
      <c r="DL643" s="154"/>
      <c r="DM643" s="154"/>
      <c r="DN643" s="154"/>
      <c r="DO643" s="154"/>
      <c r="DP643" s="154"/>
      <c r="DQ643" s="154"/>
      <c r="DR643" s="154"/>
      <c r="DS643" s="154"/>
      <c r="DT643" s="154"/>
      <c r="DU643" s="154"/>
      <c r="DV643" s="154"/>
      <c r="DW643" s="154"/>
      <c r="DX643" s="154"/>
      <c r="DY643" s="154"/>
      <c r="DZ643" s="154"/>
      <c r="EA643" s="154"/>
      <c r="EB643" s="154"/>
      <c r="EC643" s="154"/>
      <c r="ED643" s="154"/>
      <c r="EE643" s="154"/>
      <c r="EF643" s="154"/>
      <c r="EG643" s="154"/>
      <c r="EH643" s="154"/>
      <c r="EI643" s="154"/>
      <c r="EJ643" s="154"/>
      <c r="EK643" s="154"/>
      <c r="EL643" s="154"/>
      <c r="EM643" s="154"/>
      <c r="EN643" s="154"/>
      <c r="EO643" s="154"/>
      <c r="EP643" s="154"/>
      <c r="EQ643" s="154"/>
      <c r="ER643" s="154"/>
      <c r="ES643" s="154"/>
      <c r="ET643" s="154"/>
      <c r="EU643" s="154"/>
      <c r="EV643" s="154"/>
    </row>
    <row r="644" spans="32:152" ht="12.75">
      <c r="AF644" s="154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  <c r="BD644" s="154"/>
      <c r="BE644" s="154"/>
      <c r="BF644" s="154"/>
      <c r="BG644" s="154"/>
      <c r="BH644" s="154"/>
      <c r="BI644" s="154"/>
      <c r="BJ644" s="154"/>
      <c r="BK644" s="154"/>
      <c r="BL644" s="154"/>
      <c r="BM644" s="154"/>
      <c r="BN644" s="154"/>
      <c r="BO644" s="154"/>
      <c r="BP644" s="154"/>
      <c r="BQ644" s="154"/>
      <c r="BR644" s="154"/>
      <c r="BS644" s="154"/>
      <c r="BT644" s="154"/>
      <c r="BU644" s="154"/>
      <c r="BV644" s="154"/>
      <c r="BW644" s="154"/>
      <c r="BX644" s="154"/>
      <c r="BY644" s="154"/>
      <c r="BZ644" s="154"/>
      <c r="CA644" s="154"/>
      <c r="CB644" s="154"/>
      <c r="CC644" s="154"/>
      <c r="CD644" s="154"/>
      <c r="CE644" s="154"/>
      <c r="CF644" s="154"/>
      <c r="CG644" s="154"/>
      <c r="CH644" s="154"/>
      <c r="CI644" s="154"/>
      <c r="CJ644" s="154"/>
      <c r="CK644" s="154"/>
      <c r="CL644" s="154"/>
      <c r="CM644" s="154"/>
      <c r="CN644" s="154"/>
      <c r="CO644" s="154"/>
      <c r="CP644" s="154"/>
      <c r="CQ644" s="154"/>
      <c r="CR644" s="154"/>
      <c r="CS644" s="154"/>
      <c r="CT644" s="154"/>
      <c r="CU644" s="154"/>
      <c r="CV644" s="154"/>
      <c r="CW644" s="154"/>
      <c r="CX644" s="154"/>
      <c r="CY644" s="154"/>
      <c r="CZ644" s="154"/>
      <c r="DA644" s="154"/>
      <c r="DB644" s="154"/>
      <c r="DC644" s="154"/>
      <c r="DD644" s="154"/>
      <c r="DE644" s="154"/>
      <c r="DF644" s="154"/>
      <c r="DG644" s="154"/>
      <c r="DH644" s="154"/>
      <c r="DI644" s="154"/>
      <c r="DJ644" s="154"/>
      <c r="DK644" s="154"/>
      <c r="DL644" s="154"/>
      <c r="DM644" s="154"/>
      <c r="DN644" s="154"/>
      <c r="DO644" s="154"/>
      <c r="DP644" s="154"/>
      <c r="DQ644" s="154"/>
      <c r="DR644" s="154"/>
      <c r="DS644" s="154"/>
      <c r="DT644" s="154"/>
      <c r="DU644" s="154"/>
      <c r="DV644" s="154"/>
      <c r="DW644" s="154"/>
      <c r="DX644" s="154"/>
      <c r="DY644" s="154"/>
      <c r="DZ644" s="154"/>
      <c r="EA644" s="154"/>
      <c r="EB644" s="154"/>
      <c r="EC644" s="154"/>
      <c r="ED644" s="154"/>
      <c r="EE644" s="154"/>
      <c r="EF644" s="154"/>
      <c r="EG644" s="154"/>
      <c r="EH644" s="154"/>
      <c r="EI644" s="154"/>
      <c r="EJ644" s="154"/>
      <c r="EK644" s="154"/>
      <c r="EL644" s="154"/>
      <c r="EM644" s="154"/>
      <c r="EN644" s="154"/>
      <c r="EO644" s="154"/>
      <c r="EP644" s="154"/>
      <c r="EQ644" s="154"/>
      <c r="ER644" s="154"/>
      <c r="ES644" s="154"/>
      <c r="ET644" s="154"/>
      <c r="EU644" s="154"/>
      <c r="EV644" s="154"/>
    </row>
    <row r="645" spans="32:152" ht="12.75">
      <c r="AF645" s="154"/>
      <c r="AG645" s="154"/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  <c r="BD645" s="154"/>
      <c r="BE645" s="154"/>
      <c r="BF645" s="154"/>
      <c r="BG645" s="154"/>
      <c r="BH645" s="154"/>
      <c r="BI645" s="154"/>
      <c r="BJ645" s="154"/>
      <c r="BK645" s="154"/>
      <c r="BL645" s="154"/>
      <c r="BM645" s="154"/>
      <c r="BN645" s="154"/>
      <c r="BO645" s="154"/>
      <c r="BP645" s="154"/>
      <c r="BQ645" s="154"/>
      <c r="BR645" s="154"/>
      <c r="BS645" s="154"/>
      <c r="BT645" s="154"/>
      <c r="BU645" s="154"/>
      <c r="BV645" s="154"/>
      <c r="BW645" s="154"/>
      <c r="BX645" s="154"/>
      <c r="BY645" s="154"/>
      <c r="BZ645" s="154"/>
      <c r="CA645" s="154"/>
      <c r="CB645" s="154"/>
      <c r="CC645" s="154"/>
      <c r="CD645" s="154"/>
      <c r="CE645" s="154"/>
      <c r="CF645" s="154"/>
      <c r="CG645" s="154"/>
      <c r="CH645" s="154"/>
      <c r="CI645" s="154"/>
      <c r="CJ645" s="154"/>
      <c r="CK645" s="154"/>
      <c r="CL645" s="154"/>
      <c r="CM645" s="154"/>
      <c r="CN645" s="154"/>
      <c r="CO645" s="154"/>
      <c r="CP645" s="154"/>
      <c r="CQ645" s="154"/>
      <c r="CR645" s="154"/>
      <c r="CS645" s="154"/>
      <c r="CT645" s="154"/>
      <c r="CU645" s="154"/>
      <c r="CV645" s="154"/>
      <c r="CW645" s="154"/>
      <c r="CX645" s="154"/>
      <c r="CY645" s="154"/>
      <c r="CZ645" s="154"/>
      <c r="DA645" s="154"/>
      <c r="DB645" s="154"/>
      <c r="DC645" s="154"/>
      <c r="DD645" s="154"/>
      <c r="DE645" s="154"/>
      <c r="DF645" s="154"/>
      <c r="DG645" s="154"/>
      <c r="DH645" s="154"/>
      <c r="DI645" s="154"/>
      <c r="DJ645" s="154"/>
      <c r="DK645" s="154"/>
      <c r="DL645" s="154"/>
      <c r="DM645" s="154"/>
      <c r="DN645" s="154"/>
      <c r="DO645" s="154"/>
      <c r="DP645" s="154"/>
      <c r="DQ645" s="154"/>
      <c r="DR645" s="154"/>
      <c r="DS645" s="154"/>
      <c r="DT645" s="154"/>
      <c r="DU645" s="154"/>
      <c r="DV645" s="154"/>
      <c r="DW645" s="154"/>
      <c r="DX645" s="154"/>
      <c r="DY645" s="154"/>
      <c r="DZ645" s="154"/>
      <c r="EA645" s="154"/>
      <c r="EB645" s="154"/>
      <c r="EC645" s="154"/>
      <c r="ED645" s="154"/>
      <c r="EE645" s="154"/>
      <c r="EF645" s="154"/>
      <c r="EG645" s="154"/>
      <c r="EH645" s="154"/>
      <c r="EI645" s="154"/>
      <c r="EJ645" s="154"/>
      <c r="EK645" s="154"/>
      <c r="EL645" s="154"/>
      <c r="EM645" s="154"/>
      <c r="EN645" s="154"/>
      <c r="EO645" s="154"/>
      <c r="EP645" s="154"/>
      <c r="EQ645" s="154"/>
      <c r="ER645" s="154"/>
      <c r="ES645" s="154"/>
      <c r="ET645" s="154"/>
      <c r="EU645" s="154"/>
      <c r="EV645" s="154"/>
    </row>
    <row r="646" spans="32:152" ht="12.75">
      <c r="AF646" s="154"/>
      <c r="AG646" s="154"/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  <c r="BD646" s="154"/>
      <c r="BE646" s="154"/>
      <c r="BF646" s="154"/>
      <c r="BG646" s="154"/>
      <c r="BH646" s="154"/>
      <c r="BI646" s="154"/>
      <c r="BJ646" s="154"/>
      <c r="BK646" s="154"/>
      <c r="BL646" s="154"/>
      <c r="BM646" s="154"/>
      <c r="BN646" s="154"/>
      <c r="BO646" s="154"/>
      <c r="BP646" s="154"/>
      <c r="BQ646" s="154"/>
      <c r="BR646" s="154"/>
      <c r="BS646" s="154"/>
      <c r="BT646" s="154"/>
      <c r="BU646" s="154"/>
      <c r="BV646" s="154"/>
      <c r="BW646" s="154"/>
      <c r="BX646" s="154"/>
      <c r="BY646" s="154"/>
      <c r="BZ646" s="154"/>
      <c r="CA646" s="154"/>
      <c r="CB646" s="154"/>
      <c r="CC646" s="154"/>
      <c r="CD646" s="154"/>
      <c r="CE646" s="154"/>
      <c r="CF646" s="154"/>
      <c r="CG646" s="154"/>
      <c r="CH646" s="154"/>
      <c r="CI646" s="154"/>
      <c r="CJ646" s="154"/>
      <c r="CK646" s="154"/>
      <c r="CL646" s="154"/>
      <c r="CM646" s="154"/>
      <c r="CN646" s="154"/>
      <c r="CO646" s="154"/>
      <c r="CP646" s="154"/>
      <c r="CQ646" s="154"/>
      <c r="CR646" s="154"/>
      <c r="CS646" s="154"/>
      <c r="CT646" s="154"/>
      <c r="CU646" s="154"/>
      <c r="CV646" s="154"/>
      <c r="CW646" s="154"/>
      <c r="CX646" s="154"/>
      <c r="CY646" s="154"/>
      <c r="CZ646" s="154"/>
      <c r="DA646" s="154"/>
      <c r="DB646" s="154"/>
      <c r="DC646" s="154"/>
      <c r="DD646" s="154"/>
      <c r="DE646" s="154"/>
      <c r="DF646" s="154"/>
      <c r="DG646" s="154"/>
      <c r="DH646" s="154"/>
      <c r="DI646" s="154"/>
      <c r="DJ646" s="154"/>
      <c r="DK646" s="154"/>
      <c r="DL646" s="154"/>
      <c r="DM646" s="154"/>
      <c r="DN646" s="154"/>
      <c r="DO646" s="154"/>
      <c r="DP646" s="154"/>
      <c r="DQ646" s="154"/>
      <c r="DR646" s="154"/>
      <c r="DS646" s="154"/>
      <c r="DT646" s="154"/>
      <c r="DU646" s="154"/>
      <c r="DV646" s="154"/>
      <c r="DW646" s="154"/>
      <c r="DX646" s="154"/>
      <c r="DY646" s="154"/>
      <c r="DZ646" s="154"/>
      <c r="EA646" s="154"/>
      <c r="EB646" s="154"/>
      <c r="EC646" s="154"/>
      <c r="ED646" s="154"/>
      <c r="EE646" s="154"/>
      <c r="EF646" s="154"/>
      <c r="EG646" s="154"/>
      <c r="EH646" s="154"/>
      <c r="EI646" s="154"/>
      <c r="EJ646" s="154"/>
      <c r="EK646" s="154"/>
      <c r="EL646" s="154"/>
      <c r="EM646" s="154"/>
      <c r="EN646" s="154"/>
      <c r="EO646" s="154"/>
      <c r="EP646" s="154"/>
      <c r="EQ646" s="154"/>
      <c r="ER646" s="154"/>
      <c r="ES646" s="154"/>
      <c r="ET646" s="154"/>
      <c r="EU646" s="154"/>
      <c r="EV646" s="154"/>
    </row>
    <row r="647" spans="32:152" ht="12.75"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  <c r="BD647" s="154"/>
      <c r="BE647" s="154"/>
      <c r="BF647" s="154"/>
      <c r="BG647" s="154"/>
      <c r="BH647" s="154"/>
      <c r="BI647" s="154"/>
      <c r="BJ647" s="154"/>
      <c r="BK647" s="154"/>
      <c r="BL647" s="154"/>
      <c r="BM647" s="154"/>
      <c r="BN647" s="154"/>
      <c r="BO647" s="154"/>
      <c r="BP647" s="154"/>
      <c r="BQ647" s="154"/>
      <c r="BR647" s="154"/>
      <c r="BS647" s="154"/>
      <c r="BT647" s="154"/>
      <c r="BU647" s="154"/>
      <c r="BV647" s="154"/>
      <c r="BW647" s="154"/>
      <c r="BX647" s="154"/>
      <c r="BY647" s="154"/>
      <c r="BZ647" s="154"/>
      <c r="CA647" s="154"/>
      <c r="CB647" s="154"/>
      <c r="CC647" s="154"/>
      <c r="CD647" s="154"/>
      <c r="CE647" s="154"/>
      <c r="CF647" s="154"/>
      <c r="CG647" s="154"/>
      <c r="CH647" s="154"/>
      <c r="CI647" s="154"/>
      <c r="CJ647" s="154"/>
      <c r="CK647" s="154"/>
      <c r="CL647" s="154"/>
      <c r="CM647" s="154"/>
      <c r="CN647" s="154"/>
      <c r="CO647" s="154"/>
      <c r="CP647" s="154"/>
      <c r="CQ647" s="154"/>
      <c r="CR647" s="154"/>
      <c r="CS647" s="154"/>
      <c r="CT647" s="154"/>
      <c r="CU647" s="154"/>
      <c r="CV647" s="154"/>
      <c r="CW647" s="154"/>
      <c r="CX647" s="154"/>
      <c r="CY647" s="154"/>
      <c r="CZ647" s="154"/>
      <c r="DA647" s="154"/>
      <c r="DB647" s="154"/>
      <c r="DC647" s="154"/>
      <c r="DD647" s="154"/>
      <c r="DE647" s="154"/>
      <c r="DF647" s="154"/>
      <c r="DG647" s="154"/>
      <c r="DH647" s="154"/>
      <c r="DI647" s="154"/>
      <c r="DJ647" s="154"/>
      <c r="DK647" s="154"/>
      <c r="DL647" s="154"/>
      <c r="DM647" s="154"/>
      <c r="DN647" s="154"/>
      <c r="DO647" s="154"/>
      <c r="DP647" s="154"/>
      <c r="DQ647" s="154"/>
      <c r="DR647" s="154"/>
      <c r="DS647" s="154"/>
      <c r="DT647" s="154"/>
      <c r="DU647" s="154"/>
      <c r="DV647" s="154"/>
      <c r="DW647" s="154"/>
      <c r="DX647" s="154"/>
      <c r="DY647" s="154"/>
      <c r="DZ647" s="154"/>
      <c r="EA647" s="154"/>
      <c r="EB647" s="154"/>
      <c r="EC647" s="154"/>
      <c r="ED647" s="154"/>
      <c r="EE647" s="154"/>
      <c r="EF647" s="154"/>
      <c r="EG647" s="154"/>
      <c r="EH647" s="154"/>
      <c r="EI647" s="154"/>
      <c r="EJ647" s="154"/>
      <c r="EK647" s="154"/>
      <c r="EL647" s="154"/>
      <c r="EM647" s="154"/>
      <c r="EN647" s="154"/>
      <c r="EO647" s="154"/>
      <c r="EP647" s="154"/>
      <c r="EQ647" s="154"/>
      <c r="ER647" s="154"/>
      <c r="ES647" s="154"/>
      <c r="ET647" s="154"/>
      <c r="EU647" s="154"/>
      <c r="EV647" s="154"/>
    </row>
    <row r="648" spans="32:152" ht="12.75">
      <c r="AF648" s="154"/>
      <c r="AG648" s="154"/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  <c r="BD648" s="154"/>
      <c r="BE648" s="154"/>
      <c r="BF648" s="154"/>
      <c r="BG648" s="154"/>
      <c r="BH648" s="154"/>
      <c r="BI648" s="154"/>
      <c r="BJ648" s="154"/>
      <c r="BK648" s="154"/>
      <c r="BL648" s="154"/>
      <c r="BM648" s="154"/>
      <c r="BN648" s="154"/>
      <c r="BO648" s="154"/>
      <c r="BP648" s="154"/>
      <c r="BQ648" s="154"/>
      <c r="BR648" s="154"/>
      <c r="BS648" s="154"/>
      <c r="BT648" s="154"/>
      <c r="BU648" s="154"/>
      <c r="BV648" s="154"/>
      <c r="BW648" s="154"/>
      <c r="BX648" s="154"/>
      <c r="BY648" s="154"/>
      <c r="BZ648" s="154"/>
      <c r="CA648" s="154"/>
      <c r="CB648" s="154"/>
      <c r="CC648" s="154"/>
      <c r="CD648" s="154"/>
      <c r="CE648" s="154"/>
      <c r="CF648" s="154"/>
      <c r="CG648" s="154"/>
      <c r="CH648" s="154"/>
      <c r="CI648" s="154"/>
      <c r="CJ648" s="154"/>
      <c r="CK648" s="154"/>
      <c r="CL648" s="154"/>
      <c r="CM648" s="154"/>
      <c r="CN648" s="154"/>
      <c r="CO648" s="154"/>
      <c r="CP648" s="154"/>
      <c r="CQ648" s="154"/>
      <c r="CR648" s="154"/>
      <c r="CS648" s="154"/>
      <c r="CT648" s="154"/>
      <c r="CU648" s="154"/>
      <c r="CV648" s="154"/>
      <c r="CW648" s="154"/>
      <c r="CX648" s="154"/>
      <c r="CY648" s="154"/>
      <c r="CZ648" s="154"/>
      <c r="DA648" s="154"/>
      <c r="DB648" s="154"/>
      <c r="DC648" s="154"/>
      <c r="DD648" s="154"/>
      <c r="DE648" s="154"/>
      <c r="DF648" s="154"/>
      <c r="DG648" s="154"/>
      <c r="DH648" s="154"/>
      <c r="DI648" s="154"/>
      <c r="DJ648" s="154"/>
      <c r="DK648" s="154"/>
      <c r="DL648" s="154"/>
      <c r="DM648" s="154"/>
      <c r="DN648" s="154"/>
      <c r="DO648" s="154"/>
      <c r="DP648" s="154"/>
      <c r="DQ648" s="154"/>
      <c r="DR648" s="154"/>
      <c r="DS648" s="154"/>
      <c r="DT648" s="154"/>
      <c r="DU648" s="154"/>
      <c r="DV648" s="154"/>
      <c r="DW648" s="154"/>
      <c r="DX648" s="154"/>
      <c r="DY648" s="154"/>
      <c r="DZ648" s="154"/>
      <c r="EA648" s="154"/>
      <c r="EB648" s="154"/>
      <c r="EC648" s="154"/>
      <c r="ED648" s="154"/>
      <c r="EE648" s="154"/>
      <c r="EF648" s="154"/>
      <c r="EG648" s="154"/>
      <c r="EH648" s="154"/>
      <c r="EI648" s="154"/>
      <c r="EJ648" s="154"/>
      <c r="EK648" s="154"/>
      <c r="EL648" s="154"/>
      <c r="EM648" s="154"/>
      <c r="EN648" s="154"/>
      <c r="EO648" s="154"/>
      <c r="EP648" s="154"/>
      <c r="EQ648" s="154"/>
      <c r="ER648" s="154"/>
      <c r="ES648" s="154"/>
      <c r="ET648" s="154"/>
      <c r="EU648" s="154"/>
      <c r="EV648" s="154"/>
    </row>
    <row r="649" spans="32:152" ht="12.75">
      <c r="AF649" s="154"/>
      <c r="AG649" s="154"/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  <c r="BD649" s="154"/>
      <c r="BE649" s="154"/>
      <c r="BF649" s="154"/>
      <c r="BG649" s="154"/>
      <c r="BH649" s="154"/>
      <c r="BI649" s="154"/>
      <c r="BJ649" s="154"/>
      <c r="BK649" s="154"/>
      <c r="BL649" s="154"/>
      <c r="BM649" s="154"/>
      <c r="BN649" s="154"/>
      <c r="BO649" s="154"/>
      <c r="BP649" s="154"/>
      <c r="BQ649" s="154"/>
      <c r="BR649" s="154"/>
      <c r="BS649" s="154"/>
      <c r="BT649" s="154"/>
      <c r="BU649" s="154"/>
      <c r="BV649" s="154"/>
      <c r="BW649" s="154"/>
      <c r="BX649" s="154"/>
      <c r="BY649" s="154"/>
      <c r="BZ649" s="154"/>
      <c r="CA649" s="154"/>
      <c r="CB649" s="154"/>
      <c r="CC649" s="154"/>
      <c r="CD649" s="154"/>
      <c r="CE649" s="154"/>
      <c r="CF649" s="154"/>
      <c r="CG649" s="154"/>
      <c r="CH649" s="154"/>
      <c r="CI649" s="154"/>
      <c r="CJ649" s="154"/>
      <c r="CK649" s="154"/>
      <c r="CL649" s="154"/>
      <c r="CM649" s="154"/>
      <c r="CN649" s="154"/>
      <c r="CO649" s="154"/>
      <c r="CP649" s="154"/>
      <c r="CQ649" s="154"/>
      <c r="CR649" s="154"/>
      <c r="CS649" s="154"/>
      <c r="CT649" s="154"/>
      <c r="CU649" s="154"/>
      <c r="CV649" s="154"/>
      <c r="CW649" s="154"/>
      <c r="CX649" s="154"/>
      <c r="CY649" s="154"/>
      <c r="CZ649" s="154"/>
      <c r="DA649" s="154"/>
      <c r="DB649" s="154"/>
      <c r="DC649" s="154"/>
      <c r="DD649" s="154"/>
      <c r="DE649" s="154"/>
      <c r="DF649" s="154"/>
      <c r="DG649" s="154"/>
      <c r="DH649" s="154"/>
      <c r="DI649" s="154"/>
      <c r="DJ649" s="154"/>
      <c r="DK649" s="154"/>
      <c r="DL649" s="154"/>
      <c r="DM649" s="154"/>
      <c r="DN649" s="154"/>
      <c r="DO649" s="154"/>
      <c r="DP649" s="154"/>
      <c r="DQ649" s="154"/>
      <c r="DR649" s="154"/>
      <c r="DS649" s="154"/>
      <c r="DT649" s="154"/>
      <c r="DU649" s="154"/>
      <c r="DV649" s="154"/>
      <c r="DW649" s="154"/>
      <c r="DX649" s="154"/>
      <c r="DY649" s="154"/>
      <c r="DZ649" s="154"/>
      <c r="EA649" s="154"/>
      <c r="EB649" s="154"/>
      <c r="EC649" s="154"/>
      <c r="ED649" s="154"/>
      <c r="EE649" s="154"/>
      <c r="EF649" s="154"/>
      <c r="EG649" s="154"/>
      <c r="EH649" s="154"/>
      <c r="EI649" s="154"/>
      <c r="EJ649" s="154"/>
      <c r="EK649" s="154"/>
      <c r="EL649" s="154"/>
      <c r="EM649" s="154"/>
      <c r="EN649" s="154"/>
      <c r="EO649" s="154"/>
      <c r="EP649" s="154"/>
      <c r="EQ649" s="154"/>
      <c r="ER649" s="154"/>
      <c r="ES649" s="154"/>
      <c r="ET649" s="154"/>
      <c r="EU649" s="154"/>
      <c r="EV649" s="154"/>
    </row>
    <row r="650" spans="32:152" ht="12.75">
      <c r="AF650" s="154"/>
      <c r="AG650" s="154"/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  <c r="BD650" s="154"/>
      <c r="BE650" s="154"/>
      <c r="BF650" s="154"/>
      <c r="BG650" s="154"/>
      <c r="BH650" s="154"/>
      <c r="BI650" s="154"/>
      <c r="BJ650" s="154"/>
      <c r="BK650" s="154"/>
      <c r="BL650" s="154"/>
      <c r="BM650" s="154"/>
      <c r="BN650" s="154"/>
      <c r="BO650" s="154"/>
      <c r="BP650" s="154"/>
      <c r="BQ650" s="154"/>
      <c r="BR650" s="154"/>
      <c r="BS650" s="154"/>
      <c r="BT650" s="154"/>
      <c r="BU650" s="154"/>
      <c r="BV650" s="154"/>
      <c r="BW650" s="154"/>
      <c r="BX650" s="154"/>
      <c r="BY650" s="154"/>
      <c r="BZ650" s="154"/>
      <c r="CA650" s="154"/>
      <c r="CB650" s="154"/>
      <c r="CC650" s="154"/>
      <c r="CD650" s="154"/>
      <c r="CE650" s="154"/>
      <c r="CF650" s="154"/>
      <c r="CG650" s="154"/>
      <c r="CH650" s="154"/>
      <c r="CI650" s="154"/>
      <c r="CJ650" s="154"/>
      <c r="CK650" s="154"/>
      <c r="CL650" s="154"/>
      <c r="CM650" s="154"/>
      <c r="CN650" s="154"/>
      <c r="CO650" s="154"/>
      <c r="CP650" s="154"/>
      <c r="CQ650" s="154"/>
      <c r="CR650" s="154"/>
      <c r="CS650" s="154"/>
      <c r="CT650" s="154"/>
      <c r="CU650" s="154"/>
      <c r="CV650" s="154"/>
      <c r="CW650" s="154"/>
      <c r="CX650" s="154"/>
      <c r="CY650" s="154"/>
      <c r="CZ650" s="154"/>
      <c r="DA650" s="154"/>
      <c r="DB650" s="154"/>
      <c r="DC650" s="154"/>
      <c r="DD650" s="154"/>
      <c r="DE650" s="154"/>
      <c r="DF650" s="154"/>
      <c r="DG650" s="154"/>
      <c r="DH650" s="154"/>
      <c r="DI650" s="154"/>
      <c r="DJ650" s="154"/>
      <c r="DK650" s="154"/>
      <c r="DL650" s="154"/>
      <c r="DM650" s="154"/>
      <c r="DN650" s="154"/>
      <c r="DO650" s="154"/>
      <c r="DP650" s="154"/>
      <c r="DQ650" s="154"/>
      <c r="DR650" s="154"/>
      <c r="DS650" s="154"/>
      <c r="DT650" s="154"/>
      <c r="DU650" s="154"/>
      <c r="DV650" s="154"/>
      <c r="DW650" s="154"/>
      <c r="DX650" s="154"/>
      <c r="DY650" s="154"/>
      <c r="DZ650" s="154"/>
      <c r="EA650" s="154"/>
      <c r="EB650" s="154"/>
      <c r="EC650" s="154"/>
      <c r="ED650" s="154"/>
      <c r="EE650" s="154"/>
      <c r="EF650" s="154"/>
      <c r="EG650" s="154"/>
      <c r="EH650" s="154"/>
      <c r="EI650" s="154"/>
      <c r="EJ650" s="154"/>
      <c r="EK650" s="154"/>
      <c r="EL650" s="154"/>
      <c r="EM650" s="154"/>
      <c r="EN650" s="154"/>
      <c r="EO650" s="154"/>
      <c r="EP650" s="154"/>
      <c r="EQ650" s="154"/>
      <c r="ER650" s="154"/>
      <c r="ES650" s="154"/>
      <c r="ET650" s="154"/>
      <c r="EU650" s="154"/>
      <c r="EV650" s="154"/>
    </row>
    <row r="651" spans="32:152" ht="12.75">
      <c r="AF651" s="154"/>
      <c r="AG651" s="154"/>
      <c r="AH651" s="154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  <c r="BD651" s="154"/>
      <c r="BE651" s="154"/>
      <c r="BF651" s="154"/>
      <c r="BG651" s="154"/>
      <c r="BH651" s="154"/>
      <c r="BI651" s="154"/>
      <c r="BJ651" s="154"/>
      <c r="BK651" s="154"/>
      <c r="BL651" s="154"/>
      <c r="BM651" s="154"/>
      <c r="BN651" s="154"/>
      <c r="BO651" s="154"/>
      <c r="BP651" s="154"/>
      <c r="BQ651" s="154"/>
      <c r="BR651" s="154"/>
      <c r="BS651" s="154"/>
      <c r="BT651" s="154"/>
      <c r="BU651" s="154"/>
      <c r="BV651" s="154"/>
      <c r="BW651" s="154"/>
      <c r="BX651" s="154"/>
      <c r="BY651" s="154"/>
      <c r="BZ651" s="154"/>
      <c r="CA651" s="154"/>
      <c r="CB651" s="154"/>
      <c r="CC651" s="154"/>
      <c r="CD651" s="154"/>
      <c r="CE651" s="154"/>
      <c r="CF651" s="154"/>
      <c r="CG651" s="154"/>
      <c r="CH651" s="154"/>
      <c r="CI651" s="154"/>
      <c r="CJ651" s="154"/>
      <c r="CK651" s="154"/>
      <c r="CL651" s="154"/>
      <c r="CM651" s="154"/>
      <c r="CN651" s="154"/>
      <c r="CO651" s="154"/>
      <c r="CP651" s="154"/>
      <c r="CQ651" s="154"/>
      <c r="CR651" s="154"/>
      <c r="CS651" s="154"/>
      <c r="CT651" s="154"/>
      <c r="CU651" s="154"/>
      <c r="CV651" s="154"/>
      <c r="CW651" s="154"/>
      <c r="CX651" s="154"/>
      <c r="CY651" s="154"/>
      <c r="CZ651" s="154"/>
      <c r="DA651" s="154"/>
      <c r="DB651" s="154"/>
      <c r="DC651" s="154"/>
      <c r="DD651" s="154"/>
      <c r="DE651" s="154"/>
      <c r="DF651" s="154"/>
      <c r="DG651" s="154"/>
      <c r="DH651" s="154"/>
      <c r="DI651" s="154"/>
      <c r="DJ651" s="154"/>
      <c r="DK651" s="154"/>
      <c r="DL651" s="154"/>
      <c r="DM651" s="154"/>
      <c r="DN651" s="154"/>
      <c r="DO651" s="154"/>
      <c r="DP651" s="154"/>
      <c r="DQ651" s="154"/>
      <c r="DR651" s="154"/>
      <c r="DS651" s="154"/>
      <c r="DT651" s="154"/>
      <c r="DU651" s="154"/>
      <c r="DV651" s="154"/>
      <c r="DW651" s="154"/>
      <c r="DX651" s="154"/>
      <c r="DY651" s="154"/>
      <c r="DZ651" s="154"/>
      <c r="EA651" s="154"/>
      <c r="EB651" s="154"/>
      <c r="EC651" s="154"/>
      <c r="ED651" s="154"/>
      <c r="EE651" s="154"/>
      <c r="EF651" s="154"/>
      <c r="EG651" s="154"/>
      <c r="EH651" s="154"/>
      <c r="EI651" s="154"/>
      <c r="EJ651" s="154"/>
      <c r="EK651" s="154"/>
      <c r="EL651" s="154"/>
      <c r="EM651" s="154"/>
      <c r="EN651" s="154"/>
      <c r="EO651" s="154"/>
      <c r="EP651" s="154"/>
      <c r="EQ651" s="154"/>
      <c r="ER651" s="154"/>
      <c r="ES651" s="154"/>
      <c r="ET651" s="154"/>
      <c r="EU651" s="154"/>
      <c r="EV651" s="154"/>
    </row>
    <row r="652" spans="32:152" ht="12.75">
      <c r="AF652" s="154"/>
      <c r="AG652" s="154"/>
      <c r="AH652" s="154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  <c r="BD652" s="154"/>
      <c r="BE652" s="154"/>
      <c r="BF652" s="154"/>
      <c r="BG652" s="154"/>
      <c r="BH652" s="154"/>
      <c r="BI652" s="154"/>
      <c r="BJ652" s="154"/>
      <c r="BK652" s="154"/>
      <c r="BL652" s="154"/>
      <c r="BM652" s="154"/>
      <c r="BN652" s="154"/>
      <c r="BO652" s="154"/>
      <c r="BP652" s="154"/>
      <c r="BQ652" s="154"/>
      <c r="BR652" s="154"/>
      <c r="BS652" s="154"/>
      <c r="BT652" s="154"/>
      <c r="BU652" s="154"/>
      <c r="BV652" s="154"/>
      <c r="BW652" s="154"/>
      <c r="BX652" s="154"/>
      <c r="BY652" s="154"/>
      <c r="BZ652" s="154"/>
      <c r="CA652" s="154"/>
      <c r="CB652" s="154"/>
      <c r="CC652" s="154"/>
      <c r="CD652" s="154"/>
      <c r="CE652" s="154"/>
      <c r="CF652" s="154"/>
      <c r="CG652" s="154"/>
      <c r="CH652" s="154"/>
      <c r="CI652" s="154"/>
      <c r="CJ652" s="154"/>
      <c r="CK652" s="154"/>
      <c r="CL652" s="154"/>
      <c r="CM652" s="154"/>
      <c r="CN652" s="154"/>
      <c r="CO652" s="154"/>
      <c r="CP652" s="154"/>
      <c r="CQ652" s="154"/>
      <c r="CR652" s="154"/>
      <c r="CS652" s="154"/>
      <c r="CT652" s="154"/>
      <c r="CU652" s="154"/>
      <c r="CV652" s="154"/>
      <c r="CW652" s="154"/>
      <c r="CX652" s="154"/>
      <c r="CY652" s="154"/>
      <c r="CZ652" s="154"/>
      <c r="DA652" s="154"/>
      <c r="DB652" s="154"/>
      <c r="DC652" s="154"/>
      <c r="DD652" s="154"/>
      <c r="DE652" s="154"/>
      <c r="DF652" s="154"/>
      <c r="DG652" s="154"/>
      <c r="DH652" s="154"/>
      <c r="DI652" s="154"/>
      <c r="DJ652" s="154"/>
      <c r="DK652" s="154"/>
      <c r="DL652" s="154"/>
      <c r="DM652" s="154"/>
      <c r="DN652" s="154"/>
      <c r="DO652" s="154"/>
      <c r="DP652" s="154"/>
      <c r="DQ652" s="154"/>
      <c r="DR652" s="154"/>
      <c r="DS652" s="154"/>
      <c r="DT652" s="154"/>
      <c r="DU652" s="154"/>
      <c r="DV652" s="154"/>
      <c r="DW652" s="154"/>
      <c r="DX652" s="154"/>
      <c r="DY652" s="154"/>
      <c r="DZ652" s="154"/>
      <c r="EA652" s="154"/>
      <c r="EB652" s="154"/>
      <c r="EC652" s="154"/>
      <c r="ED652" s="154"/>
      <c r="EE652" s="154"/>
      <c r="EF652" s="154"/>
      <c r="EG652" s="154"/>
      <c r="EH652" s="154"/>
      <c r="EI652" s="154"/>
      <c r="EJ652" s="154"/>
      <c r="EK652" s="154"/>
      <c r="EL652" s="154"/>
      <c r="EM652" s="154"/>
      <c r="EN652" s="154"/>
      <c r="EO652" s="154"/>
      <c r="EP652" s="154"/>
      <c r="EQ652" s="154"/>
      <c r="ER652" s="154"/>
      <c r="ES652" s="154"/>
      <c r="ET652" s="154"/>
      <c r="EU652" s="154"/>
      <c r="EV652" s="154"/>
    </row>
    <row r="653" spans="32:152" ht="12.75">
      <c r="AF653" s="154"/>
      <c r="AG653" s="154"/>
      <c r="AH653" s="154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  <c r="BD653" s="154"/>
      <c r="BE653" s="154"/>
      <c r="BF653" s="154"/>
      <c r="BG653" s="154"/>
      <c r="BH653" s="154"/>
      <c r="BI653" s="154"/>
      <c r="BJ653" s="154"/>
      <c r="BK653" s="154"/>
      <c r="BL653" s="154"/>
      <c r="BM653" s="154"/>
      <c r="BN653" s="154"/>
      <c r="BO653" s="154"/>
      <c r="BP653" s="154"/>
      <c r="BQ653" s="154"/>
      <c r="BR653" s="154"/>
      <c r="BS653" s="154"/>
      <c r="BT653" s="154"/>
      <c r="BU653" s="154"/>
      <c r="BV653" s="154"/>
      <c r="BW653" s="154"/>
      <c r="BX653" s="154"/>
      <c r="BY653" s="154"/>
      <c r="BZ653" s="154"/>
      <c r="CA653" s="154"/>
      <c r="CB653" s="154"/>
      <c r="CC653" s="154"/>
      <c r="CD653" s="154"/>
      <c r="CE653" s="154"/>
      <c r="CF653" s="154"/>
      <c r="CG653" s="154"/>
      <c r="CH653" s="154"/>
      <c r="CI653" s="154"/>
      <c r="CJ653" s="154"/>
      <c r="CK653" s="154"/>
      <c r="CL653" s="154"/>
      <c r="CM653" s="154"/>
      <c r="CN653" s="154"/>
      <c r="CO653" s="154"/>
      <c r="CP653" s="154"/>
      <c r="CQ653" s="154"/>
      <c r="CR653" s="154"/>
      <c r="CS653" s="154"/>
      <c r="CT653" s="154"/>
      <c r="CU653" s="154"/>
      <c r="CV653" s="154"/>
      <c r="CW653" s="154"/>
      <c r="CX653" s="154"/>
      <c r="CY653" s="154"/>
      <c r="CZ653" s="154"/>
      <c r="DA653" s="154"/>
      <c r="DB653" s="154"/>
      <c r="DC653" s="154"/>
      <c r="DD653" s="154"/>
      <c r="DE653" s="154"/>
      <c r="DF653" s="154"/>
      <c r="DG653" s="154"/>
      <c r="DH653" s="154"/>
      <c r="DI653" s="154"/>
      <c r="DJ653" s="154"/>
      <c r="DK653" s="154"/>
      <c r="DL653" s="154"/>
      <c r="DM653" s="154"/>
      <c r="DN653" s="154"/>
      <c r="DO653" s="154"/>
      <c r="DP653" s="154"/>
      <c r="DQ653" s="154"/>
      <c r="DR653" s="154"/>
      <c r="DS653" s="154"/>
      <c r="DT653" s="154"/>
      <c r="DU653" s="154"/>
      <c r="DV653" s="154"/>
      <c r="DW653" s="154"/>
      <c r="DX653" s="154"/>
      <c r="DY653" s="154"/>
      <c r="DZ653" s="154"/>
      <c r="EA653" s="154"/>
      <c r="EB653" s="154"/>
      <c r="EC653" s="154"/>
      <c r="ED653" s="154"/>
      <c r="EE653" s="154"/>
      <c r="EF653" s="154"/>
      <c r="EG653" s="154"/>
      <c r="EH653" s="154"/>
      <c r="EI653" s="154"/>
      <c r="EJ653" s="154"/>
      <c r="EK653" s="154"/>
      <c r="EL653" s="154"/>
      <c r="EM653" s="154"/>
      <c r="EN653" s="154"/>
      <c r="EO653" s="154"/>
      <c r="EP653" s="154"/>
      <c r="EQ653" s="154"/>
      <c r="ER653" s="154"/>
      <c r="ES653" s="154"/>
      <c r="ET653" s="154"/>
      <c r="EU653" s="154"/>
      <c r="EV653" s="154"/>
    </row>
    <row r="654" spans="32:152" ht="12.75"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  <c r="BD654" s="154"/>
      <c r="BE654" s="154"/>
      <c r="BF654" s="154"/>
      <c r="BG654" s="154"/>
      <c r="BH654" s="154"/>
      <c r="BI654" s="154"/>
      <c r="BJ654" s="154"/>
      <c r="BK654" s="154"/>
      <c r="BL654" s="154"/>
      <c r="BM654" s="154"/>
      <c r="BN654" s="154"/>
      <c r="BO654" s="154"/>
      <c r="BP654" s="154"/>
      <c r="BQ654" s="154"/>
      <c r="BR654" s="154"/>
      <c r="BS654" s="154"/>
      <c r="BT654" s="154"/>
      <c r="BU654" s="154"/>
      <c r="BV654" s="154"/>
      <c r="BW654" s="154"/>
      <c r="BX654" s="154"/>
      <c r="BY654" s="154"/>
      <c r="BZ654" s="154"/>
      <c r="CA654" s="154"/>
      <c r="CB654" s="154"/>
      <c r="CC654" s="154"/>
      <c r="CD654" s="154"/>
      <c r="CE654" s="154"/>
      <c r="CF654" s="154"/>
      <c r="CG654" s="154"/>
      <c r="CH654" s="154"/>
      <c r="CI654" s="154"/>
      <c r="CJ654" s="154"/>
      <c r="CK654" s="154"/>
      <c r="CL654" s="154"/>
      <c r="CM654" s="154"/>
      <c r="CN654" s="154"/>
      <c r="CO654" s="154"/>
      <c r="CP654" s="154"/>
      <c r="CQ654" s="154"/>
      <c r="CR654" s="154"/>
      <c r="CS654" s="154"/>
      <c r="CT654" s="154"/>
      <c r="CU654" s="154"/>
      <c r="CV654" s="154"/>
      <c r="CW654" s="154"/>
      <c r="CX654" s="154"/>
      <c r="CY654" s="154"/>
      <c r="CZ654" s="154"/>
      <c r="DA654" s="154"/>
      <c r="DB654" s="154"/>
      <c r="DC654" s="154"/>
      <c r="DD654" s="154"/>
      <c r="DE654" s="154"/>
      <c r="DF654" s="154"/>
      <c r="DG654" s="154"/>
      <c r="DH654" s="154"/>
      <c r="DI654" s="154"/>
      <c r="DJ654" s="154"/>
      <c r="DK654" s="154"/>
      <c r="DL654" s="154"/>
      <c r="DM654" s="154"/>
      <c r="DN654" s="154"/>
      <c r="DO654" s="154"/>
      <c r="DP654" s="154"/>
      <c r="DQ654" s="154"/>
      <c r="DR654" s="154"/>
      <c r="DS654" s="154"/>
      <c r="DT654" s="154"/>
      <c r="DU654" s="154"/>
      <c r="DV654" s="154"/>
      <c r="DW654" s="154"/>
      <c r="DX654" s="154"/>
      <c r="DY654" s="154"/>
      <c r="DZ654" s="154"/>
      <c r="EA654" s="154"/>
      <c r="EB654" s="154"/>
      <c r="EC654" s="154"/>
      <c r="ED654" s="154"/>
      <c r="EE654" s="154"/>
      <c r="EF654" s="154"/>
      <c r="EG654" s="154"/>
      <c r="EH654" s="154"/>
      <c r="EI654" s="154"/>
      <c r="EJ654" s="154"/>
      <c r="EK654" s="154"/>
      <c r="EL654" s="154"/>
      <c r="EM654" s="154"/>
      <c r="EN654" s="154"/>
      <c r="EO654" s="154"/>
      <c r="EP654" s="154"/>
      <c r="EQ654" s="154"/>
      <c r="ER654" s="154"/>
      <c r="ES654" s="154"/>
      <c r="ET654" s="154"/>
      <c r="EU654" s="154"/>
      <c r="EV654" s="154"/>
    </row>
    <row r="655" spans="32:152" ht="12.75">
      <c r="AF655" s="154"/>
      <c r="AG655" s="154"/>
      <c r="AH655" s="154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  <c r="BD655" s="154"/>
      <c r="BE655" s="154"/>
      <c r="BF655" s="154"/>
      <c r="BG655" s="154"/>
      <c r="BH655" s="154"/>
      <c r="BI655" s="154"/>
      <c r="BJ655" s="154"/>
      <c r="BK655" s="154"/>
      <c r="BL655" s="154"/>
      <c r="BM655" s="154"/>
      <c r="BN655" s="154"/>
      <c r="BO655" s="154"/>
      <c r="BP655" s="154"/>
      <c r="BQ655" s="154"/>
      <c r="BR655" s="154"/>
      <c r="BS655" s="154"/>
      <c r="BT655" s="154"/>
      <c r="BU655" s="154"/>
      <c r="BV655" s="154"/>
      <c r="BW655" s="154"/>
      <c r="BX655" s="154"/>
      <c r="BY655" s="154"/>
      <c r="BZ655" s="154"/>
      <c r="CA655" s="154"/>
      <c r="CB655" s="154"/>
      <c r="CC655" s="154"/>
      <c r="CD655" s="154"/>
      <c r="CE655" s="154"/>
      <c r="CF655" s="154"/>
      <c r="CG655" s="154"/>
      <c r="CH655" s="154"/>
      <c r="CI655" s="154"/>
      <c r="CJ655" s="154"/>
      <c r="CK655" s="154"/>
      <c r="CL655" s="154"/>
      <c r="CM655" s="154"/>
      <c r="CN655" s="154"/>
      <c r="CO655" s="154"/>
      <c r="CP655" s="154"/>
      <c r="CQ655" s="154"/>
      <c r="CR655" s="154"/>
      <c r="CS655" s="154"/>
      <c r="CT655" s="154"/>
      <c r="CU655" s="154"/>
      <c r="CV655" s="154"/>
      <c r="CW655" s="154"/>
      <c r="CX655" s="154"/>
      <c r="CY655" s="154"/>
      <c r="CZ655" s="154"/>
      <c r="DA655" s="154"/>
      <c r="DB655" s="154"/>
      <c r="DC655" s="154"/>
      <c r="DD655" s="154"/>
      <c r="DE655" s="154"/>
      <c r="DF655" s="154"/>
      <c r="DG655" s="154"/>
      <c r="DH655" s="154"/>
      <c r="DI655" s="154"/>
      <c r="DJ655" s="154"/>
      <c r="DK655" s="154"/>
      <c r="DL655" s="154"/>
      <c r="DM655" s="154"/>
      <c r="DN655" s="154"/>
      <c r="DO655" s="154"/>
      <c r="DP655" s="154"/>
      <c r="DQ655" s="154"/>
      <c r="DR655" s="154"/>
      <c r="DS655" s="154"/>
      <c r="DT655" s="154"/>
      <c r="DU655" s="154"/>
      <c r="DV655" s="154"/>
      <c r="DW655" s="154"/>
      <c r="DX655" s="154"/>
      <c r="DY655" s="154"/>
      <c r="DZ655" s="154"/>
      <c r="EA655" s="154"/>
      <c r="EB655" s="154"/>
      <c r="EC655" s="154"/>
      <c r="ED655" s="154"/>
      <c r="EE655" s="154"/>
      <c r="EF655" s="154"/>
      <c r="EG655" s="154"/>
      <c r="EH655" s="154"/>
      <c r="EI655" s="154"/>
      <c r="EJ655" s="154"/>
      <c r="EK655" s="154"/>
      <c r="EL655" s="154"/>
      <c r="EM655" s="154"/>
      <c r="EN655" s="154"/>
      <c r="EO655" s="154"/>
      <c r="EP655" s="154"/>
      <c r="EQ655" s="154"/>
      <c r="ER655" s="154"/>
      <c r="ES655" s="154"/>
      <c r="ET655" s="154"/>
      <c r="EU655" s="154"/>
      <c r="EV655" s="154"/>
    </row>
    <row r="656" spans="32:152" ht="12.75">
      <c r="AF656" s="154"/>
      <c r="AG656" s="154"/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  <c r="BD656" s="154"/>
      <c r="BE656" s="154"/>
      <c r="BF656" s="154"/>
      <c r="BG656" s="154"/>
      <c r="BH656" s="154"/>
      <c r="BI656" s="154"/>
      <c r="BJ656" s="154"/>
      <c r="BK656" s="154"/>
      <c r="BL656" s="154"/>
      <c r="BM656" s="154"/>
      <c r="BN656" s="154"/>
      <c r="BO656" s="154"/>
      <c r="BP656" s="154"/>
      <c r="BQ656" s="154"/>
      <c r="BR656" s="154"/>
      <c r="BS656" s="154"/>
      <c r="BT656" s="154"/>
      <c r="BU656" s="154"/>
      <c r="BV656" s="154"/>
      <c r="BW656" s="154"/>
      <c r="BX656" s="154"/>
      <c r="BY656" s="154"/>
      <c r="BZ656" s="154"/>
      <c r="CA656" s="154"/>
      <c r="CB656" s="154"/>
      <c r="CC656" s="154"/>
      <c r="CD656" s="154"/>
      <c r="CE656" s="154"/>
      <c r="CF656" s="154"/>
      <c r="CG656" s="154"/>
      <c r="CH656" s="154"/>
      <c r="CI656" s="154"/>
      <c r="CJ656" s="154"/>
      <c r="CK656" s="154"/>
      <c r="CL656" s="154"/>
      <c r="CM656" s="154"/>
      <c r="CN656" s="154"/>
      <c r="CO656" s="154"/>
      <c r="CP656" s="154"/>
      <c r="CQ656" s="154"/>
      <c r="CR656" s="154"/>
      <c r="CS656" s="154"/>
      <c r="CT656" s="154"/>
      <c r="CU656" s="154"/>
      <c r="CV656" s="154"/>
      <c r="CW656" s="154"/>
      <c r="CX656" s="154"/>
      <c r="CY656" s="154"/>
      <c r="CZ656" s="154"/>
      <c r="DA656" s="154"/>
      <c r="DB656" s="154"/>
      <c r="DC656" s="154"/>
      <c r="DD656" s="154"/>
      <c r="DE656" s="154"/>
      <c r="DF656" s="154"/>
      <c r="DG656" s="154"/>
      <c r="DH656" s="154"/>
      <c r="DI656" s="154"/>
      <c r="DJ656" s="154"/>
      <c r="DK656" s="154"/>
      <c r="DL656" s="154"/>
      <c r="DM656" s="154"/>
      <c r="DN656" s="154"/>
      <c r="DO656" s="154"/>
      <c r="DP656" s="154"/>
      <c r="DQ656" s="154"/>
      <c r="DR656" s="154"/>
      <c r="DS656" s="154"/>
      <c r="DT656" s="154"/>
      <c r="DU656" s="154"/>
      <c r="DV656" s="154"/>
      <c r="DW656" s="154"/>
      <c r="DX656" s="154"/>
      <c r="DY656" s="154"/>
      <c r="DZ656" s="154"/>
      <c r="EA656" s="154"/>
      <c r="EB656" s="154"/>
      <c r="EC656" s="154"/>
      <c r="ED656" s="154"/>
      <c r="EE656" s="154"/>
      <c r="EF656" s="154"/>
      <c r="EG656" s="154"/>
      <c r="EH656" s="154"/>
      <c r="EI656" s="154"/>
      <c r="EJ656" s="154"/>
      <c r="EK656" s="154"/>
      <c r="EL656" s="154"/>
      <c r="EM656" s="154"/>
      <c r="EN656" s="154"/>
      <c r="EO656" s="154"/>
      <c r="EP656" s="154"/>
      <c r="EQ656" s="154"/>
      <c r="ER656" s="154"/>
      <c r="ES656" s="154"/>
      <c r="ET656" s="154"/>
      <c r="EU656" s="154"/>
      <c r="EV656" s="154"/>
    </row>
    <row r="657" spans="32:152" ht="12.75">
      <c r="AF657" s="154"/>
      <c r="AG657" s="154"/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  <c r="BD657" s="154"/>
      <c r="BE657" s="154"/>
      <c r="BF657" s="154"/>
      <c r="BG657" s="154"/>
      <c r="BH657" s="154"/>
      <c r="BI657" s="154"/>
      <c r="BJ657" s="154"/>
      <c r="BK657" s="154"/>
      <c r="BL657" s="154"/>
      <c r="BM657" s="154"/>
      <c r="BN657" s="154"/>
      <c r="BO657" s="154"/>
      <c r="BP657" s="154"/>
      <c r="BQ657" s="154"/>
      <c r="BR657" s="154"/>
      <c r="BS657" s="154"/>
      <c r="BT657" s="154"/>
      <c r="BU657" s="154"/>
      <c r="BV657" s="154"/>
      <c r="BW657" s="154"/>
      <c r="BX657" s="154"/>
      <c r="BY657" s="154"/>
      <c r="BZ657" s="154"/>
      <c r="CA657" s="154"/>
      <c r="CB657" s="154"/>
      <c r="CC657" s="154"/>
      <c r="CD657" s="154"/>
      <c r="CE657" s="154"/>
      <c r="CF657" s="154"/>
      <c r="CG657" s="154"/>
      <c r="CH657" s="154"/>
      <c r="CI657" s="154"/>
      <c r="CJ657" s="154"/>
      <c r="CK657" s="154"/>
      <c r="CL657" s="154"/>
      <c r="CM657" s="154"/>
      <c r="CN657" s="154"/>
      <c r="CO657" s="154"/>
      <c r="CP657" s="154"/>
      <c r="CQ657" s="154"/>
      <c r="CR657" s="154"/>
      <c r="CS657" s="154"/>
      <c r="CT657" s="154"/>
      <c r="CU657" s="154"/>
      <c r="CV657" s="154"/>
      <c r="CW657" s="154"/>
      <c r="CX657" s="154"/>
      <c r="CY657" s="154"/>
      <c r="CZ657" s="154"/>
      <c r="DA657" s="154"/>
      <c r="DB657" s="154"/>
      <c r="DC657" s="154"/>
      <c r="DD657" s="154"/>
      <c r="DE657" s="154"/>
      <c r="DF657" s="154"/>
      <c r="DG657" s="154"/>
      <c r="DH657" s="154"/>
      <c r="DI657" s="154"/>
      <c r="DJ657" s="154"/>
      <c r="DK657" s="154"/>
      <c r="DL657" s="154"/>
      <c r="DM657" s="154"/>
      <c r="DN657" s="154"/>
      <c r="DO657" s="154"/>
      <c r="DP657" s="154"/>
      <c r="DQ657" s="154"/>
      <c r="DR657" s="154"/>
      <c r="DS657" s="154"/>
      <c r="DT657" s="154"/>
      <c r="DU657" s="154"/>
      <c r="DV657" s="154"/>
      <c r="DW657" s="154"/>
      <c r="DX657" s="154"/>
      <c r="DY657" s="154"/>
      <c r="DZ657" s="154"/>
      <c r="EA657" s="154"/>
      <c r="EB657" s="154"/>
      <c r="EC657" s="154"/>
      <c r="ED657" s="154"/>
      <c r="EE657" s="154"/>
      <c r="EF657" s="154"/>
      <c r="EG657" s="154"/>
      <c r="EH657" s="154"/>
      <c r="EI657" s="154"/>
      <c r="EJ657" s="154"/>
      <c r="EK657" s="154"/>
      <c r="EL657" s="154"/>
      <c r="EM657" s="154"/>
      <c r="EN657" s="154"/>
      <c r="EO657" s="154"/>
      <c r="EP657" s="154"/>
      <c r="EQ657" s="154"/>
      <c r="ER657" s="154"/>
      <c r="ES657" s="154"/>
      <c r="ET657" s="154"/>
      <c r="EU657" s="154"/>
      <c r="EV657" s="154"/>
    </row>
    <row r="658" spans="32:152" ht="12.75">
      <c r="AF658" s="154"/>
      <c r="AG658" s="154"/>
      <c r="AH658" s="154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  <c r="BD658" s="154"/>
      <c r="BE658" s="154"/>
      <c r="BF658" s="154"/>
      <c r="BG658" s="154"/>
      <c r="BH658" s="154"/>
      <c r="BI658" s="154"/>
      <c r="BJ658" s="154"/>
      <c r="BK658" s="154"/>
      <c r="BL658" s="154"/>
      <c r="BM658" s="154"/>
      <c r="BN658" s="154"/>
      <c r="BO658" s="154"/>
      <c r="BP658" s="154"/>
      <c r="BQ658" s="154"/>
      <c r="BR658" s="154"/>
      <c r="BS658" s="154"/>
      <c r="BT658" s="154"/>
      <c r="BU658" s="154"/>
      <c r="BV658" s="154"/>
      <c r="BW658" s="154"/>
      <c r="BX658" s="154"/>
      <c r="BY658" s="154"/>
      <c r="BZ658" s="154"/>
      <c r="CA658" s="154"/>
      <c r="CB658" s="154"/>
      <c r="CC658" s="154"/>
      <c r="CD658" s="154"/>
      <c r="CE658" s="154"/>
      <c r="CF658" s="154"/>
      <c r="CG658" s="154"/>
      <c r="CH658" s="154"/>
      <c r="CI658" s="154"/>
      <c r="CJ658" s="154"/>
      <c r="CK658" s="154"/>
      <c r="CL658" s="154"/>
      <c r="CM658" s="154"/>
      <c r="CN658" s="154"/>
      <c r="CO658" s="154"/>
      <c r="CP658" s="154"/>
      <c r="CQ658" s="154"/>
      <c r="CR658" s="154"/>
      <c r="CS658" s="154"/>
      <c r="CT658" s="154"/>
      <c r="CU658" s="154"/>
      <c r="CV658" s="154"/>
      <c r="CW658" s="154"/>
      <c r="CX658" s="154"/>
      <c r="CY658" s="154"/>
      <c r="CZ658" s="154"/>
      <c r="DA658" s="154"/>
      <c r="DB658" s="154"/>
      <c r="DC658" s="154"/>
      <c r="DD658" s="154"/>
      <c r="DE658" s="154"/>
      <c r="DF658" s="154"/>
      <c r="DG658" s="154"/>
      <c r="DH658" s="154"/>
      <c r="DI658" s="154"/>
      <c r="DJ658" s="154"/>
      <c r="DK658" s="154"/>
      <c r="DL658" s="154"/>
      <c r="DM658" s="154"/>
      <c r="DN658" s="154"/>
      <c r="DO658" s="154"/>
      <c r="DP658" s="154"/>
      <c r="DQ658" s="154"/>
      <c r="DR658" s="154"/>
      <c r="DS658" s="154"/>
      <c r="DT658" s="154"/>
      <c r="DU658" s="154"/>
      <c r="DV658" s="154"/>
      <c r="DW658" s="154"/>
      <c r="DX658" s="154"/>
      <c r="DY658" s="154"/>
      <c r="DZ658" s="154"/>
      <c r="EA658" s="154"/>
      <c r="EB658" s="154"/>
      <c r="EC658" s="154"/>
      <c r="ED658" s="154"/>
      <c r="EE658" s="154"/>
      <c r="EF658" s="154"/>
      <c r="EG658" s="154"/>
      <c r="EH658" s="154"/>
      <c r="EI658" s="154"/>
      <c r="EJ658" s="154"/>
      <c r="EK658" s="154"/>
      <c r="EL658" s="154"/>
      <c r="EM658" s="154"/>
      <c r="EN658" s="154"/>
      <c r="EO658" s="154"/>
      <c r="EP658" s="154"/>
      <c r="EQ658" s="154"/>
      <c r="ER658" s="154"/>
      <c r="ES658" s="154"/>
      <c r="ET658" s="154"/>
      <c r="EU658" s="154"/>
      <c r="EV658" s="154"/>
    </row>
    <row r="659" spans="32:152" ht="12.75">
      <c r="AF659" s="154"/>
      <c r="AG659" s="154"/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  <c r="BD659" s="154"/>
      <c r="BE659" s="154"/>
      <c r="BF659" s="154"/>
      <c r="BG659" s="154"/>
      <c r="BH659" s="154"/>
      <c r="BI659" s="154"/>
      <c r="BJ659" s="154"/>
      <c r="BK659" s="154"/>
      <c r="BL659" s="154"/>
      <c r="BM659" s="154"/>
      <c r="BN659" s="154"/>
      <c r="BO659" s="154"/>
      <c r="BP659" s="154"/>
      <c r="BQ659" s="154"/>
      <c r="BR659" s="154"/>
      <c r="BS659" s="154"/>
      <c r="BT659" s="154"/>
      <c r="BU659" s="154"/>
      <c r="BV659" s="154"/>
      <c r="BW659" s="154"/>
      <c r="BX659" s="154"/>
      <c r="BY659" s="154"/>
      <c r="BZ659" s="154"/>
      <c r="CA659" s="154"/>
      <c r="CB659" s="154"/>
      <c r="CC659" s="154"/>
      <c r="CD659" s="154"/>
      <c r="CE659" s="154"/>
      <c r="CF659" s="154"/>
      <c r="CG659" s="154"/>
      <c r="CH659" s="154"/>
      <c r="CI659" s="154"/>
      <c r="CJ659" s="154"/>
      <c r="CK659" s="154"/>
      <c r="CL659" s="154"/>
      <c r="CM659" s="154"/>
      <c r="CN659" s="154"/>
      <c r="CO659" s="154"/>
      <c r="CP659" s="154"/>
      <c r="CQ659" s="154"/>
      <c r="CR659" s="154"/>
      <c r="CS659" s="154"/>
      <c r="CT659" s="154"/>
      <c r="CU659" s="154"/>
      <c r="CV659" s="154"/>
      <c r="CW659" s="154"/>
      <c r="CX659" s="154"/>
      <c r="CY659" s="154"/>
      <c r="CZ659" s="154"/>
      <c r="DA659" s="154"/>
      <c r="DB659" s="154"/>
      <c r="DC659" s="154"/>
      <c r="DD659" s="154"/>
      <c r="DE659" s="154"/>
      <c r="DF659" s="154"/>
      <c r="DG659" s="154"/>
      <c r="DH659" s="154"/>
      <c r="DI659" s="154"/>
      <c r="DJ659" s="154"/>
      <c r="DK659" s="154"/>
      <c r="DL659" s="154"/>
      <c r="DM659" s="154"/>
      <c r="DN659" s="154"/>
      <c r="DO659" s="154"/>
      <c r="DP659" s="154"/>
      <c r="DQ659" s="154"/>
      <c r="DR659" s="154"/>
      <c r="DS659" s="154"/>
      <c r="DT659" s="154"/>
      <c r="DU659" s="154"/>
      <c r="DV659" s="154"/>
      <c r="DW659" s="154"/>
      <c r="DX659" s="154"/>
      <c r="DY659" s="154"/>
      <c r="DZ659" s="154"/>
      <c r="EA659" s="154"/>
      <c r="EB659" s="154"/>
      <c r="EC659" s="154"/>
      <c r="ED659" s="154"/>
      <c r="EE659" s="154"/>
      <c r="EF659" s="154"/>
      <c r="EG659" s="154"/>
      <c r="EH659" s="154"/>
      <c r="EI659" s="154"/>
      <c r="EJ659" s="154"/>
      <c r="EK659" s="154"/>
      <c r="EL659" s="154"/>
      <c r="EM659" s="154"/>
      <c r="EN659" s="154"/>
      <c r="EO659" s="154"/>
      <c r="EP659" s="154"/>
      <c r="EQ659" s="154"/>
      <c r="ER659" s="154"/>
      <c r="ES659" s="154"/>
      <c r="ET659" s="154"/>
      <c r="EU659" s="154"/>
      <c r="EV659" s="154"/>
    </row>
    <row r="660" spans="32:152" ht="12.75"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  <c r="BD660" s="154"/>
      <c r="BE660" s="154"/>
      <c r="BF660" s="154"/>
      <c r="BG660" s="154"/>
      <c r="BH660" s="154"/>
      <c r="BI660" s="154"/>
      <c r="BJ660" s="154"/>
      <c r="BK660" s="154"/>
      <c r="BL660" s="154"/>
      <c r="BM660" s="154"/>
      <c r="BN660" s="154"/>
      <c r="BO660" s="154"/>
      <c r="BP660" s="154"/>
      <c r="BQ660" s="154"/>
      <c r="BR660" s="154"/>
      <c r="BS660" s="154"/>
      <c r="BT660" s="154"/>
      <c r="BU660" s="154"/>
      <c r="BV660" s="154"/>
      <c r="BW660" s="154"/>
      <c r="BX660" s="154"/>
      <c r="BY660" s="154"/>
      <c r="BZ660" s="154"/>
      <c r="CA660" s="154"/>
      <c r="CB660" s="154"/>
      <c r="CC660" s="154"/>
      <c r="CD660" s="154"/>
      <c r="CE660" s="154"/>
      <c r="CF660" s="154"/>
      <c r="CG660" s="154"/>
      <c r="CH660" s="154"/>
      <c r="CI660" s="154"/>
      <c r="CJ660" s="154"/>
      <c r="CK660" s="154"/>
      <c r="CL660" s="154"/>
      <c r="CM660" s="154"/>
      <c r="CN660" s="154"/>
      <c r="CO660" s="154"/>
      <c r="CP660" s="154"/>
      <c r="CQ660" s="154"/>
      <c r="CR660" s="154"/>
      <c r="CS660" s="154"/>
      <c r="CT660" s="154"/>
      <c r="CU660" s="154"/>
      <c r="CV660" s="154"/>
      <c r="CW660" s="154"/>
      <c r="CX660" s="154"/>
      <c r="CY660" s="154"/>
      <c r="CZ660" s="154"/>
      <c r="DA660" s="154"/>
      <c r="DB660" s="154"/>
      <c r="DC660" s="154"/>
      <c r="DD660" s="154"/>
      <c r="DE660" s="154"/>
      <c r="DF660" s="154"/>
      <c r="DG660" s="154"/>
      <c r="DH660" s="154"/>
      <c r="DI660" s="154"/>
      <c r="DJ660" s="154"/>
      <c r="DK660" s="154"/>
      <c r="DL660" s="154"/>
      <c r="DM660" s="154"/>
      <c r="DN660" s="154"/>
      <c r="DO660" s="154"/>
      <c r="DP660" s="154"/>
      <c r="DQ660" s="154"/>
      <c r="DR660" s="154"/>
      <c r="DS660" s="154"/>
      <c r="DT660" s="154"/>
      <c r="DU660" s="154"/>
      <c r="DV660" s="154"/>
      <c r="DW660" s="154"/>
      <c r="DX660" s="154"/>
      <c r="DY660" s="154"/>
      <c r="DZ660" s="154"/>
      <c r="EA660" s="154"/>
      <c r="EB660" s="154"/>
      <c r="EC660" s="154"/>
      <c r="ED660" s="154"/>
      <c r="EE660" s="154"/>
      <c r="EF660" s="154"/>
      <c r="EG660" s="154"/>
      <c r="EH660" s="154"/>
      <c r="EI660" s="154"/>
      <c r="EJ660" s="154"/>
      <c r="EK660" s="154"/>
      <c r="EL660" s="154"/>
      <c r="EM660" s="154"/>
      <c r="EN660" s="154"/>
      <c r="EO660" s="154"/>
      <c r="EP660" s="154"/>
      <c r="EQ660" s="154"/>
      <c r="ER660" s="154"/>
      <c r="ES660" s="154"/>
      <c r="ET660" s="154"/>
      <c r="EU660" s="154"/>
      <c r="EV660" s="154"/>
    </row>
    <row r="661" spans="32:152" ht="12.75">
      <c r="AF661" s="154"/>
      <c r="AG661" s="154"/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  <c r="BD661" s="154"/>
      <c r="BE661" s="154"/>
      <c r="BF661" s="154"/>
      <c r="BG661" s="154"/>
      <c r="BH661" s="154"/>
      <c r="BI661" s="154"/>
      <c r="BJ661" s="154"/>
      <c r="BK661" s="154"/>
      <c r="BL661" s="154"/>
      <c r="BM661" s="154"/>
      <c r="BN661" s="154"/>
      <c r="BO661" s="154"/>
      <c r="BP661" s="154"/>
      <c r="BQ661" s="154"/>
      <c r="BR661" s="154"/>
      <c r="BS661" s="154"/>
      <c r="BT661" s="154"/>
      <c r="BU661" s="154"/>
      <c r="BV661" s="154"/>
      <c r="BW661" s="154"/>
      <c r="BX661" s="154"/>
      <c r="BY661" s="154"/>
      <c r="BZ661" s="154"/>
      <c r="CA661" s="154"/>
      <c r="CB661" s="154"/>
      <c r="CC661" s="154"/>
      <c r="CD661" s="154"/>
      <c r="CE661" s="154"/>
      <c r="CF661" s="154"/>
      <c r="CG661" s="154"/>
      <c r="CH661" s="154"/>
      <c r="CI661" s="154"/>
      <c r="CJ661" s="154"/>
      <c r="CK661" s="154"/>
      <c r="CL661" s="154"/>
      <c r="CM661" s="154"/>
      <c r="CN661" s="154"/>
      <c r="CO661" s="154"/>
      <c r="CP661" s="154"/>
      <c r="CQ661" s="154"/>
      <c r="CR661" s="154"/>
      <c r="CS661" s="154"/>
      <c r="CT661" s="154"/>
      <c r="CU661" s="154"/>
      <c r="CV661" s="154"/>
      <c r="CW661" s="154"/>
      <c r="CX661" s="154"/>
      <c r="CY661" s="154"/>
      <c r="CZ661" s="154"/>
      <c r="DA661" s="154"/>
      <c r="DB661" s="154"/>
      <c r="DC661" s="154"/>
      <c r="DD661" s="154"/>
      <c r="DE661" s="154"/>
      <c r="DF661" s="154"/>
      <c r="DG661" s="154"/>
      <c r="DH661" s="154"/>
      <c r="DI661" s="154"/>
      <c r="DJ661" s="154"/>
      <c r="DK661" s="154"/>
      <c r="DL661" s="154"/>
      <c r="DM661" s="154"/>
      <c r="DN661" s="154"/>
      <c r="DO661" s="154"/>
      <c r="DP661" s="154"/>
      <c r="DQ661" s="154"/>
      <c r="DR661" s="154"/>
      <c r="DS661" s="154"/>
      <c r="DT661" s="154"/>
      <c r="DU661" s="154"/>
      <c r="DV661" s="154"/>
      <c r="DW661" s="154"/>
      <c r="DX661" s="154"/>
      <c r="DY661" s="154"/>
      <c r="DZ661" s="154"/>
      <c r="EA661" s="154"/>
      <c r="EB661" s="154"/>
      <c r="EC661" s="154"/>
      <c r="ED661" s="154"/>
      <c r="EE661" s="154"/>
      <c r="EF661" s="154"/>
      <c r="EG661" s="154"/>
      <c r="EH661" s="154"/>
      <c r="EI661" s="154"/>
      <c r="EJ661" s="154"/>
      <c r="EK661" s="154"/>
      <c r="EL661" s="154"/>
      <c r="EM661" s="154"/>
      <c r="EN661" s="154"/>
      <c r="EO661" s="154"/>
      <c r="EP661" s="154"/>
      <c r="EQ661" s="154"/>
      <c r="ER661" s="154"/>
      <c r="ES661" s="154"/>
      <c r="ET661" s="154"/>
      <c r="EU661" s="154"/>
      <c r="EV661" s="154"/>
    </row>
    <row r="662" spans="32:152" ht="12.75">
      <c r="AF662" s="154"/>
      <c r="AG662" s="154"/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  <c r="BD662" s="154"/>
      <c r="BE662" s="154"/>
      <c r="BF662" s="154"/>
      <c r="BG662" s="154"/>
      <c r="BH662" s="154"/>
      <c r="BI662" s="154"/>
      <c r="BJ662" s="154"/>
      <c r="BK662" s="154"/>
      <c r="BL662" s="154"/>
      <c r="BM662" s="154"/>
      <c r="BN662" s="154"/>
      <c r="BO662" s="154"/>
      <c r="BP662" s="154"/>
      <c r="BQ662" s="154"/>
      <c r="BR662" s="154"/>
      <c r="BS662" s="154"/>
      <c r="BT662" s="154"/>
      <c r="BU662" s="154"/>
      <c r="BV662" s="154"/>
      <c r="BW662" s="154"/>
      <c r="BX662" s="154"/>
      <c r="BY662" s="154"/>
      <c r="BZ662" s="154"/>
      <c r="CA662" s="154"/>
      <c r="CB662" s="154"/>
      <c r="CC662" s="154"/>
      <c r="CD662" s="154"/>
      <c r="CE662" s="154"/>
      <c r="CF662" s="154"/>
      <c r="CG662" s="154"/>
      <c r="CH662" s="154"/>
      <c r="CI662" s="154"/>
      <c r="CJ662" s="154"/>
      <c r="CK662" s="154"/>
      <c r="CL662" s="154"/>
      <c r="CM662" s="154"/>
      <c r="CN662" s="154"/>
      <c r="CO662" s="154"/>
      <c r="CP662" s="154"/>
      <c r="CQ662" s="154"/>
      <c r="CR662" s="154"/>
      <c r="CS662" s="154"/>
      <c r="CT662" s="154"/>
      <c r="CU662" s="154"/>
      <c r="CV662" s="154"/>
      <c r="CW662" s="154"/>
      <c r="CX662" s="154"/>
      <c r="CY662" s="154"/>
      <c r="CZ662" s="154"/>
      <c r="DA662" s="154"/>
      <c r="DB662" s="154"/>
      <c r="DC662" s="154"/>
      <c r="DD662" s="154"/>
      <c r="DE662" s="154"/>
      <c r="DF662" s="154"/>
      <c r="DG662" s="154"/>
      <c r="DH662" s="154"/>
      <c r="DI662" s="154"/>
      <c r="DJ662" s="154"/>
      <c r="DK662" s="154"/>
      <c r="DL662" s="154"/>
      <c r="DM662" s="154"/>
      <c r="DN662" s="154"/>
      <c r="DO662" s="154"/>
      <c r="DP662" s="154"/>
      <c r="DQ662" s="154"/>
      <c r="DR662" s="154"/>
      <c r="DS662" s="154"/>
      <c r="DT662" s="154"/>
      <c r="DU662" s="154"/>
      <c r="DV662" s="154"/>
      <c r="DW662" s="154"/>
      <c r="DX662" s="154"/>
      <c r="DY662" s="154"/>
      <c r="DZ662" s="154"/>
      <c r="EA662" s="154"/>
      <c r="EB662" s="154"/>
      <c r="EC662" s="154"/>
      <c r="ED662" s="154"/>
      <c r="EE662" s="154"/>
      <c r="EF662" s="154"/>
      <c r="EG662" s="154"/>
      <c r="EH662" s="154"/>
      <c r="EI662" s="154"/>
      <c r="EJ662" s="154"/>
      <c r="EK662" s="154"/>
      <c r="EL662" s="154"/>
      <c r="EM662" s="154"/>
      <c r="EN662" s="154"/>
      <c r="EO662" s="154"/>
      <c r="EP662" s="154"/>
      <c r="EQ662" s="154"/>
      <c r="ER662" s="154"/>
      <c r="ES662" s="154"/>
      <c r="ET662" s="154"/>
      <c r="EU662" s="154"/>
      <c r="EV662" s="154"/>
    </row>
    <row r="663" spans="32:152" ht="12.75">
      <c r="AF663" s="154"/>
      <c r="AG663" s="154"/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  <c r="BD663" s="154"/>
      <c r="BE663" s="154"/>
      <c r="BF663" s="154"/>
      <c r="BG663" s="154"/>
      <c r="BH663" s="154"/>
      <c r="BI663" s="154"/>
      <c r="BJ663" s="154"/>
      <c r="BK663" s="154"/>
      <c r="BL663" s="154"/>
      <c r="BM663" s="154"/>
      <c r="BN663" s="154"/>
      <c r="BO663" s="154"/>
      <c r="BP663" s="154"/>
      <c r="BQ663" s="154"/>
      <c r="BR663" s="154"/>
      <c r="BS663" s="154"/>
      <c r="BT663" s="154"/>
      <c r="BU663" s="154"/>
      <c r="BV663" s="154"/>
      <c r="BW663" s="154"/>
      <c r="BX663" s="154"/>
      <c r="BY663" s="154"/>
      <c r="BZ663" s="154"/>
      <c r="CA663" s="154"/>
      <c r="CB663" s="154"/>
      <c r="CC663" s="154"/>
      <c r="CD663" s="154"/>
      <c r="CE663" s="154"/>
      <c r="CF663" s="154"/>
      <c r="CG663" s="154"/>
      <c r="CH663" s="154"/>
      <c r="CI663" s="154"/>
      <c r="CJ663" s="154"/>
      <c r="CK663" s="154"/>
      <c r="CL663" s="154"/>
      <c r="CM663" s="154"/>
      <c r="CN663" s="154"/>
      <c r="CO663" s="154"/>
      <c r="CP663" s="154"/>
      <c r="CQ663" s="154"/>
      <c r="CR663" s="154"/>
      <c r="CS663" s="154"/>
      <c r="CT663" s="154"/>
      <c r="CU663" s="154"/>
      <c r="CV663" s="154"/>
      <c r="CW663" s="154"/>
      <c r="CX663" s="154"/>
      <c r="CY663" s="154"/>
      <c r="CZ663" s="154"/>
      <c r="DA663" s="154"/>
      <c r="DB663" s="154"/>
      <c r="DC663" s="154"/>
      <c r="DD663" s="154"/>
      <c r="DE663" s="154"/>
      <c r="DF663" s="154"/>
      <c r="DG663" s="154"/>
      <c r="DH663" s="154"/>
      <c r="DI663" s="154"/>
      <c r="DJ663" s="154"/>
      <c r="DK663" s="154"/>
      <c r="DL663" s="154"/>
      <c r="DM663" s="154"/>
      <c r="DN663" s="154"/>
      <c r="DO663" s="154"/>
      <c r="DP663" s="154"/>
      <c r="DQ663" s="154"/>
      <c r="DR663" s="154"/>
      <c r="DS663" s="154"/>
      <c r="DT663" s="154"/>
      <c r="DU663" s="154"/>
      <c r="DV663" s="154"/>
      <c r="DW663" s="154"/>
      <c r="DX663" s="154"/>
      <c r="DY663" s="154"/>
      <c r="DZ663" s="154"/>
      <c r="EA663" s="154"/>
      <c r="EB663" s="154"/>
      <c r="EC663" s="154"/>
      <c r="ED663" s="154"/>
      <c r="EE663" s="154"/>
      <c r="EF663" s="154"/>
      <c r="EG663" s="154"/>
      <c r="EH663" s="154"/>
      <c r="EI663" s="154"/>
      <c r="EJ663" s="154"/>
      <c r="EK663" s="154"/>
      <c r="EL663" s="154"/>
      <c r="EM663" s="154"/>
      <c r="EN663" s="154"/>
      <c r="EO663" s="154"/>
      <c r="EP663" s="154"/>
      <c r="EQ663" s="154"/>
      <c r="ER663" s="154"/>
      <c r="ES663" s="154"/>
      <c r="ET663" s="154"/>
      <c r="EU663" s="154"/>
      <c r="EV663" s="154"/>
    </row>
    <row r="664" spans="32:152" ht="12.75">
      <c r="AF664" s="154"/>
      <c r="AG664" s="154"/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  <c r="BD664" s="154"/>
      <c r="BE664" s="154"/>
      <c r="BF664" s="154"/>
      <c r="BG664" s="154"/>
      <c r="BH664" s="154"/>
      <c r="BI664" s="154"/>
      <c r="BJ664" s="154"/>
      <c r="BK664" s="154"/>
      <c r="BL664" s="154"/>
      <c r="BM664" s="154"/>
      <c r="BN664" s="154"/>
      <c r="BO664" s="154"/>
      <c r="BP664" s="154"/>
      <c r="BQ664" s="154"/>
      <c r="BR664" s="154"/>
      <c r="BS664" s="154"/>
      <c r="BT664" s="154"/>
      <c r="BU664" s="154"/>
      <c r="BV664" s="154"/>
      <c r="BW664" s="154"/>
      <c r="BX664" s="154"/>
      <c r="BY664" s="154"/>
      <c r="BZ664" s="154"/>
      <c r="CA664" s="154"/>
      <c r="CB664" s="154"/>
      <c r="CC664" s="154"/>
      <c r="CD664" s="154"/>
      <c r="CE664" s="154"/>
      <c r="CF664" s="154"/>
      <c r="CG664" s="154"/>
      <c r="CH664" s="154"/>
      <c r="CI664" s="154"/>
      <c r="CJ664" s="154"/>
      <c r="CK664" s="154"/>
      <c r="CL664" s="154"/>
      <c r="CM664" s="154"/>
      <c r="CN664" s="154"/>
      <c r="CO664" s="154"/>
      <c r="CP664" s="154"/>
      <c r="CQ664" s="154"/>
      <c r="CR664" s="154"/>
      <c r="CS664" s="154"/>
      <c r="CT664" s="154"/>
      <c r="CU664" s="154"/>
      <c r="CV664" s="154"/>
      <c r="CW664" s="154"/>
      <c r="CX664" s="154"/>
      <c r="CY664" s="154"/>
      <c r="CZ664" s="154"/>
      <c r="DA664" s="154"/>
      <c r="DB664" s="154"/>
      <c r="DC664" s="154"/>
      <c r="DD664" s="154"/>
      <c r="DE664" s="154"/>
      <c r="DF664" s="154"/>
      <c r="DG664" s="154"/>
      <c r="DH664" s="154"/>
      <c r="DI664" s="154"/>
      <c r="DJ664" s="154"/>
      <c r="DK664" s="154"/>
      <c r="DL664" s="154"/>
      <c r="DM664" s="154"/>
      <c r="DN664" s="154"/>
      <c r="DO664" s="154"/>
      <c r="DP664" s="154"/>
      <c r="DQ664" s="154"/>
      <c r="DR664" s="154"/>
      <c r="DS664" s="154"/>
      <c r="DT664" s="154"/>
      <c r="DU664" s="154"/>
      <c r="DV664" s="154"/>
      <c r="DW664" s="154"/>
      <c r="DX664" s="154"/>
      <c r="DY664" s="154"/>
      <c r="DZ664" s="154"/>
      <c r="EA664" s="154"/>
      <c r="EB664" s="154"/>
      <c r="EC664" s="154"/>
      <c r="ED664" s="154"/>
      <c r="EE664" s="154"/>
      <c r="EF664" s="154"/>
      <c r="EG664" s="154"/>
      <c r="EH664" s="154"/>
      <c r="EI664" s="154"/>
      <c r="EJ664" s="154"/>
      <c r="EK664" s="154"/>
      <c r="EL664" s="154"/>
      <c r="EM664" s="154"/>
      <c r="EN664" s="154"/>
      <c r="EO664" s="154"/>
      <c r="EP664" s="154"/>
      <c r="EQ664" s="154"/>
      <c r="ER664" s="154"/>
      <c r="ES664" s="154"/>
      <c r="ET664" s="154"/>
      <c r="EU664" s="154"/>
      <c r="EV664" s="154"/>
    </row>
    <row r="665" spans="32:152" ht="12.75">
      <c r="AF665" s="154"/>
      <c r="AG665" s="154"/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  <c r="BD665" s="154"/>
      <c r="BE665" s="154"/>
      <c r="BF665" s="154"/>
      <c r="BG665" s="154"/>
      <c r="BH665" s="154"/>
      <c r="BI665" s="154"/>
      <c r="BJ665" s="154"/>
      <c r="BK665" s="154"/>
      <c r="BL665" s="154"/>
      <c r="BM665" s="154"/>
      <c r="BN665" s="154"/>
      <c r="BO665" s="154"/>
      <c r="BP665" s="154"/>
      <c r="BQ665" s="154"/>
      <c r="BR665" s="154"/>
      <c r="BS665" s="154"/>
      <c r="BT665" s="154"/>
      <c r="BU665" s="154"/>
      <c r="BV665" s="154"/>
      <c r="BW665" s="154"/>
      <c r="BX665" s="154"/>
      <c r="BY665" s="154"/>
      <c r="BZ665" s="154"/>
      <c r="CA665" s="154"/>
      <c r="CB665" s="154"/>
      <c r="CC665" s="154"/>
      <c r="CD665" s="154"/>
      <c r="CE665" s="154"/>
      <c r="CF665" s="154"/>
      <c r="CG665" s="154"/>
      <c r="CH665" s="154"/>
      <c r="CI665" s="154"/>
      <c r="CJ665" s="154"/>
      <c r="CK665" s="154"/>
      <c r="CL665" s="154"/>
      <c r="CM665" s="154"/>
      <c r="CN665" s="154"/>
      <c r="CO665" s="154"/>
      <c r="CP665" s="154"/>
      <c r="CQ665" s="154"/>
      <c r="CR665" s="154"/>
      <c r="CS665" s="154"/>
      <c r="CT665" s="154"/>
      <c r="CU665" s="154"/>
      <c r="CV665" s="154"/>
      <c r="CW665" s="154"/>
      <c r="CX665" s="154"/>
      <c r="CY665" s="154"/>
      <c r="CZ665" s="154"/>
      <c r="DA665" s="154"/>
      <c r="DB665" s="154"/>
      <c r="DC665" s="154"/>
      <c r="DD665" s="154"/>
      <c r="DE665" s="154"/>
      <c r="DF665" s="154"/>
      <c r="DG665" s="154"/>
      <c r="DH665" s="154"/>
      <c r="DI665" s="154"/>
      <c r="DJ665" s="154"/>
      <c r="DK665" s="154"/>
      <c r="DL665" s="154"/>
      <c r="DM665" s="154"/>
      <c r="DN665" s="154"/>
      <c r="DO665" s="154"/>
      <c r="DP665" s="154"/>
      <c r="DQ665" s="154"/>
      <c r="DR665" s="154"/>
      <c r="DS665" s="154"/>
      <c r="DT665" s="154"/>
      <c r="DU665" s="154"/>
      <c r="DV665" s="154"/>
      <c r="DW665" s="154"/>
      <c r="DX665" s="154"/>
      <c r="DY665" s="154"/>
      <c r="DZ665" s="154"/>
      <c r="EA665" s="154"/>
      <c r="EB665" s="154"/>
      <c r="EC665" s="154"/>
      <c r="ED665" s="154"/>
      <c r="EE665" s="154"/>
      <c r="EF665" s="154"/>
      <c r="EG665" s="154"/>
      <c r="EH665" s="154"/>
      <c r="EI665" s="154"/>
      <c r="EJ665" s="154"/>
      <c r="EK665" s="154"/>
      <c r="EL665" s="154"/>
      <c r="EM665" s="154"/>
      <c r="EN665" s="154"/>
      <c r="EO665" s="154"/>
      <c r="EP665" s="154"/>
      <c r="EQ665" s="154"/>
      <c r="ER665" s="154"/>
      <c r="ES665" s="154"/>
      <c r="ET665" s="154"/>
      <c r="EU665" s="154"/>
      <c r="EV665" s="154"/>
    </row>
    <row r="666" spans="32:152" ht="12.75">
      <c r="AF666" s="154"/>
      <c r="AG666" s="154"/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  <c r="BD666" s="154"/>
      <c r="BE666" s="154"/>
      <c r="BF666" s="154"/>
      <c r="BG666" s="154"/>
      <c r="BH666" s="154"/>
      <c r="BI666" s="154"/>
      <c r="BJ666" s="154"/>
      <c r="BK666" s="154"/>
      <c r="BL666" s="154"/>
      <c r="BM666" s="154"/>
      <c r="BN666" s="154"/>
      <c r="BO666" s="154"/>
      <c r="BP666" s="154"/>
      <c r="BQ666" s="154"/>
      <c r="BR666" s="154"/>
      <c r="BS666" s="154"/>
      <c r="BT666" s="154"/>
      <c r="BU666" s="154"/>
      <c r="BV666" s="154"/>
      <c r="BW666" s="154"/>
      <c r="BX666" s="154"/>
      <c r="BY666" s="154"/>
      <c r="BZ666" s="154"/>
      <c r="CA666" s="154"/>
      <c r="CB666" s="154"/>
      <c r="CC666" s="154"/>
      <c r="CD666" s="154"/>
      <c r="CE666" s="154"/>
      <c r="CF666" s="154"/>
      <c r="CG666" s="154"/>
      <c r="CH666" s="154"/>
      <c r="CI666" s="154"/>
      <c r="CJ666" s="154"/>
      <c r="CK666" s="154"/>
      <c r="CL666" s="154"/>
      <c r="CM666" s="154"/>
      <c r="CN666" s="154"/>
      <c r="CO666" s="154"/>
      <c r="CP666" s="154"/>
      <c r="CQ666" s="154"/>
      <c r="CR666" s="154"/>
      <c r="CS666" s="154"/>
      <c r="CT666" s="154"/>
      <c r="CU666" s="154"/>
      <c r="CV666" s="154"/>
      <c r="CW666" s="154"/>
      <c r="CX666" s="154"/>
      <c r="CY666" s="154"/>
      <c r="CZ666" s="154"/>
      <c r="DA666" s="154"/>
      <c r="DB666" s="154"/>
      <c r="DC666" s="154"/>
      <c r="DD666" s="154"/>
      <c r="DE666" s="154"/>
      <c r="DF666" s="154"/>
      <c r="DG666" s="154"/>
      <c r="DH666" s="154"/>
      <c r="DI666" s="154"/>
      <c r="DJ666" s="154"/>
      <c r="DK666" s="154"/>
      <c r="DL666" s="154"/>
      <c r="DM666" s="154"/>
      <c r="DN666" s="154"/>
      <c r="DO666" s="154"/>
      <c r="DP666" s="154"/>
      <c r="DQ666" s="154"/>
      <c r="DR666" s="154"/>
      <c r="DS666" s="154"/>
      <c r="DT666" s="154"/>
      <c r="DU666" s="154"/>
      <c r="DV666" s="154"/>
      <c r="DW666" s="154"/>
      <c r="DX666" s="154"/>
      <c r="DY666" s="154"/>
      <c r="DZ666" s="154"/>
      <c r="EA666" s="154"/>
      <c r="EB666" s="154"/>
      <c r="EC666" s="154"/>
      <c r="ED666" s="154"/>
      <c r="EE666" s="154"/>
      <c r="EF666" s="154"/>
      <c r="EG666" s="154"/>
      <c r="EH666" s="154"/>
      <c r="EI666" s="154"/>
      <c r="EJ666" s="154"/>
      <c r="EK666" s="154"/>
      <c r="EL666" s="154"/>
      <c r="EM666" s="154"/>
      <c r="EN666" s="154"/>
      <c r="EO666" s="154"/>
      <c r="EP666" s="154"/>
      <c r="EQ666" s="154"/>
      <c r="ER666" s="154"/>
      <c r="ES666" s="154"/>
      <c r="ET666" s="154"/>
      <c r="EU666" s="154"/>
      <c r="EV666" s="154"/>
    </row>
    <row r="667" spans="32:152" ht="12.75"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  <c r="BD667" s="154"/>
      <c r="BE667" s="154"/>
      <c r="BF667" s="154"/>
      <c r="BG667" s="154"/>
      <c r="BH667" s="154"/>
      <c r="BI667" s="154"/>
      <c r="BJ667" s="154"/>
      <c r="BK667" s="154"/>
      <c r="BL667" s="154"/>
      <c r="BM667" s="154"/>
      <c r="BN667" s="154"/>
      <c r="BO667" s="154"/>
      <c r="BP667" s="154"/>
      <c r="BQ667" s="154"/>
      <c r="BR667" s="154"/>
      <c r="BS667" s="154"/>
      <c r="BT667" s="154"/>
      <c r="BU667" s="154"/>
      <c r="BV667" s="154"/>
      <c r="BW667" s="154"/>
      <c r="BX667" s="154"/>
      <c r="BY667" s="154"/>
      <c r="BZ667" s="154"/>
      <c r="CA667" s="154"/>
      <c r="CB667" s="154"/>
      <c r="CC667" s="154"/>
      <c r="CD667" s="154"/>
      <c r="CE667" s="154"/>
      <c r="CF667" s="154"/>
      <c r="CG667" s="154"/>
      <c r="CH667" s="154"/>
      <c r="CI667" s="154"/>
      <c r="CJ667" s="154"/>
      <c r="CK667" s="154"/>
      <c r="CL667" s="154"/>
      <c r="CM667" s="154"/>
      <c r="CN667" s="154"/>
      <c r="CO667" s="154"/>
      <c r="CP667" s="154"/>
      <c r="CQ667" s="154"/>
      <c r="CR667" s="154"/>
      <c r="CS667" s="154"/>
      <c r="CT667" s="154"/>
      <c r="CU667" s="154"/>
      <c r="CV667" s="154"/>
      <c r="CW667" s="154"/>
      <c r="CX667" s="154"/>
      <c r="CY667" s="154"/>
      <c r="CZ667" s="154"/>
      <c r="DA667" s="154"/>
      <c r="DB667" s="154"/>
      <c r="DC667" s="154"/>
      <c r="DD667" s="154"/>
      <c r="DE667" s="154"/>
      <c r="DF667" s="154"/>
      <c r="DG667" s="154"/>
      <c r="DH667" s="154"/>
      <c r="DI667" s="154"/>
      <c r="DJ667" s="154"/>
      <c r="DK667" s="154"/>
      <c r="DL667" s="154"/>
      <c r="DM667" s="154"/>
      <c r="DN667" s="154"/>
      <c r="DO667" s="154"/>
      <c r="DP667" s="154"/>
      <c r="DQ667" s="154"/>
      <c r="DR667" s="154"/>
      <c r="DS667" s="154"/>
      <c r="DT667" s="154"/>
      <c r="DU667" s="154"/>
      <c r="DV667" s="154"/>
      <c r="DW667" s="154"/>
      <c r="DX667" s="154"/>
      <c r="DY667" s="154"/>
      <c r="DZ667" s="154"/>
      <c r="EA667" s="154"/>
      <c r="EB667" s="154"/>
      <c r="EC667" s="154"/>
      <c r="ED667" s="154"/>
      <c r="EE667" s="154"/>
      <c r="EF667" s="154"/>
      <c r="EG667" s="154"/>
      <c r="EH667" s="154"/>
      <c r="EI667" s="154"/>
      <c r="EJ667" s="154"/>
      <c r="EK667" s="154"/>
      <c r="EL667" s="154"/>
      <c r="EM667" s="154"/>
      <c r="EN667" s="154"/>
      <c r="EO667" s="154"/>
      <c r="EP667" s="154"/>
      <c r="EQ667" s="154"/>
      <c r="ER667" s="154"/>
      <c r="ES667" s="154"/>
      <c r="ET667" s="154"/>
      <c r="EU667" s="154"/>
      <c r="EV667" s="154"/>
    </row>
    <row r="668" spans="32:152" ht="12.75"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  <c r="BD668" s="154"/>
      <c r="BE668" s="154"/>
      <c r="BF668" s="154"/>
      <c r="BG668" s="154"/>
      <c r="BH668" s="154"/>
      <c r="BI668" s="154"/>
      <c r="BJ668" s="154"/>
      <c r="BK668" s="154"/>
      <c r="BL668" s="154"/>
      <c r="BM668" s="154"/>
      <c r="BN668" s="154"/>
      <c r="BO668" s="154"/>
      <c r="BP668" s="154"/>
      <c r="BQ668" s="154"/>
      <c r="BR668" s="154"/>
      <c r="BS668" s="154"/>
      <c r="BT668" s="154"/>
      <c r="BU668" s="154"/>
      <c r="BV668" s="154"/>
      <c r="BW668" s="154"/>
      <c r="BX668" s="154"/>
      <c r="BY668" s="154"/>
      <c r="BZ668" s="154"/>
      <c r="CA668" s="154"/>
      <c r="CB668" s="154"/>
      <c r="CC668" s="154"/>
      <c r="CD668" s="154"/>
      <c r="CE668" s="154"/>
      <c r="CF668" s="154"/>
      <c r="CG668" s="154"/>
      <c r="CH668" s="154"/>
      <c r="CI668" s="154"/>
      <c r="CJ668" s="154"/>
      <c r="CK668" s="154"/>
      <c r="CL668" s="154"/>
      <c r="CM668" s="154"/>
      <c r="CN668" s="154"/>
      <c r="CO668" s="154"/>
      <c r="CP668" s="154"/>
      <c r="CQ668" s="154"/>
      <c r="CR668" s="154"/>
      <c r="CS668" s="154"/>
      <c r="CT668" s="154"/>
      <c r="CU668" s="154"/>
      <c r="CV668" s="154"/>
      <c r="CW668" s="154"/>
      <c r="CX668" s="154"/>
      <c r="CY668" s="154"/>
      <c r="CZ668" s="154"/>
      <c r="DA668" s="154"/>
      <c r="DB668" s="154"/>
      <c r="DC668" s="154"/>
      <c r="DD668" s="154"/>
      <c r="DE668" s="154"/>
      <c r="DF668" s="154"/>
      <c r="DG668" s="154"/>
      <c r="DH668" s="154"/>
      <c r="DI668" s="154"/>
      <c r="DJ668" s="154"/>
      <c r="DK668" s="154"/>
      <c r="DL668" s="154"/>
      <c r="DM668" s="154"/>
      <c r="DN668" s="154"/>
      <c r="DO668" s="154"/>
      <c r="DP668" s="154"/>
      <c r="DQ668" s="154"/>
      <c r="DR668" s="154"/>
      <c r="DS668" s="154"/>
      <c r="DT668" s="154"/>
      <c r="DU668" s="154"/>
      <c r="DV668" s="154"/>
      <c r="DW668" s="154"/>
      <c r="DX668" s="154"/>
      <c r="DY668" s="154"/>
      <c r="DZ668" s="154"/>
      <c r="EA668" s="154"/>
      <c r="EB668" s="154"/>
      <c r="EC668" s="154"/>
      <c r="ED668" s="154"/>
      <c r="EE668" s="154"/>
      <c r="EF668" s="154"/>
      <c r="EG668" s="154"/>
      <c r="EH668" s="154"/>
      <c r="EI668" s="154"/>
      <c r="EJ668" s="154"/>
      <c r="EK668" s="154"/>
      <c r="EL668" s="154"/>
      <c r="EM668" s="154"/>
      <c r="EN668" s="154"/>
      <c r="EO668" s="154"/>
      <c r="EP668" s="154"/>
      <c r="EQ668" s="154"/>
      <c r="ER668" s="154"/>
      <c r="ES668" s="154"/>
      <c r="ET668" s="154"/>
      <c r="EU668" s="154"/>
      <c r="EV668" s="154"/>
    </row>
    <row r="669" spans="32:152" ht="12.75">
      <c r="AF669" s="154"/>
      <c r="AG669" s="154"/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  <c r="BD669" s="154"/>
      <c r="BE669" s="154"/>
      <c r="BF669" s="154"/>
      <c r="BG669" s="154"/>
      <c r="BH669" s="154"/>
      <c r="BI669" s="154"/>
      <c r="BJ669" s="154"/>
      <c r="BK669" s="154"/>
      <c r="BL669" s="154"/>
      <c r="BM669" s="154"/>
      <c r="BN669" s="154"/>
      <c r="BO669" s="154"/>
      <c r="BP669" s="154"/>
      <c r="BQ669" s="154"/>
      <c r="BR669" s="154"/>
      <c r="BS669" s="154"/>
      <c r="BT669" s="154"/>
      <c r="BU669" s="154"/>
      <c r="BV669" s="154"/>
      <c r="BW669" s="154"/>
      <c r="BX669" s="154"/>
      <c r="BY669" s="154"/>
      <c r="BZ669" s="154"/>
      <c r="CA669" s="154"/>
      <c r="CB669" s="154"/>
      <c r="CC669" s="154"/>
      <c r="CD669" s="154"/>
      <c r="CE669" s="154"/>
      <c r="CF669" s="154"/>
      <c r="CG669" s="154"/>
      <c r="CH669" s="154"/>
      <c r="CI669" s="154"/>
      <c r="CJ669" s="154"/>
      <c r="CK669" s="154"/>
      <c r="CL669" s="154"/>
      <c r="CM669" s="154"/>
      <c r="CN669" s="154"/>
      <c r="CO669" s="154"/>
      <c r="CP669" s="154"/>
      <c r="CQ669" s="154"/>
      <c r="CR669" s="154"/>
      <c r="CS669" s="154"/>
      <c r="CT669" s="154"/>
      <c r="CU669" s="154"/>
      <c r="CV669" s="154"/>
      <c r="CW669" s="154"/>
      <c r="CX669" s="154"/>
      <c r="CY669" s="154"/>
      <c r="CZ669" s="154"/>
      <c r="DA669" s="154"/>
      <c r="DB669" s="154"/>
      <c r="DC669" s="154"/>
      <c r="DD669" s="154"/>
      <c r="DE669" s="154"/>
      <c r="DF669" s="154"/>
      <c r="DG669" s="154"/>
      <c r="DH669" s="154"/>
      <c r="DI669" s="154"/>
      <c r="DJ669" s="154"/>
      <c r="DK669" s="154"/>
      <c r="DL669" s="154"/>
      <c r="DM669" s="154"/>
      <c r="DN669" s="154"/>
      <c r="DO669" s="154"/>
      <c r="DP669" s="154"/>
      <c r="DQ669" s="154"/>
      <c r="DR669" s="154"/>
      <c r="DS669" s="154"/>
      <c r="DT669" s="154"/>
      <c r="DU669" s="154"/>
      <c r="DV669" s="154"/>
      <c r="DW669" s="154"/>
      <c r="DX669" s="154"/>
      <c r="DY669" s="154"/>
      <c r="DZ669" s="154"/>
      <c r="EA669" s="154"/>
      <c r="EB669" s="154"/>
      <c r="EC669" s="154"/>
      <c r="ED669" s="154"/>
      <c r="EE669" s="154"/>
      <c r="EF669" s="154"/>
      <c r="EG669" s="154"/>
      <c r="EH669" s="154"/>
      <c r="EI669" s="154"/>
      <c r="EJ669" s="154"/>
      <c r="EK669" s="154"/>
      <c r="EL669" s="154"/>
      <c r="EM669" s="154"/>
      <c r="EN669" s="154"/>
      <c r="EO669" s="154"/>
      <c r="EP669" s="154"/>
      <c r="EQ669" s="154"/>
      <c r="ER669" s="154"/>
      <c r="ES669" s="154"/>
      <c r="ET669" s="154"/>
      <c r="EU669" s="154"/>
      <c r="EV669" s="154"/>
    </row>
    <row r="670" spans="32:152" ht="12.75">
      <c r="AF670" s="154"/>
      <c r="AG670" s="154"/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  <c r="BD670" s="154"/>
      <c r="BE670" s="154"/>
      <c r="BF670" s="154"/>
      <c r="BG670" s="154"/>
      <c r="BH670" s="154"/>
      <c r="BI670" s="154"/>
      <c r="BJ670" s="154"/>
      <c r="BK670" s="154"/>
      <c r="BL670" s="154"/>
      <c r="BM670" s="154"/>
      <c r="BN670" s="154"/>
      <c r="BO670" s="154"/>
      <c r="BP670" s="154"/>
      <c r="BQ670" s="154"/>
      <c r="BR670" s="154"/>
      <c r="BS670" s="154"/>
      <c r="BT670" s="154"/>
      <c r="BU670" s="154"/>
      <c r="BV670" s="154"/>
      <c r="BW670" s="154"/>
      <c r="BX670" s="154"/>
      <c r="BY670" s="154"/>
      <c r="BZ670" s="154"/>
      <c r="CA670" s="154"/>
      <c r="CB670" s="154"/>
      <c r="CC670" s="154"/>
      <c r="CD670" s="154"/>
      <c r="CE670" s="154"/>
      <c r="CF670" s="154"/>
      <c r="CG670" s="154"/>
      <c r="CH670" s="154"/>
      <c r="CI670" s="154"/>
      <c r="CJ670" s="154"/>
      <c r="CK670" s="154"/>
      <c r="CL670" s="154"/>
      <c r="CM670" s="154"/>
      <c r="CN670" s="154"/>
      <c r="CO670" s="154"/>
      <c r="CP670" s="154"/>
      <c r="CQ670" s="154"/>
      <c r="CR670" s="154"/>
      <c r="CS670" s="154"/>
      <c r="CT670" s="154"/>
      <c r="CU670" s="154"/>
      <c r="CV670" s="154"/>
      <c r="CW670" s="154"/>
      <c r="CX670" s="154"/>
      <c r="CY670" s="154"/>
      <c r="CZ670" s="154"/>
      <c r="DA670" s="154"/>
      <c r="DB670" s="154"/>
      <c r="DC670" s="154"/>
      <c r="DD670" s="154"/>
      <c r="DE670" s="154"/>
      <c r="DF670" s="154"/>
      <c r="DG670" s="154"/>
      <c r="DH670" s="154"/>
      <c r="DI670" s="154"/>
      <c r="DJ670" s="154"/>
      <c r="DK670" s="154"/>
      <c r="DL670" s="154"/>
      <c r="DM670" s="154"/>
      <c r="DN670" s="154"/>
      <c r="DO670" s="154"/>
      <c r="DP670" s="154"/>
      <c r="DQ670" s="154"/>
      <c r="DR670" s="154"/>
      <c r="DS670" s="154"/>
      <c r="DT670" s="154"/>
      <c r="DU670" s="154"/>
      <c r="DV670" s="154"/>
      <c r="DW670" s="154"/>
      <c r="DX670" s="154"/>
      <c r="DY670" s="154"/>
      <c r="DZ670" s="154"/>
      <c r="EA670" s="154"/>
      <c r="EB670" s="154"/>
      <c r="EC670" s="154"/>
      <c r="ED670" s="154"/>
      <c r="EE670" s="154"/>
      <c r="EF670" s="154"/>
      <c r="EG670" s="154"/>
      <c r="EH670" s="154"/>
      <c r="EI670" s="154"/>
      <c r="EJ670" s="154"/>
      <c r="EK670" s="154"/>
      <c r="EL670" s="154"/>
      <c r="EM670" s="154"/>
      <c r="EN670" s="154"/>
      <c r="EO670" s="154"/>
      <c r="EP670" s="154"/>
      <c r="EQ670" s="154"/>
      <c r="ER670" s="154"/>
      <c r="ES670" s="154"/>
      <c r="ET670" s="154"/>
      <c r="EU670" s="154"/>
      <c r="EV670" s="154"/>
    </row>
    <row r="671" spans="32:152" ht="12.75">
      <c r="AF671" s="154"/>
      <c r="AG671" s="154"/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  <c r="BD671" s="154"/>
      <c r="BE671" s="154"/>
      <c r="BF671" s="154"/>
      <c r="BG671" s="154"/>
      <c r="BH671" s="154"/>
      <c r="BI671" s="154"/>
      <c r="BJ671" s="154"/>
      <c r="BK671" s="154"/>
      <c r="BL671" s="154"/>
      <c r="BM671" s="154"/>
      <c r="BN671" s="154"/>
      <c r="BO671" s="154"/>
      <c r="BP671" s="154"/>
      <c r="BQ671" s="154"/>
      <c r="BR671" s="154"/>
      <c r="BS671" s="154"/>
      <c r="BT671" s="154"/>
      <c r="BU671" s="154"/>
      <c r="BV671" s="154"/>
      <c r="BW671" s="154"/>
      <c r="BX671" s="154"/>
      <c r="BY671" s="154"/>
      <c r="BZ671" s="154"/>
      <c r="CA671" s="154"/>
      <c r="CB671" s="154"/>
      <c r="CC671" s="154"/>
      <c r="CD671" s="154"/>
      <c r="CE671" s="154"/>
      <c r="CF671" s="154"/>
      <c r="CG671" s="154"/>
      <c r="CH671" s="154"/>
      <c r="CI671" s="154"/>
      <c r="CJ671" s="154"/>
      <c r="CK671" s="154"/>
      <c r="CL671" s="154"/>
      <c r="CM671" s="154"/>
      <c r="CN671" s="154"/>
      <c r="CO671" s="154"/>
      <c r="CP671" s="154"/>
      <c r="CQ671" s="154"/>
      <c r="CR671" s="154"/>
      <c r="CS671" s="154"/>
      <c r="CT671" s="154"/>
      <c r="CU671" s="154"/>
      <c r="CV671" s="154"/>
      <c r="CW671" s="154"/>
      <c r="CX671" s="154"/>
      <c r="CY671" s="154"/>
      <c r="CZ671" s="154"/>
      <c r="DA671" s="154"/>
      <c r="DB671" s="154"/>
      <c r="DC671" s="154"/>
      <c r="DD671" s="154"/>
      <c r="DE671" s="154"/>
      <c r="DF671" s="154"/>
      <c r="DG671" s="154"/>
      <c r="DH671" s="154"/>
      <c r="DI671" s="154"/>
      <c r="DJ671" s="154"/>
      <c r="DK671" s="154"/>
      <c r="DL671" s="154"/>
      <c r="DM671" s="154"/>
      <c r="DN671" s="154"/>
      <c r="DO671" s="154"/>
      <c r="DP671" s="154"/>
      <c r="DQ671" s="154"/>
      <c r="DR671" s="154"/>
      <c r="DS671" s="154"/>
      <c r="DT671" s="154"/>
      <c r="DU671" s="154"/>
      <c r="DV671" s="154"/>
      <c r="DW671" s="154"/>
      <c r="DX671" s="154"/>
      <c r="DY671" s="154"/>
      <c r="DZ671" s="154"/>
      <c r="EA671" s="154"/>
      <c r="EB671" s="154"/>
      <c r="EC671" s="154"/>
      <c r="ED671" s="154"/>
      <c r="EE671" s="154"/>
      <c r="EF671" s="154"/>
      <c r="EG671" s="154"/>
      <c r="EH671" s="154"/>
      <c r="EI671" s="154"/>
      <c r="EJ671" s="154"/>
      <c r="EK671" s="154"/>
      <c r="EL671" s="154"/>
      <c r="EM671" s="154"/>
      <c r="EN671" s="154"/>
      <c r="EO671" s="154"/>
      <c r="EP671" s="154"/>
      <c r="EQ671" s="154"/>
      <c r="ER671" s="154"/>
      <c r="ES671" s="154"/>
      <c r="ET671" s="154"/>
      <c r="EU671" s="154"/>
      <c r="EV671" s="154"/>
    </row>
    <row r="672" spans="32:152" ht="12.75">
      <c r="AF672" s="154"/>
      <c r="AG672" s="154"/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  <c r="BD672" s="154"/>
      <c r="BE672" s="154"/>
      <c r="BF672" s="154"/>
      <c r="BG672" s="154"/>
      <c r="BH672" s="154"/>
      <c r="BI672" s="154"/>
      <c r="BJ672" s="154"/>
      <c r="BK672" s="154"/>
      <c r="BL672" s="154"/>
      <c r="BM672" s="154"/>
      <c r="BN672" s="154"/>
      <c r="BO672" s="154"/>
      <c r="BP672" s="154"/>
      <c r="BQ672" s="154"/>
      <c r="BR672" s="154"/>
      <c r="BS672" s="154"/>
      <c r="BT672" s="154"/>
      <c r="BU672" s="154"/>
      <c r="BV672" s="154"/>
      <c r="BW672" s="154"/>
      <c r="BX672" s="154"/>
      <c r="BY672" s="154"/>
      <c r="BZ672" s="154"/>
      <c r="CA672" s="154"/>
      <c r="CB672" s="154"/>
      <c r="CC672" s="154"/>
      <c r="CD672" s="154"/>
      <c r="CE672" s="154"/>
      <c r="CF672" s="154"/>
      <c r="CG672" s="154"/>
      <c r="CH672" s="154"/>
      <c r="CI672" s="154"/>
      <c r="CJ672" s="154"/>
      <c r="CK672" s="154"/>
      <c r="CL672" s="154"/>
      <c r="CM672" s="154"/>
      <c r="CN672" s="154"/>
      <c r="CO672" s="154"/>
      <c r="CP672" s="154"/>
      <c r="CQ672" s="154"/>
      <c r="CR672" s="154"/>
      <c r="CS672" s="154"/>
      <c r="CT672" s="154"/>
      <c r="CU672" s="154"/>
      <c r="CV672" s="154"/>
      <c r="CW672" s="154"/>
      <c r="CX672" s="154"/>
      <c r="CY672" s="154"/>
      <c r="CZ672" s="154"/>
      <c r="DA672" s="154"/>
      <c r="DB672" s="154"/>
      <c r="DC672" s="154"/>
      <c r="DD672" s="154"/>
      <c r="DE672" s="154"/>
      <c r="DF672" s="154"/>
      <c r="DG672" s="154"/>
      <c r="DH672" s="154"/>
      <c r="DI672" s="154"/>
      <c r="DJ672" s="154"/>
      <c r="DK672" s="154"/>
      <c r="DL672" s="154"/>
      <c r="DM672" s="154"/>
      <c r="DN672" s="154"/>
      <c r="DO672" s="154"/>
      <c r="DP672" s="154"/>
      <c r="DQ672" s="154"/>
      <c r="DR672" s="154"/>
      <c r="DS672" s="154"/>
      <c r="DT672" s="154"/>
      <c r="DU672" s="154"/>
      <c r="DV672" s="154"/>
      <c r="DW672" s="154"/>
      <c r="DX672" s="154"/>
      <c r="DY672" s="154"/>
      <c r="DZ672" s="154"/>
      <c r="EA672" s="154"/>
      <c r="EB672" s="154"/>
      <c r="EC672" s="154"/>
      <c r="ED672" s="154"/>
      <c r="EE672" s="154"/>
      <c r="EF672" s="154"/>
      <c r="EG672" s="154"/>
      <c r="EH672" s="154"/>
      <c r="EI672" s="154"/>
      <c r="EJ672" s="154"/>
      <c r="EK672" s="154"/>
      <c r="EL672" s="154"/>
      <c r="EM672" s="154"/>
      <c r="EN672" s="154"/>
      <c r="EO672" s="154"/>
      <c r="EP672" s="154"/>
      <c r="EQ672" s="154"/>
      <c r="ER672" s="154"/>
      <c r="ES672" s="154"/>
      <c r="ET672" s="154"/>
      <c r="EU672" s="154"/>
      <c r="EV672" s="154"/>
    </row>
    <row r="673" spans="32:152" ht="12.75"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  <c r="BD673" s="154"/>
      <c r="BE673" s="154"/>
      <c r="BF673" s="154"/>
      <c r="BG673" s="154"/>
      <c r="BH673" s="154"/>
      <c r="BI673" s="154"/>
      <c r="BJ673" s="154"/>
      <c r="BK673" s="154"/>
      <c r="BL673" s="154"/>
      <c r="BM673" s="154"/>
      <c r="BN673" s="154"/>
      <c r="BO673" s="154"/>
      <c r="BP673" s="154"/>
      <c r="BQ673" s="154"/>
      <c r="BR673" s="154"/>
      <c r="BS673" s="154"/>
      <c r="BT673" s="154"/>
      <c r="BU673" s="154"/>
      <c r="BV673" s="154"/>
      <c r="BW673" s="154"/>
      <c r="BX673" s="154"/>
      <c r="BY673" s="154"/>
      <c r="BZ673" s="154"/>
      <c r="CA673" s="154"/>
      <c r="CB673" s="154"/>
      <c r="CC673" s="154"/>
      <c r="CD673" s="154"/>
      <c r="CE673" s="154"/>
      <c r="CF673" s="154"/>
      <c r="CG673" s="154"/>
      <c r="CH673" s="154"/>
      <c r="CI673" s="154"/>
      <c r="CJ673" s="154"/>
      <c r="CK673" s="154"/>
      <c r="CL673" s="154"/>
      <c r="CM673" s="154"/>
      <c r="CN673" s="154"/>
      <c r="CO673" s="154"/>
      <c r="CP673" s="154"/>
      <c r="CQ673" s="154"/>
      <c r="CR673" s="154"/>
      <c r="CS673" s="154"/>
      <c r="CT673" s="154"/>
      <c r="CU673" s="154"/>
      <c r="CV673" s="154"/>
      <c r="CW673" s="154"/>
      <c r="CX673" s="154"/>
      <c r="CY673" s="154"/>
      <c r="CZ673" s="154"/>
      <c r="DA673" s="154"/>
      <c r="DB673" s="154"/>
      <c r="DC673" s="154"/>
      <c r="DD673" s="154"/>
      <c r="DE673" s="154"/>
      <c r="DF673" s="154"/>
      <c r="DG673" s="154"/>
      <c r="DH673" s="154"/>
      <c r="DI673" s="154"/>
      <c r="DJ673" s="154"/>
      <c r="DK673" s="154"/>
      <c r="DL673" s="154"/>
      <c r="DM673" s="154"/>
      <c r="DN673" s="154"/>
      <c r="DO673" s="154"/>
      <c r="DP673" s="154"/>
      <c r="DQ673" s="154"/>
      <c r="DR673" s="154"/>
      <c r="DS673" s="154"/>
      <c r="DT673" s="154"/>
      <c r="DU673" s="154"/>
      <c r="DV673" s="154"/>
      <c r="DW673" s="154"/>
      <c r="DX673" s="154"/>
      <c r="DY673" s="154"/>
      <c r="DZ673" s="154"/>
      <c r="EA673" s="154"/>
      <c r="EB673" s="154"/>
      <c r="EC673" s="154"/>
      <c r="ED673" s="154"/>
      <c r="EE673" s="154"/>
      <c r="EF673" s="154"/>
      <c r="EG673" s="154"/>
      <c r="EH673" s="154"/>
      <c r="EI673" s="154"/>
      <c r="EJ673" s="154"/>
      <c r="EK673" s="154"/>
      <c r="EL673" s="154"/>
      <c r="EM673" s="154"/>
      <c r="EN673" s="154"/>
      <c r="EO673" s="154"/>
      <c r="EP673" s="154"/>
      <c r="EQ673" s="154"/>
      <c r="ER673" s="154"/>
      <c r="ES673" s="154"/>
      <c r="ET673" s="154"/>
      <c r="EU673" s="154"/>
      <c r="EV673" s="154"/>
    </row>
    <row r="674" spans="32:152" ht="12.75">
      <c r="AF674" s="154"/>
      <c r="AG674" s="154"/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  <c r="BD674" s="154"/>
      <c r="BE674" s="154"/>
      <c r="BF674" s="154"/>
      <c r="BG674" s="154"/>
      <c r="BH674" s="154"/>
      <c r="BI674" s="154"/>
      <c r="BJ674" s="154"/>
      <c r="BK674" s="154"/>
      <c r="BL674" s="154"/>
      <c r="BM674" s="154"/>
      <c r="BN674" s="154"/>
      <c r="BO674" s="154"/>
      <c r="BP674" s="154"/>
      <c r="BQ674" s="154"/>
      <c r="BR674" s="154"/>
      <c r="BS674" s="154"/>
      <c r="BT674" s="154"/>
      <c r="BU674" s="154"/>
      <c r="BV674" s="154"/>
      <c r="BW674" s="154"/>
      <c r="BX674" s="154"/>
      <c r="BY674" s="154"/>
      <c r="BZ674" s="154"/>
      <c r="CA674" s="154"/>
      <c r="CB674" s="154"/>
      <c r="CC674" s="154"/>
      <c r="CD674" s="154"/>
      <c r="CE674" s="154"/>
      <c r="CF674" s="154"/>
      <c r="CG674" s="154"/>
      <c r="CH674" s="154"/>
      <c r="CI674" s="154"/>
      <c r="CJ674" s="154"/>
      <c r="CK674" s="154"/>
      <c r="CL674" s="154"/>
      <c r="CM674" s="154"/>
      <c r="CN674" s="154"/>
      <c r="CO674" s="154"/>
      <c r="CP674" s="154"/>
      <c r="CQ674" s="154"/>
      <c r="CR674" s="154"/>
      <c r="CS674" s="154"/>
      <c r="CT674" s="154"/>
      <c r="CU674" s="154"/>
      <c r="CV674" s="154"/>
      <c r="CW674" s="154"/>
      <c r="CX674" s="154"/>
      <c r="CY674" s="154"/>
      <c r="CZ674" s="154"/>
      <c r="DA674" s="154"/>
      <c r="DB674" s="154"/>
      <c r="DC674" s="154"/>
      <c r="DD674" s="154"/>
      <c r="DE674" s="154"/>
      <c r="DF674" s="154"/>
      <c r="DG674" s="154"/>
      <c r="DH674" s="154"/>
      <c r="DI674" s="154"/>
      <c r="DJ674" s="154"/>
      <c r="DK674" s="154"/>
      <c r="DL674" s="154"/>
      <c r="DM674" s="154"/>
      <c r="DN674" s="154"/>
      <c r="DO674" s="154"/>
      <c r="DP674" s="154"/>
      <c r="DQ674" s="154"/>
      <c r="DR674" s="154"/>
      <c r="DS674" s="154"/>
      <c r="DT674" s="154"/>
      <c r="DU674" s="154"/>
      <c r="DV674" s="154"/>
      <c r="DW674" s="154"/>
      <c r="DX674" s="154"/>
      <c r="DY674" s="154"/>
      <c r="DZ674" s="154"/>
      <c r="EA674" s="154"/>
      <c r="EB674" s="154"/>
      <c r="EC674" s="154"/>
      <c r="ED674" s="154"/>
      <c r="EE674" s="154"/>
      <c r="EF674" s="154"/>
      <c r="EG674" s="154"/>
      <c r="EH674" s="154"/>
      <c r="EI674" s="154"/>
      <c r="EJ674" s="154"/>
      <c r="EK674" s="154"/>
      <c r="EL674" s="154"/>
      <c r="EM674" s="154"/>
      <c r="EN674" s="154"/>
      <c r="EO674" s="154"/>
      <c r="EP674" s="154"/>
      <c r="EQ674" s="154"/>
      <c r="ER674" s="154"/>
      <c r="ES674" s="154"/>
      <c r="ET674" s="154"/>
      <c r="EU674" s="154"/>
      <c r="EV674" s="154"/>
    </row>
    <row r="675" spans="32:152" ht="12.75">
      <c r="AF675" s="154"/>
      <c r="AG675" s="154"/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  <c r="BD675" s="154"/>
      <c r="BE675" s="154"/>
      <c r="BF675" s="154"/>
      <c r="BG675" s="154"/>
      <c r="BH675" s="154"/>
      <c r="BI675" s="154"/>
      <c r="BJ675" s="154"/>
      <c r="BK675" s="154"/>
      <c r="BL675" s="154"/>
      <c r="BM675" s="154"/>
      <c r="BN675" s="154"/>
      <c r="BO675" s="154"/>
      <c r="BP675" s="154"/>
      <c r="BQ675" s="154"/>
      <c r="BR675" s="154"/>
      <c r="BS675" s="154"/>
      <c r="BT675" s="154"/>
      <c r="BU675" s="154"/>
      <c r="BV675" s="154"/>
      <c r="BW675" s="154"/>
      <c r="BX675" s="154"/>
      <c r="BY675" s="154"/>
      <c r="BZ675" s="154"/>
      <c r="CA675" s="154"/>
      <c r="CB675" s="154"/>
      <c r="CC675" s="154"/>
      <c r="CD675" s="154"/>
      <c r="CE675" s="154"/>
      <c r="CF675" s="154"/>
      <c r="CG675" s="154"/>
      <c r="CH675" s="154"/>
      <c r="CI675" s="154"/>
      <c r="CJ675" s="154"/>
      <c r="CK675" s="154"/>
      <c r="CL675" s="154"/>
      <c r="CM675" s="154"/>
      <c r="CN675" s="154"/>
      <c r="CO675" s="154"/>
      <c r="CP675" s="154"/>
      <c r="CQ675" s="154"/>
      <c r="CR675" s="154"/>
      <c r="CS675" s="154"/>
      <c r="CT675" s="154"/>
      <c r="CU675" s="154"/>
      <c r="CV675" s="154"/>
      <c r="CW675" s="154"/>
      <c r="CX675" s="154"/>
      <c r="CY675" s="154"/>
      <c r="CZ675" s="154"/>
      <c r="DA675" s="154"/>
      <c r="DB675" s="154"/>
      <c r="DC675" s="154"/>
      <c r="DD675" s="154"/>
      <c r="DE675" s="154"/>
      <c r="DF675" s="154"/>
      <c r="DG675" s="154"/>
      <c r="DH675" s="154"/>
      <c r="DI675" s="154"/>
      <c r="DJ675" s="154"/>
      <c r="DK675" s="154"/>
      <c r="DL675" s="154"/>
      <c r="DM675" s="154"/>
      <c r="DN675" s="154"/>
      <c r="DO675" s="154"/>
      <c r="DP675" s="154"/>
      <c r="DQ675" s="154"/>
      <c r="DR675" s="154"/>
      <c r="DS675" s="154"/>
      <c r="DT675" s="154"/>
      <c r="DU675" s="154"/>
      <c r="DV675" s="154"/>
      <c r="DW675" s="154"/>
      <c r="DX675" s="154"/>
      <c r="DY675" s="154"/>
      <c r="DZ675" s="154"/>
      <c r="EA675" s="154"/>
      <c r="EB675" s="154"/>
      <c r="EC675" s="154"/>
      <c r="ED675" s="154"/>
      <c r="EE675" s="154"/>
      <c r="EF675" s="154"/>
      <c r="EG675" s="154"/>
      <c r="EH675" s="154"/>
      <c r="EI675" s="154"/>
      <c r="EJ675" s="154"/>
      <c r="EK675" s="154"/>
      <c r="EL675" s="154"/>
      <c r="EM675" s="154"/>
      <c r="EN675" s="154"/>
      <c r="EO675" s="154"/>
      <c r="EP675" s="154"/>
      <c r="EQ675" s="154"/>
      <c r="ER675" s="154"/>
      <c r="ES675" s="154"/>
      <c r="ET675" s="154"/>
      <c r="EU675" s="154"/>
      <c r="EV675" s="154"/>
    </row>
    <row r="676" spans="32:152" ht="12.75">
      <c r="AF676" s="154"/>
      <c r="AG676" s="154"/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  <c r="BD676" s="154"/>
      <c r="BE676" s="154"/>
      <c r="BF676" s="154"/>
      <c r="BG676" s="154"/>
      <c r="BH676" s="154"/>
      <c r="BI676" s="154"/>
      <c r="BJ676" s="154"/>
      <c r="BK676" s="154"/>
      <c r="BL676" s="154"/>
      <c r="BM676" s="154"/>
      <c r="BN676" s="154"/>
      <c r="BO676" s="154"/>
      <c r="BP676" s="154"/>
      <c r="BQ676" s="154"/>
      <c r="BR676" s="154"/>
      <c r="BS676" s="154"/>
      <c r="BT676" s="154"/>
      <c r="BU676" s="154"/>
      <c r="BV676" s="154"/>
      <c r="BW676" s="154"/>
      <c r="BX676" s="154"/>
      <c r="BY676" s="154"/>
      <c r="BZ676" s="154"/>
      <c r="CA676" s="154"/>
      <c r="CB676" s="154"/>
      <c r="CC676" s="154"/>
      <c r="CD676" s="154"/>
      <c r="CE676" s="154"/>
      <c r="CF676" s="154"/>
      <c r="CG676" s="154"/>
      <c r="CH676" s="154"/>
      <c r="CI676" s="154"/>
      <c r="CJ676" s="154"/>
      <c r="CK676" s="154"/>
      <c r="CL676" s="154"/>
      <c r="CM676" s="154"/>
      <c r="CN676" s="154"/>
      <c r="CO676" s="154"/>
      <c r="CP676" s="154"/>
      <c r="CQ676" s="154"/>
      <c r="CR676" s="154"/>
      <c r="CS676" s="154"/>
      <c r="CT676" s="154"/>
      <c r="CU676" s="154"/>
      <c r="CV676" s="154"/>
      <c r="CW676" s="154"/>
      <c r="CX676" s="154"/>
      <c r="CY676" s="154"/>
      <c r="CZ676" s="154"/>
      <c r="DA676" s="154"/>
      <c r="DB676" s="154"/>
      <c r="DC676" s="154"/>
      <c r="DD676" s="154"/>
      <c r="DE676" s="154"/>
      <c r="DF676" s="154"/>
      <c r="DG676" s="154"/>
      <c r="DH676" s="154"/>
      <c r="DI676" s="154"/>
      <c r="DJ676" s="154"/>
      <c r="DK676" s="154"/>
      <c r="DL676" s="154"/>
      <c r="DM676" s="154"/>
      <c r="DN676" s="154"/>
      <c r="DO676" s="154"/>
      <c r="DP676" s="154"/>
      <c r="DQ676" s="154"/>
      <c r="DR676" s="154"/>
      <c r="DS676" s="154"/>
      <c r="DT676" s="154"/>
      <c r="DU676" s="154"/>
      <c r="DV676" s="154"/>
      <c r="DW676" s="154"/>
      <c r="DX676" s="154"/>
      <c r="DY676" s="154"/>
      <c r="DZ676" s="154"/>
      <c r="EA676" s="154"/>
      <c r="EB676" s="154"/>
      <c r="EC676" s="154"/>
      <c r="ED676" s="154"/>
      <c r="EE676" s="154"/>
      <c r="EF676" s="154"/>
      <c r="EG676" s="154"/>
      <c r="EH676" s="154"/>
      <c r="EI676" s="154"/>
      <c r="EJ676" s="154"/>
      <c r="EK676" s="154"/>
      <c r="EL676" s="154"/>
      <c r="EM676" s="154"/>
      <c r="EN676" s="154"/>
      <c r="EO676" s="154"/>
      <c r="EP676" s="154"/>
      <c r="EQ676" s="154"/>
      <c r="ER676" s="154"/>
      <c r="ES676" s="154"/>
      <c r="ET676" s="154"/>
      <c r="EU676" s="154"/>
      <c r="EV676" s="154"/>
    </row>
    <row r="677" spans="32:152" ht="12.75">
      <c r="AF677" s="154"/>
      <c r="AG677" s="154"/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  <c r="BD677" s="154"/>
      <c r="BE677" s="154"/>
      <c r="BF677" s="154"/>
      <c r="BG677" s="154"/>
      <c r="BH677" s="154"/>
      <c r="BI677" s="154"/>
      <c r="BJ677" s="154"/>
      <c r="BK677" s="154"/>
      <c r="BL677" s="154"/>
      <c r="BM677" s="154"/>
      <c r="BN677" s="154"/>
      <c r="BO677" s="154"/>
      <c r="BP677" s="154"/>
      <c r="BQ677" s="154"/>
      <c r="BR677" s="154"/>
      <c r="BS677" s="154"/>
      <c r="BT677" s="154"/>
      <c r="BU677" s="154"/>
      <c r="BV677" s="154"/>
      <c r="BW677" s="154"/>
      <c r="BX677" s="154"/>
      <c r="BY677" s="154"/>
      <c r="BZ677" s="154"/>
      <c r="CA677" s="154"/>
      <c r="CB677" s="154"/>
      <c r="CC677" s="154"/>
      <c r="CD677" s="154"/>
      <c r="CE677" s="154"/>
      <c r="CF677" s="154"/>
      <c r="CG677" s="154"/>
      <c r="CH677" s="154"/>
      <c r="CI677" s="154"/>
      <c r="CJ677" s="154"/>
      <c r="CK677" s="154"/>
      <c r="CL677" s="154"/>
      <c r="CM677" s="154"/>
      <c r="CN677" s="154"/>
      <c r="CO677" s="154"/>
      <c r="CP677" s="154"/>
      <c r="CQ677" s="154"/>
      <c r="CR677" s="154"/>
      <c r="CS677" s="154"/>
      <c r="CT677" s="154"/>
      <c r="CU677" s="154"/>
      <c r="CV677" s="154"/>
      <c r="CW677" s="154"/>
      <c r="CX677" s="154"/>
      <c r="CY677" s="154"/>
      <c r="CZ677" s="154"/>
      <c r="DA677" s="154"/>
      <c r="DB677" s="154"/>
      <c r="DC677" s="154"/>
      <c r="DD677" s="154"/>
      <c r="DE677" s="154"/>
      <c r="DF677" s="154"/>
      <c r="DG677" s="154"/>
      <c r="DH677" s="154"/>
      <c r="DI677" s="154"/>
      <c r="DJ677" s="154"/>
      <c r="DK677" s="154"/>
      <c r="DL677" s="154"/>
      <c r="DM677" s="154"/>
      <c r="DN677" s="154"/>
      <c r="DO677" s="154"/>
      <c r="DP677" s="154"/>
      <c r="DQ677" s="154"/>
      <c r="DR677" s="154"/>
      <c r="DS677" s="154"/>
      <c r="DT677" s="154"/>
      <c r="DU677" s="154"/>
      <c r="DV677" s="154"/>
      <c r="DW677" s="154"/>
      <c r="DX677" s="154"/>
      <c r="DY677" s="154"/>
      <c r="DZ677" s="154"/>
      <c r="EA677" s="154"/>
      <c r="EB677" s="154"/>
      <c r="EC677" s="154"/>
      <c r="ED677" s="154"/>
      <c r="EE677" s="154"/>
      <c r="EF677" s="154"/>
      <c r="EG677" s="154"/>
      <c r="EH677" s="154"/>
      <c r="EI677" s="154"/>
      <c r="EJ677" s="154"/>
      <c r="EK677" s="154"/>
      <c r="EL677" s="154"/>
      <c r="EM677" s="154"/>
      <c r="EN677" s="154"/>
      <c r="EO677" s="154"/>
      <c r="EP677" s="154"/>
      <c r="EQ677" s="154"/>
      <c r="ER677" s="154"/>
      <c r="ES677" s="154"/>
      <c r="ET677" s="154"/>
      <c r="EU677" s="154"/>
      <c r="EV677" s="154"/>
    </row>
    <row r="678" spans="32:152" ht="12.75"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  <c r="BD678" s="154"/>
      <c r="BE678" s="154"/>
      <c r="BF678" s="154"/>
      <c r="BG678" s="154"/>
      <c r="BH678" s="154"/>
      <c r="BI678" s="154"/>
      <c r="BJ678" s="154"/>
      <c r="BK678" s="154"/>
      <c r="BL678" s="154"/>
      <c r="BM678" s="154"/>
      <c r="BN678" s="154"/>
      <c r="BO678" s="154"/>
      <c r="BP678" s="154"/>
      <c r="BQ678" s="154"/>
      <c r="BR678" s="154"/>
      <c r="BS678" s="154"/>
      <c r="BT678" s="154"/>
      <c r="BU678" s="154"/>
      <c r="BV678" s="154"/>
      <c r="BW678" s="154"/>
      <c r="BX678" s="154"/>
      <c r="BY678" s="154"/>
      <c r="BZ678" s="154"/>
      <c r="CA678" s="154"/>
      <c r="CB678" s="154"/>
      <c r="CC678" s="154"/>
      <c r="CD678" s="154"/>
      <c r="CE678" s="154"/>
      <c r="CF678" s="154"/>
      <c r="CG678" s="154"/>
      <c r="CH678" s="154"/>
      <c r="CI678" s="154"/>
      <c r="CJ678" s="154"/>
      <c r="CK678" s="154"/>
      <c r="CL678" s="154"/>
      <c r="CM678" s="154"/>
      <c r="CN678" s="154"/>
      <c r="CO678" s="154"/>
      <c r="CP678" s="154"/>
      <c r="CQ678" s="154"/>
      <c r="CR678" s="154"/>
      <c r="CS678" s="154"/>
      <c r="CT678" s="154"/>
      <c r="CU678" s="154"/>
      <c r="CV678" s="154"/>
      <c r="CW678" s="154"/>
      <c r="CX678" s="154"/>
      <c r="CY678" s="154"/>
      <c r="CZ678" s="154"/>
      <c r="DA678" s="154"/>
      <c r="DB678" s="154"/>
      <c r="DC678" s="154"/>
      <c r="DD678" s="154"/>
      <c r="DE678" s="154"/>
      <c r="DF678" s="154"/>
      <c r="DG678" s="154"/>
      <c r="DH678" s="154"/>
      <c r="DI678" s="154"/>
      <c r="DJ678" s="154"/>
      <c r="DK678" s="154"/>
      <c r="DL678" s="154"/>
      <c r="DM678" s="154"/>
      <c r="DN678" s="154"/>
      <c r="DO678" s="154"/>
      <c r="DP678" s="154"/>
      <c r="DQ678" s="154"/>
      <c r="DR678" s="154"/>
      <c r="DS678" s="154"/>
      <c r="DT678" s="154"/>
      <c r="DU678" s="154"/>
      <c r="DV678" s="154"/>
      <c r="DW678" s="154"/>
      <c r="DX678" s="154"/>
      <c r="DY678" s="154"/>
      <c r="DZ678" s="154"/>
      <c r="EA678" s="154"/>
      <c r="EB678" s="154"/>
      <c r="EC678" s="154"/>
      <c r="ED678" s="154"/>
      <c r="EE678" s="154"/>
      <c r="EF678" s="154"/>
      <c r="EG678" s="154"/>
      <c r="EH678" s="154"/>
      <c r="EI678" s="154"/>
      <c r="EJ678" s="154"/>
      <c r="EK678" s="154"/>
      <c r="EL678" s="154"/>
      <c r="EM678" s="154"/>
      <c r="EN678" s="154"/>
      <c r="EO678" s="154"/>
      <c r="EP678" s="154"/>
      <c r="EQ678" s="154"/>
      <c r="ER678" s="154"/>
      <c r="ES678" s="154"/>
      <c r="ET678" s="154"/>
      <c r="EU678" s="154"/>
      <c r="EV678" s="154"/>
    </row>
    <row r="679" spans="32:152" ht="12.75"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  <c r="BD679" s="154"/>
      <c r="BE679" s="154"/>
      <c r="BF679" s="154"/>
      <c r="BG679" s="154"/>
      <c r="BH679" s="154"/>
      <c r="BI679" s="154"/>
      <c r="BJ679" s="154"/>
      <c r="BK679" s="154"/>
      <c r="BL679" s="154"/>
      <c r="BM679" s="154"/>
      <c r="BN679" s="154"/>
      <c r="BO679" s="154"/>
      <c r="BP679" s="154"/>
      <c r="BQ679" s="154"/>
      <c r="BR679" s="154"/>
      <c r="BS679" s="154"/>
      <c r="BT679" s="154"/>
      <c r="BU679" s="154"/>
      <c r="BV679" s="154"/>
      <c r="BW679" s="154"/>
      <c r="BX679" s="154"/>
      <c r="BY679" s="154"/>
      <c r="BZ679" s="154"/>
      <c r="CA679" s="154"/>
      <c r="CB679" s="154"/>
      <c r="CC679" s="154"/>
      <c r="CD679" s="154"/>
      <c r="CE679" s="154"/>
      <c r="CF679" s="154"/>
      <c r="CG679" s="154"/>
      <c r="CH679" s="154"/>
      <c r="CI679" s="154"/>
      <c r="CJ679" s="154"/>
      <c r="CK679" s="154"/>
      <c r="CL679" s="154"/>
      <c r="CM679" s="154"/>
      <c r="CN679" s="154"/>
      <c r="CO679" s="154"/>
      <c r="CP679" s="154"/>
      <c r="CQ679" s="154"/>
      <c r="CR679" s="154"/>
      <c r="CS679" s="154"/>
      <c r="CT679" s="154"/>
      <c r="CU679" s="154"/>
      <c r="CV679" s="154"/>
      <c r="CW679" s="154"/>
      <c r="CX679" s="154"/>
      <c r="CY679" s="154"/>
      <c r="CZ679" s="154"/>
      <c r="DA679" s="154"/>
      <c r="DB679" s="154"/>
      <c r="DC679" s="154"/>
      <c r="DD679" s="154"/>
      <c r="DE679" s="154"/>
      <c r="DF679" s="154"/>
      <c r="DG679" s="154"/>
      <c r="DH679" s="154"/>
      <c r="DI679" s="154"/>
      <c r="DJ679" s="154"/>
      <c r="DK679" s="154"/>
      <c r="DL679" s="154"/>
      <c r="DM679" s="154"/>
      <c r="DN679" s="154"/>
      <c r="DO679" s="154"/>
      <c r="DP679" s="154"/>
      <c r="DQ679" s="154"/>
      <c r="DR679" s="154"/>
      <c r="DS679" s="154"/>
      <c r="DT679" s="154"/>
      <c r="DU679" s="154"/>
      <c r="DV679" s="154"/>
      <c r="DW679" s="154"/>
      <c r="DX679" s="154"/>
      <c r="DY679" s="154"/>
      <c r="DZ679" s="154"/>
      <c r="EA679" s="154"/>
      <c r="EB679" s="154"/>
      <c r="EC679" s="154"/>
      <c r="ED679" s="154"/>
      <c r="EE679" s="154"/>
      <c r="EF679" s="154"/>
      <c r="EG679" s="154"/>
      <c r="EH679" s="154"/>
      <c r="EI679" s="154"/>
      <c r="EJ679" s="154"/>
      <c r="EK679" s="154"/>
      <c r="EL679" s="154"/>
      <c r="EM679" s="154"/>
      <c r="EN679" s="154"/>
      <c r="EO679" s="154"/>
      <c r="EP679" s="154"/>
      <c r="EQ679" s="154"/>
      <c r="ER679" s="154"/>
      <c r="ES679" s="154"/>
      <c r="ET679" s="154"/>
      <c r="EU679" s="154"/>
      <c r="EV679" s="154"/>
    </row>
    <row r="680" spans="32:152" ht="12.75"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  <c r="BD680" s="154"/>
      <c r="BE680" s="154"/>
      <c r="BF680" s="154"/>
      <c r="BG680" s="154"/>
      <c r="BH680" s="154"/>
      <c r="BI680" s="154"/>
      <c r="BJ680" s="154"/>
      <c r="BK680" s="154"/>
      <c r="BL680" s="154"/>
      <c r="BM680" s="154"/>
      <c r="BN680" s="154"/>
      <c r="BO680" s="154"/>
      <c r="BP680" s="154"/>
      <c r="BQ680" s="154"/>
      <c r="BR680" s="154"/>
      <c r="BS680" s="154"/>
      <c r="BT680" s="154"/>
      <c r="BU680" s="154"/>
      <c r="BV680" s="154"/>
      <c r="BW680" s="154"/>
      <c r="BX680" s="154"/>
      <c r="BY680" s="154"/>
      <c r="BZ680" s="154"/>
      <c r="CA680" s="154"/>
      <c r="CB680" s="154"/>
      <c r="CC680" s="154"/>
      <c r="CD680" s="154"/>
      <c r="CE680" s="154"/>
      <c r="CF680" s="154"/>
      <c r="CG680" s="154"/>
      <c r="CH680" s="154"/>
      <c r="CI680" s="154"/>
      <c r="CJ680" s="154"/>
      <c r="CK680" s="154"/>
      <c r="CL680" s="154"/>
      <c r="CM680" s="154"/>
      <c r="CN680" s="154"/>
      <c r="CO680" s="154"/>
      <c r="CP680" s="154"/>
      <c r="CQ680" s="154"/>
      <c r="CR680" s="154"/>
      <c r="CS680" s="154"/>
      <c r="CT680" s="154"/>
      <c r="CU680" s="154"/>
      <c r="CV680" s="154"/>
      <c r="CW680" s="154"/>
      <c r="CX680" s="154"/>
      <c r="CY680" s="154"/>
      <c r="CZ680" s="154"/>
      <c r="DA680" s="154"/>
      <c r="DB680" s="154"/>
      <c r="DC680" s="154"/>
      <c r="DD680" s="154"/>
      <c r="DE680" s="154"/>
      <c r="DF680" s="154"/>
      <c r="DG680" s="154"/>
      <c r="DH680" s="154"/>
      <c r="DI680" s="154"/>
      <c r="DJ680" s="154"/>
      <c r="DK680" s="154"/>
      <c r="DL680" s="154"/>
      <c r="DM680" s="154"/>
      <c r="DN680" s="154"/>
      <c r="DO680" s="154"/>
      <c r="DP680" s="154"/>
      <c r="DQ680" s="154"/>
      <c r="DR680" s="154"/>
      <c r="DS680" s="154"/>
      <c r="DT680" s="154"/>
      <c r="DU680" s="154"/>
      <c r="DV680" s="154"/>
      <c r="DW680" s="154"/>
      <c r="DX680" s="154"/>
      <c r="DY680" s="154"/>
      <c r="DZ680" s="154"/>
      <c r="EA680" s="154"/>
      <c r="EB680" s="154"/>
      <c r="EC680" s="154"/>
      <c r="ED680" s="154"/>
      <c r="EE680" s="154"/>
      <c r="EF680" s="154"/>
      <c r="EG680" s="154"/>
      <c r="EH680" s="154"/>
      <c r="EI680" s="154"/>
      <c r="EJ680" s="154"/>
      <c r="EK680" s="154"/>
      <c r="EL680" s="154"/>
      <c r="EM680" s="154"/>
      <c r="EN680" s="154"/>
      <c r="EO680" s="154"/>
      <c r="EP680" s="154"/>
      <c r="EQ680" s="154"/>
      <c r="ER680" s="154"/>
      <c r="ES680" s="154"/>
      <c r="ET680" s="154"/>
      <c r="EU680" s="154"/>
      <c r="EV680" s="154"/>
    </row>
    <row r="681" spans="32:152" ht="12.75"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  <c r="BD681" s="154"/>
      <c r="BE681" s="154"/>
      <c r="BF681" s="154"/>
      <c r="BG681" s="154"/>
      <c r="BH681" s="154"/>
      <c r="BI681" s="154"/>
      <c r="BJ681" s="154"/>
      <c r="BK681" s="154"/>
      <c r="BL681" s="154"/>
      <c r="BM681" s="154"/>
      <c r="BN681" s="154"/>
      <c r="BO681" s="154"/>
      <c r="BP681" s="154"/>
      <c r="BQ681" s="154"/>
      <c r="BR681" s="154"/>
      <c r="BS681" s="154"/>
      <c r="BT681" s="154"/>
      <c r="BU681" s="154"/>
      <c r="BV681" s="154"/>
      <c r="BW681" s="154"/>
      <c r="BX681" s="154"/>
      <c r="BY681" s="154"/>
      <c r="BZ681" s="154"/>
      <c r="CA681" s="154"/>
      <c r="CB681" s="154"/>
      <c r="CC681" s="154"/>
      <c r="CD681" s="154"/>
      <c r="CE681" s="154"/>
      <c r="CF681" s="154"/>
      <c r="CG681" s="154"/>
      <c r="CH681" s="154"/>
      <c r="CI681" s="154"/>
      <c r="CJ681" s="154"/>
      <c r="CK681" s="154"/>
      <c r="CL681" s="154"/>
      <c r="CM681" s="154"/>
      <c r="CN681" s="154"/>
      <c r="CO681" s="154"/>
      <c r="CP681" s="154"/>
      <c r="CQ681" s="154"/>
      <c r="CR681" s="154"/>
      <c r="CS681" s="154"/>
      <c r="CT681" s="154"/>
      <c r="CU681" s="154"/>
      <c r="CV681" s="154"/>
      <c r="CW681" s="154"/>
      <c r="CX681" s="154"/>
      <c r="CY681" s="154"/>
      <c r="CZ681" s="154"/>
      <c r="DA681" s="154"/>
      <c r="DB681" s="154"/>
      <c r="DC681" s="154"/>
      <c r="DD681" s="154"/>
      <c r="DE681" s="154"/>
      <c r="DF681" s="154"/>
      <c r="DG681" s="154"/>
      <c r="DH681" s="154"/>
      <c r="DI681" s="154"/>
      <c r="DJ681" s="154"/>
      <c r="DK681" s="154"/>
      <c r="DL681" s="154"/>
      <c r="DM681" s="154"/>
      <c r="DN681" s="154"/>
      <c r="DO681" s="154"/>
      <c r="DP681" s="154"/>
      <c r="DQ681" s="154"/>
      <c r="DR681" s="154"/>
      <c r="DS681" s="154"/>
      <c r="DT681" s="154"/>
      <c r="DU681" s="154"/>
      <c r="DV681" s="154"/>
      <c r="DW681" s="154"/>
      <c r="DX681" s="154"/>
      <c r="DY681" s="154"/>
      <c r="DZ681" s="154"/>
      <c r="EA681" s="154"/>
      <c r="EB681" s="154"/>
      <c r="EC681" s="154"/>
      <c r="ED681" s="154"/>
      <c r="EE681" s="154"/>
      <c r="EF681" s="154"/>
      <c r="EG681" s="154"/>
      <c r="EH681" s="154"/>
      <c r="EI681" s="154"/>
      <c r="EJ681" s="154"/>
      <c r="EK681" s="154"/>
      <c r="EL681" s="154"/>
      <c r="EM681" s="154"/>
      <c r="EN681" s="154"/>
      <c r="EO681" s="154"/>
      <c r="EP681" s="154"/>
      <c r="EQ681" s="154"/>
      <c r="ER681" s="154"/>
      <c r="ES681" s="154"/>
      <c r="ET681" s="154"/>
      <c r="EU681" s="154"/>
      <c r="EV681" s="154"/>
    </row>
    <row r="682" spans="32:152" ht="12.75"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  <c r="BD682" s="154"/>
      <c r="BE682" s="154"/>
      <c r="BF682" s="154"/>
      <c r="BG682" s="154"/>
      <c r="BH682" s="154"/>
      <c r="BI682" s="154"/>
      <c r="BJ682" s="154"/>
      <c r="BK682" s="154"/>
      <c r="BL682" s="154"/>
      <c r="BM682" s="154"/>
      <c r="BN682" s="154"/>
      <c r="BO682" s="154"/>
      <c r="BP682" s="154"/>
      <c r="BQ682" s="154"/>
      <c r="BR682" s="154"/>
      <c r="BS682" s="154"/>
      <c r="BT682" s="154"/>
      <c r="BU682" s="154"/>
      <c r="BV682" s="154"/>
      <c r="BW682" s="154"/>
      <c r="BX682" s="154"/>
      <c r="BY682" s="154"/>
      <c r="BZ682" s="154"/>
      <c r="CA682" s="154"/>
      <c r="CB682" s="154"/>
      <c r="CC682" s="154"/>
      <c r="CD682" s="154"/>
      <c r="CE682" s="154"/>
      <c r="CF682" s="154"/>
      <c r="CG682" s="154"/>
      <c r="CH682" s="154"/>
      <c r="CI682" s="154"/>
      <c r="CJ682" s="154"/>
      <c r="CK682" s="154"/>
      <c r="CL682" s="154"/>
      <c r="CM682" s="154"/>
      <c r="CN682" s="154"/>
      <c r="CO682" s="154"/>
      <c r="CP682" s="154"/>
      <c r="CQ682" s="154"/>
      <c r="CR682" s="154"/>
      <c r="CS682" s="154"/>
      <c r="CT682" s="154"/>
      <c r="CU682" s="154"/>
      <c r="CV682" s="154"/>
      <c r="CW682" s="154"/>
      <c r="CX682" s="154"/>
      <c r="CY682" s="154"/>
      <c r="CZ682" s="154"/>
      <c r="DA682" s="154"/>
      <c r="DB682" s="154"/>
      <c r="DC682" s="154"/>
      <c r="DD682" s="154"/>
      <c r="DE682" s="154"/>
      <c r="DF682" s="154"/>
      <c r="DG682" s="154"/>
      <c r="DH682" s="154"/>
      <c r="DI682" s="154"/>
      <c r="DJ682" s="154"/>
      <c r="DK682" s="154"/>
      <c r="DL682" s="154"/>
      <c r="DM682" s="154"/>
      <c r="DN682" s="154"/>
      <c r="DO682" s="154"/>
      <c r="DP682" s="154"/>
      <c r="DQ682" s="154"/>
      <c r="DR682" s="154"/>
      <c r="DS682" s="154"/>
      <c r="DT682" s="154"/>
      <c r="DU682" s="154"/>
      <c r="DV682" s="154"/>
      <c r="DW682" s="154"/>
      <c r="DX682" s="154"/>
      <c r="DY682" s="154"/>
      <c r="DZ682" s="154"/>
      <c r="EA682" s="154"/>
      <c r="EB682" s="154"/>
      <c r="EC682" s="154"/>
      <c r="ED682" s="154"/>
      <c r="EE682" s="154"/>
      <c r="EF682" s="154"/>
      <c r="EG682" s="154"/>
      <c r="EH682" s="154"/>
      <c r="EI682" s="154"/>
      <c r="EJ682" s="154"/>
      <c r="EK682" s="154"/>
      <c r="EL682" s="154"/>
      <c r="EM682" s="154"/>
      <c r="EN682" s="154"/>
      <c r="EO682" s="154"/>
      <c r="EP682" s="154"/>
      <c r="EQ682" s="154"/>
      <c r="ER682" s="154"/>
      <c r="ES682" s="154"/>
      <c r="ET682" s="154"/>
      <c r="EU682" s="154"/>
      <c r="EV682" s="154"/>
    </row>
    <row r="683" spans="32:152" ht="12.75"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  <c r="BD683" s="154"/>
      <c r="BE683" s="154"/>
      <c r="BF683" s="154"/>
      <c r="BG683" s="154"/>
      <c r="BH683" s="154"/>
      <c r="BI683" s="154"/>
      <c r="BJ683" s="154"/>
      <c r="BK683" s="154"/>
      <c r="BL683" s="154"/>
      <c r="BM683" s="154"/>
      <c r="BN683" s="154"/>
      <c r="BO683" s="154"/>
      <c r="BP683" s="154"/>
      <c r="BQ683" s="154"/>
      <c r="BR683" s="154"/>
      <c r="BS683" s="154"/>
      <c r="BT683" s="154"/>
      <c r="BU683" s="154"/>
      <c r="BV683" s="154"/>
      <c r="BW683" s="154"/>
      <c r="BX683" s="154"/>
      <c r="BY683" s="154"/>
      <c r="BZ683" s="154"/>
      <c r="CA683" s="154"/>
      <c r="CB683" s="154"/>
      <c r="CC683" s="154"/>
      <c r="CD683" s="154"/>
      <c r="CE683" s="154"/>
      <c r="CF683" s="154"/>
      <c r="CG683" s="154"/>
      <c r="CH683" s="154"/>
      <c r="CI683" s="154"/>
      <c r="CJ683" s="154"/>
      <c r="CK683" s="154"/>
      <c r="CL683" s="154"/>
      <c r="CM683" s="154"/>
      <c r="CN683" s="154"/>
      <c r="CO683" s="154"/>
      <c r="CP683" s="154"/>
      <c r="CQ683" s="154"/>
      <c r="CR683" s="154"/>
      <c r="CS683" s="154"/>
      <c r="CT683" s="154"/>
      <c r="CU683" s="154"/>
      <c r="CV683" s="154"/>
      <c r="CW683" s="154"/>
      <c r="CX683" s="154"/>
      <c r="CY683" s="154"/>
      <c r="CZ683" s="154"/>
      <c r="DA683" s="154"/>
      <c r="DB683" s="154"/>
      <c r="DC683" s="154"/>
      <c r="DD683" s="154"/>
      <c r="DE683" s="154"/>
      <c r="DF683" s="154"/>
      <c r="DG683" s="154"/>
      <c r="DH683" s="154"/>
      <c r="DI683" s="154"/>
      <c r="DJ683" s="154"/>
      <c r="DK683" s="154"/>
      <c r="DL683" s="154"/>
      <c r="DM683" s="154"/>
      <c r="DN683" s="154"/>
      <c r="DO683" s="154"/>
      <c r="DP683" s="154"/>
      <c r="DQ683" s="154"/>
      <c r="DR683" s="154"/>
      <c r="DS683" s="154"/>
      <c r="DT683" s="154"/>
      <c r="DU683" s="154"/>
      <c r="DV683" s="154"/>
      <c r="DW683" s="154"/>
      <c r="DX683" s="154"/>
      <c r="DY683" s="154"/>
      <c r="DZ683" s="154"/>
      <c r="EA683" s="154"/>
      <c r="EB683" s="154"/>
      <c r="EC683" s="154"/>
      <c r="ED683" s="154"/>
      <c r="EE683" s="154"/>
      <c r="EF683" s="154"/>
      <c r="EG683" s="154"/>
      <c r="EH683" s="154"/>
      <c r="EI683" s="154"/>
      <c r="EJ683" s="154"/>
      <c r="EK683" s="154"/>
      <c r="EL683" s="154"/>
      <c r="EM683" s="154"/>
      <c r="EN683" s="154"/>
      <c r="EO683" s="154"/>
      <c r="EP683" s="154"/>
      <c r="EQ683" s="154"/>
      <c r="ER683" s="154"/>
      <c r="ES683" s="154"/>
      <c r="ET683" s="154"/>
      <c r="EU683" s="154"/>
      <c r="EV683" s="154"/>
    </row>
    <row r="684" spans="32:152" ht="12.75"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  <c r="BD684" s="154"/>
      <c r="BE684" s="154"/>
      <c r="BF684" s="154"/>
      <c r="BG684" s="154"/>
      <c r="BH684" s="154"/>
      <c r="BI684" s="154"/>
      <c r="BJ684" s="154"/>
      <c r="BK684" s="154"/>
      <c r="BL684" s="154"/>
      <c r="BM684" s="154"/>
      <c r="BN684" s="154"/>
      <c r="BO684" s="154"/>
      <c r="BP684" s="154"/>
      <c r="BQ684" s="154"/>
      <c r="BR684" s="154"/>
      <c r="BS684" s="154"/>
      <c r="BT684" s="154"/>
      <c r="BU684" s="154"/>
      <c r="BV684" s="154"/>
      <c r="BW684" s="154"/>
      <c r="BX684" s="154"/>
      <c r="BY684" s="154"/>
      <c r="BZ684" s="154"/>
      <c r="CA684" s="154"/>
      <c r="CB684" s="154"/>
      <c r="CC684" s="154"/>
      <c r="CD684" s="154"/>
      <c r="CE684" s="154"/>
      <c r="CF684" s="154"/>
      <c r="CG684" s="154"/>
      <c r="CH684" s="154"/>
      <c r="CI684" s="154"/>
      <c r="CJ684" s="154"/>
      <c r="CK684" s="154"/>
      <c r="CL684" s="154"/>
      <c r="CM684" s="154"/>
      <c r="CN684" s="154"/>
      <c r="CO684" s="154"/>
      <c r="CP684" s="154"/>
      <c r="CQ684" s="154"/>
      <c r="CR684" s="154"/>
      <c r="CS684" s="154"/>
      <c r="CT684" s="154"/>
      <c r="CU684" s="154"/>
      <c r="CV684" s="154"/>
      <c r="CW684" s="154"/>
      <c r="CX684" s="154"/>
      <c r="CY684" s="154"/>
      <c r="CZ684" s="154"/>
      <c r="DA684" s="154"/>
      <c r="DB684" s="154"/>
      <c r="DC684" s="154"/>
      <c r="DD684" s="154"/>
      <c r="DE684" s="154"/>
      <c r="DF684" s="154"/>
      <c r="DG684" s="154"/>
      <c r="DH684" s="154"/>
      <c r="DI684" s="154"/>
      <c r="DJ684" s="154"/>
      <c r="DK684" s="154"/>
      <c r="DL684" s="154"/>
      <c r="DM684" s="154"/>
      <c r="DN684" s="154"/>
      <c r="DO684" s="154"/>
      <c r="DP684" s="154"/>
      <c r="DQ684" s="154"/>
      <c r="DR684" s="154"/>
      <c r="DS684" s="154"/>
      <c r="DT684" s="154"/>
      <c r="DU684" s="154"/>
      <c r="DV684" s="154"/>
      <c r="DW684" s="154"/>
      <c r="DX684" s="154"/>
      <c r="DY684" s="154"/>
      <c r="DZ684" s="154"/>
      <c r="EA684" s="154"/>
      <c r="EB684" s="154"/>
      <c r="EC684" s="154"/>
      <c r="ED684" s="154"/>
      <c r="EE684" s="154"/>
      <c r="EF684" s="154"/>
      <c r="EG684" s="154"/>
      <c r="EH684" s="154"/>
      <c r="EI684" s="154"/>
      <c r="EJ684" s="154"/>
      <c r="EK684" s="154"/>
      <c r="EL684" s="154"/>
      <c r="EM684" s="154"/>
      <c r="EN684" s="154"/>
      <c r="EO684" s="154"/>
      <c r="EP684" s="154"/>
      <c r="EQ684" s="154"/>
      <c r="ER684" s="154"/>
      <c r="ES684" s="154"/>
      <c r="ET684" s="154"/>
      <c r="EU684" s="154"/>
      <c r="EV684" s="154"/>
    </row>
    <row r="685" spans="32:152" ht="12.75">
      <c r="AF685" s="154"/>
      <c r="AG685" s="154"/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  <c r="BD685" s="154"/>
      <c r="BE685" s="154"/>
      <c r="BF685" s="154"/>
      <c r="BG685" s="154"/>
      <c r="BH685" s="154"/>
      <c r="BI685" s="154"/>
      <c r="BJ685" s="154"/>
      <c r="BK685" s="154"/>
      <c r="BL685" s="154"/>
      <c r="BM685" s="154"/>
      <c r="BN685" s="154"/>
      <c r="BO685" s="154"/>
      <c r="BP685" s="154"/>
      <c r="BQ685" s="154"/>
      <c r="BR685" s="154"/>
      <c r="BS685" s="154"/>
      <c r="BT685" s="154"/>
      <c r="BU685" s="154"/>
      <c r="BV685" s="154"/>
      <c r="BW685" s="154"/>
      <c r="BX685" s="154"/>
      <c r="BY685" s="154"/>
      <c r="BZ685" s="154"/>
      <c r="CA685" s="154"/>
      <c r="CB685" s="154"/>
      <c r="CC685" s="154"/>
      <c r="CD685" s="154"/>
      <c r="CE685" s="154"/>
      <c r="CF685" s="154"/>
      <c r="CG685" s="154"/>
      <c r="CH685" s="154"/>
      <c r="CI685" s="154"/>
      <c r="CJ685" s="154"/>
      <c r="CK685" s="154"/>
      <c r="CL685" s="154"/>
      <c r="CM685" s="154"/>
      <c r="CN685" s="154"/>
      <c r="CO685" s="154"/>
      <c r="CP685" s="154"/>
      <c r="CQ685" s="154"/>
      <c r="CR685" s="154"/>
      <c r="CS685" s="154"/>
      <c r="CT685" s="154"/>
      <c r="CU685" s="154"/>
      <c r="CV685" s="154"/>
      <c r="CW685" s="154"/>
      <c r="CX685" s="154"/>
      <c r="CY685" s="154"/>
      <c r="CZ685" s="154"/>
      <c r="DA685" s="154"/>
      <c r="DB685" s="154"/>
      <c r="DC685" s="154"/>
      <c r="DD685" s="154"/>
      <c r="DE685" s="154"/>
      <c r="DF685" s="154"/>
      <c r="DG685" s="154"/>
      <c r="DH685" s="154"/>
      <c r="DI685" s="154"/>
      <c r="DJ685" s="154"/>
      <c r="DK685" s="154"/>
      <c r="DL685" s="154"/>
      <c r="DM685" s="154"/>
      <c r="DN685" s="154"/>
      <c r="DO685" s="154"/>
      <c r="DP685" s="154"/>
      <c r="DQ685" s="154"/>
      <c r="DR685" s="154"/>
      <c r="DS685" s="154"/>
      <c r="DT685" s="154"/>
      <c r="DU685" s="154"/>
      <c r="DV685" s="154"/>
      <c r="DW685" s="154"/>
      <c r="DX685" s="154"/>
      <c r="DY685" s="154"/>
      <c r="DZ685" s="154"/>
      <c r="EA685" s="154"/>
      <c r="EB685" s="154"/>
      <c r="EC685" s="154"/>
      <c r="ED685" s="154"/>
      <c r="EE685" s="154"/>
      <c r="EF685" s="154"/>
      <c r="EG685" s="154"/>
      <c r="EH685" s="154"/>
      <c r="EI685" s="154"/>
      <c r="EJ685" s="154"/>
      <c r="EK685" s="154"/>
      <c r="EL685" s="154"/>
      <c r="EM685" s="154"/>
      <c r="EN685" s="154"/>
      <c r="EO685" s="154"/>
      <c r="EP685" s="154"/>
      <c r="EQ685" s="154"/>
      <c r="ER685" s="154"/>
      <c r="ES685" s="154"/>
      <c r="ET685" s="154"/>
      <c r="EU685" s="154"/>
      <c r="EV685" s="154"/>
    </row>
    <row r="686" spans="32:152" ht="12.75">
      <c r="AF686" s="154"/>
      <c r="AG686" s="154"/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  <c r="BD686" s="154"/>
      <c r="BE686" s="154"/>
      <c r="BF686" s="154"/>
      <c r="BG686" s="154"/>
      <c r="BH686" s="154"/>
      <c r="BI686" s="154"/>
      <c r="BJ686" s="154"/>
      <c r="BK686" s="154"/>
      <c r="BL686" s="154"/>
      <c r="BM686" s="154"/>
      <c r="BN686" s="154"/>
      <c r="BO686" s="154"/>
      <c r="BP686" s="154"/>
      <c r="BQ686" s="154"/>
      <c r="BR686" s="154"/>
      <c r="BS686" s="154"/>
      <c r="BT686" s="154"/>
      <c r="BU686" s="154"/>
      <c r="BV686" s="154"/>
      <c r="BW686" s="154"/>
      <c r="BX686" s="154"/>
      <c r="BY686" s="154"/>
      <c r="BZ686" s="154"/>
      <c r="CA686" s="154"/>
      <c r="CB686" s="154"/>
      <c r="CC686" s="154"/>
      <c r="CD686" s="154"/>
      <c r="CE686" s="154"/>
      <c r="CF686" s="154"/>
      <c r="CG686" s="154"/>
      <c r="CH686" s="154"/>
      <c r="CI686" s="154"/>
      <c r="CJ686" s="154"/>
      <c r="CK686" s="154"/>
      <c r="CL686" s="154"/>
      <c r="CM686" s="154"/>
      <c r="CN686" s="154"/>
      <c r="CO686" s="154"/>
      <c r="CP686" s="154"/>
      <c r="CQ686" s="154"/>
      <c r="CR686" s="154"/>
      <c r="CS686" s="154"/>
      <c r="CT686" s="154"/>
      <c r="CU686" s="154"/>
      <c r="CV686" s="154"/>
      <c r="CW686" s="154"/>
      <c r="CX686" s="154"/>
      <c r="CY686" s="154"/>
      <c r="CZ686" s="154"/>
      <c r="DA686" s="154"/>
      <c r="DB686" s="154"/>
      <c r="DC686" s="154"/>
      <c r="DD686" s="154"/>
      <c r="DE686" s="154"/>
      <c r="DF686" s="154"/>
      <c r="DG686" s="154"/>
      <c r="DH686" s="154"/>
      <c r="DI686" s="154"/>
      <c r="DJ686" s="154"/>
      <c r="DK686" s="154"/>
      <c r="DL686" s="154"/>
      <c r="DM686" s="154"/>
      <c r="DN686" s="154"/>
      <c r="DO686" s="154"/>
      <c r="DP686" s="154"/>
      <c r="DQ686" s="154"/>
      <c r="DR686" s="154"/>
      <c r="DS686" s="154"/>
      <c r="DT686" s="154"/>
      <c r="DU686" s="154"/>
      <c r="DV686" s="154"/>
      <c r="DW686" s="154"/>
      <c r="DX686" s="154"/>
      <c r="DY686" s="154"/>
      <c r="DZ686" s="154"/>
      <c r="EA686" s="154"/>
      <c r="EB686" s="154"/>
      <c r="EC686" s="154"/>
      <c r="ED686" s="154"/>
      <c r="EE686" s="154"/>
      <c r="EF686" s="154"/>
      <c r="EG686" s="154"/>
      <c r="EH686" s="154"/>
      <c r="EI686" s="154"/>
      <c r="EJ686" s="154"/>
      <c r="EK686" s="154"/>
      <c r="EL686" s="154"/>
      <c r="EM686" s="154"/>
      <c r="EN686" s="154"/>
      <c r="EO686" s="154"/>
      <c r="EP686" s="154"/>
      <c r="EQ686" s="154"/>
      <c r="ER686" s="154"/>
      <c r="ES686" s="154"/>
      <c r="ET686" s="154"/>
      <c r="EU686" s="154"/>
      <c r="EV686" s="154"/>
    </row>
    <row r="687" spans="32:152" ht="12.75">
      <c r="AF687" s="154"/>
      <c r="AG687" s="154"/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  <c r="BD687" s="154"/>
      <c r="BE687" s="154"/>
      <c r="BF687" s="154"/>
      <c r="BG687" s="154"/>
      <c r="BH687" s="154"/>
      <c r="BI687" s="154"/>
      <c r="BJ687" s="154"/>
      <c r="BK687" s="154"/>
      <c r="BL687" s="154"/>
      <c r="BM687" s="154"/>
      <c r="BN687" s="154"/>
      <c r="BO687" s="154"/>
      <c r="BP687" s="154"/>
      <c r="BQ687" s="154"/>
      <c r="BR687" s="154"/>
      <c r="BS687" s="154"/>
      <c r="BT687" s="154"/>
      <c r="BU687" s="154"/>
      <c r="BV687" s="154"/>
      <c r="BW687" s="154"/>
      <c r="BX687" s="154"/>
      <c r="BY687" s="154"/>
      <c r="BZ687" s="154"/>
      <c r="CA687" s="154"/>
      <c r="CB687" s="154"/>
      <c r="CC687" s="154"/>
      <c r="CD687" s="154"/>
      <c r="CE687" s="154"/>
      <c r="CF687" s="154"/>
      <c r="CG687" s="154"/>
      <c r="CH687" s="154"/>
      <c r="CI687" s="154"/>
      <c r="CJ687" s="154"/>
      <c r="CK687" s="154"/>
      <c r="CL687" s="154"/>
      <c r="CM687" s="154"/>
      <c r="CN687" s="154"/>
      <c r="CO687" s="154"/>
      <c r="CP687" s="154"/>
      <c r="CQ687" s="154"/>
      <c r="CR687" s="154"/>
      <c r="CS687" s="154"/>
      <c r="CT687" s="154"/>
      <c r="CU687" s="154"/>
      <c r="CV687" s="154"/>
      <c r="CW687" s="154"/>
      <c r="CX687" s="154"/>
      <c r="CY687" s="154"/>
      <c r="CZ687" s="154"/>
      <c r="DA687" s="154"/>
      <c r="DB687" s="154"/>
      <c r="DC687" s="154"/>
      <c r="DD687" s="154"/>
      <c r="DE687" s="154"/>
      <c r="DF687" s="154"/>
      <c r="DG687" s="154"/>
      <c r="DH687" s="154"/>
      <c r="DI687" s="154"/>
      <c r="DJ687" s="154"/>
      <c r="DK687" s="154"/>
      <c r="DL687" s="154"/>
      <c r="DM687" s="154"/>
      <c r="DN687" s="154"/>
      <c r="DO687" s="154"/>
      <c r="DP687" s="154"/>
      <c r="DQ687" s="154"/>
      <c r="DR687" s="154"/>
      <c r="DS687" s="154"/>
      <c r="DT687" s="154"/>
      <c r="DU687" s="154"/>
      <c r="DV687" s="154"/>
      <c r="DW687" s="154"/>
      <c r="DX687" s="154"/>
      <c r="DY687" s="154"/>
      <c r="DZ687" s="154"/>
      <c r="EA687" s="154"/>
      <c r="EB687" s="154"/>
      <c r="EC687" s="154"/>
      <c r="ED687" s="154"/>
      <c r="EE687" s="154"/>
      <c r="EF687" s="154"/>
      <c r="EG687" s="154"/>
      <c r="EH687" s="154"/>
      <c r="EI687" s="154"/>
      <c r="EJ687" s="154"/>
      <c r="EK687" s="154"/>
      <c r="EL687" s="154"/>
      <c r="EM687" s="154"/>
      <c r="EN687" s="154"/>
      <c r="EO687" s="154"/>
      <c r="EP687" s="154"/>
      <c r="EQ687" s="154"/>
      <c r="ER687" s="154"/>
      <c r="ES687" s="154"/>
      <c r="ET687" s="154"/>
      <c r="EU687" s="154"/>
      <c r="EV687" s="154"/>
    </row>
    <row r="688" spans="32:152" ht="12.75">
      <c r="AF688" s="154"/>
      <c r="AG688" s="154"/>
      <c r="AH688" s="154"/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  <c r="BD688" s="154"/>
      <c r="BE688" s="154"/>
      <c r="BF688" s="154"/>
      <c r="BG688" s="154"/>
      <c r="BH688" s="154"/>
      <c r="BI688" s="154"/>
      <c r="BJ688" s="154"/>
      <c r="BK688" s="154"/>
      <c r="BL688" s="154"/>
      <c r="BM688" s="154"/>
      <c r="BN688" s="154"/>
      <c r="BO688" s="154"/>
      <c r="BP688" s="154"/>
      <c r="BQ688" s="154"/>
      <c r="BR688" s="154"/>
      <c r="BS688" s="154"/>
      <c r="BT688" s="154"/>
      <c r="BU688" s="154"/>
      <c r="BV688" s="154"/>
      <c r="BW688" s="154"/>
      <c r="BX688" s="154"/>
      <c r="BY688" s="154"/>
      <c r="BZ688" s="154"/>
      <c r="CA688" s="154"/>
      <c r="CB688" s="154"/>
      <c r="CC688" s="154"/>
      <c r="CD688" s="154"/>
      <c r="CE688" s="154"/>
      <c r="CF688" s="154"/>
      <c r="CG688" s="154"/>
      <c r="CH688" s="154"/>
      <c r="CI688" s="154"/>
      <c r="CJ688" s="154"/>
      <c r="CK688" s="154"/>
      <c r="CL688" s="154"/>
      <c r="CM688" s="154"/>
      <c r="CN688" s="154"/>
      <c r="CO688" s="154"/>
      <c r="CP688" s="154"/>
      <c r="CQ688" s="154"/>
      <c r="CR688" s="154"/>
      <c r="CS688" s="154"/>
      <c r="CT688" s="154"/>
      <c r="CU688" s="154"/>
      <c r="CV688" s="154"/>
      <c r="CW688" s="154"/>
      <c r="CX688" s="154"/>
      <c r="CY688" s="154"/>
      <c r="CZ688" s="154"/>
      <c r="DA688" s="154"/>
      <c r="DB688" s="154"/>
      <c r="DC688" s="154"/>
      <c r="DD688" s="154"/>
      <c r="DE688" s="154"/>
      <c r="DF688" s="154"/>
      <c r="DG688" s="154"/>
      <c r="DH688" s="154"/>
      <c r="DI688" s="154"/>
      <c r="DJ688" s="154"/>
      <c r="DK688" s="154"/>
      <c r="DL688" s="154"/>
      <c r="DM688" s="154"/>
      <c r="DN688" s="154"/>
      <c r="DO688" s="154"/>
      <c r="DP688" s="154"/>
      <c r="DQ688" s="154"/>
      <c r="DR688" s="154"/>
      <c r="DS688" s="154"/>
      <c r="DT688" s="154"/>
      <c r="DU688" s="154"/>
      <c r="DV688" s="154"/>
      <c r="DW688" s="154"/>
      <c r="DX688" s="154"/>
      <c r="DY688" s="154"/>
      <c r="DZ688" s="154"/>
      <c r="EA688" s="154"/>
      <c r="EB688" s="154"/>
      <c r="EC688" s="154"/>
      <c r="ED688" s="154"/>
      <c r="EE688" s="154"/>
      <c r="EF688" s="154"/>
      <c r="EG688" s="154"/>
      <c r="EH688" s="154"/>
      <c r="EI688" s="154"/>
      <c r="EJ688" s="154"/>
      <c r="EK688" s="154"/>
      <c r="EL688" s="154"/>
      <c r="EM688" s="154"/>
      <c r="EN688" s="154"/>
      <c r="EO688" s="154"/>
      <c r="EP688" s="154"/>
      <c r="EQ688" s="154"/>
      <c r="ER688" s="154"/>
      <c r="ES688" s="154"/>
      <c r="ET688" s="154"/>
      <c r="EU688" s="154"/>
      <c r="EV688" s="154"/>
    </row>
    <row r="689" spans="32:152" ht="12.75">
      <c r="AF689" s="154"/>
      <c r="AG689" s="154"/>
      <c r="AH689" s="154"/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  <c r="BD689" s="154"/>
      <c r="BE689" s="154"/>
      <c r="BF689" s="154"/>
      <c r="BG689" s="154"/>
      <c r="BH689" s="154"/>
      <c r="BI689" s="154"/>
      <c r="BJ689" s="154"/>
      <c r="BK689" s="154"/>
      <c r="BL689" s="154"/>
      <c r="BM689" s="154"/>
      <c r="BN689" s="154"/>
      <c r="BO689" s="154"/>
      <c r="BP689" s="154"/>
      <c r="BQ689" s="154"/>
      <c r="BR689" s="154"/>
      <c r="BS689" s="154"/>
      <c r="BT689" s="154"/>
      <c r="BU689" s="154"/>
      <c r="BV689" s="154"/>
      <c r="BW689" s="154"/>
      <c r="BX689" s="154"/>
      <c r="BY689" s="154"/>
      <c r="BZ689" s="154"/>
      <c r="CA689" s="154"/>
      <c r="CB689" s="154"/>
      <c r="CC689" s="154"/>
      <c r="CD689" s="154"/>
      <c r="CE689" s="154"/>
      <c r="CF689" s="154"/>
      <c r="CG689" s="154"/>
      <c r="CH689" s="154"/>
      <c r="CI689" s="154"/>
      <c r="CJ689" s="154"/>
      <c r="CK689" s="154"/>
      <c r="CL689" s="154"/>
      <c r="CM689" s="154"/>
      <c r="CN689" s="154"/>
      <c r="CO689" s="154"/>
      <c r="CP689" s="154"/>
      <c r="CQ689" s="154"/>
      <c r="CR689" s="154"/>
      <c r="CS689" s="154"/>
      <c r="CT689" s="154"/>
      <c r="CU689" s="154"/>
      <c r="CV689" s="154"/>
      <c r="CW689" s="154"/>
      <c r="CX689" s="154"/>
      <c r="CY689" s="154"/>
      <c r="CZ689" s="154"/>
      <c r="DA689" s="154"/>
      <c r="DB689" s="154"/>
      <c r="DC689" s="154"/>
      <c r="DD689" s="154"/>
      <c r="DE689" s="154"/>
      <c r="DF689" s="154"/>
      <c r="DG689" s="154"/>
      <c r="DH689" s="154"/>
      <c r="DI689" s="154"/>
      <c r="DJ689" s="154"/>
      <c r="DK689" s="154"/>
      <c r="DL689" s="154"/>
      <c r="DM689" s="154"/>
      <c r="DN689" s="154"/>
      <c r="DO689" s="154"/>
      <c r="DP689" s="154"/>
      <c r="DQ689" s="154"/>
      <c r="DR689" s="154"/>
      <c r="DS689" s="154"/>
      <c r="DT689" s="154"/>
      <c r="DU689" s="154"/>
      <c r="DV689" s="154"/>
      <c r="DW689" s="154"/>
      <c r="DX689" s="154"/>
      <c r="DY689" s="154"/>
      <c r="DZ689" s="154"/>
      <c r="EA689" s="154"/>
      <c r="EB689" s="154"/>
      <c r="EC689" s="154"/>
      <c r="ED689" s="154"/>
      <c r="EE689" s="154"/>
      <c r="EF689" s="154"/>
      <c r="EG689" s="154"/>
      <c r="EH689" s="154"/>
      <c r="EI689" s="154"/>
      <c r="EJ689" s="154"/>
      <c r="EK689" s="154"/>
      <c r="EL689" s="154"/>
      <c r="EM689" s="154"/>
      <c r="EN689" s="154"/>
      <c r="EO689" s="154"/>
      <c r="EP689" s="154"/>
      <c r="EQ689" s="154"/>
      <c r="ER689" s="154"/>
      <c r="ES689" s="154"/>
      <c r="ET689" s="154"/>
      <c r="EU689" s="154"/>
      <c r="EV689" s="154"/>
    </row>
    <row r="690" spans="32:152" ht="12.75">
      <c r="AF690" s="154"/>
      <c r="AG690" s="154"/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  <c r="BD690" s="154"/>
      <c r="BE690" s="154"/>
      <c r="BF690" s="154"/>
      <c r="BG690" s="154"/>
      <c r="BH690" s="154"/>
      <c r="BI690" s="154"/>
      <c r="BJ690" s="154"/>
      <c r="BK690" s="154"/>
      <c r="BL690" s="154"/>
      <c r="BM690" s="154"/>
      <c r="BN690" s="154"/>
      <c r="BO690" s="154"/>
      <c r="BP690" s="154"/>
      <c r="BQ690" s="154"/>
      <c r="BR690" s="154"/>
      <c r="BS690" s="154"/>
      <c r="BT690" s="154"/>
      <c r="BU690" s="154"/>
      <c r="BV690" s="154"/>
      <c r="BW690" s="154"/>
      <c r="BX690" s="154"/>
      <c r="BY690" s="154"/>
      <c r="BZ690" s="154"/>
      <c r="CA690" s="154"/>
      <c r="CB690" s="154"/>
      <c r="CC690" s="154"/>
      <c r="CD690" s="154"/>
      <c r="CE690" s="154"/>
      <c r="CF690" s="154"/>
      <c r="CG690" s="154"/>
      <c r="CH690" s="154"/>
      <c r="CI690" s="154"/>
      <c r="CJ690" s="154"/>
      <c r="CK690" s="154"/>
      <c r="CL690" s="154"/>
      <c r="CM690" s="154"/>
      <c r="CN690" s="154"/>
      <c r="CO690" s="154"/>
      <c r="CP690" s="154"/>
      <c r="CQ690" s="154"/>
      <c r="CR690" s="154"/>
      <c r="CS690" s="154"/>
      <c r="CT690" s="154"/>
      <c r="CU690" s="154"/>
      <c r="CV690" s="154"/>
      <c r="CW690" s="154"/>
      <c r="CX690" s="154"/>
      <c r="CY690" s="154"/>
      <c r="CZ690" s="154"/>
      <c r="DA690" s="154"/>
      <c r="DB690" s="154"/>
      <c r="DC690" s="154"/>
      <c r="DD690" s="154"/>
      <c r="DE690" s="154"/>
      <c r="DF690" s="154"/>
      <c r="DG690" s="154"/>
      <c r="DH690" s="154"/>
      <c r="DI690" s="154"/>
      <c r="DJ690" s="154"/>
      <c r="DK690" s="154"/>
      <c r="DL690" s="154"/>
      <c r="DM690" s="154"/>
      <c r="DN690" s="154"/>
      <c r="DO690" s="154"/>
      <c r="DP690" s="154"/>
      <c r="DQ690" s="154"/>
      <c r="DR690" s="154"/>
      <c r="DS690" s="154"/>
      <c r="DT690" s="154"/>
      <c r="DU690" s="154"/>
      <c r="DV690" s="154"/>
      <c r="DW690" s="154"/>
      <c r="DX690" s="154"/>
      <c r="DY690" s="154"/>
      <c r="DZ690" s="154"/>
      <c r="EA690" s="154"/>
      <c r="EB690" s="154"/>
      <c r="EC690" s="154"/>
      <c r="ED690" s="154"/>
      <c r="EE690" s="154"/>
      <c r="EF690" s="154"/>
      <c r="EG690" s="154"/>
      <c r="EH690" s="154"/>
      <c r="EI690" s="154"/>
      <c r="EJ690" s="154"/>
      <c r="EK690" s="154"/>
      <c r="EL690" s="154"/>
      <c r="EM690" s="154"/>
      <c r="EN690" s="154"/>
      <c r="EO690" s="154"/>
      <c r="EP690" s="154"/>
      <c r="EQ690" s="154"/>
      <c r="ER690" s="154"/>
      <c r="ES690" s="154"/>
      <c r="ET690" s="154"/>
      <c r="EU690" s="154"/>
      <c r="EV690" s="154"/>
    </row>
    <row r="691" spans="32:152" ht="12.75">
      <c r="AF691" s="154"/>
      <c r="AG691" s="154"/>
      <c r="AH691" s="154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  <c r="BD691" s="154"/>
      <c r="BE691" s="154"/>
      <c r="BF691" s="154"/>
      <c r="BG691" s="154"/>
      <c r="BH691" s="154"/>
      <c r="BI691" s="154"/>
      <c r="BJ691" s="154"/>
      <c r="BK691" s="154"/>
      <c r="BL691" s="154"/>
      <c r="BM691" s="154"/>
      <c r="BN691" s="154"/>
      <c r="BO691" s="154"/>
      <c r="BP691" s="154"/>
      <c r="BQ691" s="154"/>
      <c r="BR691" s="154"/>
      <c r="BS691" s="154"/>
      <c r="BT691" s="154"/>
      <c r="BU691" s="154"/>
      <c r="BV691" s="154"/>
      <c r="BW691" s="154"/>
      <c r="BX691" s="154"/>
      <c r="BY691" s="154"/>
      <c r="BZ691" s="154"/>
      <c r="CA691" s="154"/>
      <c r="CB691" s="154"/>
      <c r="CC691" s="154"/>
      <c r="CD691" s="154"/>
      <c r="CE691" s="154"/>
      <c r="CF691" s="154"/>
      <c r="CG691" s="154"/>
      <c r="CH691" s="154"/>
      <c r="CI691" s="154"/>
      <c r="CJ691" s="154"/>
      <c r="CK691" s="154"/>
      <c r="CL691" s="154"/>
      <c r="CM691" s="154"/>
      <c r="CN691" s="154"/>
      <c r="CO691" s="154"/>
      <c r="CP691" s="154"/>
      <c r="CQ691" s="154"/>
      <c r="CR691" s="154"/>
      <c r="CS691" s="154"/>
      <c r="CT691" s="154"/>
      <c r="CU691" s="154"/>
      <c r="CV691" s="154"/>
      <c r="CW691" s="154"/>
      <c r="CX691" s="154"/>
      <c r="CY691" s="154"/>
      <c r="CZ691" s="154"/>
      <c r="DA691" s="154"/>
      <c r="DB691" s="154"/>
      <c r="DC691" s="154"/>
      <c r="DD691" s="154"/>
      <c r="DE691" s="154"/>
      <c r="DF691" s="154"/>
      <c r="DG691" s="154"/>
      <c r="DH691" s="154"/>
      <c r="DI691" s="154"/>
      <c r="DJ691" s="154"/>
      <c r="DK691" s="154"/>
      <c r="DL691" s="154"/>
      <c r="DM691" s="154"/>
      <c r="DN691" s="154"/>
      <c r="DO691" s="154"/>
      <c r="DP691" s="154"/>
      <c r="DQ691" s="154"/>
      <c r="DR691" s="154"/>
      <c r="DS691" s="154"/>
      <c r="DT691" s="154"/>
      <c r="DU691" s="154"/>
      <c r="DV691" s="154"/>
      <c r="DW691" s="154"/>
      <c r="DX691" s="154"/>
      <c r="DY691" s="154"/>
      <c r="DZ691" s="154"/>
      <c r="EA691" s="154"/>
      <c r="EB691" s="154"/>
      <c r="EC691" s="154"/>
      <c r="ED691" s="154"/>
      <c r="EE691" s="154"/>
      <c r="EF691" s="154"/>
      <c r="EG691" s="154"/>
      <c r="EH691" s="154"/>
      <c r="EI691" s="154"/>
      <c r="EJ691" s="154"/>
      <c r="EK691" s="154"/>
      <c r="EL691" s="154"/>
      <c r="EM691" s="154"/>
      <c r="EN691" s="154"/>
      <c r="EO691" s="154"/>
      <c r="EP691" s="154"/>
      <c r="EQ691" s="154"/>
      <c r="ER691" s="154"/>
      <c r="ES691" s="154"/>
      <c r="ET691" s="154"/>
      <c r="EU691" s="154"/>
      <c r="EV691" s="154"/>
    </row>
    <row r="692" spans="32:152" ht="12.75">
      <c r="AF692" s="154"/>
      <c r="AG692" s="154"/>
      <c r="AH692" s="154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  <c r="BD692" s="154"/>
      <c r="BE692" s="154"/>
      <c r="BF692" s="154"/>
      <c r="BG692" s="154"/>
      <c r="BH692" s="154"/>
      <c r="BI692" s="154"/>
      <c r="BJ692" s="154"/>
      <c r="BK692" s="154"/>
      <c r="BL692" s="154"/>
      <c r="BM692" s="154"/>
      <c r="BN692" s="154"/>
      <c r="BO692" s="154"/>
      <c r="BP692" s="154"/>
      <c r="BQ692" s="154"/>
      <c r="BR692" s="154"/>
      <c r="BS692" s="154"/>
      <c r="BT692" s="154"/>
      <c r="BU692" s="154"/>
      <c r="BV692" s="154"/>
      <c r="BW692" s="154"/>
      <c r="BX692" s="154"/>
      <c r="BY692" s="154"/>
      <c r="BZ692" s="154"/>
      <c r="CA692" s="154"/>
      <c r="CB692" s="154"/>
      <c r="CC692" s="154"/>
      <c r="CD692" s="154"/>
      <c r="CE692" s="154"/>
      <c r="CF692" s="154"/>
      <c r="CG692" s="154"/>
      <c r="CH692" s="154"/>
      <c r="CI692" s="154"/>
      <c r="CJ692" s="154"/>
      <c r="CK692" s="154"/>
      <c r="CL692" s="154"/>
      <c r="CM692" s="154"/>
      <c r="CN692" s="154"/>
      <c r="CO692" s="154"/>
      <c r="CP692" s="154"/>
      <c r="CQ692" s="154"/>
      <c r="CR692" s="154"/>
      <c r="CS692" s="154"/>
      <c r="CT692" s="154"/>
      <c r="CU692" s="154"/>
      <c r="CV692" s="154"/>
      <c r="CW692" s="154"/>
      <c r="CX692" s="154"/>
      <c r="CY692" s="154"/>
      <c r="CZ692" s="154"/>
      <c r="DA692" s="154"/>
      <c r="DB692" s="154"/>
      <c r="DC692" s="154"/>
      <c r="DD692" s="154"/>
      <c r="DE692" s="154"/>
      <c r="DF692" s="154"/>
      <c r="DG692" s="154"/>
      <c r="DH692" s="154"/>
      <c r="DI692" s="154"/>
      <c r="DJ692" s="154"/>
      <c r="DK692" s="154"/>
      <c r="DL692" s="154"/>
      <c r="DM692" s="154"/>
      <c r="DN692" s="154"/>
      <c r="DO692" s="154"/>
      <c r="DP692" s="154"/>
      <c r="DQ692" s="154"/>
      <c r="DR692" s="154"/>
      <c r="DS692" s="154"/>
      <c r="DT692" s="154"/>
      <c r="DU692" s="154"/>
      <c r="DV692" s="154"/>
      <c r="DW692" s="154"/>
      <c r="DX692" s="154"/>
      <c r="DY692" s="154"/>
      <c r="DZ692" s="154"/>
      <c r="EA692" s="154"/>
      <c r="EB692" s="154"/>
      <c r="EC692" s="154"/>
      <c r="ED692" s="154"/>
      <c r="EE692" s="154"/>
      <c r="EF692" s="154"/>
      <c r="EG692" s="154"/>
      <c r="EH692" s="154"/>
      <c r="EI692" s="154"/>
      <c r="EJ692" s="154"/>
      <c r="EK692" s="154"/>
      <c r="EL692" s="154"/>
      <c r="EM692" s="154"/>
      <c r="EN692" s="154"/>
      <c r="EO692" s="154"/>
      <c r="EP692" s="154"/>
      <c r="EQ692" s="154"/>
      <c r="ER692" s="154"/>
      <c r="ES692" s="154"/>
      <c r="ET692" s="154"/>
      <c r="EU692" s="154"/>
      <c r="EV692" s="154"/>
    </row>
    <row r="693" spans="32:152" ht="12.75">
      <c r="AF693" s="154"/>
      <c r="AG693" s="154"/>
      <c r="AH693" s="154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  <c r="BD693" s="154"/>
      <c r="BE693" s="154"/>
      <c r="BF693" s="154"/>
      <c r="BG693" s="154"/>
      <c r="BH693" s="154"/>
      <c r="BI693" s="154"/>
      <c r="BJ693" s="154"/>
      <c r="BK693" s="154"/>
      <c r="BL693" s="154"/>
      <c r="BM693" s="154"/>
      <c r="BN693" s="154"/>
      <c r="BO693" s="154"/>
      <c r="BP693" s="154"/>
      <c r="BQ693" s="154"/>
      <c r="BR693" s="154"/>
      <c r="BS693" s="154"/>
      <c r="BT693" s="154"/>
      <c r="BU693" s="154"/>
      <c r="BV693" s="154"/>
      <c r="BW693" s="154"/>
      <c r="BX693" s="154"/>
      <c r="BY693" s="154"/>
      <c r="BZ693" s="154"/>
      <c r="CA693" s="154"/>
      <c r="CB693" s="154"/>
      <c r="CC693" s="154"/>
      <c r="CD693" s="154"/>
      <c r="CE693" s="154"/>
      <c r="CF693" s="154"/>
      <c r="CG693" s="154"/>
      <c r="CH693" s="154"/>
      <c r="CI693" s="154"/>
      <c r="CJ693" s="154"/>
      <c r="CK693" s="154"/>
      <c r="CL693" s="154"/>
      <c r="CM693" s="154"/>
      <c r="CN693" s="154"/>
      <c r="CO693" s="154"/>
      <c r="CP693" s="154"/>
      <c r="CQ693" s="154"/>
      <c r="CR693" s="154"/>
      <c r="CS693" s="154"/>
      <c r="CT693" s="154"/>
      <c r="CU693" s="154"/>
      <c r="CV693" s="154"/>
      <c r="CW693" s="154"/>
      <c r="CX693" s="154"/>
      <c r="CY693" s="154"/>
      <c r="CZ693" s="154"/>
      <c r="DA693" s="154"/>
      <c r="DB693" s="154"/>
      <c r="DC693" s="154"/>
      <c r="DD693" s="154"/>
      <c r="DE693" s="154"/>
      <c r="DF693" s="154"/>
      <c r="DG693" s="154"/>
      <c r="DH693" s="154"/>
      <c r="DI693" s="154"/>
      <c r="DJ693" s="154"/>
      <c r="DK693" s="154"/>
      <c r="DL693" s="154"/>
      <c r="DM693" s="154"/>
      <c r="DN693" s="154"/>
      <c r="DO693" s="154"/>
      <c r="DP693" s="154"/>
      <c r="DQ693" s="154"/>
      <c r="DR693" s="154"/>
      <c r="DS693" s="154"/>
      <c r="DT693" s="154"/>
      <c r="DU693" s="154"/>
      <c r="DV693" s="154"/>
      <c r="DW693" s="154"/>
      <c r="DX693" s="154"/>
      <c r="DY693" s="154"/>
      <c r="DZ693" s="154"/>
      <c r="EA693" s="154"/>
      <c r="EB693" s="154"/>
      <c r="EC693" s="154"/>
      <c r="ED693" s="154"/>
      <c r="EE693" s="154"/>
      <c r="EF693" s="154"/>
      <c r="EG693" s="154"/>
      <c r="EH693" s="154"/>
      <c r="EI693" s="154"/>
      <c r="EJ693" s="154"/>
      <c r="EK693" s="154"/>
      <c r="EL693" s="154"/>
      <c r="EM693" s="154"/>
      <c r="EN693" s="154"/>
      <c r="EO693" s="154"/>
      <c r="EP693" s="154"/>
      <c r="EQ693" s="154"/>
      <c r="ER693" s="154"/>
      <c r="ES693" s="154"/>
      <c r="ET693" s="154"/>
      <c r="EU693" s="154"/>
      <c r="EV693" s="154"/>
    </row>
    <row r="694" spans="32:152" ht="12.75">
      <c r="AF694" s="154"/>
      <c r="AG694" s="154"/>
      <c r="AH694" s="154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  <c r="BD694" s="154"/>
      <c r="BE694" s="154"/>
      <c r="BF694" s="154"/>
      <c r="BG694" s="154"/>
      <c r="BH694" s="154"/>
      <c r="BI694" s="154"/>
      <c r="BJ694" s="154"/>
      <c r="BK694" s="154"/>
      <c r="BL694" s="154"/>
      <c r="BM694" s="154"/>
      <c r="BN694" s="154"/>
      <c r="BO694" s="154"/>
      <c r="BP694" s="154"/>
      <c r="BQ694" s="154"/>
      <c r="BR694" s="154"/>
      <c r="BS694" s="154"/>
      <c r="BT694" s="154"/>
      <c r="BU694" s="154"/>
      <c r="BV694" s="154"/>
      <c r="BW694" s="154"/>
      <c r="BX694" s="154"/>
      <c r="BY694" s="154"/>
      <c r="BZ694" s="154"/>
      <c r="CA694" s="154"/>
      <c r="CB694" s="154"/>
      <c r="CC694" s="154"/>
      <c r="CD694" s="154"/>
      <c r="CE694" s="154"/>
      <c r="CF694" s="154"/>
      <c r="CG694" s="154"/>
      <c r="CH694" s="154"/>
      <c r="CI694" s="154"/>
      <c r="CJ694" s="154"/>
      <c r="CK694" s="154"/>
      <c r="CL694" s="154"/>
      <c r="CM694" s="154"/>
      <c r="CN694" s="154"/>
      <c r="CO694" s="154"/>
      <c r="CP694" s="154"/>
      <c r="CQ694" s="154"/>
      <c r="CR694" s="154"/>
      <c r="CS694" s="154"/>
      <c r="CT694" s="154"/>
      <c r="CU694" s="154"/>
      <c r="CV694" s="154"/>
      <c r="CW694" s="154"/>
      <c r="CX694" s="154"/>
      <c r="CY694" s="154"/>
      <c r="CZ694" s="154"/>
      <c r="DA694" s="154"/>
      <c r="DB694" s="154"/>
      <c r="DC694" s="154"/>
      <c r="DD694" s="154"/>
      <c r="DE694" s="154"/>
      <c r="DF694" s="154"/>
      <c r="DG694" s="154"/>
      <c r="DH694" s="154"/>
      <c r="DI694" s="154"/>
      <c r="DJ694" s="154"/>
      <c r="DK694" s="154"/>
      <c r="DL694" s="154"/>
      <c r="DM694" s="154"/>
      <c r="DN694" s="154"/>
      <c r="DO694" s="154"/>
      <c r="DP694" s="154"/>
      <c r="DQ694" s="154"/>
      <c r="DR694" s="154"/>
      <c r="DS694" s="154"/>
      <c r="DT694" s="154"/>
      <c r="DU694" s="154"/>
      <c r="DV694" s="154"/>
      <c r="DW694" s="154"/>
      <c r="DX694" s="154"/>
      <c r="DY694" s="154"/>
      <c r="DZ694" s="154"/>
      <c r="EA694" s="154"/>
      <c r="EB694" s="154"/>
      <c r="EC694" s="154"/>
      <c r="ED694" s="154"/>
      <c r="EE694" s="154"/>
      <c r="EF694" s="154"/>
      <c r="EG694" s="154"/>
      <c r="EH694" s="154"/>
      <c r="EI694" s="154"/>
      <c r="EJ694" s="154"/>
      <c r="EK694" s="154"/>
      <c r="EL694" s="154"/>
      <c r="EM694" s="154"/>
      <c r="EN694" s="154"/>
      <c r="EO694" s="154"/>
      <c r="EP694" s="154"/>
      <c r="EQ694" s="154"/>
      <c r="ER694" s="154"/>
      <c r="ES694" s="154"/>
      <c r="ET694" s="154"/>
      <c r="EU694" s="154"/>
      <c r="EV694" s="154"/>
    </row>
    <row r="695" spans="32:152" ht="12.75">
      <c r="AF695" s="154"/>
      <c r="AG695" s="154"/>
      <c r="AH695" s="154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  <c r="BD695" s="154"/>
      <c r="BE695" s="154"/>
      <c r="BF695" s="154"/>
      <c r="BG695" s="154"/>
      <c r="BH695" s="154"/>
      <c r="BI695" s="154"/>
      <c r="BJ695" s="154"/>
      <c r="BK695" s="154"/>
      <c r="BL695" s="154"/>
      <c r="BM695" s="154"/>
      <c r="BN695" s="154"/>
      <c r="BO695" s="154"/>
      <c r="BP695" s="154"/>
      <c r="BQ695" s="154"/>
      <c r="BR695" s="154"/>
      <c r="BS695" s="154"/>
      <c r="BT695" s="154"/>
      <c r="BU695" s="154"/>
      <c r="BV695" s="154"/>
      <c r="BW695" s="154"/>
      <c r="BX695" s="154"/>
      <c r="BY695" s="154"/>
      <c r="BZ695" s="154"/>
      <c r="CA695" s="154"/>
      <c r="CB695" s="154"/>
      <c r="CC695" s="154"/>
      <c r="CD695" s="154"/>
      <c r="CE695" s="154"/>
      <c r="CF695" s="154"/>
      <c r="CG695" s="154"/>
      <c r="CH695" s="154"/>
      <c r="CI695" s="154"/>
      <c r="CJ695" s="154"/>
      <c r="CK695" s="154"/>
      <c r="CL695" s="154"/>
      <c r="CM695" s="154"/>
      <c r="CN695" s="154"/>
      <c r="CO695" s="154"/>
      <c r="CP695" s="154"/>
      <c r="CQ695" s="154"/>
      <c r="CR695" s="154"/>
      <c r="CS695" s="154"/>
      <c r="CT695" s="154"/>
      <c r="CU695" s="154"/>
      <c r="CV695" s="154"/>
      <c r="CW695" s="154"/>
      <c r="CX695" s="154"/>
      <c r="CY695" s="154"/>
      <c r="CZ695" s="154"/>
      <c r="DA695" s="154"/>
      <c r="DB695" s="154"/>
      <c r="DC695" s="154"/>
      <c r="DD695" s="154"/>
      <c r="DE695" s="154"/>
      <c r="DF695" s="154"/>
      <c r="DG695" s="154"/>
      <c r="DH695" s="154"/>
      <c r="DI695" s="154"/>
      <c r="DJ695" s="154"/>
      <c r="DK695" s="154"/>
      <c r="DL695" s="154"/>
      <c r="DM695" s="154"/>
      <c r="DN695" s="154"/>
      <c r="DO695" s="154"/>
      <c r="DP695" s="154"/>
      <c r="DQ695" s="154"/>
      <c r="DR695" s="154"/>
      <c r="DS695" s="154"/>
      <c r="DT695" s="154"/>
      <c r="DU695" s="154"/>
      <c r="DV695" s="154"/>
      <c r="DW695" s="154"/>
      <c r="DX695" s="154"/>
      <c r="DY695" s="154"/>
      <c r="DZ695" s="154"/>
      <c r="EA695" s="154"/>
      <c r="EB695" s="154"/>
      <c r="EC695" s="154"/>
      <c r="ED695" s="154"/>
      <c r="EE695" s="154"/>
      <c r="EF695" s="154"/>
      <c r="EG695" s="154"/>
      <c r="EH695" s="154"/>
      <c r="EI695" s="154"/>
      <c r="EJ695" s="154"/>
      <c r="EK695" s="154"/>
      <c r="EL695" s="154"/>
      <c r="EM695" s="154"/>
      <c r="EN695" s="154"/>
      <c r="EO695" s="154"/>
      <c r="EP695" s="154"/>
      <c r="EQ695" s="154"/>
      <c r="ER695" s="154"/>
      <c r="ES695" s="154"/>
      <c r="ET695" s="154"/>
      <c r="EU695" s="154"/>
      <c r="EV695" s="154"/>
    </row>
    <row r="696" spans="32:152" ht="12.75">
      <c r="AF696" s="154"/>
      <c r="AG696" s="154"/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  <c r="BD696" s="154"/>
      <c r="BE696" s="154"/>
      <c r="BF696" s="154"/>
      <c r="BG696" s="154"/>
      <c r="BH696" s="154"/>
      <c r="BI696" s="154"/>
      <c r="BJ696" s="154"/>
      <c r="BK696" s="154"/>
      <c r="BL696" s="154"/>
      <c r="BM696" s="154"/>
      <c r="BN696" s="154"/>
      <c r="BO696" s="154"/>
      <c r="BP696" s="154"/>
      <c r="BQ696" s="154"/>
      <c r="BR696" s="154"/>
      <c r="BS696" s="154"/>
      <c r="BT696" s="154"/>
      <c r="BU696" s="154"/>
      <c r="BV696" s="154"/>
      <c r="BW696" s="154"/>
      <c r="BX696" s="154"/>
      <c r="BY696" s="154"/>
      <c r="BZ696" s="154"/>
      <c r="CA696" s="154"/>
      <c r="CB696" s="154"/>
      <c r="CC696" s="154"/>
      <c r="CD696" s="154"/>
      <c r="CE696" s="154"/>
      <c r="CF696" s="154"/>
      <c r="CG696" s="154"/>
      <c r="CH696" s="154"/>
      <c r="CI696" s="154"/>
      <c r="CJ696" s="154"/>
      <c r="CK696" s="154"/>
      <c r="CL696" s="154"/>
      <c r="CM696" s="154"/>
      <c r="CN696" s="154"/>
      <c r="CO696" s="154"/>
      <c r="CP696" s="154"/>
      <c r="CQ696" s="154"/>
      <c r="CR696" s="154"/>
      <c r="CS696" s="154"/>
      <c r="CT696" s="154"/>
      <c r="CU696" s="154"/>
      <c r="CV696" s="154"/>
      <c r="CW696" s="154"/>
      <c r="CX696" s="154"/>
      <c r="CY696" s="154"/>
      <c r="CZ696" s="154"/>
      <c r="DA696" s="154"/>
      <c r="DB696" s="154"/>
      <c r="DC696" s="154"/>
      <c r="DD696" s="154"/>
      <c r="DE696" s="154"/>
      <c r="DF696" s="154"/>
      <c r="DG696" s="154"/>
      <c r="DH696" s="154"/>
      <c r="DI696" s="154"/>
      <c r="DJ696" s="154"/>
      <c r="DK696" s="154"/>
      <c r="DL696" s="154"/>
      <c r="DM696" s="154"/>
      <c r="DN696" s="154"/>
      <c r="DO696" s="154"/>
      <c r="DP696" s="154"/>
      <c r="DQ696" s="154"/>
      <c r="DR696" s="154"/>
      <c r="DS696" s="154"/>
      <c r="DT696" s="154"/>
      <c r="DU696" s="154"/>
      <c r="DV696" s="154"/>
      <c r="DW696" s="154"/>
      <c r="DX696" s="154"/>
      <c r="DY696" s="154"/>
      <c r="DZ696" s="154"/>
      <c r="EA696" s="154"/>
      <c r="EB696" s="154"/>
      <c r="EC696" s="154"/>
      <c r="ED696" s="154"/>
      <c r="EE696" s="154"/>
      <c r="EF696" s="154"/>
      <c r="EG696" s="154"/>
      <c r="EH696" s="154"/>
      <c r="EI696" s="154"/>
      <c r="EJ696" s="154"/>
      <c r="EK696" s="154"/>
      <c r="EL696" s="154"/>
      <c r="EM696" s="154"/>
      <c r="EN696" s="154"/>
      <c r="EO696" s="154"/>
      <c r="EP696" s="154"/>
      <c r="EQ696" s="154"/>
      <c r="ER696" s="154"/>
      <c r="ES696" s="154"/>
      <c r="ET696" s="154"/>
      <c r="EU696" s="154"/>
      <c r="EV696" s="154"/>
    </row>
    <row r="697" spans="32:152" ht="12.75">
      <c r="AF697" s="154"/>
      <c r="AG697" s="154"/>
      <c r="AH697" s="154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  <c r="BD697" s="154"/>
      <c r="BE697" s="154"/>
      <c r="BF697" s="154"/>
      <c r="BG697" s="154"/>
      <c r="BH697" s="154"/>
      <c r="BI697" s="154"/>
      <c r="BJ697" s="154"/>
      <c r="BK697" s="154"/>
      <c r="BL697" s="154"/>
      <c r="BM697" s="154"/>
      <c r="BN697" s="154"/>
      <c r="BO697" s="154"/>
      <c r="BP697" s="154"/>
      <c r="BQ697" s="154"/>
      <c r="BR697" s="154"/>
      <c r="BS697" s="154"/>
      <c r="BT697" s="154"/>
      <c r="BU697" s="154"/>
      <c r="BV697" s="154"/>
      <c r="BW697" s="154"/>
      <c r="BX697" s="154"/>
      <c r="BY697" s="154"/>
      <c r="BZ697" s="154"/>
      <c r="CA697" s="154"/>
      <c r="CB697" s="154"/>
      <c r="CC697" s="154"/>
      <c r="CD697" s="154"/>
      <c r="CE697" s="154"/>
      <c r="CF697" s="154"/>
      <c r="CG697" s="154"/>
      <c r="CH697" s="154"/>
      <c r="CI697" s="154"/>
      <c r="CJ697" s="154"/>
      <c r="CK697" s="154"/>
      <c r="CL697" s="154"/>
      <c r="CM697" s="154"/>
      <c r="CN697" s="154"/>
      <c r="CO697" s="154"/>
      <c r="CP697" s="154"/>
      <c r="CQ697" s="154"/>
      <c r="CR697" s="154"/>
      <c r="CS697" s="154"/>
      <c r="CT697" s="154"/>
      <c r="CU697" s="154"/>
      <c r="CV697" s="154"/>
      <c r="CW697" s="154"/>
      <c r="CX697" s="154"/>
      <c r="CY697" s="154"/>
      <c r="CZ697" s="154"/>
      <c r="DA697" s="154"/>
      <c r="DB697" s="154"/>
      <c r="DC697" s="154"/>
      <c r="DD697" s="154"/>
      <c r="DE697" s="154"/>
      <c r="DF697" s="154"/>
      <c r="DG697" s="154"/>
      <c r="DH697" s="154"/>
      <c r="DI697" s="154"/>
      <c r="DJ697" s="154"/>
      <c r="DK697" s="154"/>
      <c r="DL697" s="154"/>
      <c r="DM697" s="154"/>
      <c r="DN697" s="154"/>
      <c r="DO697" s="154"/>
      <c r="DP697" s="154"/>
      <c r="DQ697" s="154"/>
      <c r="DR697" s="154"/>
      <c r="DS697" s="154"/>
      <c r="DT697" s="154"/>
      <c r="DU697" s="154"/>
      <c r="DV697" s="154"/>
      <c r="DW697" s="154"/>
      <c r="DX697" s="154"/>
      <c r="DY697" s="154"/>
      <c r="DZ697" s="154"/>
      <c r="EA697" s="154"/>
      <c r="EB697" s="154"/>
      <c r="EC697" s="154"/>
      <c r="ED697" s="154"/>
      <c r="EE697" s="154"/>
      <c r="EF697" s="154"/>
      <c r="EG697" s="154"/>
      <c r="EH697" s="154"/>
      <c r="EI697" s="154"/>
      <c r="EJ697" s="154"/>
      <c r="EK697" s="154"/>
      <c r="EL697" s="154"/>
      <c r="EM697" s="154"/>
      <c r="EN697" s="154"/>
      <c r="EO697" s="154"/>
      <c r="EP697" s="154"/>
      <c r="EQ697" s="154"/>
      <c r="ER697" s="154"/>
      <c r="ES697" s="154"/>
      <c r="ET697" s="154"/>
      <c r="EU697" s="154"/>
      <c r="EV697" s="154"/>
    </row>
    <row r="698" spans="32:152" ht="12.75">
      <c r="AF698" s="154"/>
      <c r="AG698" s="154"/>
      <c r="AH698" s="154"/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  <c r="BD698" s="154"/>
      <c r="BE698" s="154"/>
      <c r="BF698" s="154"/>
      <c r="BG698" s="154"/>
      <c r="BH698" s="154"/>
      <c r="BI698" s="154"/>
      <c r="BJ698" s="154"/>
      <c r="BK698" s="154"/>
      <c r="BL698" s="154"/>
      <c r="BM698" s="154"/>
      <c r="BN698" s="154"/>
      <c r="BO698" s="154"/>
      <c r="BP698" s="154"/>
      <c r="BQ698" s="154"/>
      <c r="BR698" s="154"/>
      <c r="BS698" s="154"/>
      <c r="BT698" s="154"/>
      <c r="BU698" s="154"/>
      <c r="BV698" s="154"/>
      <c r="BW698" s="154"/>
      <c r="BX698" s="154"/>
      <c r="BY698" s="154"/>
      <c r="BZ698" s="154"/>
      <c r="CA698" s="154"/>
      <c r="CB698" s="154"/>
      <c r="CC698" s="154"/>
      <c r="CD698" s="154"/>
      <c r="CE698" s="154"/>
      <c r="CF698" s="154"/>
      <c r="CG698" s="154"/>
      <c r="CH698" s="154"/>
      <c r="CI698" s="154"/>
      <c r="CJ698" s="154"/>
      <c r="CK698" s="154"/>
      <c r="CL698" s="154"/>
      <c r="CM698" s="154"/>
      <c r="CN698" s="154"/>
      <c r="CO698" s="154"/>
      <c r="CP698" s="154"/>
      <c r="CQ698" s="154"/>
      <c r="CR698" s="154"/>
      <c r="CS698" s="154"/>
      <c r="CT698" s="154"/>
      <c r="CU698" s="154"/>
      <c r="CV698" s="154"/>
      <c r="CW698" s="154"/>
      <c r="CX698" s="154"/>
      <c r="CY698" s="154"/>
      <c r="CZ698" s="154"/>
      <c r="DA698" s="154"/>
      <c r="DB698" s="154"/>
      <c r="DC698" s="154"/>
      <c r="DD698" s="154"/>
      <c r="DE698" s="154"/>
      <c r="DF698" s="154"/>
      <c r="DG698" s="154"/>
      <c r="DH698" s="154"/>
      <c r="DI698" s="154"/>
      <c r="DJ698" s="154"/>
      <c r="DK698" s="154"/>
      <c r="DL698" s="154"/>
      <c r="DM698" s="154"/>
      <c r="DN698" s="154"/>
      <c r="DO698" s="154"/>
      <c r="DP698" s="154"/>
      <c r="DQ698" s="154"/>
      <c r="DR698" s="154"/>
      <c r="DS698" s="154"/>
      <c r="DT698" s="154"/>
      <c r="DU698" s="154"/>
      <c r="DV698" s="154"/>
      <c r="DW698" s="154"/>
      <c r="DX698" s="154"/>
      <c r="DY698" s="154"/>
      <c r="DZ698" s="154"/>
      <c r="EA698" s="154"/>
      <c r="EB698" s="154"/>
      <c r="EC698" s="154"/>
      <c r="ED698" s="154"/>
      <c r="EE698" s="154"/>
      <c r="EF698" s="154"/>
      <c r="EG698" s="154"/>
      <c r="EH698" s="154"/>
      <c r="EI698" s="154"/>
      <c r="EJ698" s="154"/>
      <c r="EK698" s="154"/>
      <c r="EL698" s="154"/>
      <c r="EM698" s="154"/>
      <c r="EN698" s="154"/>
      <c r="EO698" s="154"/>
      <c r="EP698" s="154"/>
      <c r="EQ698" s="154"/>
      <c r="ER698" s="154"/>
      <c r="ES698" s="154"/>
      <c r="ET698" s="154"/>
      <c r="EU698" s="154"/>
      <c r="EV698" s="154"/>
    </row>
    <row r="699" spans="32:152" ht="12.75">
      <c r="AF699" s="154"/>
      <c r="AG699" s="154"/>
      <c r="AH699" s="154"/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  <c r="BD699" s="154"/>
      <c r="BE699" s="154"/>
      <c r="BF699" s="154"/>
      <c r="BG699" s="154"/>
      <c r="BH699" s="154"/>
      <c r="BI699" s="154"/>
      <c r="BJ699" s="154"/>
      <c r="BK699" s="154"/>
      <c r="BL699" s="154"/>
      <c r="BM699" s="154"/>
      <c r="BN699" s="154"/>
      <c r="BO699" s="154"/>
      <c r="BP699" s="154"/>
      <c r="BQ699" s="154"/>
      <c r="BR699" s="154"/>
      <c r="BS699" s="154"/>
      <c r="BT699" s="154"/>
      <c r="BU699" s="154"/>
      <c r="BV699" s="154"/>
      <c r="BW699" s="154"/>
      <c r="BX699" s="154"/>
      <c r="BY699" s="154"/>
      <c r="BZ699" s="154"/>
      <c r="CA699" s="154"/>
      <c r="CB699" s="154"/>
      <c r="CC699" s="154"/>
      <c r="CD699" s="154"/>
      <c r="CE699" s="154"/>
      <c r="CF699" s="154"/>
      <c r="CG699" s="154"/>
      <c r="CH699" s="154"/>
      <c r="CI699" s="154"/>
      <c r="CJ699" s="154"/>
      <c r="CK699" s="154"/>
      <c r="CL699" s="154"/>
      <c r="CM699" s="154"/>
      <c r="CN699" s="154"/>
      <c r="CO699" s="154"/>
      <c r="CP699" s="154"/>
      <c r="CQ699" s="154"/>
      <c r="CR699" s="154"/>
      <c r="CS699" s="154"/>
      <c r="CT699" s="154"/>
      <c r="CU699" s="154"/>
      <c r="CV699" s="154"/>
      <c r="CW699" s="154"/>
      <c r="CX699" s="154"/>
      <c r="CY699" s="154"/>
      <c r="CZ699" s="154"/>
      <c r="DA699" s="154"/>
      <c r="DB699" s="154"/>
      <c r="DC699" s="154"/>
      <c r="DD699" s="154"/>
      <c r="DE699" s="154"/>
      <c r="DF699" s="154"/>
      <c r="DG699" s="154"/>
      <c r="DH699" s="154"/>
      <c r="DI699" s="154"/>
      <c r="DJ699" s="154"/>
      <c r="DK699" s="154"/>
      <c r="DL699" s="154"/>
      <c r="DM699" s="154"/>
      <c r="DN699" s="154"/>
      <c r="DO699" s="154"/>
      <c r="DP699" s="154"/>
      <c r="DQ699" s="154"/>
      <c r="DR699" s="154"/>
      <c r="DS699" s="154"/>
      <c r="DT699" s="154"/>
      <c r="DU699" s="154"/>
      <c r="DV699" s="154"/>
      <c r="DW699" s="154"/>
      <c r="DX699" s="154"/>
      <c r="DY699" s="154"/>
      <c r="DZ699" s="154"/>
      <c r="EA699" s="154"/>
      <c r="EB699" s="154"/>
      <c r="EC699" s="154"/>
      <c r="ED699" s="154"/>
      <c r="EE699" s="154"/>
      <c r="EF699" s="154"/>
      <c r="EG699" s="154"/>
      <c r="EH699" s="154"/>
      <c r="EI699" s="154"/>
      <c r="EJ699" s="154"/>
      <c r="EK699" s="154"/>
      <c r="EL699" s="154"/>
      <c r="EM699" s="154"/>
      <c r="EN699" s="154"/>
      <c r="EO699" s="154"/>
      <c r="EP699" s="154"/>
      <c r="EQ699" s="154"/>
      <c r="ER699" s="154"/>
      <c r="ES699" s="154"/>
      <c r="ET699" s="154"/>
      <c r="EU699" s="154"/>
      <c r="EV699" s="154"/>
    </row>
    <row r="700" spans="32:152" ht="12.75">
      <c r="AF700" s="154"/>
      <c r="AG700" s="154"/>
      <c r="AH700" s="154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  <c r="BD700" s="154"/>
      <c r="BE700" s="154"/>
      <c r="BF700" s="154"/>
      <c r="BG700" s="154"/>
      <c r="BH700" s="154"/>
      <c r="BI700" s="154"/>
      <c r="BJ700" s="154"/>
      <c r="BK700" s="154"/>
      <c r="BL700" s="154"/>
      <c r="BM700" s="154"/>
      <c r="BN700" s="154"/>
      <c r="BO700" s="154"/>
      <c r="BP700" s="154"/>
      <c r="BQ700" s="154"/>
      <c r="BR700" s="154"/>
      <c r="BS700" s="154"/>
      <c r="BT700" s="154"/>
      <c r="BU700" s="154"/>
      <c r="BV700" s="154"/>
      <c r="BW700" s="154"/>
      <c r="BX700" s="154"/>
      <c r="BY700" s="154"/>
      <c r="BZ700" s="154"/>
      <c r="CA700" s="154"/>
      <c r="CB700" s="154"/>
      <c r="CC700" s="154"/>
      <c r="CD700" s="154"/>
      <c r="CE700" s="154"/>
      <c r="CF700" s="154"/>
      <c r="CG700" s="154"/>
      <c r="CH700" s="154"/>
      <c r="CI700" s="154"/>
      <c r="CJ700" s="154"/>
      <c r="CK700" s="154"/>
      <c r="CL700" s="154"/>
      <c r="CM700" s="154"/>
      <c r="CN700" s="154"/>
      <c r="CO700" s="154"/>
      <c r="CP700" s="154"/>
      <c r="CQ700" s="154"/>
      <c r="CR700" s="154"/>
      <c r="CS700" s="154"/>
      <c r="CT700" s="154"/>
      <c r="CU700" s="154"/>
      <c r="CV700" s="154"/>
      <c r="CW700" s="154"/>
      <c r="CX700" s="154"/>
      <c r="CY700" s="154"/>
      <c r="CZ700" s="154"/>
      <c r="DA700" s="154"/>
      <c r="DB700" s="154"/>
      <c r="DC700" s="154"/>
      <c r="DD700" s="154"/>
      <c r="DE700" s="154"/>
      <c r="DF700" s="154"/>
      <c r="DG700" s="154"/>
      <c r="DH700" s="154"/>
      <c r="DI700" s="154"/>
      <c r="DJ700" s="154"/>
      <c r="DK700" s="154"/>
      <c r="DL700" s="154"/>
      <c r="DM700" s="154"/>
      <c r="DN700" s="154"/>
      <c r="DO700" s="154"/>
      <c r="DP700" s="154"/>
      <c r="DQ700" s="154"/>
      <c r="DR700" s="154"/>
      <c r="DS700" s="154"/>
      <c r="DT700" s="154"/>
      <c r="DU700" s="154"/>
      <c r="DV700" s="154"/>
      <c r="DW700" s="154"/>
      <c r="DX700" s="154"/>
      <c r="DY700" s="154"/>
      <c r="DZ700" s="154"/>
      <c r="EA700" s="154"/>
      <c r="EB700" s="154"/>
      <c r="EC700" s="154"/>
      <c r="ED700" s="154"/>
      <c r="EE700" s="154"/>
      <c r="EF700" s="154"/>
      <c r="EG700" s="154"/>
      <c r="EH700" s="154"/>
      <c r="EI700" s="154"/>
      <c r="EJ700" s="154"/>
      <c r="EK700" s="154"/>
      <c r="EL700" s="154"/>
      <c r="EM700" s="154"/>
      <c r="EN700" s="154"/>
      <c r="EO700" s="154"/>
      <c r="EP700" s="154"/>
      <c r="EQ700" s="154"/>
      <c r="ER700" s="154"/>
      <c r="ES700" s="154"/>
      <c r="ET700" s="154"/>
      <c r="EU700" s="154"/>
      <c r="EV700" s="154"/>
    </row>
    <row r="701" spans="32:152" ht="12.75">
      <c r="AF701" s="154"/>
      <c r="AG701" s="154"/>
      <c r="AH701" s="154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  <c r="BD701" s="154"/>
      <c r="BE701" s="154"/>
      <c r="BF701" s="154"/>
      <c r="BG701" s="154"/>
      <c r="BH701" s="154"/>
      <c r="BI701" s="154"/>
      <c r="BJ701" s="154"/>
      <c r="BK701" s="154"/>
      <c r="BL701" s="154"/>
      <c r="BM701" s="154"/>
      <c r="BN701" s="154"/>
      <c r="BO701" s="154"/>
      <c r="BP701" s="154"/>
      <c r="BQ701" s="154"/>
      <c r="BR701" s="154"/>
      <c r="BS701" s="154"/>
      <c r="BT701" s="154"/>
      <c r="BU701" s="154"/>
      <c r="BV701" s="154"/>
      <c r="BW701" s="154"/>
      <c r="BX701" s="154"/>
      <c r="BY701" s="154"/>
      <c r="BZ701" s="154"/>
      <c r="CA701" s="154"/>
      <c r="CB701" s="154"/>
      <c r="CC701" s="154"/>
      <c r="CD701" s="154"/>
      <c r="CE701" s="154"/>
      <c r="CF701" s="154"/>
      <c r="CG701" s="154"/>
      <c r="CH701" s="154"/>
      <c r="CI701" s="154"/>
      <c r="CJ701" s="154"/>
      <c r="CK701" s="154"/>
      <c r="CL701" s="154"/>
      <c r="CM701" s="154"/>
      <c r="CN701" s="154"/>
      <c r="CO701" s="154"/>
      <c r="CP701" s="154"/>
      <c r="CQ701" s="154"/>
      <c r="CR701" s="154"/>
      <c r="CS701" s="154"/>
      <c r="CT701" s="154"/>
      <c r="CU701" s="154"/>
      <c r="CV701" s="154"/>
      <c r="CW701" s="154"/>
      <c r="CX701" s="154"/>
      <c r="CY701" s="154"/>
      <c r="CZ701" s="154"/>
      <c r="DA701" s="154"/>
      <c r="DB701" s="154"/>
      <c r="DC701" s="154"/>
      <c r="DD701" s="154"/>
      <c r="DE701" s="154"/>
      <c r="DF701" s="154"/>
      <c r="DG701" s="154"/>
      <c r="DH701" s="154"/>
      <c r="DI701" s="154"/>
      <c r="DJ701" s="154"/>
      <c r="DK701" s="154"/>
      <c r="DL701" s="154"/>
      <c r="DM701" s="154"/>
      <c r="DN701" s="154"/>
      <c r="DO701" s="154"/>
      <c r="DP701" s="154"/>
      <c r="DQ701" s="154"/>
      <c r="DR701" s="154"/>
      <c r="DS701" s="154"/>
      <c r="DT701" s="154"/>
      <c r="DU701" s="154"/>
      <c r="DV701" s="154"/>
      <c r="DW701" s="154"/>
      <c r="DX701" s="154"/>
      <c r="DY701" s="154"/>
      <c r="DZ701" s="154"/>
      <c r="EA701" s="154"/>
      <c r="EB701" s="154"/>
      <c r="EC701" s="154"/>
      <c r="ED701" s="154"/>
      <c r="EE701" s="154"/>
      <c r="EF701" s="154"/>
      <c r="EG701" s="154"/>
      <c r="EH701" s="154"/>
      <c r="EI701" s="154"/>
      <c r="EJ701" s="154"/>
      <c r="EK701" s="154"/>
      <c r="EL701" s="154"/>
      <c r="EM701" s="154"/>
      <c r="EN701" s="154"/>
      <c r="EO701" s="154"/>
      <c r="EP701" s="154"/>
      <c r="EQ701" s="154"/>
      <c r="ER701" s="154"/>
      <c r="ES701" s="154"/>
      <c r="ET701" s="154"/>
      <c r="EU701" s="154"/>
      <c r="EV701" s="154"/>
    </row>
    <row r="702" spans="32:152" ht="12.75">
      <c r="AF702" s="154"/>
      <c r="AG702" s="154"/>
      <c r="AH702" s="154"/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  <c r="BD702" s="154"/>
      <c r="BE702" s="154"/>
      <c r="BF702" s="154"/>
      <c r="BG702" s="154"/>
      <c r="BH702" s="154"/>
      <c r="BI702" s="154"/>
      <c r="BJ702" s="154"/>
      <c r="BK702" s="154"/>
      <c r="BL702" s="154"/>
      <c r="BM702" s="154"/>
      <c r="BN702" s="154"/>
      <c r="BO702" s="154"/>
      <c r="BP702" s="154"/>
      <c r="BQ702" s="154"/>
      <c r="BR702" s="154"/>
      <c r="BS702" s="154"/>
      <c r="BT702" s="154"/>
      <c r="BU702" s="154"/>
      <c r="BV702" s="154"/>
      <c r="BW702" s="154"/>
      <c r="BX702" s="154"/>
      <c r="BY702" s="154"/>
      <c r="BZ702" s="154"/>
      <c r="CA702" s="154"/>
      <c r="CB702" s="154"/>
      <c r="CC702" s="154"/>
      <c r="CD702" s="154"/>
      <c r="CE702" s="154"/>
      <c r="CF702" s="154"/>
      <c r="CG702" s="154"/>
      <c r="CH702" s="154"/>
      <c r="CI702" s="154"/>
      <c r="CJ702" s="154"/>
      <c r="CK702" s="154"/>
      <c r="CL702" s="154"/>
      <c r="CM702" s="154"/>
      <c r="CN702" s="154"/>
      <c r="CO702" s="154"/>
      <c r="CP702" s="154"/>
      <c r="CQ702" s="154"/>
      <c r="CR702" s="154"/>
      <c r="CS702" s="154"/>
      <c r="CT702" s="154"/>
      <c r="CU702" s="154"/>
      <c r="CV702" s="154"/>
      <c r="CW702" s="154"/>
      <c r="CX702" s="154"/>
      <c r="CY702" s="154"/>
      <c r="CZ702" s="154"/>
      <c r="DA702" s="154"/>
      <c r="DB702" s="154"/>
      <c r="DC702" s="154"/>
      <c r="DD702" s="154"/>
      <c r="DE702" s="154"/>
      <c r="DF702" s="154"/>
      <c r="DG702" s="154"/>
      <c r="DH702" s="154"/>
      <c r="DI702" s="154"/>
      <c r="DJ702" s="154"/>
      <c r="DK702" s="154"/>
      <c r="DL702" s="154"/>
      <c r="DM702" s="154"/>
      <c r="DN702" s="154"/>
      <c r="DO702" s="154"/>
      <c r="DP702" s="154"/>
      <c r="DQ702" s="154"/>
      <c r="DR702" s="154"/>
      <c r="DS702" s="154"/>
      <c r="DT702" s="154"/>
      <c r="DU702" s="154"/>
      <c r="DV702" s="154"/>
      <c r="DW702" s="154"/>
      <c r="DX702" s="154"/>
      <c r="DY702" s="154"/>
      <c r="DZ702" s="154"/>
      <c r="EA702" s="154"/>
      <c r="EB702" s="154"/>
      <c r="EC702" s="154"/>
      <c r="ED702" s="154"/>
      <c r="EE702" s="154"/>
      <c r="EF702" s="154"/>
      <c r="EG702" s="154"/>
      <c r="EH702" s="154"/>
      <c r="EI702" s="154"/>
      <c r="EJ702" s="154"/>
      <c r="EK702" s="154"/>
      <c r="EL702" s="154"/>
      <c r="EM702" s="154"/>
      <c r="EN702" s="154"/>
      <c r="EO702" s="154"/>
      <c r="EP702" s="154"/>
      <c r="EQ702" s="154"/>
      <c r="ER702" s="154"/>
      <c r="ES702" s="154"/>
      <c r="ET702" s="154"/>
      <c r="EU702" s="154"/>
      <c r="EV702" s="154"/>
    </row>
    <row r="703" spans="32:152" ht="12.75">
      <c r="AF703" s="154"/>
      <c r="AG703" s="154"/>
      <c r="AH703" s="154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  <c r="BD703" s="154"/>
      <c r="BE703" s="154"/>
      <c r="BF703" s="154"/>
      <c r="BG703" s="154"/>
      <c r="BH703" s="154"/>
      <c r="BI703" s="154"/>
      <c r="BJ703" s="154"/>
      <c r="BK703" s="154"/>
      <c r="BL703" s="154"/>
      <c r="BM703" s="154"/>
      <c r="BN703" s="154"/>
      <c r="BO703" s="154"/>
      <c r="BP703" s="154"/>
      <c r="BQ703" s="154"/>
      <c r="BR703" s="154"/>
      <c r="BS703" s="154"/>
      <c r="BT703" s="154"/>
      <c r="BU703" s="154"/>
      <c r="BV703" s="154"/>
      <c r="BW703" s="154"/>
      <c r="BX703" s="154"/>
      <c r="BY703" s="154"/>
      <c r="BZ703" s="154"/>
      <c r="CA703" s="154"/>
      <c r="CB703" s="154"/>
      <c r="CC703" s="154"/>
      <c r="CD703" s="154"/>
      <c r="CE703" s="154"/>
      <c r="CF703" s="154"/>
      <c r="CG703" s="154"/>
      <c r="CH703" s="154"/>
      <c r="CI703" s="154"/>
      <c r="CJ703" s="154"/>
      <c r="CK703" s="154"/>
      <c r="CL703" s="154"/>
      <c r="CM703" s="154"/>
      <c r="CN703" s="154"/>
      <c r="CO703" s="154"/>
      <c r="CP703" s="154"/>
      <c r="CQ703" s="154"/>
      <c r="CR703" s="154"/>
      <c r="CS703" s="154"/>
      <c r="CT703" s="154"/>
      <c r="CU703" s="154"/>
      <c r="CV703" s="154"/>
      <c r="CW703" s="154"/>
      <c r="CX703" s="154"/>
      <c r="CY703" s="154"/>
      <c r="CZ703" s="154"/>
      <c r="DA703" s="154"/>
      <c r="DB703" s="154"/>
      <c r="DC703" s="154"/>
      <c r="DD703" s="154"/>
      <c r="DE703" s="154"/>
      <c r="DF703" s="154"/>
      <c r="DG703" s="154"/>
      <c r="DH703" s="154"/>
      <c r="DI703" s="154"/>
      <c r="DJ703" s="154"/>
      <c r="DK703" s="154"/>
      <c r="DL703" s="154"/>
      <c r="DM703" s="154"/>
      <c r="DN703" s="154"/>
      <c r="DO703" s="154"/>
      <c r="DP703" s="154"/>
      <c r="DQ703" s="154"/>
      <c r="DR703" s="154"/>
      <c r="DS703" s="154"/>
      <c r="DT703" s="154"/>
      <c r="DU703" s="154"/>
      <c r="DV703" s="154"/>
      <c r="DW703" s="154"/>
      <c r="DX703" s="154"/>
      <c r="DY703" s="154"/>
      <c r="DZ703" s="154"/>
      <c r="EA703" s="154"/>
      <c r="EB703" s="154"/>
      <c r="EC703" s="154"/>
      <c r="ED703" s="154"/>
      <c r="EE703" s="154"/>
      <c r="EF703" s="154"/>
      <c r="EG703" s="154"/>
      <c r="EH703" s="154"/>
      <c r="EI703" s="154"/>
      <c r="EJ703" s="154"/>
      <c r="EK703" s="154"/>
      <c r="EL703" s="154"/>
      <c r="EM703" s="154"/>
      <c r="EN703" s="154"/>
      <c r="EO703" s="154"/>
      <c r="EP703" s="154"/>
      <c r="EQ703" s="154"/>
      <c r="ER703" s="154"/>
      <c r="ES703" s="154"/>
      <c r="ET703" s="154"/>
      <c r="EU703" s="154"/>
      <c r="EV703" s="154"/>
    </row>
    <row r="704" spans="32:152" ht="12.75">
      <c r="AF704" s="154"/>
      <c r="AG704" s="154"/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  <c r="BD704" s="154"/>
      <c r="BE704" s="154"/>
      <c r="BF704" s="154"/>
      <c r="BG704" s="154"/>
      <c r="BH704" s="154"/>
      <c r="BI704" s="154"/>
      <c r="BJ704" s="154"/>
      <c r="BK704" s="154"/>
      <c r="BL704" s="154"/>
      <c r="BM704" s="154"/>
      <c r="BN704" s="154"/>
      <c r="BO704" s="154"/>
      <c r="BP704" s="154"/>
      <c r="BQ704" s="154"/>
      <c r="BR704" s="154"/>
      <c r="BS704" s="154"/>
      <c r="BT704" s="154"/>
      <c r="BU704" s="154"/>
      <c r="BV704" s="154"/>
      <c r="BW704" s="154"/>
      <c r="BX704" s="154"/>
      <c r="BY704" s="154"/>
      <c r="BZ704" s="154"/>
      <c r="CA704" s="154"/>
      <c r="CB704" s="154"/>
      <c r="CC704" s="154"/>
      <c r="CD704" s="154"/>
      <c r="CE704" s="154"/>
      <c r="CF704" s="154"/>
      <c r="CG704" s="154"/>
      <c r="CH704" s="154"/>
      <c r="CI704" s="154"/>
      <c r="CJ704" s="154"/>
      <c r="CK704" s="154"/>
      <c r="CL704" s="154"/>
      <c r="CM704" s="154"/>
      <c r="CN704" s="154"/>
      <c r="CO704" s="154"/>
      <c r="CP704" s="154"/>
      <c r="CQ704" s="154"/>
      <c r="CR704" s="154"/>
      <c r="CS704" s="154"/>
      <c r="CT704" s="154"/>
      <c r="CU704" s="154"/>
      <c r="CV704" s="154"/>
      <c r="CW704" s="154"/>
      <c r="CX704" s="154"/>
      <c r="CY704" s="154"/>
      <c r="CZ704" s="154"/>
      <c r="DA704" s="154"/>
      <c r="DB704" s="154"/>
      <c r="DC704" s="154"/>
      <c r="DD704" s="154"/>
      <c r="DE704" s="154"/>
      <c r="DF704" s="154"/>
      <c r="DG704" s="154"/>
      <c r="DH704" s="154"/>
      <c r="DI704" s="154"/>
      <c r="DJ704" s="154"/>
      <c r="DK704" s="154"/>
      <c r="DL704" s="154"/>
      <c r="DM704" s="154"/>
      <c r="DN704" s="154"/>
      <c r="DO704" s="154"/>
      <c r="DP704" s="154"/>
      <c r="DQ704" s="154"/>
      <c r="DR704" s="154"/>
      <c r="DS704" s="154"/>
      <c r="DT704" s="154"/>
      <c r="DU704" s="154"/>
      <c r="DV704" s="154"/>
      <c r="DW704" s="154"/>
      <c r="DX704" s="154"/>
      <c r="DY704" s="154"/>
      <c r="DZ704" s="154"/>
      <c r="EA704" s="154"/>
      <c r="EB704" s="154"/>
      <c r="EC704" s="154"/>
      <c r="ED704" s="154"/>
      <c r="EE704" s="154"/>
      <c r="EF704" s="154"/>
      <c r="EG704" s="154"/>
      <c r="EH704" s="154"/>
      <c r="EI704" s="154"/>
      <c r="EJ704" s="154"/>
      <c r="EK704" s="154"/>
      <c r="EL704" s="154"/>
      <c r="EM704" s="154"/>
      <c r="EN704" s="154"/>
      <c r="EO704" s="154"/>
      <c r="EP704" s="154"/>
      <c r="EQ704" s="154"/>
      <c r="ER704" s="154"/>
      <c r="ES704" s="154"/>
      <c r="ET704" s="154"/>
      <c r="EU704" s="154"/>
      <c r="EV704" s="154"/>
    </row>
    <row r="705" spans="32:152" ht="12.75">
      <c r="AF705" s="154"/>
      <c r="AG705" s="154"/>
      <c r="AH705" s="154"/>
      <c r="AI705" s="154"/>
      <c r="AJ705" s="154"/>
      <c r="AK705" s="154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  <c r="BD705" s="154"/>
      <c r="BE705" s="154"/>
      <c r="BF705" s="154"/>
      <c r="BG705" s="154"/>
      <c r="BH705" s="154"/>
      <c r="BI705" s="154"/>
      <c r="BJ705" s="154"/>
      <c r="BK705" s="154"/>
      <c r="BL705" s="154"/>
      <c r="BM705" s="154"/>
      <c r="BN705" s="154"/>
      <c r="BO705" s="154"/>
      <c r="BP705" s="154"/>
      <c r="BQ705" s="154"/>
      <c r="BR705" s="154"/>
      <c r="BS705" s="154"/>
      <c r="BT705" s="154"/>
      <c r="BU705" s="154"/>
      <c r="BV705" s="154"/>
      <c r="BW705" s="154"/>
      <c r="BX705" s="154"/>
      <c r="BY705" s="154"/>
      <c r="BZ705" s="154"/>
      <c r="CA705" s="154"/>
      <c r="CB705" s="154"/>
      <c r="CC705" s="154"/>
      <c r="CD705" s="154"/>
      <c r="CE705" s="154"/>
      <c r="CF705" s="154"/>
      <c r="CG705" s="154"/>
      <c r="CH705" s="154"/>
      <c r="CI705" s="154"/>
      <c r="CJ705" s="154"/>
      <c r="CK705" s="154"/>
      <c r="CL705" s="154"/>
      <c r="CM705" s="154"/>
      <c r="CN705" s="154"/>
      <c r="CO705" s="154"/>
      <c r="CP705" s="154"/>
      <c r="CQ705" s="154"/>
      <c r="CR705" s="154"/>
      <c r="CS705" s="154"/>
      <c r="CT705" s="154"/>
      <c r="CU705" s="154"/>
      <c r="CV705" s="154"/>
      <c r="CW705" s="154"/>
      <c r="CX705" s="154"/>
      <c r="CY705" s="154"/>
      <c r="CZ705" s="154"/>
      <c r="DA705" s="154"/>
      <c r="DB705" s="154"/>
      <c r="DC705" s="154"/>
      <c r="DD705" s="154"/>
      <c r="DE705" s="154"/>
      <c r="DF705" s="154"/>
      <c r="DG705" s="154"/>
      <c r="DH705" s="154"/>
      <c r="DI705" s="154"/>
      <c r="DJ705" s="154"/>
      <c r="DK705" s="154"/>
      <c r="DL705" s="154"/>
      <c r="DM705" s="154"/>
      <c r="DN705" s="154"/>
      <c r="DO705" s="154"/>
      <c r="DP705" s="154"/>
      <c r="DQ705" s="154"/>
      <c r="DR705" s="154"/>
      <c r="DS705" s="154"/>
      <c r="DT705" s="154"/>
      <c r="DU705" s="154"/>
      <c r="DV705" s="154"/>
      <c r="DW705" s="154"/>
      <c r="DX705" s="154"/>
      <c r="DY705" s="154"/>
      <c r="DZ705" s="154"/>
      <c r="EA705" s="154"/>
      <c r="EB705" s="154"/>
      <c r="EC705" s="154"/>
      <c r="ED705" s="154"/>
      <c r="EE705" s="154"/>
      <c r="EF705" s="154"/>
      <c r="EG705" s="154"/>
      <c r="EH705" s="154"/>
      <c r="EI705" s="154"/>
      <c r="EJ705" s="154"/>
      <c r="EK705" s="154"/>
      <c r="EL705" s="154"/>
      <c r="EM705" s="154"/>
      <c r="EN705" s="154"/>
      <c r="EO705" s="154"/>
      <c r="EP705" s="154"/>
      <c r="EQ705" s="154"/>
      <c r="ER705" s="154"/>
      <c r="ES705" s="154"/>
      <c r="ET705" s="154"/>
      <c r="EU705" s="154"/>
      <c r="EV705" s="154"/>
    </row>
    <row r="706" spans="32:152" ht="12.75">
      <c r="AF706" s="154"/>
      <c r="AG706" s="154"/>
      <c r="AH706" s="154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  <c r="BD706" s="154"/>
      <c r="BE706" s="154"/>
      <c r="BF706" s="154"/>
      <c r="BG706" s="154"/>
      <c r="BH706" s="154"/>
      <c r="BI706" s="154"/>
      <c r="BJ706" s="154"/>
      <c r="BK706" s="154"/>
      <c r="BL706" s="154"/>
      <c r="BM706" s="154"/>
      <c r="BN706" s="154"/>
      <c r="BO706" s="154"/>
      <c r="BP706" s="154"/>
      <c r="BQ706" s="154"/>
      <c r="BR706" s="154"/>
      <c r="BS706" s="154"/>
      <c r="BT706" s="154"/>
      <c r="BU706" s="154"/>
      <c r="BV706" s="154"/>
      <c r="BW706" s="154"/>
      <c r="BX706" s="154"/>
      <c r="BY706" s="154"/>
      <c r="BZ706" s="154"/>
      <c r="CA706" s="154"/>
      <c r="CB706" s="154"/>
      <c r="CC706" s="154"/>
      <c r="CD706" s="154"/>
      <c r="CE706" s="154"/>
      <c r="CF706" s="154"/>
      <c r="CG706" s="154"/>
      <c r="CH706" s="154"/>
      <c r="CI706" s="154"/>
      <c r="CJ706" s="154"/>
      <c r="CK706" s="154"/>
      <c r="CL706" s="154"/>
      <c r="CM706" s="154"/>
      <c r="CN706" s="154"/>
      <c r="CO706" s="154"/>
      <c r="CP706" s="154"/>
      <c r="CQ706" s="154"/>
      <c r="CR706" s="154"/>
      <c r="CS706" s="154"/>
      <c r="CT706" s="154"/>
      <c r="CU706" s="154"/>
      <c r="CV706" s="154"/>
      <c r="CW706" s="154"/>
      <c r="CX706" s="154"/>
      <c r="CY706" s="154"/>
      <c r="CZ706" s="154"/>
      <c r="DA706" s="154"/>
      <c r="DB706" s="154"/>
      <c r="DC706" s="154"/>
      <c r="DD706" s="154"/>
      <c r="DE706" s="154"/>
      <c r="DF706" s="154"/>
      <c r="DG706" s="154"/>
      <c r="DH706" s="154"/>
      <c r="DI706" s="154"/>
      <c r="DJ706" s="154"/>
      <c r="DK706" s="154"/>
      <c r="DL706" s="154"/>
      <c r="DM706" s="154"/>
      <c r="DN706" s="154"/>
      <c r="DO706" s="154"/>
      <c r="DP706" s="154"/>
      <c r="DQ706" s="154"/>
      <c r="DR706" s="154"/>
      <c r="DS706" s="154"/>
      <c r="DT706" s="154"/>
      <c r="DU706" s="154"/>
      <c r="DV706" s="154"/>
      <c r="DW706" s="154"/>
      <c r="DX706" s="154"/>
      <c r="DY706" s="154"/>
      <c r="DZ706" s="154"/>
      <c r="EA706" s="154"/>
      <c r="EB706" s="154"/>
      <c r="EC706" s="154"/>
      <c r="ED706" s="154"/>
      <c r="EE706" s="154"/>
      <c r="EF706" s="154"/>
      <c r="EG706" s="154"/>
      <c r="EH706" s="154"/>
      <c r="EI706" s="154"/>
      <c r="EJ706" s="154"/>
      <c r="EK706" s="154"/>
      <c r="EL706" s="154"/>
      <c r="EM706" s="154"/>
      <c r="EN706" s="154"/>
      <c r="EO706" s="154"/>
      <c r="EP706" s="154"/>
      <c r="EQ706" s="154"/>
      <c r="ER706" s="154"/>
      <c r="ES706" s="154"/>
      <c r="ET706" s="154"/>
      <c r="EU706" s="154"/>
      <c r="EV706" s="154"/>
    </row>
    <row r="707" spans="32:152" ht="12.75">
      <c r="AF707" s="154"/>
      <c r="AG707" s="154"/>
      <c r="AH707" s="154"/>
      <c r="AI707" s="154"/>
      <c r="AJ707" s="154"/>
      <c r="AK707" s="154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  <c r="BD707" s="154"/>
      <c r="BE707" s="154"/>
      <c r="BF707" s="154"/>
      <c r="BG707" s="154"/>
      <c r="BH707" s="154"/>
      <c r="BI707" s="154"/>
      <c r="BJ707" s="154"/>
      <c r="BK707" s="154"/>
      <c r="BL707" s="154"/>
      <c r="BM707" s="154"/>
      <c r="BN707" s="154"/>
      <c r="BO707" s="154"/>
      <c r="BP707" s="154"/>
      <c r="BQ707" s="154"/>
      <c r="BR707" s="154"/>
      <c r="BS707" s="154"/>
      <c r="BT707" s="154"/>
      <c r="BU707" s="154"/>
      <c r="BV707" s="154"/>
      <c r="BW707" s="154"/>
      <c r="BX707" s="154"/>
      <c r="BY707" s="154"/>
      <c r="BZ707" s="154"/>
      <c r="CA707" s="154"/>
      <c r="CB707" s="154"/>
      <c r="CC707" s="154"/>
      <c r="CD707" s="154"/>
      <c r="CE707" s="154"/>
      <c r="CF707" s="154"/>
      <c r="CG707" s="154"/>
      <c r="CH707" s="154"/>
      <c r="CI707" s="154"/>
      <c r="CJ707" s="154"/>
      <c r="CK707" s="154"/>
      <c r="CL707" s="154"/>
      <c r="CM707" s="154"/>
      <c r="CN707" s="154"/>
      <c r="CO707" s="154"/>
      <c r="CP707" s="154"/>
      <c r="CQ707" s="154"/>
      <c r="CR707" s="154"/>
      <c r="CS707" s="154"/>
      <c r="CT707" s="154"/>
      <c r="CU707" s="154"/>
      <c r="CV707" s="154"/>
      <c r="CW707" s="154"/>
      <c r="CX707" s="154"/>
      <c r="CY707" s="154"/>
      <c r="CZ707" s="154"/>
      <c r="DA707" s="154"/>
      <c r="DB707" s="154"/>
      <c r="DC707" s="154"/>
      <c r="DD707" s="154"/>
      <c r="DE707" s="154"/>
      <c r="DF707" s="154"/>
      <c r="DG707" s="154"/>
      <c r="DH707" s="154"/>
      <c r="DI707" s="154"/>
      <c r="DJ707" s="154"/>
      <c r="DK707" s="154"/>
      <c r="DL707" s="154"/>
      <c r="DM707" s="154"/>
      <c r="DN707" s="154"/>
      <c r="DO707" s="154"/>
      <c r="DP707" s="154"/>
      <c r="DQ707" s="154"/>
      <c r="DR707" s="154"/>
      <c r="DS707" s="154"/>
      <c r="DT707" s="154"/>
      <c r="DU707" s="154"/>
      <c r="DV707" s="154"/>
      <c r="DW707" s="154"/>
      <c r="DX707" s="154"/>
      <c r="DY707" s="154"/>
      <c r="DZ707" s="154"/>
      <c r="EA707" s="154"/>
      <c r="EB707" s="154"/>
      <c r="EC707" s="154"/>
      <c r="ED707" s="154"/>
      <c r="EE707" s="154"/>
      <c r="EF707" s="154"/>
      <c r="EG707" s="154"/>
      <c r="EH707" s="154"/>
      <c r="EI707" s="154"/>
      <c r="EJ707" s="154"/>
      <c r="EK707" s="154"/>
      <c r="EL707" s="154"/>
      <c r="EM707" s="154"/>
      <c r="EN707" s="154"/>
      <c r="EO707" s="154"/>
      <c r="EP707" s="154"/>
      <c r="EQ707" s="154"/>
      <c r="ER707" s="154"/>
      <c r="ES707" s="154"/>
      <c r="ET707" s="154"/>
      <c r="EU707" s="154"/>
      <c r="EV707" s="154"/>
    </row>
    <row r="708" spans="32:152" ht="12.75">
      <c r="AF708" s="154"/>
      <c r="AG708" s="154"/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  <c r="BD708" s="154"/>
      <c r="BE708" s="154"/>
      <c r="BF708" s="154"/>
      <c r="BG708" s="154"/>
      <c r="BH708" s="154"/>
      <c r="BI708" s="154"/>
      <c r="BJ708" s="154"/>
      <c r="BK708" s="154"/>
      <c r="BL708" s="154"/>
      <c r="BM708" s="154"/>
      <c r="BN708" s="154"/>
      <c r="BO708" s="154"/>
      <c r="BP708" s="154"/>
      <c r="BQ708" s="154"/>
      <c r="BR708" s="154"/>
      <c r="BS708" s="154"/>
      <c r="BT708" s="154"/>
      <c r="BU708" s="154"/>
      <c r="BV708" s="154"/>
      <c r="BW708" s="154"/>
      <c r="BX708" s="154"/>
      <c r="BY708" s="154"/>
      <c r="BZ708" s="154"/>
      <c r="CA708" s="154"/>
      <c r="CB708" s="154"/>
      <c r="CC708" s="154"/>
      <c r="CD708" s="154"/>
      <c r="CE708" s="154"/>
      <c r="CF708" s="154"/>
      <c r="CG708" s="154"/>
      <c r="CH708" s="154"/>
      <c r="CI708" s="154"/>
      <c r="CJ708" s="154"/>
      <c r="CK708" s="154"/>
      <c r="CL708" s="154"/>
      <c r="CM708" s="154"/>
      <c r="CN708" s="154"/>
      <c r="CO708" s="154"/>
      <c r="CP708" s="154"/>
      <c r="CQ708" s="154"/>
      <c r="CR708" s="154"/>
      <c r="CS708" s="154"/>
      <c r="CT708" s="154"/>
      <c r="CU708" s="154"/>
      <c r="CV708" s="154"/>
      <c r="CW708" s="154"/>
      <c r="CX708" s="154"/>
      <c r="CY708" s="154"/>
      <c r="CZ708" s="154"/>
      <c r="DA708" s="154"/>
      <c r="DB708" s="154"/>
      <c r="DC708" s="154"/>
      <c r="DD708" s="154"/>
      <c r="DE708" s="154"/>
      <c r="DF708" s="154"/>
      <c r="DG708" s="154"/>
      <c r="DH708" s="154"/>
      <c r="DI708" s="154"/>
      <c r="DJ708" s="154"/>
      <c r="DK708" s="154"/>
      <c r="DL708" s="154"/>
      <c r="DM708" s="154"/>
      <c r="DN708" s="154"/>
      <c r="DO708" s="154"/>
      <c r="DP708" s="154"/>
      <c r="DQ708" s="154"/>
      <c r="DR708" s="154"/>
      <c r="DS708" s="154"/>
      <c r="DT708" s="154"/>
      <c r="DU708" s="154"/>
      <c r="DV708" s="154"/>
      <c r="DW708" s="154"/>
      <c r="DX708" s="154"/>
      <c r="DY708" s="154"/>
      <c r="DZ708" s="154"/>
      <c r="EA708" s="154"/>
      <c r="EB708" s="154"/>
      <c r="EC708" s="154"/>
      <c r="ED708" s="154"/>
      <c r="EE708" s="154"/>
      <c r="EF708" s="154"/>
      <c r="EG708" s="154"/>
      <c r="EH708" s="154"/>
      <c r="EI708" s="154"/>
      <c r="EJ708" s="154"/>
      <c r="EK708" s="154"/>
      <c r="EL708" s="154"/>
      <c r="EM708" s="154"/>
      <c r="EN708" s="154"/>
      <c r="EO708" s="154"/>
      <c r="EP708" s="154"/>
      <c r="EQ708" s="154"/>
      <c r="ER708" s="154"/>
      <c r="ES708" s="154"/>
      <c r="ET708" s="154"/>
      <c r="EU708" s="154"/>
      <c r="EV708" s="154"/>
    </row>
    <row r="709" spans="32:152" ht="12.75">
      <c r="AF709" s="154"/>
      <c r="AG709" s="154"/>
      <c r="AH709" s="154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  <c r="BD709" s="154"/>
      <c r="BE709" s="154"/>
      <c r="BF709" s="154"/>
      <c r="BG709" s="154"/>
      <c r="BH709" s="154"/>
      <c r="BI709" s="154"/>
      <c r="BJ709" s="154"/>
      <c r="BK709" s="154"/>
      <c r="BL709" s="154"/>
      <c r="BM709" s="154"/>
      <c r="BN709" s="154"/>
      <c r="BO709" s="154"/>
      <c r="BP709" s="154"/>
      <c r="BQ709" s="154"/>
      <c r="BR709" s="154"/>
      <c r="BS709" s="154"/>
      <c r="BT709" s="154"/>
      <c r="BU709" s="154"/>
      <c r="BV709" s="154"/>
      <c r="BW709" s="154"/>
      <c r="BX709" s="154"/>
      <c r="BY709" s="154"/>
      <c r="BZ709" s="154"/>
      <c r="CA709" s="154"/>
      <c r="CB709" s="154"/>
      <c r="CC709" s="154"/>
      <c r="CD709" s="154"/>
      <c r="CE709" s="154"/>
      <c r="CF709" s="154"/>
      <c r="CG709" s="154"/>
      <c r="CH709" s="154"/>
      <c r="CI709" s="154"/>
      <c r="CJ709" s="154"/>
      <c r="CK709" s="154"/>
      <c r="CL709" s="154"/>
      <c r="CM709" s="154"/>
      <c r="CN709" s="154"/>
      <c r="CO709" s="154"/>
      <c r="CP709" s="154"/>
      <c r="CQ709" s="154"/>
      <c r="CR709" s="154"/>
      <c r="CS709" s="154"/>
      <c r="CT709" s="154"/>
      <c r="CU709" s="154"/>
      <c r="CV709" s="154"/>
      <c r="CW709" s="154"/>
      <c r="CX709" s="154"/>
      <c r="CY709" s="154"/>
      <c r="CZ709" s="154"/>
      <c r="DA709" s="154"/>
      <c r="DB709" s="154"/>
      <c r="DC709" s="154"/>
      <c r="DD709" s="154"/>
      <c r="DE709" s="154"/>
      <c r="DF709" s="154"/>
      <c r="DG709" s="154"/>
      <c r="DH709" s="154"/>
      <c r="DI709" s="154"/>
      <c r="DJ709" s="154"/>
      <c r="DK709" s="154"/>
      <c r="DL709" s="154"/>
      <c r="DM709" s="154"/>
      <c r="DN709" s="154"/>
      <c r="DO709" s="154"/>
      <c r="DP709" s="154"/>
      <c r="DQ709" s="154"/>
      <c r="DR709" s="154"/>
      <c r="DS709" s="154"/>
      <c r="DT709" s="154"/>
      <c r="DU709" s="154"/>
      <c r="DV709" s="154"/>
      <c r="DW709" s="154"/>
      <c r="DX709" s="154"/>
      <c r="DY709" s="154"/>
      <c r="DZ709" s="154"/>
      <c r="EA709" s="154"/>
      <c r="EB709" s="154"/>
      <c r="EC709" s="154"/>
      <c r="ED709" s="154"/>
      <c r="EE709" s="154"/>
      <c r="EF709" s="154"/>
      <c r="EG709" s="154"/>
      <c r="EH709" s="154"/>
      <c r="EI709" s="154"/>
      <c r="EJ709" s="154"/>
      <c r="EK709" s="154"/>
      <c r="EL709" s="154"/>
      <c r="EM709" s="154"/>
      <c r="EN709" s="154"/>
      <c r="EO709" s="154"/>
      <c r="EP709" s="154"/>
      <c r="EQ709" s="154"/>
      <c r="ER709" s="154"/>
      <c r="ES709" s="154"/>
      <c r="ET709" s="154"/>
      <c r="EU709" s="154"/>
      <c r="EV709" s="154"/>
    </row>
    <row r="710" spans="32:152" ht="12.75">
      <c r="AF710" s="154"/>
      <c r="AG710" s="154"/>
      <c r="AH710" s="154"/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  <c r="BD710" s="154"/>
      <c r="BE710" s="154"/>
      <c r="BF710" s="154"/>
      <c r="BG710" s="154"/>
      <c r="BH710" s="154"/>
      <c r="BI710" s="154"/>
      <c r="BJ710" s="154"/>
      <c r="BK710" s="154"/>
      <c r="BL710" s="154"/>
      <c r="BM710" s="154"/>
      <c r="BN710" s="154"/>
      <c r="BO710" s="154"/>
      <c r="BP710" s="154"/>
      <c r="BQ710" s="154"/>
      <c r="BR710" s="154"/>
      <c r="BS710" s="154"/>
      <c r="BT710" s="154"/>
      <c r="BU710" s="154"/>
      <c r="BV710" s="154"/>
      <c r="BW710" s="154"/>
      <c r="BX710" s="154"/>
      <c r="BY710" s="154"/>
      <c r="BZ710" s="154"/>
      <c r="CA710" s="154"/>
      <c r="CB710" s="154"/>
      <c r="CC710" s="154"/>
      <c r="CD710" s="154"/>
      <c r="CE710" s="154"/>
      <c r="CF710" s="154"/>
      <c r="CG710" s="154"/>
      <c r="CH710" s="154"/>
      <c r="CI710" s="154"/>
      <c r="CJ710" s="154"/>
      <c r="CK710" s="154"/>
      <c r="CL710" s="154"/>
      <c r="CM710" s="154"/>
      <c r="CN710" s="154"/>
      <c r="CO710" s="154"/>
      <c r="CP710" s="154"/>
      <c r="CQ710" s="154"/>
      <c r="CR710" s="154"/>
      <c r="CS710" s="154"/>
      <c r="CT710" s="154"/>
      <c r="CU710" s="154"/>
      <c r="CV710" s="154"/>
      <c r="CW710" s="154"/>
      <c r="CX710" s="154"/>
      <c r="CY710" s="154"/>
      <c r="CZ710" s="154"/>
      <c r="DA710" s="154"/>
      <c r="DB710" s="154"/>
      <c r="DC710" s="154"/>
      <c r="DD710" s="154"/>
      <c r="DE710" s="154"/>
      <c r="DF710" s="154"/>
      <c r="DG710" s="154"/>
      <c r="DH710" s="154"/>
      <c r="DI710" s="154"/>
      <c r="DJ710" s="154"/>
      <c r="DK710" s="154"/>
      <c r="DL710" s="154"/>
      <c r="DM710" s="154"/>
      <c r="DN710" s="154"/>
      <c r="DO710" s="154"/>
      <c r="DP710" s="154"/>
      <c r="DQ710" s="154"/>
      <c r="DR710" s="154"/>
      <c r="DS710" s="154"/>
      <c r="DT710" s="154"/>
      <c r="DU710" s="154"/>
      <c r="DV710" s="154"/>
      <c r="DW710" s="154"/>
      <c r="DX710" s="154"/>
      <c r="DY710" s="154"/>
      <c r="DZ710" s="154"/>
      <c r="EA710" s="154"/>
      <c r="EB710" s="154"/>
      <c r="EC710" s="154"/>
      <c r="ED710" s="154"/>
      <c r="EE710" s="154"/>
      <c r="EF710" s="154"/>
      <c r="EG710" s="154"/>
      <c r="EH710" s="154"/>
      <c r="EI710" s="154"/>
      <c r="EJ710" s="154"/>
      <c r="EK710" s="154"/>
      <c r="EL710" s="154"/>
      <c r="EM710" s="154"/>
      <c r="EN710" s="154"/>
      <c r="EO710" s="154"/>
      <c r="EP710" s="154"/>
      <c r="EQ710" s="154"/>
      <c r="ER710" s="154"/>
      <c r="ES710" s="154"/>
      <c r="ET710" s="154"/>
      <c r="EU710" s="154"/>
      <c r="EV710" s="154"/>
    </row>
    <row r="711" spans="32:152" ht="12.75">
      <c r="AF711" s="154"/>
      <c r="AG711" s="154"/>
      <c r="AH711" s="154"/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  <c r="BD711" s="154"/>
      <c r="BE711" s="154"/>
      <c r="BF711" s="154"/>
      <c r="BG711" s="154"/>
      <c r="BH711" s="154"/>
      <c r="BI711" s="154"/>
      <c r="BJ711" s="154"/>
      <c r="BK711" s="154"/>
      <c r="BL711" s="154"/>
      <c r="BM711" s="154"/>
      <c r="BN711" s="154"/>
      <c r="BO711" s="154"/>
      <c r="BP711" s="154"/>
      <c r="BQ711" s="154"/>
      <c r="BR711" s="154"/>
      <c r="BS711" s="154"/>
      <c r="BT711" s="154"/>
      <c r="BU711" s="154"/>
      <c r="BV711" s="154"/>
      <c r="BW711" s="154"/>
      <c r="BX711" s="154"/>
      <c r="BY711" s="154"/>
      <c r="BZ711" s="154"/>
      <c r="CA711" s="154"/>
      <c r="CB711" s="154"/>
      <c r="CC711" s="154"/>
      <c r="CD711" s="154"/>
      <c r="CE711" s="154"/>
      <c r="CF711" s="154"/>
      <c r="CG711" s="154"/>
      <c r="CH711" s="154"/>
      <c r="CI711" s="154"/>
      <c r="CJ711" s="154"/>
      <c r="CK711" s="154"/>
      <c r="CL711" s="154"/>
      <c r="CM711" s="154"/>
      <c r="CN711" s="154"/>
      <c r="CO711" s="154"/>
      <c r="CP711" s="154"/>
      <c r="CQ711" s="154"/>
      <c r="CR711" s="154"/>
      <c r="CS711" s="154"/>
      <c r="CT711" s="154"/>
      <c r="CU711" s="154"/>
      <c r="CV711" s="154"/>
      <c r="CW711" s="154"/>
      <c r="CX711" s="154"/>
      <c r="CY711" s="154"/>
      <c r="CZ711" s="154"/>
      <c r="DA711" s="154"/>
      <c r="DB711" s="154"/>
      <c r="DC711" s="154"/>
      <c r="DD711" s="154"/>
      <c r="DE711" s="154"/>
      <c r="DF711" s="154"/>
      <c r="DG711" s="154"/>
      <c r="DH711" s="154"/>
      <c r="DI711" s="154"/>
      <c r="DJ711" s="154"/>
      <c r="DK711" s="154"/>
      <c r="DL711" s="154"/>
      <c r="DM711" s="154"/>
      <c r="DN711" s="154"/>
      <c r="DO711" s="154"/>
      <c r="DP711" s="154"/>
      <c r="DQ711" s="154"/>
      <c r="DR711" s="154"/>
      <c r="DS711" s="154"/>
      <c r="DT711" s="154"/>
      <c r="DU711" s="154"/>
      <c r="DV711" s="154"/>
      <c r="DW711" s="154"/>
      <c r="DX711" s="154"/>
      <c r="DY711" s="154"/>
      <c r="DZ711" s="154"/>
      <c r="EA711" s="154"/>
      <c r="EB711" s="154"/>
      <c r="EC711" s="154"/>
      <c r="ED711" s="154"/>
      <c r="EE711" s="154"/>
      <c r="EF711" s="154"/>
      <c r="EG711" s="154"/>
      <c r="EH711" s="154"/>
      <c r="EI711" s="154"/>
      <c r="EJ711" s="154"/>
      <c r="EK711" s="154"/>
      <c r="EL711" s="154"/>
      <c r="EM711" s="154"/>
      <c r="EN711" s="154"/>
      <c r="EO711" s="154"/>
      <c r="EP711" s="154"/>
      <c r="EQ711" s="154"/>
      <c r="ER711" s="154"/>
      <c r="ES711" s="154"/>
      <c r="ET711" s="154"/>
      <c r="EU711" s="154"/>
      <c r="EV711" s="154"/>
    </row>
    <row r="712" spans="32:152" ht="12.75">
      <c r="AF712" s="154"/>
      <c r="AG712" s="154"/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  <c r="BD712" s="154"/>
      <c r="BE712" s="154"/>
      <c r="BF712" s="154"/>
      <c r="BG712" s="154"/>
      <c r="BH712" s="154"/>
      <c r="BI712" s="154"/>
      <c r="BJ712" s="154"/>
      <c r="BK712" s="154"/>
      <c r="BL712" s="154"/>
      <c r="BM712" s="154"/>
      <c r="BN712" s="154"/>
      <c r="BO712" s="154"/>
      <c r="BP712" s="154"/>
      <c r="BQ712" s="154"/>
      <c r="BR712" s="154"/>
      <c r="BS712" s="154"/>
      <c r="BT712" s="154"/>
      <c r="BU712" s="154"/>
      <c r="BV712" s="154"/>
      <c r="BW712" s="154"/>
      <c r="BX712" s="154"/>
      <c r="BY712" s="154"/>
      <c r="BZ712" s="154"/>
      <c r="CA712" s="154"/>
      <c r="CB712" s="154"/>
      <c r="CC712" s="154"/>
      <c r="CD712" s="154"/>
      <c r="CE712" s="154"/>
      <c r="CF712" s="154"/>
      <c r="CG712" s="154"/>
      <c r="CH712" s="154"/>
      <c r="CI712" s="154"/>
      <c r="CJ712" s="154"/>
      <c r="CK712" s="154"/>
      <c r="CL712" s="154"/>
      <c r="CM712" s="154"/>
      <c r="CN712" s="154"/>
      <c r="CO712" s="154"/>
      <c r="CP712" s="154"/>
      <c r="CQ712" s="154"/>
      <c r="CR712" s="154"/>
      <c r="CS712" s="154"/>
      <c r="CT712" s="154"/>
      <c r="CU712" s="154"/>
      <c r="CV712" s="154"/>
      <c r="CW712" s="154"/>
      <c r="CX712" s="154"/>
      <c r="CY712" s="154"/>
      <c r="CZ712" s="154"/>
      <c r="DA712" s="154"/>
      <c r="DB712" s="154"/>
      <c r="DC712" s="154"/>
      <c r="DD712" s="154"/>
      <c r="DE712" s="154"/>
      <c r="DF712" s="154"/>
      <c r="DG712" s="154"/>
      <c r="DH712" s="154"/>
      <c r="DI712" s="154"/>
      <c r="DJ712" s="154"/>
      <c r="DK712" s="154"/>
      <c r="DL712" s="154"/>
      <c r="DM712" s="154"/>
      <c r="DN712" s="154"/>
      <c r="DO712" s="154"/>
      <c r="DP712" s="154"/>
      <c r="DQ712" s="154"/>
      <c r="DR712" s="154"/>
      <c r="DS712" s="154"/>
      <c r="DT712" s="154"/>
      <c r="DU712" s="154"/>
      <c r="DV712" s="154"/>
      <c r="DW712" s="154"/>
      <c r="DX712" s="154"/>
      <c r="DY712" s="154"/>
      <c r="DZ712" s="154"/>
      <c r="EA712" s="154"/>
      <c r="EB712" s="154"/>
      <c r="EC712" s="154"/>
      <c r="ED712" s="154"/>
      <c r="EE712" s="154"/>
      <c r="EF712" s="154"/>
      <c r="EG712" s="154"/>
      <c r="EH712" s="154"/>
      <c r="EI712" s="154"/>
      <c r="EJ712" s="154"/>
      <c r="EK712" s="154"/>
      <c r="EL712" s="154"/>
      <c r="EM712" s="154"/>
      <c r="EN712" s="154"/>
      <c r="EO712" s="154"/>
      <c r="EP712" s="154"/>
      <c r="EQ712" s="154"/>
      <c r="ER712" s="154"/>
      <c r="ES712" s="154"/>
      <c r="ET712" s="154"/>
      <c r="EU712" s="154"/>
      <c r="EV712" s="154"/>
    </row>
    <row r="713" spans="32:152" ht="12.75">
      <c r="AF713" s="154"/>
      <c r="AG713" s="154"/>
      <c r="AH713" s="154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  <c r="BD713" s="154"/>
      <c r="BE713" s="154"/>
      <c r="BF713" s="154"/>
      <c r="BG713" s="154"/>
      <c r="BH713" s="154"/>
      <c r="BI713" s="154"/>
      <c r="BJ713" s="154"/>
      <c r="BK713" s="154"/>
      <c r="BL713" s="154"/>
      <c r="BM713" s="154"/>
      <c r="BN713" s="154"/>
      <c r="BO713" s="154"/>
      <c r="BP713" s="154"/>
      <c r="BQ713" s="154"/>
      <c r="BR713" s="154"/>
      <c r="BS713" s="154"/>
      <c r="BT713" s="154"/>
      <c r="BU713" s="154"/>
      <c r="BV713" s="154"/>
      <c r="BW713" s="154"/>
      <c r="BX713" s="154"/>
      <c r="BY713" s="154"/>
      <c r="BZ713" s="154"/>
      <c r="CA713" s="154"/>
      <c r="CB713" s="154"/>
      <c r="CC713" s="154"/>
      <c r="CD713" s="154"/>
      <c r="CE713" s="154"/>
      <c r="CF713" s="154"/>
      <c r="CG713" s="154"/>
      <c r="CH713" s="154"/>
      <c r="CI713" s="154"/>
      <c r="CJ713" s="154"/>
      <c r="CK713" s="154"/>
      <c r="CL713" s="154"/>
      <c r="CM713" s="154"/>
      <c r="CN713" s="154"/>
      <c r="CO713" s="154"/>
      <c r="CP713" s="154"/>
      <c r="CQ713" s="154"/>
      <c r="CR713" s="154"/>
      <c r="CS713" s="154"/>
      <c r="CT713" s="154"/>
      <c r="CU713" s="154"/>
      <c r="CV713" s="154"/>
      <c r="CW713" s="154"/>
      <c r="CX713" s="154"/>
      <c r="CY713" s="154"/>
      <c r="CZ713" s="154"/>
      <c r="DA713" s="154"/>
      <c r="DB713" s="154"/>
      <c r="DC713" s="154"/>
      <c r="DD713" s="154"/>
      <c r="DE713" s="154"/>
      <c r="DF713" s="154"/>
      <c r="DG713" s="154"/>
      <c r="DH713" s="154"/>
      <c r="DI713" s="154"/>
      <c r="DJ713" s="154"/>
      <c r="DK713" s="154"/>
      <c r="DL713" s="154"/>
      <c r="DM713" s="154"/>
      <c r="DN713" s="154"/>
      <c r="DO713" s="154"/>
      <c r="DP713" s="154"/>
      <c r="DQ713" s="154"/>
      <c r="DR713" s="154"/>
      <c r="DS713" s="154"/>
      <c r="DT713" s="154"/>
      <c r="DU713" s="154"/>
      <c r="DV713" s="154"/>
      <c r="DW713" s="154"/>
      <c r="DX713" s="154"/>
      <c r="DY713" s="154"/>
      <c r="DZ713" s="154"/>
      <c r="EA713" s="154"/>
      <c r="EB713" s="154"/>
      <c r="EC713" s="154"/>
      <c r="ED713" s="154"/>
      <c r="EE713" s="154"/>
      <c r="EF713" s="154"/>
      <c r="EG713" s="154"/>
      <c r="EH713" s="154"/>
      <c r="EI713" s="154"/>
      <c r="EJ713" s="154"/>
      <c r="EK713" s="154"/>
      <c r="EL713" s="154"/>
      <c r="EM713" s="154"/>
      <c r="EN713" s="154"/>
      <c r="EO713" s="154"/>
      <c r="EP713" s="154"/>
      <c r="EQ713" s="154"/>
      <c r="ER713" s="154"/>
      <c r="ES713" s="154"/>
      <c r="ET713" s="154"/>
      <c r="EU713" s="154"/>
      <c r="EV713" s="154"/>
    </row>
    <row r="714" spans="32:152" ht="12.75">
      <c r="AF714" s="154"/>
      <c r="AG714" s="154"/>
      <c r="AH714" s="154"/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  <c r="BD714" s="154"/>
      <c r="BE714" s="154"/>
      <c r="BF714" s="154"/>
      <c r="BG714" s="154"/>
      <c r="BH714" s="154"/>
      <c r="BI714" s="154"/>
      <c r="BJ714" s="154"/>
      <c r="BK714" s="154"/>
      <c r="BL714" s="154"/>
      <c r="BM714" s="154"/>
      <c r="BN714" s="154"/>
      <c r="BO714" s="154"/>
      <c r="BP714" s="154"/>
      <c r="BQ714" s="154"/>
      <c r="BR714" s="154"/>
      <c r="BS714" s="154"/>
      <c r="BT714" s="154"/>
      <c r="BU714" s="154"/>
      <c r="BV714" s="154"/>
      <c r="BW714" s="154"/>
      <c r="BX714" s="154"/>
      <c r="BY714" s="154"/>
      <c r="BZ714" s="154"/>
      <c r="CA714" s="154"/>
      <c r="CB714" s="154"/>
      <c r="CC714" s="154"/>
      <c r="CD714" s="154"/>
      <c r="CE714" s="154"/>
      <c r="CF714" s="154"/>
      <c r="CG714" s="154"/>
      <c r="CH714" s="154"/>
      <c r="CI714" s="154"/>
      <c r="CJ714" s="154"/>
      <c r="CK714" s="154"/>
      <c r="CL714" s="154"/>
      <c r="CM714" s="154"/>
      <c r="CN714" s="154"/>
      <c r="CO714" s="154"/>
      <c r="CP714" s="154"/>
      <c r="CQ714" s="154"/>
      <c r="CR714" s="154"/>
      <c r="CS714" s="154"/>
      <c r="CT714" s="154"/>
      <c r="CU714" s="154"/>
      <c r="CV714" s="154"/>
      <c r="CW714" s="154"/>
      <c r="CX714" s="154"/>
      <c r="CY714" s="154"/>
      <c r="CZ714" s="154"/>
      <c r="DA714" s="154"/>
      <c r="DB714" s="154"/>
      <c r="DC714" s="154"/>
      <c r="DD714" s="154"/>
      <c r="DE714" s="154"/>
      <c r="DF714" s="154"/>
      <c r="DG714" s="154"/>
      <c r="DH714" s="154"/>
      <c r="DI714" s="154"/>
      <c r="DJ714" s="154"/>
      <c r="DK714" s="154"/>
      <c r="DL714" s="154"/>
      <c r="DM714" s="154"/>
      <c r="DN714" s="154"/>
      <c r="DO714" s="154"/>
      <c r="DP714" s="154"/>
      <c r="DQ714" s="154"/>
      <c r="DR714" s="154"/>
      <c r="DS714" s="154"/>
      <c r="DT714" s="154"/>
      <c r="DU714" s="154"/>
      <c r="DV714" s="154"/>
      <c r="DW714" s="154"/>
      <c r="DX714" s="154"/>
      <c r="DY714" s="154"/>
      <c r="DZ714" s="154"/>
      <c r="EA714" s="154"/>
      <c r="EB714" s="154"/>
      <c r="EC714" s="154"/>
      <c r="ED714" s="154"/>
      <c r="EE714" s="154"/>
      <c r="EF714" s="154"/>
      <c r="EG714" s="154"/>
      <c r="EH714" s="154"/>
      <c r="EI714" s="154"/>
      <c r="EJ714" s="154"/>
      <c r="EK714" s="154"/>
      <c r="EL714" s="154"/>
      <c r="EM714" s="154"/>
      <c r="EN714" s="154"/>
      <c r="EO714" s="154"/>
      <c r="EP714" s="154"/>
      <c r="EQ714" s="154"/>
      <c r="ER714" s="154"/>
      <c r="ES714" s="154"/>
      <c r="ET714" s="154"/>
      <c r="EU714" s="154"/>
      <c r="EV714" s="154"/>
    </row>
    <row r="715" spans="32:152" ht="12.75">
      <c r="AF715" s="154"/>
      <c r="AG715" s="154"/>
      <c r="AH715" s="154"/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  <c r="BD715" s="154"/>
      <c r="BE715" s="154"/>
      <c r="BF715" s="154"/>
      <c r="BG715" s="154"/>
      <c r="BH715" s="154"/>
      <c r="BI715" s="154"/>
      <c r="BJ715" s="154"/>
      <c r="BK715" s="154"/>
      <c r="BL715" s="154"/>
      <c r="BM715" s="154"/>
      <c r="BN715" s="154"/>
      <c r="BO715" s="154"/>
      <c r="BP715" s="154"/>
      <c r="BQ715" s="154"/>
      <c r="BR715" s="154"/>
      <c r="BS715" s="154"/>
      <c r="BT715" s="154"/>
      <c r="BU715" s="154"/>
      <c r="BV715" s="154"/>
      <c r="BW715" s="154"/>
      <c r="BX715" s="154"/>
      <c r="BY715" s="154"/>
      <c r="BZ715" s="154"/>
      <c r="CA715" s="154"/>
      <c r="CB715" s="154"/>
      <c r="CC715" s="154"/>
      <c r="CD715" s="154"/>
      <c r="CE715" s="154"/>
      <c r="CF715" s="154"/>
      <c r="CG715" s="154"/>
      <c r="CH715" s="154"/>
      <c r="CI715" s="154"/>
      <c r="CJ715" s="154"/>
      <c r="CK715" s="154"/>
      <c r="CL715" s="154"/>
      <c r="CM715" s="154"/>
      <c r="CN715" s="154"/>
      <c r="CO715" s="154"/>
      <c r="CP715" s="154"/>
      <c r="CQ715" s="154"/>
      <c r="CR715" s="154"/>
      <c r="CS715" s="154"/>
      <c r="CT715" s="154"/>
      <c r="CU715" s="154"/>
      <c r="CV715" s="154"/>
      <c r="CW715" s="154"/>
      <c r="CX715" s="154"/>
      <c r="CY715" s="154"/>
      <c r="CZ715" s="154"/>
      <c r="DA715" s="154"/>
      <c r="DB715" s="154"/>
      <c r="DC715" s="154"/>
      <c r="DD715" s="154"/>
      <c r="DE715" s="154"/>
      <c r="DF715" s="154"/>
      <c r="DG715" s="154"/>
      <c r="DH715" s="154"/>
      <c r="DI715" s="154"/>
      <c r="DJ715" s="154"/>
      <c r="DK715" s="154"/>
      <c r="DL715" s="154"/>
      <c r="DM715" s="154"/>
      <c r="DN715" s="154"/>
      <c r="DO715" s="154"/>
      <c r="DP715" s="154"/>
      <c r="DQ715" s="154"/>
      <c r="DR715" s="154"/>
      <c r="DS715" s="154"/>
      <c r="DT715" s="154"/>
      <c r="DU715" s="154"/>
      <c r="DV715" s="154"/>
      <c r="DW715" s="154"/>
      <c r="DX715" s="154"/>
      <c r="DY715" s="154"/>
      <c r="DZ715" s="154"/>
      <c r="EA715" s="154"/>
      <c r="EB715" s="154"/>
      <c r="EC715" s="154"/>
      <c r="ED715" s="154"/>
      <c r="EE715" s="154"/>
      <c r="EF715" s="154"/>
      <c r="EG715" s="154"/>
      <c r="EH715" s="154"/>
      <c r="EI715" s="154"/>
      <c r="EJ715" s="154"/>
      <c r="EK715" s="154"/>
      <c r="EL715" s="154"/>
      <c r="EM715" s="154"/>
      <c r="EN715" s="154"/>
      <c r="EO715" s="154"/>
      <c r="EP715" s="154"/>
      <c r="EQ715" s="154"/>
      <c r="ER715" s="154"/>
      <c r="ES715" s="154"/>
      <c r="ET715" s="154"/>
      <c r="EU715" s="154"/>
      <c r="EV715" s="154"/>
    </row>
    <row r="716" spans="32:152" ht="12.75">
      <c r="AF716" s="154"/>
      <c r="AG716" s="154"/>
      <c r="AH716" s="154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  <c r="BD716" s="154"/>
      <c r="BE716" s="154"/>
      <c r="BF716" s="154"/>
      <c r="BG716" s="154"/>
      <c r="BH716" s="154"/>
      <c r="BI716" s="154"/>
      <c r="BJ716" s="154"/>
      <c r="BK716" s="154"/>
      <c r="BL716" s="154"/>
      <c r="BM716" s="154"/>
      <c r="BN716" s="154"/>
      <c r="BO716" s="154"/>
      <c r="BP716" s="154"/>
      <c r="BQ716" s="154"/>
      <c r="BR716" s="154"/>
      <c r="BS716" s="154"/>
      <c r="BT716" s="154"/>
      <c r="BU716" s="154"/>
      <c r="BV716" s="154"/>
      <c r="BW716" s="154"/>
      <c r="BX716" s="154"/>
      <c r="BY716" s="154"/>
      <c r="BZ716" s="154"/>
      <c r="CA716" s="154"/>
      <c r="CB716" s="154"/>
      <c r="CC716" s="154"/>
      <c r="CD716" s="154"/>
      <c r="CE716" s="154"/>
      <c r="CF716" s="154"/>
      <c r="CG716" s="154"/>
      <c r="CH716" s="154"/>
      <c r="CI716" s="154"/>
      <c r="CJ716" s="154"/>
      <c r="CK716" s="154"/>
      <c r="CL716" s="154"/>
      <c r="CM716" s="154"/>
      <c r="CN716" s="154"/>
      <c r="CO716" s="154"/>
      <c r="CP716" s="154"/>
      <c r="CQ716" s="154"/>
      <c r="CR716" s="154"/>
      <c r="CS716" s="154"/>
      <c r="CT716" s="154"/>
      <c r="CU716" s="154"/>
      <c r="CV716" s="154"/>
      <c r="CW716" s="154"/>
      <c r="CX716" s="154"/>
      <c r="CY716" s="154"/>
      <c r="CZ716" s="154"/>
      <c r="DA716" s="154"/>
      <c r="DB716" s="154"/>
      <c r="DC716" s="154"/>
      <c r="DD716" s="154"/>
      <c r="DE716" s="154"/>
      <c r="DF716" s="154"/>
      <c r="DG716" s="154"/>
      <c r="DH716" s="154"/>
      <c r="DI716" s="154"/>
      <c r="DJ716" s="154"/>
      <c r="DK716" s="154"/>
      <c r="DL716" s="154"/>
      <c r="DM716" s="154"/>
      <c r="DN716" s="154"/>
      <c r="DO716" s="154"/>
      <c r="DP716" s="154"/>
      <c r="DQ716" s="154"/>
      <c r="DR716" s="154"/>
      <c r="DS716" s="154"/>
      <c r="DT716" s="154"/>
      <c r="DU716" s="154"/>
      <c r="DV716" s="154"/>
      <c r="DW716" s="154"/>
      <c r="DX716" s="154"/>
      <c r="DY716" s="154"/>
      <c r="DZ716" s="154"/>
      <c r="EA716" s="154"/>
      <c r="EB716" s="154"/>
      <c r="EC716" s="154"/>
      <c r="ED716" s="154"/>
      <c r="EE716" s="154"/>
      <c r="EF716" s="154"/>
      <c r="EG716" s="154"/>
      <c r="EH716" s="154"/>
      <c r="EI716" s="154"/>
      <c r="EJ716" s="154"/>
      <c r="EK716" s="154"/>
      <c r="EL716" s="154"/>
      <c r="EM716" s="154"/>
      <c r="EN716" s="154"/>
      <c r="EO716" s="154"/>
      <c r="EP716" s="154"/>
      <c r="EQ716" s="154"/>
      <c r="ER716" s="154"/>
      <c r="ES716" s="154"/>
      <c r="ET716" s="154"/>
      <c r="EU716" s="154"/>
      <c r="EV716" s="154"/>
    </row>
    <row r="717" spans="32:152" ht="12.75">
      <c r="AF717" s="154"/>
      <c r="AG717" s="154"/>
      <c r="AH717" s="154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  <c r="BD717" s="154"/>
      <c r="BE717" s="154"/>
      <c r="BF717" s="154"/>
      <c r="BG717" s="154"/>
      <c r="BH717" s="154"/>
      <c r="BI717" s="154"/>
      <c r="BJ717" s="154"/>
      <c r="BK717" s="154"/>
      <c r="BL717" s="154"/>
      <c r="BM717" s="154"/>
      <c r="BN717" s="154"/>
      <c r="BO717" s="154"/>
      <c r="BP717" s="154"/>
      <c r="BQ717" s="154"/>
      <c r="BR717" s="154"/>
      <c r="BS717" s="154"/>
      <c r="BT717" s="154"/>
      <c r="BU717" s="154"/>
      <c r="BV717" s="154"/>
      <c r="BW717" s="154"/>
      <c r="BX717" s="154"/>
      <c r="BY717" s="154"/>
      <c r="BZ717" s="154"/>
      <c r="CA717" s="154"/>
      <c r="CB717" s="154"/>
      <c r="CC717" s="154"/>
      <c r="CD717" s="154"/>
      <c r="CE717" s="154"/>
      <c r="CF717" s="154"/>
      <c r="CG717" s="154"/>
      <c r="CH717" s="154"/>
      <c r="CI717" s="154"/>
      <c r="CJ717" s="154"/>
      <c r="CK717" s="154"/>
      <c r="CL717" s="154"/>
      <c r="CM717" s="154"/>
      <c r="CN717" s="154"/>
      <c r="CO717" s="154"/>
      <c r="CP717" s="154"/>
      <c r="CQ717" s="154"/>
      <c r="CR717" s="154"/>
      <c r="CS717" s="154"/>
      <c r="CT717" s="154"/>
      <c r="CU717" s="154"/>
      <c r="CV717" s="154"/>
      <c r="CW717" s="154"/>
      <c r="CX717" s="154"/>
      <c r="CY717" s="154"/>
      <c r="CZ717" s="154"/>
      <c r="DA717" s="154"/>
      <c r="DB717" s="154"/>
      <c r="DC717" s="154"/>
      <c r="DD717" s="154"/>
      <c r="DE717" s="154"/>
      <c r="DF717" s="154"/>
      <c r="DG717" s="154"/>
      <c r="DH717" s="154"/>
      <c r="DI717" s="154"/>
      <c r="DJ717" s="154"/>
      <c r="DK717" s="154"/>
      <c r="DL717" s="154"/>
      <c r="DM717" s="154"/>
      <c r="DN717" s="154"/>
      <c r="DO717" s="154"/>
      <c r="DP717" s="154"/>
      <c r="DQ717" s="154"/>
      <c r="DR717" s="154"/>
      <c r="DS717" s="154"/>
      <c r="DT717" s="154"/>
      <c r="DU717" s="154"/>
      <c r="DV717" s="154"/>
      <c r="DW717" s="154"/>
      <c r="DX717" s="154"/>
      <c r="DY717" s="154"/>
      <c r="DZ717" s="154"/>
      <c r="EA717" s="154"/>
      <c r="EB717" s="154"/>
      <c r="EC717" s="154"/>
      <c r="ED717" s="154"/>
      <c r="EE717" s="154"/>
      <c r="EF717" s="154"/>
      <c r="EG717" s="154"/>
      <c r="EH717" s="154"/>
      <c r="EI717" s="154"/>
      <c r="EJ717" s="154"/>
      <c r="EK717" s="154"/>
      <c r="EL717" s="154"/>
      <c r="EM717" s="154"/>
      <c r="EN717" s="154"/>
      <c r="EO717" s="154"/>
      <c r="EP717" s="154"/>
      <c r="EQ717" s="154"/>
      <c r="ER717" s="154"/>
      <c r="ES717" s="154"/>
      <c r="ET717" s="154"/>
      <c r="EU717" s="154"/>
      <c r="EV717" s="154"/>
    </row>
    <row r="718" spans="32:152" ht="12.75">
      <c r="AF718" s="154"/>
      <c r="AG718" s="154"/>
      <c r="AH718" s="154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  <c r="BD718" s="154"/>
      <c r="BE718" s="154"/>
      <c r="BF718" s="154"/>
      <c r="BG718" s="154"/>
      <c r="BH718" s="154"/>
      <c r="BI718" s="154"/>
      <c r="BJ718" s="154"/>
      <c r="BK718" s="154"/>
      <c r="BL718" s="154"/>
      <c r="BM718" s="154"/>
      <c r="BN718" s="154"/>
      <c r="BO718" s="154"/>
      <c r="BP718" s="154"/>
      <c r="BQ718" s="154"/>
      <c r="BR718" s="154"/>
      <c r="BS718" s="154"/>
      <c r="BT718" s="154"/>
      <c r="BU718" s="154"/>
      <c r="BV718" s="154"/>
      <c r="BW718" s="154"/>
      <c r="BX718" s="154"/>
      <c r="BY718" s="154"/>
      <c r="BZ718" s="154"/>
      <c r="CA718" s="154"/>
      <c r="CB718" s="154"/>
      <c r="CC718" s="154"/>
      <c r="CD718" s="154"/>
      <c r="CE718" s="154"/>
      <c r="CF718" s="154"/>
      <c r="CG718" s="154"/>
      <c r="CH718" s="154"/>
      <c r="CI718" s="154"/>
      <c r="CJ718" s="154"/>
      <c r="CK718" s="154"/>
      <c r="CL718" s="154"/>
      <c r="CM718" s="154"/>
      <c r="CN718" s="154"/>
      <c r="CO718" s="154"/>
      <c r="CP718" s="154"/>
      <c r="CQ718" s="154"/>
      <c r="CR718" s="154"/>
      <c r="CS718" s="154"/>
      <c r="CT718" s="154"/>
      <c r="CU718" s="154"/>
      <c r="CV718" s="154"/>
      <c r="CW718" s="154"/>
      <c r="CX718" s="154"/>
      <c r="CY718" s="154"/>
      <c r="CZ718" s="154"/>
      <c r="DA718" s="154"/>
      <c r="DB718" s="154"/>
      <c r="DC718" s="154"/>
      <c r="DD718" s="154"/>
      <c r="DE718" s="154"/>
      <c r="DF718" s="154"/>
      <c r="DG718" s="154"/>
      <c r="DH718" s="154"/>
      <c r="DI718" s="154"/>
      <c r="DJ718" s="154"/>
      <c r="DK718" s="154"/>
      <c r="DL718" s="154"/>
      <c r="DM718" s="154"/>
      <c r="DN718" s="154"/>
      <c r="DO718" s="154"/>
      <c r="DP718" s="154"/>
      <c r="DQ718" s="154"/>
      <c r="DR718" s="154"/>
      <c r="DS718" s="154"/>
      <c r="DT718" s="154"/>
      <c r="DU718" s="154"/>
      <c r="DV718" s="154"/>
      <c r="DW718" s="154"/>
      <c r="DX718" s="154"/>
      <c r="DY718" s="154"/>
      <c r="DZ718" s="154"/>
      <c r="EA718" s="154"/>
      <c r="EB718" s="154"/>
      <c r="EC718" s="154"/>
      <c r="ED718" s="154"/>
      <c r="EE718" s="154"/>
      <c r="EF718" s="154"/>
      <c r="EG718" s="154"/>
      <c r="EH718" s="154"/>
      <c r="EI718" s="154"/>
      <c r="EJ718" s="154"/>
      <c r="EK718" s="154"/>
      <c r="EL718" s="154"/>
      <c r="EM718" s="154"/>
      <c r="EN718" s="154"/>
      <c r="EO718" s="154"/>
      <c r="EP718" s="154"/>
      <c r="EQ718" s="154"/>
      <c r="ER718" s="154"/>
      <c r="ES718" s="154"/>
      <c r="ET718" s="154"/>
      <c r="EU718" s="154"/>
      <c r="EV718" s="154"/>
    </row>
    <row r="719" spans="32:152" ht="12.75">
      <c r="AF719" s="154"/>
      <c r="AG719" s="154"/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  <c r="BD719" s="154"/>
      <c r="BE719" s="154"/>
      <c r="BF719" s="154"/>
      <c r="BG719" s="154"/>
      <c r="BH719" s="154"/>
      <c r="BI719" s="154"/>
      <c r="BJ719" s="154"/>
      <c r="BK719" s="154"/>
      <c r="BL719" s="154"/>
      <c r="BM719" s="154"/>
      <c r="BN719" s="154"/>
      <c r="BO719" s="154"/>
      <c r="BP719" s="154"/>
      <c r="BQ719" s="154"/>
      <c r="BR719" s="154"/>
      <c r="BS719" s="154"/>
      <c r="BT719" s="154"/>
      <c r="BU719" s="154"/>
      <c r="BV719" s="154"/>
      <c r="BW719" s="154"/>
      <c r="BX719" s="154"/>
      <c r="BY719" s="154"/>
      <c r="BZ719" s="154"/>
      <c r="CA719" s="154"/>
      <c r="CB719" s="154"/>
      <c r="CC719" s="154"/>
      <c r="CD719" s="154"/>
      <c r="CE719" s="154"/>
      <c r="CF719" s="154"/>
      <c r="CG719" s="154"/>
      <c r="CH719" s="154"/>
      <c r="CI719" s="154"/>
      <c r="CJ719" s="154"/>
      <c r="CK719" s="154"/>
      <c r="CL719" s="154"/>
      <c r="CM719" s="154"/>
      <c r="CN719" s="154"/>
      <c r="CO719" s="154"/>
      <c r="CP719" s="154"/>
      <c r="CQ719" s="154"/>
      <c r="CR719" s="154"/>
      <c r="CS719" s="154"/>
      <c r="CT719" s="154"/>
      <c r="CU719" s="154"/>
      <c r="CV719" s="154"/>
      <c r="CW719" s="154"/>
      <c r="CX719" s="154"/>
      <c r="CY719" s="154"/>
      <c r="CZ719" s="154"/>
      <c r="DA719" s="154"/>
      <c r="DB719" s="154"/>
      <c r="DC719" s="154"/>
      <c r="DD719" s="154"/>
      <c r="DE719" s="154"/>
      <c r="DF719" s="154"/>
      <c r="DG719" s="154"/>
      <c r="DH719" s="154"/>
      <c r="DI719" s="154"/>
      <c r="DJ719" s="154"/>
      <c r="DK719" s="154"/>
      <c r="DL719" s="154"/>
      <c r="DM719" s="154"/>
      <c r="DN719" s="154"/>
      <c r="DO719" s="154"/>
      <c r="DP719" s="154"/>
      <c r="DQ719" s="154"/>
      <c r="DR719" s="154"/>
      <c r="DS719" s="154"/>
      <c r="DT719" s="154"/>
      <c r="DU719" s="154"/>
      <c r="DV719" s="154"/>
      <c r="DW719" s="154"/>
      <c r="DX719" s="154"/>
      <c r="DY719" s="154"/>
      <c r="DZ719" s="154"/>
      <c r="EA719" s="154"/>
      <c r="EB719" s="154"/>
      <c r="EC719" s="154"/>
      <c r="ED719" s="154"/>
      <c r="EE719" s="154"/>
      <c r="EF719" s="154"/>
      <c r="EG719" s="154"/>
      <c r="EH719" s="154"/>
      <c r="EI719" s="154"/>
      <c r="EJ719" s="154"/>
      <c r="EK719" s="154"/>
      <c r="EL719" s="154"/>
      <c r="EM719" s="154"/>
      <c r="EN719" s="154"/>
      <c r="EO719" s="154"/>
      <c r="EP719" s="154"/>
      <c r="EQ719" s="154"/>
      <c r="ER719" s="154"/>
      <c r="ES719" s="154"/>
      <c r="ET719" s="154"/>
      <c r="EU719" s="154"/>
      <c r="EV719" s="154"/>
    </row>
    <row r="720" spans="32:152" ht="12.75">
      <c r="AF720" s="154"/>
      <c r="AG720" s="154"/>
      <c r="AH720" s="154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  <c r="BD720" s="154"/>
      <c r="BE720" s="154"/>
      <c r="BF720" s="154"/>
      <c r="BG720" s="154"/>
      <c r="BH720" s="154"/>
      <c r="BI720" s="154"/>
      <c r="BJ720" s="154"/>
      <c r="BK720" s="154"/>
      <c r="BL720" s="154"/>
      <c r="BM720" s="154"/>
      <c r="BN720" s="154"/>
      <c r="BO720" s="154"/>
      <c r="BP720" s="154"/>
      <c r="BQ720" s="154"/>
      <c r="BR720" s="154"/>
      <c r="BS720" s="154"/>
      <c r="BT720" s="154"/>
      <c r="BU720" s="154"/>
      <c r="BV720" s="154"/>
      <c r="BW720" s="154"/>
      <c r="BX720" s="154"/>
      <c r="BY720" s="154"/>
      <c r="BZ720" s="154"/>
      <c r="CA720" s="154"/>
      <c r="CB720" s="154"/>
      <c r="CC720" s="154"/>
      <c r="CD720" s="154"/>
      <c r="CE720" s="154"/>
      <c r="CF720" s="154"/>
      <c r="CG720" s="154"/>
      <c r="CH720" s="154"/>
      <c r="CI720" s="154"/>
      <c r="CJ720" s="154"/>
      <c r="CK720" s="154"/>
      <c r="CL720" s="154"/>
      <c r="CM720" s="154"/>
      <c r="CN720" s="154"/>
      <c r="CO720" s="154"/>
      <c r="CP720" s="154"/>
      <c r="CQ720" s="154"/>
      <c r="CR720" s="154"/>
      <c r="CS720" s="154"/>
      <c r="CT720" s="154"/>
      <c r="CU720" s="154"/>
      <c r="CV720" s="154"/>
      <c r="CW720" s="154"/>
      <c r="CX720" s="154"/>
      <c r="CY720" s="154"/>
      <c r="CZ720" s="154"/>
      <c r="DA720" s="154"/>
      <c r="DB720" s="154"/>
      <c r="DC720" s="154"/>
      <c r="DD720" s="154"/>
      <c r="DE720" s="154"/>
      <c r="DF720" s="154"/>
      <c r="DG720" s="154"/>
      <c r="DH720" s="154"/>
      <c r="DI720" s="154"/>
      <c r="DJ720" s="154"/>
      <c r="DK720" s="154"/>
      <c r="DL720" s="154"/>
      <c r="DM720" s="154"/>
      <c r="DN720" s="154"/>
      <c r="DO720" s="154"/>
      <c r="DP720" s="154"/>
      <c r="DQ720" s="154"/>
      <c r="DR720" s="154"/>
      <c r="DS720" s="154"/>
      <c r="DT720" s="154"/>
      <c r="DU720" s="154"/>
      <c r="DV720" s="154"/>
      <c r="DW720" s="154"/>
      <c r="DX720" s="154"/>
      <c r="DY720" s="154"/>
      <c r="DZ720" s="154"/>
      <c r="EA720" s="154"/>
      <c r="EB720" s="154"/>
      <c r="EC720" s="154"/>
      <c r="ED720" s="154"/>
      <c r="EE720" s="154"/>
      <c r="EF720" s="154"/>
      <c r="EG720" s="154"/>
      <c r="EH720" s="154"/>
      <c r="EI720" s="154"/>
      <c r="EJ720" s="154"/>
      <c r="EK720" s="154"/>
      <c r="EL720" s="154"/>
      <c r="EM720" s="154"/>
      <c r="EN720" s="154"/>
      <c r="EO720" s="154"/>
      <c r="EP720" s="154"/>
      <c r="EQ720" s="154"/>
      <c r="ER720" s="154"/>
      <c r="ES720" s="154"/>
      <c r="ET720" s="154"/>
      <c r="EU720" s="154"/>
      <c r="EV720" s="154"/>
    </row>
    <row r="721" spans="32:152" ht="12.75">
      <c r="AF721" s="154"/>
      <c r="AG721" s="154"/>
      <c r="AH721" s="154"/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  <c r="BD721" s="154"/>
      <c r="BE721" s="154"/>
      <c r="BF721" s="154"/>
      <c r="BG721" s="154"/>
      <c r="BH721" s="154"/>
      <c r="BI721" s="154"/>
      <c r="BJ721" s="154"/>
      <c r="BK721" s="154"/>
      <c r="BL721" s="154"/>
      <c r="BM721" s="154"/>
      <c r="BN721" s="154"/>
      <c r="BO721" s="154"/>
      <c r="BP721" s="154"/>
      <c r="BQ721" s="154"/>
      <c r="BR721" s="154"/>
      <c r="BS721" s="154"/>
      <c r="BT721" s="154"/>
      <c r="BU721" s="154"/>
      <c r="BV721" s="154"/>
      <c r="BW721" s="154"/>
      <c r="BX721" s="154"/>
      <c r="BY721" s="154"/>
      <c r="BZ721" s="154"/>
      <c r="CA721" s="154"/>
      <c r="CB721" s="154"/>
      <c r="CC721" s="154"/>
      <c r="CD721" s="154"/>
      <c r="CE721" s="154"/>
      <c r="CF721" s="154"/>
      <c r="CG721" s="154"/>
      <c r="CH721" s="154"/>
      <c r="CI721" s="154"/>
      <c r="CJ721" s="154"/>
      <c r="CK721" s="154"/>
      <c r="CL721" s="154"/>
      <c r="CM721" s="154"/>
      <c r="CN721" s="154"/>
      <c r="CO721" s="154"/>
      <c r="CP721" s="154"/>
      <c r="CQ721" s="154"/>
      <c r="CR721" s="154"/>
      <c r="CS721" s="154"/>
      <c r="CT721" s="154"/>
      <c r="CU721" s="154"/>
      <c r="CV721" s="154"/>
      <c r="CW721" s="154"/>
      <c r="CX721" s="154"/>
      <c r="CY721" s="154"/>
      <c r="CZ721" s="154"/>
      <c r="DA721" s="154"/>
      <c r="DB721" s="154"/>
      <c r="DC721" s="154"/>
      <c r="DD721" s="154"/>
      <c r="DE721" s="154"/>
      <c r="DF721" s="154"/>
      <c r="DG721" s="154"/>
      <c r="DH721" s="154"/>
      <c r="DI721" s="154"/>
      <c r="DJ721" s="154"/>
      <c r="DK721" s="154"/>
      <c r="DL721" s="154"/>
      <c r="DM721" s="154"/>
      <c r="DN721" s="154"/>
      <c r="DO721" s="154"/>
      <c r="DP721" s="154"/>
      <c r="DQ721" s="154"/>
      <c r="DR721" s="154"/>
      <c r="DS721" s="154"/>
      <c r="DT721" s="154"/>
      <c r="DU721" s="154"/>
      <c r="DV721" s="154"/>
      <c r="DW721" s="154"/>
      <c r="DX721" s="154"/>
      <c r="DY721" s="154"/>
      <c r="DZ721" s="154"/>
      <c r="EA721" s="154"/>
      <c r="EB721" s="154"/>
      <c r="EC721" s="154"/>
      <c r="ED721" s="154"/>
      <c r="EE721" s="154"/>
      <c r="EF721" s="154"/>
      <c r="EG721" s="154"/>
      <c r="EH721" s="154"/>
      <c r="EI721" s="154"/>
      <c r="EJ721" s="154"/>
      <c r="EK721" s="154"/>
      <c r="EL721" s="154"/>
      <c r="EM721" s="154"/>
      <c r="EN721" s="154"/>
      <c r="EO721" s="154"/>
      <c r="EP721" s="154"/>
      <c r="EQ721" s="154"/>
      <c r="ER721" s="154"/>
      <c r="ES721" s="154"/>
      <c r="ET721" s="154"/>
      <c r="EU721" s="154"/>
      <c r="EV721" s="154"/>
    </row>
    <row r="722" spans="32:152" ht="12.75">
      <c r="AF722" s="154"/>
      <c r="AG722" s="154"/>
      <c r="AH722" s="154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  <c r="BD722" s="154"/>
      <c r="BE722" s="154"/>
      <c r="BF722" s="154"/>
      <c r="BG722" s="154"/>
      <c r="BH722" s="154"/>
      <c r="BI722" s="154"/>
      <c r="BJ722" s="154"/>
      <c r="BK722" s="154"/>
      <c r="BL722" s="154"/>
      <c r="BM722" s="154"/>
      <c r="BN722" s="154"/>
      <c r="BO722" s="154"/>
      <c r="BP722" s="154"/>
      <c r="BQ722" s="154"/>
      <c r="BR722" s="154"/>
      <c r="BS722" s="154"/>
      <c r="BT722" s="154"/>
      <c r="BU722" s="154"/>
      <c r="BV722" s="154"/>
      <c r="BW722" s="154"/>
      <c r="BX722" s="154"/>
      <c r="BY722" s="154"/>
      <c r="BZ722" s="154"/>
      <c r="CA722" s="154"/>
      <c r="CB722" s="154"/>
      <c r="CC722" s="154"/>
      <c r="CD722" s="154"/>
      <c r="CE722" s="154"/>
      <c r="CF722" s="154"/>
      <c r="CG722" s="154"/>
      <c r="CH722" s="154"/>
      <c r="CI722" s="154"/>
      <c r="CJ722" s="154"/>
      <c r="CK722" s="154"/>
      <c r="CL722" s="154"/>
      <c r="CM722" s="154"/>
      <c r="CN722" s="154"/>
      <c r="CO722" s="154"/>
      <c r="CP722" s="154"/>
      <c r="CQ722" s="154"/>
      <c r="CR722" s="154"/>
      <c r="CS722" s="154"/>
      <c r="CT722" s="154"/>
      <c r="CU722" s="154"/>
      <c r="CV722" s="154"/>
      <c r="CW722" s="154"/>
      <c r="CX722" s="154"/>
      <c r="CY722" s="154"/>
      <c r="CZ722" s="154"/>
      <c r="DA722" s="154"/>
      <c r="DB722" s="154"/>
      <c r="DC722" s="154"/>
      <c r="DD722" s="154"/>
      <c r="DE722" s="154"/>
      <c r="DF722" s="154"/>
      <c r="DG722" s="154"/>
      <c r="DH722" s="154"/>
      <c r="DI722" s="154"/>
      <c r="DJ722" s="154"/>
      <c r="DK722" s="154"/>
      <c r="DL722" s="154"/>
      <c r="DM722" s="154"/>
      <c r="DN722" s="154"/>
      <c r="DO722" s="154"/>
      <c r="DP722" s="154"/>
      <c r="DQ722" s="154"/>
      <c r="DR722" s="154"/>
      <c r="DS722" s="154"/>
      <c r="DT722" s="154"/>
      <c r="DU722" s="154"/>
      <c r="DV722" s="154"/>
      <c r="DW722" s="154"/>
      <c r="DX722" s="154"/>
      <c r="DY722" s="154"/>
      <c r="DZ722" s="154"/>
      <c r="EA722" s="154"/>
      <c r="EB722" s="154"/>
      <c r="EC722" s="154"/>
      <c r="ED722" s="154"/>
      <c r="EE722" s="154"/>
      <c r="EF722" s="154"/>
      <c r="EG722" s="154"/>
      <c r="EH722" s="154"/>
      <c r="EI722" s="154"/>
      <c r="EJ722" s="154"/>
      <c r="EK722" s="154"/>
      <c r="EL722" s="154"/>
      <c r="EM722" s="154"/>
      <c r="EN722" s="154"/>
      <c r="EO722" s="154"/>
      <c r="EP722" s="154"/>
      <c r="EQ722" s="154"/>
      <c r="ER722" s="154"/>
      <c r="ES722" s="154"/>
      <c r="ET722" s="154"/>
      <c r="EU722" s="154"/>
      <c r="EV722" s="154"/>
    </row>
    <row r="723" spans="32:152" ht="12.75">
      <c r="AF723" s="154"/>
      <c r="AG723" s="154"/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  <c r="BD723" s="154"/>
      <c r="BE723" s="154"/>
      <c r="BF723" s="154"/>
      <c r="BG723" s="154"/>
      <c r="BH723" s="154"/>
      <c r="BI723" s="154"/>
      <c r="BJ723" s="154"/>
      <c r="BK723" s="154"/>
      <c r="BL723" s="154"/>
      <c r="BM723" s="154"/>
      <c r="BN723" s="154"/>
      <c r="BO723" s="154"/>
      <c r="BP723" s="154"/>
      <c r="BQ723" s="154"/>
      <c r="BR723" s="154"/>
      <c r="BS723" s="154"/>
      <c r="BT723" s="154"/>
      <c r="BU723" s="154"/>
      <c r="BV723" s="154"/>
      <c r="BW723" s="154"/>
      <c r="BX723" s="154"/>
      <c r="BY723" s="154"/>
      <c r="BZ723" s="154"/>
      <c r="CA723" s="154"/>
      <c r="CB723" s="154"/>
      <c r="CC723" s="154"/>
      <c r="CD723" s="154"/>
      <c r="CE723" s="154"/>
      <c r="CF723" s="154"/>
      <c r="CG723" s="154"/>
      <c r="CH723" s="154"/>
      <c r="CI723" s="154"/>
      <c r="CJ723" s="154"/>
      <c r="CK723" s="154"/>
      <c r="CL723" s="154"/>
      <c r="CM723" s="154"/>
      <c r="CN723" s="154"/>
      <c r="CO723" s="154"/>
      <c r="CP723" s="154"/>
      <c r="CQ723" s="154"/>
      <c r="CR723" s="154"/>
      <c r="CS723" s="154"/>
      <c r="CT723" s="154"/>
      <c r="CU723" s="154"/>
      <c r="CV723" s="154"/>
      <c r="CW723" s="154"/>
      <c r="CX723" s="154"/>
      <c r="CY723" s="154"/>
      <c r="CZ723" s="154"/>
      <c r="DA723" s="154"/>
      <c r="DB723" s="154"/>
      <c r="DC723" s="154"/>
      <c r="DD723" s="154"/>
      <c r="DE723" s="154"/>
      <c r="DF723" s="154"/>
      <c r="DG723" s="154"/>
      <c r="DH723" s="154"/>
      <c r="DI723" s="154"/>
      <c r="DJ723" s="154"/>
      <c r="DK723" s="154"/>
      <c r="DL723" s="154"/>
      <c r="DM723" s="154"/>
      <c r="DN723" s="154"/>
      <c r="DO723" s="154"/>
      <c r="DP723" s="154"/>
      <c r="DQ723" s="154"/>
      <c r="DR723" s="154"/>
      <c r="DS723" s="154"/>
      <c r="DT723" s="154"/>
      <c r="DU723" s="154"/>
      <c r="DV723" s="154"/>
      <c r="DW723" s="154"/>
      <c r="DX723" s="154"/>
      <c r="DY723" s="154"/>
      <c r="DZ723" s="154"/>
      <c r="EA723" s="154"/>
      <c r="EB723" s="154"/>
      <c r="EC723" s="154"/>
      <c r="ED723" s="154"/>
      <c r="EE723" s="154"/>
      <c r="EF723" s="154"/>
      <c r="EG723" s="154"/>
      <c r="EH723" s="154"/>
      <c r="EI723" s="154"/>
      <c r="EJ723" s="154"/>
      <c r="EK723" s="154"/>
      <c r="EL723" s="154"/>
      <c r="EM723" s="154"/>
      <c r="EN723" s="154"/>
      <c r="EO723" s="154"/>
      <c r="EP723" s="154"/>
      <c r="EQ723" s="154"/>
      <c r="ER723" s="154"/>
      <c r="ES723" s="154"/>
      <c r="ET723" s="154"/>
      <c r="EU723" s="154"/>
      <c r="EV723" s="154"/>
    </row>
    <row r="724" spans="32:152" ht="12.75">
      <c r="AF724" s="154"/>
      <c r="AG724" s="154"/>
      <c r="AH724" s="154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  <c r="BD724" s="154"/>
      <c r="BE724" s="154"/>
      <c r="BF724" s="154"/>
      <c r="BG724" s="154"/>
      <c r="BH724" s="154"/>
      <c r="BI724" s="154"/>
      <c r="BJ724" s="154"/>
      <c r="BK724" s="154"/>
      <c r="BL724" s="154"/>
      <c r="BM724" s="154"/>
      <c r="BN724" s="154"/>
      <c r="BO724" s="154"/>
      <c r="BP724" s="154"/>
      <c r="BQ724" s="154"/>
      <c r="BR724" s="154"/>
      <c r="BS724" s="154"/>
      <c r="BT724" s="154"/>
      <c r="BU724" s="154"/>
      <c r="BV724" s="154"/>
      <c r="BW724" s="154"/>
      <c r="BX724" s="154"/>
      <c r="BY724" s="154"/>
      <c r="BZ724" s="154"/>
      <c r="CA724" s="154"/>
      <c r="CB724" s="154"/>
      <c r="CC724" s="154"/>
      <c r="CD724" s="154"/>
      <c r="CE724" s="154"/>
      <c r="CF724" s="154"/>
      <c r="CG724" s="154"/>
      <c r="CH724" s="154"/>
      <c r="CI724" s="154"/>
      <c r="CJ724" s="154"/>
      <c r="CK724" s="154"/>
      <c r="CL724" s="154"/>
      <c r="CM724" s="154"/>
      <c r="CN724" s="154"/>
      <c r="CO724" s="154"/>
      <c r="CP724" s="154"/>
      <c r="CQ724" s="154"/>
      <c r="CR724" s="154"/>
      <c r="CS724" s="154"/>
      <c r="CT724" s="154"/>
      <c r="CU724" s="154"/>
      <c r="CV724" s="154"/>
      <c r="CW724" s="154"/>
      <c r="CX724" s="154"/>
      <c r="CY724" s="154"/>
      <c r="CZ724" s="154"/>
      <c r="DA724" s="154"/>
      <c r="DB724" s="154"/>
      <c r="DC724" s="154"/>
      <c r="DD724" s="154"/>
      <c r="DE724" s="154"/>
      <c r="DF724" s="154"/>
      <c r="DG724" s="154"/>
      <c r="DH724" s="154"/>
      <c r="DI724" s="154"/>
      <c r="DJ724" s="154"/>
      <c r="DK724" s="154"/>
      <c r="DL724" s="154"/>
      <c r="DM724" s="154"/>
      <c r="DN724" s="154"/>
      <c r="DO724" s="154"/>
      <c r="DP724" s="154"/>
      <c r="DQ724" s="154"/>
      <c r="DR724" s="154"/>
      <c r="DS724" s="154"/>
      <c r="DT724" s="154"/>
      <c r="DU724" s="154"/>
      <c r="DV724" s="154"/>
      <c r="DW724" s="154"/>
      <c r="DX724" s="154"/>
      <c r="DY724" s="154"/>
      <c r="DZ724" s="154"/>
      <c r="EA724" s="154"/>
      <c r="EB724" s="154"/>
      <c r="EC724" s="154"/>
      <c r="ED724" s="154"/>
      <c r="EE724" s="154"/>
      <c r="EF724" s="154"/>
      <c r="EG724" s="154"/>
      <c r="EH724" s="154"/>
      <c r="EI724" s="154"/>
      <c r="EJ724" s="154"/>
      <c r="EK724" s="154"/>
      <c r="EL724" s="154"/>
      <c r="EM724" s="154"/>
      <c r="EN724" s="154"/>
      <c r="EO724" s="154"/>
      <c r="EP724" s="154"/>
      <c r="EQ724" s="154"/>
      <c r="ER724" s="154"/>
      <c r="ES724" s="154"/>
      <c r="ET724" s="154"/>
      <c r="EU724" s="154"/>
      <c r="EV724" s="154"/>
    </row>
    <row r="725" spans="32:152" ht="12.75">
      <c r="AF725" s="154"/>
      <c r="AG725" s="154"/>
      <c r="AH725" s="154"/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  <c r="BD725" s="154"/>
      <c r="BE725" s="154"/>
      <c r="BF725" s="154"/>
      <c r="BG725" s="154"/>
      <c r="BH725" s="154"/>
      <c r="BI725" s="154"/>
      <c r="BJ725" s="154"/>
      <c r="BK725" s="154"/>
      <c r="BL725" s="154"/>
      <c r="BM725" s="154"/>
      <c r="BN725" s="154"/>
      <c r="BO725" s="154"/>
      <c r="BP725" s="154"/>
      <c r="BQ725" s="154"/>
      <c r="BR725" s="154"/>
      <c r="BS725" s="154"/>
      <c r="BT725" s="154"/>
      <c r="BU725" s="154"/>
      <c r="BV725" s="154"/>
      <c r="BW725" s="154"/>
      <c r="BX725" s="154"/>
      <c r="BY725" s="154"/>
      <c r="BZ725" s="154"/>
      <c r="CA725" s="154"/>
      <c r="CB725" s="154"/>
      <c r="CC725" s="154"/>
      <c r="CD725" s="154"/>
      <c r="CE725" s="154"/>
      <c r="CF725" s="154"/>
      <c r="CG725" s="154"/>
      <c r="CH725" s="154"/>
      <c r="CI725" s="154"/>
      <c r="CJ725" s="154"/>
      <c r="CK725" s="154"/>
      <c r="CL725" s="154"/>
      <c r="CM725" s="154"/>
      <c r="CN725" s="154"/>
      <c r="CO725" s="154"/>
      <c r="CP725" s="154"/>
      <c r="CQ725" s="154"/>
      <c r="CR725" s="154"/>
      <c r="CS725" s="154"/>
      <c r="CT725" s="154"/>
      <c r="CU725" s="154"/>
      <c r="CV725" s="154"/>
      <c r="CW725" s="154"/>
      <c r="CX725" s="154"/>
      <c r="CY725" s="154"/>
      <c r="CZ725" s="154"/>
      <c r="DA725" s="154"/>
      <c r="DB725" s="154"/>
      <c r="DC725" s="154"/>
      <c r="DD725" s="154"/>
      <c r="DE725" s="154"/>
      <c r="DF725" s="154"/>
      <c r="DG725" s="154"/>
      <c r="DH725" s="154"/>
      <c r="DI725" s="154"/>
      <c r="DJ725" s="154"/>
      <c r="DK725" s="154"/>
      <c r="DL725" s="154"/>
      <c r="DM725" s="154"/>
      <c r="DN725" s="154"/>
      <c r="DO725" s="154"/>
      <c r="DP725" s="154"/>
      <c r="DQ725" s="154"/>
      <c r="DR725" s="154"/>
      <c r="DS725" s="154"/>
      <c r="DT725" s="154"/>
      <c r="DU725" s="154"/>
      <c r="DV725" s="154"/>
      <c r="DW725" s="154"/>
      <c r="DX725" s="154"/>
      <c r="DY725" s="154"/>
      <c r="DZ725" s="154"/>
      <c r="EA725" s="154"/>
      <c r="EB725" s="154"/>
      <c r="EC725" s="154"/>
      <c r="ED725" s="154"/>
      <c r="EE725" s="154"/>
      <c r="EF725" s="154"/>
      <c r="EG725" s="154"/>
      <c r="EH725" s="154"/>
      <c r="EI725" s="154"/>
      <c r="EJ725" s="154"/>
      <c r="EK725" s="154"/>
      <c r="EL725" s="154"/>
      <c r="EM725" s="154"/>
      <c r="EN725" s="154"/>
      <c r="EO725" s="154"/>
      <c r="EP725" s="154"/>
      <c r="EQ725" s="154"/>
      <c r="ER725" s="154"/>
      <c r="ES725" s="154"/>
      <c r="ET725" s="154"/>
      <c r="EU725" s="154"/>
      <c r="EV725" s="154"/>
    </row>
    <row r="726" spans="32:152" ht="12.75">
      <c r="AF726" s="154"/>
      <c r="AG726" s="154"/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  <c r="BD726" s="154"/>
      <c r="BE726" s="154"/>
      <c r="BF726" s="154"/>
      <c r="BG726" s="154"/>
      <c r="BH726" s="154"/>
      <c r="BI726" s="154"/>
      <c r="BJ726" s="154"/>
      <c r="BK726" s="154"/>
      <c r="BL726" s="154"/>
      <c r="BM726" s="154"/>
      <c r="BN726" s="154"/>
      <c r="BO726" s="154"/>
      <c r="BP726" s="154"/>
      <c r="BQ726" s="154"/>
      <c r="BR726" s="154"/>
      <c r="BS726" s="154"/>
      <c r="BT726" s="154"/>
      <c r="BU726" s="154"/>
      <c r="BV726" s="154"/>
      <c r="BW726" s="154"/>
      <c r="BX726" s="154"/>
      <c r="BY726" s="154"/>
      <c r="BZ726" s="154"/>
      <c r="CA726" s="154"/>
      <c r="CB726" s="154"/>
      <c r="CC726" s="154"/>
      <c r="CD726" s="154"/>
      <c r="CE726" s="154"/>
      <c r="CF726" s="154"/>
      <c r="CG726" s="154"/>
      <c r="CH726" s="154"/>
      <c r="CI726" s="154"/>
      <c r="CJ726" s="154"/>
      <c r="CK726" s="154"/>
      <c r="CL726" s="154"/>
      <c r="CM726" s="154"/>
      <c r="CN726" s="154"/>
      <c r="CO726" s="154"/>
      <c r="CP726" s="154"/>
      <c r="CQ726" s="154"/>
      <c r="CR726" s="154"/>
      <c r="CS726" s="154"/>
      <c r="CT726" s="154"/>
      <c r="CU726" s="154"/>
      <c r="CV726" s="154"/>
      <c r="CW726" s="154"/>
      <c r="CX726" s="154"/>
      <c r="CY726" s="154"/>
      <c r="CZ726" s="154"/>
      <c r="DA726" s="154"/>
      <c r="DB726" s="154"/>
      <c r="DC726" s="154"/>
      <c r="DD726" s="154"/>
      <c r="DE726" s="154"/>
      <c r="DF726" s="154"/>
      <c r="DG726" s="154"/>
      <c r="DH726" s="154"/>
      <c r="DI726" s="154"/>
      <c r="DJ726" s="154"/>
      <c r="DK726" s="154"/>
      <c r="DL726" s="154"/>
      <c r="DM726" s="154"/>
      <c r="DN726" s="154"/>
      <c r="DO726" s="154"/>
      <c r="DP726" s="154"/>
      <c r="DQ726" s="154"/>
      <c r="DR726" s="154"/>
      <c r="DS726" s="154"/>
      <c r="DT726" s="154"/>
      <c r="DU726" s="154"/>
      <c r="DV726" s="154"/>
      <c r="DW726" s="154"/>
      <c r="DX726" s="154"/>
      <c r="DY726" s="154"/>
      <c r="DZ726" s="154"/>
      <c r="EA726" s="154"/>
      <c r="EB726" s="154"/>
      <c r="EC726" s="154"/>
      <c r="ED726" s="154"/>
      <c r="EE726" s="154"/>
      <c r="EF726" s="154"/>
      <c r="EG726" s="154"/>
      <c r="EH726" s="154"/>
      <c r="EI726" s="154"/>
      <c r="EJ726" s="154"/>
      <c r="EK726" s="154"/>
      <c r="EL726" s="154"/>
      <c r="EM726" s="154"/>
      <c r="EN726" s="154"/>
      <c r="EO726" s="154"/>
      <c r="EP726" s="154"/>
      <c r="EQ726" s="154"/>
      <c r="ER726" s="154"/>
      <c r="ES726" s="154"/>
      <c r="ET726" s="154"/>
      <c r="EU726" s="154"/>
      <c r="EV726" s="154"/>
    </row>
    <row r="727" spans="32:152" ht="12.75">
      <c r="AF727" s="154"/>
      <c r="AG727" s="154"/>
      <c r="AH727" s="154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  <c r="BD727" s="154"/>
      <c r="BE727" s="154"/>
      <c r="BF727" s="154"/>
      <c r="BG727" s="154"/>
      <c r="BH727" s="154"/>
      <c r="BI727" s="154"/>
      <c r="BJ727" s="154"/>
      <c r="BK727" s="154"/>
      <c r="BL727" s="154"/>
      <c r="BM727" s="154"/>
      <c r="BN727" s="154"/>
      <c r="BO727" s="154"/>
      <c r="BP727" s="154"/>
      <c r="BQ727" s="154"/>
      <c r="BR727" s="154"/>
      <c r="BS727" s="154"/>
      <c r="BT727" s="154"/>
      <c r="BU727" s="154"/>
      <c r="BV727" s="154"/>
      <c r="BW727" s="154"/>
      <c r="BX727" s="154"/>
      <c r="BY727" s="154"/>
      <c r="BZ727" s="154"/>
      <c r="CA727" s="154"/>
      <c r="CB727" s="154"/>
      <c r="CC727" s="154"/>
      <c r="CD727" s="154"/>
      <c r="CE727" s="154"/>
      <c r="CF727" s="154"/>
      <c r="CG727" s="154"/>
      <c r="CH727" s="154"/>
      <c r="CI727" s="154"/>
      <c r="CJ727" s="154"/>
      <c r="CK727" s="154"/>
      <c r="CL727" s="154"/>
      <c r="CM727" s="154"/>
      <c r="CN727" s="154"/>
      <c r="CO727" s="154"/>
      <c r="CP727" s="154"/>
      <c r="CQ727" s="154"/>
      <c r="CR727" s="154"/>
      <c r="CS727" s="154"/>
      <c r="CT727" s="154"/>
      <c r="CU727" s="154"/>
      <c r="CV727" s="154"/>
      <c r="CW727" s="154"/>
      <c r="CX727" s="154"/>
      <c r="CY727" s="154"/>
      <c r="CZ727" s="154"/>
      <c r="DA727" s="154"/>
      <c r="DB727" s="154"/>
      <c r="DC727" s="154"/>
      <c r="DD727" s="154"/>
      <c r="DE727" s="154"/>
      <c r="DF727" s="154"/>
      <c r="DG727" s="154"/>
      <c r="DH727" s="154"/>
      <c r="DI727" s="154"/>
      <c r="DJ727" s="154"/>
      <c r="DK727" s="154"/>
      <c r="DL727" s="154"/>
      <c r="DM727" s="154"/>
      <c r="DN727" s="154"/>
      <c r="DO727" s="154"/>
      <c r="DP727" s="154"/>
      <c r="DQ727" s="154"/>
      <c r="DR727" s="154"/>
      <c r="DS727" s="154"/>
      <c r="DT727" s="154"/>
      <c r="DU727" s="154"/>
      <c r="DV727" s="154"/>
      <c r="DW727" s="154"/>
      <c r="DX727" s="154"/>
      <c r="DY727" s="154"/>
      <c r="DZ727" s="154"/>
      <c r="EA727" s="154"/>
      <c r="EB727" s="154"/>
      <c r="EC727" s="154"/>
      <c r="ED727" s="154"/>
      <c r="EE727" s="154"/>
      <c r="EF727" s="154"/>
      <c r="EG727" s="154"/>
      <c r="EH727" s="154"/>
      <c r="EI727" s="154"/>
      <c r="EJ727" s="154"/>
      <c r="EK727" s="154"/>
      <c r="EL727" s="154"/>
      <c r="EM727" s="154"/>
      <c r="EN727" s="154"/>
      <c r="EO727" s="154"/>
      <c r="EP727" s="154"/>
      <c r="EQ727" s="154"/>
      <c r="ER727" s="154"/>
      <c r="ES727" s="154"/>
      <c r="ET727" s="154"/>
      <c r="EU727" s="154"/>
      <c r="EV727" s="154"/>
    </row>
    <row r="728" spans="32:152" ht="12.75">
      <c r="AF728" s="154"/>
      <c r="AG728" s="154"/>
      <c r="AH728" s="154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  <c r="BD728" s="154"/>
      <c r="BE728" s="154"/>
      <c r="BF728" s="154"/>
      <c r="BG728" s="154"/>
      <c r="BH728" s="154"/>
      <c r="BI728" s="154"/>
      <c r="BJ728" s="154"/>
      <c r="BK728" s="154"/>
      <c r="BL728" s="154"/>
      <c r="BM728" s="154"/>
      <c r="BN728" s="154"/>
      <c r="BO728" s="154"/>
      <c r="BP728" s="154"/>
      <c r="BQ728" s="154"/>
      <c r="BR728" s="154"/>
      <c r="BS728" s="154"/>
      <c r="BT728" s="154"/>
      <c r="BU728" s="154"/>
      <c r="BV728" s="154"/>
      <c r="BW728" s="154"/>
      <c r="BX728" s="154"/>
      <c r="BY728" s="154"/>
      <c r="BZ728" s="154"/>
      <c r="CA728" s="154"/>
      <c r="CB728" s="154"/>
      <c r="CC728" s="154"/>
      <c r="CD728" s="154"/>
      <c r="CE728" s="154"/>
      <c r="CF728" s="154"/>
      <c r="CG728" s="154"/>
      <c r="CH728" s="154"/>
      <c r="CI728" s="154"/>
      <c r="CJ728" s="154"/>
      <c r="CK728" s="154"/>
      <c r="CL728" s="154"/>
      <c r="CM728" s="154"/>
      <c r="CN728" s="154"/>
      <c r="CO728" s="154"/>
      <c r="CP728" s="154"/>
      <c r="CQ728" s="154"/>
      <c r="CR728" s="154"/>
      <c r="CS728" s="154"/>
      <c r="CT728" s="154"/>
      <c r="CU728" s="154"/>
      <c r="CV728" s="154"/>
      <c r="CW728" s="154"/>
      <c r="CX728" s="154"/>
      <c r="CY728" s="154"/>
      <c r="CZ728" s="154"/>
      <c r="DA728" s="154"/>
      <c r="DB728" s="154"/>
      <c r="DC728" s="154"/>
      <c r="DD728" s="154"/>
      <c r="DE728" s="154"/>
      <c r="DF728" s="154"/>
      <c r="DG728" s="154"/>
      <c r="DH728" s="154"/>
      <c r="DI728" s="154"/>
      <c r="DJ728" s="154"/>
      <c r="DK728" s="154"/>
      <c r="DL728" s="154"/>
      <c r="DM728" s="154"/>
      <c r="DN728" s="154"/>
      <c r="DO728" s="154"/>
      <c r="DP728" s="154"/>
      <c r="DQ728" s="154"/>
      <c r="DR728" s="154"/>
      <c r="DS728" s="154"/>
      <c r="DT728" s="154"/>
      <c r="DU728" s="154"/>
      <c r="DV728" s="154"/>
      <c r="DW728" s="154"/>
      <c r="DX728" s="154"/>
      <c r="DY728" s="154"/>
      <c r="DZ728" s="154"/>
      <c r="EA728" s="154"/>
      <c r="EB728" s="154"/>
      <c r="EC728" s="154"/>
      <c r="ED728" s="154"/>
      <c r="EE728" s="154"/>
      <c r="EF728" s="154"/>
      <c r="EG728" s="154"/>
      <c r="EH728" s="154"/>
      <c r="EI728" s="154"/>
      <c r="EJ728" s="154"/>
      <c r="EK728" s="154"/>
      <c r="EL728" s="154"/>
      <c r="EM728" s="154"/>
      <c r="EN728" s="154"/>
      <c r="EO728" s="154"/>
      <c r="EP728" s="154"/>
      <c r="EQ728" s="154"/>
      <c r="ER728" s="154"/>
      <c r="ES728" s="154"/>
      <c r="ET728" s="154"/>
      <c r="EU728" s="154"/>
      <c r="EV728" s="154"/>
    </row>
    <row r="729" spans="32:152" ht="12.75">
      <c r="AF729" s="154"/>
      <c r="AG729" s="154"/>
      <c r="AH729" s="154"/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  <c r="BD729" s="154"/>
      <c r="BE729" s="154"/>
      <c r="BF729" s="154"/>
      <c r="BG729" s="154"/>
      <c r="BH729" s="154"/>
      <c r="BI729" s="154"/>
      <c r="BJ729" s="154"/>
      <c r="BK729" s="154"/>
      <c r="BL729" s="154"/>
      <c r="BM729" s="154"/>
      <c r="BN729" s="154"/>
      <c r="BO729" s="154"/>
      <c r="BP729" s="154"/>
      <c r="BQ729" s="154"/>
      <c r="BR729" s="154"/>
      <c r="BS729" s="154"/>
      <c r="BT729" s="154"/>
      <c r="BU729" s="154"/>
      <c r="BV729" s="154"/>
      <c r="BW729" s="154"/>
      <c r="BX729" s="154"/>
      <c r="BY729" s="154"/>
      <c r="BZ729" s="154"/>
      <c r="CA729" s="154"/>
      <c r="CB729" s="154"/>
      <c r="CC729" s="154"/>
      <c r="CD729" s="154"/>
      <c r="CE729" s="154"/>
      <c r="CF729" s="154"/>
      <c r="CG729" s="154"/>
      <c r="CH729" s="154"/>
      <c r="CI729" s="154"/>
      <c r="CJ729" s="154"/>
      <c r="CK729" s="154"/>
      <c r="CL729" s="154"/>
      <c r="CM729" s="154"/>
      <c r="CN729" s="154"/>
      <c r="CO729" s="154"/>
      <c r="CP729" s="154"/>
      <c r="CQ729" s="154"/>
      <c r="CR729" s="154"/>
      <c r="CS729" s="154"/>
      <c r="CT729" s="154"/>
      <c r="CU729" s="154"/>
      <c r="CV729" s="154"/>
      <c r="CW729" s="154"/>
      <c r="CX729" s="154"/>
      <c r="CY729" s="154"/>
      <c r="CZ729" s="154"/>
      <c r="DA729" s="154"/>
      <c r="DB729" s="154"/>
      <c r="DC729" s="154"/>
      <c r="DD729" s="154"/>
      <c r="DE729" s="154"/>
      <c r="DF729" s="154"/>
      <c r="DG729" s="154"/>
      <c r="DH729" s="154"/>
      <c r="DI729" s="154"/>
      <c r="DJ729" s="154"/>
      <c r="DK729" s="154"/>
      <c r="DL729" s="154"/>
      <c r="DM729" s="154"/>
      <c r="DN729" s="154"/>
      <c r="DO729" s="154"/>
      <c r="DP729" s="154"/>
      <c r="DQ729" s="154"/>
      <c r="DR729" s="154"/>
      <c r="DS729" s="154"/>
      <c r="DT729" s="154"/>
      <c r="DU729" s="154"/>
      <c r="DV729" s="154"/>
      <c r="DW729" s="154"/>
      <c r="DX729" s="154"/>
      <c r="DY729" s="154"/>
      <c r="DZ729" s="154"/>
      <c r="EA729" s="154"/>
      <c r="EB729" s="154"/>
      <c r="EC729" s="154"/>
      <c r="ED729" s="154"/>
      <c r="EE729" s="154"/>
      <c r="EF729" s="154"/>
      <c r="EG729" s="154"/>
      <c r="EH729" s="154"/>
      <c r="EI729" s="154"/>
      <c r="EJ729" s="154"/>
      <c r="EK729" s="154"/>
      <c r="EL729" s="154"/>
      <c r="EM729" s="154"/>
      <c r="EN729" s="154"/>
      <c r="EO729" s="154"/>
      <c r="EP729" s="154"/>
      <c r="EQ729" s="154"/>
      <c r="ER729" s="154"/>
      <c r="ES729" s="154"/>
      <c r="ET729" s="154"/>
      <c r="EU729" s="154"/>
      <c r="EV729" s="154"/>
    </row>
    <row r="730" spans="32:152" ht="12.75">
      <c r="AF730" s="154"/>
      <c r="AG730" s="154"/>
      <c r="AH730" s="154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  <c r="BD730" s="154"/>
      <c r="BE730" s="154"/>
      <c r="BF730" s="154"/>
      <c r="BG730" s="154"/>
      <c r="BH730" s="154"/>
      <c r="BI730" s="154"/>
      <c r="BJ730" s="154"/>
      <c r="BK730" s="154"/>
      <c r="BL730" s="154"/>
      <c r="BM730" s="154"/>
      <c r="BN730" s="154"/>
      <c r="BO730" s="154"/>
      <c r="BP730" s="154"/>
      <c r="BQ730" s="154"/>
      <c r="BR730" s="154"/>
      <c r="BS730" s="154"/>
      <c r="BT730" s="154"/>
      <c r="BU730" s="154"/>
      <c r="BV730" s="154"/>
      <c r="BW730" s="154"/>
      <c r="BX730" s="154"/>
      <c r="BY730" s="154"/>
      <c r="BZ730" s="154"/>
      <c r="CA730" s="154"/>
      <c r="CB730" s="154"/>
      <c r="CC730" s="154"/>
      <c r="CD730" s="154"/>
      <c r="CE730" s="154"/>
      <c r="CF730" s="154"/>
      <c r="CG730" s="154"/>
      <c r="CH730" s="154"/>
      <c r="CI730" s="154"/>
      <c r="CJ730" s="154"/>
      <c r="CK730" s="154"/>
      <c r="CL730" s="154"/>
      <c r="CM730" s="154"/>
      <c r="CN730" s="154"/>
      <c r="CO730" s="154"/>
      <c r="CP730" s="154"/>
      <c r="CQ730" s="154"/>
      <c r="CR730" s="154"/>
      <c r="CS730" s="154"/>
      <c r="CT730" s="154"/>
      <c r="CU730" s="154"/>
      <c r="CV730" s="154"/>
      <c r="CW730" s="154"/>
      <c r="CX730" s="154"/>
      <c r="CY730" s="154"/>
      <c r="CZ730" s="154"/>
      <c r="DA730" s="154"/>
      <c r="DB730" s="154"/>
      <c r="DC730" s="154"/>
      <c r="DD730" s="154"/>
      <c r="DE730" s="154"/>
      <c r="DF730" s="154"/>
      <c r="DG730" s="154"/>
      <c r="DH730" s="154"/>
      <c r="DI730" s="154"/>
      <c r="DJ730" s="154"/>
      <c r="DK730" s="154"/>
      <c r="DL730" s="154"/>
      <c r="DM730" s="154"/>
      <c r="DN730" s="154"/>
      <c r="DO730" s="154"/>
      <c r="DP730" s="154"/>
      <c r="DQ730" s="154"/>
      <c r="DR730" s="154"/>
      <c r="DS730" s="154"/>
      <c r="DT730" s="154"/>
      <c r="DU730" s="154"/>
      <c r="DV730" s="154"/>
      <c r="DW730" s="154"/>
      <c r="DX730" s="154"/>
      <c r="DY730" s="154"/>
      <c r="DZ730" s="154"/>
      <c r="EA730" s="154"/>
      <c r="EB730" s="154"/>
      <c r="EC730" s="154"/>
      <c r="ED730" s="154"/>
      <c r="EE730" s="154"/>
      <c r="EF730" s="154"/>
      <c r="EG730" s="154"/>
      <c r="EH730" s="154"/>
      <c r="EI730" s="154"/>
      <c r="EJ730" s="154"/>
      <c r="EK730" s="154"/>
      <c r="EL730" s="154"/>
      <c r="EM730" s="154"/>
      <c r="EN730" s="154"/>
      <c r="EO730" s="154"/>
      <c r="EP730" s="154"/>
      <c r="EQ730" s="154"/>
      <c r="ER730" s="154"/>
      <c r="ES730" s="154"/>
      <c r="ET730" s="154"/>
      <c r="EU730" s="154"/>
      <c r="EV730" s="154"/>
    </row>
    <row r="731" spans="32:152" ht="12.75">
      <c r="AF731" s="154"/>
      <c r="AG731" s="154"/>
      <c r="AH731" s="154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  <c r="BD731" s="154"/>
      <c r="BE731" s="154"/>
      <c r="BF731" s="154"/>
      <c r="BG731" s="154"/>
      <c r="BH731" s="154"/>
      <c r="BI731" s="154"/>
      <c r="BJ731" s="154"/>
      <c r="BK731" s="154"/>
      <c r="BL731" s="154"/>
      <c r="BM731" s="154"/>
      <c r="BN731" s="154"/>
      <c r="BO731" s="154"/>
      <c r="BP731" s="154"/>
      <c r="BQ731" s="154"/>
      <c r="BR731" s="154"/>
      <c r="BS731" s="154"/>
      <c r="BT731" s="154"/>
      <c r="BU731" s="154"/>
      <c r="BV731" s="154"/>
      <c r="BW731" s="154"/>
      <c r="BX731" s="154"/>
      <c r="BY731" s="154"/>
      <c r="BZ731" s="154"/>
      <c r="CA731" s="154"/>
      <c r="CB731" s="154"/>
      <c r="CC731" s="154"/>
      <c r="CD731" s="154"/>
      <c r="CE731" s="154"/>
      <c r="CF731" s="154"/>
      <c r="CG731" s="154"/>
      <c r="CH731" s="154"/>
      <c r="CI731" s="154"/>
      <c r="CJ731" s="154"/>
      <c r="CK731" s="154"/>
      <c r="CL731" s="154"/>
      <c r="CM731" s="154"/>
      <c r="CN731" s="154"/>
      <c r="CO731" s="154"/>
      <c r="CP731" s="154"/>
      <c r="CQ731" s="154"/>
      <c r="CR731" s="154"/>
      <c r="CS731" s="154"/>
      <c r="CT731" s="154"/>
      <c r="CU731" s="154"/>
      <c r="CV731" s="154"/>
      <c r="CW731" s="154"/>
      <c r="CX731" s="154"/>
      <c r="CY731" s="154"/>
      <c r="CZ731" s="154"/>
      <c r="DA731" s="154"/>
      <c r="DB731" s="154"/>
      <c r="DC731" s="154"/>
      <c r="DD731" s="154"/>
      <c r="DE731" s="154"/>
      <c r="DF731" s="154"/>
      <c r="DG731" s="154"/>
      <c r="DH731" s="154"/>
      <c r="DI731" s="154"/>
      <c r="DJ731" s="154"/>
      <c r="DK731" s="154"/>
      <c r="DL731" s="154"/>
      <c r="DM731" s="154"/>
      <c r="DN731" s="154"/>
      <c r="DO731" s="154"/>
      <c r="DP731" s="154"/>
      <c r="DQ731" s="154"/>
      <c r="DR731" s="154"/>
      <c r="DS731" s="154"/>
      <c r="DT731" s="154"/>
      <c r="DU731" s="154"/>
      <c r="DV731" s="154"/>
      <c r="DW731" s="154"/>
      <c r="DX731" s="154"/>
      <c r="DY731" s="154"/>
      <c r="DZ731" s="154"/>
      <c r="EA731" s="154"/>
      <c r="EB731" s="154"/>
      <c r="EC731" s="154"/>
      <c r="ED731" s="154"/>
      <c r="EE731" s="154"/>
      <c r="EF731" s="154"/>
      <c r="EG731" s="154"/>
      <c r="EH731" s="154"/>
      <c r="EI731" s="154"/>
      <c r="EJ731" s="154"/>
      <c r="EK731" s="154"/>
      <c r="EL731" s="154"/>
      <c r="EM731" s="154"/>
      <c r="EN731" s="154"/>
      <c r="EO731" s="154"/>
      <c r="EP731" s="154"/>
      <c r="EQ731" s="154"/>
      <c r="ER731" s="154"/>
      <c r="ES731" s="154"/>
      <c r="ET731" s="154"/>
      <c r="EU731" s="154"/>
      <c r="EV731" s="154"/>
    </row>
    <row r="732" spans="32:152" ht="12.75"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  <c r="BD732" s="154"/>
      <c r="BE732" s="154"/>
      <c r="BF732" s="154"/>
      <c r="BG732" s="154"/>
      <c r="BH732" s="154"/>
      <c r="BI732" s="154"/>
      <c r="BJ732" s="154"/>
      <c r="BK732" s="154"/>
      <c r="BL732" s="154"/>
      <c r="BM732" s="154"/>
      <c r="BN732" s="154"/>
      <c r="BO732" s="154"/>
      <c r="BP732" s="154"/>
      <c r="BQ732" s="154"/>
      <c r="BR732" s="154"/>
      <c r="BS732" s="154"/>
      <c r="BT732" s="154"/>
      <c r="BU732" s="154"/>
      <c r="BV732" s="154"/>
      <c r="BW732" s="154"/>
      <c r="BX732" s="154"/>
      <c r="BY732" s="154"/>
      <c r="BZ732" s="154"/>
      <c r="CA732" s="154"/>
      <c r="CB732" s="154"/>
      <c r="CC732" s="154"/>
      <c r="CD732" s="154"/>
      <c r="CE732" s="154"/>
      <c r="CF732" s="154"/>
      <c r="CG732" s="154"/>
      <c r="CH732" s="154"/>
      <c r="CI732" s="154"/>
      <c r="CJ732" s="154"/>
      <c r="CK732" s="154"/>
      <c r="CL732" s="154"/>
      <c r="CM732" s="154"/>
      <c r="CN732" s="154"/>
      <c r="CO732" s="154"/>
      <c r="CP732" s="154"/>
      <c r="CQ732" s="154"/>
      <c r="CR732" s="154"/>
      <c r="CS732" s="154"/>
      <c r="CT732" s="154"/>
      <c r="CU732" s="154"/>
      <c r="CV732" s="154"/>
      <c r="CW732" s="154"/>
      <c r="CX732" s="154"/>
      <c r="CY732" s="154"/>
      <c r="CZ732" s="154"/>
      <c r="DA732" s="154"/>
      <c r="DB732" s="154"/>
      <c r="DC732" s="154"/>
      <c r="DD732" s="154"/>
      <c r="DE732" s="154"/>
      <c r="DF732" s="154"/>
      <c r="DG732" s="154"/>
      <c r="DH732" s="154"/>
      <c r="DI732" s="154"/>
      <c r="DJ732" s="154"/>
      <c r="DK732" s="154"/>
      <c r="DL732" s="154"/>
      <c r="DM732" s="154"/>
      <c r="DN732" s="154"/>
      <c r="DO732" s="154"/>
      <c r="DP732" s="154"/>
      <c r="DQ732" s="154"/>
      <c r="DR732" s="154"/>
      <c r="DS732" s="154"/>
      <c r="DT732" s="154"/>
      <c r="DU732" s="154"/>
      <c r="DV732" s="154"/>
      <c r="DW732" s="154"/>
      <c r="DX732" s="154"/>
      <c r="DY732" s="154"/>
      <c r="DZ732" s="154"/>
      <c r="EA732" s="154"/>
      <c r="EB732" s="154"/>
      <c r="EC732" s="154"/>
      <c r="ED732" s="154"/>
      <c r="EE732" s="154"/>
      <c r="EF732" s="154"/>
      <c r="EG732" s="154"/>
      <c r="EH732" s="154"/>
      <c r="EI732" s="154"/>
      <c r="EJ732" s="154"/>
      <c r="EK732" s="154"/>
      <c r="EL732" s="154"/>
      <c r="EM732" s="154"/>
      <c r="EN732" s="154"/>
      <c r="EO732" s="154"/>
      <c r="EP732" s="154"/>
      <c r="EQ732" s="154"/>
      <c r="ER732" s="154"/>
      <c r="ES732" s="154"/>
      <c r="ET732" s="154"/>
      <c r="EU732" s="154"/>
      <c r="EV732" s="154"/>
    </row>
    <row r="733" spans="32:152" ht="12.75">
      <c r="AF733" s="154"/>
      <c r="AG733" s="154"/>
      <c r="AH733" s="154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  <c r="BD733" s="154"/>
      <c r="BE733" s="154"/>
      <c r="BF733" s="154"/>
      <c r="BG733" s="154"/>
      <c r="BH733" s="154"/>
      <c r="BI733" s="154"/>
      <c r="BJ733" s="154"/>
      <c r="BK733" s="154"/>
      <c r="BL733" s="154"/>
      <c r="BM733" s="154"/>
      <c r="BN733" s="154"/>
      <c r="BO733" s="154"/>
      <c r="BP733" s="154"/>
      <c r="BQ733" s="154"/>
      <c r="BR733" s="154"/>
      <c r="BS733" s="154"/>
      <c r="BT733" s="154"/>
      <c r="BU733" s="154"/>
      <c r="BV733" s="154"/>
      <c r="BW733" s="154"/>
      <c r="BX733" s="154"/>
      <c r="BY733" s="154"/>
      <c r="BZ733" s="154"/>
      <c r="CA733" s="154"/>
      <c r="CB733" s="154"/>
      <c r="CC733" s="154"/>
      <c r="CD733" s="154"/>
      <c r="CE733" s="154"/>
      <c r="CF733" s="154"/>
      <c r="CG733" s="154"/>
      <c r="CH733" s="154"/>
      <c r="CI733" s="154"/>
      <c r="CJ733" s="154"/>
      <c r="CK733" s="154"/>
      <c r="CL733" s="154"/>
      <c r="CM733" s="154"/>
      <c r="CN733" s="154"/>
      <c r="CO733" s="154"/>
      <c r="CP733" s="154"/>
      <c r="CQ733" s="154"/>
      <c r="CR733" s="154"/>
      <c r="CS733" s="154"/>
      <c r="CT733" s="154"/>
      <c r="CU733" s="154"/>
      <c r="CV733" s="154"/>
      <c r="CW733" s="154"/>
      <c r="CX733" s="154"/>
      <c r="CY733" s="154"/>
      <c r="CZ733" s="154"/>
      <c r="DA733" s="154"/>
      <c r="DB733" s="154"/>
      <c r="DC733" s="154"/>
      <c r="DD733" s="154"/>
      <c r="DE733" s="154"/>
      <c r="DF733" s="154"/>
      <c r="DG733" s="154"/>
      <c r="DH733" s="154"/>
      <c r="DI733" s="154"/>
      <c r="DJ733" s="154"/>
      <c r="DK733" s="154"/>
      <c r="DL733" s="154"/>
      <c r="DM733" s="154"/>
      <c r="DN733" s="154"/>
      <c r="DO733" s="154"/>
      <c r="DP733" s="154"/>
      <c r="DQ733" s="154"/>
      <c r="DR733" s="154"/>
      <c r="DS733" s="154"/>
      <c r="DT733" s="154"/>
      <c r="DU733" s="154"/>
      <c r="DV733" s="154"/>
      <c r="DW733" s="154"/>
      <c r="DX733" s="154"/>
      <c r="DY733" s="154"/>
      <c r="DZ733" s="154"/>
      <c r="EA733" s="154"/>
      <c r="EB733" s="154"/>
      <c r="EC733" s="154"/>
      <c r="ED733" s="154"/>
      <c r="EE733" s="154"/>
      <c r="EF733" s="154"/>
      <c r="EG733" s="154"/>
      <c r="EH733" s="154"/>
      <c r="EI733" s="154"/>
      <c r="EJ733" s="154"/>
      <c r="EK733" s="154"/>
      <c r="EL733" s="154"/>
      <c r="EM733" s="154"/>
      <c r="EN733" s="154"/>
      <c r="EO733" s="154"/>
      <c r="EP733" s="154"/>
      <c r="EQ733" s="154"/>
      <c r="ER733" s="154"/>
      <c r="ES733" s="154"/>
      <c r="ET733" s="154"/>
      <c r="EU733" s="154"/>
      <c r="EV733" s="154"/>
    </row>
    <row r="734" spans="32:152" ht="12.75">
      <c r="AF734" s="154"/>
      <c r="AG734" s="154"/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  <c r="BD734" s="154"/>
      <c r="BE734" s="154"/>
      <c r="BF734" s="154"/>
      <c r="BG734" s="154"/>
      <c r="BH734" s="154"/>
      <c r="BI734" s="154"/>
      <c r="BJ734" s="154"/>
      <c r="BK734" s="154"/>
      <c r="BL734" s="154"/>
      <c r="BM734" s="154"/>
      <c r="BN734" s="154"/>
      <c r="BO734" s="154"/>
      <c r="BP734" s="154"/>
      <c r="BQ734" s="154"/>
      <c r="BR734" s="154"/>
      <c r="BS734" s="154"/>
      <c r="BT734" s="154"/>
      <c r="BU734" s="154"/>
      <c r="BV734" s="154"/>
      <c r="BW734" s="154"/>
      <c r="BX734" s="154"/>
      <c r="BY734" s="154"/>
      <c r="BZ734" s="154"/>
      <c r="CA734" s="154"/>
      <c r="CB734" s="154"/>
      <c r="CC734" s="154"/>
      <c r="CD734" s="154"/>
      <c r="CE734" s="154"/>
      <c r="CF734" s="154"/>
      <c r="CG734" s="154"/>
      <c r="CH734" s="154"/>
      <c r="CI734" s="154"/>
      <c r="CJ734" s="154"/>
      <c r="CK734" s="154"/>
      <c r="CL734" s="154"/>
      <c r="CM734" s="154"/>
      <c r="CN734" s="154"/>
      <c r="CO734" s="154"/>
      <c r="CP734" s="154"/>
      <c r="CQ734" s="154"/>
      <c r="CR734" s="154"/>
      <c r="CS734" s="154"/>
      <c r="CT734" s="154"/>
      <c r="CU734" s="154"/>
      <c r="CV734" s="154"/>
      <c r="CW734" s="154"/>
      <c r="CX734" s="154"/>
      <c r="CY734" s="154"/>
      <c r="CZ734" s="154"/>
      <c r="DA734" s="154"/>
      <c r="DB734" s="154"/>
      <c r="DC734" s="154"/>
      <c r="DD734" s="154"/>
      <c r="DE734" s="154"/>
      <c r="DF734" s="154"/>
      <c r="DG734" s="154"/>
      <c r="DH734" s="154"/>
      <c r="DI734" s="154"/>
      <c r="DJ734" s="154"/>
      <c r="DK734" s="154"/>
      <c r="DL734" s="154"/>
      <c r="DM734" s="154"/>
      <c r="DN734" s="154"/>
      <c r="DO734" s="154"/>
      <c r="DP734" s="154"/>
      <c r="DQ734" s="154"/>
      <c r="DR734" s="154"/>
      <c r="DS734" s="154"/>
      <c r="DT734" s="154"/>
      <c r="DU734" s="154"/>
      <c r="DV734" s="154"/>
      <c r="DW734" s="154"/>
      <c r="DX734" s="154"/>
      <c r="DY734" s="154"/>
      <c r="DZ734" s="154"/>
      <c r="EA734" s="154"/>
      <c r="EB734" s="154"/>
      <c r="EC734" s="154"/>
      <c r="ED734" s="154"/>
      <c r="EE734" s="154"/>
      <c r="EF734" s="154"/>
      <c r="EG734" s="154"/>
      <c r="EH734" s="154"/>
      <c r="EI734" s="154"/>
      <c r="EJ734" s="154"/>
      <c r="EK734" s="154"/>
      <c r="EL734" s="154"/>
      <c r="EM734" s="154"/>
      <c r="EN734" s="154"/>
      <c r="EO734" s="154"/>
      <c r="EP734" s="154"/>
      <c r="EQ734" s="154"/>
      <c r="ER734" s="154"/>
      <c r="ES734" s="154"/>
      <c r="ET734" s="154"/>
      <c r="EU734" s="154"/>
      <c r="EV734" s="154"/>
    </row>
    <row r="735" spans="32:152" ht="12.75">
      <c r="AF735" s="154"/>
      <c r="AG735" s="154"/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  <c r="BD735" s="154"/>
      <c r="BE735" s="154"/>
      <c r="BF735" s="154"/>
      <c r="BG735" s="154"/>
      <c r="BH735" s="154"/>
      <c r="BI735" s="154"/>
      <c r="BJ735" s="154"/>
      <c r="BK735" s="154"/>
      <c r="BL735" s="154"/>
      <c r="BM735" s="154"/>
      <c r="BN735" s="154"/>
      <c r="BO735" s="154"/>
      <c r="BP735" s="154"/>
      <c r="BQ735" s="154"/>
      <c r="BR735" s="154"/>
      <c r="BS735" s="154"/>
      <c r="BT735" s="154"/>
      <c r="BU735" s="154"/>
      <c r="BV735" s="154"/>
      <c r="BW735" s="154"/>
      <c r="BX735" s="154"/>
      <c r="BY735" s="154"/>
      <c r="BZ735" s="154"/>
      <c r="CA735" s="154"/>
      <c r="CB735" s="154"/>
      <c r="CC735" s="154"/>
      <c r="CD735" s="154"/>
      <c r="CE735" s="154"/>
      <c r="CF735" s="154"/>
      <c r="CG735" s="154"/>
      <c r="CH735" s="154"/>
      <c r="CI735" s="154"/>
      <c r="CJ735" s="154"/>
      <c r="CK735" s="154"/>
      <c r="CL735" s="154"/>
      <c r="CM735" s="154"/>
      <c r="CN735" s="154"/>
      <c r="CO735" s="154"/>
      <c r="CP735" s="154"/>
      <c r="CQ735" s="154"/>
      <c r="CR735" s="154"/>
      <c r="CS735" s="154"/>
      <c r="CT735" s="154"/>
      <c r="CU735" s="154"/>
      <c r="CV735" s="154"/>
      <c r="CW735" s="154"/>
      <c r="CX735" s="154"/>
      <c r="CY735" s="154"/>
      <c r="CZ735" s="154"/>
      <c r="DA735" s="154"/>
      <c r="DB735" s="154"/>
      <c r="DC735" s="154"/>
      <c r="DD735" s="154"/>
      <c r="DE735" s="154"/>
      <c r="DF735" s="154"/>
      <c r="DG735" s="154"/>
      <c r="DH735" s="154"/>
      <c r="DI735" s="154"/>
      <c r="DJ735" s="154"/>
      <c r="DK735" s="154"/>
      <c r="DL735" s="154"/>
      <c r="DM735" s="154"/>
      <c r="DN735" s="154"/>
      <c r="DO735" s="154"/>
      <c r="DP735" s="154"/>
      <c r="DQ735" s="154"/>
      <c r="DR735" s="154"/>
      <c r="DS735" s="154"/>
      <c r="DT735" s="154"/>
      <c r="DU735" s="154"/>
      <c r="DV735" s="154"/>
      <c r="DW735" s="154"/>
      <c r="DX735" s="154"/>
      <c r="DY735" s="154"/>
      <c r="DZ735" s="154"/>
      <c r="EA735" s="154"/>
      <c r="EB735" s="154"/>
      <c r="EC735" s="154"/>
      <c r="ED735" s="154"/>
      <c r="EE735" s="154"/>
      <c r="EF735" s="154"/>
      <c r="EG735" s="154"/>
      <c r="EH735" s="154"/>
      <c r="EI735" s="154"/>
      <c r="EJ735" s="154"/>
      <c r="EK735" s="154"/>
      <c r="EL735" s="154"/>
      <c r="EM735" s="154"/>
      <c r="EN735" s="154"/>
      <c r="EO735" s="154"/>
      <c r="EP735" s="154"/>
      <c r="EQ735" s="154"/>
      <c r="ER735" s="154"/>
      <c r="ES735" s="154"/>
      <c r="ET735" s="154"/>
      <c r="EU735" s="154"/>
      <c r="EV735" s="154"/>
    </row>
    <row r="736" spans="32:152" ht="12.75"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  <c r="BD736" s="154"/>
      <c r="BE736" s="154"/>
      <c r="BF736" s="154"/>
      <c r="BG736" s="154"/>
      <c r="BH736" s="154"/>
      <c r="BI736" s="154"/>
      <c r="BJ736" s="154"/>
      <c r="BK736" s="154"/>
      <c r="BL736" s="154"/>
      <c r="BM736" s="154"/>
      <c r="BN736" s="154"/>
      <c r="BO736" s="154"/>
      <c r="BP736" s="154"/>
      <c r="BQ736" s="154"/>
      <c r="BR736" s="154"/>
      <c r="BS736" s="154"/>
      <c r="BT736" s="154"/>
      <c r="BU736" s="154"/>
      <c r="BV736" s="154"/>
      <c r="BW736" s="154"/>
      <c r="BX736" s="154"/>
      <c r="BY736" s="154"/>
      <c r="BZ736" s="154"/>
      <c r="CA736" s="154"/>
      <c r="CB736" s="154"/>
      <c r="CC736" s="154"/>
      <c r="CD736" s="154"/>
      <c r="CE736" s="154"/>
      <c r="CF736" s="154"/>
      <c r="CG736" s="154"/>
      <c r="CH736" s="154"/>
      <c r="CI736" s="154"/>
      <c r="CJ736" s="154"/>
      <c r="CK736" s="154"/>
      <c r="CL736" s="154"/>
      <c r="CM736" s="154"/>
      <c r="CN736" s="154"/>
      <c r="CO736" s="154"/>
      <c r="CP736" s="154"/>
      <c r="CQ736" s="154"/>
      <c r="CR736" s="154"/>
      <c r="CS736" s="154"/>
      <c r="CT736" s="154"/>
      <c r="CU736" s="154"/>
      <c r="CV736" s="154"/>
      <c r="CW736" s="154"/>
      <c r="CX736" s="154"/>
      <c r="CY736" s="154"/>
      <c r="CZ736" s="154"/>
      <c r="DA736" s="154"/>
      <c r="DB736" s="154"/>
      <c r="DC736" s="154"/>
      <c r="DD736" s="154"/>
      <c r="DE736" s="154"/>
      <c r="DF736" s="154"/>
      <c r="DG736" s="154"/>
      <c r="DH736" s="154"/>
      <c r="DI736" s="154"/>
      <c r="DJ736" s="154"/>
      <c r="DK736" s="154"/>
      <c r="DL736" s="154"/>
      <c r="DM736" s="154"/>
      <c r="DN736" s="154"/>
      <c r="DO736" s="154"/>
      <c r="DP736" s="154"/>
      <c r="DQ736" s="154"/>
      <c r="DR736" s="154"/>
      <c r="DS736" s="154"/>
      <c r="DT736" s="154"/>
      <c r="DU736" s="154"/>
      <c r="DV736" s="154"/>
      <c r="DW736" s="154"/>
      <c r="DX736" s="154"/>
      <c r="DY736" s="154"/>
      <c r="DZ736" s="154"/>
      <c r="EA736" s="154"/>
      <c r="EB736" s="154"/>
      <c r="EC736" s="154"/>
      <c r="ED736" s="154"/>
      <c r="EE736" s="154"/>
      <c r="EF736" s="154"/>
      <c r="EG736" s="154"/>
      <c r="EH736" s="154"/>
      <c r="EI736" s="154"/>
      <c r="EJ736" s="154"/>
      <c r="EK736" s="154"/>
      <c r="EL736" s="154"/>
      <c r="EM736" s="154"/>
      <c r="EN736" s="154"/>
      <c r="EO736" s="154"/>
      <c r="EP736" s="154"/>
      <c r="EQ736" s="154"/>
      <c r="ER736" s="154"/>
      <c r="ES736" s="154"/>
      <c r="ET736" s="154"/>
      <c r="EU736" s="154"/>
      <c r="EV736" s="154"/>
    </row>
    <row r="737" spans="32:152" ht="12.75">
      <c r="AF737" s="154"/>
      <c r="AG737" s="154"/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  <c r="BD737" s="154"/>
      <c r="BE737" s="154"/>
      <c r="BF737" s="154"/>
      <c r="BG737" s="154"/>
      <c r="BH737" s="154"/>
      <c r="BI737" s="154"/>
      <c r="BJ737" s="154"/>
      <c r="BK737" s="154"/>
      <c r="BL737" s="154"/>
      <c r="BM737" s="154"/>
      <c r="BN737" s="154"/>
      <c r="BO737" s="154"/>
      <c r="BP737" s="154"/>
      <c r="BQ737" s="154"/>
      <c r="BR737" s="154"/>
      <c r="BS737" s="154"/>
      <c r="BT737" s="154"/>
      <c r="BU737" s="154"/>
      <c r="BV737" s="154"/>
      <c r="BW737" s="154"/>
      <c r="BX737" s="154"/>
      <c r="BY737" s="154"/>
      <c r="BZ737" s="154"/>
      <c r="CA737" s="154"/>
      <c r="CB737" s="154"/>
      <c r="CC737" s="154"/>
      <c r="CD737" s="154"/>
      <c r="CE737" s="154"/>
      <c r="CF737" s="154"/>
      <c r="CG737" s="154"/>
      <c r="CH737" s="154"/>
      <c r="CI737" s="154"/>
      <c r="CJ737" s="154"/>
      <c r="CK737" s="154"/>
      <c r="CL737" s="154"/>
      <c r="CM737" s="154"/>
      <c r="CN737" s="154"/>
      <c r="CO737" s="154"/>
      <c r="CP737" s="154"/>
      <c r="CQ737" s="154"/>
      <c r="CR737" s="154"/>
      <c r="CS737" s="154"/>
      <c r="CT737" s="154"/>
      <c r="CU737" s="154"/>
      <c r="CV737" s="154"/>
      <c r="CW737" s="154"/>
      <c r="CX737" s="154"/>
      <c r="CY737" s="154"/>
      <c r="CZ737" s="154"/>
      <c r="DA737" s="154"/>
      <c r="DB737" s="154"/>
      <c r="DC737" s="154"/>
      <c r="DD737" s="154"/>
      <c r="DE737" s="154"/>
      <c r="DF737" s="154"/>
      <c r="DG737" s="154"/>
      <c r="DH737" s="154"/>
      <c r="DI737" s="154"/>
      <c r="DJ737" s="154"/>
      <c r="DK737" s="154"/>
      <c r="DL737" s="154"/>
      <c r="DM737" s="154"/>
      <c r="DN737" s="154"/>
      <c r="DO737" s="154"/>
      <c r="DP737" s="154"/>
      <c r="DQ737" s="154"/>
      <c r="DR737" s="154"/>
      <c r="DS737" s="154"/>
      <c r="DT737" s="154"/>
      <c r="DU737" s="154"/>
      <c r="DV737" s="154"/>
      <c r="DW737" s="154"/>
      <c r="DX737" s="154"/>
      <c r="DY737" s="154"/>
      <c r="DZ737" s="154"/>
      <c r="EA737" s="154"/>
      <c r="EB737" s="154"/>
      <c r="EC737" s="154"/>
      <c r="ED737" s="154"/>
      <c r="EE737" s="154"/>
      <c r="EF737" s="154"/>
      <c r="EG737" s="154"/>
      <c r="EH737" s="154"/>
      <c r="EI737" s="154"/>
      <c r="EJ737" s="154"/>
      <c r="EK737" s="154"/>
      <c r="EL737" s="154"/>
      <c r="EM737" s="154"/>
      <c r="EN737" s="154"/>
      <c r="EO737" s="154"/>
      <c r="EP737" s="154"/>
      <c r="EQ737" s="154"/>
      <c r="ER737" s="154"/>
      <c r="ES737" s="154"/>
      <c r="ET737" s="154"/>
      <c r="EU737" s="154"/>
      <c r="EV737" s="154"/>
    </row>
    <row r="738" spans="32:152" ht="12.75">
      <c r="AF738" s="154"/>
      <c r="AG738" s="154"/>
      <c r="AH738" s="154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  <c r="BD738" s="154"/>
      <c r="BE738" s="154"/>
      <c r="BF738" s="154"/>
      <c r="BG738" s="154"/>
      <c r="BH738" s="154"/>
      <c r="BI738" s="154"/>
      <c r="BJ738" s="154"/>
      <c r="BK738" s="154"/>
      <c r="BL738" s="154"/>
      <c r="BM738" s="154"/>
      <c r="BN738" s="154"/>
      <c r="BO738" s="154"/>
      <c r="BP738" s="154"/>
      <c r="BQ738" s="154"/>
      <c r="BR738" s="154"/>
      <c r="BS738" s="154"/>
      <c r="BT738" s="154"/>
      <c r="BU738" s="154"/>
      <c r="BV738" s="154"/>
      <c r="BW738" s="154"/>
      <c r="BX738" s="154"/>
      <c r="BY738" s="154"/>
      <c r="BZ738" s="154"/>
      <c r="CA738" s="154"/>
      <c r="CB738" s="154"/>
      <c r="CC738" s="154"/>
      <c r="CD738" s="154"/>
      <c r="CE738" s="154"/>
      <c r="CF738" s="154"/>
      <c r="CG738" s="154"/>
      <c r="CH738" s="154"/>
      <c r="CI738" s="154"/>
      <c r="CJ738" s="154"/>
      <c r="CK738" s="154"/>
      <c r="CL738" s="154"/>
      <c r="CM738" s="154"/>
      <c r="CN738" s="154"/>
      <c r="CO738" s="154"/>
      <c r="CP738" s="154"/>
      <c r="CQ738" s="154"/>
      <c r="CR738" s="154"/>
      <c r="CS738" s="154"/>
      <c r="CT738" s="154"/>
      <c r="CU738" s="154"/>
      <c r="CV738" s="154"/>
      <c r="CW738" s="154"/>
      <c r="CX738" s="154"/>
      <c r="CY738" s="154"/>
      <c r="CZ738" s="154"/>
      <c r="DA738" s="154"/>
      <c r="DB738" s="154"/>
      <c r="DC738" s="154"/>
      <c r="DD738" s="154"/>
      <c r="DE738" s="154"/>
      <c r="DF738" s="154"/>
      <c r="DG738" s="154"/>
      <c r="DH738" s="154"/>
      <c r="DI738" s="154"/>
      <c r="DJ738" s="154"/>
      <c r="DK738" s="154"/>
      <c r="DL738" s="154"/>
      <c r="DM738" s="154"/>
      <c r="DN738" s="154"/>
      <c r="DO738" s="154"/>
      <c r="DP738" s="154"/>
      <c r="DQ738" s="154"/>
      <c r="DR738" s="154"/>
      <c r="DS738" s="154"/>
      <c r="DT738" s="154"/>
      <c r="DU738" s="154"/>
      <c r="DV738" s="154"/>
      <c r="DW738" s="154"/>
      <c r="DX738" s="154"/>
      <c r="DY738" s="154"/>
      <c r="DZ738" s="154"/>
      <c r="EA738" s="154"/>
      <c r="EB738" s="154"/>
      <c r="EC738" s="154"/>
      <c r="ED738" s="154"/>
      <c r="EE738" s="154"/>
      <c r="EF738" s="154"/>
      <c r="EG738" s="154"/>
      <c r="EH738" s="154"/>
      <c r="EI738" s="154"/>
      <c r="EJ738" s="154"/>
      <c r="EK738" s="154"/>
      <c r="EL738" s="154"/>
      <c r="EM738" s="154"/>
      <c r="EN738" s="154"/>
      <c r="EO738" s="154"/>
      <c r="EP738" s="154"/>
      <c r="EQ738" s="154"/>
      <c r="ER738" s="154"/>
      <c r="ES738" s="154"/>
      <c r="ET738" s="154"/>
      <c r="EU738" s="154"/>
      <c r="EV738" s="154"/>
    </row>
    <row r="739" spans="32:152" ht="12.75"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  <c r="BD739" s="154"/>
      <c r="BE739" s="154"/>
      <c r="BF739" s="154"/>
      <c r="BG739" s="154"/>
      <c r="BH739" s="154"/>
      <c r="BI739" s="154"/>
      <c r="BJ739" s="154"/>
      <c r="BK739" s="154"/>
      <c r="BL739" s="154"/>
      <c r="BM739" s="154"/>
      <c r="BN739" s="154"/>
      <c r="BO739" s="154"/>
      <c r="BP739" s="154"/>
      <c r="BQ739" s="154"/>
      <c r="BR739" s="154"/>
      <c r="BS739" s="154"/>
      <c r="BT739" s="154"/>
      <c r="BU739" s="154"/>
      <c r="BV739" s="154"/>
      <c r="BW739" s="154"/>
      <c r="BX739" s="154"/>
      <c r="BY739" s="154"/>
      <c r="BZ739" s="154"/>
      <c r="CA739" s="154"/>
      <c r="CB739" s="154"/>
      <c r="CC739" s="154"/>
      <c r="CD739" s="154"/>
      <c r="CE739" s="154"/>
      <c r="CF739" s="154"/>
      <c r="CG739" s="154"/>
      <c r="CH739" s="154"/>
      <c r="CI739" s="154"/>
      <c r="CJ739" s="154"/>
      <c r="CK739" s="154"/>
      <c r="CL739" s="154"/>
      <c r="CM739" s="154"/>
      <c r="CN739" s="154"/>
      <c r="CO739" s="154"/>
      <c r="CP739" s="154"/>
      <c r="CQ739" s="154"/>
      <c r="CR739" s="154"/>
      <c r="CS739" s="154"/>
      <c r="CT739" s="154"/>
      <c r="CU739" s="154"/>
      <c r="CV739" s="154"/>
      <c r="CW739" s="154"/>
      <c r="CX739" s="154"/>
      <c r="CY739" s="154"/>
      <c r="CZ739" s="154"/>
      <c r="DA739" s="154"/>
      <c r="DB739" s="154"/>
      <c r="DC739" s="154"/>
      <c r="DD739" s="154"/>
      <c r="DE739" s="154"/>
      <c r="DF739" s="154"/>
      <c r="DG739" s="154"/>
      <c r="DH739" s="154"/>
      <c r="DI739" s="154"/>
      <c r="DJ739" s="154"/>
      <c r="DK739" s="154"/>
      <c r="DL739" s="154"/>
      <c r="DM739" s="154"/>
      <c r="DN739" s="154"/>
      <c r="DO739" s="154"/>
      <c r="DP739" s="154"/>
      <c r="DQ739" s="154"/>
      <c r="DR739" s="154"/>
      <c r="DS739" s="154"/>
      <c r="DT739" s="154"/>
      <c r="DU739" s="154"/>
      <c r="DV739" s="154"/>
      <c r="DW739" s="154"/>
      <c r="DX739" s="154"/>
      <c r="DY739" s="154"/>
      <c r="DZ739" s="154"/>
      <c r="EA739" s="154"/>
      <c r="EB739" s="154"/>
      <c r="EC739" s="154"/>
      <c r="ED739" s="154"/>
      <c r="EE739" s="154"/>
      <c r="EF739" s="154"/>
      <c r="EG739" s="154"/>
      <c r="EH739" s="154"/>
      <c r="EI739" s="154"/>
      <c r="EJ739" s="154"/>
      <c r="EK739" s="154"/>
      <c r="EL739" s="154"/>
      <c r="EM739" s="154"/>
      <c r="EN739" s="154"/>
      <c r="EO739" s="154"/>
      <c r="EP739" s="154"/>
      <c r="EQ739" s="154"/>
      <c r="ER739" s="154"/>
      <c r="ES739" s="154"/>
      <c r="ET739" s="154"/>
      <c r="EU739" s="154"/>
      <c r="EV739" s="154"/>
    </row>
    <row r="740" spans="32:152" ht="12.75"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  <c r="BD740" s="154"/>
      <c r="BE740" s="154"/>
      <c r="BF740" s="154"/>
      <c r="BG740" s="154"/>
      <c r="BH740" s="154"/>
      <c r="BI740" s="154"/>
      <c r="BJ740" s="154"/>
      <c r="BK740" s="154"/>
      <c r="BL740" s="154"/>
      <c r="BM740" s="154"/>
      <c r="BN740" s="154"/>
      <c r="BO740" s="154"/>
      <c r="BP740" s="154"/>
      <c r="BQ740" s="154"/>
      <c r="BR740" s="154"/>
      <c r="BS740" s="154"/>
      <c r="BT740" s="154"/>
      <c r="BU740" s="154"/>
      <c r="BV740" s="154"/>
      <c r="BW740" s="154"/>
      <c r="BX740" s="154"/>
      <c r="BY740" s="154"/>
      <c r="BZ740" s="154"/>
      <c r="CA740" s="154"/>
      <c r="CB740" s="154"/>
      <c r="CC740" s="154"/>
      <c r="CD740" s="154"/>
      <c r="CE740" s="154"/>
      <c r="CF740" s="154"/>
      <c r="CG740" s="154"/>
      <c r="CH740" s="154"/>
      <c r="CI740" s="154"/>
      <c r="CJ740" s="154"/>
      <c r="CK740" s="154"/>
      <c r="CL740" s="154"/>
      <c r="CM740" s="154"/>
      <c r="CN740" s="154"/>
      <c r="CO740" s="154"/>
      <c r="CP740" s="154"/>
      <c r="CQ740" s="154"/>
      <c r="CR740" s="154"/>
      <c r="CS740" s="154"/>
      <c r="CT740" s="154"/>
      <c r="CU740" s="154"/>
      <c r="CV740" s="154"/>
      <c r="CW740" s="154"/>
      <c r="CX740" s="154"/>
      <c r="CY740" s="154"/>
      <c r="CZ740" s="154"/>
      <c r="DA740" s="154"/>
      <c r="DB740" s="154"/>
      <c r="DC740" s="154"/>
      <c r="DD740" s="154"/>
      <c r="DE740" s="154"/>
      <c r="DF740" s="154"/>
      <c r="DG740" s="154"/>
      <c r="DH740" s="154"/>
      <c r="DI740" s="154"/>
      <c r="DJ740" s="154"/>
      <c r="DK740" s="154"/>
      <c r="DL740" s="154"/>
      <c r="DM740" s="154"/>
      <c r="DN740" s="154"/>
      <c r="DO740" s="154"/>
      <c r="DP740" s="154"/>
      <c r="DQ740" s="154"/>
      <c r="DR740" s="154"/>
      <c r="DS740" s="154"/>
      <c r="DT740" s="154"/>
      <c r="DU740" s="154"/>
      <c r="DV740" s="154"/>
      <c r="DW740" s="154"/>
      <c r="DX740" s="154"/>
      <c r="DY740" s="154"/>
      <c r="DZ740" s="154"/>
      <c r="EA740" s="154"/>
      <c r="EB740" s="154"/>
      <c r="EC740" s="154"/>
      <c r="ED740" s="154"/>
      <c r="EE740" s="154"/>
      <c r="EF740" s="154"/>
      <c r="EG740" s="154"/>
      <c r="EH740" s="154"/>
      <c r="EI740" s="154"/>
      <c r="EJ740" s="154"/>
      <c r="EK740" s="154"/>
      <c r="EL740" s="154"/>
      <c r="EM740" s="154"/>
      <c r="EN740" s="154"/>
      <c r="EO740" s="154"/>
      <c r="EP740" s="154"/>
      <c r="EQ740" s="154"/>
      <c r="ER740" s="154"/>
      <c r="ES740" s="154"/>
      <c r="ET740" s="154"/>
      <c r="EU740" s="154"/>
      <c r="EV740" s="154"/>
    </row>
    <row r="741" spans="32:152" ht="12.75"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  <c r="BD741" s="154"/>
      <c r="BE741" s="154"/>
      <c r="BF741" s="154"/>
      <c r="BG741" s="154"/>
      <c r="BH741" s="154"/>
      <c r="BI741" s="154"/>
      <c r="BJ741" s="154"/>
      <c r="BK741" s="154"/>
      <c r="BL741" s="154"/>
      <c r="BM741" s="154"/>
      <c r="BN741" s="154"/>
      <c r="BO741" s="154"/>
      <c r="BP741" s="154"/>
      <c r="BQ741" s="154"/>
      <c r="BR741" s="154"/>
      <c r="BS741" s="154"/>
      <c r="BT741" s="154"/>
      <c r="BU741" s="154"/>
      <c r="BV741" s="154"/>
      <c r="BW741" s="154"/>
      <c r="BX741" s="154"/>
      <c r="BY741" s="154"/>
      <c r="BZ741" s="154"/>
      <c r="CA741" s="154"/>
      <c r="CB741" s="154"/>
      <c r="CC741" s="154"/>
      <c r="CD741" s="154"/>
      <c r="CE741" s="154"/>
      <c r="CF741" s="154"/>
      <c r="CG741" s="154"/>
      <c r="CH741" s="154"/>
      <c r="CI741" s="154"/>
      <c r="CJ741" s="154"/>
      <c r="CK741" s="154"/>
      <c r="CL741" s="154"/>
      <c r="CM741" s="154"/>
      <c r="CN741" s="154"/>
      <c r="CO741" s="154"/>
      <c r="CP741" s="154"/>
      <c r="CQ741" s="154"/>
      <c r="CR741" s="154"/>
      <c r="CS741" s="154"/>
      <c r="CT741" s="154"/>
      <c r="CU741" s="154"/>
      <c r="CV741" s="154"/>
      <c r="CW741" s="154"/>
      <c r="CX741" s="154"/>
      <c r="CY741" s="154"/>
      <c r="CZ741" s="154"/>
      <c r="DA741" s="154"/>
      <c r="DB741" s="154"/>
      <c r="DC741" s="154"/>
      <c r="DD741" s="154"/>
      <c r="DE741" s="154"/>
      <c r="DF741" s="154"/>
      <c r="DG741" s="154"/>
      <c r="DH741" s="154"/>
      <c r="DI741" s="154"/>
      <c r="DJ741" s="154"/>
      <c r="DK741" s="154"/>
      <c r="DL741" s="154"/>
      <c r="DM741" s="154"/>
      <c r="DN741" s="154"/>
      <c r="DO741" s="154"/>
      <c r="DP741" s="154"/>
      <c r="DQ741" s="154"/>
      <c r="DR741" s="154"/>
      <c r="DS741" s="154"/>
      <c r="DT741" s="154"/>
      <c r="DU741" s="154"/>
      <c r="DV741" s="154"/>
      <c r="DW741" s="154"/>
      <c r="DX741" s="154"/>
      <c r="DY741" s="154"/>
      <c r="DZ741" s="154"/>
      <c r="EA741" s="154"/>
      <c r="EB741" s="154"/>
      <c r="EC741" s="154"/>
      <c r="ED741" s="154"/>
      <c r="EE741" s="154"/>
      <c r="EF741" s="154"/>
      <c r="EG741" s="154"/>
      <c r="EH741" s="154"/>
      <c r="EI741" s="154"/>
      <c r="EJ741" s="154"/>
      <c r="EK741" s="154"/>
      <c r="EL741" s="154"/>
      <c r="EM741" s="154"/>
      <c r="EN741" s="154"/>
      <c r="EO741" s="154"/>
      <c r="EP741" s="154"/>
      <c r="EQ741" s="154"/>
      <c r="ER741" s="154"/>
      <c r="ES741" s="154"/>
      <c r="ET741" s="154"/>
      <c r="EU741" s="154"/>
      <c r="EV741" s="154"/>
    </row>
    <row r="742" spans="32:152" ht="12.75"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  <c r="BD742" s="154"/>
      <c r="BE742" s="154"/>
      <c r="BF742" s="154"/>
      <c r="BG742" s="154"/>
      <c r="BH742" s="154"/>
      <c r="BI742" s="154"/>
      <c r="BJ742" s="154"/>
      <c r="BK742" s="154"/>
      <c r="BL742" s="154"/>
      <c r="BM742" s="154"/>
      <c r="BN742" s="154"/>
      <c r="BO742" s="154"/>
      <c r="BP742" s="154"/>
      <c r="BQ742" s="154"/>
      <c r="BR742" s="154"/>
      <c r="BS742" s="154"/>
      <c r="BT742" s="154"/>
      <c r="BU742" s="154"/>
      <c r="BV742" s="154"/>
      <c r="BW742" s="154"/>
      <c r="BX742" s="154"/>
      <c r="BY742" s="154"/>
      <c r="BZ742" s="154"/>
      <c r="CA742" s="154"/>
      <c r="CB742" s="154"/>
      <c r="CC742" s="154"/>
      <c r="CD742" s="154"/>
      <c r="CE742" s="154"/>
      <c r="CF742" s="154"/>
      <c r="CG742" s="154"/>
      <c r="CH742" s="154"/>
      <c r="CI742" s="154"/>
      <c r="CJ742" s="154"/>
      <c r="CK742" s="154"/>
      <c r="CL742" s="154"/>
      <c r="CM742" s="154"/>
      <c r="CN742" s="154"/>
      <c r="CO742" s="154"/>
      <c r="CP742" s="154"/>
      <c r="CQ742" s="154"/>
      <c r="CR742" s="154"/>
      <c r="CS742" s="154"/>
      <c r="CT742" s="154"/>
      <c r="CU742" s="154"/>
      <c r="CV742" s="154"/>
      <c r="CW742" s="154"/>
      <c r="CX742" s="154"/>
      <c r="CY742" s="154"/>
      <c r="CZ742" s="154"/>
      <c r="DA742" s="154"/>
      <c r="DB742" s="154"/>
      <c r="DC742" s="154"/>
      <c r="DD742" s="154"/>
      <c r="DE742" s="154"/>
      <c r="DF742" s="154"/>
      <c r="DG742" s="154"/>
      <c r="DH742" s="154"/>
      <c r="DI742" s="154"/>
      <c r="DJ742" s="154"/>
      <c r="DK742" s="154"/>
      <c r="DL742" s="154"/>
      <c r="DM742" s="154"/>
      <c r="DN742" s="154"/>
      <c r="DO742" s="154"/>
      <c r="DP742" s="154"/>
      <c r="DQ742" s="154"/>
      <c r="DR742" s="154"/>
      <c r="DS742" s="154"/>
      <c r="DT742" s="154"/>
      <c r="DU742" s="154"/>
      <c r="DV742" s="154"/>
      <c r="DW742" s="154"/>
      <c r="DX742" s="154"/>
      <c r="DY742" s="154"/>
      <c r="DZ742" s="154"/>
      <c r="EA742" s="154"/>
      <c r="EB742" s="154"/>
      <c r="EC742" s="154"/>
      <c r="ED742" s="154"/>
      <c r="EE742" s="154"/>
      <c r="EF742" s="154"/>
      <c r="EG742" s="154"/>
      <c r="EH742" s="154"/>
      <c r="EI742" s="154"/>
      <c r="EJ742" s="154"/>
      <c r="EK742" s="154"/>
      <c r="EL742" s="154"/>
      <c r="EM742" s="154"/>
      <c r="EN742" s="154"/>
      <c r="EO742" s="154"/>
      <c r="EP742" s="154"/>
      <c r="EQ742" s="154"/>
      <c r="ER742" s="154"/>
      <c r="ES742" s="154"/>
      <c r="ET742" s="154"/>
      <c r="EU742" s="154"/>
      <c r="EV742" s="154"/>
    </row>
    <row r="743" spans="32:152" ht="12.75">
      <c r="AF743" s="154"/>
      <c r="AG743" s="154"/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  <c r="BD743" s="154"/>
      <c r="BE743" s="154"/>
      <c r="BF743" s="154"/>
      <c r="BG743" s="154"/>
      <c r="BH743" s="154"/>
      <c r="BI743" s="154"/>
      <c r="BJ743" s="154"/>
      <c r="BK743" s="154"/>
      <c r="BL743" s="154"/>
      <c r="BM743" s="154"/>
      <c r="BN743" s="154"/>
      <c r="BO743" s="154"/>
      <c r="BP743" s="154"/>
      <c r="BQ743" s="154"/>
      <c r="BR743" s="154"/>
      <c r="BS743" s="154"/>
      <c r="BT743" s="154"/>
      <c r="BU743" s="154"/>
      <c r="BV743" s="154"/>
      <c r="BW743" s="154"/>
      <c r="BX743" s="154"/>
      <c r="BY743" s="154"/>
      <c r="BZ743" s="154"/>
      <c r="CA743" s="154"/>
      <c r="CB743" s="154"/>
      <c r="CC743" s="154"/>
      <c r="CD743" s="154"/>
      <c r="CE743" s="154"/>
      <c r="CF743" s="154"/>
      <c r="CG743" s="154"/>
      <c r="CH743" s="154"/>
      <c r="CI743" s="154"/>
      <c r="CJ743" s="154"/>
      <c r="CK743" s="154"/>
      <c r="CL743" s="154"/>
      <c r="CM743" s="154"/>
      <c r="CN743" s="154"/>
      <c r="CO743" s="154"/>
      <c r="CP743" s="154"/>
      <c r="CQ743" s="154"/>
      <c r="CR743" s="154"/>
      <c r="CS743" s="154"/>
      <c r="CT743" s="154"/>
      <c r="CU743" s="154"/>
      <c r="CV743" s="154"/>
      <c r="CW743" s="154"/>
      <c r="CX743" s="154"/>
      <c r="CY743" s="154"/>
      <c r="CZ743" s="154"/>
      <c r="DA743" s="154"/>
      <c r="DB743" s="154"/>
      <c r="DC743" s="154"/>
      <c r="DD743" s="154"/>
      <c r="DE743" s="154"/>
      <c r="DF743" s="154"/>
      <c r="DG743" s="154"/>
      <c r="DH743" s="154"/>
      <c r="DI743" s="154"/>
      <c r="DJ743" s="154"/>
      <c r="DK743" s="154"/>
      <c r="DL743" s="154"/>
      <c r="DM743" s="154"/>
      <c r="DN743" s="154"/>
      <c r="DO743" s="154"/>
      <c r="DP743" s="154"/>
      <c r="DQ743" s="154"/>
      <c r="DR743" s="154"/>
      <c r="DS743" s="154"/>
      <c r="DT743" s="154"/>
      <c r="DU743" s="154"/>
      <c r="DV743" s="154"/>
      <c r="DW743" s="154"/>
      <c r="DX743" s="154"/>
      <c r="DY743" s="154"/>
      <c r="DZ743" s="154"/>
      <c r="EA743" s="154"/>
      <c r="EB743" s="154"/>
      <c r="EC743" s="154"/>
      <c r="ED743" s="154"/>
      <c r="EE743" s="154"/>
      <c r="EF743" s="154"/>
      <c r="EG743" s="154"/>
      <c r="EH743" s="154"/>
      <c r="EI743" s="154"/>
      <c r="EJ743" s="154"/>
      <c r="EK743" s="154"/>
      <c r="EL743" s="154"/>
      <c r="EM743" s="154"/>
      <c r="EN743" s="154"/>
      <c r="EO743" s="154"/>
      <c r="EP743" s="154"/>
      <c r="EQ743" s="154"/>
      <c r="ER743" s="154"/>
      <c r="ES743" s="154"/>
      <c r="ET743" s="154"/>
      <c r="EU743" s="154"/>
      <c r="EV743" s="154"/>
    </row>
    <row r="744" spans="32:152" ht="12.75">
      <c r="AF744" s="154"/>
      <c r="AG744" s="154"/>
      <c r="AH744" s="154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  <c r="BD744" s="154"/>
      <c r="BE744" s="154"/>
      <c r="BF744" s="154"/>
      <c r="BG744" s="154"/>
      <c r="BH744" s="154"/>
      <c r="BI744" s="154"/>
      <c r="BJ744" s="154"/>
      <c r="BK744" s="154"/>
      <c r="BL744" s="154"/>
      <c r="BM744" s="154"/>
      <c r="BN744" s="154"/>
      <c r="BO744" s="154"/>
      <c r="BP744" s="154"/>
      <c r="BQ744" s="154"/>
      <c r="BR744" s="154"/>
      <c r="BS744" s="154"/>
      <c r="BT744" s="154"/>
      <c r="BU744" s="154"/>
      <c r="BV744" s="154"/>
      <c r="BW744" s="154"/>
      <c r="BX744" s="154"/>
      <c r="BY744" s="154"/>
      <c r="BZ744" s="154"/>
      <c r="CA744" s="154"/>
      <c r="CB744" s="154"/>
      <c r="CC744" s="154"/>
      <c r="CD744" s="154"/>
      <c r="CE744" s="154"/>
      <c r="CF744" s="154"/>
      <c r="CG744" s="154"/>
      <c r="CH744" s="154"/>
      <c r="CI744" s="154"/>
      <c r="CJ744" s="154"/>
      <c r="CK744" s="154"/>
      <c r="CL744" s="154"/>
      <c r="CM744" s="154"/>
      <c r="CN744" s="154"/>
      <c r="CO744" s="154"/>
      <c r="CP744" s="154"/>
      <c r="CQ744" s="154"/>
      <c r="CR744" s="154"/>
      <c r="CS744" s="154"/>
      <c r="CT744" s="154"/>
      <c r="CU744" s="154"/>
      <c r="CV744" s="154"/>
      <c r="CW744" s="154"/>
      <c r="CX744" s="154"/>
      <c r="CY744" s="154"/>
      <c r="CZ744" s="154"/>
      <c r="DA744" s="154"/>
      <c r="DB744" s="154"/>
      <c r="DC744" s="154"/>
      <c r="DD744" s="154"/>
      <c r="DE744" s="154"/>
      <c r="DF744" s="154"/>
      <c r="DG744" s="154"/>
      <c r="DH744" s="154"/>
      <c r="DI744" s="154"/>
      <c r="DJ744" s="154"/>
      <c r="DK744" s="154"/>
      <c r="DL744" s="154"/>
      <c r="DM744" s="154"/>
      <c r="DN744" s="154"/>
      <c r="DO744" s="154"/>
      <c r="DP744" s="154"/>
      <c r="DQ744" s="154"/>
      <c r="DR744" s="154"/>
      <c r="DS744" s="154"/>
      <c r="DT744" s="154"/>
      <c r="DU744" s="154"/>
      <c r="DV744" s="154"/>
      <c r="DW744" s="154"/>
      <c r="DX744" s="154"/>
      <c r="DY744" s="154"/>
      <c r="DZ744" s="154"/>
      <c r="EA744" s="154"/>
      <c r="EB744" s="154"/>
      <c r="EC744" s="154"/>
      <c r="ED744" s="154"/>
      <c r="EE744" s="154"/>
      <c r="EF744" s="154"/>
      <c r="EG744" s="154"/>
      <c r="EH744" s="154"/>
      <c r="EI744" s="154"/>
      <c r="EJ744" s="154"/>
      <c r="EK744" s="154"/>
      <c r="EL744" s="154"/>
      <c r="EM744" s="154"/>
      <c r="EN744" s="154"/>
      <c r="EO744" s="154"/>
      <c r="EP744" s="154"/>
      <c r="EQ744" s="154"/>
      <c r="ER744" s="154"/>
      <c r="ES744" s="154"/>
      <c r="ET744" s="154"/>
      <c r="EU744" s="154"/>
      <c r="EV744" s="154"/>
    </row>
    <row r="745" spans="32:152" ht="12.75">
      <c r="AF745" s="154"/>
      <c r="AG745" s="154"/>
      <c r="AH745" s="154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  <c r="BD745" s="154"/>
      <c r="BE745" s="154"/>
      <c r="BF745" s="154"/>
      <c r="BG745" s="154"/>
      <c r="BH745" s="154"/>
      <c r="BI745" s="154"/>
      <c r="BJ745" s="154"/>
      <c r="BK745" s="154"/>
      <c r="BL745" s="154"/>
      <c r="BM745" s="154"/>
      <c r="BN745" s="154"/>
      <c r="BO745" s="154"/>
      <c r="BP745" s="154"/>
      <c r="BQ745" s="154"/>
      <c r="BR745" s="154"/>
      <c r="BS745" s="154"/>
      <c r="BT745" s="154"/>
      <c r="BU745" s="154"/>
      <c r="BV745" s="154"/>
      <c r="BW745" s="154"/>
      <c r="BX745" s="154"/>
      <c r="BY745" s="154"/>
      <c r="BZ745" s="154"/>
      <c r="CA745" s="154"/>
      <c r="CB745" s="154"/>
      <c r="CC745" s="154"/>
      <c r="CD745" s="154"/>
      <c r="CE745" s="154"/>
      <c r="CF745" s="154"/>
      <c r="CG745" s="154"/>
      <c r="CH745" s="154"/>
      <c r="CI745" s="154"/>
      <c r="CJ745" s="154"/>
      <c r="CK745" s="154"/>
      <c r="CL745" s="154"/>
      <c r="CM745" s="154"/>
      <c r="CN745" s="154"/>
      <c r="CO745" s="154"/>
      <c r="CP745" s="154"/>
      <c r="CQ745" s="154"/>
      <c r="CR745" s="154"/>
      <c r="CS745" s="154"/>
      <c r="CT745" s="154"/>
      <c r="CU745" s="154"/>
      <c r="CV745" s="154"/>
      <c r="CW745" s="154"/>
      <c r="CX745" s="154"/>
      <c r="CY745" s="154"/>
      <c r="CZ745" s="154"/>
      <c r="DA745" s="154"/>
      <c r="DB745" s="154"/>
      <c r="DC745" s="154"/>
      <c r="DD745" s="154"/>
      <c r="DE745" s="154"/>
      <c r="DF745" s="154"/>
      <c r="DG745" s="154"/>
      <c r="DH745" s="154"/>
      <c r="DI745" s="154"/>
      <c r="DJ745" s="154"/>
      <c r="DK745" s="154"/>
      <c r="DL745" s="154"/>
      <c r="DM745" s="154"/>
      <c r="DN745" s="154"/>
      <c r="DO745" s="154"/>
      <c r="DP745" s="154"/>
      <c r="DQ745" s="154"/>
      <c r="DR745" s="154"/>
      <c r="DS745" s="154"/>
      <c r="DT745" s="154"/>
      <c r="DU745" s="154"/>
      <c r="DV745" s="154"/>
      <c r="DW745" s="154"/>
      <c r="DX745" s="154"/>
      <c r="DY745" s="154"/>
      <c r="DZ745" s="154"/>
      <c r="EA745" s="154"/>
      <c r="EB745" s="154"/>
      <c r="EC745" s="154"/>
      <c r="ED745" s="154"/>
      <c r="EE745" s="154"/>
      <c r="EF745" s="154"/>
      <c r="EG745" s="154"/>
      <c r="EH745" s="154"/>
      <c r="EI745" s="154"/>
      <c r="EJ745" s="154"/>
      <c r="EK745" s="154"/>
      <c r="EL745" s="154"/>
      <c r="EM745" s="154"/>
      <c r="EN745" s="154"/>
      <c r="EO745" s="154"/>
      <c r="EP745" s="154"/>
      <c r="EQ745" s="154"/>
      <c r="ER745" s="154"/>
      <c r="ES745" s="154"/>
      <c r="ET745" s="154"/>
      <c r="EU745" s="154"/>
      <c r="EV745" s="154"/>
    </row>
    <row r="746" spans="32:152" ht="12.75">
      <c r="AF746" s="154"/>
      <c r="AG746" s="154"/>
      <c r="AH746" s="154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  <c r="BD746" s="154"/>
      <c r="BE746" s="154"/>
      <c r="BF746" s="154"/>
      <c r="BG746" s="154"/>
      <c r="BH746" s="154"/>
      <c r="BI746" s="154"/>
      <c r="BJ746" s="154"/>
      <c r="BK746" s="154"/>
      <c r="BL746" s="154"/>
      <c r="BM746" s="154"/>
      <c r="BN746" s="154"/>
      <c r="BO746" s="154"/>
      <c r="BP746" s="154"/>
      <c r="BQ746" s="154"/>
      <c r="BR746" s="154"/>
      <c r="BS746" s="154"/>
      <c r="BT746" s="154"/>
      <c r="BU746" s="154"/>
      <c r="BV746" s="154"/>
      <c r="BW746" s="154"/>
      <c r="BX746" s="154"/>
      <c r="BY746" s="154"/>
      <c r="BZ746" s="154"/>
      <c r="CA746" s="154"/>
      <c r="CB746" s="154"/>
      <c r="CC746" s="154"/>
      <c r="CD746" s="154"/>
      <c r="CE746" s="154"/>
      <c r="CF746" s="154"/>
      <c r="CG746" s="154"/>
      <c r="CH746" s="154"/>
      <c r="CI746" s="154"/>
      <c r="CJ746" s="154"/>
      <c r="CK746" s="154"/>
      <c r="CL746" s="154"/>
      <c r="CM746" s="154"/>
      <c r="CN746" s="154"/>
      <c r="CO746" s="154"/>
      <c r="CP746" s="154"/>
      <c r="CQ746" s="154"/>
      <c r="CR746" s="154"/>
      <c r="CS746" s="154"/>
      <c r="CT746" s="154"/>
      <c r="CU746" s="154"/>
      <c r="CV746" s="154"/>
      <c r="CW746" s="154"/>
      <c r="CX746" s="154"/>
      <c r="CY746" s="154"/>
      <c r="CZ746" s="154"/>
      <c r="DA746" s="154"/>
      <c r="DB746" s="154"/>
      <c r="DC746" s="154"/>
      <c r="DD746" s="154"/>
      <c r="DE746" s="154"/>
      <c r="DF746" s="154"/>
      <c r="DG746" s="154"/>
      <c r="DH746" s="154"/>
      <c r="DI746" s="154"/>
      <c r="DJ746" s="154"/>
      <c r="DK746" s="154"/>
      <c r="DL746" s="154"/>
      <c r="DM746" s="154"/>
      <c r="DN746" s="154"/>
      <c r="DO746" s="154"/>
      <c r="DP746" s="154"/>
      <c r="DQ746" s="154"/>
      <c r="DR746" s="154"/>
      <c r="DS746" s="154"/>
      <c r="DT746" s="154"/>
      <c r="DU746" s="154"/>
      <c r="DV746" s="154"/>
      <c r="DW746" s="154"/>
      <c r="DX746" s="154"/>
      <c r="DY746" s="154"/>
      <c r="DZ746" s="154"/>
      <c r="EA746" s="154"/>
      <c r="EB746" s="154"/>
      <c r="EC746" s="154"/>
      <c r="ED746" s="154"/>
      <c r="EE746" s="154"/>
      <c r="EF746" s="154"/>
      <c r="EG746" s="154"/>
      <c r="EH746" s="154"/>
      <c r="EI746" s="154"/>
      <c r="EJ746" s="154"/>
      <c r="EK746" s="154"/>
      <c r="EL746" s="154"/>
      <c r="EM746" s="154"/>
      <c r="EN746" s="154"/>
      <c r="EO746" s="154"/>
      <c r="EP746" s="154"/>
      <c r="EQ746" s="154"/>
      <c r="ER746" s="154"/>
      <c r="ES746" s="154"/>
      <c r="ET746" s="154"/>
      <c r="EU746" s="154"/>
      <c r="EV746" s="154"/>
    </row>
    <row r="747" spans="32:152" ht="12.75">
      <c r="AF747" s="154"/>
      <c r="AG747" s="154"/>
      <c r="AH747" s="154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  <c r="BD747" s="154"/>
      <c r="BE747" s="154"/>
      <c r="BF747" s="154"/>
      <c r="BG747" s="154"/>
      <c r="BH747" s="154"/>
      <c r="BI747" s="154"/>
      <c r="BJ747" s="154"/>
      <c r="BK747" s="154"/>
      <c r="BL747" s="154"/>
      <c r="BM747" s="154"/>
      <c r="BN747" s="154"/>
      <c r="BO747" s="154"/>
      <c r="BP747" s="154"/>
      <c r="BQ747" s="154"/>
      <c r="BR747" s="154"/>
      <c r="BS747" s="154"/>
      <c r="BT747" s="154"/>
      <c r="BU747" s="154"/>
      <c r="BV747" s="154"/>
      <c r="BW747" s="154"/>
      <c r="BX747" s="154"/>
      <c r="BY747" s="154"/>
      <c r="BZ747" s="154"/>
      <c r="CA747" s="154"/>
      <c r="CB747" s="154"/>
      <c r="CC747" s="154"/>
      <c r="CD747" s="154"/>
      <c r="CE747" s="154"/>
      <c r="CF747" s="154"/>
      <c r="CG747" s="154"/>
      <c r="CH747" s="154"/>
      <c r="CI747" s="154"/>
      <c r="CJ747" s="154"/>
      <c r="CK747" s="154"/>
      <c r="CL747" s="154"/>
      <c r="CM747" s="154"/>
      <c r="CN747" s="154"/>
      <c r="CO747" s="154"/>
      <c r="CP747" s="154"/>
      <c r="CQ747" s="154"/>
      <c r="CR747" s="154"/>
      <c r="CS747" s="154"/>
      <c r="CT747" s="154"/>
      <c r="CU747" s="154"/>
      <c r="CV747" s="154"/>
      <c r="CW747" s="154"/>
      <c r="CX747" s="154"/>
      <c r="CY747" s="154"/>
      <c r="CZ747" s="154"/>
      <c r="DA747" s="154"/>
      <c r="DB747" s="154"/>
      <c r="DC747" s="154"/>
      <c r="DD747" s="154"/>
      <c r="DE747" s="154"/>
      <c r="DF747" s="154"/>
      <c r="DG747" s="154"/>
      <c r="DH747" s="154"/>
      <c r="DI747" s="154"/>
      <c r="DJ747" s="154"/>
      <c r="DK747" s="154"/>
      <c r="DL747" s="154"/>
      <c r="DM747" s="154"/>
      <c r="DN747" s="154"/>
      <c r="DO747" s="154"/>
      <c r="DP747" s="154"/>
      <c r="DQ747" s="154"/>
      <c r="DR747" s="154"/>
      <c r="DS747" s="154"/>
      <c r="DT747" s="154"/>
      <c r="DU747" s="154"/>
      <c r="DV747" s="154"/>
      <c r="DW747" s="154"/>
      <c r="DX747" s="154"/>
      <c r="DY747" s="154"/>
      <c r="DZ747" s="154"/>
      <c r="EA747" s="154"/>
      <c r="EB747" s="154"/>
      <c r="EC747" s="154"/>
      <c r="ED747" s="154"/>
      <c r="EE747" s="154"/>
      <c r="EF747" s="154"/>
      <c r="EG747" s="154"/>
      <c r="EH747" s="154"/>
      <c r="EI747" s="154"/>
      <c r="EJ747" s="154"/>
      <c r="EK747" s="154"/>
      <c r="EL747" s="154"/>
      <c r="EM747" s="154"/>
      <c r="EN747" s="154"/>
      <c r="EO747" s="154"/>
      <c r="EP747" s="154"/>
      <c r="EQ747" s="154"/>
      <c r="ER747" s="154"/>
      <c r="ES747" s="154"/>
      <c r="ET747" s="154"/>
      <c r="EU747" s="154"/>
      <c r="EV747" s="154"/>
    </row>
    <row r="748" spans="32:152" ht="12.75">
      <c r="AF748" s="154"/>
      <c r="AG748" s="154"/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  <c r="BD748" s="154"/>
      <c r="BE748" s="154"/>
      <c r="BF748" s="154"/>
      <c r="BG748" s="154"/>
      <c r="BH748" s="154"/>
      <c r="BI748" s="154"/>
      <c r="BJ748" s="154"/>
      <c r="BK748" s="154"/>
      <c r="BL748" s="154"/>
      <c r="BM748" s="154"/>
      <c r="BN748" s="154"/>
      <c r="BO748" s="154"/>
      <c r="BP748" s="154"/>
      <c r="BQ748" s="154"/>
      <c r="BR748" s="154"/>
      <c r="BS748" s="154"/>
      <c r="BT748" s="154"/>
      <c r="BU748" s="154"/>
      <c r="BV748" s="154"/>
      <c r="BW748" s="154"/>
      <c r="BX748" s="154"/>
      <c r="BY748" s="154"/>
      <c r="BZ748" s="154"/>
      <c r="CA748" s="154"/>
      <c r="CB748" s="154"/>
      <c r="CC748" s="154"/>
      <c r="CD748" s="154"/>
      <c r="CE748" s="154"/>
      <c r="CF748" s="154"/>
      <c r="CG748" s="154"/>
      <c r="CH748" s="154"/>
      <c r="CI748" s="154"/>
      <c r="CJ748" s="154"/>
      <c r="CK748" s="154"/>
      <c r="CL748" s="154"/>
      <c r="CM748" s="154"/>
      <c r="CN748" s="154"/>
      <c r="CO748" s="154"/>
      <c r="CP748" s="154"/>
      <c r="CQ748" s="154"/>
      <c r="CR748" s="154"/>
      <c r="CS748" s="154"/>
      <c r="CT748" s="154"/>
      <c r="CU748" s="154"/>
      <c r="CV748" s="154"/>
      <c r="CW748" s="154"/>
      <c r="CX748" s="154"/>
      <c r="CY748" s="154"/>
      <c r="CZ748" s="154"/>
      <c r="DA748" s="154"/>
      <c r="DB748" s="154"/>
      <c r="DC748" s="154"/>
      <c r="DD748" s="154"/>
      <c r="DE748" s="154"/>
      <c r="DF748" s="154"/>
      <c r="DG748" s="154"/>
      <c r="DH748" s="154"/>
      <c r="DI748" s="154"/>
      <c r="DJ748" s="154"/>
      <c r="DK748" s="154"/>
      <c r="DL748" s="154"/>
      <c r="DM748" s="154"/>
      <c r="DN748" s="154"/>
      <c r="DO748" s="154"/>
      <c r="DP748" s="154"/>
      <c r="DQ748" s="154"/>
      <c r="DR748" s="154"/>
      <c r="DS748" s="154"/>
      <c r="DT748" s="154"/>
      <c r="DU748" s="154"/>
      <c r="DV748" s="154"/>
      <c r="DW748" s="154"/>
      <c r="DX748" s="154"/>
      <c r="DY748" s="154"/>
      <c r="DZ748" s="154"/>
      <c r="EA748" s="154"/>
      <c r="EB748" s="154"/>
      <c r="EC748" s="154"/>
      <c r="ED748" s="154"/>
      <c r="EE748" s="154"/>
      <c r="EF748" s="154"/>
      <c r="EG748" s="154"/>
      <c r="EH748" s="154"/>
      <c r="EI748" s="154"/>
      <c r="EJ748" s="154"/>
      <c r="EK748" s="154"/>
      <c r="EL748" s="154"/>
      <c r="EM748" s="154"/>
      <c r="EN748" s="154"/>
      <c r="EO748" s="154"/>
      <c r="EP748" s="154"/>
      <c r="EQ748" s="154"/>
      <c r="ER748" s="154"/>
      <c r="ES748" s="154"/>
      <c r="ET748" s="154"/>
      <c r="EU748" s="154"/>
      <c r="EV748" s="154"/>
    </row>
    <row r="749" spans="32:152" ht="12.75">
      <c r="AF749" s="154"/>
      <c r="AG749" s="154"/>
      <c r="AH749" s="154"/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  <c r="BD749" s="154"/>
      <c r="BE749" s="154"/>
      <c r="BF749" s="154"/>
      <c r="BG749" s="154"/>
      <c r="BH749" s="154"/>
      <c r="BI749" s="154"/>
      <c r="BJ749" s="154"/>
      <c r="BK749" s="154"/>
      <c r="BL749" s="154"/>
      <c r="BM749" s="154"/>
      <c r="BN749" s="154"/>
      <c r="BO749" s="154"/>
      <c r="BP749" s="154"/>
      <c r="BQ749" s="154"/>
      <c r="BR749" s="154"/>
      <c r="BS749" s="154"/>
      <c r="BT749" s="154"/>
      <c r="BU749" s="154"/>
      <c r="BV749" s="154"/>
      <c r="BW749" s="154"/>
      <c r="BX749" s="154"/>
      <c r="BY749" s="154"/>
      <c r="BZ749" s="154"/>
      <c r="CA749" s="154"/>
      <c r="CB749" s="154"/>
      <c r="CC749" s="154"/>
      <c r="CD749" s="154"/>
      <c r="CE749" s="154"/>
      <c r="CF749" s="154"/>
      <c r="CG749" s="154"/>
      <c r="CH749" s="154"/>
      <c r="CI749" s="154"/>
      <c r="CJ749" s="154"/>
      <c r="CK749" s="154"/>
      <c r="CL749" s="154"/>
      <c r="CM749" s="154"/>
      <c r="CN749" s="154"/>
      <c r="CO749" s="154"/>
      <c r="CP749" s="154"/>
      <c r="CQ749" s="154"/>
      <c r="CR749" s="154"/>
      <c r="CS749" s="154"/>
      <c r="CT749" s="154"/>
      <c r="CU749" s="154"/>
      <c r="CV749" s="154"/>
      <c r="CW749" s="154"/>
      <c r="CX749" s="154"/>
      <c r="CY749" s="154"/>
      <c r="CZ749" s="154"/>
      <c r="DA749" s="154"/>
      <c r="DB749" s="154"/>
      <c r="DC749" s="154"/>
      <c r="DD749" s="154"/>
      <c r="DE749" s="154"/>
      <c r="DF749" s="154"/>
      <c r="DG749" s="154"/>
      <c r="DH749" s="154"/>
      <c r="DI749" s="154"/>
      <c r="DJ749" s="154"/>
      <c r="DK749" s="154"/>
      <c r="DL749" s="154"/>
      <c r="DM749" s="154"/>
      <c r="DN749" s="154"/>
      <c r="DO749" s="154"/>
      <c r="DP749" s="154"/>
      <c r="DQ749" s="154"/>
      <c r="DR749" s="154"/>
      <c r="DS749" s="154"/>
      <c r="DT749" s="154"/>
      <c r="DU749" s="154"/>
      <c r="DV749" s="154"/>
      <c r="DW749" s="154"/>
      <c r="DX749" s="154"/>
      <c r="DY749" s="154"/>
      <c r="DZ749" s="154"/>
      <c r="EA749" s="154"/>
      <c r="EB749" s="154"/>
      <c r="EC749" s="154"/>
      <c r="ED749" s="154"/>
      <c r="EE749" s="154"/>
      <c r="EF749" s="154"/>
      <c r="EG749" s="154"/>
      <c r="EH749" s="154"/>
      <c r="EI749" s="154"/>
      <c r="EJ749" s="154"/>
      <c r="EK749" s="154"/>
      <c r="EL749" s="154"/>
      <c r="EM749" s="154"/>
      <c r="EN749" s="154"/>
      <c r="EO749" s="154"/>
      <c r="EP749" s="154"/>
      <c r="EQ749" s="154"/>
      <c r="ER749" s="154"/>
      <c r="ES749" s="154"/>
      <c r="ET749" s="154"/>
      <c r="EU749" s="154"/>
      <c r="EV749" s="154"/>
    </row>
    <row r="750" spans="32:152" ht="12.75">
      <c r="AF750" s="154"/>
      <c r="AG750" s="154"/>
      <c r="AH750" s="154"/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  <c r="BD750" s="154"/>
      <c r="BE750" s="154"/>
      <c r="BF750" s="154"/>
      <c r="BG750" s="154"/>
      <c r="BH750" s="154"/>
      <c r="BI750" s="154"/>
      <c r="BJ750" s="154"/>
      <c r="BK750" s="154"/>
      <c r="BL750" s="154"/>
      <c r="BM750" s="154"/>
      <c r="BN750" s="154"/>
      <c r="BO750" s="154"/>
      <c r="BP750" s="154"/>
      <c r="BQ750" s="154"/>
      <c r="BR750" s="154"/>
      <c r="BS750" s="154"/>
      <c r="BT750" s="154"/>
      <c r="BU750" s="154"/>
      <c r="BV750" s="154"/>
      <c r="BW750" s="154"/>
      <c r="BX750" s="154"/>
      <c r="BY750" s="154"/>
      <c r="BZ750" s="154"/>
      <c r="CA750" s="154"/>
      <c r="CB750" s="154"/>
      <c r="CC750" s="154"/>
      <c r="CD750" s="154"/>
      <c r="CE750" s="154"/>
      <c r="CF750" s="154"/>
      <c r="CG750" s="154"/>
      <c r="CH750" s="154"/>
      <c r="CI750" s="154"/>
      <c r="CJ750" s="154"/>
      <c r="CK750" s="154"/>
      <c r="CL750" s="154"/>
      <c r="CM750" s="154"/>
      <c r="CN750" s="154"/>
      <c r="CO750" s="154"/>
      <c r="CP750" s="154"/>
      <c r="CQ750" s="154"/>
      <c r="CR750" s="154"/>
      <c r="CS750" s="154"/>
      <c r="CT750" s="154"/>
      <c r="CU750" s="154"/>
      <c r="CV750" s="154"/>
      <c r="CW750" s="154"/>
      <c r="CX750" s="154"/>
      <c r="CY750" s="154"/>
      <c r="CZ750" s="154"/>
      <c r="DA750" s="154"/>
      <c r="DB750" s="154"/>
      <c r="DC750" s="154"/>
      <c r="DD750" s="154"/>
      <c r="DE750" s="154"/>
      <c r="DF750" s="154"/>
      <c r="DG750" s="154"/>
      <c r="DH750" s="154"/>
      <c r="DI750" s="154"/>
      <c r="DJ750" s="154"/>
      <c r="DK750" s="154"/>
      <c r="DL750" s="154"/>
      <c r="DM750" s="154"/>
      <c r="DN750" s="154"/>
      <c r="DO750" s="154"/>
      <c r="DP750" s="154"/>
      <c r="DQ750" s="154"/>
      <c r="DR750" s="154"/>
      <c r="DS750" s="154"/>
      <c r="DT750" s="154"/>
      <c r="DU750" s="154"/>
      <c r="DV750" s="154"/>
      <c r="DW750" s="154"/>
      <c r="DX750" s="154"/>
      <c r="DY750" s="154"/>
      <c r="DZ750" s="154"/>
      <c r="EA750" s="154"/>
      <c r="EB750" s="154"/>
      <c r="EC750" s="154"/>
      <c r="ED750" s="154"/>
      <c r="EE750" s="154"/>
      <c r="EF750" s="154"/>
      <c r="EG750" s="154"/>
      <c r="EH750" s="154"/>
      <c r="EI750" s="154"/>
      <c r="EJ750" s="154"/>
      <c r="EK750" s="154"/>
      <c r="EL750" s="154"/>
      <c r="EM750" s="154"/>
      <c r="EN750" s="154"/>
      <c r="EO750" s="154"/>
      <c r="EP750" s="154"/>
      <c r="EQ750" s="154"/>
      <c r="ER750" s="154"/>
      <c r="ES750" s="154"/>
      <c r="ET750" s="154"/>
      <c r="EU750" s="154"/>
      <c r="EV750" s="154"/>
    </row>
    <row r="751" spans="32:152" ht="12.75">
      <c r="AF751" s="154"/>
      <c r="AG751" s="154"/>
      <c r="AH751" s="154"/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  <c r="BD751" s="154"/>
      <c r="BE751" s="154"/>
      <c r="BF751" s="154"/>
      <c r="BG751" s="154"/>
      <c r="BH751" s="154"/>
      <c r="BI751" s="154"/>
      <c r="BJ751" s="154"/>
      <c r="BK751" s="154"/>
      <c r="BL751" s="154"/>
      <c r="BM751" s="154"/>
      <c r="BN751" s="154"/>
      <c r="BO751" s="154"/>
      <c r="BP751" s="154"/>
      <c r="BQ751" s="154"/>
      <c r="BR751" s="154"/>
      <c r="BS751" s="154"/>
      <c r="BT751" s="154"/>
      <c r="BU751" s="154"/>
      <c r="BV751" s="154"/>
      <c r="BW751" s="154"/>
      <c r="BX751" s="154"/>
      <c r="BY751" s="154"/>
      <c r="BZ751" s="154"/>
      <c r="CA751" s="154"/>
      <c r="CB751" s="154"/>
      <c r="CC751" s="154"/>
      <c r="CD751" s="154"/>
      <c r="CE751" s="154"/>
      <c r="CF751" s="154"/>
      <c r="CG751" s="154"/>
      <c r="CH751" s="154"/>
      <c r="CI751" s="154"/>
      <c r="CJ751" s="154"/>
      <c r="CK751" s="154"/>
      <c r="CL751" s="154"/>
      <c r="CM751" s="154"/>
      <c r="CN751" s="154"/>
      <c r="CO751" s="154"/>
      <c r="CP751" s="154"/>
      <c r="CQ751" s="154"/>
      <c r="CR751" s="154"/>
      <c r="CS751" s="154"/>
      <c r="CT751" s="154"/>
      <c r="CU751" s="154"/>
      <c r="CV751" s="154"/>
      <c r="CW751" s="154"/>
      <c r="CX751" s="154"/>
      <c r="CY751" s="154"/>
      <c r="CZ751" s="154"/>
      <c r="DA751" s="154"/>
      <c r="DB751" s="154"/>
      <c r="DC751" s="154"/>
      <c r="DD751" s="154"/>
      <c r="DE751" s="154"/>
      <c r="DF751" s="154"/>
      <c r="DG751" s="154"/>
      <c r="DH751" s="154"/>
      <c r="DI751" s="154"/>
      <c r="DJ751" s="154"/>
      <c r="DK751" s="154"/>
      <c r="DL751" s="154"/>
      <c r="DM751" s="154"/>
      <c r="DN751" s="154"/>
      <c r="DO751" s="154"/>
      <c r="DP751" s="154"/>
      <c r="DQ751" s="154"/>
      <c r="DR751" s="154"/>
      <c r="DS751" s="154"/>
      <c r="DT751" s="154"/>
      <c r="DU751" s="154"/>
      <c r="DV751" s="154"/>
      <c r="DW751" s="154"/>
      <c r="DX751" s="154"/>
      <c r="DY751" s="154"/>
      <c r="DZ751" s="154"/>
      <c r="EA751" s="154"/>
      <c r="EB751" s="154"/>
      <c r="EC751" s="154"/>
      <c r="ED751" s="154"/>
      <c r="EE751" s="154"/>
      <c r="EF751" s="154"/>
      <c r="EG751" s="154"/>
      <c r="EH751" s="154"/>
      <c r="EI751" s="154"/>
      <c r="EJ751" s="154"/>
      <c r="EK751" s="154"/>
      <c r="EL751" s="154"/>
      <c r="EM751" s="154"/>
      <c r="EN751" s="154"/>
      <c r="EO751" s="154"/>
      <c r="EP751" s="154"/>
      <c r="EQ751" s="154"/>
      <c r="ER751" s="154"/>
      <c r="ES751" s="154"/>
      <c r="ET751" s="154"/>
      <c r="EU751" s="154"/>
      <c r="EV751" s="154"/>
    </row>
    <row r="752" spans="32:152" ht="12.75">
      <c r="AF752" s="154"/>
      <c r="AG752" s="154"/>
      <c r="AH752" s="154"/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  <c r="BD752" s="154"/>
      <c r="BE752" s="154"/>
      <c r="BF752" s="154"/>
      <c r="BG752" s="154"/>
      <c r="BH752" s="154"/>
      <c r="BI752" s="154"/>
      <c r="BJ752" s="154"/>
      <c r="BK752" s="154"/>
      <c r="BL752" s="154"/>
      <c r="BM752" s="154"/>
      <c r="BN752" s="154"/>
      <c r="BO752" s="154"/>
      <c r="BP752" s="154"/>
      <c r="BQ752" s="154"/>
      <c r="BR752" s="154"/>
      <c r="BS752" s="154"/>
      <c r="BT752" s="154"/>
      <c r="BU752" s="154"/>
      <c r="BV752" s="154"/>
      <c r="BW752" s="154"/>
      <c r="BX752" s="154"/>
      <c r="BY752" s="154"/>
      <c r="BZ752" s="154"/>
      <c r="CA752" s="154"/>
      <c r="CB752" s="154"/>
      <c r="CC752" s="154"/>
      <c r="CD752" s="154"/>
      <c r="CE752" s="154"/>
      <c r="CF752" s="154"/>
      <c r="CG752" s="154"/>
      <c r="CH752" s="154"/>
      <c r="CI752" s="154"/>
      <c r="CJ752" s="154"/>
      <c r="CK752" s="154"/>
      <c r="CL752" s="154"/>
      <c r="CM752" s="154"/>
      <c r="CN752" s="154"/>
      <c r="CO752" s="154"/>
      <c r="CP752" s="154"/>
      <c r="CQ752" s="154"/>
      <c r="CR752" s="154"/>
      <c r="CS752" s="154"/>
      <c r="CT752" s="154"/>
      <c r="CU752" s="154"/>
      <c r="CV752" s="154"/>
      <c r="CW752" s="154"/>
      <c r="CX752" s="154"/>
      <c r="CY752" s="154"/>
      <c r="CZ752" s="154"/>
      <c r="DA752" s="154"/>
      <c r="DB752" s="154"/>
      <c r="DC752" s="154"/>
      <c r="DD752" s="154"/>
      <c r="DE752" s="154"/>
      <c r="DF752" s="154"/>
      <c r="DG752" s="154"/>
      <c r="DH752" s="154"/>
      <c r="DI752" s="154"/>
      <c r="DJ752" s="154"/>
      <c r="DK752" s="154"/>
      <c r="DL752" s="154"/>
      <c r="DM752" s="154"/>
      <c r="DN752" s="154"/>
      <c r="DO752" s="154"/>
      <c r="DP752" s="154"/>
      <c r="DQ752" s="154"/>
      <c r="DR752" s="154"/>
      <c r="DS752" s="154"/>
      <c r="DT752" s="154"/>
      <c r="DU752" s="154"/>
      <c r="DV752" s="154"/>
      <c r="DW752" s="154"/>
      <c r="DX752" s="154"/>
      <c r="DY752" s="154"/>
      <c r="DZ752" s="154"/>
      <c r="EA752" s="154"/>
      <c r="EB752" s="154"/>
      <c r="EC752" s="154"/>
      <c r="ED752" s="154"/>
      <c r="EE752" s="154"/>
      <c r="EF752" s="154"/>
      <c r="EG752" s="154"/>
      <c r="EH752" s="154"/>
      <c r="EI752" s="154"/>
      <c r="EJ752" s="154"/>
      <c r="EK752" s="154"/>
      <c r="EL752" s="154"/>
      <c r="EM752" s="154"/>
      <c r="EN752" s="154"/>
      <c r="EO752" s="154"/>
      <c r="EP752" s="154"/>
      <c r="EQ752" s="154"/>
      <c r="ER752" s="154"/>
      <c r="ES752" s="154"/>
      <c r="ET752" s="154"/>
      <c r="EU752" s="154"/>
      <c r="EV752" s="154"/>
    </row>
    <row r="753" spans="32:152" ht="12.75">
      <c r="AF753" s="154"/>
      <c r="AG753" s="154"/>
      <c r="AH753" s="154"/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  <c r="BD753" s="154"/>
      <c r="BE753" s="154"/>
      <c r="BF753" s="154"/>
      <c r="BG753" s="154"/>
      <c r="BH753" s="154"/>
      <c r="BI753" s="154"/>
      <c r="BJ753" s="154"/>
      <c r="BK753" s="154"/>
      <c r="BL753" s="154"/>
      <c r="BM753" s="154"/>
      <c r="BN753" s="154"/>
      <c r="BO753" s="154"/>
      <c r="BP753" s="154"/>
      <c r="BQ753" s="154"/>
      <c r="BR753" s="154"/>
      <c r="BS753" s="154"/>
      <c r="BT753" s="154"/>
      <c r="BU753" s="154"/>
      <c r="BV753" s="154"/>
      <c r="BW753" s="154"/>
      <c r="BX753" s="154"/>
      <c r="BY753" s="154"/>
      <c r="BZ753" s="154"/>
      <c r="CA753" s="154"/>
      <c r="CB753" s="154"/>
      <c r="CC753" s="154"/>
      <c r="CD753" s="154"/>
      <c r="CE753" s="154"/>
      <c r="CF753" s="154"/>
      <c r="CG753" s="154"/>
      <c r="CH753" s="154"/>
      <c r="CI753" s="154"/>
      <c r="CJ753" s="154"/>
      <c r="CK753" s="154"/>
      <c r="CL753" s="154"/>
      <c r="CM753" s="154"/>
      <c r="CN753" s="154"/>
      <c r="CO753" s="154"/>
      <c r="CP753" s="154"/>
      <c r="CQ753" s="154"/>
      <c r="CR753" s="154"/>
      <c r="CS753" s="154"/>
      <c r="CT753" s="154"/>
      <c r="CU753" s="154"/>
      <c r="CV753" s="154"/>
      <c r="CW753" s="154"/>
      <c r="CX753" s="154"/>
      <c r="CY753" s="154"/>
      <c r="CZ753" s="154"/>
      <c r="DA753" s="154"/>
      <c r="DB753" s="154"/>
      <c r="DC753" s="154"/>
      <c r="DD753" s="154"/>
      <c r="DE753" s="154"/>
      <c r="DF753" s="154"/>
      <c r="DG753" s="154"/>
      <c r="DH753" s="154"/>
      <c r="DI753" s="154"/>
      <c r="DJ753" s="154"/>
      <c r="DK753" s="154"/>
      <c r="DL753" s="154"/>
      <c r="DM753" s="154"/>
      <c r="DN753" s="154"/>
      <c r="DO753" s="154"/>
      <c r="DP753" s="154"/>
      <c r="DQ753" s="154"/>
      <c r="DR753" s="154"/>
      <c r="DS753" s="154"/>
      <c r="DT753" s="154"/>
      <c r="DU753" s="154"/>
      <c r="DV753" s="154"/>
      <c r="DW753" s="154"/>
      <c r="DX753" s="154"/>
      <c r="DY753" s="154"/>
      <c r="DZ753" s="154"/>
      <c r="EA753" s="154"/>
      <c r="EB753" s="154"/>
      <c r="EC753" s="154"/>
      <c r="ED753" s="154"/>
      <c r="EE753" s="154"/>
      <c r="EF753" s="154"/>
      <c r="EG753" s="154"/>
      <c r="EH753" s="154"/>
      <c r="EI753" s="154"/>
      <c r="EJ753" s="154"/>
      <c r="EK753" s="154"/>
      <c r="EL753" s="154"/>
      <c r="EM753" s="154"/>
      <c r="EN753" s="154"/>
      <c r="EO753" s="154"/>
      <c r="EP753" s="154"/>
      <c r="EQ753" s="154"/>
      <c r="ER753" s="154"/>
      <c r="ES753" s="154"/>
      <c r="ET753" s="154"/>
      <c r="EU753" s="154"/>
      <c r="EV753" s="154"/>
    </row>
    <row r="754" spans="32:152" ht="12.75">
      <c r="AF754" s="154"/>
      <c r="AG754" s="154"/>
      <c r="AH754" s="154"/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  <c r="BD754" s="154"/>
      <c r="BE754" s="154"/>
      <c r="BF754" s="154"/>
      <c r="BG754" s="154"/>
      <c r="BH754" s="154"/>
      <c r="BI754" s="154"/>
      <c r="BJ754" s="154"/>
      <c r="BK754" s="154"/>
      <c r="BL754" s="154"/>
      <c r="BM754" s="154"/>
      <c r="BN754" s="154"/>
      <c r="BO754" s="154"/>
      <c r="BP754" s="154"/>
      <c r="BQ754" s="154"/>
      <c r="BR754" s="154"/>
      <c r="BS754" s="154"/>
      <c r="BT754" s="154"/>
      <c r="BU754" s="154"/>
      <c r="BV754" s="154"/>
      <c r="BW754" s="154"/>
      <c r="BX754" s="154"/>
      <c r="BY754" s="154"/>
      <c r="BZ754" s="154"/>
      <c r="CA754" s="154"/>
      <c r="CB754" s="154"/>
      <c r="CC754" s="154"/>
      <c r="CD754" s="154"/>
      <c r="CE754" s="154"/>
      <c r="CF754" s="154"/>
      <c r="CG754" s="154"/>
      <c r="CH754" s="154"/>
      <c r="CI754" s="154"/>
      <c r="CJ754" s="154"/>
      <c r="CK754" s="154"/>
      <c r="CL754" s="154"/>
      <c r="CM754" s="154"/>
      <c r="CN754" s="154"/>
      <c r="CO754" s="154"/>
      <c r="CP754" s="154"/>
      <c r="CQ754" s="154"/>
      <c r="CR754" s="154"/>
      <c r="CS754" s="154"/>
      <c r="CT754" s="154"/>
      <c r="CU754" s="154"/>
      <c r="CV754" s="154"/>
      <c r="CW754" s="154"/>
      <c r="CX754" s="154"/>
      <c r="CY754" s="154"/>
      <c r="CZ754" s="154"/>
      <c r="DA754" s="154"/>
      <c r="DB754" s="154"/>
      <c r="DC754" s="154"/>
      <c r="DD754" s="154"/>
      <c r="DE754" s="154"/>
      <c r="DF754" s="154"/>
      <c r="DG754" s="154"/>
      <c r="DH754" s="154"/>
      <c r="DI754" s="154"/>
      <c r="DJ754" s="154"/>
      <c r="DK754" s="154"/>
      <c r="DL754" s="154"/>
      <c r="DM754" s="154"/>
      <c r="DN754" s="154"/>
      <c r="DO754" s="154"/>
      <c r="DP754" s="154"/>
      <c r="DQ754" s="154"/>
      <c r="DR754" s="154"/>
      <c r="DS754" s="154"/>
      <c r="DT754" s="154"/>
      <c r="DU754" s="154"/>
      <c r="DV754" s="154"/>
      <c r="DW754" s="154"/>
      <c r="DX754" s="154"/>
      <c r="DY754" s="154"/>
      <c r="DZ754" s="154"/>
      <c r="EA754" s="154"/>
      <c r="EB754" s="154"/>
      <c r="EC754" s="154"/>
      <c r="ED754" s="154"/>
      <c r="EE754" s="154"/>
      <c r="EF754" s="154"/>
      <c r="EG754" s="154"/>
      <c r="EH754" s="154"/>
      <c r="EI754" s="154"/>
      <c r="EJ754" s="154"/>
      <c r="EK754" s="154"/>
      <c r="EL754" s="154"/>
      <c r="EM754" s="154"/>
      <c r="EN754" s="154"/>
      <c r="EO754" s="154"/>
      <c r="EP754" s="154"/>
      <c r="EQ754" s="154"/>
      <c r="ER754" s="154"/>
      <c r="ES754" s="154"/>
      <c r="ET754" s="154"/>
      <c r="EU754" s="154"/>
      <c r="EV754" s="154"/>
    </row>
    <row r="755" spans="32:152" ht="12.75">
      <c r="AF755" s="154"/>
      <c r="AG755" s="154"/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  <c r="BD755" s="154"/>
      <c r="BE755" s="154"/>
      <c r="BF755" s="154"/>
      <c r="BG755" s="154"/>
      <c r="BH755" s="154"/>
      <c r="BI755" s="154"/>
      <c r="BJ755" s="154"/>
      <c r="BK755" s="154"/>
      <c r="BL755" s="154"/>
      <c r="BM755" s="154"/>
      <c r="BN755" s="154"/>
      <c r="BO755" s="154"/>
      <c r="BP755" s="154"/>
      <c r="BQ755" s="154"/>
      <c r="BR755" s="154"/>
      <c r="BS755" s="154"/>
      <c r="BT755" s="154"/>
      <c r="BU755" s="154"/>
      <c r="BV755" s="154"/>
      <c r="BW755" s="154"/>
      <c r="BX755" s="154"/>
      <c r="BY755" s="154"/>
      <c r="BZ755" s="154"/>
      <c r="CA755" s="154"/>
      <c r="CB755" s="154"/>
      <c r="CC755" s="154"/>
      <c r="CD755" s="154"/>
      <c r="CE755" s="154"/>
      <c r="CF755" s="154"/>
      <c r="CG755" s="154"/>
      <c r="CH755" s="154"/>
      <c r="CI755" s="154"/>
      <c r="CJ755" s="154"/>
      <c r="CK755" s="154"/>
      <c r="CL755" s="154"/>
      <c r="CM755" s="154"/>
      <c r="CN755" s="154"/>
      <c r="CO755" s="154"/>
      <c r="CP755" s="154"/>
      <c r="CQ755" s="154"/>
      <c r="CR755" s="154"/>
      <c r="CS755" s="154"/>
      <c r="CT755" s="154"/>
      <c r="CU755" s="154"/>
      <c r="CV755" s="154"/>
      <c r="CW755" s="154"/>
      <c r="CX755" s="154"/>
      <c r="CY755" s="154"/>
      <c r="CZ755" s="154"/>
      <c r="DA755" s="154"/>
      <c r="DB755" s="154"/>
      <c r="DC755" s="154"/>
      <c r="DD755" s="154"/>
      <c r="DE755" s="154"/>
      <c r="DF755" s="154"/>
      <c r="DG755" s="154"/>
      <c r="DH755" s="154"/>
      <c r="DI755" s="154"/>
      <c r="DJ755" s="154"/>
      <c r="DK755" s="154"/>
      <c r="DL755" s="154"/>
      <c r="DM755" s="154"/>
      <c r="DN755" s="154"/>
      <c r="DO755" s="154"/>
      <c r="DP755" s="154"/>
      <c r="DQ755" s="154"/>
      <c r="DR755" s="154"/>
      <c r="DS755" s="154"/>
      <c r="DT755" s="154"/>
      <c r="DU755" s="154"/>
      <c r="DV755" s="154"/>
      <c r="DW755" s="154"/>
      <c r="DX755" s="154"/>
      <c r="DY755" s="154"/>
      <c r="DZ755" s="154"/>
      <c r="EA755" s="154"/>
      <c r="EB755" s="154"/>
      <c r="EC755" s="154"/>
      <c r="ED755" s="154"/>
      <c r="EE755" s="154"/>
      <c r="EF755" s="154"/>
      <c r="EG755" s="154"/>
      <c r="EH755" s="154"/>
      <c r="EI755" s="154"/>
      <c r="EJ755" s="154"/>
      <c r="EK755" s="154"/>
      <c r="EL755" s="154"/>
      <c r="EM755" s="154"/>
      <c r="EN755" s="154"/>
      <c r="EO755" s="154"/>
      <c r="EP755" s="154"/>
      <c r="EQ755" s="154"/>
      <c r="ER755" s="154"/>
      <c r="ES755" s="154"/>
      <c r="ET755" s="154"/>
      <c r="EU755" s="154"/>
      <c r="EV755" s="154"/>
    </row>
    <row r="756" spans="32:152" ht="12.75">
      <c r="AF756" s="154"/>
      <c r="AG756" s="154"/>
      <c r="AH756" s="154"/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  <c r="BD756" s="154"/>
      <c r="BE756" s="154"/>
      <c r="BF756" s="154"/>
      <c r="BG756" s="154"/>
      <c r="BH756" s="154"/>
      <c r="BI756" s="154"/>
      <c r="BJ756" s="154"/>
      <c r="BK756" s="154"/>
      <c r="BL756" s="154"/>
      <c r="BM756" s="154"/>
      <c r="BN756" s="154"/>
      <c r="BO756" s="154"/>
      <c r="BP756" s="154"/>
      <c r="BQ756" s="154"/>
      <c r="BR756" s="154"/>
      <c r="BS756" s="154"/>
      <c r="BT756" s="154"/>
      <c r="BU756" s="154"/>
      <c r="BV756" s="154"/>
      <c r="BW756" s="154"/>
      <c r="BX756" s="154"/>
      <c r="BY756" s="154"/>
      <c r="BZ756" s="154"/>
      <c r="CA756" s="154"/>
      <c r="CB756" s="154"/>
      <c r="CC756" s="154"/>
      <c r="CD756" s="154"/>
      <c r="CE756" s="154"/>
      <c r="CF756" s="154"/>
      <c r="CG756" s="154"/>
      <c r="CH756" s="154"/>
      <c r="CI756" s="154"/>
      <c r="CJ756" s="154"/>
      <c r="CK756" s="154"/>
      <c r="CL756" s="154"/>
      <c r="CM756" s="154"/>
      <c r="CN756" s="154"/>
      <c r="CO756" s="154"/>
      <c r="CP756" s="154"/>
      <c r="CQ756" s="154"/>
      <c r="CR756" s="154"/>
      <c r="CS756" s="154"/>
      <c r="CT756" s="154"/>
      <c r="CU756" s="154"/>
      <c r="CV756" s="154"/>
      <c r="CW756" s="154"/>
      <c r="CX756" s="154"/>
      <c r="CY756" s="154"/>
      <c r="CZ756" s="154"/>
      <c r="DA756" s="154"/>
      <c r="DB756" s="154"/>
      <c r="DC756" s="154"/>
      <c r="DD756" s="154"/>
      <c r="DE756" s="154"/>
      <c r="DF756" s="154"/>
      <c r="DG756" s="154"/>
      <c r="DH756" s="154"/>
      <c r="DI756" s="154"/>
      <c r="DJ756" s="154"/>
      <c r="DK756" s="154"/>
      <c r="DL756" s="154"/>
      <c r="DM756" s="154"/>
      <c r="DN756" s="154"/>
      <c r="DO756" s="154"/>
      <c r="DP756" s="154"/>
      <c r="DQ756" s="154"/>
      <c r="DR756" s="154"/>
      <c r="DS756" s="154"/>
      <c r="DT756" s="154"/>
      <c r="DU756" s="154"/>
      <c r="DV756" s="154"/>
      <c r="DW756" s="154"/>
      <c r="DX756" s="154"/>
      <c r="DY756" s="154"/>
      <c r="DZ756" s="154"/>
      <c r="EA756" s="154"/>
      <c r="EB756" s="154"/>
      <c r="EC756" s="154"/>
      <c r="ED756" s="154"/>
      <c r="EE756" s="154"/>
      <c r="EF756" s="154"/>
      <c r="EG756" s="154"/>
      <c r="EH756" s="154"/>
      <c r="EI756" s="154"/>
      <c r="EJ756" s="154"/>
      <c r="EK756" s="154"/>
      <c r="EL756" s="154"/>
      <c r="EM756" s="154"/>
      <c r="EN756" s="154"/>
      <c r="EO756" s="154"/>
      <c r="EP756" s="154"/>
      <c r="EQ756" s="154"/>
      <c r="ER756" s="154"/>
      <c r="ES756" s="154"/>
      <c r="ET756" s="154"/>
      <c r="EU756" s="154"/>
      <c r="EV756" s="154"/>
    </row>
    <row r="757" spans="32:152" ht="12.75">
      <c r="AF757" s="154"/>
      <c r="AG757" s="154"/>
      <c r="AH757" s="154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  <c r="BD757" s="154"/>
      <c r="BE757" s="154"/>
      <c r="BF757" s="154"/>
      <c r="BG757" s="154"/>
      <c r="BH757" s="154"/>
      <c r="BI757" s="154"/>
      <c r="BJ757" s="154"/>
      <c r="BK757" s="154"/>
      <c r="BL757" s="154"/>
      <c r="BM757" s="154"/>
      <c r="BN757" s="154"/>
      <c r="BO757" s="154"/>
      <c r="BP757" s="154"/>
      <c r="BQ757" s="154"/>
      <c r="BR757" s="154"/>
      <c r="BS757" s="154"/>
      <c r="BT757" s="154"/>
      <c r="BU757" s="154"/>
      <c r="BV757" s="154"/>
      <c r="BW757" s="154"/>
      <c r="BX757" s="154"/>
      <c r="BY757" s="154"/>
      <c r="BZ757" s="154"/>
      <c r="CA757" s="154"/>
      <c r="CB757" s="154"/>
      <c r="CC757" s="154"/>
      <c r="CD757" s="154"/>
      <c r="CE757" s="154"/>
      <c r="CF757" s="154"/>
      <c r="CG757" s="154"/>
      <c r="CH757" s="154"/>
      <c r="CI757" s="154"/>
      <c r="CJ757" s="154"/>
      <c r="CK757" s="154"/>
      <c r="CL757" s="154"/>
      <c r="CM757" s="154"/>
      <c r="CN757" s="154"/>
      <c r="CO757" s="154"/>
      <c r="CP757" s="154"/>
      <c r="CQ757" s="154"/>
      <c r="CR757" s="154"/>
      <c r="CS757" s="154"/>
      <c r="CT757" s="154"/>
      <c r="CU757" s="154"/>
      <c r="CV757" s="154"/>
      <c r="CW757" s="154"/>
      <c r="CX757" s="154"/>
      <c r="CY757" s="154"/>
      <c r="CZ757" s="154"/>
      <c r="DA757" s="154"/>
      <c r="DB757" s="154"/>
      <c r="DC757" s="154"/>
      <c r="DD757" s="154"/>
      <c r="DE757" s="154"/>
      <c r="DF757" s="154"/>
      <c r="DG757" s="154"/>
      <c r="DH757" s="154"/>
      <c r="DI757" s="154"/>
      <c r="DJ757" s="154"/>
      <c r="DK757" s="154"/>
      <c r="DL757" s="154"/>
      <c r="DM757" s="154"/>
      <c r="DN757" s="154"/>
      <c r="DO757" s="154"/>
      <c r="DP757" s="154"/>
      <c r="DQ757" s="154"/>
      <c r="DR757" s="154"/>
      <c r="DS757" s="154"/>
      <c r="DT757" s="154"/>
      <c r="DU757" s="154"/>
      <c r="DV757" s="154"/>
      <c r="DW757" s="154"/>
      <c r="DX757" s="154"/>
      <c r="DY757" s="154"/>
      <c r="DZ757" s="154"/>
      <c r="EA757" s="154"/>
      <c r="EB757" s="154"/>
      <c r="EC757" s="154"/>
      <c r="ED757" s="154"/>
      <c r="EE757" s="154"/>
      <c r="EF757" s="154"/>
      <c r="EG757" s="154"/>
      <c r="EH757" s="154"/>
      <c r="EI757" s="154"/>
      <c r="EJ757" s="154"/>
      <c r="EK757" s="154"/>
      <c r="EL757" s="154"/>
      <c r="EM757" s="154"/>
      <c r="EN757" s="154"/>
      <c r="EO757" s="154"/>
      <c r="EP757" s="154"/>
      <c r="EQ757" s="154"/>
      <c r="ER757" s="154"/>
      <c r="ES757" s="154"/>
      <c r="ET757" s="154"/>
      <c r="EU757" s="154"/>
      <c r="EV757" s="154"/>
    </row>
    <row r="758" spans="32:152" ht="12.75">
      <c r="AF758" s="154"/>
      <c r="AG758" s="154"/>
      <c r="AH758" s="154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  <c r="BD758" s="154"/>
      <c r="BE758" s="154"/>
      <c r="BF758" s="154"/>
      <c r="BG758" s="154"/>
      <c r="BH758" s="154"/>
      <c r="BI758" s="154"/>
      <c r="BJ758" s="154"/>
      <c r="BK758" s="154"/>
      <c r="BL758" s="154"/>
      <c r="BM758" s="154"/>
      <c r="BN758" s="154"/>
      <c r="BO758" s="154"/>
      <c r="BP758" s="154"/>
      <c r="BQ758" s="154"/>
      <c r="BR758" s="154"/>
      <c r="BS758" s="154"/>
      <c r="BT758" s="154"/>
      <c r="BU758" s="154"/>
      <c r="BV758" s="154"/>
      <c r="BW758" s="154"/>
      <c r="BX758" s="154"/>
      <c r="BY758" s="154"/>
      <c r="BZ758" s="154"/>
      <c r="CA758" s="154"/>
      <c r="CB758" s="154"/>
      <c r="CC758" s="154"/>
      <c r="CD758" s="154"/>
      <c r="CE758" s="154"/>
      <c r="CF758" s="154"/>
      <c r="CG758" s="154"/>
      <c r="CH758" s="154"/>
      <c r="CI758" s="154"/>
      <c r="CJ758" s="154"/>
      <c r="CK758" s="154"/>
      <c r="CL758" s="154"/>
      <c r="CM758" s="154"/>
      <c r="CN758" s="154"/>
      <c r="CO758" s="154"/>
      <c r="CP758" s="154"/>
      <c r="CQ758" s="154"/>
      <c r="CR758" s="154"/>
      <c r="CS758" s="154"/>
      <c r="CT758" s="154"/>
      <c r="CU758" s="154"/>
      <c r="CV758" s="154"/>
      <c r="CW758" s="154"/>
      <c r="CX758" s="154"/>
      <c r="CY758" s="154"/>
      <c r="CZ758" s="154"/>
      <c r="DA758" s="154"/>
      <c r="DB758" s="154"/>
      <c r="DC758" s="154"/>
      <c r="DD758" s="154"/>
      <c r="DE758" s="154"/>
      <c r="DF758" s="154"/>
      <c r="DG758" s="154"/>
      <c r="DH758" s="154"/>
      <c r="DI758" s="154"/>
      <c r="DJ758" s="154"/>
      <c r="DK758" s="154"/>
      <c r="DL758" s="154"/>
      <c r="DM758" s="154"/>
      <c r="DN758" s="154"/>
      <c r="DO758" s="154"/>
      <c r="DP758" s="154"/>
      <c r="DQ758" s="154"/>
      <c r="DR758" s="154"/>
      <c r="DS758" s="154"/>
      <c r="DT758" s="154"/>
      <c r="DU758" s="154"/>
      <c r="DV758" s="154"/>
      <c r="DW758" s="154"/>
      <c r="DX758" s="154"/>
      <c r="DY758" s="154"/>
      <c r="DZ758" s="154"/>
      <c r="EA758" s="154"/>
      <c r="EB758" s="154"/>
      <c r="EC758" s="154"/>
      <c r="ED758" s="154"/>
      <c r="EE758" s="154"/>
      <c r="EF758" s="154"/>
      <c r="EG758" s="154"/>
      <c r="EH758" s="154"/>
      <c r="EI758" s="154"/>
      <c r="EJ758" s="154"/>
      <c r="EK758" s="154"/>
      <c r="EL758" s="154"/>
      <c r="EM758" s="154"/>
      <c r="EN758" s="154"/>
      <c r="EO758" s="154"/>
      <c r="EP758" s="154"/>
      <c r="EQ758" s="154"/>
      <c r="ER758" s="154"/>
      <c r="ES758" s="154"/>
      <c r="ET758" s="154"/>
      <c r="EU758" s="154"/>
      <c r="EV758" s="154"/>
    </row>
    <row r="759" spans="32:152" ht="12.75">
      <c r="AF759" s="154"/>
      <c r="AG759" s="154"/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  <c r="BD759" s="154"/>
      <c r="BE759" s="154"/>
      <c r="BF759" s="154"/>
      <c r="BG759" s="154"/>
      <c r="BH759" s="154"/>
      <c r="BI759" s="154"/>
      <c r="BJ759" s="154"/>
      <c r="BK759" s="154"/>
      <c r="BL759" s="154"/>
      <c r="BM759" s="154"/>
      <c r="BN759" s="154"/>
      <c r="BO759" s="154"/>
      <c r="BP759" s="154"/>
      <c r="BQ759" s="154"/>
      <c r="BR759" s="154"/>
      <c r="BS759" s="154"/>
      <c r="BT759" s="154"/>
      <c r="BU759" s="154"/>
      <c r="BV759" s="154"/>
      <c r="BW759" s="154"/>
      <c r="BX759" s="154"/>
      <c r="BY759" s="154"/>
      <c r="BZ759" s="154"/>
      <c r="CA759" s="154"/>
      <c r="CB759" s="154"/>
      <c r="CC759" s="154"/>
      <c r="CD759" s="154"/>
      <c r="CE759" s="154"/>
      <c r="CF759" s="154"/>
      <c r="CG759" s="154"/>
      <c r="CH759" s="154"/>
      <c r="CI759" s="154"/>
      <c r="CJ759" s="154"/>
      <c r="CK759" s="154"/>
      <c r="CL759" s="154"/>
      <c r="CM759" s="154"/>
      <c r="CN759" s="154"/>
      <c r="CO759" s="154"/>
      <c r="CP759" s="154"/>
      <c r="CQ759" s="154"/>
      <c r="CR759" s="154"/>
      <c r="CS759" s="154"/>
      <c r="CT759" s="154"/>
      <c r="CU759" s="154"/>
      <c r="CV759" s="154"/>
      <c r="CW759" s="154"/>
      <c r="CX759" s="154"/>
      <c r="CY759" s="154"/>
      <c r="CZ759" s="154"/>
      <c r="DA759" s="154"/>
      <c r="DB759" s="154"/>
      <c r="DC759" s="154"/>
      <c r="DD759" s="154"/>
      <c r="DE759" s="154"/>
      <c r="DF759" s="154"/>
      <c r="DG759" s="154"/>
      <c r="DH759" s="154"/>
      <c r="DI759" s="154"/>
      <c r="DJ759" s="154"/>
      <c r="DK759" s="154"/>
      <c r="DL759" s="154"/>
      <c r="DM759" s="154"/>
      <c r="DN759" s="154"/>
      <c r="DO759" s="154"/>
      <c r="DP759" s="154"/>
      <c r="DQ759" s="154"/>
      <c r="DR759" s="154"/>
      <c r="DS759" s="154"/>
      <c r="DT759" s="154"/>
      <c r="DU759" s="154"/>
      <c r="DV759" s="154"/>
      <c r="DW759" s="154"/>
      <c r="DX759" s="154"/>
      <c r="DY759" s="154"/>
      <c r="DZ759" s="154"/>
      <c r="EA759" s="154"/>
      <c r="EB759" s="154"/>
      <c r="EC759" s="154"/>
      <c r="ED759" s="154"/>
      <c r="EE759" s="154"/>
      <c r="EF759" s="154"/>
      <c r="EG759" s="154"/>
      <c r="EH759" s="154"/>
      <c r="EI759" s="154"/>
      <c r="EJ759" s="154"/>
      <c r="EK759" s="154"/>
      <c r="EL759" s="154"/>
      <c r="EM759" s="154"/>
      <c r="EN759" s="154"/>
      <c r="EO759" s="154"/>
      <c r="EP759" s="154"/>
      <c r="EQ759" s="154"/>
      <c r="ER759" s="154"/>
      <c r="ES759" s="154"/>
      <c r="ET759" s="154"/>
      <c r="EU759" s="154"/>
      <c r="EV759" s="154"/>
    </row>
    <row r="760" spans="32:152" ht="12.75">
      <c r="AF760" s="154"/>
      <c r="AG760" s="154"/>
      <c r="AH760" s="154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  <c r="BD760" s="154"/>
      <c r="BE760" s="154"/>
      <c r="BF760" s="154"/>
      <c r="BG760" s="154"/>
      <c r="BH760" s="154"/>
      <c r="BI760" s="154"/>
      <c r="BJ760" s="154"/>
      <c r="BK760" s="154"/>
      <c r="BL760" s="154"/>
      <c r="BM760" s="154"/>
      <c r="BN760" s="154"/>
      <c r="BO760" s="154"/>
      <c r="BP760" s="154"/>
      <c r="BQ760" s="154"/>
      <c r="BR760" s="154"/>
      <c r="BS760" s="154"/>
      <c r="BT760" s="154"/>
      <c r="BU760" s="154"/>
      <c r="BV760" s="154"/>
      <c r="BW760" s="154"/>
      <c r="BX760" s="154"/>
      <c r="BY760" s="154"/>
      <c r="BZ760" s="154"/>
      <c r="CA760" s="154"/>
      <c r="CB760" s="154"/>
      <c r="CC760" s="154"/>
      <c r="CD760" s="154"/>
      <c r="CE760" s="154"/>
      <c r="CF760" s="154"/>
      <c r="CG760" s="154"/>
      <c r="CH760" s="154"/>
      <c r="CI760" s="154"/>
      <c r="CJ760" s="154"/>
      <c r="CK760" s="154"/>
      <c r="CL760" s="154"/>
      <c r="CM760" s="154"/>
      <c r="CN760" s="154"/>
      <c r="CO760" s="154"/>
      <c r="CP760" s="154"/>
      <c r="CQ760" s="154"/>
      <c r="CR760" s="154"/>
      <c r="CS760" s="154"/>
      <c r="CT760" s="154"/>
      <c r="CU760" s="154"/>
      <c r="CV760" s="154"/>
      <c r="CW760" s="154"/>
      <c r="CX760" s="154"/>
      <c r="CY760" s="154"/>
      <c r="CZ760" s="154"/>
      <c r="DA760" s="154"/>
      <c r="DB760" s="154"/>
      <c r="DC760" s="154"/>
      <c r="DD760" s="154"/>
      <c r="DE760" s="154"/>
      <c r="DF760" s="154"/>
      <c r="DG760" s="154"/>
      <c r="DH760" s="154"/>
      <c r="DI760" s="154"/>
      <c r="DJ760" s="154"/>
      <c r="DK760" s="154"/>
      <c r="DL760" s="154"/>
      <c r="DM760" s="154"/>
      <c r="DN760" s="154"/>
      <c r="DO760" s="154"/>
      <c r="DP760" s="154"/>
      <c r="DQ760" s="154"/>
      <c r="DR760" s="154"/>
      <c r="DS760" s="154"/>
      <c r="DT760" s="154"/>
      <c r="DU760" s="154"/>
      <c r="DV760" s="154"/>
      <c r="DW760" s="154"/>
      <c r="DX760" s="154"/>
      <c r="DY760" s="154"/>
      <c r="DZ760" s="154"/>
      <c r="EA760" s="154"/>
      <c r="EB760" s="154"/>
      <c r="EC760" s="154"/>
      <c r="ED760" s="154"/>
      <c r="EE760" s="154"/>
      <c r="EF760" s="154"/>
      <c r="EG760" s="154"/>
      <c r="EH760" s="154"/>
      <c r="EI760" s="154"/>
      <c r="EJ760" s="154"/>
      <c r="EK760" s="154"/>
      <c r="EL760" s="154"/>
      <c r="EM760" s="154"/>
      <c r="EN760" s="154"/>
      <c r="EO760" s="154"/>
      <c r="EP760" s="154"/>
      <c r="EQ760" s="154"/>
      <c r="ER760" s="154"/>
      <c r="ES760" s="154"/>
      <c r="ET760" s="154"/>
      <c r="EU760" s="154"/>
      <c r="EV760" s="154"/>
    </row>
    <row r="761" spans="32:152" ht="12.75">
      <c r="AF761" s="154"/>
      <c r="AG761" s="154"/>
      <c r="AH761" s="154"/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  <c r="BD761" s="154"/>
      <c r="BE761" s="154"/>
      <c r="BF761" s="154"/>
      <c r="BG761" s="154"/>
      <c r="BH761" s="154"/>
      <c r="BI761" s="154"/>
      <c r="BJ761" s="154"/>
      <c r="BK761" s="154"/>
      <c r="BL761" s="154"/>
      <c r="BM761" s="154"/>
      <c r="BN761" s="154"/>
      <c r="BO761" s="154"/>
      <c r="BP761" s="154"/>
      <c r="BQ761" s="154"/>
      <c r="BR761" s="154"/>
      <c r="BS761" s="154"/>
      <c r="BT761" s="154"/>
      <c r="BU761" s="154"/>
      <c r="BV761" s="154"/>
      <c r="BW761" s="154"/>
      <c r="BX761" s="154"/>
      <c r="BY761" s="154"/>
      <c r="BZ761" s="154"/>
      <c r="CA761" s="154"/>
      <c r="CB761" s="154"/>
      <c r="CC761" s="154"/>
      <c r="CD761" s="154"/>
      <c r="CE761" s="154"/>
      <c r="CF761" s="154"/>
      <c r="CG761" s="154"/>
      <c r="CH761" s="154"/>
      <c r="CI761" s="154"/>
      <c r="CJ761" s="154"/>
      <c r="CK761" s="154"/>
      <c r="CL761" s="154"/>
      <c r="CM761" s="154"/>
      <c r="CN761" s="154"/>
      <c r="CO761" s="154"/>
      <c r="CP761" s="154"/>
      <c r="CQ761" s="154"/>
      <c r="CR761" s="154"/>
      <c r="CS761" s="154"/>
      <c r="CT761" s="154"/>
      <c r="CU761" s="154"/>
      <c r="CV761" s="154"/>
      <c r="CW761" s="154"/>
      <c r="CX761" s="154"/>
      <c r="CY761" s="154"/>
      <c r="CZ761" s="154"/>
      <c r="DA761" s="154"/>
      <c r="DB761" s="154"/>
      <c r="DC761" s="154"/>
      <c r="DD761" s="154"/>
      <c r="DE761" s="154"/>
      <c r="DF761" s="154"/>
      <c r="DG761" s="154"/>
      <c r="DH761" s="154"/>
      <c r="DI761" s="154"/>
      <c r="DJ761" s="154"/>
      <c r="DK761" s="154"/>
      <c r="DL761" s="154"/>
      <c r="DM761" s="154"/>
      <c r="DN761" s="154"/>
      <c r="DO761" s="154"/>
      <c r="DP761" s="154"/>
      <c r="DQ761" s="154"/>
      <c r="DR761" s="154"/>
      <c r="DS761" s="154"/>
      <c r="DT761" s="154"/>
      <c r="DU761" s="154"/>
      <c r="DV761" s="154"/>
      <c r="DW761" s="154"/>
      <c r="DX761" s="154"/>
      <c r="DY761" s="154"/>
      <c r="DZ761" s="154"/>
      <c r="EA761" s="154"/>
      <c r="EB761" s="154"/>
      <c r="EC761" s="154"/>
      <c r="ED761" s="154"/>
      <c r="EE761" s="154"/>
      <c r="EF761" s="154"/>
      <c r="EG761" s="154"/>
      <c r="EH761" s="154"/>
      <c r="EI761" s="154"/>
      <c r="EJ761" s="154"/>
      <c r="EK761" s="154"/>
      <c r="EL761" s="154"/>
      <c r="EM761" s="154"/>
      <c r="EN761" s="154"/>
      <c r="EO761" s="154"/>
      <c r="EP761" s="154"/>
      <c r="EQ761" s="154"/>
      <c r="ER761" s="154"/>
      <c r="ES761" s="154"/>
      <c r="ET761" s="154"/>
      <c r="EU761" s="154"/>
      <c r="EV761" s="154"/>
    </row>
    <row r="762" spans="32:152" ht="12.75"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  <c r="BD762" s="154"/>
      <c r="BE762" s="154"/>
      <c r="BF762" s="154"/>
      <c r="BG762" s="154"/>
      <c r="BH762" s="154"/>
      <c r="BI762" s="154"/>
      <c r="BJ762" s="154"/>
      <c r="BK762" s="154"/>
      <c r="BL762" s="154"/>
      <c r="BM762" s="154"/>
      <c r="BN762" s="154"/>
      <c r="BO762" s="154"/>
      <c r="BP762" s="154"/>
      <c r="BQ762" s="154"/>
      <c r="BR762" s="154"/>
      <c r="BS762" s="154"/>
      <c r="BT762" s="154"/>
      <c r="BU762" s="154"/>
      <c r="BV762" s="154"/>
      <c r="BW762" s="154"/>
      <c r="BX762" s="154"/>
      <c r="BY762" s="154"/>
      <c r="BZ762" s="154"/>
      <c r="CA762" s="154"/>
      <c r="CB762" s="154"/>
      <c r="CC762" s="154"/>
      <c r="CD762" s="154"/>
      <c r="CE762" s="154"/>
      <c r="CF762" s="154"/>
      <c r="CG762" s="154"/>
      <c r="CH762" s="154"/>
      <c r="CI762" s="154"/>
      <c r="CJ762" s="154"/>
      <c r="CK762" s="154"/>
      <c r="CL762" s="154"/>
      <c r="CM762" s="154"/>
      <c r="CN762" s="154"/>
      <c r="CO762" s="154"/>
      <c r="CP762" s="154"/>
      <c r="CQ762" s="154"/>
      <c r="CR762" s="154"/>
      <c r="CS762" s="154"/>
      <c r="CT762" s="154"/>
      <c r="CU762" s="154"/>
      <c r="CV762" s="154"/>
      <c r="CW762" s="154"/>
      <c r="CX762" s="154"/>
      <c r="CY762" s="154"/>
      <c r="CZ762" s="154"/>
      <c r="DA762" s="154"/>
      <c r="DB762" s="154"/>
      <c r="DC762" s="154"/>
      <c r="DD762" s="154"/>
      <c r="DE762" s="154"/>
      <c r="DF762" s="154"/>
      <c r="DG762" s="154"/>
      <c r="DH762" s="154"/>
      <c r="DI762" s="154"/>
      <c r="DJ762" s="154"/>
      <c r="DK762" s="154"/>
      <c r="DL762" s="154"/>
      <c r="DM762" s="154"/>
      <c r="DN762" s="154"/>
      <c r="DO762" s="154"/>
      <c r="DP762" s="154"/>
      <c r="DQ762" s="154"/>
      <c r="DR762" s="154"/>
      <c r="DS762" s="154"/>
      <c r="DT762" s="154"/>
      <c r="DU762" s="154"/>
      <c r="DV762" s="154"/>
      <c r="DW762" s="154"/>
      <c r="DX762" s="154"/>
      <c r="DY762" s="154"/>
      <c r="DZ762" s="154"/>
      <c r="EA762" s="154"/>
      <c r="EB762" s="154"/>
      <c r="EC762" s="154"/>
      <c r="ED762" s="154"/>
      <c r="EE762" s="154"/>
      <c r="EF762" s="154"/>
      <c r="EG762" s="154"/>
      <c r="EH762" s="154"/>
      <c r="EI762" s="154"/>
      <c r="EJ762" s="154"/>
      <c r="EK762" s="154"/>
      <c r="EL762" s="154"/>
      <c r="EM762" s="154"/>
      <c r="EN762" s="154"/>
      <c r="EO762" s="154"/>
      <c r="EP762" s="154"/>
      <c r="EQ762" s="154"/>
      <c r="ER762" s="154"/>
      <c r="ES762" s="154"/>
      <c r="ET762" s="154"/>
      <c r="EU762" s="154"/>
      <c r="EV762" s="154"/>
    </row>
    <row r="763" spans="32:152" ht="12.75">
      <c r="AF763" s="154"/>
      <c r="AG763" s="154"/>
      <c r="AH763" s="154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  <c r="BD763" s="154"/>
      <c r="BE763" s="154"/>
      <c r="BF763" s="154"/>
      <c r="BG763" s="154"/>
      <c r="BH763" s="154"/>
      <c r="BI763" s="154"/>
      <c r="BJ763" s="154"/>
      <c r="BK763" s="154"/>
      <c r="BL763" s="154"/>
      <c r="BM763" s="154"/>
      <c r="BN763" s="154"/>
      <c r="BO763" s="154"/>
      <c r="BP763" s="154"/>
      <c r="BQ763" s="154"/>
      <c r="BR763" s="154"/>
      <c r="BS763" s="154"/>
      <c r="BT763" s="154"/>
      <c r="BU763" s="154"/>
      <c r="BV763" s="154"/>
      <c r="BW763" s="154"/>
      <c r="BX763" s="154"/>
      <c r="BY763" s="154"/>
      <c r="BZ763" s="154"/>
      <c r="CA763" s="154"/>
      <c r="CB763" s="154"/>
      <c r="CC763" s="154"/>
      <c r="CD763" s="154"/>
      <c r="CE763" s="154"/>
      <c r="CF763" s="154"/>
      <c r="CG763" s="154"/>
      <c r="CH763" s="154"/>
      <c r="CI763" s="154"/>
      <c r="CJ763" s="154"/>
      <c r="CK763" s="154"/>
      <c r="CL763" s="154"/>
      <c r="CM763" s="154"/>
      <c r="CN763" s="154"/>
      <c r="CO763" s="154"/>
      <c r="CP763" s="154"/>
      <c r="CQ763" s="154"/>
      <c r="CR763" s="154"/>
      <c r="CS763" s="154"/>
      <c r="CT763" s="154"/>
      <c r="CU763" s="154"/>
      <c r="CV763" s="154"/>
      <c r="CW763" s="154"/>
      <c r="CX763" s="154"/>
      <c r="CY763" s="154"/>
      <c r="CZ763" s="154"/>
      <c r="DA763" s="154"/>
      <c r="DB763" s="154"/>
      <c r="DC763" s="154"/>
      <c r="DD763" s="154"/>
      <c r="DE763" s="154"/>
      <c r="DF763" s="154"/>
      <c r="DG763" s="154"/>
      <c r="DH763" s="154"/>
      <c r="DI763" s="154"/>
      <c r="DJ763" s="154"/>
      <c r="DK763" s="154"/>
      <c r="DL763" s="154"/>
      <c r="DM763" s="154"/>
      <c r="DN763" s="154"/>
      <c r="DO763" s="154"/>
      <c r="DP763" s="154"/>
      <c r="DQ763" s="154"/>
      <c r="DR763" s="154"/>
      <c r="DS763" s="154"/>
      <c r="DT763" s="154"/>
      <c r="DU763" s="154"/>
      <c r="DV763" s="154"/>
      <c r="DW763" s="154"/>
      <c r="DX763" s="154"/>
      <c r="DY763" s="154"/>
      <c r="DZ763" s="154"/>
      <c r="EA763" s="154"/>
      <c r="EB763" s="154"/>
      <c r="EC763" s="154"/>
      <c r="ED763" s="154"/>
      <c r="EE763" s="154"/>
      <c r="EF763" s="154"/>
      <c r="EG763" s="154"/>
      <c r="EH763" s="154"/>
      <c r="EI763" s="154"/>
      <c r="EJ763" s="154"/>
      <c r="EK763" s="154"/>
      <c r="EL763" s="154"/>
      <c r="EM763" s="154"/>
      <c r="EN763" s="154"/>
      <c r="EO763" s="154"/>
      <c r="EP763" s="154"/>
      <c r="EQ763" s="154"/>
      <c r="ER763" s="154"/>
      <c r="ES763" s="154"/>
      <c r="ET763" s="154"/>
      <c r="EU763" s="154"/>
      <c r="EV763" s="154"/>
    </row>
    <row r="764" spans="32:152" ht="12.75">
      <c r="AF764" s="154"/>
      <c r="AG764" s="154"/>
      <c r="AH764" s="154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  <c r="BD764" s="154"/>
      <c r="BE764" s="154"/>
      <c r="BF764" s="154"/>
      <c r="BG764" s="154"/>
      <c r="BH764" s="154"/>
      <c r="BI764" s="154"/>
      <c r="BJ764" s="154"/>
      <c r="BK764" s="154"/>
      <c r="BL764" s="154"/>
      <c r="BM764" s="154"/>
      <c r="BN764" s="154"/>
      <c r="BO764" s="154"/>
      <c r="BP764" s="154"/>
      <c r="BQ764" s="154"/>
      <c r="BR764" s="154"/>
      <c r="BS764" s="154"/>
      <c r="BT764" s="154"/>
      <c r="BU764" s="154"/>
      <c r="BV764" s="154"/>
      <c r="BW764" s="154"/>
      <c r="BX764" s="154"/>
      <c r="BY764" s="154"/>
      <c r="BZ764" s="154"/>
      <c r="CA764" s="154"/>
      <c r="CB764" s="154"/>
      <c r="CC764" s="154"/>
      <c r="CD764" s="154"/>
      <c r="CE764" s="154"/>
      <c r="CF764" s="154"/>
      <c r="CG764" s="154"/>
      <c r="CH764" s="154"/>
      <c r="CI764" s="154"/>
      <c r="CJ764" s="154"/>
      <c r="CK764" s="154"/>
      <c r="CL764" s="154"/>
      <c r="CM764" s="154"/>
      <c r="CN764" s="154"/>
      <c r="CO764" s="154"/>
      <c r="CP764" s="154"/>
      <c r="CQ764" s="154"/>
      <c r="CR764" s="154"/>
      <c r="CS764" s="154"/>
      <c r="CT764" s="154"/>
      <c r="CU764" s="154"/>
      <c r="CV764" s="154"/>
      <c r="CW764" s="154"/>
      <c r="CX764" s="154"/>
      <c r="CY764" s="154"/>
      <c r="CZ764" s="154"/>
      <c r="DA764" s="154"/>
      <c r="DB764" s="154"/>
      <c r="DC764" s="154"/>
      <c r="DD764" s="154"/>
      <c r="DE764" s="154"/>
      <c r="DF764" s="154"/>
      <c r="DG764" s="154"/>
      <c r="DH764" s="154"/>
      <c r="DI764" s="154"/>
      <c r="DJ764" s="154"/>
      <c r="DK764" s="154"/>
      <c r="DL764" s="154"/>
      <c r="DM764" s="154"/>
      <c r="DN764" s="154"/>
      <c r="DO764" s="154"/>
      <c r="DP764" s="154"/>
      <c r="DQ764" s="154"/>
      <c r="DR764" s="154"/>
      <c r="DS764" s="154"/>
      <c r="DT764" s="154"/>
      <c r="DU764" s="154"/>
      <c r="DV764" s="154"/>
      <c r="DW764" s="154"/>
      <c r="DX764" s="154"/>
      <c r="DY764" s="154"/>
      <c r="DZ764" s="154"/>
      <c r="EA764" s="154"/>
      <c r="EB764" s="154"/>
      <c r="EC764" s="154"/>
      <c r="ED764" s="154"/>
      <c r="EE764" s="154"/>
      <c r="EF764" s="154"/>
      <c r="EG764" s="154"/>
      <c r="EH764" s="154"/>
      <c r="EI764" s="154"/>
      <c r="EJ764" s="154"/>
      <c r="EK764" s="154"/>
      <c r="EL764" s="154"/>
      <c r="EM764" s="154"/>
      <c r="EN764" s="154"/>
      <c r="EO764" s="154"/>
      <c r="EP764" s="154"/>
      <c r="EQ764" s="154"/>
      <c r="ER764" s="154"/>
      <c r="ES764" s="154"/>
      <c r="ET764" s="154"/>
      <c r="EU764" s="154"/>
      <c r="EV764" s="154"/>
    </row>
    <row r="765" spans="32:152" ht="12.75">
      <c r="AF765" s="154"/>
      <c r="AG765" s="154"/>
      <c r="AH765" s="154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  <c r="BD765" s="154"/>
      <c r="BE765" s="154"/>
      <c r="BF765" s="154"/>
      <c r="BG765" s="154"/>
      <c r="BH765" s="154"/>
      <c r="BI765" s="154"/>
      <c r="BJ765" s="154"/>
      <c r="BK765" s="154"/>
      <c r="BL765" s="154"/>
      <c r="BM765" s="154"/>
      <c r="BN765" s="154"/>
      <c r="BO765" s="154"/>
      <c r="BP765" s="154"/>
      <c r="BQ765" s="154"/>
      <c r="BR765" s="154"/>
      <c r="BS765" s="154"/>
      <c r="BT765" s="154"/>
      <c r="BU765" s="154"/>
      <c r="BV765" s="154"/>
      <c r="BW765" s="154"/>
      <c r="BX765" s="154"/>
      <c r="BY765" s="154"/>
      <c r="BZ765" s="154"/>
      <c r="CA765" s="154"/>
      <c r="CB765" s="154"/>
      <c r="CC765" s="154"/>
      <c r="CD765" s="154"/>
      <c r="CE765" s="154"/>
      <c r="CF765" s="154"/>
      <c r="CG765" s="154"/>
      <c r="CH765" s="154"/>
      <c r="CI765" s="154"/>
      <c r="CJ765" s="154"/>
      <c r="CK765" s="154"/>
      <c r="CL765" s="154"/>
      <c r="CM765" s="154"/>
      <c r="CN765" s="154"/>
      <c r="CO765" s="154"/>
      <c r="CP765" s="154"/>
      <c r="CQ765" s="154"/>
      <c r="CR765" s="154"/>
      <c r="CS765" s="154"/>
      <c r="CT765" s="154"/>
      <c r="CU765" s="154"/>
      <c r="CV765" s="154"/>
      <c r="CW765" s="154"/>
      <c r="CX765" s="154"/>
      <c r="CY765" s="154"/>
      <c r="CZ765" s="154"/>
      <c r="DA765" s="154"/>
      <c r="DB765" s="154"/>
      <c r="DC765" s="154"/>
      <c r="DD765" s="154"/>
      <c r="DE765" s="154"/>
      <c r="DF765" s="154"/>
      <c r="DG765" s="154"/>
      <c r="DH765" s="154"/>
      <c r="DI765" s="154"/>
      <c r="DJ765" s="154"/>
      <c r="DK765" s="154"/>
      <c r="DL765" s="154"/>
      <c r="DM765" s="154"/>
      <c r="DN765" s="154"/>
      <c r="DO765" s="154"/>
      <c r="DP765" s="154"/>
      <c r="DQ765" s="154"/>
      <c r="DR765" s="154"/>
      <c r="DS765" s="154"/>
      <c r="DT765" s="154"/>
      <c r="DU765" s="154"/>
      <c r="DV765" s="154"/>
      <c r="DW765" s="154"/>
      <c r="DX765" s="154"/>
      <c r="DY765" s="154"/>
      <c r="DZ765" s="154"/>
      <c r="EA765" s="154"/>
      <c r="EB765" s="154"/>
      <c r="EC765" s="154"/>
      <c r="ED765" s="154"/>
      <c r="EE765" s="154"/>
      <c r="EF765" s="154"/>
      <c r="EG765" s="154"/>
      <c r="EH765" s="154"/>
      <c r="EI765" s="154"/>
      <c r="EJ765" s="154"/>
      <c r="EK765" s="154"/>
      <c r="EL765" s="154"/>
      <c r="EM765" s="154"/>
      <c r="EN765" s="154"/>
      <c r="EO765" s="154"/>
      <c r="EP765" s="154"/>
      <c r="EQ765" s="154"/>
      <c r="ER765" s="154"/>
      <c r="ES765" s="154"/>
      <c r="ET765" s="154"/>
      <c r="EU765" s="154"/>
      <c r="EV765" s="154"/>
    </row>
    <row r="766" spans="32:152" ht="12.75">
      <c r="AF766" s="154"/>
      <c r="AG766" s="154"/>
      <c r="AH766" s="154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  <c r="BD766" s="154"/>
      <c r="BE766" s="154"/>
      <c r="BF766" s="154"/>
      <c r="BG766" s="154"/>
      <c r="BH766" s="154"/>
      <c r="BI766" s="154"/>
      <c r="BJ766" s="154"/>
      <c r="BK766" s="154"/>
      <c r="BL766" s="154"/>
      <c r="BM766" s="154"/>
      <c r="BN766" s="154"/>
      <c r="BO766" s="154"/>
      <c r="BP766" s="154"/>
      <c r="BQ766" s="154"/>
      <c r="BR766" s="154"/>
      <c r="BS766" s="154"/>
      <c r="BT766" s="154"/>
      <c r="BU766" s="154"/>
      <c r="BV766" s="154"/>
      <c r="BW766" s="154"/>
      <c r="BX766" s="154"/>
      <c r="BY766" s="154"/>
      <c r="BZ766" s="154"/>
      <c r="CA766" s="154"/>
      <c r="CB766" s="154"/>
      <c r="CC766" s="154"/>
      <c r="CD766" s="154"/>
      <c r="CE766" s="154"/>
      <c r="CF766" s="154"/>
      <c r="CG766" s="154"/>
      <c r="CH766" s="154"/>
      <c r="CI766" s="154"/>
      <c r="CJ766" s="154"/>
      <c r="CK766" s="154"/>
      <c r="CL766" s="154"/>
      <c r="CM766" s="154"/>
      <c r="CN766" s="154"/>
      <c r="CO766" s="154"/>
      <c r="CP766" s="154"/>
      <c r="CQ766" s="154"/>
      <c r="CR766" s="154"/>
      <c r="CS766" s="154"/>
      <c r="CT766" s="154"/>
      <c r="CU766" s="154"/>
      <c r="CV766" s="154"/>
      <c r="CW766" s="154"/>
      <c r="CX766" s="154"/>
      <c r="CY766" s="154"/>
      <c r="CZ766" s="154"/>
      <c r="DA766" s="154"/>
      <c r="DB766" s="154"/>
      <c r="DC766" s="154"/>
      <c r="DD766" s="154"/>
      <c r="DE766" s="154"/>
      <c r="DF766" s="154"/>
      <c r="DG766" s="154"/>
      <c r="DH766" s="154"/>
      <c r="DI766" s="154"/>
      <c r="DJ766" s="154"/>
      <c r="DK766" s="154"/>
      <c r="DL766" s="154"/>
      <c r="DM766" s="154"/>
      <c r="DN766" s="154"/>
      <c r="DO766" s="154"/>
      <c r="DP766" s="154"/>
      <c r="DQ766" s="154"/>
      <c r="DR766" s="154"/>
      <c r="DS766" s="154"/>
      <c r="DT766" s="154"/>
      <c r="DU766" s="154"/>
      <c r="DV766" s="154"/>
      <c r="DW766" s="154"/>
      <c r="DX766" s="154"/>
      <c r="DY766" s="154"/>
      <c r="DZ766" s="154"/>
      <c r="EA766" s="154"/>
      <c r="EB766" s="154"/>
      <c r="EC766" s="154"/>
      <c r="ED766" s="154"/>
      <c r="EE766" s="154"/>
      <c r="EF766" s="154"/>
      <c r="EG766" s="154"/>
      <c r="EH766" s="154"/>
      <c r="EI766" s="154"/>
      <c r="EJ766" s="154"/>
      <c r="EK766" s="154"/>
      <c r="EL766" s="154"/>
      <c r="EM766" s="154"/>
      <c r="EN766" s="154"/>
      <c r="EO766" s="154"/>
      <c r="EP766" s="154"/>
      <c r="EQ766" s="154"/>
      <c r="ER766" s="154"/>
      <c r="ES766" s="154"/>
      <c r="ET766" s="154"/>
      <c r="EU766" s="154"/>
      <c r="EV766" s="154"/>
    </row>
    <row r="767" spans="32:152" ht="12.75">
      <c r="AF767" s="154"/>
      <c r="AG767" s="154"/>
      <c r="AH767" s="154"/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  <c r="BD767" s="154"/>
      <c r="BE767" s="154"/>
      <c r="BF767" s="154"/>
      <c r="BG767" s="154"/>
      <c r="BH767" s="154"/>
      <c r="BI767" s="154"/>
      <c r="BJ767" s="154"/>
      <c r="BK767" s="154"/>
      <c r="BL767" s="154"/>
      <c r="BM767" s="154"/>
      <c r="BN767" s="154"/>
      <c r="BO767" s="154"/>
      <c r="BP767" s="154"/>
      <c r="BQ767" s="154"/>
      <c r="BR767" s="154"/>
      <c r="BS767" s="154"/>
      <c r="BT767" s="154"/>
      <c r="BU767" s="154"/>
      <c r="BV767" s="154"/>
      <c r="BW767" s="154"/>
      <c r="BX767" s="154"/>
      <c r="BY767" s="154"/>
      <c r="BZ767" s="154"/>
      <c r="CA767" s="154"/>
      <c r="CB767" s="154"/>
      <c r="CC767" s="154"/>
      <c r="CD767" s="154"/>
      <c r="CE767" s="154"/>
      <c r="CF767" s="154"/>
      <c r="CG767" s="154"/>
      <c r="CH767" s="154"/>
      <c r="CI767" s="154"/>
      <c r="CJ767" s="154"/>
      <c r="CK767" s="154"/>
      <c r="CL767" s="154"/>
      <c r="CM767" s="154"/>
      <c r="CN767" s="154"/>
      <c r="CO767" s="154"/>
      <c r="CP767" s="154"/>
      <c r="CQ767" s="154"/>
      <c r="CR767" s="154"/>
      <c r="CS767" s="154"/>
      <c r="CT767" s="154"/>
      <c r="CU767" s="154"/>
      <c r="CV767" s="154"/>
      <c r="CW767" s="154"/>
      <c r="CX767" s="154"/>
      <c r="CY767" s="154"/>
      <c r="CZ767" s="154"/>
      <c r="DA767" s="154"/>
      <c r="DB767" s="154"/>
      <c r="DC767" s="154"/>
      <c r="DD767" s="154"/>
      <c r="DE767" s="154"/>
      <c r="DF767" s="154"/>
      <c r="DG767" s="154"/>
      <c r="DH767" s="154"/>
      <c r="DI767" s="154"/>
      <c r="DJ767" s="154"/>
      <c r="DK767" s="154"/>
      <c r="DL767" s="154"/>
      <c r="DM767" s="154"/>
      <c r="DN767" s="154"/>
      <c r="DO767" s="154"/>
      <c r="DP767" s="154"/>
      <c r="DQ767" s="154"/>
      <c r="DR767" s="154"/>
      <c r="DS767" s="154"/>
      <c r="DT767" s="154"/>
      <c r="DU767" s="154"/>
      <c r="DV767" s="154"/>
      <c r="DW767" s="154"/>
      <c r="DX767" s="154"/>
      <c r="DY767" s="154"/>
      <c r="DZ767" s="154"/>
      <c r="EA767" s="154"/>
      <c r="EB767" s="154"/>
      <c r="EC767" s="154"/>
      <c r="ED767" s="154"/>
      <c r="EE767" s="154"/>
      <c r="EF767" s="154"/>
      <c r="EG767" s="154"/>
      <c r="EH767" s="154"/>
      <c r="EI767" s="154"/>
      <c r="EJ767" s="154"/>
      <c r="EK767" s="154"/>
      <c r="EL767" s="154"/>
      <c r="EM767" s="154"/>
      <c r="EN767" s="154"/>
      <c r="EO767" s="154"/>
      <c r="EP767" s="154"/>
      <c r="EQ767" s="154"/>
      <c r="ER767" s="154"/>
      <c r="ES767" s="154"/>
      <c r="ET767" s="154"/>
      <c r="EU767" s="154"/>
      <c r="EV767" s="154"/>
    </row>
    <row r="768" spans="32:152" ht="12.75">
      <c r="AF768" s="154"/>
      <c r="AG768" s="154"/>
      <c r="AH768" s="154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  <c r="BD768" s="154"/>
      <c r="BE768" s="154"/>
      <c r="BF768" s="154"/>
      <c r="BG768" s="154"/>
      <c r="BH768" s="154"/>
      <c r="BI768" s="154"/>
      <c r="BJ768" s="154"/>
      <c r="BK768" s="154"/>
      <c r="BL768" s="154"/>
      <c r="BM768" s="154"/>
      <c r="BN768" s="154"/>
      <c r="BO768" s="154"/>
      <c r="BP768" s="154"/>
      <c r="BQ768" s="154"/>
      <c r="BR768" s="154"/>
      <c r="BS768" s="154"/>
      <c r="BT768" s="154"/>
      <c r="BU768" s="154"/>
      <c r="BV768" s="154"/>
      <c r="BW768" s="154"/>
      <c r="BX768" s="154"/>
      <c r="BY768" s="154"/>
      <c r="BZ768" s="154"/>
      <c r="CA768" s="154"/>
      <c r="CB768" s="154"/>
      <c r="CC768" s="154"/>
      <c r="CD768" s="154"/>
      <c r="CE768" s="154"/>
      <c r="CF768" s="154"/>
      <c r="CG768" s="154"/>
      <c r="CH768" s="154"/>
      <c r="CI768" s="154"/>
      <c r="CJ768" s="154"/>
      <c r="CK768" s="154"/>
      <c r="CL768" s="154"/>
      <c r="CM768" s="154"/>
      <c r="CN768" s="154"/>
      <c r="CO768" s="154"/>
      <c r="CP768" s="154"/>
      <c r="CQ768" s="154"/>
      <c r="CR768" s="154"/>
      <c r="CS768" s="154"/>
      <c r="CT768" s="154"/>
      <c r="CU768" s="154"/>
      <c r="CV768" s="154"/>
      <c r="CW768" s="154"/>
      <c r="CX768" s="154"/>
      <c r="CY768" s="154"/>
      <c r="CZ768" s="154"/>
      <c r="DA768" s="154"/>
      <c r="DB768" s="154"/>
      <c r="DC768" s="154"/>
      <c r="DD768" s="154"/>
      <c r="DE768" s="154"/>
      <c r="DF768" s="154"/>
      <c r="DG768" s="154"/>
      <c r="DH768" s="154"/>
      <c r="DI768" s="154"/>
      <c r="DJ768" s="154"/>
      <c r="DK768" s="154"/>
      <c r="DL768" s="154"/>
      <c r="DM768" s="154"/>
      <c r="DN768" s="154"/>
      <c r="DO768" s="154"/>
      <c r="DP768" s="154"/>
      <c r="DQ768" s="154"/>
      <c r="DR768" s="154"/>
      <c r="DS768" s="154"/>
      <c r="DT768" s="154"/>
      <c r="DU768" s="154"/>
      <c r="DV768" s="154"/>
      <c r="DW768" s="154"/>
      <c r="DX768" s="154"/>
      <c r="DY768" s="154"/>
      <c r="DZ768" s="154"/>
      <c r="EA768" s="154"/>
      <c r="EB768" s="154"/>
      <c r="EC768" s="154"/>
      <c r="ED768" s="154"/>
      <c r="EE768" s="154"/>
      <c r="EF768" s="154"/>
      <c r="EG768" s="154"/>
      <c r="EH768" s="154"/>
      <c r="EI768" s="154"/>
      <c r="EJ768" s="154"/>
      <c r="EK768" s="154"/>
      <c r="EL768" s="154"/>
      <c r="EM768" s="154"/>
      <c r="EN768" s="154"/>
      <c r="EO768" s="154"/>
      <c r="EP768" s="154"/>
      <c r="EQ768" s="154"/>
      <c r="ER768" s="154"/>
      <c r="ES768" s="154"/>
      <c r="ET768" s="154"/>
      <c r="EU768" s="154"/>
      <c r="EV768" s="154"/>
    </row>
    <row r="769" spans="32:152" ht="12.75">
      <c r="AF769" s="154"/>
      <c r="AG769" s="154"/>
      <c r="AH769" s="154"/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  <c r="BD769" s="154"/>
      <c r="BE769" s="154"/>
      <c r="BF769" s="154"/>
      <c r="BG769" s="154"/>
      <c r="BH769" s="154"/>
      <c r="BI769" s="154"/>
      <c r="BJ769" s="154"/>
      <c r="BK769" s="154"/>
      <c r="BL769" s="154"/>
      <c r="BM769" s="154"/>
      <c r="BN769" s="154"/>
      <c r="BO769" s="154"/>
      <c r="BP769" s="154"/>
      <c r="BQ769" s="154"/>
      <c r="BR769" s="154"/>
      <c r="BS769" s="154"/>
      <c r="BT769" s="154"/>
      <c r="BU769" s="154"/>
      <c r="BV769" s="154"/>
      <c r="BW769" s="154"/>
      <c r="BX769" s="154"/>
      <c r="BY769" s="154"/>
      <c r="BZ769" s="154"/>
      <c r="CA769" s="154"/>
      <c r="CB769" s="154"/>
      <c r="CC769" s="154"/>
      <c r="CD769" s="154"/>
      <c r="CE769" s="154"/>
      <c r="CF769" s="154"/>
      <c r="CG769" s="154"/>
      <c r="CH769" s="154"/>
      <c r="CI769" s="154"/>
      <c r="CJ769" s="154"/>
      <c r="CK769" s="154"/>
      <c r="CL769" s="154"/>
      <c r="CM769" s="154"/>
      <c r="CN769" s="154"/>
      <c r="CO769" s="154"/>
      <c r="CP769" s="154"/>
      <c r="CQ769" s="154"/>
      <c r="CR769" s="154"/>
      <c r="CS769" s="154"/>
      <c r="CT769" s="154"/>
      <c r="CU769" s="154"/>
      <c r="CV769" s="154"/>
      <c r="CW769" s="154"/>
      <c r="CX769" s="154"/>
      <c r="CY769" s="154"/>
      <c r="CZ769" s="154"/>
      <c r="DA769" s="154"/>
      <c r="DB769" s="154"/>
      <c r="DC769" s="154"/>
      <c r="DD769" s="154"/>
      <c r="DE769" s="154"/>
      <c r="DF769" s="154"/>
      <c r="DG769" s="154"/>
      <c r="DH769" s="154"/>
      <c r="DI769" s="154"/>
      <c r="DJ769" s="154"/>
      <c r="DK769" s="154"/>
      <c r="DL769" s="154"/>
      <c r="DM769" s="154"/>
      <c r="DN769" s="154"/>
      <c r="DO769" s="154"/>
      <c r="DP769" s="154"/>
      <c r="DQ769" s="154"/>
      <c r="DR769" s="154"/>
      <c r="DS769" s="154"/>
      <c r="DT769" s="154"/>
      <c r="DU769" s="154"/>
      <c r="DV769" s="154"/>
      <c r="DW769" s="154"/>
      <c r="DX769" s="154"/>
      <c r="DY769" s="154"/>
      <c r="DZ769" s="154"/>
      <c r="EA769" s="154"/>
      <c r="EB769" s="154"/>
      <c r="EC769" s="154"/>
      <c r="ED769" s="154"/>
      <c r="EE769" s="154"/>
      <c r="EF769" s="154"/>
      <c r="EG769" s="154"/>
      <c r="EH769" s="154"/>
      <c r="EI769" s="154"/>
      <c r="EJ769" s="154"/>
      <c r="EK769" s="154"/>
      <c r="EL769" s="154"/>
      <c r="EM769" s="154"/>
      <c r="EN769" s="154"/>
      <c r="EO769" s="154"/>
      <c r="EP769" s="154"/>
      <c r="EQ769" s="154"/>
      <c r="ER769" s="154"/>
      <c r="ES769" s="154"/>
      <c r="ET769" s="154"/>
      <c r="EU769" s="154"/>
      <c r="EV769" s="154"/>
    </row>
    <row r="770" spans="32:152" ht="12.75">
      <c r="AF770" s="154"/>
      <c r="AG770" s="154"/>
      <c r="AH770" s="154"/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  <c r="BD770" s="154"/>
      <c r="BE770" s="154"/>
      <c r="BF770" s="154"/>
      <c r="BG770" s="154"/>
      <c r="BH770" s="154"/>
      <c r="BI770" s="154"/>
      <c r="BJ770" s="154"/>
      <c r="BK770" s="154"/>
      <c r="BL770" s="154"/>
      <c r="BM770" s="154"/>
      <c r="BN770" s="154"/>
      <c r="BO770" s="154"/>
      <c r="BP770" s="154"/>
      <c r="BQ770" s="154"/>
      <c r="BR770" s="154"/>
      <c r="BS770" s="154"/>
      <c r="BT770" s="154"/>
      <c r="BU770" s="154"/>
      <c r="BV770" s="154"/>
      <c r="BW770" s="154"/>
      <c r="BX770" s="154"/>
      <c r="BY770" s="154"/>
      <c r="BZ770" s="154"/>
      <c r="CA770" s="154"/>
      <c r="CB770" s="154"/>
      <c r="CC770" s="154"/>
      <c r="CD770" s="154"/>
      <c r="CE770" s="154"/>
      <c r="CF770" s="154"/>
      <c r="CG770" s="154"/>
      <c r="CH770" s="154"/>
      <c r="CI770" s="154"/>
      <c r="CJ770" s="154"/>
      <c r="CK770" s="154"/>
      <c r="CL770" s="154"/>
      <c r="CM770" s="154"/>
      <c r="CN770" s="154"/>
      <c r="CO770" s="154"/>
      <c r="CP770" s="154"/>
      <c r="CQ770" s="154"/>
      <c r="CR770" s="154"/>
      <c r="CS770" s="154"/>
      <c r="CT770" s="154"/>
      <c r="CU770" s="154"/>
      <c r="CV770" s="154"/>
      <c r="CW770" s="154"/>
      <c r="CX770" s="154"/>
      <c r="CY770" s="154"/>
      <c r="CZ770" s="154"/>
      <c r="DA770" s="154"/>
      <c r="DB770" s="154"/>
      <c r="DC770" s="154"/>
      <c r="DD770" s="154"/>
      <c r="DE770" s="154"/>
      <c r="DF770" s="154"/>
      <c r="DG770" s="154"/>
      <c r="DH770" s="154"/>
      <c r="DI770" s="154"/>
      <c r="DJ770" s="154"/>
      <c r="DK770" s="154"/>
      <c r="DL770" s="154"/>
      <c r="DM770" s="154"/>
      <c r="DN770" s="154"/>
      <c r="DO770" s="154"/>
      <c r="DP770" s="154"/>
      <c r="DQ770" s="154"/>
      <c r="DR770" s="154"/>
      <c r="DS770" s="154"/>
      <c r="DT770" s="154"/>
      <c r="DU770" s="154"/>
      <c r="DV770" s="154"/>
      <c r="DW770" s="154"/>
      <c r="DX770" s="154"/>
      <c r="DY770" s="154"/>
      <c r="DZ770" s="154"/>
      <c r="EA770" s="154"/>
      <c r="EB770" s="154"/>
      <c r="EC770" s="154"/>
      <c r="ED770" s="154"/>
      <c r="EE770" s="154"/>
      <c r="EF770" s="154"/>
      <c r="EG770" s="154"/>
      <c r="EH770" s="154"/>
      <c r="EI770" s="154"/>
      <c r="EJ770" s="154"/>
      <c r="EK770" s="154"/>
      <c r="EL770" s="154"/>
      <c r="EM770" s="154"/>
      <c r="EN770" s="154"/>
      <c r="EO770" s="154"/>
      <c r="EP770" s="154"/>
      <c r="EQ770" s="154"/>
      <c r="ER770" s="154"/>
      <c r="ES770" s="154"/>
      <c r="ET770" s="154"/>
      <c r="EU770" s="154"/>
      <c r="EV770" s="154"/>
    </row>
    <row r="771" spans="32:152" ht="12.75">
      <c r="AF771" s="154"/>
      <c r="AG771" s="154"/>
      <c r="AH771" s="154"/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  <c r="BD771" s="154"/>
      <c r="BE771" s="154"/>
      <c r="BF771" s="154"/>
      <c r="BG771" s="154"/>
      <c r="BH771" s="154"/>
      <c r="BI771" s="154"/>
      <c r="BJ771" s="154"/>
      <c r="BK771" s="154"/>
      <c r="BL771" s="154"/>
      <c r="BM771" s="154"/>
      <c r="BN771" s="154"/>
      <c r="BO771" s="154"/>
      <c r="BP771" s="154"/>
      <c r="BQ771" s="154"/>
      <c r="BR771" s="154"/>
      <c r="BS771" s="154"/>
      <c r="BT771" s="154"/>
      <c r="BU771" s="154"/>
      <c r="BV771" s="154"/>
      <c r="BW771" s="154"/>
      <c r="BX771" s="154"/>
      <c r="BY771" s="154"/>
      <c r="BZ771" s="154"/>
      <c r="CA771" s="154"/>
      <c r="CB771" s="154"/>
      <c r="CC771" s="154"/>
      <c r="CD771" s="154"/>
      <c r="CE771" s="154"/>
      <c r="CF771" s="154"/>
      <c r="CG771" s="154"/>
      <c r="CH771" s="154"/>
      <c r="CI771" s="154"/>
      <c r="CJ771" s="154"/>
      <c r="CK771" s="154"/>
      <c r="CL771" s="154"/>
      <c r="CM771" s="154"/>
      <c r="CN771" s="154"/>
      <c r="CO771" s="154"/>
      <c r="CP771" s="154"/>
      <c r="CQ771" s="154"/>
      <c r="CR771" s="154"/>
      <c r="CS771" s="154"/>
      <c r="CT771" s="154"/>
      <c r="CU771" s="154"/>
      <c r="CV771" s="154"/>
      <c r="CW771" s="154"/>
      <c r="CX771" s="154"/>
      <c r="CY771" s="154"/>
      <c r="CZ771" s="154"/>
      <c r="DA771" s="154"/>
      <c r="DB771" s="154"/>
      <c r="DC771" s="154"/>
      <c r="DD771" s="154"/>
      <c r="DE771" s="154"/>
      <c r="DF771" s="154"/>
      <c r="DG771" s="154"/>
      <c r="DH771" s="154"/>
      <c r="DI771" s="154"/>
      <c r="DJ771" s="154"/>
      <c r="DK771" s="154"/>
      <c r="DL771" s="154"/>
      <c r="DM771" s="154"/>
      <c r="DN771" s="154"/>
      <c r="DO771" s="154"/>
      <c r="DP771" s="154"/>
      <c r="DQ771" s="154"/>
      <c r="DR771" s="154"/>
      <c r="DS771" s="154"/>
      <c r="DT771" s="154"/>
      <c r="DU771" s="154"/>
      <c r="DV771" s="154"/>
      <c r="DW771" s="154"/>
      <c r="DX771" s="154"/>
      <c r="DY771" s="154"/>
      <c r="DZ771" s="154"/>
      <c r="EA771" s="154"/>
      <c r="EB771" s="154"/>
      <c r="EC771" s="154"/>
      <c r="ED771" s="154"/>
      <c r="EE771" s="154"/>
      <c r="EF771" s="154"/>
      <c r="EG771" s="154"/>
      <c r="EH771" s="154"/>
      <c r="EI771" s="154"/>
      <c r="EJ771" s="154"/>
      <c r="EK771" s="154"/>
      <c r="EL771" s="154"/>
      <c r="EM771" s="154"/>
      <c r="EN771" s="154"/>
      <c r="EO771" s="154"/>
      <c r="EP771" s="154"/>
      <c r="EQ771" s="154"/>
      <c r="ER771" s="154"/>
      <c r="ES771" s="154"/>
      <c r="ET771" s="154"/>
      <c r="EU771" s="154"/>
      <c r="EV771" s="154"/>
    </row>
    <row r="772" spans="32:152" ht="12.75">
      <c r="AF772" s="154"/>
      <c r="AG772" s="154"/>
      <c r="AH772" s="154"/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  <c r="BD772" s="154"/>
      <c r="BE772" s="154"/>
      <c r="BF772" s="154"/>
      <c r="BG772" s="154"/>
      <c r="BH772" s="154"/>
      <c r="BI772" s="154"/>
      <c r="BJ772" s="154"/>
      <c r="BK772" s="154"/>
      <c r="BL772" s="154"/>
      <c r="BM772" s="154"/>
      <c r="BN772" s="154"/>
      <c r="BO772" s="154"/>
      <c r="BP772" s="154"/>
      <c r="BQ772" s="154"/>
      <c r="BR772" s="154"/>
      <c r="BS772" s="154"/>
      <c r="BT772" s="154"/>
      <c r="BU772" s="154"/>
      <c r="BV772" s="154"/>
      <c r="BW772" s="154"/>
      <c r="BX772" s="154"/>
      <c r="BY772" s="154"/>
      <c r="BZ772" s="154"/>
      <c r="CA772" s="154"/>
      <c r="CB772" s="154"/>
      <c r="CC772" s="154"/>
      <c r="CD772" s="154"/>
      <c r="CE772" s="154"/>
      <c r="CF772" s="154"/>
      <c r="CG772" s="154"/>
      <c r="CH772" s="154"/>
      <c r="CI772" s="154"/>
      <c r="CJ772" s="154"/>
      <c r="CK772" s="154"/>
      <c r="CL772" s="154"/>
      <c r="CM772" s="154"/>
      <c r="CN772" s="154"/>
      <c r="CO772" s="154"/>
      <c r="CP772" s="154"/>
      <c r="CQ772" s="154"/>
      <c r="CR772" s="154"/>
      <c r="CS772" s="154"/>
      <c r="CT772" s="154"/>
      <c r="CU772" s="154"/>
      <c r="CV772" s="154"/>
      <c r="CW772" s="154"/>
      <c r="CX772" s="154"/>
      <c r="CY772" s="154"/>
      <c r="CZ772" s="154"/>
      <c r="DA772" s="154"/>
      <c r="DB772" s="154"/>
      <c r="DC772" s="154"/>
      <c r="DD772" s="154"/>
      <c r="DE772" s="154"/>
      <c r="DF772" s="154"/>
      <c r="DG772" s="154"/>
      <c r="DH772" s="154"/>
      <c r="DI772" s="154"/>
      <c r="DJ772" s="154"/>
      <c r="DK772" s="154"/>
      <c r="DL772" s="154"/>
      <c r="DM772" s="154"/>
      <c r="DN772" s="154"/>
      <c r="DO772" s="154"/>
      <c r="DP772" s="154"/>
      <c r="DQ772" s="154"/>
      <c r="DR772" s="154"/>
      <c r="DS772" s="154"/>
      <c r="DT772" s="154"/>
      <c r="DU772" s="154"/>
      <c r="DV772" s="154"/>
      <c r="DW772" s="154"/>
      <c r="DX772" s="154"/>
      <c r="DY772" s="154"/>
      <c r="DZ772" s="154"/>
      <c r="EA772" s="154"/>
      <c r="EB772" s="154"/>
      <c r="EC772" s="154"/>
      <c r="ED772" s="154"/>
      <c r="EE772" s="154"/>
      <c r="EF772" s="154"/>
      <c r="EG772" s="154"/>
      <c r="EH772" s="154"/>
      <c r="EI772" s="154"/>
      <c r="EJ772" s="154"/>
      <c r="EK772" s="154"/>
      <c r="EL772" s="154"/>
      <c r="EM772" s="154"/>
      <c r="EN772" s="154"/>
      <c r="EO772" s="154"/>
      <c r="EP772" s="154"/>
      <c r="EQ772" s="154"/>
      <c r="ER772" s="154"/>
      <c r="ES772" s="154"/>
      <c r="ET772" s="154"/>
      <c r="EU772" s="154"/>
      <c r="EV772" s="154"/>
    </row>
    <row r="773" spans="32:152" ht="12.75">
      <c r="AF773" s="154"/>
      <c r="AG773" s="154"/>
      <c r="AH773" s="154"/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  <c r="BD773" s="154"/>
      <c r="BE773" s="154"/>
      <c r="BF773" s="154"/>
      <c r="BG773" s="154"/>
      <c r="BH773" s="154"/>
      <c r="BI773" s="154"/>
      <c r="BJ773" s="154"/>
      <c r="BK773" s="154"/>
      <c r="BL773" s="154"/>
      <c r="BM773" s="154"/>
      <c r="BN773" s="154"/>
      <c r="BO773" s="154"/>
      <c r="BP773" s="154"/>
      <c r="BQ773" s="154"/>
      <c r="BR773" s="154"/>
      <c r="BS773" s="154"/>
      <c r="BT773" s="154"/>
      <c r="BU773" s="154"/>
      <c r="BV773" s="154"/>
      <c r="BW773" s="154"/>
      <c r="BX773" s="154"/>
      <c r="BY773" s="154"/>
      <c r="BZ773" s="154"/>
      <c r="CA773" s="154"/>
      <c r="CB773" s="154"/>
      <c r="CC773" s="154"/>
      <c r="CD773" s="154"/>
      <c r="CE773" s="154"/>
      <c r="CF773" s="154"/>
      <c r="CG773" s="154"/>
      <c r="CH773" s="154"/>
      <c r="CI773" s="154"/>
      <c r="CJ773" s="154"/>
      <c r="CK773" s="154"/>
      <c r="CL773" s="154"/>
      <c r="CM773" s="154"/>
      <c r="CN773" s="154"/>
      <c r="CO773" s="154"/>
      <c r="CP773" s="154"/>
      <c r="CQ773" s="154"/>
      <c r="CR773" s="154"/>
      <c r="CS773" s="154"/>
      <c r="CT773" s="154"/>
      <c r="CU773" s="154"/>
      <c r="CV773" s="154"/>
      <c r="CW773" s="154"/>
      <c r="CX773" s="154"/>
      <c r="CY773" s="154"/>
      <c r="CZ773" s="154"/>
      <c r="DA773" s="154"/>
      <c r="DB773" s="154"/>
      <c r="DC773" s="154"/>
      <c r="DD773" s="154"/>
      <c r="DE773" s="154"/>
      <c r="DF773" s="154"/>
      <c r="DG773" s="154"/>
      <c r="DH773" s="154"/>
      <c r="DI773" s="154"/>
      <c r="DJ773" s="154"/>
      <c r="DK773" s="154"/>
      <c r="DL773" s="154"/>
      <c r="DM773" s="154"/>
      <c r="DN773" s="154"/>
      <c r="DO773" s="154"/>
      <c r="DP773" s="154"/>
      <c r="DQ773" s="154"/>
      <c r="DR773" s="154"/>
      <c r="DS773" s="154"/>
      <c r="DT773" s="154"/>
      <c r="DU773" s="154"/>
      <c r="DV773" s="154"/>
      <c r="DW773" s="154"/>
      <c r="DX773" s="154"/>
      <c r="DY773" s="154"/>
      <c r="DZ773" s="154"/>
      <c r="EA773" s="154"/>
      <c r="EB773" s="154"/>
      <c r="EC773" s="154"/>
      <c r="ED773" s="154"/>
      <c r="EE773" s="154"/>
      <c r="EF773" s="154"/>
      <c r="EG773" s="154"/>
      <c r="EH773" s="154"/>
      <c r="EI773" s="154"/>
      <c r="EJ773" s="154"/>
      <c r="EK773" s="154"/>
      <c r="EL773" s="154"/>
      <c r="EM773" s="154"/>
      <c r="EN773" s="154"/>
      <c r="EO773" s="154"/>
      <c r="EP773" s="154"/>
      <c r="EQ773" s="154"/>
      <c r="ER773" s="154"/>
      <c r="ES773" s="154"/>
      <c r="ET773" s="154"/>
      <c r="EU773" s="154"/>
      <c r="EV773" s="154"/>
    </row>
    <row r="774" spans="32:152" ht="12.75">
      <c r="AF774" s="154"/>
      <c r="AG774" s="154"/>
      <c r="AH774" s="154"/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  <c r="BD774" s="154"/>
      <c r="BE774" s="154"/>
      <c r="BF774" s="154"/>
      <c r="BG774" s="154"/>
      <c r="BH774" s="154"/>
      <c r="BI774" s="154"/>
      <c r="BJ774" s="154"/>
      <c r="BK774" s="154"/>
      <c r="BL774" s="154"/>
      <c r="BM774" s="154"/>
      <c r="BN774" s="154"/>
      <c r="BO774" s="154"/>
      <c r="BP774" s="154"/>
      <c r="BQ774" s="154"/>
      <c r="BR774" s="154"/>
      <c r="BS774" s="154"/>
      <c r="BT774" s="154"/>
      <c r="BU774" s="154"/>
      <c r="BV774" s="154"/>
      <c r="BW774" s="154"/>
      <c r="BX774" s="154"/>
      <c r="BY774" s="154"/>
      <c r="BZ774" s="154"/>
      <c r="CA774" s="154"/>
      <c r="CB774" s="154"/>
      <c r="CC774" s="154"/>
      <c r="CD774" s="154"/>
      <c r="CE774" s="154"/>
      <c r="CF774" s="154"/>
      <c r="CG774" s="154"/>
      <c r="CH774" s="154"/>
      <c r="CI774" s="154"/>
      <c r="CJ774" s="154"/>
      <c r="CK774" s="154"/>
      <c r="CL774" s="154"/>
      <c r="CM774" s="154"/>
      <c r="CN774" s="154"/>
      <c r="CO774" s="154"/>
      <c r="CP774" s="154"/>
      <c r="CQ774" s="154"/>
      <c r="CR774" s="154"/>
      <c r="CS774" s="154"/>
      <c r="CT774" s="154"/>
      <c r="CU774" s="154"/>
      <c r="CV774" s="154"/>
      <c r="CW774" s="154"/>
      <c r="CX774" s="154"/>
      <c r="CY774" s="154"/>
      <c r="CZ774" s="154"/>
      <c r="DA774" s="154"/>
      <c r="DB774" s="154"/>
      <c r="DC774" s="154"/>
      <c r="DD774" s="154"/>
      <c r="DE774" s="154"/>
      <c r="DF774" s="154"/>
      <c r="DG774" s="154"/>
      <c r="DH774" s="154"/>
      <c r="DI774" s="154"/>
      <c r="DJ774" s="154"/>
      <c r="DK774" s="154"/>
      <c r="DL774" s="154"/>
      <c r="DM774" s="154"/>
      <c r="DN774" s="154"/>
      <c r="DO774" s="154"/>
      <c r="DP774" s="154"/>
      <c r="DQ774" s="154"/>
      <c r="DR774" s="154"/>
      <c r="DS774" s="154"/>
      <c r="DT774" s="154"/>
      <c r="DU774" s="154"/>
      <c r="DV774" s="154"/>
      <c r="DW774" s="154"/>
      <c r="DX774" s="154"/>
      <c r="DY774" s="154"/>
      <c r="DZ774" s="154"/>
      <c r="EA774" s="154"/>
      <c r="EB774" s="154"/>
      <c r="EC774" s="154"/>
      <c r="ED774" s="154"/>
      <c r="EE774" s="154"/>
      <c r="EF774" s="154"/>
      <c r="EG774" s="154"/>
      <c r="EH774" s="154"/>
      <c r="EI774" s="154"/>
      <c r="EJ774" s="154"/>
      <c r="EK774" s="154"/>
      <c r="EL774" s="154"/>
      <c r="EM774" s="154"/>
      <c r="EN774" s="154"/>
      <c r="EO774" s="154"/>
      <c r="EP774" s="154"/>
      <c r="EQ774" s="154"/>
      <c r="ER774" s="154"/>
      <c r="ES774" s="154"/>
      <c r="ET774" s="154"/>
      <c r="EU774" s="154"/>
      <c r="EV774" s="154"/>
    </row>
    <row r="775" spans="32:152" ht="12.75">
      <c r="AF775" s="154"/>
      <c r="AG775" s="154"/>
      <c r="AH775" s="154"/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  <c r="BD775" s="154"/>
      <c r="BE775" s="154"/>
      <c r="BF775" s="154"/>
      <c r="BG775" s="154"/>
      <c r="BH775" s="154"/>
      <c r="BI775" s="154"/>
      <c r="BJ775" s="154"/>
      <c r="BK775" s="154"/>
      <c r="BL775" s="154"/>
      <c r="BM775" s="154"/>
      <c r="BN775" s="154"/>
      <c r="BO775" s="154"/>
      <c r="BP775" s="154"/>
      <c r="BQ775" s="154"/>
      <c r="BR775" s="154"/>
      <c r="BS775" s="154"/>
      <c r="BT775" s="154"/>
      <c r="BU775" s="154"/>
      <c r="BV775" s="154"/>
      <c r="BW775" s="154"/>
      <c r="BX775" s="154"/>
      <c r="BY775" s="154"/>
      <c r="BZ775" s="154"/>
      <c r="CA775" s="154"/>
      <c r="CB775" s="154"/>
      <c r="CC775" s="154"/>
      <c r="CD775" s="154"/>
      <c r="CE775" s="154"/>
      <c r="CF775" s="154"/>
      <c r="CG775" s="154"/>
      <c r="CH775" s="154"/>
      <c r="CI775" s="154"/>
      <c r="CJ775" s="154"/>
      <c r="CK775" s="154"/>
      <c r="CL775" s="154"/>
      <c r="CM775" s="154"/>
      <c r="CN775" s="154"/>
      <c r="CO775" s="154"/>
      <c r="CP775" s="154"/>
      <c r="CQ775" s="154"/>
      <c r="CR775" s="154"/>
      <c r="CS775" s="154"/>
      <c r="CT775" s="154"/>
      <c r="CU775" s="154"/>
      <c r="CV775" s="154"/>
      <c r="CW775" s="154"/>
      <c r="CX775" s="154"/>
      <c r="CY775" s="154"/>
      <c r="CZ775" s="154"/>
      <c r="DA775" s="154"/>
      <c r="DB775" s="154"/>
      <c r="DC775" s="154"/>
      <c r="DD775" s="154"/>
      <c r="DE775" s="154"/>
      <c r="DF775" s="154"/>
      <c r="DG775" s="154"/>
      <c r="DH775" s="154"/>
      <c r="DI775" s="154"/>
      <c r="DJ775" s="154"/>
      <c r="DK775" s="154"/>
      <c r="DL775" s="154"/>
      <c r="DM775" s="154"/>
      <c r="DN775" s="154"/>
      <c r="DO775" s="154"/>
      <c r="DP775" s="154"/>
      <c r="DQ775" s="154"/>
      <c r="DR775" s="154"/>
      <c r="DS775" s="154"/>
      <c r="DT775" s="154"/>
      <c r="DU775" s="154"/>
      <c r="DV775" s="154"/>
      <c r="DW775" s="154"/>
      <c r="DX775" s="154"/>
      <c r="DY775" s="154"/>
      <c r="DZ775" s="154"/>
      <c r="EA775" s="154"/>
      <c r="EB775" s="154"/>
      <c r="EC775" s="154"/>
      <c r="ED775" s="154"/>
      <c r="EE775" s="154"/>
      <c r="EF775" s="154"/>
      <c r="EG775" s="154"/>
      <c r="EH775" s="154"/>
      <c r="EI775" s="154"/>
      <c r="EJ775" s="154"/>
      <c r="EK775" s="154"/>
      <c r="EL775" s="154"/>
      <c r="EM775" s="154"/>
      <c r="EN775" s="154"/>
      <c r="EO775" s="154"/>
      <c r="EP775" s="154"/>
      <c r="EQ775" s="154"/>
      <c r="ER775" s="154"/>
      <c r="ES775" s="154"/>
      <c r="ET775" s="154"/>
      <c r="EU775" s="154"/>
      <c r="EV775" s="154"/>
    </row>
    <row r="776" spans="32:152" ht="12.75">
      <c r="AF776" s="154"/>
      <c r="AG776" s="154"/>
      <c r="AH776" s="154"/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  <c r="BD776" s="154"/>
      <c r="BE776" s="154"/>
      <c r="BF776" s="154"/>
      <c r="BG776" s="154"/>
      <c r="BH776" s="154"/>
      <c r="BI776" s="154"/>
      <c r="BJ776" s="154"/>
      <c r="BK776" s="154"/>
      <c r="BL776" s="154"/>
      <c r="BM776" s="154"/>
      <c r="BN776" s="154"/>
      <c r="BO776" s="154"/>
      <c r="BP776" s="154"/>
      <c r="BQ776" s="154"/>
      <c r="BR776" s="154"/>
      <c r="BS776" s="154"/>
      <c r="BT776" s="154"/>
      <c r="BU776" s="154"/>
      <c r="BV776" s="154"/>
      <c r="BW776" s="154"/>
      <c r="BX776" s="154"/>
      <c r="BY776" s="154"/>
      <c r="BZ776" s="154"/>
      <c r="CA776" s="154"/>
      <c r="CB776" s="154"/>
      <c r="CC776" s="154"/>
      <c r="CD776" s="154"/>
      <c r="CE776" s="154"/>
      <c r="CF776" s="154"/>
      <c r="CG776" s="154"/>
      <c r="CH776" s="154"/>
      <c r="CI776" s="154"/>
      <c r="CJ776" s="154"/>
      <c r="CK776" s="154"/>
      <c r="CL776" s="154"/>
      <c r="CM776" s="154"/>
      <c r="CN776" s="154"/>
      <c r="CO776" s="154"/>
      <c r="CP776" s="154"/>
      <c r="CQ776" s="154"/>
      <c r="CR776" s="154"/>
      <c r="CS776" s="154"/>
      <c r="CT776" s="154"/>
      <c r="CU776" s="154"/>
      <c r="CV776" s="154"/>
      <c r="CW776" s="154"/>
      <c r="CX776" s="154"/>
      <c r="CY776" s="154"/>
      <c r="CZ776" s="154"/>
      <c r="DA776" s="154"/>
      <c r="DB776" s="154"/>
      <c r="DC776" s="154"/>
      <c r="DD776" s="154"/>
      <c r="DE776" s="154"/>
      <c r="DF776" s="154"/>
      <c r="DG776" s="154"/>
      <c r="DH776" s="154"/>
      <c r="DI776" s="154"/>
      <c r="DJ776" s="154"/>
      <c r="DK776" s="154"/>
      <c r="DL776" s="154"/>
      <c r="DM776" s="154"/>
      <c r="DN776" s="154"/>
      <c r="DO776" s="154"/>
      <c r="DP776" s="154"/>
      <c r="DQ776" s="154"/>
      <c r="DR776" s="154"/>
      <c r="DS776" s="154"/>
      <c r="DT776" s="154"/>
      <c r="DU776" s="154"/>
      <c r="DV776" s="154"/>
      <c r="DW776" s="154"/>
      <c r="DX776" s="154"/>
      <c r="DY776" s="154"/>
      <c r="DZ776" s="154"/>
      <c r="EA776" s="154"/>
      <c r="EB776" s="154"/>
      <c r="EC776" s="154"/>
      <c r="ED776" s="154"/>
      <c r="EE776" s="154"/>
      <c r="EF776" s="154"/>
      <c r="EG776" s="154"/>
      <c r="EH776" s="154"/>
      <c r="EI776" s="154"/>
      <c r="EJ776" s="154"/>
      <c r="EK776" s="154"/>
      <c r="EL776" s="154"/>
      <c r="EM776" s="154"/>
      <c r="EN776" s="154"/>
      <c r="EO776" s="154"/>
      <c r="EP776" s="154"/>
      <c r="EQ776" s="154"/>
      <c r="ER776" s="154"/>
      <c r="ES776" s="154"/>
      <c r="ET776" s="154"/>
      <c r="EU776" s="154"/>
      <c r="EV776" s="154"/>
    </row>
    <row r="777" spans="32:152" ht="12.75">
      <c r="AF777" s="154"/>
      <c r="AG777" s="154"/>
      <c r="AH777" s="154"/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  <c r="BD777" s="154"/>
      <c r="BE777" s="154"/>
      <c r="BF777" s="154"/>
      <c r="BG777" s="154"/>
      <c r="BH777" s="154"/>
      <c r="BI777" s="154"/>
      <c r="BJ777" s="154"/>
      <c r="BK777" s="154"/>
      <c r="BL777" s="154"/>
      <c r="BM777" s="154"/>
      <c r="BN777" s="154"/>
      <c r="BO777" s="154"/>
      <c r="BP777" s="154"/>
      <c r="BQ777" s="154"/>
      <c r="BR777" s="154"/>
      <c r="BS777" s="154"/>
      <c r="BT777" s="154"/>
      <c r="BU777" s="154"/>
      <c r="BV777" s="154"/>
      <c r="BW777" s="154"/>
      <c r="BX777" s="154"/>
      <c r="BY777" s="154"/>
      <c r="BZ777" s="154"/>
      <c r="CA777" s="154"/>
      <c r="CB777" s="154"/>
      <c r="CC777" s="154"/>
      <c r="CD777" s="154"/>
      <c r="CE777" s="154"/>
      <c r="CF777" s="154"/>
      <c r="CG777" s="154"/>
      <c r="CH777" s="154"/>
      <c r="CI777" s="154"/>
      <c r="CJ777" s="154"/>
      <c r="CK777" s="154"/>
      <c r="CL777" s="154"/>
      <c r="CM777" s="154"/>
      <c r="CN777" s="154"/>
      <c r="CO777" s="154"/>
      <c r="CP777" s="154"/>
      <c r="CQ777" s="154"/>
      <c r="CR777" s="154"/>
      <c r="CS777" s="154"/>
      <c r="CT777" s="154"/>
      <c r="CU777" s="154"/>
      <c r="CV777" s="154"/>
      <c r="CW777" s="154"/>
      <c r="CX777" s="154"/>
      <c r="CY777" s="154"/>
      <c r="CZ777" s="154"/>
      <c r="DA777" s="154"/>
      <c r="DB777" s="154"/>
      <c r="DC777" s="154"/>
      <c r="DD777" s="154"/>
      <c r="DE777" s="154"/>
      <c r="DF777" s="154"/>
      <c r="DG777" s="154"/>
      <c r="DH777" s="154"/>
      <c r="DI777" s="154"/>
      <c r="DJ777" s="154"/>
      <c r="DK777" s="154"/>
      <c r="DL777" s="154"/>
      <c r="DM777" s="154"/>
      <c r="DN777" s="154"/>
      <c r="DO777" s="154"/>
      <c r="DP777" s="154"/>
      <c r="DQ777" s="154"/>
      <c r="DR777" s="154"/>
      <c r="DS777" s="154"/>
      <c r="DT777" s="154"/>
      <c r="DU777" s="154"/>
      <c r="DV777" s="154"/>
      <c r="DW777" s="154"/>
      <c r="DX777" s="154"/>
      <c r="DY777" s="154"/>
      <c r="DZ777" s="154"/>
      <c r="EA777" s="154"/>
      <c r="EB777" s="154"/>
      <c r="EC777" s="154"/>
      <c r="ED777" s="154"/>
      <c r="EE777" s="154"/>
      <c r="EF777" s="154"/>
      <c r="EG777" s="154"/>
      <c r="EH777" s="154"/>
      <c r="EI777" s="154"/>
      <c r="EJ777" s="154"/>
      <c r="EK777" s="154"/>
      <c r="EL777" s="154"/>
      <c r="EM777" s="154"/>
      <c r="EN777" s="154"/>
      <c r="EO777" s="154"/>
      <c r="EP777" s="154"/>
      <c r="EQ777" s="154"/>
      <c r="ER777" s="154"/>
      <c r="ES777" s="154"/>
      <c r="ET777" s="154"/>
      <c r="EU777" s="154"/>
      <c r="EV777" s="154"/>
    </row>
    <row r="778" spans="32:152" ht="12.75">
      <c r="AF778" s="154"/>
      <c r="AG778" s="154"/>
      <c r="AH778" s="154"/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  <c r="BD778" s="154"/>
      <c r="BE778" s="154"/>
      <c r="BF778" s="154"/>
      <c r="BG778" s="154"/>
      <c r="BH778" s="154"/>
      <c r="BI778" s="154"/>
      <c r="BJ778" s="154"/>
      <c r="BK778" s="154"/>
      <c r="BL778" s="154"/>
      <c r="BM778" s="154"/>
      <c r="BN778" s="154"/>
      <c r="BO778" s="154"/>
      <c r="BP778" s="154"/>
      <c r="BQ778" s="154"/>
      <c r="BR778" s="154"/>
      <c r="BS778" s="154"/>
      <c r="BT778" s="154"/>
      <c r="BU778" s="154"/>
      <c r="BV778" s="154"/>
      <c r="BW778" s="154"/>
      <c r="BX778" s="154"/>
      <c r="BY778" s="154"/>
      <c r="BZ778" s="154"/>
      <c r="CA778" s="154"/>
      <c r="CB778" s="154"/>
      <c r="CC778" s="154"/>
      <c r="CD778" s="154"/>
      <c r="CE778" s="154"/>
      <c r="CF778" s="154"/>
      <c r="CG778" s="154"/>
      <c r="CH778" s="154"/>
      <c r="CI778" s="154"/>
      <c r="CJ778" s="154"/>
      <c r="CK778" s="154"/>
      <c r="CL778" s="154"/>
      <c r="CM778" s="154"/>
      <c r="CN778" s="154"/>
      <c r="CO778" s="154"/>
      <c r="CP778" s="154"/>
      <c r="CQ778" s="154"/>
      <c r="CR778" s="154"/>
      <c r="CS778" s="154"/>
      <c r="CT778" s="154"/>
      <c r="CU778" s="154"/>
      <c r="CV778" s="154"/>
      <c r="CW778" s="154"/>
      <c r="CX778" s="154"/>
      <c r="CY778" s="154"/>
      <c r="CZ778" s="154"/>
      <c r="DA778" s="154"/>
      <c r="DB778" s="154"/>
      <c r="DC778" s="154"/>
      <c r="DD778" s="154"/>
      <c r="DE778" s="154"/>
      <c r="DF778" s="154"/>
      <c r="DG778" s="154"/>
      <c r="DH778" s="154"/>
      <c r="DI778" s="154"/>
      <c r="DJ778" s="154"/>
      <c r="DK778" s="154"/>
      <c r="DL778" s="154"/>
      <c r="DM778" s="154"/>
      <c r="DN778" s="154"/>
      <c r="DO778" s="154"/>
      <c r="DP778" s="154"/>
      <c r="DQ778" s="154"/>
      <c r="DR778" s="154"/>
      <c r="DS778" s="154"/>
      <c r="DT778" s="154"/>
      <c r="DU778" s="154"/>
      <c r="DV778" s="154"/>
      <c r="DW778" s="154"/>
      <c r="DX778" s="154"/>
      <c r="DY778" s="154"/>
      <c r="DZ778" s="154"/>
      <c r="EA778" s="154"/>
      <c r="EB778" s="154"/>
      <c r="EC778" s="154"/>
      <c r="ED778" s="154"/>
      <c r="EE778" s="154"/>
      <c r="EF778" s="154"/>
      <c r="EG778" s="154"/>
      <c r="EH778" s="154"/>
      <c r="EI778" s="154"/>
      <c r="EJ778" s="154"/>
      <c r="EK778" s="154"/>
      <c r="EL778" s="154"/>
      <c r="EM778" s="154"/>
      <c r="EN778" s="154"/>
      <c r="EO778" s="154"/>
      <c r="EP778" s="154"/>
      <c r="EQ778" s="154"/>
      <c r="ER778" s="154"/>
      <c r="ES778" s="154"/>
      <c r="ET778" s="154"/>
      <c r="EU778" s="154"/>
      <c r="EV778" s="154"/>
    </row>
    <row r="779" spans="32:152" ht="12.75">
      <c r="AF779" s="154"/>
      <c r="AG779" s="154"/>
      <c r="AH779" s="154"/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  <c r="BD779" s="154"/>
      <c r="BE779" s="154"/>
      <c r="BF779" s="154"/>
      <c r="BG779" s="154"/>
      <c r="BH779" s="154"/>
      <c r="BI779" s="154"/>
      <c r="BJ779" s="154"/>
      <c r="BK779" s="154"/>
      <c r="BL779" s="154"/>
      <c r="BM779" s="154"/>
      <c r="BN779" s="154"/>
      <c r="BO779" s="154"/>
      <c r="BP779" s="154"/>
      <c r="BQ779" s="154"/>
      <c r="BR779" s="154"/>
      <c r="BS779" s="154"/>
      <c r="BT779" s="154"/>
      <c r="BU779" s="154"/>
      <c r="BV779" s="154"/>
      <c r="BW779" s="154"/>
      <c r="BX779" s="154"/>
      <c r="BY779" s="154"/>
      <c r="BZ779" s="154"/>
      <c r="CA779" s="154"/>
      <c r="CB779" s="154"/>
      <c r="CC779" s="154"/>
      <c r="CD779" s="154"/>
      <c r="CE779" s="154"/>
      <c r="CF779" s="154"/>
      <c r="CG779" s="154"/>
      <c r="CH779" s="154"/>
      <c r="CI779" s="154"/>
      <c r="CJ779" s="154"/>
      <c r="CK779" s="154"/>
      <c r="CL779" s="154"/>
      <c r="CM779" s="154"/>
      <c r="CN779" s="154"/>
      <c r="CO779" s="154"/>
      <c r="CP779" s="154"/>
      <c r="CQ779" s="154"/>
      <c r="CR779" s="154"/>
      <c r="CS779" s="154"/>
      <c r="CT779" s="154"/>
      <c r="CU779" s="154"/>
      <c r="CV779" s="154"/>
      <c r="CW779" s="154"/>
      <c r="CX779" s="154"/>
      <c r="CY779" s="154"/>
      <c r="CZ779" s="154"/>
      <c r="DA779" s="154"/>
      <c r="DB779" s="154"/>
      <c r="DC779" s="154"/>
      <c r="DD779" s="154"/>
      <c r="DE779" s="154"/>
      <c r="DF779" s="154"/>
      <c r="DG779" s="154"/>
      <c r="DH779" s="154"/>
      <c r="DI779" s="154"/>
      <c r="DJ779" s="154"/>
      <c r="DK779" s="154"/>
      <c r="DL779" s="154"/>
      <c r="DM779" s="154"/>
      <c r="DN779" s="154"/>
      <c r="DO779" s="154"/>
      <c r="DP779" s="154"/>
      <c r="DQ779" s="154"/>
      <c r="DR779" s="154"/>
      <c r="DS779" s="154"/>
      <c r="DT779" s="154"/>
      <c r="DU779" s="154"/>
      <c r="DV779" s="154"/>
      <c r="DW779" s="154"/>
      <c r="DX779" s="154"/>
      <c r="DY779" s="154"/>
      <c r="DZ779" s="154"/>
      <c r="EA779" s="154"/>
      <c r="EB779" s="154"/>
      <c r="EC779" s="154"/>
      <c r="ED779" s="154"/>
      <c r="EE779" s="154"/>
      <c r="EF779" s="154"/>
      <c r="EG779" s="154"/>
      <c r="EH779" s="154"/>
      <c r="EI779" s="154"/>
      <c r="EJ779" s="154"/>
      <c r="EK779" s="154"/>
      <c r="EL779" s="154"/>
      <c r="EM779" s="154"/>
      <c r="EN779" s="154"/>
      <c r="EO779" s="154"/>
      <c r="EP779" s="154"/>
      <c r="EQ779" s="154"/>
      <c r="ER779" s="154"/>
      <c r="ES779" s="154"/>
      <c r="ET779" s="154"/>
      <c r="EU779" s="154"/>
      <c r="EV779" s="154"/>
    </row>
    <row r="780" spans="32:152" ht="12.75">
      <c r="AF780" s="154"/>
      <c r="AG780" s="154"/>
      <c r="AH780" s="154"/>
      <c r="AI780" s="154"/>
      <c r="AJ780" s="154"/>
      <c r="AK780" s="154"/>
      <c r="AL780" s="154"/>
      <c r="AM780" s="154"/>
      <c r="AN780" s="154"/>
      <c r="AO780" s="154"/>
      <c r="AP780" s="154"/>
      <c r="AQ780" s="154"/>
      <c r="AR780" s="154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  <c r="BD780" s="154"/>
      <c r="BE780" s="154"/>
      <c r="BF780" s="154"/>
      <c r="BG780" s="154"/>
      <c r="BH780" s="154"/>
      <c r="BI780" s="154"/>
      <c r="BJ780" s="154"/>
      <c r="BK780" s="154"/>
      <c r="BL780" s="154"/>
      <c r="BM780" s="154"/>
      <c r="BN780" s="154"/>
      <c r="BO780" s="154"/>
      <c r="BP780" s="154"/>
      <c r="BQ780" s="154"/>
      <c r="BR780" s="154"/>
      <c r="BS780" s="154"/>
      <c r="BT780" s="154"/>
      <c r="BU780" s="154"/>
      <c r="BV780" s="154"/>
      <c r="BW780" s="154"/>
      <c r="BX780" s="154"/>
      <c r="BY780" s="154"/>
      <c r="BZ780" s="154"/>
      <c r="CA780" s="154"/>
      <c r="CB780" s="154"/>
      <c r="CC780" s="154"/>
      <c r="CD780" s="154"/>
      <c r="CE780" s="154"/>
      <c r="CF780" s="154"/>
      <c r="CG780" s="154"/>
      <c r="CH780" s="154"/>
      <c r="CI780" s="154"/>
      <c r="CJ780" s="154"/>
      <c r="CK780" s="154"/>
      <c r="CL780" s="154"/>
      <c r="CM780" s="154"/>
      <c r="CN780" s="154"/>
      <c r="CO780" s="154"/>
      <c r="CP780" s="154"/>
      <c r="CQ780" s="154"/>
      <c r="CR780" s="154"/>
      <c r="CS780" s="154"/>
      <c r="CT780" s="154"/>
      <c r="CU780" s="154"/>
      <c r="CV780" s="154"/>
      <c r="CW780" s="154"/>
      <c r="CX780" s="154"/>
      <c r="CY780" s="154"/>
      <c r="CZ780" s="154"/>
      <c r="DA780" s="154"/>
      <c r="DB780" s="154"/>
      <c r="DC780" s="154"/>
      <c r="DD780" s="154"/>
      <c r="DE780" s="154"/>
      <c r="DF780" s="154"/>
      <c r="DG780" s="154"/>
      <c r="DH780" s="154"/>
      <c r="DI780" s="154"/>
      <c r="DJ780" s="154"/>
      <c r="DK780" s="154"/>
      <c r="DL780" s="154"/>
      <c r="DM780" s="154"/>
      <c r="DN780" s="154"/>
      <c r="DO780" s="154"/>
      <c r="DP780" s="154"/>
      <c r="DQ780" s="154"/>
      <c r="DR780" s="154"/>
      <c r="DS780" s="154"/>
      <c r="DT780" s="154"/>
      <c r="DU780" s="154"/>
      <c r="DV780" s="154"/>
      <c r="DW780" s="154"/>
      <c r="DX780" s="154"/>
      <c r="DY780" s="154"/>
      <c r="DZ780" s="154"/>
      <c r="EA780" s="154"/>
      <c r="EB780" s="154"/>
      <c r="EC780" s="154"/>
      <c r="ED780" s="154"/>
      <c r="EE780" s="154"/>
      <c r="EF780" s="154"/>
      <c r="EG780" s="154"/>
      <c r="EH780" s="154"/>
      <c r="EI780" s="154"/>
      <c r="EJ780" s="154"/>
      <c r="EK780" s="154"/>
      <c r="EL780" s="154"/>
      <c r="EM780" s="154"/>
      <c r="EN780" s="154"/>
      <c r="EO780" s="154"/>
      <c r="EP780" s="154"/>
      <c r="EQ780" s="154"/>
      <c r="ER780" s="154"/>
      <c r="ES780" s="154"/>
      <c r="ET780" s="154"/>
      <c r="EU780" s="154"/>
      <c r="EV780" s="154"/>
    </row>
    <row r="781" spans="32:152" ht="12.75">
      <c r="AF781" s="154"/>
      <c r="AG781" s="154"/>
      <c r="AH781" s="154"/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  <c r="BD781" s="154"/>
      <c r="BE781" s="154"/>
      <c r="BF781" s="154"/>
      <c r="BG781" s="154"/>
      <c r="BH781" s="154"/>
      <c r="BI781" s="154"/>
      <c r="BJ781" s="154"/>
      <c r="BK781" s="154"/>
      <c r="BL781" s="154"/>
      <c r="BM781" s="154"/>
      <c r="BN781" s="154"/>
      <c r="BO781" s="154"/>
      <c r="BP781" s="154"/>
      <c r="BQ781" s="154"/>
      <c r="BR781" s="154"/>
      <c r="BS781" s="154"/>
      <c r="BT781" s="154"/>
      <c r="BU781" s="154"/>
      <c r="BV781" s="154"/>
      <c r="BW781" s="154"/>
      <c r="BX781" s="154"/>
      <c r="BY781" s="154"/>
      <c r="BZ781" s="154"/>
      <c r="CA781" s="154"/>
      <c r="CB781" s="154"/>
      <c r="CC781" s="154"/>
      <c r="CD781" s="154"/>
      <c r="CE781" s="154"/>
      <c r="CF781" s="154"/>
      <c r="CG781" s="154"/>
      <c r="CH781" s="154"/>
      <c r="CI781" s="154"/>
      <c r="CJ781" s="154"/>
      <c r="CK781" s="154"/>
      <c r="CL781" s="154"/>
      <c r="CM781" s="154"/>
      <c r="CN781" s="154"/>
      <c r="CO781" s="154"/>
      <c r="CP781" s="154"/>
      <c r="CQ781" s="154"/>
      <c r="CR781" s="154"/>
      <c r="CS781" s="154"/>
      <c r="CT781" s="154"/>
      <c r="CU781" s="154"/>
      <c r="CV781" s="154"/>
      <c r="CW781" s="154"/>
      <c r="CX781" s="154"/>
      <c r="CY781" s="154"/>
      <c r="CZ781" s="154"/>
      <c r="DA781" s="154"/>
      <c r="DB781" s="154"/>
      <c r="DC781" s="154"/>
      <c r="DD781" s="154"/>
      <c r="DE781" s="154"/>
      <c r="DF781" s="154"/>
      <c r="DG781" s="154"/>
      <c r="DH781" s="154"/>
      <c r="DI781" s="154"/>
      <c r="DJ781" s="154"/>
      <c r="DK781" s="154"/>
      <c r="DL781" s="154"/>
      <c r="DM781" s="154"/>
      <c r="DN781" s="154"/>
      <c r="DO781" s="154"/>
      <c r="DP781" s="154"/>
      <c r="DQ781" s="154"/>
      <c r="DR781" s="154"/>
      <c r="DS781" s="154"/>
      <c r="DT781" s="154"/>
      <c r="DU781" s="154"/>
      <c r="DV781" s="154"/>
      <c r="DW781" s="154"/>
      <c r="DX781" s="154"/>
      <c r="DY781" s="154"/>
      <c r="DZ781" s="154"/>
      <c r="EA781" s="154"/>
      <c r="EB781" s="154"/>
      <c r="EC781" s="154"/>
      <c r="ED781" s="154"/>
      <c r="EE781" s="154"/>
      <c r="EF781" s="154"/>
      <c r="EG781" s="154"/>
      <c r="EH781" s="154"/>
      <c r="EI781" s="154"/>
      <c r="EJ781" s="154"/>
      <c r="EK781" s="154"/>
      <c r="EL781" s="154"/>
      <c r="EM781" s="154"/>
      <c r="EN781" s="154"/>
      <c r="EO781" s="154"/>
      <c r="EP781" s="154"/>
      <c r="EQ781" s="154"/>
      <c r="ER781" s="154"/>
      <c r="ES781" s="154"/>
      <c r="ET781" s="154"/>
      <c r="EU781" s="154"/>
      <c r="EV781" s="154"/>
    </row>
    <row r="782" spans="32:152" ht="12.75">
      <c r="AF782" s="154"/>
      <c r="AG782" s="154"/>
      <c r="AH782" s="154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  <c r="BD782" s="154"/>
      <c r="BE782" s="154"/>
      <c r="BF782" s="154"/>
      <c r="BG782" s="154"/>
      <c r="BH782" s="154"/>
      <c r="BI782" s="154"/>
      <c r="BJ782" s="154"/>
      <c r="BK782" s="154"/>
      <c r="BL782" s="154"/>
      <c r="BM782" s="154"/>
      <c r="BN782" s="154"/>
      <c r="BO782" s="154"/>
      <c r="BP782" s="154"/>
      <c r="BQ782" s="154"/>
      <c r="BR782" s="154"/>
      <c r="BS782" s="154"/>
      <c r="BT782" s="154"/>
      <c r="BU782" s="154"/>
      <c r="BV782" s="154"/>
      <c r="BW782" s="154"/>
      <c r="BX782" s="154"/>
      <c r="BY782" s="154"/>
      <c r="BZ782" s="154"/>
      <c r="CA782" s="154"/>
      <c r="CB782" s="154"/>
      <c r="CC782" s="154"/>
      <c r="CD782" s="154"/>
      <c r="CE782" s="154"/>
      <c r="CF782" s="154"/>
      <c r="CG782" s="154"/>
      <c r="CH782" s="154"/>
      <c r="CI782" s="154"/>
      <c r="CJ782" s="154"/>
      <c r="CK782" s="154"/>
      <c r="CL782" s="154"/>
      <c r="CM782" s="154"/>
      <c r="CN782" s="154"/>
      <c r="CO782" s="154"/>
      <c r="CP782" s="154"/>
      <c r="CQ782" s="154"/>
      <c r="CR782" s="154"/>
      <c r="CS782" s="154"/>
      <c r="CT782" s="154"/>
      <c r="CU782" s="154"/>
      <c r="CV782" s="154"/>
      <c r="CW782" s="154"/>
      <c r="CX782" s="154"/>
      <c r="CY782" s="154"/>
      <c r="CZ782" s="154"/>
      <c r="DA782" s="154"/>
      <c r="DB782" s="154"/>
      <c r="DC782" s="154"/>
      <c r="DD782" s="154"/>
      <c r="DE782" s="154"/>
      <c r="DF782" s="154"/>
      <c r="DG782" s="154"/>
      <c r="DH782" s="154"/>
      <c r="DI782" s="154"/>
      <c r="DJ782" s="154"/>
      <c r="DK782" s="154"/>
      <c r="DL782" s="154"/>
      <c r="DM782" s="154"/>
      <c r="DN782" s="154"/>
      <c r="DO782" s="154"/>
      <c r="DP782" s="154"/>
      <c r="DQ782" s="154"/>
      <c r="DR782" s="154"/>
      <c r="DS782" s="154"/>
      <c r="DT782" s="154"/>
      <c r="DU782" s="154"/>
      <c r="DV782" s="154"/>
      <c r="DW782" s="154"/>
      <c r="DX782" s="154"/>
      <c r="DY782" s="154"/>
      <c r="DZ782" s="154"/>
      <c r="EA782" s="154"/>
      <c r="EB782" s="154"/>
      <c r="EC782" s="154"/>
      <c r="ED782" s="154"/>
      <c r="EE782" s="154"/>
      <c r="EF782" s="154"/>
      <c r="EG782" s="154"/>
      <c r="EH782" s="154"/>
      <c r="EI782" s="154"/>
      <c r="EJ782" s="154"/>
      <c r="EK782" s="154"/>
      <c r="EL782" s="154"/>
      <c r="EM782" s="154"/>
      <c r="EN782" s="154"/>
      <c r="EO782" s="154"/>
      <c r="EP782" s="154"/>
      <c r="EQ782" s="154"/>
      <c r="ER782" s="154"/>
      <c r="ES782" s="154"/>
      <c r="ET782" s="154"/>
      <c r="EU782" s="154"/>
      <c r="EV782" s="154"/>
    </row>
    <row r="783" spans="32:152" ht="12.75"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  <c r="BD783" s="154"/>
      <c r="BE783" s="154"/>
      <c r="BF783" s="154"/>
      <c r="BG783" s="154"/>
      <c r="BH783" s="154"/>
      <c r="BI783" s="154"/>
      <c r="BJ783" s="154"/>
      <c r="BK783" s="154"/>
      <c r="BL783" s="154"/>
      <c r="BM783" s="154"/>
      <c r="BN783" s="154"/>
      <c r="BO783" s="154"/>
      <c r="BP783" s="154"/>
      <c r="BQ783" s="154"/>
      <c r="BR783" s="154"/>
      <c r="BS783" s="154"/>
      <c r="BT783" s="154"/>
      <c r="BU783" s="154"/>
      <c r="BV783" s="154"/>
      <c r="BW783" s="154"/>
      <c r="BX783" s="154"/>
      <c r="BY783" s="154"/>
      <c r="BZ783" s="154"/>
      <c r="CA783" s="154"/>
      <c r="CB783" s="154"/>
      <c r="CC783" s="154"/>
      <c r="CD783" s="154"/>
      <c r="CE783" s="154"/>
      <c r="CF783" s="154"/>
      <c r="CG783" s="154"/>
      <c r="CH783" s="154"/>
      <c r="CI783" s="154"/>
      <c r="CJ783" s="154"/>
      <c r="CK783" s="154"/>
      <c r="CL783" s="154"/>
      <c r="CM783" s="154"/>
      <c r="CN783" s="154"/>
      <c r="CO783" s="154"/>
      <c r="CP783" s="154"/>
      <c r="CQ783" s="154"/>
      <c r="CR783" s="154"/>
      <c r="CS783" s="154"/>
      <c r="CT783" s="154"/>
      <c r="CU783" s="154"/>
      <c r="CV783" s="154"/>
      <c r="CW783" s="154"/>
      <c r="CX783" s="154"/>
      <c r="CY783" s="154"/>
      <c r="CZ783" s="154"/>
      <c r="DA783" s="154"/>
      <c r="DB783" s="154"/>
      <c r="DC783" s="154"/>
      <c r="DD783" s="154"/>
      <c r="DE783" s="154"/>
      <c r="DF783" s="154"/>
      <c r="DG783" s="154"/>
      <c r="DH783" s="154"/>
      <c r="DI783" s="154"/>
      <c r="DJ783" s="154"/>
      <c r="DK783" s="154"/>
      <c r="DL783" s="154"/>
      <c r="DM783" s="154"/>
      <c r="DN783" s="154"/>
      <c r="DO783" s="154"/>
      <c r="DP783" s="154"/>
      <c r="DQ783" s="154"/>
      <c r="DR783" s="154"/>
      <c r="DS783" s="154"/>
      <c r="DT783" s="154"/>
      <c r="DU783" s="154"/>
      <c r="DV783" s="154"/>
      <c r="DW783" s="154"/>
      <c r="DX783" s="154"/>
      <c r="DY783" s="154"/>
      <c r="DZ783" s="154"/>
      <c r="EA783" s="154"/>
      <c r="EB783" s="154"/>
      <c r="EC783" s="154"/>
      <c r="ED783" s="154"/>
      <c r="EE783" s="154"/>
      <c r="EF783" s="154"/>
      <c r="EG783" s="154"/>
      <c r="EH783" s="154"/>
      <c r="EI783" s="154"/>
      <c r="EJ783" s="154"/>
      <c r="EK783" s="154"/>
      <c r="EL783" s="154"/>
      <c r="EM783" s="154"/>
      <c r="EN783" s="154"/>
      <c r="EO783" s="154"/>
      <c r="EP783" s="154"/>
      <c r="EQ783" s="154"/>
      <c r="ER783" s="154"/>
      <c r="ES783" s="154"/>
      <c r="ET783" s="154"/>
      <c r="EU783" s="154"/>
      <c r="EV783" s="154"/>
    </row>
    <row r="784" spans="32:152" ht="12.75">
      <c r="AF784" s="154"/>
      <c r="AG784" s="154"/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  <c r="BD784" s="154"/>
      <c r="BE784" s="154"/>
      <c r="BF784" s="154"/>
      <c r="BG784" s="154"/>
      <c r="BH784" s="154"/>
      <c r="BI784" s="154"/>
      <c r="BJ784" s="154"/>
      <c r="BK784" s="154"/>
      <c r="BL784" s="154"/>
      <c r="BM784" s="154"/>
      <c r="BN784" s="154"/>
      <c r="BO784" s="154"/>
      <c r="BP784" s="154"/>
      <c r="BQ784" s="154"/>
      <c r="BR784" s="154"/>
      <c r="BS784" s="154"/>
      <c r="BT784" s="154"/>
      <c r="BU784" s="154"/>
      <c r="BV784" s="154"/>
      <c r="BW784" s="154"/>
      <c r="BX784" s="154"/>
      <c r="BY784" s="154"/>
      <c r="BZ784" s="154"/>
      <c r="CA784" s="154"/>
      <c r="CB784" s="154"/>
      <c r="CC784" s="154"/>
      <c r="CD784" s="154"/>
      <c r="CE784" s="154"/>
      <c r="CF784" s="154"/>
      <c r="CG784" s="154"/>
      <c r="CH784" s="154"/>
      <c r="CI784" s="154"/>
      <c r="CJ784" s="154"/>
      <c r="CK784" s="154"/>
      <c r="CL784" s="154"/>
      <c r="CM784" s="154"/>
      <c r="CN784" s="154"/>
      <c r="CO784" s="154"/>
      <c r="CP784" s="154"/>
      <c r="CQ784" s="154"/>
      <c r="CR784" s="154"/>
      <c r="CS784" s="154"/>
      <c r="CT784" s="154"/>
      <c r="CU784" s="154"/>
      <c r="CV784" s="154"/>
      <c r="CW784" s="154"/>
      <c r="CX784" s="154"/>
      <c r="CY784" s="154"/>
      <c r="CZ784" s="154"/>
      <c r="DA784" s="154"/>
      <c r="DB784" s="154"/>
      <c r="DC784" s="154"/>
      <c r="DD784" s="154"/>
      <c r="DE784" s="154"/>
      <c r="DF784" s="154"/>
      <c r="DG784" s="154"/>
      <c r="DH784" s="154"/>
      <c r="DI784" s="154"/>
      <c r="DJ784" s="154"/>
      <c r="DK784" s="154"/>
      <c r="DL784" s="154"/>
      <c r="DM784" s="154"/>
      <c r="DN784" s="154"/>
      <c r="DO784" s="154"/>
      <c r="DP784" s="154"/>
      <c r="DQ784" s="154"/>
      <c r="DR784" s="154"/>
      <c r="DS784" s="154"/>
      <c r="DT784" s="154"/>
      <c r="DU784" s="154"/>
      <c r="DV784" s="154"/>
      <c r="DW784" s="154"/>
      <c r="DX784" s="154"/>
      <c r="DY784" s="154"/>
      <c r="DZ784" s="154"/>
      <c r="EA784" s="154"/>
      <c r="EB784" s="154"/>
      <c r="EC784" s="154"/>
      <c r="ED784" s="154"/>
      <c r="EE784" s="154"/>
      <c r="EF784" s="154"/>
      <c r="EG784" s="154"/>
      <c r="EH784" s="154"/>
      <c r="EI784" s="154"/>
      <c r="EJ784" s="154"/>
      <c r="EK784" s="154"/>
      <c r="EL784" s="154"/>
      <c r="EM784" s="154"/>
      <c r="EN784" s="154"/>
      <c r="EO784" s="154"/>
      <c r="EP784" s="154"/>
      <c r="EQ784" s="154"/>
      <c r="ER784" s="154"/>
      <c r="ES784" s="154"/>
      <c r="ET784" s="154"/>
      <c r="EU784" s="154"/>
      <c r="EV784" s="154"/>
    </row>
    <row r="785" spans="32:152" ht="12.75">
      <c r="AF785" s="154"/>
      <c r="AG785" s="154"/>
      <c r="AH785" s="154"/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  <c r="BD785" s="154"/>
      <c r="BE785" s="154"/>
      <c r="BF785" s="154"/>
      <c r="BG785" s="154"/>
      <c r="BH785" s="154"/>
      <c r="BI785" s="154"/>
      <c r="BJ785" s="154"/>
      <c r="BK785" s="154"/>
      <c r="BL785" s="154"/>
      <c r="BM785" s="154"/>
      <c r="BN785" s="154"/>
      <c r="BO785" s="154"/>
      <c r="BP785" s="154"/>
      <c r="BQ785" s="154"/>
      <c r="BR785" s="154"/>
      <c r="BS785" s="154"/>
      <c r="BT785" s="154"/>
      <c r="BU785" s="154"/>
      <c r="BV785" s="154"/>
      <c r="BW785" s="154"/>
      <c r="BX785" s="154"/>
      <c r="BY785" s="154"/>
      <c r="BZ785" s="154"/>
      <c r="CA785" s="154"/>
      <c r="CB785" s="154"/>
      <c r="CC785" s="154"/>
      <c r="CD785" s="154"/>
      <c r="CE785" s="154"/>
      <c r="CF785" s="154"/>
      <c r="CG785" s="154"/>
      <c r="CH785" s="154"/>
      <c r="CI785" s="154"/>
      <c r="CJ785" s="154"/>
      <c r="CK785" s="154"/>
      <c r="CL785" s="154"/>
      <c r="CM785" s="154"/>
      <c r="CN785" s="154"/>
      <c r="CO785" s="154"/>
      <c r="CP785" s="154"/>
      <c r="CQ785" s="154"/>
      <c r="CR785" s="154"/>
      <c r="CS785" s="154"/>
      <c r="CT785" s="154"/>
      <c r="CU785" s="154"/>
      <c r="CV785" s="154"/>
      <c r="CW785" s="154"/>
      <c r="CX785" s="154"/>
      <c r="CY785" s="154"/>
      <c r="CZ785" s="154"/>
      <c r="DA785" s="154"/>
      <c r="DB785" s="154"/>
      <c r="DC785" s="154"/>
      <c r="DD785" s="154"/>
      <c r="DE785" s="154"/>
      <c r="DF785" s="154"/>
      <c r="DG785" s="154"/>
      <c r="DH785" s="154"/>
      <c r="DI785" s="154"/>
      <c r="DJ785" s="154"/>
      <c r="DK785" s="154"/>
      <c r="DL785" s="154"/>
      <c r="DM785" s="154"/>
      <c r="DN785" s="154"/>
      <c r="DO785" s="154"/>
      <c r="DP785" s="154"/>
      <c r="DQ785" s="154"/>
      <c r="DR785" s="154"/>
      <c r="DS785" s="154"/>
      <c r="DT785" s="154"/>
      <c r="DU785" s="154"/>
      <c r="DV785" s="154"/>
      <c r="DW785" s="154"/>
      <c r="DX785" s="154"/>
      <c r="DY785" s="154"/>
      <c r="DZ785" s="154"/>
      <c r="EA785" s="154"/>
      <c r="EB785" s="154"/>
      <c r="EC785" s="154"/>
      <c r="ED785" s="154"/>
      <c r="EE785" s="154"/>
      <c r="EF785" s="154"/>
      <c r="EG785" s="154"/>
      <c r="EH785" s="154"/>
      <c r="EI785" s="154"/>
      <c r="EJ785" s="154"/>
      <c r="EK785" s="154"/>
      <c r="EL785" s="154"/>
      <c r="EM785" s="154"/>
      <c r="EN785" s="154"/>
      <c r="EO785" s="154"/>
      <c r="EP785" s="154"/>
      <c r="EQ785" s="154"/>
      <c r="ER785" s="154"/>
      <c r="ES785" s="154"/>
      <c r="ET785" s="154"/>
      <c r="EU785" s="154"/>
      <c r="EV785" s="154"/>
    </row>
    <row r="786" spans="32:152" ht="12.75"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  <c r="BD786" s="154"/>
      <c r="BE786" s="154"/>
      <c r="BF786" s="154"/>
      <c r="BG786" s="154"/>
      <c r="BH786" s="154"/>
      <c r="BI786" s="154"/>
      <c r="BJ786" s="154"/>
      <c r="BK786" s="154"/>
      <c r="BL786" s="154"/>
      <c r="BM786" s="154"/>
      <c r="BN786" s="154"/>
      <c r="BO786" s="154"/>
      <c r="BP786" s="154"/>
      <c r="BQ786" s="154"/>
      <c r="BR786" s="154"/>
      <c r="BS786" s="154"/>
      <c r="BT786" s="154"/>
      <c r="BU786" s="154"/>
      <c r="BV786" s="154"/>
      <c r="BW786" s="154"/>
      <c r="BX786" s="154"/>
      <c r="BY786" s="154"/>
      <c r="BZ786" s="154"/>
      <c r="CA786" s="154"/>
      <c r="CB786" s="154"/>
      <c r="CC786" s="154"/>
      <c r="CD786" s="154"/>
      <c r="CE786" s="154"/>
      <c r="CF786" s="154"/>
      <c r="CG786" s="154"/>
      <c r="CH786" s="154"/>
      <c r="CI786" s="154"/>
      <c r="CJ786" s="154"/>
      <c r="CK786" s="154"/>
      <c r="CL786" s="154"/>
      <c r="CM786" s="154"/>
      <c r="CN786" s="154"/>
      <c r="CO786" s="154"/>
      <c r="CP786" s="154"/>
      <c r="CQ786" s="154"/>
      <c r="CR786" s="154"/>
      <c r="CS786" s="154"/>
      <c r="CT786" s="154"/>
      <c r="CU786" s="154"/>
      <c r="CV786" s="154"/>
      <c r="CW786" s="154"/>
      <c r="CX786" s="154"/>
      <c r="CY786" s="154"/>
      <c r="CZ786" s="154"/>
      <c r="DA786" s="154"/>
      <c r="DB786" s="154"/>
      <c r="DC786" s="154"/>
      <c r="DD786" s="154"/>
      <c r="DE786" s="154"/>
      <c r="DF786" s="154"/>
      <c r="DG786" s="154"/>
      <c r="DH786" s="154"/>
      <c r="DI786" s="154"/>
      <c r="DJ786" s="154"/>
      <c r="DK786" s="154"/>
      <c r="DL786" s="154"/>
      <c r="DM786" s="154"/>
      <c r="DN786" s="154"/>
      <c r="DO786" s="154"/>
      <c r="DP786" s="154"/>
      <c r="DQ786" s="154"/>
      <c r="DR786" s="154"/>
      <c r="DS786" s="154"/>
      <c r="DT786" s="154"/>
      <c r="DU786" s="154"/>
      <c r="DV786" s="154"/>
      <c r="DW786" s="154"/>
      <c r="DX786" s="154"/>
      <c r="DY786" s="154"/>
      <c r="DZ786" s="154"/>
      <c r="EA786" s="154"/>
      <c r="EB786" s="154"/>
      <c r="EC786" s="154"/>
      <c r="ED786" s="154"/>
      <c r="EE786" s="154"/>
      <c r="EF786" s="154"/>
      <c r="EG786" s="154"/>
      <c r="EH786" s="154"/>
      <c r="EI786" s="154"/>
      <c r="EJ786" s="154"/>
      <c r="EK786" s="154"/>
      <c r="EL786" s="154"/>
      <c r="EM786" s="154"/>
      <c r="EN786" s="154"/>
      <c r="EO786" s="154"/>
      <c r="EP786" s="154"/>
      <c r="EQ786" s="154"/>
      <c r="ER786" s="154"/>
      <c r="ES786" s="154"/>
      <c r="ET786" s="154"/>
      <c r="EU786" s="154"/>
      <c r="EV786" s="154"/>
    </row>
    <row r="787" spans="32:152" ht="12.75"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  <c r="BD787" s="154"/>
      <c r="BE787" s="154"/>
      <c r="BF787" s="154"/>
      <c r="BG787" s="154"/>
      <c r="BH787" s="154"/>
      <c r="BI787" s="154"/>
      <c r="BJ787" s="154"/>
      <c r="BK787" s="154"/>
      <c r="BL787" s="154"/>
      <c r="BM787" s="154"/>
      <c r="BN787" s="154"/>
      <c r="BO787" s="154"/>
      <c r="BP787" s="154"/>
      <c r="BQ787" s="154"/>
      <c r="BR787" s="154"/>
      <c r="BS787" s="154"/>
      <c r="BT787" s="154"/>
      <c r="BU787" s="154"/>
      <c r="BV787" s="154"/>
      <c r="BW787" s="154"/>
      <c r="BX787" s="154"/>
      <c r="BY787" s="154"/>
      <c r="BZ787" s="154"/>
      <c r="CA787" s="154"/>
      <c r="CB787" s="154"/>
      <c r="CC787" s="154"/>
      <c r="CD787" s="154"/>
      <c r="CE787" s="154"/>
      <c r="CF787" s="154"/>
      <c r="CG787" s="154"/>
      <c r="CH787" s="154"/>
      <c r="CI787" s="154"/>
      <c r="CJ787" s="154"/>
      <c r="CK787" s="154"/>
      <c r="CL787" s="154"/>
      <c r="CM787" s="154"/>
      <c r="CN787" s="154"/>
      <c r="CO787" s="154"/>
      <c r="CP787" s="154"/>
      <c r="CQ787" s="154"/>
      <c r="CR787" s="154"/>
      <c r="CS787" s="154"/>
      <c r="CT787" s="154"/>
      <c r="CU787" s="154"/>
      <c r="CV787" s="154"/>
      <c r="CW787" s="154"/>
      <c r="CX787" s="154"/>
      <c r="CY787" s="154"/>
      <c r="CZ787" s="154"/>
      <c r="DA787" s="154"/>
      <c r="DB787" s="154"/>
      <c r="DC787" s="154"/>
      <c r="DD787" s="154"/>
      <c r="DE787" s="154"/>
      <c r="DF787" s="154"/>
      <c r="DG787" s="154"/>
      <c r="DH787" s="154"/>
      <c r="DI787" s="154"/>
      <c r="DJ787" s="154"/>
      <c r="DK787" s="154"/>
      <c r="DL787" s="154"/>
      <c r="DM787" s="154"/>
      <c r="DN787" s="154"/>
      <c r="DO787" s="154"/>
      <c r="DP787" s="154"/>
      <c r="DQ787" s="154"/>
      <c r="DR787" s="154"/>
      <c r="DS787" s="154"/>
      <c r="DT787" s="154"/>
      <c r="DU787" s="154"/>
      <c r="DV787" s="154"/>
      <c r="DW787" s="154"/>
      <c r="DX787" s="154"/>
      <c r="DY787" s="154"/>
      <c r="DZ787" s="154"/>
      <c r="EA787" s="154"/>
      <c r="EB787" s="154"/>
      <c r="EC787" s="154"/>
      <c r="ED787" s="154"/>
      <c r="EE787" s="154"/>
      <c r="EF787" s="154"/>
      <c r="EG787" s="154"/>
      <c r="EH787" s="154"/>
      <c r="EI787" s="154"/>
      <c r="EJ787" s="154"/>
      <c r="EK787" s="154"/>
      <c r="EL787" s="154"/>
      <c r="EM787" s="154"/>
      <c r="EN787" s="154"/>
      <c r="EO787" s="154"/>
      <c r="EP787" s="154"/>
      <c r="EQ787" s="154"/>
      <c r="ER787" s="154"/>
      <c r="ES787" s="154"/>
      <c r="ET787" s="154"/>
      <c r="EU787" s="154"/>
      <c r="EV787" s="154"/>
    </row>
    <row r="788" spans="32:152" ht="12.75"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  <c r="BD788" s="154"/>
      <c r="BE788" s="154"/>
      <c r="BF788" s="154"/>
      <c r="BG788" s="154"/>
      <c r="BH788" s="154"/>
      <c r="BI788" s="154"/>
      <c r="BJ788" s="154"/>
      <c r="BK788" s="154"/>
      <c r="BL788" s="154"/>
      <c r="BM788" s="154"/>
      <c r="BN788" s="154"/>
      <c r="BO788" s="154"/>
      <c r="BP788" s="154"/>
      <c r="BQ788" s="154"/>
      <c r="BR788" s="154"/>
      <c r="BS788" s="154"/>
      <c r="BT788" s="154"/>
      <c r="BU788" s="154"/>
      <c r="BV788" s="154"/>
      <c r="BW788" s="154"/>
      <c r="BX788" s="154"/>
      <c r="BY788" s="154"/>
      <c r="BZ788" s="154"/>
      <c r="CA788" s="154"/>
      <c r="CB788" s="154"/>
      <c r="CC788" s="154"/>
      <c r="CD788" s="154"/>
      <c r="CE788" s="154"/>
      <c r="CF788" s="154"/>
      <c r="CG788" s="154"/>
      <c r="CH788" s="154"/>
      <c r="CI788" s="154"/>
      <c r="CJ788" s="154"/>
      <c r="CK788" s="154"/>
      <c r="CL788" s="154"/>
      <c r="CM788" s="154"/>
      <c r="CN788" s="154"/>
      <c r="CO788" s="154"/>
      <c r="CP788" s="154"/>
      <c r="CQ788" s="154"/>
      <c r="CR788" s="154"/>
      <c r="CS788" s="154"/>
      <c r="CT788" s="154"/>
      <c r="CU788" s="154"/>
      <c r="CV788" s="154"/>
      <c r="CW788" s="154"/>
      <c r="CX788" s="154"/>
      <c r="CY788" s="154"/>
      <c r="CZ788" s="154"/>
      <c r="DA788" s="154"/>
      <c r="DB788" s="154"/>
      <c r="DC788" s="154"/>
      <c r="DD788" s="154"/>
      <c r="DE788" s="154"/>
      <c r="DF788" s="154"/>
      <c r="DG788" s="154"/>
      <c r="DH788" s="154"/>
      <c r="DI788" s="154"/>
      <c r="DJ788" s="154"/>
      <c r="DK788" s="154"/>
      <c r="DL788" s="154"/>
      <c r="DM788" s="154"/>
      <c r="DN788" s="154"/>
      <c r="DO788" s="154"/>
      <c r="DP788" s="154"/>
      <c r="DQ788" s="154"/>
      <c r="DR788" s="154"/>
      <c r="DS788" s="154"/>
      <c r="DT788" s="154"/>
      <c r="DU788" s="154"/>
      <c r="DV788" s="154"/>
      <c r="DW788" s="154"/>
      <c r="DX788" s="154"/>
      <c r="DY788" s="154"/>
      <c r="DZ788" s="154"/>
      <c r="EA788" s="154"/>
      <c r="EB788" s="154"/>
      <c r="EC788" s="154"/>
      <c r="ED788" s="154"/>
      <c r="EE788" s="154"/>
      <c r="EF788" s="154"/>
      <c r="EG788" s="154"/>
      <c r="EH788" s="154"/>
      <c r="EI788" s="154"/>
      <c r="EJ788" s="154"/>
      <c r="EK788" s="154"/>
      <c r="EL788" s="154"/>
      <c r="EM788" s="154"/>
      <c r="EN788" s="154"/>
      <c r="EO788" s="154"/>
      <c r="EP788" s="154"/>
      <c r="EQ788" s="154"/>
      <c r="ER788" s="154"/>
      <c r="ES788" s="154"/>
      <c r="ET788" s="154"/>
      <c r="EU788" s="154"/>
      <c r="EV788" s="154"/>
    </row>
    <row r="789" spans="32:152" ht="12.75"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  <c r="BD789" s="154"/>
      <c r="BE789" s="154"/>
      <c r="BF789" s="154"/>
      <c r="BG789" s="154"/>
      <c r="BH789" s="154"/>
      <c r="BI789" s="154"/>
      <c r="BJ789" s="154"/>
      <c r="BK789" s="154"/>
      <c r="BL789" s="154"/>
      <c r="BM789" s="154"/>
      <c r="BN789" s="154"/>
      <c r="BO789" s="154"/>
      <c r="BP789" s="154"/>
      <c r="BQ789" s="154"/>
      <c r="BR789" s="154"/>
      <c r="BS789" s="154"/>
      <c r="BT789" s="154"/>
      <c r="BU789" s="154"/>
      <c r="BV789" s="154"/>
      <c r="BW789" s="154"/>
      <c r="BX789" s="154"/>
      <c r="BY789" s="154"/>
      <c r="BZ789" s="154"/>
      <c r="CA789" s="154"/>
      <c r="CB789" s="154"/>
      <c r="CC789" s="154"/>
      <c r="CD789" s="154"/>
      <c r="CE789" s="154"/>
      <c r="CF789" s="154"/>
      <c r="CG789" s="154"/>
      <c r="CH789" s="154"/>
      <c r="CI789" s="154"/>
      <c r="CJ789" s="154"/>
      <c r="CK789" s="154"/>
      <c r="CL789" s="154"/>
      <c r="CM789" s="154"/>
      <c r="CN789" s="154"/>
      <c r="CO789" s="154"/>
      <c r="CP789" s="154"/>
      <c r="CQ789" s="154"/>
      <c r="CR789" s="154"/>
      <c r="CS789" s="154"/>
      <c r="CT789" s="154"/>
      <c r="CU789" s="154"/>
      <c r="CV789" s="154"/>
      <c r="CW789" s="154"/>
      <c r="CX789" s="154"/>
      <c r="CY789" s="154"/>
      <c r="CZ789" s="154"/>
      <c r="DA789" s="154"/>
      <c r="DB789" s="154"/>
      <c r="DC789" s="154"/>
      <c r="DD789" s="154"/>
      <c r="DE789" s="154"/>
      <c r="DF789" s="154"/>
      <c r="DG789" s="154"/>
      <c r="DH789" s="154"/>
      <c r="DI789" s="154"/>
      <c r="DJ789" s="154"/>
      <c r="DK789" s="154"/>
      <c r="DL789" s="154"/>
      <c r="DM789" s="154"/>
      <c r="DN789" s="154"/>
      <c r="DO789" s="154"/>
      <c r="DP789" s="154"/>
      <c r="DQ789" s="154"/>
      <c r="DR789" s="154"/>
      <c r="DS789" s="154"/>
      <c r="DT789" s="154"/>
      <c r="DU789" s="154"/>
      <c r="DV789" s="154"/>
      <c r="DW789" s="154"/>
      <c r="DX789" s="154"/>
      <c r="DY789" s="154"/>
      <c r="DZ789" s="154"/>
      <c r="EA789" s="154"/>
      <c r="EB789" s="154"/>
      <c r="EC789" s="154"/>
      <c r="ED789" s="154"/>
      <c r="EE789" s="154"/>
      <c r="EF789" s="154"/>
      <c r="EG789" s="154"/>
      <c r="EH789" s="154"/>
      <c r="EI789" s="154"/>
      <c r="EJ789" s="154"/>
      <c r="EK789" s="154"/>
      <c r="EL789" s="154"/>
      <c r="EM789" s="154"/>
      <c r="EN789" s="154"/>
      <c r="EO789" s="154"/>
      <c r="EP789" s="154"/>
      <c r="EQ789" s="154"/>
      <c r="ER789" s="154"/>
      <c r="ES789" s="154"/>
      <c r="ET789" s="154"/>
      <c r="EU789" s="154"/>
      <c r="EV789" s="154"/>
    </row>
    <row r="790" spans="32:152" ht="12.75"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  <c r="BD790" s="154"/>
      <c r="BE790" s="154"/>
      <c r="BF790" s="154"/>
      <c r="BG790" s="154"/>
      <c r="BH790" s="154"/>
      <c r="BI790" s="154"/>
      <c r="BJ790" s="154"/>
      <c r="BK790" s="154"/>
      <c r="BL790" s="154"/>
      <c r="BM790" s="154"/>
      <c r="BN790" s="154"/>
      <c r="BO790" s="154"/>
      <c r="BP790" s="154"/>
      <c r="BQ790" s="154"/>
      <c r="BR790" s="154"/>
      <c r="BS790" s="154"/>
      <c r="BT790" s="154"/>
      <c r="BU790" s="154"/>
      <c r="BV790" s="154"/>
      <c r="BW790" s="154"/>
      <c r="BX790" s="154"/>
      <c r="BY790" s="154"/>
      <c r="BZ790" s="154"/>
      <c r="CA790" s="154"/>
      <c r="CB790" s="154"/>
      <c r="CC790" s="154"/>
      <c r="CD790" s="154"/>
      <c r="CE790" s="154"/>
      <c r="CF790" s="154"/>
      <c r="CG790" s="154"/>
      <c r="CH790" s="154"/>
      <c r="CI790" s="154"/>
      <c r="CJ790" s="154"/>
      <c r="CK790" s="154"/>
      <c r="CL790" s="154"/>
      <c r="CM790" s="154"/>
      <c r="CN790" s="154"/>
      <c r="CO790" s="154"/>
      <c r="CP790" s="154"/>
      <c r="CQ790" s="154"/>
      <c r="CR790" s="154"/>
      <c r="CS790" s="154"/>
      <c r="CT790" s="154"/>
      <c r="CU790" s="154"/>
      <c r="CV790" s="154"/>
      <c r="CW790" s="154"/>
      <c r="CX790" s="154"/>
      <c r="CY790" s="154"/>
      <c r="CZ790" s="154"/>
      <c r="DA790" s="154"/>
      <c r="DB790" s="154"/>
      <c r="DC790" s="154"/>
      <c r="DD790" s="154"/>
      <c r="DE790" s="154"/>
      <c r="DF790" s="154"/>
      <c r="DG790" s="154"/>
      <c r="DH790" s="154"/>
      <c r="DI790" s="154"/>
      <c r="DJ790" s="154"/>
      <c r="DK790" s="154"/>
      <c r="DL790" s="154"/>
      <c r="DM790" s="154"/>
      <c r="DN790" s="154"/>
      <c r="DO790" s="154"/>
      <c r="DP790" s="154"/>
      <c r="DQ790" s="154"/>
      <c r="DR790" s="154"/>
      <c r="DS790" s="154"/>
      <c r="DT790" s="154"/>
      <c r="DU790" s="154"/>
      <c r="DV790" s="154"/>
      <c r="DW790" s="154"/>
      <c r="DX790" s="154"/>
      <c r="DY790" s="154"/>
      <c r="DZ790" s="154"/>
      <c r="EA790" s="154"/>
      <c r="EB790" s="154"/>
      <c r="EC790" s="154"/>
      <c r="ED790" s="154"/>
      <c r="EE790" s="154"/>
      <c r="EF790" s="154"/>
      <c r="EG790" s="154"/>
      <c r="EH790" s="154"/>
      <c r="EI790" s="154"/>
      <c r="EJ790" s="154"/>
      <c r="EK790" s="154"/>
      <c r="EL790" s="154"/>
      <c r="EM790" s="154"/>
      <c r="EN790" s="154"/>
      <c r="EO790" s="154"/>
      <c r="EP790" s="154"/>
      <c r="EQ790" s="154"/>
      <c r="ER790" s="154"/>
      <c r="ES790" s="154"/>
      <c r="ET790" s="154"/>
      <c r="EU790" s="154"/>
      <c r="EV790" s="154"/>
    </row>
    <row r="791" spans="32:152" ht="12.75">
      <c r="AF791" s="154"/>
      <c r="AG791" s="154"/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  <c r="BD791" s="154"/>
      <c r="BE791" s="154"/>
      <c r="BF791" s="154"/>
      <c r="BG791" s="154"/>
      <c r="BH791" s="154"/>
      <c r="BI791" s="154"/>
      <c r="BJ791" s="154"/>
      <c r="BK791" s="154"/>
      <c r="BL791" s="154"/>
      <c r="BM791" s="154"/>
      <c r="BN791" s="154"/>
      <c r="BO791" s="154"/>
      <c r="BP791" s="154"/>
      <c r="BQ791" s="154"/>
      <c r="BR791" s="154"/>
      <c r="BS791" s="154"/>
      <c r="BT791" s="154"/>
      <c r="BU791" s="154"/>
      <c r="BV791" s="154"/>
      <c r="BW791" s="154"/>
      <c r="BX791" s="154"/>
      <c r="BY791" s="154"/>
      <c r="BZ791" s="154"/>
      <c r="CA791" s="154"/>
      <c r="CB791" s="154"/>
      <c r="CC791" s="154"/>
      <c r="CD791" s="154"/>
      <c r="CE791" s="154"/>
      <c r="CF791" s="154"/>
      <c r="CG791" s="154"/>
      <c r="CH791" s="154"/>
      <c r="CI791" s="154"/>
      <c r="CJ791" s="154"/>
      <c r="CK791" s="154"/>
      <c r="CL791" s="154"/>
      <c r="CM791" s="154"/>
      <c r="CN791" s="154"/>
      <c r="CO791" s="154"/>
      <c r="CP791" s="154"/>
      <c r="CQ791" s="154"/>
      <c r="CR791" s="154"/>
      <c r="CS791" s="154"/>
      <c r="CT791" s="154"/>
      <c r="CU791" s="154"/>
      <c r="CV791" s="154"/>
      <c r="CW791" s="154"/>
      <c r="CX791" s="154"/>
      <c r="CY791" s="154"/>
      <c r="CZ791" s="154"/>
      <c r="DA791" s="154"/>
      <c r="DB791" s="154"/>
      <c r="DC791" s="154"/>
      <c r="DD791" s="154"/>
      <c r="DE791" s="154"/>
      <c r="DF791" s="154"/>
      <c r="DG791" s="154"/>
      <c r="DH791" s="154"/>
      <c r="DI791" s="154"/>
      <c r="DJ791" s="154"/>
      <c r="DK791" s="154"/>
      <c r="DL791" s="154"/>
      <c r="DM791" s="154"/>
      <c r="DN791" s="154"/>
      <c r="DO791" s="154"/>
      <c r="DP791" s="154"/>
      <c r="DQ791" s="154"/>
      <c r="DR791" s="154"/>
      <c r="DS791" s="154"/>
      <c r="DT791" s="154"/>
      <c r="DU791" s="154"/>
      <c r="DV791" s="154"/>
      <c r="DW791" s="154"/>
      <c r="DX791" s="154"/>
      <c r="DY791" s="154"/>
      <c r="DZ791" s="154"/>
      <c r="EA791" s="154"/>
      <c r="EB791" s="154"/>
      <c r="EC791" s="154"/>
      <c r="ED791" s="154"/>
      <c r="EE791" s="154"/>
      <c r="EF791" s="154"/>
      <c r="EG791" s="154"/>
      <c r="EH791" s="154"/>
      <c r="EI791" s="154"/>
      <c r="EJ791" s="154"/>
      <c r="EK791" s="154"/>
      <c r="EL791" s="154"/>
      <c r="EM791" s="154"/>
      <c r="EN791" s="154"/>
      <c r="EO791" s="154"/>
      <c r="EP791" s="154"/>
      <c r="EQ791" s="154"/>
      <c r="ER791" s="154"/>
      <c r="ES791" s="154"/>
      <c r="ET791" s="154"/>
      <c r="EU791" s="154"/>
      <c r="EV791" s="154"/>
    </row>
    <row r="792" spans="32:152" ht="12.75">
      <c r="AF792" s="154"/>
      <c r="AG792" s="154"/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  <c r="BD792" s="154"/>
      <c r="BE792" s="154"/>
      <c r="BF792" s="154"/>
      <c r="BG792" s="154"/>
      <c r="BH792" s="154"/>
      <c r="BI792" s="154"/>
      <c r="BJ792" s="154"/>
      <c r="BK792" s="154"/>
      <c r="BL792" s="154"/>
      <c r="BM792" s="154"/>
      <c r="BN792" s="154"/>
      <c r="BO792" s="154"/>
      <c r="BP792" s="154"/>
      <c r="BQ792" s="154"/>
      <c r="BR792" s="154"/>
      <c r="BS792" s="154"/>
      <c r="BT792" s="154"/>
      <c r="BU792" s="154"/>
      <c r="BV792" s="154"/>
      <c r="BW792" s="154"/>
      <c r="BX792" s="154"/>
      <c r="BY792" s="154"/>
      <c r="BZ792" s="154"/>
      <c r="CA792" s="154"/>
      <c r="CB792" s="154"/>
      <c r="CC792" s="154"/>
      <c r="CD792" s="154"/>
      <c r="CE792" s="154"/>
      <c r="CF792" s="154"/>
      <c r="CG792" s="154"/>
      <c r="CH792" s="154"/>
      <c r="CI792" s="154"/>
      <c r="CJ792" s="154"/>
      <c r="CK792" s="154"/>
      <c r="CL792" s="154"/>
      <c r="CM792" s="154"/>
      <c r="CN792" s="154"/>
      <c r="CO792" s="154"/>
      <c r="CP792" s="154"/>
      <c r="CQ792" s="154"/>
      <c r="CR792" s="154"/>
      <c r="CS792" s="154"/>
      <c r="CT792" s="154"/>
      <c r="CU792" s="154"/>
      <c r="CV792" s="154"/>
      <c r="CW792" s="154"/>
      <c r="CX792" s="154"/>
      <c r="CY792" s="154"/>
      <c r="CZ792" s="154"/>
      <c r="DA792" s="154"/>
      <c r="DB792" s="154"/>
      <c r="DC792" s="154"/>
      <c r="DD792" s="154"/>
      <c r="DE792" s="154"/>
      <c r="DF792" s="154"/>
      <c r="DG792" s="154"/>
      <c r="DH792" s="154"/>
      <c r="DI792" s="154"/>
      <c r="DJ792" s="154"/>
      <c r="DK792" s="154"/>
      <c r="DL792" s="154"/>
      <c r="DM792" s="154"/>
      <c r="DN792" s="154"/>
      <c r="DO792" s="154"/>
      <c r="DP792" s="154"/>
      <c r="DQ792" s="154"/>
      <c r="DR792" s="154"/>
      <c r="DS792" s="154"/>
      <c r="DT792" s="154"/>
      <c r="DU792" s="154"/>
      <c r="DV792" s="154"/>
      <c r="DW792" s="154"/>
      <c r="DX792" s="154"/>
      <c r="DY792" s="154"/>
      <c r="DZ792" s="154"/>
      <c r="EA792" s="154"/>
      <c r="EB792" s="154"/>
      <c r="EC792" s="154"/>
      <c r="ED792" s="154"/>
      <c r="EE792" s="154"/>
      <c r="EF792" s="154"/>
      <c r="EG792" s="154"/>
      <c r="EH792" s="154"/>
      <c r="EI792" s="154"/>
      <c r="EJ792" s="154"/>
      <c r="EK792" s="154"/>
      <c r="EL792" s="154"/>
      <c r="EM792" s="154"/>
      <c r="EN792" s="154"/>
      <c r="EO792" s="154"/>
      <c r="EP792" s="154"/>
      <c r="EQ792" s="154"/>
      <c r="ER792" s="154"/>
      <c r="ES792" s="154"/>
      <c r="ET792" s="154"/>
      <c r="EU792" s="154"/>
      <c r="EV792" s="154"/>
    </row>
    <row r="793" spans="32:152" ht="12.75">
      <c r="AF793" s="154"/>
      <c r="AG793" s="154"/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  <c r="BD793" s="154"/>
      <c r="BE793" s="154"/>
      <c r="BF793" s="154"/>
      <c r="BG793" s="154"/>
      <c r="BH793" s="154"/>
      <c r="BI793" s="154"/>
      <c r="BJ793" s="154"/>
      <c r="BK793" s="154"/>
      <c r="BL793" s="154"/>
      <c r="BM793" s="154"/>
      <c r="BN793" s="154"/>
      <c r="BO793" s="154"/>
      <c r="BP793" s="154"/>
      <c r="BQ793" s="154"/>
      <c r="BR793" s="154"/>
      <c r="BS793" s="154"/>
      <c r="BT793" s="154"/>
      <c r="BU793" s="154"/>
      <c r="BV793" s="154"/>
      <c r="BW793" s="154"/>
      <c r="BX793" s="154"/>
      <c r="BY793" s="154"/>
      <c r="BZ793" s="154"/>
      <c r="CA793" s="154"/>
      <c r="CB793" s="154"/>
      <c r="CC793" s="154"/>
      <c r="CD793" s="154"/>
      <c r="CE793" s="154"/>
      <c r="CF793" s="154"/>
      <c r="CG793" s="154"/>
      <c r="CH793" s="154"/>
      <c r="CI793" s="154"/>
      <c r="CJ793" s="154"/>
      <c r="CK793" s="154"/>
      <c r="CL793" s="154"/>
      <c r="CM793" s="154"/>
      <c r="CN793" s="154"/>
      <c r="CO793" s="154"/>
      <c r="CP793" s="154"/>
      <c r="CQ793" s="154"/>
      <c r="CR793" s="154"/>
      <c r="CS793" s="154"/>
      <c r="CT793" s="154"/>
      <c r="CU793" s="154"/>
      <c r="CV793" s="154"/>
      <c r="CW793" s="154"/>
      <c r="CX793" s="154"/>
      <c r="CY793" s="154"/>
      <c r="CZ793" s="154"/>
      <c r="DA793" s="154"/>
      <c r="DB793" s="154"/>
      <c r="DC793" s="154"/>
      <c r="DD793" s="154"/>
      <c r="DE793" s="154"/>
      <c r="DF793" s="154"/>
      <c r="DG793" s="154"/>
      <c r="DH793" s="154"/>
      <c r="DI793" s="154"/>
      <c r="DJ793" s="154"/>
      <c r="DK793" s="154"/>
      <c r="DL793" s="154"/>
      <c r="DM793" s="154"/>
      <c r="DN793" s="154"/>
      <c r="DO793" s="154"/>
      <c r="DP793" s="154"/>
      <c r="DQ793" s="154"/>
      <c r="DR793" s="154"/>
      <c r="DS793" s="154"/>
      <c r="DT793" s="154"/>
      <c r="DU793" s="154"/>
      <c r="DV793" s="154"/>
      <c r="DW793" s="154"/>
      <c r="DX793" s="154"/>
      <c r="DY793" s="154"/>
      <c r="DZ793" s="154"/>
      <c r="EA793" s="154"/>
      <c r="EB793" s="154"/>
      <c r="EC793" s="154"/>
      <c r="ED793" s="154"/>
      <c r="EE793" s="154"/>
      <c r="EF793" s="154"/>
      <c r="EG793" s="154"/>
      <c r="EH793" s="154"/>
      <c r="EI793" s="154"/>
      <c r="EJ793" s="154"/>
      <c r="EK793" s="154"/>
      <c r="EL793" s="154"/>
      <c r="EM793" s="154"/>
      <c r="EN793" s="154"/>
      <c r="EO793" s="154"/>
      <c r="EP793" s="154"/>
      <c r="EQ793" s="154"/>
      <c r="ER793" s="154"/>
      <c r="ES793" s="154"/>
      <c r="ET793" s="154"/>
      <c r="EU793" s="154"/>
      <c r="EV793" s="154"/>
    </row>
    <row r="794" spans="32:152" ht="12.75"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  <c r="BD794" s="154"/>
      <c r="BE794" s="154"/>
      <c r="BF794" s="154"/>
      <c r="BG794" s="154"/>
      <c r="BH794" s="154"/>
      <c r="BI794" s="154"/>
      <c r="BJ794" s="154"/>
      <c r="BK794" s="154"/>
      <c r="BL794" s="154"/>
      <c r="BM794" s="154"/>
      <c r="BN794" s="154"/>
      <c r="BO794" s="154"/>
      <c r="BP794" s="154"/>
      <c r="BQ794" s="154"/>
      <c r="BR794" s="154"/>
      <c r="BS794" s="154"/>
      <c r="BT794" s="154"/>
      <c r="BU794" s="154"/>
      <c r="BV794" s="154"/>
      <c r="BW794" s="154"/>
      <c r="BX794" s="154"/>
      <c r="BY794" s="154"/>
      <c r="BZ794" s="154"/>
      <c r="CA794" s="154"/>
      <c r="CB794" s="154"/>
      <c r="CC794" s="154"/>
      <c r="CD794" s="154"/>
      <c r="CE794" s="154"/>
      <c r="CF794" s="154"/>
      <c r="CG794" s="154"/>
      <c r="CH794" s="154"/>
      <c r="CI794" s="154"/>
      <c r="CJ794" s="154"/>
      <c r="CK794" s="154"/>
      <c r="CL794" s="154"/>
      <c r="CM794" s="154"/>
      <c r="CN794" s="154"/>
      <c r="CO794" s="154"/>
      <c r="CP794" s="154"/>
      <c r="CQ794" s="154"/>
      <c r="CR794" s="154"/>
      <c r="CS794" s="154"/>
      <c r="CT794" s="154"/>
      <c r="CU794" s="154"/>
      <c r="CV794" s="154"/>
      <c r="CW794" s="154"/>
      <c r="CX794" s="154"/>
      <c r="CY794" s="154"/>
      <c r="CZ794" s="154"/>
      <c r="DA794" s="154"/>
      <c r="DB794" s="154"/>
      <c r="DC794" s="154"/>
      <c r="DD794" s="154"/>
      <c r="DE794" s="154"/>
      <c r="DF794" s="154"/>
      <c r="DG794" s="154"/>
      <c r="DH794" s="154"/>
      <c r="DI794" s="154"/>
      <c r="DJ794" s="154"/>
      <c r="DK794" s="154"/>
      <c r="DL794" s="154"/>
      <c r="DM794" s="154"/>
      <c r="DN794" s="154"/>
      <c r="DO794" s="154"/>
      <c r="DP794" s="154"/>
      <c r="DQ794" s="154"/>
      <c r="DR794" s="154"/>
      <c r="DS794" s="154"/>
      <c r="DT794" s="154"/>
      <c r="DU794" s="154"/>
      <c r="DV794" s="154"/>
      <c r="DW794" s="154"/>
      <c r="DX794" s="154"/>
      <c r="DY794" s="154"/>
      <c r="DZ794" s="154"/>
      <c r="EA794" s="154"/>
      <c r="EB794" s="154"/>
      <c r="EC794" s="154"/>
      <c r="ED794" s="154"/>
      <c r="EE794" s="154"/>
      <c r="EF794" s="154"/>
      <c r="EG794" s="154"/>
      <c r="EH794" s="154"/>
      <c r="EI794" s="154"/>
      <c r="EJ794" s="154"/>
      <c r="EK794" s="154"/>
      <c r="EL794" s="154"/>
      <c r="EM794" s="154"/>
      <c r="EN794" s="154"/>
      <c r="EO794" s="154"/>
      <c r="EP794" s="154"/>
      <c r="EQ794" s="154"/>
      <c r="ER794" s="154"/>
      <c r="ES794" s="154"/>
      <c r="ET794" s="154"/>
      <c r="EU794" s="154"/>
      <c r="EV794" s="154"/>
    </row>
    <row r="795" spans="32:152" ht="12.75">
      <c r="AF795" s="154"/>
      <c r="AG795" s="154"/>
      <c r="AH795" s="154"/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  <c r="BD795" s="154"/>
      <c r="BE795" s="154"/>
      <c r="BF795" s="154"/>
      <c r="BG795" s="154"/>
      <c r="BH795" s="154"/>
      <c r="BI795" s="154"/>
      <c r="BJ795" s="154"/>
      <c r="BK795" s="154"/>
      <c r="BL795" s="154"/>
      <c r="BM795" s="154"/>
      <c r="BN795" s="154"/>
      <c r="BO795" s="154"/>
      <c r="BP795" s="154"/>
      <c r="BQ795" s="154"/>
      <c r="BR795" s="154"/>
      <c r="BS795" s="154"/>
      <c r="BT795" s="154"/>
      <c r="BU795" s="154"/>
      <c r="BV795" s="154"/>
      <c r="BW795" s="154"/>
      <c r="BX795" s="154"/>
      <c r="BY795" s="154"/>
      <c r="BZ795" s="154"/>
      <c r="CA795" s="154"/>
      <c r="CB795" s="154"/>
      <c r="CC795" s="154"/>
      <c r="CD795" s="154"/>
      <c r="CE795" s="154"/>
      <c r="CF795" s="154"/>
      <c r="CG795" s="154"/>
      <c r="CH795" s="154"/>
      <c r="CI795" s="154"/>
      <c r="CJ795" s="154"/>
      <c r="CK795" s="154"/>
      <c r="CL795" s="154"/>
      <c r="CM795" s="154"/>
      <c r="CN795" s="154"/>
      <c r="CO795" s="154"/>
      <c r="CP795" s="154"/>
      <c r="CQ795" s="154"/>
      <c r="CR795" s="154"/>
      <c r="CS795" s="154"/>
      <c r="CT795" s="154"/>
      <c r="CU795" s="154"/>
      <c r="CV795" s="154"/>
      <c r="CW795" s="154"/>
      <c r="CX795" s="154"/>
      <c r="CY795" s="154"/>
      <c r="CZ795" s="154"/>
      <c r="DA795" s="154"/>
      <c r="DB795" s="154"/>
      <c r="DC795" s="154"/>
      <c r="DD795" s="154"/>
      <c r="DE795" s="154"/>
      <c r="DF795" s="154"/>
      <c r="DG795" s="154"/>
      <c r="DH795" s="154"/>
      <c r="DI795" s="154"/>
      <c r="DJ795" s="154"/>
      <c r="DK795" s="154"/>
      <c r="DL795" s="154"/>
      <c r="DM795" s="154"/>
      <c r="DN795" s="154"/>
      <c r="DO795" s="154"/>
      <c r="DP795" s="154"/>
      <c r="DQ795" s="154"/>
      <c r="DR795" s="154"/>
      <c r="DS795" s="154"/>
      <c r="DT795" s="154"/>
      <c r="DU795" s="154"/>
      <c r="DV795" s="154"/>
      <c r="DW795" s="154"/>
      <c r="DX795" s="154"/>
      <c r="DY795" s="154"/>
      <c r="DZ795" s="154"/>
      <c r="EA795" s="154"/>
      <c r="EB795" s="154"/>
      <c r="EC795" s="154"/>
      <c r="ED795" s="154"/>
      <c r="EE795" s="154"/>
      <c r="EF795" s="154"/>
      <c r="EG795" s="154"/>
      <c r="EH795" s="154"/>
      <c r="EI795" s="154"/>
      <c r="EJ795" s="154"/>
      <c r="EK795" s="154"/>
      <c r="EL795" s="154"/>
      <c r="EM795" s="154"/>
      <c r="EN795" s="154"/>
      <c r="EO795" s="154"/>
      <c r="EP795" s="154"/>
      <c r="EQ795" s="154"/>
      <c r="ER795" s="154"/>
      <c r="ES795" s="154"/>
      <c r="ET795" s="154"/>
      <c r="EU795" s="154"/>
      <c r="EV795" s="154"/>
    </row>
    <row r="796" spans="32:152" ht="12.75">
      <c r="AF796" s="154"/>
      <c r="AG796" s="154"/>
      <c r="AH796" s="154"/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  <c r="BD796" s="154"/>
      <c r="BE796" s="154"/>
      <c r="BF796" s="154"/>
      <c r="BG796" s="154"/>
      <c r="BH796" s="154"/>
      <c r="BI796" s="154"/>
      <c r="BJ796" s="154"/>
      <c r="BK796" s="154"/>
      <c r="BL796" s="154"/>
      <c r="BM796" s="154"/>
      <c r="BN796" s="154"/>
      <c r="BO796" s="154"/>
      <c r="BP796" s="154"/>
      <c r="BQ796" s="154"/>
      <c r="BR796" s="154"/>
      <c r="BS796" s="154"/>
      <c r="BT796" s="154"/>
      <c r="BU796" s="154"/>
      <c r="BV796" s="154"/>
      <c r="BW796" s="154"/>
      <c r="BX796" s="154"/>
      <c r="BY796" s="154"/>
      <c r="BZ796" s="154"/>
      <c r="CA796" s="154"/>
      <c r="CB796" s="154"/>
      <c r="CC796" s="154"/>
      <c r="CD796" s="154"/>
      <c r="CE796" s="154"/>
      <c r="CF796" s="154"/>
      <c r="CG796" s="154"/>
      <c r="CH796" s="154"/>
      <c r="CI796" s="154"/>
      <c r="CJ796" s="154"/>
      <c r="CK796" s="154"/>
      <c r="CL796" s="154"/>
      <c r="CM796" s="154"/>
      <c r="CN796" s="154"/>
      <c r="CO796" s="154"/>
      <c r="CP796" s="154"/>
      <c r="CQ796" s="154"/>
      <c r="CR796" s="154"/>
      <c r="CS796" s="154"/>
      <c r="CT796" s="154"/>
      <c r="CU796" s="154"/>
      <c r="CV796" s="154"/>
      <c r="CW796" s="154"/>
      <c r="CX796" s="154"/>
      <c r="CY796" s="154"/>
      <c r="CZ796" s="154"/>
      <c r="DA796" s="154"/>
      <c r="DB796" s="154"/>
      <c r="DC796" s="154"/>
      <c r="DD796" s="154"/>
      <c r="DE796" s="154"/>
      <c r="DF796" s="154"/>
      <c r="DG796" s="154"/>
      <c r="DH796" s="154"/>
      <c r="DI796" s="154"/>
      <c r="DJ796" s="154"/>
      <c r="DK796" s="154"/>
      <c r="DL796" s="154"/>
      <c r="DM796" s="154"/>
      <c r="DN796" s="154"/>
      <c r="DO796" s="154"/>
      <c r="DP796" s="154"/>
      <c r="DQ796" s="154"/>
      <c r="DR796" s="154"/>
      <c r="DS796" s="154"/>
      <c r="DT796" s="154"/>
      <c r="DU796" s="154"/>
      <c r="DV796" s="154"/>
      <c r="DW796" s="154"/>
      <c r="DX796" s="154"/>
      <c r="DY796" s="154"/>
      <c r="DZ796" s="154"/>
      <c r="EA796" s="154"/>
      <c r="EB796" s="154"/>
      <c r="EC796" s="154"/>
      <c r="ED796" s="154"/>
      <c r="EE796" s="154"/>
      <c r="EF796" s="154"/>
      <c r="EG796" s="154"/>
      <c r="EH796" s="154"/>
      <c r="EI796" s="154"/>
      <c r="EJ796" s="154"/>
      <c r="EK796" s="154"/>
      <c r="EL796" s="154"/>
      <c r="EM796" s="154"/>
      <c r="EN796" s="154"/>
      <c r="EO796" s="154"/>
      <c r="EP796" s="154"/>
      <c r="EQ796" s="154"/>
      <c r="ER796" s="154"/>
      <c r="ES796" s="154"/>
      <c r="ET796" s="154"/>
      <c r="EU796" s="154"/>
      <c r="EV796" s="154"/>
    </row>
    <row r="797" spans="32:152" ht="12.75">
      <c r="AF797" s="154"/>
      <c r="AG797" s="154"/>
      <c r="AH797" s="154"/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  <c r="BD797" s="154"/>
      <c r="BE797" s="154"/>
      <c r="BF797" s="154"/>
      <c r="BG797" s="154"/>
      <c r="BH797" s="154"/>
      <c r="BI797" s="154"/>
      <c r="BJ797" s="154"/>
      <c r="BK797" s="154"/>
      <c r="BL797" s="154"/>
      <c r="BM797" s="154"/>
      <c r="BN797" s="154"/>
      <c r="BO797" s="154"/>
      <c r="BP797" s="154"/>
      <c r="BQ797" s="154"/>
      <c r="BR797" s="154"/>
      <c r="BS797" s="154"/>
      <c r="BT797" s="154"/>
      <c r="BU797" s="154"/>
      <c r="BV797" s="154"/>
      <c r="BW797" s="154"/>
      <c r="BX797" s="154"/>
      <c r="BY797" s="154"/>
      <c r="BZ797" s="154"/>
      <c r="CA797" s="154"/>
      <c r="CB797" s="154"/>
      <c r="CC797" s="154"/>
      <c r="CD797" s="154"/>
      <c r="CE797" s="154"/>
      <c r="CF797" s="154"/>
      <c r="CG797" s="154"/>
      <c r="CH797" s="154"/>
      <c r="CI797" s="154"/>
      <c r="CJ797" s="154"/>
      <c r="CK797" s="154"/>
      <c r="CL797" s="154"/>
      <c r="CM797" s="154"/>
      <c r="CN797" s="154"/>
      <c r="CO797" s="154"/>
      <c r="CP797" s="154"/>
      <c r="CQ797" s="154"/>
      <c r="CR797" s="154"/>
      <c r="CS797" s="154"/>
      <c r="CT797" s="154"/>
      <c r="CU797" s="154"/>
      <c r="CV797" s="154"/>
      <c r="CW797" s="154"/>
      <c r="CX797" s="154"/>
      <c r="CY797" s="154"/>
      <c r="CZ797" s="154"/>
      <c r="DA797" s="154"/>
      <c r="DB797" s="154"/>
      <c r="DC797" s="154"/>
      <c r="DD797" s="154"/>
      <c r="DE797" s="154"/>
      <c r="DF797" s="154"/>
      <c r="DG797" s="154"/>
      <c r="DH797" s="154"/>
      <c r="DI797" s="154"/>
      <c r="DJ797" s="154"/>
      <c r="DK797" s="154"/>
      <c r="DL797" s="154"/>
      <c r="DM797" s="154"/>
      <c r="DN797" s="154"/>
      <c r="DO797" s="154"/>
      <c r="DP797" s="154"/>
      <c r="DQ797" s="154"/>
      <c r="DR797" s="154"/>
      <c r="DS797" s="154"/>
      <c r="DT797" s="154"/>
      <c r="DU797" s="154"/>
      <c r="DV797" s="154"/>
      <c r="DW797" s="154"/>
      <c r="DX797" s="154"/>
      <c r="DY797" s="154"/>
      <c r="DZ797" s="154"/>
      <c r="EA797" s="154"/>
      <c r="EB797" s="154"/>
      <c r="EC797" s="154"/>
      <c r="ED797" s="154"/>
      <c r="EE797" s="154"/>
      <c r="EF797" s="154"/>
      <c r="EG797" s="154"/>
      <c r="EH797" s="154"/>
      <c r="EI797" s="154"/>
      <c r="EJ797" s="154"/>
      <c r="EK797" s="154"/>
      <c r="EL797" s="154"/>
      <c r="EM797" s="154"/>
      <c r="EN797" s="154"/>
      <c r="EO797" s="154"/>
      <c r="EP797" s="154"/>
      <c r="EQ797" s="154"/>
      <c r="ER797" s="154"/>
      <c r="ES797" s="154"/>
      <c r="ET797" s="154"/>
      <c r="EU797" s="154"/>
      <c r="EV797" s="154"/>
    </row>
    <row r="798" spans="32:152" ht="12.75">
      <c r="AF798" s="154"/>
      <c r="AG798" s="154"/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  <c r="BD798" s="154"/>
      <c r="BE798" s="154"/>
      <c r="BF798" s="154"/>
      <c r="BG798" s="154"/>
      <c r="BH798" s="154"/>
      <c r="BI798" s="154"/>
      <c r="BJ798" s="154"/>
      <c r="BK798" s="154"/>
      <c r="BL798" s="154"/>
      <c r="BM798" s="154"/>
      <c r="BN798" s="154"/>
      <c r="BO798" s="154"/>
      <c r="BP798" s="154"/>
      <c r="BQ798" s="154"/>
      <c r="BR798" s="154"/>
      <c r="BS798" s="154"/>
      <c r="BT798" s="154"/>
      <c r="BU798" s="154"/>
      <c r="BV798" s="154"/>
      <c r="BW798" s="154"/>
      <c r="BX798" s="154"/>
      <c r="BY798" s="154"/>
      <c r="BZ798" s="154"/>
      <c r="CA798" s="154"/>
      <c r="CB798" s="154"/>
      <c r="CC798" s="154"/>
      <c r="CD798" s="154"/>
      <c r="CE798" s="154"/>
      <c r="CF798" s="154"/>
      <c r="CG798" s="154"/>
      <c r="CH798" s="154"/>
      <c r="CI798" s="154"/>
      <c r="CJ798" s="154"/>
      <c r="CK798" s="154"/>
      <c r="CL798" s="154"/>
      <c r="CM798" s="154"/>
      <c r="CN798" s="154"/>
      <c r="CO798" s="154"/>
      <c r="CP798" s="154"/>
      <c r="CQ798" s="154"/>
      <c r="CR798" s="154"/>
      <c r="CS798" s="154"/>
      <c r="CT798" s="154"/>
      <c r="CU798" s="154"/>
      <c r="CV798" s="154"/>
      <c r="CW798" s="154"/>
      <c r="CX798" s="154"/>
      <c r="CY798" s="154"/>
      <c r="CZ798" s="154"/>
      <c r="DA798" s="154"/>
      <c r="DB798" s="154"/>
      <c r="DC798" s="154"/>
      <c r="DD798" s="154"/>
      <c r="DE798" s="154"/>
      <c r="DF798" s="154"/>
      <c r="DG798" s="154"/>
      <c r="DH798" s="154"/>
      <c r="DI798" s="154"/>
      <c r="DJ798" s="154"/>
      <c r="DK798" s="154"/>
      <c r="DL798" s="154"/>
      <c r="DM798" s="154"/>
      <c r="DN798" s="154"/>
      <c r="DO798" s="154"/>
      <c r="DP798" s="154"/>
      <c r="DQ798" s="154"/>
      <c r="DR798" s="154"/>
      <c r="DS798" s="154"/>
      <c r="DT798" s="154"/>
      <c r="DU798" s="154"/>
      <c r="DV798" s="154"/>
      <c r="DW798" s="154"/>
      <c r="DX798" s="154"/>
      <c r="DY798" s="154"/>
      <c r="DZ798" s="154"/>
      <c r="EA798" s="154"/>
      <c r="EB798" s="154"/>
      <c r="EC798" s="154"/>
      <c r="ED798" s="154"/>
      <c r="EE798" s="154"/>
      <c r="EF798" s="154"/>
      <c r="EG798" s="154"/>
      <c r="EH798" s="154"/>
      <c r="EI798" s="154"/>
      <c r="EJ798" s="154"/>
      <c r="EK798" s="154"/>
      <c r="EL798" s="154"/>
      <c r="EM798" s="154"/>
      <c r="EN798" s="154"/>
      <c r="EO798" s="154"/>
      <c r="EP798" s="154"/>
      <c r="EQ798" s="154"/>
      <c r="ER798" s="154"/>
      <c r="ES798" s="154"/>
      <c r="ET798" s="154"/>
      <c r="EU798" s="154"/>
      <c r="EV798" s="154"/>
    </row>
    <row r="799" spans="32:152" ht="12.75">
      <c r="AF799" s="154"/>
      <c r="AG799" s="154"/>
      <c r="AH799" s="154"/>
      <c r="AI799" s="154"/>
      <c r="AJ799" s="154"/>
      <c r="AK799" s="154"/>
      <c r="AL799" s="154"/>
      <c r="AM799" s="154"/>
      <c r="AN799" s="154"/>
      <c r="AO799" s="154"/>
      <c r="AP799" s="154"/>
      <c r="AQ799" s="154"/>
      <c r="AR799" s="154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  <c r="BD799" s="154"/>
      <c r="BE799" s="154"/>
      <c r="BF799" s="154"/>
      <c r="BG799" s="154"/>
      <c r="BH799" s="154"/>
      <c r="BI799" s="154"/>
      <c r="BJ799" s="154"/>
      <c r="BK799" s="154"/>
      <c r="BL799" s="154"/>
      <c r="BM799" s="154"/>
      <c r="BN799" s="154"/>
      <c r="BO799" s="154"/>
      <c r="BP799" s="154"/>
      <c r="BQ799" s="154"/>
      <c r="BR799" s="154"/>
      <c r="BS799" s="154"/>
      <c r="BT799" s="154"/>
      <c r="BU799" s="154"/>
      <c r="BV799" s="154"/>
      <c r="BW799" s="154"/>
      <c r="BX799" s="154"/>
      <c r="BY799" s="154"/>
      <c r="BZ799" s="154"/>
      <c r="CA799" s="154"/>
      <c r="CB799" s="154"/>
      <c r="CC799" s="154"/>
      <c r="CD799" s="154"/>
      <c r="CE799" s="154"/>
      <c r="CF799" s="154"/>
      <c r="CG799" s="154"/>
      <c r="CH799" s="154"/>
      <c r="CI799" s="154"/>
      <c r="CJ799" s="154"/>
      <c r="CK799" s="154"/>
      <c r="CL799" s="154"/>
      <c r="CM799" s="154"/>
      <c r="CN799" s="154"/>
      <c r="CO799" s="154"/>
      <c r="CP799" s="154"/>
      <c r="CQ799" s="154"/>
      <c r="CR799" s="154"/>
      <c r="CS799" s="154"/>
      <c r="CT799" s="154"/>
      <c r="CU799" s="154"/>
      <c r="CV799" s="154"/>
      <c r="CW799" s="154"/>
      <c r="CX799" s="154"/>
      <c r="CY799" s="154"/>
      <c r="CZ799" s="154"/>
      <c r="DA799" s="154"/>
      <c r="DB799" s="154"/>
      <c r="DC799" s="154"/>
      <c r="DD799" s="154"/>
      <c r="DE799" s="154"/>
      <c r="DF799" s="154"/>
      <c r="DG799" s="154"/>
      <c r="DH799" s="154"/>
      <c r="DI799" s="154"/>
      <c r="DJ799" s="154"/>
      <c r="DK799" s="154"/>
      <c r="DL799" s="154"/>
      <c r="DM799" s="154"/>
      <c r="DN799" s="154"/>
      <c r="DO799" s="154"/>
      <c r="DP799" s="154"/>
      <c r="DQ799" s="154"/>
      <c r="DR799" s="154"/>
      <c r="DS799" s="154"/>
      <c r="DT799" s="154"/>
      <c r="DU799" s="154"/>
      <c r="DV799" s="154"/>
      <c r="DW799" s="154"/>
      <c r="DX799" s="154"/>
      <c r="DY799" s="154"/>
      <c r="DZ799" s="154"/>
      <c r="EA799" s="154"/>
      <c r="EB799" s="154"/>
      <c r="EC799" s="154"/>
      <c r="ED799" s="154"/>
      <c r="EE799" s="154"/>
      <c r="EF799" s="154"/>
      <c r="EG799" s="154"/>
      <c r="EH799" s="154"/>
      <c r="EI799" s="154"/>
      <c r="EJ799" s="154"/>
      <c r="EK799" s="154"/>
      <c r="EL799" s="154"/>
      <c r="EM799" s="154"/>
      <c r="EN799" s="154"/>
      <c r="EO799" s="154"/>
      <c r="EP799" s="154"/>
      <c r="EQ799" s="154"/>
      <c r="ER799" s="154"/>
      <c r="ES799" s="154"/>
      <c r="ET799" s="154"/>
      <c r="EU799" s="154"/>
      <c r="EV799" s="154"/>
    </row>
    <row r="800" spans="32:152" ht="12.75">
      <c r="AF800" s="154"/>
      <c r="AG800" s="154"/>
      <c r="AH800" s="154"/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  <c r="BD800" s="154"/>
      <c r="BE800" s="154"/>
      <c r="BF800" s="154"/>
      <c r="BG800" s="154"/>
      <c r="BH800" s="154"/>
      <c r="BI800" s="154"/>
      <c r="BJ800" s="154"/>
      <c r="BK800" s="154"/>
      <c r="BL800" s="154"/>
      <c r="BM800" s="154"/>
      <c r="BN800" s="154"/>
      <c r="BO800" s="154"/>
      <c r="BP800" s="154"/>
      <c r="BQ800" s="154"/>
      <c r="BR800" s="154"/>
      <c r="BS800" s="154"/>
      <c r="BT800" s="154"/>
      <c r="BU800" s="154"/>
      <c r="BV800" s="154"/>
      <c r="BW800" s="154"/>
      <c r="BX800" s="154"/>
      <c r="BY800" s="154"/>
      <c r="BZ800" s="154"/>
      <c r="CA800" s="154"/>
      <c r="CB800" s="154"/>
      <c r="CC800" s="154"/>
      <c r="CD800" s="154"/>
      <c r="CE800" s="154"/>
      <c r="CF800" s="154"/>
      <c r="CG800" s="154"/>
      <c r="CH800" s="154"/>
      <c r="CI800" s="154"/>
      <c r="CJ800" s="154"/>
      <c r="CK800" s="154"/>
      <c r="CL800" s="154"/>
      <c r="CM800" s="154"/>
      <c r="CN800" s="154"/>
      <c r="CO800" s="154"/>
      <c r="CP800" s="154"/>
      <c r="CQ800" s="154"/>
      <c r="CR800" s="154"/>
      <c r="CS800" s="154"/>
      <c r="CT800" s="154"/>
      <c r="CU800" s="154"/>
      <c r="CV800" s="154"/>
      <c r="CW800" s="154"/>
      <c r="CX800" s="154"/>
      <c r="CY800" s="154"/>
      <c r="CZ800" s="154"/>
      <c r="DA800" s="154"/>
      <c r="DB800" s="154"/>
      <c r="DC800" s="154"/>
      <c r="DD800" s="154"/>
      <c r="DE800" s="154"/>
      <c r="DF800" s="154"/>
      <c r="DG800" s="154"/>
      <c r="DH800" s="154"/>
      <c r="DI800" s="154"/>
      <c r="DJ800" s="154"/>
      <c r="DK800" s="154"/>
      <c r="DL800" s="154"/>
      <c r="DM800" s="154"/>
      <c r="DN800" s="154"/>
      <c r="DO800" s="154"/>
      <c r="DP800" s="154"/>
      <c r="DQ800" s="154"/>
      <c r="DR800" s="154"/>
      <c r="DS800" s="154"/>
      <c r="DT800" s="154"/>
      <c r="DU800" s="154"/>
      <c r="DV800" s="154"/>
      <c r="DW800" s="154"/>
      <c r="DX800" s="154"/>
      <c r="DY800" s="154"/>
      <c r="DZ800" s="154"/>
      <c r="EA800" s="154"/>
      <c r="EB800" s="154"/>
      <c r="EC800" s="154"/>
      <c r="ED800" s="154"/>
      <c r="EE800" s="154"/>
      <c r="EF800" s="154"/>
      <c r="EG800" s="154"/>
      <c r="EH800" s="154"/>
      <c r="EI800" s="154"/>
      <c r="EJ800" s="154"/>
      <c r="EK800" s="154"/>
      <c r="EL800" s="154"/>
      <c r="EM800" s="154"/>
      <c r="EN800" s="154"/>
      <c r="EO800" s="154"/>
      <c r="EP800" s="154"/>
      <c r="EQ800" s="154"/>
      <c r="ER800" s="154"/>
      <c r="ES800" s="154"/>
      <c r="ET800" s="154"/>
      <c r="EU800" s="154"/>
      <c r="EV800" s="154"/>
    </row>
    <row r="801" spans="32:152" ht="12.75">
      <c r="AF801" s="154"/>
      <c r="AG801" s="154"/>
      <c r="AH801" s="154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  <c r="BD801" s="154"/>
      <c r="BE801" s="154"/>
      <c r="BF801" s="154"/>
      <c r="BG801" s="154"/>
      <c r="BH801" s="154"/>
      <c r="BI801" s="154"/>
      <c r="BJ801" s="154"/>
      <c r="BK801" s="154"/>
      <c r="BL801" s="154"/>
      <c r="BM801" s="154"/>
      <c r="BN801" s="154"/>
      <c r="BO801" s="154"/>
      <c r="BP801" s="154"/>
      <c r="BQ801" s="154"/>
      <c r="BR801" s="154"/>
      <c r="BS801" s="154"/>
      <c r="BT801" s="154"/>
      <c r="BU801" s="154"/>
      <c r="BV801" s="154"/>
      <c r="BW801" s="154"/>
      <c r="BX801" s="154"/>
      <c r="BY801" s="154"/>
      <c r="BZ801" s="154"/>
      <c r="CA801" s="154"/>
      <c r="CB801" s="154"/>
      <c r="CC801" s="154"/>
      <c r="CD801" s="154"/>
      <c r="CE801" s="154"/>
      <c r="CF801" s="154"/>
      <c r="CG801" s="154"/>
      <c r="CH801" s="154"/>
      <c r="CI801" s="154"/>
      <c r="CJ801" s="154"/>
      <c r="CK801" s="154"/>
      <c r="CL801" s="154"/>
      <c r="CM801" s="154"/>
      <c r="CN801" s="154"/>
      <c r="CO801" s="154"/>
      <c r="CP801" s="154"/>
      <c r="CQ801" s="154"/>
      <c r="CR801" s="154"/>
      <c r="CS801" s="154"/>
      <c r="CT801" s="154"/>
      <c r="CU801" s="154"/>
      <c r="CV801" s="154"/>
      <c r="CW801" s="154"/>
      <c r="CX801" s="154"/>
      <c r="CY801" s="154"/>
      <c r="CZ801" s="154"/>
      <c r="DA801" s="154"/>
      <c r="DB801" s="154"/>
      <c r="DC801" s="154"/>
      <c r="DD801" s="154"/>
      <c r="DE801" s="154"/>
      <c r="DF801" s="154"/>
      <c r="DG801" s="154"/>
      <c r="DH801" s="154"/>
      <c r="DI801" s="154"/>
      <c r="DJ801" s="154"/>
      <c r="DK801" s="154"/>
      <c r="DL801" s="154"/>
      <c r="DM801" s="154"/>
      <c r="DN801" s="154"/>
      <c r="DO801" s="154"/>
      <c r="DP801" s="154"/>
      <c r="DQ801" s="154"/>
      <c r="DR801" s="154"/>
      <c r="DS801" s="154"/>
      <c r="DT801" s="154"/>
      <c r="DU801" s="154"/>
      <c r="DV801" s="154"/>
      <c r="DW801" s="154"/>
      <c r="DX801" s="154"/>
      <c r="DY801" s="154"/>
      <c r="DZ801" s="154"/>
      <c r="EA801" s="154"/>
      <c r="EB801" s="154"/>
      <c r="EC801" s="154"/>
      <c r="ED801" s="154"/>
      <c r="EE801" s="154"/>
      <c r="EF801" s="154"/>
      <c r="EG801" s="154"/>
      <c r="EH801" s="154"/>
      <c r="EI801" s="154"/>
      <c r="EJ801" s="154"/>
      <c r="EK801" s="154"/>
      <c r="EL801" s="154"/>
      <c r="EM801" s="154"/>
      <c r="EN801" s="154"/>
      <c r="EO801" s="154"/>
      <c r="EP801" s="154"/>
      <c r="EQ801" s="154"/>
      <c r="ER801" s="154"/>
      <c r="ES801" s="154"/>
      <c r="ET801" s="154"/>
      <c r="EU801" s="154"/>
      <c r="EV801" s="154"/>
    </row>
    <row r="802" spans="32:152" ht="12.75">
      <c r="AF802" s="154"/>
      <c r="AG802" s="154"/>
      <c r="AH802" s="154"/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  <c r="BD802" s="154"/>
      <c r="BE802" s="154"/>
      <c r="BF802" s="154"/>
      <c r="BG802" s="154"/>
      <c r="BH802" s="154"/>
      <c r="BI802" s="154"/>
      <c r="BJ802" s="154"/>
      <c r="BK802" s="154"/>
      <c r="BL802" s="154"/>
      <c r="BM802" s="154"/>
      <c r="BN802" s="154"/>
      <c r="BO802" s="154"/>
      <c r="BP802" s="154"/>
      <c r="BQ802" s="154"/>
      <c r="BR802" s="154"/>
      <c r="BS802" s="154"/>
      <c r="BT802" s="154"/>
      <c r="BU802" s="154"/>
      <c r="BV802" s="154"/>
      <c r="BW802" s="154"/>
      <c r="BX802" s="154"/>
      <c r="BY802" s="154"/>
      <c r="BZ802" s="154"/>
      <c r="CA802" s="154"/>
      <c r="CB802" s="154"/>
      <c r="CC802" s="154"/>
      <c r="CD802" s="154"/>
      <c r="CE802" s="154"/>
      <c r="CF802" s="154"/>
      <c r="CG802" s="154"/>
      <c r="CH802" s="154"/>
      <c r="CI802" s="154"/>
      <c r="CJ802" s="154"/>
      <c r="CK802" s="154"/>
      <c r="CL802" s="154"/>
      <c r="CM802" s="154"/>
      <c r="CN802" s="154"/>
      <c r="CO802" s="154"/>
      <c r="CP802" s="154"/>
      <c r="CQ802" s="154"/>
      <c r="CR802" s="154"/>
      <c r="CS802" s="154"/>
      <c r="CT802" s="154"/>
      <c r="CU802" s="154"/>
      <c r="CV802" s="154"/>
      <c r="CW802" s="154"/>
      <c r="CX802" s="154"/>
      <c r="CY802" s="154"/>
      <c r="CZ802" s="154"/>
      <c r="DA802" s="154"/>
      <c r="DB802" s="154"/>
      <c r="DC802" s="154"/>
      <c r="DD802" s="154"/>
      <c r="DE802" s="154"/>
      <c r="DF802" s="154"/>
      <c r="DG802" s="154"/>
      <c r="DH802" s="154"/>
      <c r="DI802" s="154"/>
      <c r="DJ802" s="154"/>
      <c r="DK802" s="154"/>
      <c r="DL802" s="154"/>
      <c r="DM802" s="154"/>
      <c r="DN802" s="154"/>
      <c r="DO802" s="154"/>
      <c r="DP802" s="154"/>
      <c r="DQ802" s="154"/>
      <c r="DR802" s="154"/>
      <c r="DS802" s="154"/>
      <c r="DT802" s="154"/>
      <c r="DU802" s="154"/>
      <c r="DV802" s="154"/>
      <c r="DW802" s="154"/>
      <c r="DX802" s="154"/>
      <c r="DY802" s="154"/>
      <c r="DZ802" s="154"/>
      <c r="EA802" s="154"/>
      <c r="EB802" s="154"/>
      <c r="EC802" s="154"/>
      <c r="ED802" s="154"/>
      <c r="EE802" s="154"/>
      <c r="EF802" s="154"/>
      <c r="EG802" s="154"/>
      <c r="EH802" s="154"/>
      <c r="EI802" s="154"/>
      <c r="EJ802" s="154"/>
      <c r="EK802" s="154"/>
      <c r="EL802" s="154"/>
      <c r="EM802" s="154"/>
      <c r="EN802" s="154"/>
      <c r="EO802" s="154"/>
      <c r="EP802" s="154"/>
      <c r="EQ802" s="154"/>
      <c r="ER802" s="154"/>
      <c r="ES802" s="154"/>
      <c r="ET802" s="154"/>
      <c r="EU802" s="154"/>
      <c r="EV802" s="154"/>
    </row>
    <row r="803" spans="32:152" ht="12.75">
      <c r="AF803" s="154"/>
      <c r="AG803" s="154"/>
      <c r="AH803" s="154"/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  <c r="BD803" s="154"/>
      <c r="BE803" s="154"/>
      <c r="BF803" s="154"/>
      <c r="BG803" s="154"/>
      <c r="BH803" s="154"/>
      <c r="BI803" s="154"/>
      <c r="BJ803" s="154"/>
      <c r="BK803" s="154"/>
      <c r="BL803" s="154"/>
      <c r="BM803" s="154"/>
      <c r="BN803" s="154"/>
      <c r="BO803" s="154"/>
      <c r="BP803" s="154"/>
      <c r="BQ803" s="154"/>
      <c r="BR803" s="154"/>
      <c r="BS803" s="154"/>
      <c r="BT803" s="154"/>
      <c r="BU803" s="154"/>
      <c r="BV803" s="154"/>
      <c r="BW803" s="154"/>
      <c r="BX803" s="154"/>
      <c r="BY803" s="154"/>
      <c r="BZ803" s="154"/>
      <c r="CA803" s="154"/>
      <c r="CB803" s="154"/>
      <c r="CC803" s="154"/>
      <c r="CD803" s="154"/>
      <c r="CE803" s="154"/>
      <c r="CF803" s="154"/>
      <c r="CG803" s="154"/>
      <c r="CH803" s="154"/>
      <c r="CI803" s="154"/>
      <c r="CJ803" s="154"/>
      <c r="CK803" s="154"/>
      <c r="CL803" s="154"/>
      <c r="CM803" s="154"/>
      <c r="CN803" s="154"/>
      <c r="CO803" s="154"/>
      <c r="CP803" s="154"/>
      <c r="CQ803" s="154"/>
      <c r="CR803" s="154"/>
      <c r="CS803" s="154"/>
      <c r="CT803" s="154"/>
      <c r="CU803" s="154"/>
      <c r="CV803" s="154"/>
      <c r="CW803" s="154"/>
      <c r="CX803" s="154"/>
      <c r="CY803" s="154"/>
      <c r="CZ803" s="154"/>
      <c r="DA803" s="154"/>
      <c r="DB803" s="154"/>
      <c r="DC803" s="154"/>
      <c r="DD803" s="154"/>
      <c r="DE803" s="154"/>
      <c r="DF803" s="154"/>
      <c r="DG803" s="154"/>
      <c r="DH803" s="154"/>
      <c r="DI803" s="154"/>
      <c r="DJ803" s="154"/>
      <c r="DK803" s="154"/>
      <c r="DL803" s="154"/>
      <c r="DM803" s="154"/>
      <c r="DN803" s="154"/>
      <c r="DO803" s="154"/>
      <c r="DP803" s="154"/>
      <c r="DQ803" s="154"/>
      <c r="DR803" s="154"/>
      <c r="DS803" s="154"/>
      <c r="DT803" s="154"/>
      <c r="DU803" s="154"/>
      <c r="DV803" s="154"/>
      <c r="DW803" s="154"/>
      <c r="DX803" s="154"/>
      <c r="DY803" s="154"/>
      <c r="DZ803" s="154"/>
      <c r="EA803" s="154"/>
      <c r="EB803" s="154"/>
      <c r="EC803" s="154"/>
      <c r="ED803" s="154"/>
      <c r="EE803" s="154"/>
      <c r="EF803" s="154"/>
      <c r="EG803" s="154"/>
      <c r="EH803" s="154"/>
      <c r="EI803" s="154"/>
      <c r="EJ803" s="154"/>
      <c r="EK803" s="154"/>
      <c r="EL803" s="154"/>
      <c r="EM803" s="154"/>
      <c r="EN803" s="154"/>
      <c r="EO803" s="154"/>
      <c r="EP803" s="154"/>
      <c r="EQ803" s="154"/>
      <c r="ER803" s="154"/>
      <c r="ES803" s="154"/>
      <c r="ET803" s="154"/>
      <c r="EU803" s="154"/>
      <c r="EV803" s="154"/>
    </row>
    <row r="804" spans="32:152" ht="12.75"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  <c r="BD804" s="154"/>
      <c r="BE804" s="154"/>
      <c r="BF804" s="154"/>
      <c r="BG804" s="154"/>
      <c r="BH804" s="154"/>
      <c r="BI804" s="154"/>
      <c r="BJ804" s="154"/>
      <c r="BK804" s="154"/>
      <c r="BL804" s="154"/>
      <c r="BM804" s="154"/>
      <c r="BN804" s="154"/>
      <c r="BO804" s="154"/>
      <c r="BP804" s="154"/>
      <c r="BQ804" s="154"/>
      <c r="BR804" s="154"/>
      <c r="BS804" s="154"/>
      <c r="BT804" s="154"/>
      <c r="BU804" s="154"/>
      <c r="BV804" s="154"/>
      <c r="BW804" s="154"/>
      <c r="BX804" s="154"/>
      <c r="BY804" s="154"/>
      <c r="BZ804" s="154"/>
      <c r="CA804" s="154"/>
      <c r="CB804" s="154"/>
      <c r="CC804" s="154"/>
      <c r="CD804" s="154"/>
      <c r="CE804" s="154"/>
      <c r="CF804" s="154"/>
      <c r="CG804" s="154"/>
      <c r="CH804" s="154"/>
      <c r="CI804" s="154"/>
      <c r="CJ804" s="154"/>
      <c r="CK804" s="154"/>
      <c r="CL804" s="154"/>
      <c r="CM804" s="154"/>
      <c r="CN804" s="154"/>
      <c r="CO804" s="154"/>
      <c r="CP804" s="154"/>
      <c r="CQ804" s="154"/>
      <c r="CR804" s="154"/>
      <c r="CS804" s="154"/>
      <c r="CT804" s="154"/>
      <c r="CU804" s="154"/>
      <c r="CV804" s="154"/>
      <c r="CW804" s="154"/>
      <c r="CX804" s="154"/>
      <c r="CY804" s="154"/>
      <c r="CZ804" s="154"/>
      <c r="DA804" s="154"/>
      <c r="DB804" s="154"/>
      <c r="DC804" s="154"/>
      <c r="DD804" s="154"/>
      <c r="DE804" s="154"/>
      <c r="DF804" s="154"/>
      <c r="DG804" s="154"/>
      <c r="DH804" s="154"/>
      <c r="DI804" s="154"/>
      <c r="DJ804" s="154"/>
      <c r="DK804" s="154"/>
      <c r="DL804" s="154"/>
      <c r="DM804" s="154"/>
      <c r="DN804" s="154"/>
      <c r="DO804" s="154"/>
      <c r="DP804" s="154"/>
      <c r="DQ804" s="154"/>
      <c r="DR804" s="154"/>
      <c r="DS804" s="154"/>
      <c r="DT804" s="154"/>
      <c r="DU804" s="154"/>
      <c r="DV804" s="154"/>
      <c r="DW804" s="154"/>
      <c r="DX804" s="154"/>
      <c r="DY804" s="154"/>
      <c r="DZ804" s="154"/>
      <c r="EA804" s="154"/>
      <c r="EB804" s="154"/>
      <c r="EC804" s="154"/>
      <c r="ED804" s="154"/>
      <c r="EE804" s="154"/>
      <c r="EF804" s="154"/>
      <c r="EG804" s="154"/>
      <c r="EH804" s="154"/>
      <c r="EI804" s="154"/>
      <c r="EJ804" s="154"/>
      <c r="EK804" s="154"/>
      <c r="EL804" s="154"/>
      <c r="EM804" s="154"/>
      <c r="EN804" s="154"/>
      <c r="EO804" s="154"/>
      <c r="EP804" s="154"/>
      <c r="EQ804" s="154"/>
      <c r="ER804" s="154"/>
      <c r="ES804" s="154"/>
      <c r="ET804" s="154"/>
      <c r="EU804" s="154"/>
      <c r="EV804" s="154"/>
    </row>
    <row r="805" spans="32:152" ht="12.75"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  <c r="BD805" s="154"/>
      <c r="BE805" s="154"/>
      <c r="BF805" s="154"/>
      <c r="BG805" s="154"/>
      <c r="BH805" s="154"/>
      <c r="BI805" s="154"/>
      <c r="BJ805" s="154"/>
      <c r="BK805" s="154"/>
      <c r="BL805" s="154"/>
      <c r="BM805" s="154"/>
      <c r="BN805" s="154"/>
      <c r="BO805" s="154"/>
      <c r="BP805" s="154"/>
      <c r="BQ805" s="154"/>
      <c r="BR805" s="154"/>
      <c r="BS805" s="154"/>
      <c r="BT805" s="154"/>
      <c r="BU805" s="154"/>
      <c r="BV805" s="154"/>
      <c r="BW805" s="154"/>
      <c r="BX805" s="154"/>
      <c r="BY805" s="154"/>
      <c r="BZ805" s="154"/>
      <c r="CA805" s="154"/>
      <c r="CB805" s="154"/>
      <c r="CC805" s="154"/>
      <c r="CD805" s="154"/>
      <c r="CE805" s="154"/>
      <c r="CF805" s="154"/>
      <c r="CG805" s="154"/>
      <c r="CH805" s="154"/>
      <c r="CI805" s="154"/>
      <c r="CJ805" s="154"/>
      <c r="CK805" s="154"/>
      <c r="CL805" s="154"/>
      <c r="CM805" s="154"/>
      <c r="CN805" s="154"/>
      <c r="CO805" s="154"/>
      <c r="CP805" s="154"/>
      <c r="CQ805" s="154"/>
      <c r="CR805" s="154"/>
      <c r="CS805" s="154"/>
      <c r="CT805" s="154"/>
      <c r="CU805" s="154"/>
      <c r="CV805" s="154"/>
      <c r="CW805" s="154"/>
      <c r="CX805" s="154"/>
      <c r="CY805" s="154"/>
      <c r="CZ805" s="154"/>
      <c r="DA805" s="154"/>
      <c r="DB805" s="154"/>
      <c r="DC805" s="154"/>
      <c r="DD805" s="154"/>
      <c r="DE805" s="154"/>
      <c r="DF805" s="154"/>
      <c r="DG805" s="154"/>
      <c r="DH805" s="154"/>
      <c r="DI805" s="154"/>
      <c r="DJ805" s="154"/>
      <c r="DK805" s="154"/>
      <c r="DL805" s="154"/>
      <c r="DM805" s="154"/>
      <c r="DN805" s="154"/>
      <c r="DO805" s="154"/>
      <c r="DP805" s="154"/>
      <c r="DQ805" s="154"/>
      <c r="DR805" s="154"/>
      <c r="DS805" s="154"/>
      <c r="DT805" s="154"/>
      <c r="DU805" s="154"/>
      <c r="DV805" s="154"/>
      <c r="DW805" s="154"/>
      <c r="DX805" s="154"/>
      <c r="DY805" s="154"/>
      <c r="DZ805" s="154"/>
      <c r="EA805" s="154"/>
      <c r="EB805" s="154"/>
      <c r="EC805" s="154"/>
      <c r="ED805" s="154"/>
      <c r="EE805" s="154"/>
      <c r="EF805" s="154"/>
      <c r="EG805" s="154"/>
      <c r="EH805" s="154"/>
      <c r="EI805" s="154"/>
      <c r="EJ805" s="154"/>
      <c r="EK805" s="154"/>
      <c r="EL805" s="154"/>
      <c r="EM805" s="154"/>
      <c r="EN805" s="154"/>
      <c r="EO805" s="154"/>
      <c r="EP805" s="154"/>
      <c r="EQ805" s="154"/>
      <c r="ER805" s="154"/>
      <c r="ES805" s="154"/>
      <c r="ET805" s="154"/>
      <c r="EU805" s="154"/>
      <c r="EV805" s="154"/>
    </row>
    <row r="806" spans="32:152" ht="12.75"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  <c r="BD806" s="154"/>
      <c r="BE806" s="154"/>
      <c r="BF806" s="154"/>
      <c r="BG806" s="154"/>
      <c r="BH806" s="154"/>
      <c r="BI806" s="154"/>
      <c r="BJ806" s="154"/>
      <c r="BK806" s="154"/>
      <c r="BL806" s="154"/>
      <c r="BM806" s="154"/>
      <c r="BN806" s="154"/>
      <c r="BO806" s="154"/>
      <c r="BP806" s="154"/>
      <c r="BQ806" s="154"/>
      <c r="BR806" s="154"/>
      <c r="BS806" s="154"/>
      <c r="BT806" s="154"/>
      <c r="BU806" s="154"/>
      <c r="BV806" s="154"/>
      <c r="BW806" s="154"/>
      <c r="BX806" s="154"/>
      <c r="BY806" s="154"/>
      <c r="BZ806" s="154"/>
      <c r="CA806" s="154"/>
      <c r="CB806" s="154"/>
      <c r="CC806" s="154"/>
      <c r="CD806" s="154"/>
      <c r="CE806" s="154"/>
      <c r="CF806" s="154"/>
      <c r="CG806" s="154"/>
      <c r="CH806" s="154"/>
      <c r="CI806" s="154"/>
      <c r="CJ806" s="154"/>
      <c r="CK806" s="154"/>
      <c r="CL806" s="154"/>
      <c r="CM806" s="154"/>
      <c r="CN806" s="154"/>
      <c r="CO806" s="154"/>
      <c r="CP806" s="154"/>
      <c r="CQ806" s="154"/>
      <c r="CR806" s="154"/>
      <c r="CS806" s="154"/>
      <c r="CT806" s="154"/>
      <c r="CU806" s="154"/>
      <c r="CV806" s="154"/>
      <c r="CW806" s="154"/>
      <c r="CX806" s="154"/>
      <c r="CY806" s="154"/>
      <c r="CZ806" s="154"/>
      <c r="DA806" s="154"/>
      <c r="DB806" s="154"/>
      <c r="DC806" s="154"/>
      <c r="DD806" s="154"/>
      <c r="DE806" s="154"/>
      <c r="DF806" s="154"/>
      <c r="DG806" s="154"/>
      <c r="DH806" s="154"/>
      <c r="DI806" s="154"/>
      <c r="DJ806" s="154"/>
      <c r="DK806" s="154"/>
      <c r="DL806" s="154"/>
      <c r="DM806" s="154"/>
      <c r="DN806" s="154"/>
      <c r="DO806" s="154"/>
      <c r="DP806" s="154"/>
      <c r="DQ806" s="154"/>
      <c r="DR806" s="154"/>
      <c r="DS806" s="154"/>
      <c r="DT806" s="154"/>
      <c r="DU806" s="154"/>
      <c r="DV806" s="154"/>
      <c r="DW806" s="154"/>
      <c r="DX806" s="154"/>
      <c r="DY806" s="154"/>
      <c r="DZ806" s="154"/>
      <c r="EA806" s="154"/>
      <c r="EB806" s="154"/>
      <c r="EC806" s="154"/>
      <c r="ED806" s="154"/>
      <c r="EE806" s="154"/>
      <c r="EF806" s="154"/>
      <c r="EG806" s="154"/>
      <c r="EH806" s="154"/>
      <c r="EI806" s="154"/>
      <c r="EJ806" s="154"/>
      <c r="EK806" s="154"/>
      <c r="EL806" s="154"/>
      <c r="EM806" s="154"/>
      <c r="EN806" s="154"/>
      <c r="EO806" s="154"/>
      <c r="EP806" s="154"/>
      <c r="EQ806" s="154"/>
      <c r="ER806" s="154"/>
      <c r="ES806" s="154"/>
      <c r="ET806" s="154"/>
      <c r="EU806" s="154"/>
      <c r="EV806" s="154"/>
    </row>
    <row r="807" spans="32:152" ht="12.75"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  <c r="BD807" s="154"/>
      <c r="BE807" s="154"/>
      <c r="BF807" s="154"/>
      <c r="BG807" s="154"/>
      <c r="BH807" s="154"/>
      <c r="BI807" s="154"/>
      <c r="BJ807" s="154"/>
      <c r="BK807" s="154"/>
      <c r="BL807" s="154"/>
      <c r="BM807" s="154"/>
      <c r="BN807" s="154"/>
      <c r="BO807" s="154"/>
      <c r="BP807" s="154"/>
      <c r="BQ807" s="154"/>
      <c r="BR807" s="154"/>
      <c r="BS807" s="154"/>
      <c r="BT807" s="154"/>
      <c r="BU807" s="154"/>
      <c r="BV807" s="154"/>
      <c r="BW807" s="154"/>
      <c r="BX807" s="154"/>
      <c r="BY807" s="154"/>
      <c r="BZ807" s="154"/>
      <c r="CA807" s="154"/>
      <c r="CB807" s="154"/>
      <c r="CC807" s="154"/>
      <c r="CD807" s="154"/>
      <c r="CE807" s="154"/>
      <c r="CF807" s="154"/>
      <c r="CG807" s="154"/>
      <c r="CH807" s="154"/>
      <c r="CI807" s="154"/>
      <c r="CJ807" s="154"/>
      <c r="CK807" s="154"/>
      <c r="CL807" s="154"/>
      <c r="CM807" s="154"/>
      <c r="CN807" s="154"/>
      <c r="CO807" s="154"/>
      <c r="CP807" s="154"/>
      <c r="CQ807" s="154"/>
      <c r="CR807" s="154"/>
      <c r="CS807" s="154"/>
      <c r="CT807" s="154"/>
      <c r="CU807" s="154"/>
      <c r="CV807" s="154"/>
      <c r="CW807" s="154"/>
      <c r="CX807" s="154"/>
      <c r="CY807" s="154"/>
      <c r="CZ807" s="154"/>
      <c r="DA807" s="154"/>
      <c r="DB807" s="154"/>
      <c r="DC807" s="154"/>
      <c r="DD807" s="154"/>
      <c r="DE807" s="154"/>
      <c r="DF807" s="154"/>
      <c r="DG807" s="154"/>
      <c r="DH807" s="154"/>
      <c r="DI807" s="154"/>
      <c r="DJ807" s="154"/>
      <c r="DK807" s="154"/>
      <c r="DL807" s="154"/>
      <c r="DM807" s="154"/>
      <c r="DN807" s="154"/>
      <c r="DO807" s="154"/>
      <c r="DP807" s="154"/>
      <c r="DQ807" s="154"/>
      <c r="DR807" s="154"/>
      <c r="DS807" s="154"/>
      <c r="DT807" s="154"/>
      <c r="DU807" s="154"/>
      <c r="DV807" s="154"/>
      <c r="DW807" s="154"/>
      <c r="DX807" s="154"/>
      <c r="DY807" s="154"/>
      <c r="DZ807" s="154"/>
      <c r="EA807" s="154"/>
      <c r="EB807" s="154"/>
      <c r="EC807" s="154"/>
      <c r="ED807" s="154"/>
      <c r="EE807" s="154"/>
      <c r="EF807" s="154"/>
      <c r="EG807" s="154"/>
      <c r="EH807" s="154"/>
      <c r="EI807" s="154"/>
      <c r="EJ807" s="154"/>
      <c r="EK807" s="154"/>
      <c r="EL807" s="154"/>
      <c r="EM807" s="154"/>
      <c r="EN807" s="154"/>
      <c r="EO807" s="154"/>
      <c r="EP807" s="154"/>
      <c r="EQ807" s="154"/>
      <c r="ER807" s="154"/>
      <c r="ES807" s="154"/>
      <c r="ET807" s="154"/>
      <c r="EU807" s="154"/>
      <c r="EV807" s="154"/>
    </row>
    <row r="808" spans="32:152" ht="12.75"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  <c r="BD808" s="154"/>
      <c r="BE808" s="154"/>
      <c r="BF808" s="154"/>
      <c r="BG808" s="154"/>
      <c r="BH808" s="154"/>
      <c r="BI808" s="154"/>
      <c r="BJ808" s="154"/>
      <c r="BK808" s="154"/>
      <c r="BL808" s="154"/>
      <c r="BM808" s="154"/>
      <c r="BN808" s="154"/>
      <c r="BO808" s="154"/>
      <c r="BP808" s="154"/>
      <c r="BQ808" s="154"/>
      <c r="BR808" s="154"/>
      <c r="BS808" s="154"/>
      <c r="BT808" s="154"/>
      <c r="BU808" s="154"/>
      <c r="BV808" s="154"/>
      <c r="BW808" s="154"/>
      <c r="BX808" s="154"/>
      <c r="BY808" s="154"/>
      <c r="BZ808" s="154"/>
      <c r="CA808" s="154"/>
      <c r="CB808" s="154"/>
      <c r="CC808" s="154"/>
      <c r="CD808" s="154"/>
      <c r="CE808" s="154"/>
      <c r="CF808" s="154"/>
      <c r="CG808" s="154"/>
      <c r="CH808" s="154"/>
      <c r="CI808" s="154"/>
      <c r="CJ808" s="154"/>
      <c r="CK808" s="154"/>
      <c r="CL808" s="154"/>
      <c r="CM808" s="154"/>
      <c r="CN808" s="154"/>
      <c r="CO808" s="154"/>
      <c r="CP808" s="154"/>
      <c r="CQ808" s="154"/>
      <c r="CR808" s="154"/>
      <c r="CS808" s="154"/>
      <c r="CT808" s="154"/>
      <c r="CU808" s="154"/>
      <c r="CV808" s="154"/>
      <c r="CW808" s="154"/>
      <c r="CX808" s="154"/>
      <c r="CY808" s="154"/>
      <c r="CZ808" s="154"/>
      <c r="DA808" s="154"/>
      <c r="DB808" s="154"/>
      <c r="DC808" s="154"/>
      <c r="DD808" s="154"/>
      <c r="DE808" s="154"/>
      <c r="DF808" s="154"/>
      <c r="DG808" s="154"/>
      <c r="DH808" s="154"/>
      <c r="DI808" s="154"/>
      <c r="DJ808" s="154"/>
      <c r="DK808" s="154"/>
      <c r="DL808" s="154"/>
      <c r="DM808" s="154"/>
      <c r="DN808" s="154"/>
      <c r="DO808" s="154"/>
      <c r="DP808" s="154"/>
      <c r="DQ808" s="154"/>
      <c r="DR808" s="154"/>
      <c r="DS808" s="154"/>
      <c r="DT808" s="154"/>
      <c r="DU808" s="154"/>
      <c r="DV808" s="154"/>
      <c r="DW808" s="154"/>
      <c r="DX808" s="154"/>
      <c r="DY808" s="154"/>
      <c r="DZ808" s="154"/>
      <c r="EA808" s="154"/>
      <c r="EB808" s="154"/>
      <c r="EC808" s="154"/>
      <c r="ED808" s="154"/>
      <c r="EE808" s="154"/>
      <c r="EF808" s="154"/>
      <c r="EG808" s="154"/>
      <c r="EH808" s="154"/>
      <c r="EI808" s="154"/>
      <c r="EJ808" s="154"/>
      <c r="EK808" s="154"/>
      <c r="EL808" s="154"/>
      <c r="EM808" s="154"/>
      <c r="EN808" s="154"/>
      <c r="EO808" s="154"/>
      <c r="EP808" s="154"/>
      <c r="EQ808" s="154"/>
      <c r="ER808" s="154"/>
      <c r="ES808" s="154"/>
      <c r="ET808" s="154"/>
      <c r="EU808" s="154"/>
      <c r="EV808" s="154"/>
    </row>
    <row r="809" spans="32:152" ht="12.75"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  <c r="BD809" s="154"/>
      <c r="BE809" s="154"/>
      <c r="BF809" s="154"/>
      <c r="BG809" s="154"/>
      <c r="BH809" s="154"/>
      <c r="BI809" s="154"/>
      <c r="BJ809" s="154"/>
      <c r="BK809" s="154"/>
      <c r="BL809" s="154"/>
      <c r="BM809" s="154"/>
      <c r="BN809" s="154"/>
      <c r="BO809" s="154"/>
      <c r="BP809" s="154"/>
      <c r="BQ809" s="154"/>
      <c r="BR809" s="154"/>
      <c r="BS809" s="154"/>
      <c r="BT809" s="154"/>
      <c r="BU809" s="154"/>
      <c r="BV809" s="154"/>
      <c r="BW809" s="154"/>
      <c r="BX809" s="154"/>
      <c r="BY809" s="154"/>
      <c r="BZ809" s="154"/>
      <c r="CA809" s="154"/>
      <c r="CB809" s="154"/>
      <c r="CC809" s="154"/>
      <c r="CD809" s="154"/>
      <c r="CE809" s="154"/>
      <c r="CF809" s="154"/>
      <c r="CG809" s="154"/>
      <c r="CH809" s="154"/>
      <c r="CI809" s="154"/>
      <c r="CJ809" s="154"/>
      <c r="CK809" s="154"/>
      <c r="CL809" s="154"/>
      <c r="CM809" s="154"/>
      <c r="CN809" s="154"/>
      <c r="CO809" s="154"/>
      <c r="CP809" s="154"/>
      <c r="CQ809" s="154"/>
      <c r="CR809" s="154"/>
      <c r="CS809" s="154"/>
      <c r="CT809" s="154"/>
      <c r="CU809" s="154"/>
      <c r="CV809" s="154"/>
      <c r="CW809" s="154"/>
      <c r="CX809" s="154"/>
      <c r="CY809" s="154"/>
      <c r="CZ809" s="154"/>
      <c r="DA809" s="154"/>
      <c r="DB809" s="154"/>
      <c r="DC809" s="154"/>
      <c r="DD809" s="154"/>
      <c r="DE809" s="154"/>
      <c r="DF809" s="154"/>
      <c r="DG809" s="154"/>
      <c r="DH809" s="154"/>
      <c r="DI809" s="154"/>
      <c r="DJ809" s="154"/>
      <c r="DK809" s="154"/>
      <c r="DL809" s="154"/>
      <c r="DM809" s="154"/>
      <c r="DN809" s="154"/>
      <c r="DO809" s="154"/>
      <c r="DP809" s="154"/>
      <c r="DQ809" s="154"/>
      <c r="DR809" s="154"/>
      <c r="DS809" s="154"/>
      <c r="DT809" s="154"/>
      <c r="DU809" s="154"/>
      <c r="DV809" s="154"/>
      <c r="DW809" s="154"/>
      <c r="DX809" s="154"/>
      <c r="DY809" s="154"/>
      <c r="DZ809" s="154"/>
      <c r="EA809" s="154"/>
      <c r="EB809" s="154"/>
      <c r="EC809" s="154"/>
      <c r="ED809" s="154"/>
      <c r="EE809" s="154"/>
      <c r="EF809" s="154"/>
      <c r="EG809" s="154"/>
      <c r="EH809" s="154"/>
      <c r="EI809" s="154"/>
      <c r="EJ809" s="154"/>
      <c r="EK809" s="154"/>
      <c r="EL809" s="154"/>
      <c r="EM809" s="154"/>
      <c r="EN809" s="154"/>
      <c r="EO809" s="154"/>
      <c r="EP809" s="154"/>
      <c r="EQ809" s="154"/>
      <c r="ER809" s="154"/>
      <c r="ES809" s="154"/>
      <c r="ET809" s="154"/>
      <c r="EU809" s="154"/>
      <c r="EV809" s="154"/>
    </row>
    <row r="810" spans="32:152" ht="12.75">
      <c r="AF810" s="154"/>
      <c r="AG810" s="154"/>
      <c r="AH810" s="154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  <c r="BD810" s="154"/>
      <c r="BE810" s="154"/>
      <c r="BF810" s="154"/>
      <c r="BG810" s="154"/>
      <c r="BH810" s="154"/>
      <c r="BI810" s="154"/>
      <c r="BJ810" s="154"/>
      <c r="BK810" s="154"/>
      <c r="BL810" s="154"/>
      <c r="BM810" s="154"/>
      <c r="BN810" s="154"/>
      <c r="BO810" s="154"/>
      <c r="BP810" s="154"/>
      <c r="BQ810" s="154"/>
      <c r="BR810" s="154"/>
      <c r="BS810" s="154"/>
      <c r="BT810" s="154"/>
      <c r="BU810" s="154"/>
      <c r="BV810" s="154"/>
      <c r="BW810" s="154"/>
      <c r="BX810" s="154"/>
      <c r="BY810" s="154"/>
      <c r="BZ810" s="154"/>
      <c r="CA810" s="154"/>
      <c r="CB810" s="154"/>
      <c r="CC810" s="154"/>
      <c r="CD810" s="154"/>
      <c r="CE810" s="154"/>
      <c r="CF810" s="154"/>
      <c r="CG810" s="154"/>
      <c r="CH810" s="154"/>
      <c r="CI810" s="154"/>
      <c r="CJ810" s="154"/>
      <c r="CK810" s="154"/>
      <c r="CL810" s="154"/>
      <c r="CM810" s="154"/>
      <c r="CN810" s="154"/>
      <c r="CO810" s="154"/>
      <c r="CP810" s="154"/>
      <c r="CQ810" s="154"/>
      <c r="CR810" s="154"/>
      <c r="CS810" s="154"/>
      <c r="CT810" s="154"/>
      <c r="CU810" s="154"/>
      <c r="CV810" s="154"/>
      <c r="CW810" s="154"/>
      <c r="CX810" s="154"/>
      <c r="CY810" s="154"/>
      <c r="CZ810" s="154"/>
      <c r="DA810" s="154"/>
      <c r="DB810" s="154"/>
      <c r="DC810" s="154"/>
      <c r="DD810" s="154"/>
      <c r="DE810" s="154"/>
      <c r="DF810" s="154"/>
      <c r="DG810" s="154"/>
      <c r="DH810" s="154"/>
      <c r="DI810" s="154"/>
      <c r="DJ810" s="154"/>
      <c r="DK810" s="154"/>
      <c r="DL810" s="154"/>
      <c r="DM810" s="154"/>
      <c r="DN810" s="154"/>
      <c r="DO810" s="154"/>
      <c r="DP810" s="154"/>
      <c r="DQ810" s="154"/>
      <c r="DR810" s="154"/>
      <c r="DS810" s="154"/>
      <c r="DT810" s="154"/>
      <c r="DU810" s="154"/>
      <c r="DV810" s="154"/>
      <c r="DW810" s="154"/>
      <c r="DX810" s="154"/>
      <c r="DY810" s="154"/>
      <c r="DZ810" s="154"/>
      <c r="EA810" s="154"/>
      <c r="EB810" s="154"/>
      <c r="EC810" s="154"/>
      <c r="ED810" s="154"/>
      <c r="EE810" s="154"/>
      <c r="EF810" s="154"/>
      <c r="EG810" s="154"/>
      <c r="EH810" s="154"/>
      <c r="EI810" s="154"/>
      <c r="EJ810" s="154"/>
      <c r="EK810" s="154"/>
      <c r="EL810" s="154"/>
      <c r="EM810" s="154"/>
      <c r="EN810" s="154"/>
      <c r="EO810" s="154"/>
      <c r="EP810" s="154"/>
      <c r="EQ810" s="154"/>
      <c r="ER810" s="154"/>
      <c r="ES810" s="154"/>
      <c r="ET810" s="154"/>
      <c r="EU810" s="154"/>
      <c r="EV810" s="154"/>
    </row>
    <row r="811" spans="32:152" ht="12.75">
      <c r="AF811" s="154"/>
      <c r="AG811" s="154"/>
      <c r="AH811" s="154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  <c r="BD811" s="154"/>
      <c r="BE811" s="154"/>
      <c r="BF811" s="154"/>
      <c r="BG811" s="154"/>
      <c r="BH811" s="154"/>
      <c r="BI811" s="154"/>
      <c r="BJ811" s="154"/>
      <c r="BK811" s="154"/>
      <c r="BL811" s="154"/>
      <c r="BM811" s="154"/>
      <c r="BN811" s="154"/>
      <c r="BO811" s="154"/>
      <c r="BP811" s="154"/>
      <c r="BQ811" s="154"/>
      <c r="BR811" s="154"/>
      <c r="BS811" s="154"/>
      <c r="BT811" s="154"/>
      <c r="BU811" s="154"/>
      <c r="BV811" s="154"/>
      <c r="BW811" s="154"/>
      <c r="BX811" s="154"/>
      <c r="BY811" s="154"/>
      <c r="BZ811" s="154"/>
      <c r="CA811" s="154"/>
      <c r="CB811" s="154"/>
      <c r="CC811" s="154"/>
      <c r="CD811" s="154"/>
      <c r="CE811" s="154"/>
      <c r="CF811" s="154"/>
      <c r="CG811" s="154"/>
      <c r="CH811" s="154"/>
      <c r="CI811" s="154"/>
      <c r="CJ811" s="154"/>
      <c r="CK811" s="154"/>
      <c r="CL811" s="154"/>
      <c r="CM811" s="154"/>
      <c r="CN811" s="154"/>
      <c r="CO811" s="154"/>
      <c r="CP811" s="154"/>
      <c r="CQ811" s="154"/>
      <c r="CR811" s="154"/>
      <c r="CS811" s="154"/>
      <c r="CT811" s="154"/>
      <c r="CU811" s="154"/>
      <c r="CV811" s="154"/>
      <c r="CW811" s="154"/>
      <c r="CX811" s="154"/>
      <c r="CY811" s="154"/>
      <c r="CZ811" s="154"/>
      <c r="DA811" s="154"/>
      <c r="DB811" s="154"/>
      <c r="DC811" s="154"/>
      <c r="DD811" s="154"/>
      <c r="DE811" s="154"/>
      <c r="DF811" s="154"/>
      <c r="DG811" s="154"/>
      <c r="DH811" s="154"/>
      <c r="DI811" s="154"/>
      <c r="DJ811" s="154"/>
      <c r="DK811" s="154"/>
      <c r="DL811" s="154"/>
      <c r="DM811" s="154"/>
      <c r="DN811" s="154"/>
      <c r="DO811" s="154"/>
      <c r="DP811" s="154"/>
      <c r="DQ811" s="154"/>
      <c r="DR811" s="154"/>
      <c r="DS811" s="154"/>
      <c r="DT811" s="154"/>
      <c r="DU811" s="154"/>
      <c r="DV811" s="154"/>
      <c r="DW811" s="154"/>
      <c r="DX811" s="154"/>
      <c r="DY811" s="154"/>
      <c r="DZ811" s="154"/>
      <c r="EA811" s="154"/>
      <c r="EB811" s="154"/>
      <c r="EC811" s="154"/>
      <c r="ED811" s="154"/>
      <c r="EE811" s="154"/>
      <c r="EF811" s="154"/>
      <c r="EG811" s="154"/>
      <c r="EH811" s="154"/>
      <c r="EI811" s="154"/>
      <c r="EJ811" s="154"/>
      <c r="EK811" s="154"/>
      <c r="EL811" s="154"/>
      <c r="EM811" s="154"/>
      <c r="EN811" s="154"/>
      <c r="EO811" s="154"/>
      <c r="EP811" s="154"/>
      <c r="EQ811" s="154"/>
      <c r="ER811" s="154"/>
      <c r="ES811" s="154"/>
      <c r="ET811" s="154"/>
      <c r="EU811" s="154"/>
      <c r="EV811" s="154"/>
    </row>
    <row r="812" spans="32:152" ht="12.75">
      <c r="AF812" s="154"/>
      <c r="AG812" s="154"/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  <c r="BD812" s="154"/>
      <c r="BE812" s="154"/>
      <c r="BF812" s="154"/>
      <c r="BG812" s="154"/>
      <c r="BH812" s="154"/>
      <c r="BI812" s="154"/>
      <c r="BJ812" s="154"/>
      <c r="BK812" s="154"/>
      <c r="BL812" s="154"/>
      <c r="BM812" s="154"/>
      <c r="BN812" s="154"/>
      <c r="BO812" s="154"/>
      <c r="BP812" s="154"/>
      <c r="BQ812" s="154"/>
      <c r="BR812" s="154"/>
      <c r="BS812" s="154"/>
      <c r="BT812" s="154"/>
      <c r="BU812" s="154"/>
      <c r="BV812" s="154"/>
      <c r="BW812" s="154"/>
      <c r="BX812" s="154"/>
      <c r="BY812" s="154"/>
      <c r="BZ812" s="154"/>
      <c r="CA812" s="154"/>
      <c r="CB812" s="154"/>
      <c r="CC812" s="154"/>
      <c r="CD812" s="154"/>
      <c r="CE812" s="154"/>
      <c r="CF812" s="154"/>
      <c r="CG812" s="154"/>
      <c r="CH812" s="154"/>
      <c r="CI812" s="154"/>
      <c r="CJ812" s="154"/>
      <c r="CK812" s="154"/>
      <c r="CL812" s="154"/>
      <c r="CM812" s="154"/>
      <c r="CN812" s="154"/>
      <c r="CO812" s="154"/>
      <c r="CP812" s="154"/>
      <c r="CQ812" s="154"/>
      <c r="CR812" s="154"/>
      <c r="CS812" s="154"/>
      <c r="CT812" s="154"/>
      <c r="CU812" s="154"/>
      <c r="CV812" s="154"/>
      <c r="CW812" s="154"/>
      <c r="CX812" s="154"/>
      <c r="CY812" s="154"/>
      <c r="CZ812" s="154"/>
      <c r="DA812" s="154"/>
      <c r="DB812" s="154"/>
      <c r="DC812" s="154"/>
      <c r="DD812" s="154"/>
      <c r="DE812" s="154"/>
      <c r="DF812" s="154"/>
      <c r="DG812" s="154"/>
      <c r="DH812" s="154"/>
      <c r="DI812" s="154"/>
      <c r="DJ812" s="154"/>
      <c r="DK812" s="154"/>
      <c r="DL812" s="154"/>
      <c r="DM812" s="154"/>
      <c r="DN812" s="154"/>
      <c r="DO812" s="154"/>
      <c r="DP812" s="154"/>
      <c r="DQ812" s="154"/>
      <c r="DR812" s="154"/>
      <c r="DS812" s="154"/>
      <c r="DT812" s="154"/>
      <c r="DU812" s="154"/>
      <c r="DV812" s="154"/>
      <c r="DW812" s="154"/>
      <c r="DX812" s="154"/>
      <c r="DY812" s="154"/>
      <c r="DZ812" s="154"/>
      <c r="EA812" s="154"/>
      <c r="EB812" s="154"/>
      <c r="EC812" s="154"/>
      <c r="ED812" s="154"/>
      <c r="EE812" s="154"/>
      <c r="EF812" s="154"/>
      <c r="EG812" s="154"/>
      <c r="EH812" s="154"/>
      <c r="EI812" s="154"/>
      <c r="EJ812" s="154"/>
      <c r="EK812" s="154"/>
      <c r="EL812" s="154"/>
      <c r="EM812" s="154"/>
      <c r="EN812" s="154"/>
      <c r="EO812" s="154"/>
      <c r="EP812" s="154"/>
      <c r="EQ812" s="154"/>
      <c r="ER812" s="154"/>
      <c r="ES812" s="154"/>
      <c r="ET812" s="154"/>
      <c r="EU812" s="154"/>
      <c r="EV812" s="154"/>
    </row>
    <row r="813" spans="32:152" ht="12.75">
      <c r="AF813" s="154"/>
      <c r="AG813" s="154"/>
      <c r="AH813" s="154"/>
      <c r="AI813" s="154"/>
      <c r="AJ813" s="154"/>
      <c r="AK813" s="154"/>
      <c r="AL813" s="154"/>
      <c r="AM813" s="154"/>
      <c r="AN813" s="154"/>
      <c r="AO813" s="154"/>
      <c r="AP813" s="154"/>
      <c r="AQ813" s="154"/>
      <c r="AR813" s="154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  <c r="BD813" s="154"/>
      <c r="BE813" s="154"/>
      <c r="BF813" s="154"/>
      <c r="BG813" s="154"/>
      <c r="BH813" s="154"/>
      <c r="BI813" s="154"/>
      <c r="BJ813" s="154"/>
      <c r="BK813" s="154"/>
      <c r="BL813" s="154"/>
      <c r="BM813" s="154"/>
      <c r="BN813" s="154"/>
      <c r="BO813" s="154"/>
      <c r="BP813" s="154"/>
      <c r="BQ813" s="154"/>
      <c r="BR813" s="154"/>
      <c r="BS813" s="154"/>
      <c r="BT813" s="154"/>
      <c r="BU813" s="154"/>
      <c r="BV813" s="154"/>
      <c r="BW813" s="154"/>
      <c r="BX813" s="154"/>
      <c r="BY813" s="154"/>
      <c r="BZ813" s="154"/>
      <c r="CA813" s="154"/>
      <c r="CB813" s="154"/>
      <c r="CC813" s="154"/>
      <c r="CD813" s="154"/>
      <c r="CE813" s="154"/>
      <c r="CF813" s="154"/>
      <c r="CG813" s="154"/>
      <c r="CH813" s="154"/>
      <c r="CI813" s="154"/>
      <c r="CJ813" s="154"/>
      <c r="CK813" s="154"/>
      <c r="CL813" s="154"/>
      <c r="CM813" s="154"/>
      <c r="CN813" s="154"/>
      <c r="CO813" s="154"/>
      <c r="CP813" s="154"/>
      <c r="CQ813" s="154"/>
      <c r="CR813" s="154"/>
      <c r="CS813" s="154"/>
      <c r="CT813" s="154"/>
      <c r="CU813" s="154"/>
      <c r="CV813" s="154"/>
      <c r="CW813" s="154"/>
      <c r="CX813" s="154"/>
      <c r="CY813" s="154"/>
      <c r="CZ813" s="154"/>
      <c r="DA813" s="154"/>
      <c r="DB813" s="154"/>
      <c r="DC813" s="154"/>
      <c r="DD813" s="154"/>
      <c r="DE813" s="154"/>
      <c r="DF813" s="154"/>
      <c r="DG813" s="154"/>
      <c r="DH813" s="154"/>
      <c r="DI813" s="154"/>
      <c r="DJ813" s="154"/>
      <c r="DK813" s="154"/>
      <c r="DL813" s="154"/>
      <c r="DM813" s="154"/>
      <c r="DN813" s="154"/>
      <c r="DO813" s="154"/>
      <c r="DP813" s="154"/>
      <c r="DQ813" s="154"/>
      <c r="DR813" s="154"/>
      <c r="DS813" s="154"/>
      <c r="DT813" s="154"/>
      <c r="DU813" s="154"/>
      <c r="DV813" s="154"/>
      <c r="DW813" s="154"/>
      <c r="DX813" s="154"/>
      <c r="DY813" s="154"/>
      <c r="DZ813" s="154"/>
      <c r="EA813" s="154"/>
      <c r="EB813" s="154"/>
      <c r="EC813" s="154"/>
      <c r="ED813" s="154"/>
      <c r="EE813" s="154"/>
      <c r="EF813" s="154"/>
      <c r="EG813" s="154"/>
      <c r="EH813" s="154"/>
      <c r="EI813" s="154"/>
      <c r="EJ813" s="154"/>
      <c r="EK813" s="154"/>
      <c r="EL813" s="154"/>
      <c r="EM813" s="154"/>
      <c r="EN813" s="154"/>
      <c r="EO813" s="154"/>
      <c r="EP813" s="154"/>
      <c r="EQ813" s="154"/>
      <c r="ER813" s="154"/>
      <c r="ES813" s="154"/>
      <c r="ET813" s="154"/>
      <c r="EU813" s="154"/>
      <c r="EV813" s="154"/>
    </row>
    <row r="814" spans="32:152" ht="12.75">
      <c r="AF814" s="154"/>
      <c r="AG814" s="154"/>
      <c r="AH814" s="154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  <c r="BD814" s="154"/>
      <c r="BE814" s="154"/>
      <c r="BF814" s="154"/>
      <c r="BG814" s="154"/>
      <c r="BH814" s="154"/>
      <c r="BI814" s="154"/>
      <c r="BJ814" s="154"/>
      <c r="BK814" s="154"/>
      <c r="BL814" s="154"/>
      <c r="BM814" s="154"/>
      <c r="BN814" s="154"/>
      <c r="BO814" s="154"/>
      <c r="BP814" s="154"/>
      <c r="BQ814" s="154"/>
      <c r="BR814" s="154"/>
      <c r="BS814" s="154"/>
      <c r="BT814" s="154"/>
      <c r="BU814" s="154"/>
      <c r="BV814" s="154"/>
      <c r="BW814" s="154"/>
      <c r="BX814" s="154"/>
      <c r="BY814" s="154"/>
      <c r="BZ814" s="154"/>
      <c r="CA814" s="154"/>
      <c r="CB814" s="154"/>
      <c r="CC814" s="154"/>
      <c r="CD814" s="154"/>
      <c r="CE814" s="154"/>
      <c r="CF814" s="154"/>
      <c r="CG814" s="154"/>
      <c r="CH814" s="154"/>
      <c r="CI814" s="154"/>
      <c r="CJ814" s="154"/>
      <c r="CK814" s="154"/>
      <c r="CL814" s="154"/>
      <c r="CM814" s="154"/>
      <c r="CN814" s="154"/>
      <c r="CO814" s="154"/>
      <c r="CP814" s="154"/>
      <c r="CQ814" s="154"/>
      <c r="CR814" s="154"/>
      <c r="CS814" s="154"/>
      <c r="CT814" s="154"/>
      <c r="CU814" s="154"/>
      <c r="CV814" s="154"/>
      <c r="CW814" s="154"/>
      <c r="CX814" s="154"/>
      <c r="CY814" s="154"/>
      <c r="CZ814" s="154"/>
      <c r="DA814" s="154"/>
      <c r="DB814" s="154"/>
      <c r="DC814" s="154"/>
      <c r="DD814" s="154"/>
      <c r="DE814" s="154"/>
      <c r="DF814" s="154"/>
      <c r="DG814" s="154"/>
      <c r="DH814" s="154"/>
      <c r="DI814" s="154"/>
      <c r="DJ814" s="154"/>
      <c r="DK814" s="154"/>
      <c r="DL814" s="154"/>
      <c r="DM814" s="154"/>
      <c r="DN814" s="154"/>
      <c r="DO814" s="154"/>
      <c r="DP814" s="154"/>
      <c r="DQ814" s="154"/>
      <c r="DR814" s="154"/>
      <c r="DS814" s="154"/>
      <c r="DT814" s="154"/>
      <c r="DU814" s="154"/>
      <c r="DV814" s="154"/>
      <c r="DW814" s="154"/>
      <c r="DX814" s="154"/>
      <c r="DY814" s="154"/>
      <c r="DZ814" s="154"/>
      <c r="EA814" s="154"/>
      <c r="EB814" s="154"/>
      <c r="EC814" s="154"/>
      <c r="ED814" s="154"/>
      <c r="EE814" s="154"/>
      <c r="EF814" s="154"/>
      <c r="EG814" s="154"/>
      <c r="EH814" s="154"/>
      <c r="EI814" s="154"/>
      <c r="EJ814" s="154"/>
      <c r="EK814" s="154"/>
      <c r="EL814" s="154"/>
      <c r="EM814" s="154"/>
      <c r="EN814" s="154"/>
      <c r="EO814" s="154"/>
      <c r="EP814" s="154"/>
      <c r="EQ814" s="154"/>
      <c r="ER814" s="154"/>
      <c r="ES814" s="154"/>
      <c r="ET814" s="154"/>
      <c r="EU814" s="154"/>
      <c r="EV814" s="154"/>
    </row>
    <row r="815" spans="32:152" ht="12.75">
      <c r="AF815" s="154"/>
      <c r="AG815" s="154"/>
      <c r="AH815" s="154"/>
      <c r="AI815" s="154"/>
      <c r="AJ815" s="154"/>
      <c r="AK815" s="154"/>
      <c r="AL815" s="154"/>
      <c r="AM815" s="154"/>
      <c r="AN815" s="154"/>
      <c r="AO815" s="154"/>
      <c r="AP815" s="154"/>
      <c r="AQ815" s="154"/>
      <c r="AR815" s="154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  <c r="BD815" s="154"/>
      <c r="BE815" s="154"/>
      <c r="BF815" s="154"/>
      <c r="BG815" s="154"/>
      <c r="BH815" s="154"/>
      <c r="BI815" s="154"/>
      <c r="BJ815" s="154"/>
      <c r="BK815" s="154"/>
      <c r="BL815" s="154"/>
      <c r="BM815" s="154"/>
      <c r="BN815" s="154"/>
      <c r="BO815" s="154"/>
      <c r="BP815" s="154"/>
      <c r="BQ815" s="154"/>
      <c r="BR815" s="154"/>
      <c r="BS815" s="154"/>
      <c r="BT815" s="154"/>
      <c r="BU815" s="154"/>
      <c r="BV815" s="154"/>
      <c r="BW815" s="154"/>
      <c r="BX815" s="154"/>
      <c r="BY815" s="154"/>
      <c r="BZ815" s="154"/>
      <c r="CA815" s="154"/>
      <c r="CB815" s="154"/>
      <c r="CC815" s="154"/>
      <c r="CD815" s="154"/>
      <c r="CE815" s="154"/>
      <c r="CF815" s="154"/>
      <c r="CG815" s="154"/>
      <c r="CH815" s="154"/>
      <c r="CI815" s="154"/>
      <c r="CJ815" s="154"/>
      <c r="CK815" s="154"/>
      <c r="CL815" s="154"/>
      <c r="CM815" s="154"/>
      <c r="CN815" s="154"/>
      <c r="CO815" s="154"/>
      <c r="CP815" s="154"/>
      <c r="CQ815" s="154"/>
      <c r="CR815" s="154"/>
      <c r="CS815" s="154"/>
      <c r="CT815" s="154"/>
      <c r="CU815" s="154"/>
      <c r="CV815" s="154"/>
      <c r="CW815" s="154"/>
      <c r="CX815" s="154"/>
      <c r="CY815" s="154"/>
      <c r="CZ815" s="154"/>
      <c r="DA815" s="154"/>
      <c r="DB815" s="154"/>
      <c r="DC815" s="154"/>
      <c r="DD815" s="154"/>
      <c r="DE815" s="154"/>
      <c r="DF815" s="154"/>
      <c r="DG815" s="154"/>
      <c r="DH815" s="154"/>
      <c r="DI815" s="154"/>
      <c r="DJ815" s="154"/>
      <c r="DK815" s="154"/>
      <c r="DL815" s="154"/>
      <c r="DM815" s="154"/>
      <c r="DN815" s="154"/>
      <c r="DO815" s="154"/>
      <c r="DP815" s="154"/>
      <c r="DQ815" s="154"/>
      <c r="DR815" s="154"/>
      <c r="DS815" s="154"/>
      <c r="DT815" s="154"/>
      <c r="DU815" s="154"/>
      <c r="DV815" s="154"/>
      <c r="DW815" s="154"/>
      <c r="DX815" s="154"/>
      <c r="DY815" s="154"/>
      <c r="DZ815" s="154"/>
      <c r="EA815" s="154"/>
      <c r="EB815" s="154"/>
      <c r="EC815" s="154"/>
      <c r="ED815" s="154"/>
      <c r="EE815" s="154"/>
      <c r="EF815" s="154"/>
      <c r="EG815" s="154"/>
      <c r="EH815" s="154"/>
      <c r="EI815" s="154"/>
      <c r="EJ815" s="154"/>
      <c r="EK815" s="154"/>
      <c r="EL815" s="154"/>
      <c r="EM815" s="154"/>
      <c r="EN815" s="154"/>
      <c r="EO815" s="154"/>
      <c r="EP815" s="154"/>
      <c r="EQ815" s="154"/>
      <c r="ER815" s="154"/>
      <c r="ES815" s="154"/>
      <c r="ET815" s="154"/>
      <c r="EU815" s="154"/>
      <c r="EV815" s="154"/>
    </row>
    <row r="816" spans="32:152" ht="12.75">
      <c r="AF816" s="154"/>
      <c r="AG816" s="154"/>
      <c r="AH816" s="154"/>
      <c r="AI816" s="154"/>
      <c r="AJ816" s="154"/>
      <c r="AK816" s="154"/>
      <c r="AL816" s="154"/>
      <c r="AM816" s="154"/>
      <c r="AN816" s="154"/>
      <c r="AO816" s="154"/>
      <c r="AP816" s="154"/>
      <c r="AQ816" s="154"/>
      <c r="AR816" s="154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  <c r="BC816" s="154"/>
      <c r="BD816" s="154"/>
      <c r="BE816" s="154"/>
      <c r="BF816" s="154"/>
      <c r="BG816" s="154"/>
      <c r="BH816" s="154"/>
      <c r="BI816" s="154"/>
      <c r="BJ816" s="154"/>
      <c r="BK816" s="154"/>
      <c r="BL816" s="154"/>
      <c r="BM816" s="154"/>
      <c r="BN816" s="154"/>
      <c r="BO816" s="154"/>
      <c r="BP816" s="154"/>
      <c r="BQ816" s="154"/>
      <c r="BR816" s="154"/>
      <c r="BS816" s="154"/>
      <c r="BT816" s="154"/>
      <c r="BU816" s="154"/>
      <c r="BV816" s="154"/>
      <c r="BW816" s="154"/>
      <c r="BX816" s="154"/>
      <c r="BY816" s="154"/>
      <c r="BZ816" s="154"/>
      <c r="CA816" s="154"/>
      <c r="CB816" s="154"/>
      <c r="CC816" s="154"/>
      <c r="CD816" s="154"/>
      <c r="CE816" s="154"/>
      <c r="CF816" s="154"/>
      <c r="CG816" s="154"/>
      <c r="CH816" s="154"/>
      <c r="CI816" s="154"/>
      <c r="CJ816" s="154"/>
      <c r="CK816" s="154"/>
      <c r="CL816" s="154"/>
      <c r="CM816" s="154"/>
      <c r="CN816" s="154"/>
      <c r="CO816" s="154"/>
      <c r="CP816" s="154"/>
      <c r="CQ816" s="154"/>
      <c r="CR816" s="154"/>
      <c r="CS816" s="154"/>
      <c r="CT816" s="154"/>
      <c r="CU816" s="154"/>
      <c r="CV816" s="154"/>
      <c r="CW816" s="154"/>
      <c r="CX816" s="154"/>
      <c r="CY816" s="154"/>
      <c r="CZ816" s="154"/>
      <c r="DA816" s="154"/>
      <c r="DB816" s="154"/>
      <c r="DC816" s="154"/>
      <c r="DD816" s="154"/>
      <c r="DE816" s="154"/>
      <c r="DF816" s="154"/>
      <c r="DG816" s="154"/>
      <c r="DH816" s="154"/>
      <c r="DI816" s="154"/>
      <c r="DJ816" s="154"/>
      <c r="DK816" s="154"/>
      <c r="DL816" s="154"/>
      <c r="DM816" s="154"/>
      <c r="DN816" s="154"/>
      <c r="DO816" s="154"/>
      <c r="DP816" s="154"/>
      <c r="DQ816" s="154"/>
      <c r="DR816" s="154"/>
      <c r="DS816" s="154"/>
      <c r="DT816" s="154"/>
      <c r="DU816" s="154"/>
      <c r="DV816" s="154"/>
      <c r="DW816" s="154"/>
      <c r="DX816" s="154"/>
      <c r="DY816" s="154"/>
      <c r="DZ816" s="154"/>
      <c r="EA816" s="154"/>
      <c r="EB816" s="154"/>
      <c r="EC816" s="154"/>
      <c r="ED816" s="154"/>
      <c r="EE816" s="154"/>
      <c r="EF816" s="154"/>
      <c r="EG816" s="154"/>
      <c r="EH816" s="154"/>
      <c r="EI816" s="154"/>
      <c r="EJ816" s="154"/>
      <c r="EK816" s="154"/>
      <c r="EL816" s="154"/>
      <c r="EM816" s="154"/>
      <c r="EN816" s="154"/>
      <c r="EO816" s="154"/>
      <c r="EP816" s="154"/>
      <c r="EQ816" s="154"/>
      <c r="ER816" s="154"/>
      <c r="ES816" s="154"/>
      <c r="ET816" s="154"/>
      <c r="EU816" s="154"/>
      <c r="EV816" s="154"/>
    </row>
    <row r="817" spans="32:152" ht="12.75">
      <c r="AF817" s="154"/>
      <c r="AG817" s="154"/>
      <c r="AH817" s="154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  <c r="BD817" s="154"/>
      <c r="BE817" s="154"/>
      <c r="BF817" s="154"/>
      <c r="BG817" s="154"/>
      <c r="BH817" s="154"/>
      <c r="BI817" s="154"/>
      <c r="BJ817" s="154"/>
      <c r="BK817" s="154"/>
      <c r="BL817" s="154"/>
      <c r="BM817" s="154"/>
      <c r="BN817" s="154"/>
      <c r="BO817" s="154"/>
      <c r="BP817" s="154"/>
      <c r="BQ817" s="154"/>
      <c r="BR817" s="154"/>
      <c r="BS817" s="154"/>
      <c r="BT817" s="154"/>
      <c r="BU817" s="154"/>
      <c r="BV817" s="154"/>
      <c r="BW817" s="154"/>
      <c r="BX817" s="154"/>
      <c r="BY817" s="154"/>
      <c r="BZ817" s="154"/>
      <c r="CA817" s="154"/>
      <c r="CB817" s="154"/>
      <c r="CC817" s="154"/>
      <c r="CD817" s="154"/>
      <c r="CE817" s="154"/>
      <c r="CF817" s="154"/>
      <c r="CG817" s="154"/>
      <c r="CH817" s="154"/>
      <c r="CI817" s="154"/>
      <c r="CJ817" s="154"/>
      <c r="CK817" s="154"/>
      <c r="CL817" s="154"/>
      <c r="CM817" s="154"/>
      <c r="CN817" s="154"/>
      <c r="CO817" s="154"/>
      <c r="CP817" s="154"/>
      <c r="CQ817" s="154"/>
      <c r="CR817" s="154"/>
      <c r="CS817" s="154"/>
      <c r="CT817" s="154"/>
      <c r="CU817" s="154"/>
      <c r="CV817" s="154"/>
      <c r="CW817" s="154"/>
      <c r="CX817" s="154"/>
      <c r="CY817" s="154"/>
      <c r="CZ817" s="154"/>
      <c r="DA817" s="154"/>
      <c r="DB817" s="154"/>
      <c r="DC817" s="154"/>
      <c r="DD817" s="154"/>
      <c r="DE817" s="154"/>
      <c r="DF817" s="154"/>
      <c r="DG817" s="154"/>
      <c r="DH817" s="154"/>
      <c r="DI817" s="154"/>
      <c r="DJ817" s="154"/>
      <c r="DK817" s="154"/>
      <c r="DL817" s="154"/>
      <c r="DM817" s="154"/>
      <c r="DN817" s="154"/>
      <c r="DO817" s="154"/>
      <c r="DP817" s="154"/>
      <c r="DQ817" s="154"/>
      <c r="DR817" s="154"/>
      <c r="DS817" s="154"/>
      <c r="DT817" s="154"/>
      <c r="DU817" s="154"/>
      <c r="DV817" s="154"/>
      <c r="DW817" s="154"/>
      <c r="DX817" s="154"/>
      <c r="DY817" s="154"/>
      <c r="DZ817" s="154"/>
      <c r="EA817" s="154"/>
      <c r="EB817" s="154"/>
      <c r="EC817" s="154"/>
      <c r="ED817" s="154"/>
      <c r="EE817" s="154"/>
      <c r="EF817" s="154"/>
      <c r="EG817" s="154"/>
      <c r="EH817" s="154"/>
      <c r="EI817" s="154"/>
      <c r="EJ817" s="154"/>
      <c r="EK817" s="154"/>
      <c r="EL817" s="154"/>
      <c r="EM817" s="154"/>
      <c r="EN817" s="154"/>
      <c r="EO817" s="154"/>
      <c r="EP817" s="154"/>
      <c r="EQ817" s="154"/>
      <c r="ER817" s="154"/>
      <c r="ES817" s="154"/>
      <c r="ET817" s="154"/>
      <c r="EU817" s="154"/>
      <c r="EV817" s="154"/>
    </row>
    <row r="818" spans="32:152" ht="12.75"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  <c r="BD818" s="154"/>
      <c r="BE818" s="154"/>
      <c r="BF818" s="154"/>
      <c r="BG818" s="154"/>
      <c r="BH818" s="154"/>
      <c r="BI818" s="154"/>
      <c r="BJ818" s="154"/>
      <c r="BK818" s="154"/>
      <c r="BL818" s="154"/>
      <c r="BM818" s="154"/>
      <c r="BN818" s="154"/>
      <c r="BO818" s="154"/>
      <c r="BP818" s="154"/>
      <c r="BQ818" s="154"/>
      <c r="BR818" s="154"/>
      <c r="BS818" s="154"/>
      <c r="BT818" s="154"/>
      <c r="BU818" s="154"/>
      <c r="BV818" s="154"/>
      <c r="BW818" s="154"/>
      <c r="BX818" s="154"/>
      <c r="BY818" s="154"/>
      <c r="BZ818" s="154"/>
      <c r="CA818" s="154"/>
      <c r="CB818" s="154"/>
      <c r="CC818" s="154"/>
      <c r="CD818" s="154"/>
      <c r="CE818" s="154"/>
      <c r="CF818" s="154"/>
      <c r="CG818" s="154"/>
      <c r="CH818" s="154"/>
      <c r="CI818" s="154"/>
      <c r="CJ818" s="154"/>
      <c r="CK818" s="154"/>
      <c r="CL818" s="154"/>
      <c r="CM818" s="154"/>
      <c r="CN818" s="154"/>
      <c r="CO818" s="154"/>
      <c r="CP818" s="154"/>
      <c r="CQ818" s="154"/>
      <c r="CR818" s="154"/>
      <c r="CS818" s="154"/>
      <c r="CT818" s="154"/>
      <c r="CU818" s="154"/>
      <c r="CV818" s="154"/>
      <c r="CW818" s="154"/>
      <c r="CX818" s="154"/>
      <c r="CY818" s="154"/>
      <c r="CZ818" s="154"/>
      <c r="DA818" s="154"/>
      <c r="DB818" s="154"/>
      <c r="DC818" s="154"/>
      <c r="DD818" s="154"/>
      <c r="DE818" s="154"/>
      <c r="DF818" s="154"/>
      <c r="DG818" s="154"/>
      <c r="DH818" s="154"/>
      <c r="DI818" s="154"/>
      <c r="DJ818" s="154"/>
      <c r="DK818" s="154"/>
      <c r="DL818" s="154"/>
      <c r="DM818" s="154"/>
      <c r="DN818" s="154"/>
      <c r="DO818" s="154"/>
      <c r="DP818" s="154"/>
      <c r="DQ818" s="154"/>
      <c r="DR818" s="154"/>
      <c r="DS818" s="154"/>
      <c r="DT818" s="154"/>
      <c r="DU818" s="154"/>
      <c r="DV818" s="154"/>
      <c r="DW818" s="154"/>
      <c r="DX818" s="154"/>
      <c r="DY818" s="154"/>
      <c r="DZ818" s="154"/>
      <c r="EA818" s="154"/>
      <c r="EB818" s="154"/>
      <c r="EC818" s="154"/>
      <c r="ED818" s="154"/>
      <c r="EE818" s="154"/>
      <c r="EF818" s="154"/>
      <c r="EG818" s="154"/>
      <c r="EH818" s="154"/>
      <c r="EI818" s="154"/>
      <c r="EJ818" s="154"/>
      <c r="EK818" s="154"/>
      <c r="EL818" s="154"/>
      <c r="EM818" s="154"/>
      <c r="EN818" s="154"/>
      <c r="EO818" s="154"/>
      <c r="EP818" s="154"/>
      <c r="EQ818" s="154"/>
      <c r="ER818" s="154"/>
      <c r="ES818" s="154"/>
      <c r="ET818" s="154"/>
      <c r="EU818" s="154"/>
      <c r="EV818" s="154"/>
    </row>
    <row r="819" spans="32:152" ht="12.75">
      <c r="AF819" s="154"/>
      <c r="AG819" s="154"/>
      <c r="AH819" s="154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  <c r="BD819" s="154"/>
      <c r="BE819" s="154"/>
      <c r="BF819" s="154"/>
      <c r="BG819" s="154"/>
      <c r="BH819" s="154"/>
      <c r="BI819" s="154"/>
      <c r="BJ819" s="154"/>
      <c r="BK819" s="154"/>
      <c r="BL819" s="154"/>
      <c r="BM819" s="154"/>
      <c r="BN819" s="154"/>
      <c r="BO819" s="154"/>
      <c r="BP819" s="154"/>
      <c r="BQ819" s="154"/>
      <c r="BR819" s="154"/>
      <c r="BS819" s="154"/>
      <c r="BT819" s="154"/>
      <c r="BU819" s="154"/>
      <c r="BV819" s="154"/>
      <c r="BW819" s="154"/>
      <c r="BX819" s="154"/>
      <c r="BY819" s="154"/>
      <c r="BZ819" s="154"/>
      <c r="CA819" s="154"/>
      <c r="CB819" s="154"/>
      <c r="CC819" s="154"/>
      <c r="CD819" s="154"/>
      <c r="CE819" s="154"/>
      <c r="CF819" s="154"/>
      <c r="CG819" s="154"/>
      <c r="CH819" s="154"/>
      <c r="CI819" s="154"/>
      <c r="CJ819" s="154"/>
      <c r="CK819" s="154"/>
      <c r="CL819" s="154"/>
      <c r="CM819" s="154"/>
      <c r="CN819" s="154"/>
      <c r="CO819" s="154"/>
      <c r="CP819" s="154"/>
      <c r="CQ819" s="154"/>
      <c r="CR819" s="154"/>
      <c r="CS819" s="154"/>
      <c r="CT819" s="154"/>
      <c r="CU819" s="154"/>
      <c r="CV819" s="154"/>
      <c r="CW819" s="154"/>
      <c r="CX819" s="154"/>
      <c r="CY819" s="154"/>
      <c r="CZ819" s="154"/>
      <c r="DA819" s="154"/>
      <c r="DB819" s="154"/>
      <c r="DC819" s="154"/>
      <c r="DD819" s="154"/>
      <c r="DE819" s="154"/>
      <c r="DF819" s="154"/>
      <c r="DG819" s="154"/>
      <c r="DH819" s="154"/>
      <c r="DI819" s="154"/>
      <c r="DJ819" s="154"/>
      <c r="DK819" s="154"/>
      <c r="DL819" s="154"/>
      <c r="DM819" s="154"/>
      <c r="DN819" s="154"/>
      <c r="DO819" s="154"/>
      <c r="DP819" s="154"/>
      <c r="DQ819" s="154"/>
      <c r="DR819" s="154"/>
      <c r="DS819" s="154"/>
      <c r="DT819" s="154"/>
      <c r="DU819" s="154"/>
      <c r="DV819" s="154"/>
      <c r="DW819" s="154"/>
      <c r="DX819" s="154"/>
      <c r="DY819" s="154"/>
      <c r="DZ819" s="154"/>
      <c r="EA819" s="154"/>
      <c r="EB819" s="154"/>
      <c r="EC819" s="154"/>
      <c r="ED819" s="154"/>
      <c r="EE819" s="154"/>
      <c r="EF819" s="154"/>
      <c r="EG819" s="154"/>
      <c r="EH819" s="154"/>
      <c r="EI819" s="154"/>
      <c r="EJ819" s="154"/>
      <c r="EK819" s="154"/>
      <c r="EL819" s="154"/>
      <c r="EM819" s="154"/>
      <c r="EN819" s="154"/>
      <c r="EO819" s="154"/>
      <c r="EP819" s="154"/>
      <c r="EQ819" s="154"/>
      <c r="ER819" s="154"/>
      <c r="ES819" s="154"/>
      <c r="ET819" s="154"/>
      <c r="EU819" s="154"/>
      <c r="EV819" s="154"/>
    </row>
    <row r="820" spans="32:152" ht="12.75">
      <c r="AF820" s="154"/>
      <c r="AG820" s="154"/>
      <c r="AH820" s="154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  <c r="BD820" s="154"/>
      <c r="BE820" s="154"/>
      <c r="BF820" s="154"/>
      <c r="BG820" s="154"/>
      <c r="BH820" s="154"/>
      <c r="BI820" s="154"/>
      <c r="BJ820" s="154"/>
      <c r="BK820" s="154"/>
      <c r="BL820" s="154"/>
      <c r="BM820" s="154"/>
      <c r="BN820" s="154"/>
      <c r="BO820" s="154"/>
      <c r="BP820" s="154"/>
      <c r="BQ820" s="154"/>
      <c r="BR820" s="154"/>
      <c r="BS820" s="154"/>
      <c r="BT820" s="154"/>
      <c r="BU820" s="154"/>
      <c r="BV820" s="154"/>
      <c r="BW820" s="154"/>
      <c r="BX820" s="154"/>
      <c r="BY820" s="154"/>
      <c r="BZ820" s="154"/>
      <c r="CA820" s="154"/>
      <c r="CB820" s="154"/>
      <c r="CC820" s="154"/>
      <c r="CD820" s="154"/>
      <c r="CE820" s="154"/>
      <c r="CF820" s="154"/>
      <c r="CG820" s="154"/>
      <c r="CH820" s="154"/>
      <c r="CI820" s="154"/>
      <c r="CJ820" s="154"/>
      <c r="CK820" s="154"/>
      <c r="CL820" s="154"/>
      <c r="CM820" s="154"/>
      <c r="CN820" s="154"/>
      <c r="CO820" s="154"/>
      <c r="CP820" s="154"/>
      <c r="CQ820" s="154"/>
      <c r="CR820" s="154"/>
      <c r="CS820" s="154"/>
      <c r="CT820" s="154"/>
      <c r="CU820" s="154"/>
      <c r="CV820" s="154"/>
      <c r="CW820" s="154"/>
      <c r="CX820" s="154"/>
      <c r="CY820" s="154"/>
      <c r="CZ820" s="154"/>
      <c r="DA820" s="154"/>
      <c r="DB820" s="154"/>
      <c r="DC820" s="154"/>
      <c r="DD820" s="154"/>
      <c r="DE820" s="154"/>
      <c r="DF820" s="154"/>
      <c r="DG820" s="154"/>
      <c r="DH820" s="154"/>
      <c r="DI820" s="154"/>
      <c r="DJ820" s="154"/>
      <c r="DK820" s="154"/>
      <c r="DL820" s="154"/>
      <c r="DM820" s="154"/>
      <c r="DN820" s="154"/>
      <c r="DO820" s="154"/>
      <c r="DP820" s="154"/>
      <c r="DQ820" s="154"/>
      <c r="DR820" s="154"/>
      <c r="DS820" s="154"/>
      <c r="DT820" s="154"/>
      <c r="DU820" s="154"/>
      <c r="DV820" s="154"/>
      <c r="DW820" s="154"/>
      <c r="DX820" s="154"/>
      <c r="DY820" s="154"/>
      <c r="DZ820" s="154"/>
      <c r="EA820" s="154"/>
      <c r="EB820" s="154"/>
      <c r="EC820" s="154"/>
      <c r="ED820" s="154"/>
      <c r="EE820" s="154"/>
      <c r="EF820" s="154"/>
      <c r="EG820" s="154"/>
      <c r="EH820" s="154"/>
      <c r="EI820" s="154"/>
      <c r="EJ820" s="154"/>
      <c r="EK820" s="154"/>
      <c r="EL820" s="154"/>
      <c r="EM820" s="154"/>
      <c r="EN820" s="154"/>
      <c r="EO820" s="154"/>
      <c r="EP820" s="154"/>
      <c r="EQ820" s="154"/>
      <c r="ER820" s="154"/>
      <c r="ES820" s="154"/>
      <c r="ET820" s="154"/>
      <c r="EU820" s="154"/>
      <c r="EV820" s="154"/>
    </row>
    <row r="821" spans="32:152" ht="12.75">
      <c r="AF821" s="154"/>
      <c r="AG821" s="154"/>
      <c r="AH821" s="154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  <c r="BD821" s="154"/>
      <c r="BE821" s="154"/>
      <c r="BF821" s="154"/>
      <c r="BG821" s="154"/>
      <c r="BH821" s="154"/>
      <c r="BI821" s="154"/>
      <c r="BJ821" s="154"/>
      <c r="BK821" s="154"/>
      <c r="BL821" s="154"/>
      <c r="BM821" s="154"/>
      <c r="BN821" s="154"/>
      <c r="BO821" s="154"/>
      <c r="BP821" s="154"/>
      <c r="BQ821" s="154"/>
      <c r="BR821" s="154"/>
      <c r="BS821" s="154"/>
      <c r="BT821" s="154"/>
      <c r="BU821" s="154"/>
      <c r="BV821" s="154"/>
      <c r="BW821" s="154"/>
      <c r="BX821" s="154"/>
      <c r="BY821" s="154"/>
      <c r="BZ821" s="154"/>
      <c r="CA821" s="154"/>
      <c r="CB821" s="154"/>
      <c r="CC821" s="154"/>
      <c r="CD821" s="154"/>
      <c r="CE821" s="154"/>
      <c r="CF821" s="154"/>
      <c r="CG821" s="154"/>
      <c r="CH821" s="154"/>
      <c r="CI821" s="154"/>
      <c r="CJ821" s="154"/>
      <c r="CK821" s="154"/>
      <c r="CL821" s="154"/>
      <c r="CM821" s="154"/>
      <c r="CN821" s="154"/>
      <c r="CO821" s="154"/>
      <c r="CP821" s="154"/>
      <c r="CQ821" s="154"/>
      <c r="CR821" s="154"/>
      <c r="CS821" s="154"/>
      <c r="CT821" s="154"/>
      <c r="CU821" s="154"/>
      <c r="CV821" s="154"/>
      <c r="CW821" s="154"/>
      <c r="CX821" s="154"/>
      <c r="CY821" s="154"/>
      <c r="CZ821" s="154"/>
      <c r="DA821" s="154"/>
      <c r="DB821" s="154"/>
      <c r="DC821" s="154"/>
      <c r="DD821" s="154"/>
      <c r="DE821" s="154"/>
      <c r="DF821" s="154"/>
      <c r="DG821" s="154"/>
      <c r="DH821" s="154"/>
      <c r="DI821" s="154"/>
      <c r="DJ821" s="154"/>
      <c r="DK821" s="154"/>
      <c r="DL821" s="154"/>
      <c r="DM821" s="154"/>
      <c r="DN821" s="154"/>
      <c r="DO821" s="154"/>
      <c r="DP821" s="154"/>
      <c r="DQ821" s="154"/>
      <c r="DR821" s="154"/>
      <c r="DS821" s="154"/>
      <c r="DT821" s="154"/>
      <c r="DU821" s="154"/>
      <c r="DV821" s="154"/>
      <c r="DW821" s="154"/>
      <c r="DX821" s="154"/>
      <c r="DY821" s="154"/>
      <c r="DZ821" s="154"/>
      <c r="EA821" s="154"/>
      <c r="EB821" s="154"/>
      <c r="EC821" s="154"/>
      <c r="ED821" s="154"/>
      <c r="EE821" s="154"/>
      <c r="EF821" s="154"/>
      <c r="EG821" s="154"/>
      <c r="EH821" s="154"/>
      <c r="EI821" s="154"/>
      <c r="EJ821" s="154"/>
      <c r="EK821" s="154"/>
      <c r="EL821" s="154"/>
      <c r="EM821" s="154"/>
      <c r="EN821" s="154"/>
      <c r="EO821" s="154"/>
      <c r="EP821" s="154"/>
      <c r="EQ821" s="154"/>
      <c r="ER821" s="154"/>
      <c r="ES821" s="154"/>
      <c r="ET821" s="154"/>
      <c r="EU821" s="154"/>
      <c r="EV821" s="154"/>
    </row>
    <row r="822" spans="32:152" ht="12.75"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  <c r="BD822" s="154"/>
      <c r="BE822" s="154"/>
      <c r="BF822" s="154"/>
      <c r="BG822" s="154"/>
      <c r="BH822" s="154"/>
      <c r="BI822" s="154"/>
      <c r="BJ822" s="154"/>
      <c r="BK822" s="154"/>
      <c r="BL822" s="154"/>
      <c r="BM822" s="154"/>
      <c r="BN822" s="154"/>
      <c r="BO822" s="154"/>
      <c r="BP822" s="154"/>
      <c r="BQ822" s="154"/>
      <c r="BR822" s="154"/>
      <c r="BS822" s="154"/>
      <c r="BT822" s="154"/>
      <c r="BU822" s="154"/>
      <c r="BV822" s="154"/>
      <c r="BW822" s="154"/>
      <c r="BX822" s="154"/>
      <c r="BY822" s="154"/>
      <c r="BZ822" s="154"/>
      <c r="CA822" s="154"/>
      <c r="CB822" s="154"/>
      <c r="CC822" s="154"/>
      <c r="CD822" s="154"/>
      <c r="CE822" s="154"/>
      <c r="CF822" s="154"/>
      <c r="CG822" s="154"/>
      <c r="CH822" s="154"/>
      <c r="CI822" s="154"/>
      <c r="CJ822" s="154"/>
      <c r="CK822" s="154"/>
      <c r="CL822" s="154"/>
      <c r="CM822" s="154"/>
      <c r="CN822" s="154"/>
      <c r="CO822" s="154"/>
      <c r="CP822" s="154"/>
      <c r="CQ822" s="154"/>
      <c r="CR822" s="154"/>
      <c r="CS822" s="154"/>
      <c r="CT822" s="154"/>
      <c r="CU822" s="154"/>
      <c r="CV822" s="154"/>
      <c r="CW822" s="154"/>
      <c r="CX822" s="154"/>
      <c r="CY822" s="154"/>
      <c r="CZ822" s="154"/>
      <c r="DA822" s="154"/>
      <c r="DB822" s="154"/>
      <c r="DC822" s="154"/>
      <c r="DD822" s="154"/>
      <c r="DE822" s="154"/>
      <c r="DF822" s="154"/>
      <c r="DG822" s="154"/>
      <c r="DH822" s="154"/>
      <c r="DI822" s="154"/>
      <c r="DJ822" s="154"/>
      <c r="DK822" s="154"/>
      <c r="DL822" s="154"/>
      <c r="DM822" s="154"/>
      <c r="DN822" s="154"/>
      <c r="DO822" s="154"/>
      <c r="DP822" s="154"/>
      <c r="DQ822" s="154"/>
      <c r="DR822" s="154"/>
      <c r="DS822" s="154"/>
      <c r="DT822" s="154"/>
      <c r="DU822" s="154"/>
      <c r="DV822" s="154"/>
      <c r="DW822" s="154"/>
      <c r="DX822" s="154"/>
      <c r="DY822" s="154"/>
      <c r="DZ822" s="154"/>
      <c r="EA822" s="154"/>
      <c r="EB822" s="154"/>
      <c r="EC822" s="154"/>
      <c r="ED822" s="154"/>
      <c r="EE822" s="154"/>
      <c r="EF822" s="154"/>
      <c r="EG822" s="154"/>
      <c r="EH822" s="154"/>
      <c r="EI822" s="154"/>
      <c r="EJ822" s="154"/>
      <c r="EK822" s="154"/>
      <c r="EL822" s="154"/>
      <c r="EM822" s="154"/>
      <c r="EN822" s="154"/>
      <c r="EO822" s="154"/>
      <c r="EP822" s="154"/>
      <c r="EQ822" s="154"/>
      <c r="ER822" s="154"/>
      <c r="ES822" s="154"/>
      <c r="ET822" s="154"/>
      <c r="EU822" s="154"/>
      <c r="EV822" s="154"/>
    </row>
    <row r="823" spans="32:152" ht="12.75">
      <c r="AF823" s="154"/>
      <c r="AG823" s="154"/>
      <c r="AH823" s="154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  <c r="BD823" s="154"/>
      <c r="BE823" s="154"/>
      <c r="BF823" s="154"/>
      <c r="BG823" s="154"/>
      <c r="BH823" s="154"/>
      <c r="BI823" s="154"/>
      <c r="BJ823" s="154"/>
      <c r="BK823" s="154"/>
      <c r="BL823" s="154"/>
      <c r="BM823" s="154"/>
      <c r="BN823" s="154"/>
      <c r="BO823" s="154"/>
      <c r="BP823" s="154"/>
      <c r="BQ823" s="154"/>
      <c r="BR823" s="154"/>
      <c r="BS823" s="154"/>
      <c r="BT823" s="154"/>
      <c r="BU823" s="154"/>
      <c r="BV823" s="154"/>
      <c r="BW823" s="154"/>
      <c r="BX823" s="154"/>
      <c r="BY823" s="154"/>
      <c r="BZ823" s="154"/>
      <c r="CA823" s="154"/>
      <c r="CB823" s="154"/>
      <c r="CC823" s="154"/>
      <c r="CD823" s="154"/>
      <c r="CE823" s="154"/>
      <c r="CF823" s="154"/>
      <c r="CG823" s="154"/>
      <c r="CH823" s="154"/>
      <c r="CI823" s="154"/>
      <c r="CJ823" s="154"/>
      <c r="CK823" s="154"/>
      <c r="CL823" s="154"/>
      <c r="CM823" s="154"/>
      <c r="CN823" s="154"/>
      <c r="CO823" s="154"/>
      <c r="CP823" s="154"/>
      <c r="CQ823" s="154"/>
      <c r="CR823" s="154"/>
      <c r="CS823" s="154"/>
      <c r="CT823" s="154"/>
      <c r="CU823" s="154"/>
      <c r="CV823" s="154"/>
      <c r="CW823" s="154"/>
      <c r="CX823" s="154"/>
      <c r="CY823" s="154"/>
      <c r="CZ823" s="154"/>
      <c r="DA823" s="154"/>
      <c r="DB823" s="154"/>
      <c r="DC823" s="154"/>
      <c r="DD823" s="154"/>
      <c r="DE823" s="154"/>
      <c r="DF823" s="154"/>
      <c r="DG823" s="154"/>
      <c r="DH823" s="154"/>
      <c r="DI823" s="154"/>
      <c r="DJ823" s="154"/>
      <c r="DK823" s="154"/>
      <c r="DL823" s="154"/>
      <c r="DM823" s="154"/>
      <c r="DN823" s="154"/>
      <c r="DO823" s="154"/>
      <c r="DP823" s="154"/>
      <c r="DQ823" s="154"/>
      <c r="DR823" s="154"/>
      <c r="DS823" s="154"/>
      <c r="DT823" s="154"/>
      <c r="DU823" s="154"/>
      <c r="DV823" s="154"/>
      <c r="DW823" s="154"/>
      <c r="DX823" s="154"/>
      <c r="DY823" s="154"/>
      <c r="DZ823" s="154"/>
      <c r="EA823" s="154"/>
      <c r="EB823" s="154"/>
      <c r="EC823" s="154"/>
      <c r="ED823" s="154"/>
      <c r="EE823" s="154"/>
      <c r="EF823" s="154"/>
      <c r="EG823" s="154"/>
      <c r="EH823" s="154"/>
      <c r="EI823" s="154"/>
      <c r="EJ823" s="154"/>
      <c r="EK823" s="154"/>
      <c r="EL823" s="154"/>
      <c r="EM823" s="154"/>
      <c r="EN823" s="154"/>
      <c r="EO823" s="154"/>
      <c r="EP823" s="154"/>
      <c r="EQ823" s="154"/>
      <c r="ER823" s="154"/>
      <c r="ES823" s="154"/>
      <c r="ET823" s="154"/>
      <c r="EU823" s="154"/>
      <c r="EV823" s="154"/>
    </row>
    <row r="824" spans="32:152" ht="12.75">
      <c r="AF824" s="154"/>
      <c r="AG824" s="154"/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  <c r="BD824" s="154"/>
      <c r="BE824" s="154"/>
      <c r="BF824" s="154"/>
      <c r="BG824" s="154"/>
      <c r="BH824" s="154"/>
      <c r="BI824" s="154"/>
      <c r="BJ824" s="154"/>
      <c r="BK824" s="154"/>
      <c r="BL824" s="154"/>
      <c r="BM824" s="154"/>
      <c r="BN824" s="154"/>
      <c r="BO824" s="154"/>
      <c r="BP824" s="154"/>
      <c r="BQ824" s="154"/>
      <c r="BR824" s="154"/>
      <c r="BS824" s="154"/>
      <c r="BT824" s="154"/>
      <c r="BU824" s="154"/>
      <c r="BV824" s="154"/>
      <c r="BW824" s="154"/>
      <c r="BX824" s="154"/>
      <c r="BY824" s="154"/>
      <c r="BZ824" s="154"/>
      <c r="CA824" s="154"/>
      <c r="CB824" s="154"/>
      <c r="CC824" s="154"/>
      <c r="CD824" s="154"/>
      <c r="CE824" s="154"/>
      <c r="CF824" s="154"/>
      <c r="CG824" s="154"/>
      <c r="CH824" s="154"/>
      <c r="CI824" s="154"/>
      <c r="CJ824" s="154"/>
      <c r="CK824" s="154"/>
      <c r="CL824" s="154"/>
      <c r="CM824" s="154"/>
      <c r="CN824" s="154"/>
      <c r="CO824" s="154"/>
      <c r="CP824" s="154"/>
      <c r="CQ824" s="154"/>
      <c r="CR824" s="154"/>
      <c r="CS824" s="154"/>
      <c r="CT824" s="154"/>
      <c r="CU824" s="154"/>
      <c r="CV824" s="154"/>
      <c r="CW824" s="154"/>
      <c r="CX824" s="154"/>
      <c r="CY824" s="154"/>
      <c r="CZ824" s="154"/>
      <c r="DA824" s="154"/>
      <c r="DB824" s="154"/>
      <c r="DC824" s="154"/>
      <c r="DD824" s="154"/>
      <c r="DE824" s="154"/>
      <c r="DF824" s="154"/>
      <c r="DG824" s="154"/>
      <c r="DH824" s="154"/>
      <c r="DI824" s="154"/>
      <c r="DJ824" s="154"/>
      <c r="DK824" s="154"/>
      <c r="DL824" s="154"/>
      <c r="DM824" s="154"/>
      <c r="DN824" s="154"/>
      <c r="DO824" s="154"/>
      <c r="DP824" s="154"/>
      <c r="DQ824" s="154"/>
      <c r="DR824" s="154"/>
      <c r="DS824" s="154"/>
      <c r="DT824" s="154"/>
      <c r="DU824" s="154"/>
      <c r="DV824" s="154"/>
      <c r="DW824" s="154"/>
      <c r="DX824" s="154"/>
      <c r="DY824" s="154"/>
      <c r="DZ824" s="154"/>
      <c r="EA824" s="154"/>
      <c r="EB824" s="154"/>
      <c r="EC824" s="154"/>
      <c r="ED824" s="154"/>
      <c r="EE824" s="154"/>
      <c r="EF824" s="154"/>
      <c r="EG824" s="154"/>
      <c r="EH824" s="154"/>
      <c r="EI824" s="154"/>
      <c r="EJ824" s="154"/>
      <c r="EK824" s="154"/>
      <c r="EL824" s="154"/>
      <c r="EM824" s="154"/>
      <c r="EN824" s="154"/>
      <c r="EO824" s="154"/>
      <c r="EP824" s="154"/>
      <c r="EQ824" s="154"/>
      <c r="ER824" s="154"/>
      <c r="ES824" s="154"/>
      <c r="ET824" s="154"/>
      <c r="EU824" s="154"/>
      <c r="EV824" s="154"/>
    </row>
    <row r="825" spans="32:152" ht="12.75">
      <c r="AF825" s="154"/>
      <c r="AG825" s="154"/>
      <c r="AH825" s="154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  <c r="BD825" s="154"/>
      <c r="BE825" s="154"/>
      <c r="BF825" s="154"/>
      <c r="BG825" s="154"/>
      <c r="BH825" s="154"/>
      <c r="BI825" s="154"/>
      <c r="BJ825" s="154"/>
      <c r="BK825" s="154"/>
      <c r="BL825" s="154"/>
      <c r="BM825" s="154"/>
      <c r="BN825" s="154"/>
      <c r="BO825" s="154"/>
      <c r="BP825" s="154"/>
      <c r="BQ825" s="154"/>
      <c r="BR825" s="154"/>
      <c r="BS825" s="154"/>
      <c r="BT825" s="154"/>
      <c r="BU825" s="154"/>
      <c r="BV825" s="154"/>
      <c r="BW825" s="154"/>
      <c r="BX825" s="154"/>
      <c r="BY825" s="154"/>
      <c r="BZ825" s="154"/>
      <c r="CA825" s="154"/>
      <c r="CB825" s="154"/>
      <c r="CC825" s="154"/>
      <c r="CD825" s="154"/>
      <c r="CE825" s="154"/>
      <c r="CF825" s="154"/>
      <c r="CG825" s="154"/>
      <c r="CH825" s="154"/>
      <c r="CI825" s="154"/>
      <c r="CJ825" s="154"/>
      <c r="CK825" s="154"/>
      <c r="CL825" s="154"/>
      <c r="CM825" s="154"/>
      <c r="CN825" s="154"/>
      <c r="CO825" s="154"/>
      <c r="CP825" s="154"/>
      <c r="CQ825" s="154"/>
      <c r="CR825" s="154"/>
      <c r="CS825" s="154"/>
      <c r="CT825" s="154"/>
      <c r="CU825" s="154"/>
      <c r="CV825" s="154"/>
      <c r="CW825" s="154"/>
      <c r="CX825" s="154"/>
      <c r="CY825" s="154"/>
      <c r="CZ825" s="154"/>
      <c r="DA825" s="154"/>
      <c r="DB825" s="154"/>
      <c r="DC825" s="154"/>
      <c r="DD825" s="154"/>
      <c r="DE825" s="154"/>
      <c r="DF825" s="154"/>
      <c r="DG825" s="154"/>
      <c r="DH825" s="154"/>
      <c r="DI825" s="154"/>
      <c r="DJ825" s="154"/>
      <c r="DK825" s="154"/>
      <c r="DL825" s="154"/>
      <c r="DM825" s="154"/>
      <c r="DN825" s="154"/>
      <c r="DO825" s="154"/>
      <c r="DP825" s="154"/>
      <c r="DQ825" s="154"/>
      <c r="DR825" s="154"/>
      <c r="DS825" s="154"/>
      <c r="DT825" s="154"/>
      <c r="DU825" s="154"/>
      <c r="DV825" s="154"/>
      <c r="DW825" s="154"/>
      <c r="DX825" s="154"/>
      <c r="DY825" s="154"/>
      <c r="DZ825" s="154"/>
      <c r="EA825" s="154"/>
      <c r="EB825" s="154"/>
      <c r="EC825" s="154"/>
      <c r="ED825" s="154"/>
      <c r="EE825" s="154"/>
      <c r="EF825" s="154"/>
      <c r="EG825" s="154"/>
      <c r="EH825" s="154"/>
      <c r="EI825" s="154"/>
      <c r="EJ825" s="154"/>
      <c r="EK825" s="154"/>
      <c r="EL825" s="154"/>
      <c r="EM825" s="154"/>
      <c r="EN825" s="154"/>
      <c r="EO825" s="154"/>
      <c r="EP825" s="154"/>
      <c r="EQ825" s="154"/>
      <c r="ER825" s="154"/>
      <c r="ES825" s="154"/>
      <c r="ET825" s="154"/>
      <c r="EU825" s="154"/>
      <c r="EV825" s="154"/>
    </row>
    <row r="826" spans="32:152" ht="12.75">
      <c r="AF826" s="154"/>
      <c r="AG826" s="154"/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  <c r="BD826" s="154"/>
      <c r="BE826" s="154"/>
      <c r="BF826" s="154"/>
      <c r="BG826" s="154"/>
      <c r="BH826" s="154"/>
      <c r="BI826" s="154"/>
      <c r="BJ826" s="154"/>
      <c r="BK826" s="154"/>
      <c r="BL826" s="154"/>
      <c r="BM826" s="154"/>
      <c r="BN826" s="154"/>
      <c r="BO826" s="154"/>
      <c r="BP826" s="154"/>
      <c r="BQ826" s="154"/>
      <c r="BR826" s="154"/>
      <c r="BS826" s="154"/>
      <c r="BT826" s="154"/>
      <c r="BU826" s="154"/>
      <c r="BV826" s="154"/>
      <c r="BW826" s="154"/>
      <c r="BX826" s="154"/>
      <c r="BY826" s="154"/>
      <c r="BZ826" s="154"/>
      <c r="CA826" s="154"/>
      <c r="CB826" s="154"/>
      <c r="CC826" s="154"/>
      <c r="CD826" s="154"/>
      <c r="CE826" s="154"/>
      <c r="CF826" s="154"/>
      <c r="CG826" s="154"/>
      <c r="CH826" s="154"/>
      <c r="CI826" s="154"/>
      <c r="CJ826" s="154"/>
      <c r="CK826" s="154"/>
      <c r="CL826" s="154"/>
      <c r="CM826" s="154"/>
      <c r="CN826" s="154"/>
      <c r="CO826" s="154"/>
      <c r="CP826" s="154"/>
      <c r="CQ826" s="154"/>
      <c r="CR826" s="154"/>
      <c r="CS826" s="154"/>
      <c r="CT826" s="154"/>
      <c r="CU826" s="154"/>
      <c r="CV826" s="154"/>
      <c r="CW826" s="154"/>
      <c r="CX826" s="154"/>
      <c r="CY826" s="154"/>
      <c r="CZ826" s="154"/>
      <c r="DA826" s="154"/>
      <c r="DB826" s="154"/>
      <c r="DC826" s="154"/>
      <c r="DD826" s="154"/>
      <c r="DE826" s="154"/>
      <c r="DF826" s="154"/>
      <c r="DG826" s="154"/>
      <c r="DH826" s="154"/>
      <c r="DI826" s="154"/>
      <c r="DJ826" s="154"/>
      <c r="DK826" s="154"/>
      <c r="DL826" s="154"/>
      <c r="DM826" s="154"/>
      <c r="DN826" s="154"/>
      <c r="DO826" s="154"/>
      <c r="DP826" s="154"/>
      <c r="DQ826" s="154"/>
      <c r="DR826" s="154"/>
      <c r="DS826" s="154"/>
      <c r="DT826" s="154"/>
      <c r="DU826" s="154"/>
      <c r="DV826" s="154"/>
      <c r="DW826" s="154"/>
      <c r="DX826" s="154"/>
      <c r="DY826" s="154"/>
      <c r="DZ826" s="154"/>
      <c r="EA826" s="154"/>
      <c r="EB826" s="154"/>
      <c r="EC826" s="154"/>
      <c r="ED826" s="154"/>
      <c r="EE826" s="154"/>
      <c r="EF826" s="154"/>
      <c r="EG826" s="154"/>
      <c r="EH826" s="154"/>
      <c r="EI826" s="154"/>
      <c r="EJ826" s="154"/>
      <c r="EK826" s="154"/>
      <c r="EL826" s="154"/>
      <c r="EM826" s="154"/>
      <c r="EN826" s="154"/>
      <c r="EO826" s="154"/>
      <c r="EP826" s="154"/>
      <c r="EQ826" s="154"/>
      <c r="ER826" s="154"/>
      <c r="ES826" s="154"/>
      <c r="ET826" s="154"/>
      <c r="EU826" s="154"/>
      <c r="EV826" s="154"/>
    </row>
    <row r="827" spans="32:152" ht="12.75">
      <c r="AF827" s="154"/>
      <c r="AG827" s="154"/>
      <c r="AH827" s="154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  <c r="BD827" s="154"/>
      <c r="BE827" s="154"/>
      <c r="BF827" s="154"/>
      <c r="BG827" s="154"/>
      <c r="BH827" s="154"/>
      <c r="BI827" s="154"/>
      <c r="BJ827" s="154"/>
      <c r="BK827" s="154"/>
      <c r="BL827" s="154"/>
      <c r="BM827" s="154"/>
      <c r="BN827" s="154"/>
      <c r="BO827" s="154"/>
      <c r="BP827" s="154"/>
      <c r="BQ827" s="154"/>
      <c r="BR827" s="154"/>
      <c r="BS827" s="154"/>
      <c r="BT827" s="154"/>
      <c r="BU827" s="154"/>
      <c r="BV827" s="154"/>
      <c r="BW827" s="154"/>
      <c r="BX827" s="154"/>
      <c r="BY827" s="154"/>
      <c r="BZ827" s="154"/>
      <c r="CA827" s="154"/>
      <c r="CB827" s="154"/>
      <c r="CC827" s="154"/>
      <c r="CD827" s="154"/>
      <c r="CE827" s="154"/>
      <c r="CF827" s="154"/>
      <c r="CG827" s="154"/>
      <c r="CH827" s="154"/>
      <c r="CI827" s="154"/>
      <c r="CJ827" s="154"/>
      <c r="CK827" s="154"/>
      <c r="CL827" s="154"/>
      <c r="CM827" s="154"/>
      <c r="CN827" s="154"/>
      <c r="CO827" s="154"/>
      <c r="CP827" s="154"/>
      <c r="CQ827" s="154"/>
      <c r="CR827" s="154"/>
      <c r="CS827" s="154"/>
      <c r="CT827" s="154"/>
      <c r="CU827" s="154"/>
      <c r="CV827" s="154"/>
      <c r="CW827" s="154"/>
      <c r="CX827" s="154"/>
      <c r="CY827" s="154"/>
      <c r="CZ827" s="154"/>
      <c r="DA827" s="154"/>
      <c r="DB827" s="154"/>
      <c r="DC827" s="154"/>
      <c r="DD827" s="154"/>
      <c r="DE827" s="154"/>
      <c r="DF827" s="154"/>
      <c r="DG827" s="154"/>
      <c r="DH827" s="154"/>
      <c r="DI827" s="154"/>
      <c r="DJ827" s="154"/>
      <c r="DK827" s="154"/>
      <c r="DL827" s="154"/>
      <c r="DM827" s="154"/>
      <c r="DN827" s="154"/>
      <c r="DO827" s="154"/>
      <c r="DP827" s="154"/>
      <c r="DQ827" s="154"/>
      <c r="DR827" s="154"/>
      <c r="DS827" s="154"/>
      <c r="DT827" s="154"/>
      <c r="DU827" s="154"/>
      <c r="DV827" s="154"/>
      <c r="DW827" s="154"/>
      <c r="DX827" s="154"/>
      <c r="DY827" s="154"/>
      <c r="DZ827" s="154"/>
      <c r="EA827" s="154"/>
      <c r="EB827" s="154"/>
      <c r="EC827" s="154"/>
      <c r="ED827" s="154"/>
      <c r="EE827" s="154"/>
      <c r="EF827" s="154"/>
      <c r="EG827" s="154"/>
      <c r="EH827" s="154"/>
      <c r="EI827" s="154"/>
      <c r="EJ827" s="154"/>
      <c r="EK827" s="154"/>
      <c r="EL827" s="154"/>
      <c r="EM827" s="154"/>
      <c r="EN827" s="154"/>
      <c r="EO827" s="154"/>
      <c r="EP827" s="154"/>
      <c r="EQ827" s="154"/>
      <c r="ER827" s="154"/>
      <c r="ES827" s="154"/>
      <c r="ET827" s="154"/>
      <c r="EU827" s="154"/>
      <c r="EV827" s="154"/>
    </row>
    <row r="828" spans="32:152" ht="12.75">
      <c r="AF828" s="154"/>
      <c r="AG828" s="154"/>
      <c r="AH828" s="154"/>
      <c r="AI828" s="154"/>
      <c r="AJ828" s="154"/>
      <c r="AK828" s="154"/>
      <c r="AL828" s="154"/>
      <c r="AM828" s="154"/>
      <c r="AN828" s="154"/>
      <c r="AO828" s="154"/>
      <c r="AP828" s="154"/>
      <c r="AQ828" s="154"/>
      <c r="AR828" s="154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  <c r="BC828" s="154"/>
      <c r="BD828" s="154"/>
      <c r="BE828" s="154"/>
      <c r="BF828" s="154"/>
      <c r="BG828" s="154"/>
      <c r="BH828" s="154"/>
      <c r="BI828" s="154"/>
      <c r="BJ828" s="154"/>
      <c r="BK828" s="154"/>
      <c r="BL828" s="154"/>
      <c r="BM828" s="154"/>
      <c r="BN828" s="154"/>
      <c r="BO828" s="154"/>
      <c r="BP828" s="154"/>
      <c r="BQ828" s="154"/>
      <c r="BR828" s="154"/>
      <c r="BS828" s="154"/>
      <c r="BT828" s="154"/>
      <c r="BU828" s="154"/>
      <c r="BV828" s="154"/>
      <c r="BW828" s="154"/>
      <c r="BX828" s="154"/>
      <c r="BY828" s="154"/>
      <c r="BZ828" s="154"/>
      <c r="CA828" s="154"/>
      <c r="CB828" s="154"/>
      <c r="CC828" s="154"/>
      <c r="CD828" s="154"/>
      <c r="CE828" s="154"/>
      <c r="CF828" s="154"/>
      <c r="CG828" s="154"/>
      <c r="CH828" s="154"/>
      <c r="CI828" s="154"/>
      <c r="CJ828" s="154"/>
      <c r="CK828" s="154"/>
      <c r="CL828" s="154"/>
      <c r="CM828" s="154"/>
      <c r="CN828" s="154"/>
      <c r="CO828" s="154"/>
      <c r="CP828" s="154"/>
      <c r="CQ828" s="154"/>
      <c r="CR828" s="154"/>
      <c r="CS828" s="154"/>
      <c r="CT828" s="154"/>
      <c r="CU828" s="154"/>
      <c r="CV828" s="154"/>
      <c r="CW828" s="154"/>
      <c r="CX828" s="154"/>
      <c r="CY828" s="154"/>
      <c r="CZ828" s="154"/>
      <c r="DA828" s="154"/>
      <c r="DB828" s="154"/>
      <c r="DC828" s="154"/>
      <c r="DD828" s="154"/>
      <c r="DE828" s="154"/>
      <c r="DF828" s="154"/>
      <c r="DG828" s="154"/>
      <c r="DH828" s="154"/>
      <c r="DI828" s="154"/>
      <c r="DJ828" s="154"/>
      <c r="DK828" s="154"/>
      <c r="DL828" s="154"/>
      <c r="DM828" s="154"/>
      <c r="DN828" s="154"/>
      <c r="DO828" s="154"/>
      <c r="DP828" s="154"/>
      <c r="DQ828" s="154"/>
      <c r="DR828" s="154"/>
      <c r="DS828" s="154"/>
      <c r="DT828" s="154"/>
      <c r="DU828" s="154"/>
      <c r="DV828" s="154"/>
      <c r="DW828" s="154"/>
      <c r="DX828" s="154"/>
      <c r="DY828" s="154"/>
      <c r="DZ828" s="154"/>
      <c r="EA828" s="154"/>
      <c r="EB828" s="154"/>
      <c r="EC828" s="154"/>
      <c r="ED828" s="154"/>
      <c r="EE828" s="154"/>
      <c r="EF828" s="154"/>
      <c r="EG828" s="154"/>
      <c r="EH828" s="154"/>
      <c r="EI828" s="154"/>
      <c r="EJ828" s="154"/>
      <c r="EK828" s="154"/>
      <c r="EL828" s="154"/>
      <c r="EM828" s="154"/>
      <c r="EN828" s="154"/>
      <c r="EO828" s="154"/>
      <c r="EP828" s="154"/>
      <c r="EQ828" s="154"/>
      <c r="ER828" s="154"/>
      <c r="ES828" s="154"/>
      <c r="ET828" s="154"/>
      <c r="EU828" s="154"/>
      <c r="EV828" s="154"/>
    </row>
    <row r="829" spans="32:152" ht="12.75">
      <c r="AF829" s="154"/>
      <c r="AG829" s="154"/>
      <c r="AH829" s="154"/>
      <c r="AI829" s="154"/>
      <c r="AJ829" s="154"/>
      <c r="AK829" s="154"/>
      <c r="AL829" s="154"/>
      <c r="AM829" s="154"/>
      <c r="AN829" s="154"/>
      <c r="AO829" s="154"/>
      <c r="AP829" s="154"/>
      <c r="AQ829" s="154"/>
      <c r="AR829" s="154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  <c r="BC829" s="154"/>
      <c r="BD829" s="154"/>
      <c r="BE829" s="154"/>
      <c r="BF829" s="154"/>
      <c r="BG829" s="154"/>
      <c r="BH829" s="154"/>
      <c r="BI829" s="154"/>
      <c r="BJ829" s="154"/>
      <c r="BK829" s="154"/>
      <c r="BL829" s="154"/>
      <c r="BM829" s="154"/>
      <c r="BN829" s="154"/>
      <c r="BO829" s="154"/>
      <c r="BP829" s="154"/>
      <c r="BQ829" s="154"/>
      <c r="BR829" s="154"/>
      <c r="BS829" s="154"/>
      <c r="BT829" s="154"/>
      <c r="BU829" s="154"/>
      <c r="BV829" s="154"/>
      <c r="BW829" s="154"/>
      <c r="BX829" s="154"/>
      <c r="BY829" s="154"/>
      <c r="BZ829" s="154"/>
      <c r="CA829" s="154"/>
      <c r="CB829" s="154"/>
      <c r="CC829" s="154"/>
      <c r="CD829" s="154"/>
      <c r="CE829" s="154"/>
      <c r="CF829" s="154"/>
      <c r="CG829" s="154"/>
      <c r="CH829" s="154"/>
      <c r="CI829" s="154"/>
      <c r="CJ829" s="154"/>
      <c r="CK829" s="154"/>
      <c r="CL829" s="154"/>
      <c r="CM829" s="154"/>
      <c r="CN829" s="154"/>
      <c r="CO829" s="154"/>
      <c r="CP829" s="154"/>
      <c r="CQ829" s="154"/>
      <c r="CR829" s="154"/>
      <c r="CS829" s="154"/>
      <c r="CT829" s="154"/>
      <c r="CU829" s="154"/>
      <c r="CV829" s="154"/>
      <c r="CW829" s="154"/>
      <c r="CX829" s="154"/>
      <c r="CY829" s="154"/>
      <c r="CZ829" s="154"/>
      <c r="DA829" s="154"/>
      <c r="DB829" s="154"/>
      <c r="DC829" s="154"/>
      <c r="DD829" s="154"/>
      <c r="DE829" s="154"/>
      <c r="DF829" s="154"/>
      <c r="DG829" s="154"/>
      <c r="DH829" s="154"/>
      <c r="DI829" s="154"/>
      <c r="DJ829" s="154"/>
      <c r="DK829" s="154"/>
      <c r="DL829" s="154"/>
      <c r="DM829" s="154"/>
      <c r="DN829" s="154"/>
      <c r="DO829" s="154"/>
      <c r="DP829" s="154"/>
      <c r="DQ829" s="154"/>
      <c r="DR829" s="154"/>
      <c r="DS829" s="154"/>
      <c r="DT829" s="154"/>
      <c r="DU829" s="154"/>
      <c r="DV829" s="154"/>
      <c r="DW829" s="154"/>
      <c r="DX829" s="154"/>
      <c r="DY829" s="154"/>
      <c r="DZ829" s="154"/>
      <c r="EA829" s="154"/>
      <c r="EB829" s="154"/>
      <c r="EC829" s="154"/>
      <c r="ED829" s="154"/>
      <c r="EE829" s="154"/>
      <c r="EF829" s="154"/>
      <c r="EG829" s="154"/>
      <c r="EH829" s="154"/>
      <c r="EI829" s="154"/>
      <c r="EJ829" s="154"/>
      <c r="EK829" s="154"/>
      <c r="EL829" s="154"/>
      <c r="EM829" s="154"/>
      <c r="EN829" s="154"/>
      <c r="EO829" s="154"/>
      <c r="EP829" s="154"/>
      <c r="EQ829" s="154"/>
      <c r="ER829" s="154"/>
      <c r="ES829" s="154"/>
      <c r="ET829" s="154"/>
      <c r="EU829" s="154"/>
      <c r="EV829" s="154"/>
    </row>
    <row r="830" spans="32:152" ht="12.75">
      <c r="AF830" s="154"/>
      <c r="AG830" s="154"/>
      <c r="AH830" s="154"/>
      <c r="AI830" s="154"/>
      <c r="AJ830" s="154"/>
      <c r="AK830" s="154"/>
      <c r="AL830" s="154"/>
      <c r="AM830" s="154"/>
      <c r="AN830" s="154"/>
      <c r="AO830" s="154"/>
      <c r="AP830" s="154"/>
      <c r="AQ830" s="154"/>
      <c r="AR830" s="154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  <c r="BC830" s="154"/>
      <c r="BD830" s="154"/>
      <c r="BE830" s="154"/>
      <c r="BF830" s="154"/>
      <c r="BG830" s="154"/>
      <c r="BH830" s="154"/>
      <c r="BI830" s="154"/>
      <c r="BJ830" s="154"/>
      <c r="BK830" s="154"/>
      <c r="BL830" s="154"/>
      <c r="BM830" s="154"/>
      <c r="BN830" s="154"/>
      <c r="BO830" s="154"/>
      <c r="BP830" s="154"/>
      <c r="BQ830" s="154"/>
      <c r="BR830" s="154"/>
      <c r="BS830" s="154"/>
      <c r="BT830" s="154"/>
      <c r="BU830" s="154"/>
      <c r="BV830" s="154"/>
      <c r="BW830" s="154"/>
      <c r="BX830" s="154"/>
      <c r="BY830" s="154"/>
      <c r="BZ830" s="154"/>
      <c r="CA830" s="154"/>
      <c r="CB830" s="154"/>
      <c r="CC830" s="154"/>
      <c r="CD830" s="154"/>
      <c r="CE830" s="154"/>
      <c r="CF830" s="154"/>
      <c r="CG830" s="154"/>
      <c r="CH830" s="154"/>
      <c r="CI830" s="154"/>
      <c r="CJ830" s="154"/>
      <c r="CK830" s="154"/>
      <c r="CL830" s="154"/>
      <c r="CM830" s="154"/>
      <c r="CN830" s="154"/>
      <c r="CO830" s="154"/>
      <c r="CP830" s="154"/>
      <c r="CQ830" s="154"/>
      <c r="CR830" s="154"/>
      <c r="CS830" s="154"/>
      <c r="CT830" s="154"/>
      <c r="CU830" s="154"/>
      <c r="CV830" s="154"/>
      <c r="CW830" s="154"/>
      <c r="CX830" s="154"/>
      <c r="CY830" s="154"/>
      <c r="CZ830" s="154"/>
      <c r="DA830" s="154"/>
      <c r="DB830" s="154"/>
      <c r="DC830" s="154"/>
      <c r="DD830" s="154"/>
      <c r="DE830" s="154"/>
      <c r="DF830" s="154"/>
      <c r="DG830" s="154"/>
      <c r="DH830" s="154"/>
      <c r="DI830" s="154"/>
      <c r="DJ830" s="154"/>
      <c r="DK830" s="154"/>
      <c r="DL830" s="154"/>
      <c r="DM830" s="154"/>
      <c r="DN830" s="154"/>
      <c r="DO830" s="154"/>
      <c r="DP830" s="154"/>
      <c r="DQ830" s="154"/>
      <c r="DR830" s="154"/>
      <c r="DS830" s="154"/>
      <c r="DT830" s="154"/>
      <c r="DU830" s="154"/>
      <c r="DV830" s="154"/>
      <c r="DW830" s="154"/>
      <c r="DX830" s="154"/>
      <c r="DY830" s="154"/>
      <c r="DZ830" s="154"/>
      <c r="EA830" s="154"/>
      <c r="EB830" s="154"/>
      <c r="EC830" s="154"/>
      <c r="ED830" s="154"/>
      <c r="EE830" s="154"/>
      <c r="EF830" s="154"/>
      <c r="EG830" s="154"/>
      <c r="EH830" s="154"/>
      <c r="EI830" s="154"/>
      <c r="EJ830" s="154"/>
      <c r="EK830" s="154"/>
      <c r="EL830" s="154"/>
      <c r="EM830" s="154"/>
      <c r="EN830" s="154"/>
      <c r="EO830" s="154"/>
      <c r="EP830" s="154"/>
      <c r="EQ830" s="154"/>
      <c r="ER830" s="154"/>
      <c r="ES830" s="154"/>
      <c r="ET830" s="154"/>
      <c r="EU830" s="154"/>
      <c r="EV830" s="154"/>
    </row>
    <row r="831" spans="32:152" ht="12.75">
      <c r="AF831" s="154"/>
      <c r="AG831" s="154"/>
      <c r="AH831" s="154"/>
      <c r="AI831" s="154"/>
      <c r="AJ831" s="154"/>
      <c r="AK831" s="154"/>
      <c r="AL831" s="154"/>
      <c r="AM831" s="154"/>
      <c r="AN831" s="154"/>
      <c r="AO831" s="154"/>
      <c r="AP831" s="154"/>
      <c r="AQ831" s="154"/>
      <c r="AR831" s="154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  <c r="BC831" s="154"/>
      <c r="BD831" s="154"/>
      <c r="BE831" s="154"/>
      <c r="BF831" s="154"/>
      <c r="BG831" s="154"/>
      <c r="BH831" s="154"/>
      <c r="BI831" s="154"/>
      <c r="BJ831" s="154"/>
      <c r="BK831" s="154"/>
      <c r="BL831" s="154"/>
      <c r="BM831" s="154"/>
      <c r="BN831" s="154"/>
      <c r="BO831" s="154"/>
      <c r="BP831" s="154"/>
      <c r="BQ831" s="154"/>
      <c r="BR831" s="154"/>
      <c r="BS831" s="154"/>
      <c r="BT831" s="154"/>
      <c r="BU831" s="154"/>
      <c r="BV831" s="154"/>
      <c r="BW831" s="154"/>
      <c r="BX831" s="154"/>
      <c r="BY831" s="154"/>
      <c r="BZ831" s="154"/>
      <c r="CA831" s="154"/>
      <c r="CB831" s="154"/>
      <c r="CC831" s="154"/>
      <c r="CD831" s="154"/>
      <c r="CE831" s="154"/>
      <c r="CF831" s="154"/>
      <c r="CG831" s="154"/>
      <c r="CH831" s="154"/>
      <c r="CI831" s="154"/>
      <c r="CJ831" s="154"/>
      <c r="CK831" s="154"/>
      <c r="CL831" s="154"/>
      <c r="CM831" s="154"/>
      <c r="CN831" s="154"/>
      <c r="CO831" s="154"/>
      <c r="CP831" s="154"/>
      <c r="CQ831" s="154"/>
      <c r="CR831" s="154"/>
      <c r="CS831" s="154"/>
      <c r="CT831" s="154"/>
      <c r="CU831" s="154"/>
      <c r="CV831" s="154"/>
      <c r="CW831" s="154"/>
      <c r="CX831" s="154"/>
      <c r="CY831" s="154"/>
      <c r="CZ831" s="154"/>
      <c r="DA831" s="154"/>
      <c r="DB831" s="154"/>
      <c r="DC831" s="154"/>
      <c r="DD831" s="154"/>
      <c r="DE831" s="154"/>
      <c r="DF831" s="154"/>
      <c r="DG831" s="154"/>
      <c r="DH831" s="154"/>
      <c r="DI831" s="154"/>
      <c r="DJ831" s="154"/>
      <c r="DK831" s="154"/>
      <c r="DL831" s="154"/>
      <c r="DM831" s="154"/>
      <c r="DN831" s="154"/>
      <c r="DO831" s="154"/>
      <c r="DP831" s="154"/>
      <c r="DQ831" s="154"/>
      <c r="DR831" s="154"/>
      <c r="DS831" s="154"/>
      <c r="DT831" s="154"/>
      <c r="DU831" s="154"/>
      <c r="DV831" s="154"/>
      <c r="DW831" s="154"/>
      <c r="DX831" s="154"/>
      <c r="DY831" s="154"/>
      <c r="DZ831" s="154"/>
      <c r="EA831" s="154"/>
      <c r="EB831" s="154"/>
      <c r="EC831" s="154"/>
      <c r="ED831" s="154"/>
      <c r="EE831" s="154"/>
      <c r="EF831" s="154"/>
      <c r="EG831" s="154"/>
      <c r="EH831" s="154"/>
      <c r="EI831" s="154"/>
      <c r="EJ831" s="154"/>
      <c r="EK831" s="154"/>
      <c r="EL831" s="154"/>
      <c r="EM831" s="154"/>
      <c r="EN831" s="154"/>
      <c r="EO831" s="154"/>
      <c r="EP831" s="154"/>
      <c r="EQ831" s="154"/>
      <c r="ER831" s="154"/>
      <c r="ES831" s="154"/>
      <c r="ET831" s="154"/>
      <c r="EU831" s="154"/>
      <c r="EV831" s="154"/>
    </row>
    <row r="832" spans="32:152" ht="12.75">
      <c r="AF832" s="154"/>
      <c r="AG832" s="154"/>
      <c r="AH832" s="154"/>
      <c r="AI832" s="154"/>
      <c r="AJ832" s="154"/>
      <c r="AK832" s="154"/>
      <c r="AL832" s="154"/>
      <c r="AM832" s="154"/>
      <c r="AN832" s="154"/>
      <c r="AO832" s="154"/>
      <c r="AP832" s="154"/>
      <c r="AQ832" s="154"/>
      <c r="AR832" s="154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  <c r="BD832" s="154"/>
      <c r="BE832" s="154"/>
      <c r="BF832" s="154"/>
      <c r="BG832" s="154"/>
      <c r="BH832" s="154"/>
      <c r="BI832" s="154"/>
      <c r="BJ832" s="154"/>
      <c r="BK832" s="154"/>
      <c r="BL832" s="154"/>
      <c r="BM832" s="154"/>
      <c r="BN832" s="154"/>
      <c r="BO832" s="154"/>
      <c r="BP832" s="154"/>
      <c r="BQ832" s="154"/>
      <c r="BR832" s="154"/>
      <c r="BS832" s="154"/>
      <c r="BT832" s="154"/>
      <c r="BU832" s="154"/>
      <c r="BV832" s="154"/>
      <c r="BW832" s="154"/>
      <c r="BX832" s="154"/>
      <c r="BY832" s="154"/>
      <c r="BZ832" s="154"/>
      <c r="CA832" s="154"/>
      <c r="CB832" s="154"/>
      <c r="CC832" s="154"/>
      <c r="CD832" s="154"/>
      <c r="CE832" s="154"/>
      <c r="CF832" s="154"/>
      <c r="CG832" s="154"/>
      <c r="CH832" s="154"/>
      <c r="CI832" s="154"/>
      <c r="CJ832" s="154"/>
      <c r="CK832" s="154"/>
      <c r="CL832" s="154"/>
      <c r="CM832" s="154"/>
      <c r="CN832" s="154"/>
      <c r="CO832" s="154"/>
      <c r="CP832" s="154"/>
      <c r="CQ832" s="154"/>
      <c r="CR832" s="154"/>
      <c r="CS832" s="154"/>
      <c r="CT832" s="154"/>
      <c r="CU832" s="154"/>
      <c r="CV832" s="154"/>
      <c r="CW832" s="154"/>
      <c r="CX832" s="154"/>
      <c r="CY832" s="154"/>
      <c r="CZ832" s="154"/>
      <c r="DA832" s="154"/>
      <c r="DB832" s="154"/>
      <c r="DC832" s="154"/>
      <c r="DD832" s="154"/>
      <c r="DE832" s="154"/>
      <c r="DF832" s="154"/>
      <c r="DG832" s="154"/>
      <c r="DH832" s="154"/>
      <c r="DI832" s="154"/>
      <c r="DJ832" s="154"/>
      <c r="DK832" s="154"/>
      <c r="DL832" s="154"/>
      <c r="DM832" s="154"/>
      <c r="DN832" s="154"/>
      <c r="DO832" s="154"/>
      <c r="DP832" s="154"/>
      <c r="DQ832" s="154"/>
      <c r="DR832" s="154"/>
      <c r="DS832" s="154"/>
      <c r="DT832" s="154"/>
      <c r="DU832" s="154"/>
      <c r="DV832" s="154"/>
      <c r="DW832" s="154"/>
      <c r="DX832" s="154"/>
      <c r="DY832" s="154"/>
      <c r="DZ832" s="154"/>
      <c r="EA832" s="154"/>
      <c r="EB832" s="154"/>
      <c r="EC832" s="154"/>
      <c r="ED832" s="154"/>
      <c r="EE832" s="154"/>
      <c r="EF832" s="154"/>
      <c r="EG832" s="154"/>
      <c r="EH832" s="154"/>
      <c r="EI832" s="154"/>
      <c r="EJ832" s="154"/>
      <c r="EK832" s="154"/>
      <c r="EL832" s="154"/>
      <c r="EM832" s="154"/>
      <c r="EN832" s="154"/>
      <c r="EO832" s="154"/>
      <c r="EP832" s="154"/>
      <c r="EQ832" s="154"/>
      <c r="ER832" s="154"/>
      <c r="ES832" s="154"/>
      <c r="ET832" s="154"/>
      <c r="EU832" s="154"/>
      <c r="EV832" s="154"/>
    </row>
    <row r="833" spans="32:152" ht="12.75">
      <c r="AF833" s="154"/>
      <c r="AG833" s="154"/>
      <c r="AH833" s="154"/>
      <c r="AI833" s="154"/>
      <c r="AJ833" s="154"/>
      <c r="AK833" s="154"/>
      <c r="AL833" s="154"/>
      <c r="AM833" s="154"/>
      <c r="AN833" s="154"/>
      <c r="AO833" s="154"/>
      <c r="AP833" s="154"/>
      <c r="AQ833" s="154"/>
      <c r="AR833" s="154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  <c r="BD833" s="154"/>
      <c r="BE833" s="154"/>
      <c r="BF833" s="154"/>
      <c r="BG833" s="154"/>
      <c r="BH833" s="154"/>
      <c r="BI833" s="154"/>
      <c r="BJ833" s="154"/>
      <c r="BK833" s="154"/>
      <c r="BL833" s="154"/>
      <c r="BM833" s="154"/>
      <c r="BN833" s="154"/>
      <c r="BO833" s="154"/>
      <c r="BP833" s="154"/>
      <c r="BQ833" s="154"/>
      <c r="BR833" s="154"/>
      <c r="BS833" s="154"/>
      <c r="BT833" s="154"/>
      <c r="BU833" s="154"/>
      <c r="BV833" s="154"/>
      <c r="BW833" s="154"/>
      <c r="BX833" s="154"/>
      <c r="BY833" s="154"/>
      <c r="BZ833" s="154"/>
      <c r="CA833" s="154"/>
      <c r="CB833" s="154"/>
      <c r="CC833" s="154"/>
      <c r="CD833" s="154"/>
      <c r="CE833" s="154"/>
      <c r="CF833" s="154"/>
      <c r="CG833" s="154"/>
      <c r="CH833" s="154"/>
      <c r="CI833" s="154"/>
      <c r="CJ833" s="154"/>
      <c r="CK833" s="154"/>
      <c r="CL833" s="154"/>
      <c r="CM833" s="154"/>
      <c r="CN833" s="154"/>
      <c r="CO833" s="154"/>
      <c r="CP833" s="154"/>
      <c r="CQ833" s="154"/>
      <c r="CR833" s="154"/>
      <c r="CS833" s="154"/>
      <c r="CT833" s="154"/>
      <c r="CU833" s="154"/>
      <c r="CV833" s="154"/>
      <c r="CW833" s="154"/>
      <c r="CX833" s="154"/>
      <c r="CY833" s="154"/>
      <c r="CZ833" s="154"/>
      <c r="DA833" s="154"/>
      <c r="DB833" s="154"/>
      <c r="DC833" s="154"/>
      <c r="DD833" s="154"/>
      <c r="DE833" s="154"/>
      <c r="DF833" s="154"/>
      <c r="DG833" s="154"/>
      <c r="DH833" s="154"/>
      <c r="DI833" s="154"/>
      <c r="DJ833" s="154"/>
      <c r="DK833" s="154"/>
      <c r="DL833" s="154"/>
      <c r="DM833" s="154"/>
      <c r="DN833" s="154"/>
      <c r="DO833" s="154"/>
      <c r="DP833" s="154"/>
      <c r="DQ833" s="154"/>
      <c r="DR833" s="154"/>
      <c r="DS833" s="154"/>
      <c r="DT833" s="154"/>
      <c r="DU833" s="154"/>
      <c r="DV833" s="154"/>
      <c r="DW833" s="154"/>
      <c r="DX833" s="154"/>
      <c r="DY833" s="154"/>
      <c r="DZ833" s="154"/>
      <c r="EA833" s="154"/>
      <c r="EB833" s="154"/>
      <c r="EC833" s="154"/>
      <c r="ED833" s="154"/>
      <c r="EE833" s="154"/>
      <c r="EF833" s="154"/>
      <c r="EG833" s="154"/>
      <c r="EH833" s="154"/>
      <c r="EI833" s="154"/>
      <c r="EJ833" s="154"/>
      <c r="EK833" s="154"/>
      <c r="EL833" s="154"/>
      <c r="EM833" s="154"/>
      <c r="EN833" s="154"/>
      <c r="EO833" s="154"/>
      <c r="EP833" s="154"/>
      <c r="EQ833" s="154"/>
      <c r="ER833" s="154"/>
      <c r="ES833" s="154"/>
      <c r="ET833" s="154"/>
      <c r="EU833" s="154"/>
      <c r="EV833" s="154"/>
    </row>
    <row r="834" spans="32:152" ht="12.75">
      <c r="AF834" s="154"/>
      <c r="AG834" s="154"/>
      <c r="AH834" s="154"/>
      <c r="AI834" s="154"/>
      <c r="AJ834" s="154"/>
      <c r="AK834" s="154"/>
      <c r="AL834" s="154"/>
      <c r="AM834" s="154"/>
      <c r="AN834" s="154"/>
      <c r="AO834" s="154"/>
      <c r="AP834" s="154"/>
      <c r="AQ834" s="154"/>
      <c r="AR834" s="154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  <c r="BC834" s="154"/>
      <c r="BD834" s="154"/>
      <c r="BE834" s="154"/>
      <c r="BF834" s="154"/>
      <c r="BG834" s="154"/>
      <c r="BH834" s="154"/>
      <c r="BI834" s="154"/>
      <c r="BJ834" s="154"/>
      <c r="BK834" s="154"/>
      <c r="BL834" s="154"/>
      <c r="BM834" s="154"/>
      <c r="BN834" s="154"/>
      <c r="BO834" s="154"/>
      <c r="BP834" s="154"/>
      <c r="BQ834" s="154"/>
      <c r="BR834" s="154"/>
      <c r="BS834" s="154"/>
      <c r="BT834" s="154"/>
      <c r="BU834" s="154"/>
      <c r="BV834" s="154"/>
      <c r="BW834" s="154"/>
      <c r="BX834" s="154"/>
      <c r="BY834" s="154"/>
      <c r="BZ834" s="154"/>
      <c r="CA834" s="154"/>
      <c r="CB834" s="154"/>
      <c r="CC834" s="154"/>
      <c r="CD834" s="154"/>
      <c r="CE834" s="154"/>
      <c r="CF834" s="154"/>
      <c r="CG834" s="154"/>
      <c r="CH834" s="154"/>
      <c r="CI834" s="154"/>
      <c r="CJ834" s="154"/>
      <c r="CK834" s="154"/>
      <c r="CL834" s="154"/>
      <c r="CM834" s="154"/>
      <c r="CN834" s="154"/>
      <c r="CO834" s="154"/>
      <c r="CP834" s="154"/>
      <c r="CQ834" s="154"/>
      <c r="CR834" s="154"/>
      <c r="CS834" s="154"/>
      <c r="CT834" s="154"/>
      <c r="CU834" s="154"/>
      <c r="CV834" s="154"/>
      <c r="CW834" s="154"/>
      <c r="CX834" s="154"/>
      <c r="CY834" s="154"/>
      <c r="CZ834" s="154"/>
      <c r="DA834" s="154"/>
      <c r="DB834" s="154"/>
      <c r="DC834" s="154"/>
      <c r="DD834" s="154"/>
      <c r="DE834" s="154"/>
      <c r="DF834" s="154"/>
      <c r="DG834" s="154"/>
      <c r="DH834" s="154"/>
      <c r="DI834" s="154"/>
      <c r="DJ834" s="154"/>
      <c r="DK834" s="154"/>
      <c r="DL834" s="154"/>
      <c r="DM834" s="154"/>
      <c r="DN834" s="154"/>
      <c r="DO834" s="154"/>
      <c r="DP834" s="154"/>
      <c r="DQ834" s="154"/>
      <c r="DR834" s="154"/>
      <c r="DS834" s="154"/>
      <c r="DT834" s="154"/>
      <c r="DU834" s="154"/>
      <c r="DV834" s="154"/>
      <c r="DW834" s="154"/>
      <c r="DX834" s="154"/>
      <c r="DY834" s="154"/>
      <c r="DZ834" s="154"/>
      <c r="EA834" s="154"/>
      <c r="EB834" s="154"/>
      <c r="EC834" s="154"/>
      <c r="ED834" s="154"/>
      <c r="EE834" s="154"/>
      <c r="EF834" s="154"/>
      <c r="EG834" s="154"/>
      <c r="EH834" s="154"/>
      <c r="EI834" s="154"/>
      <c r="EJ834" s="154"/>
      <c r="EK834" s="154"/>
      <c r="EL834" s="154"/>
      <c r="EM834" s="154"/>
      <c r="EN834" s="154"/>
      <c r="EO834" s="154"/>
      <c r="EP834" s="154"/>
      <c r="EQ834" s="154"/>
      <c r="ER834" s="154"/>
      <c r="ES834" s="154"/>
      <c r="ET834" s="154"/>
      <c r="EU834" s="154"/>
      <c r="EV834" s="154"/>
    </row>
    <row r="835" spans="32:152" ht="12.75">
      <c r="AF835" s="154"/>
      <c r="AG835" s="154"/>
      <c r="AH835" s="154"/>
      <c r="AI835" s="154"/>
      <c r="AJ835" s="154"/>
      <c r="AK835" s="154"/>
      <c r="AL835" s="154"/>
      <c r="AM835" s="154"/>
      <c r="AN835" s="154"/>
      <c r="AO835" s="154"/>
      <c r="AP835" s="154"/>
      <c r="AQ835" s="154"/>
      <c r="AR835" s="154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  <c r="BC835" s="154"/>
      <c r="BD835" s="154"/>
      <c r="BE835" s="154"/>
      <c r="BF835" s="154"/>
      <c r="BG835" s="154"/>
      <c r="BH835" s="154"/>
      <c r="BI835" s="154"/>
      <c r="BJ835" s="154"/>
      <c r="BK835" s="154"/>
      <c r="BL835" s="154"/>
      <c r="BM835" s="154"/>
      <c r="BN835" s="154"/>
      <c r="BO835" s="154"/>
      <c r="BP835" s="154"/>
      <c r="BQ835" s="154"/>
      <c r="BR835" s="154"/>
      <c r="BS835" s="154"/>
      <c r="BT835" s="154"/>
      <c r="BU835" s="154"/>
      <c r="BV835" s="154"/>
      <c r="BW835" s="154"/>
      <c r="BX835" s="154"/>
      <c r="BY835" s="154"/>
      <c r="BZ835" s="154"/>
      <c r="CA835" s="154"/>
      <c r="CB835" s="154"/>
      <c r="CC835" s="154"/>
      <c r="CD835" s="154"/>
      <c r="CE835" s="154"/>
      <c r="CF835" s="154"/>
      <c r="CG835" s="154"/>
      <c r="CH835" s="154"/>
      <c r="CI835" s="154"/>
      <c r="CJ835" s="154"/>
      <c r="CK835" s="154"/>
      <c r="CL835" s="154"/>
      <c r="CM835" s="154"/>
      <c r="CN835" s="154"/>
      <c r="CO835" s="154"/>
      <c r="CP835" s="154"/>
      <c r="CQ835" s="154"/>
      <c r="CR835" s="154"/>
      <c r="CS835" s="154"/>
      <c r="CT835" s="154"/>
      <c r="CU835" s="154"/>
      <c r="CV835" s="154"/>
      <c r="CW835" s="154"/>
      <c r="CX835" s="154"/>
      <c r="CY835" s="154"/>
      <c r="CZ835" s="154"/>
      <c r="DA835" s="154"/>
      <c r="DB835" s="154"/>
      <c r="DC835" s="154"/>
      <c r="DD835" s="154"/>
      <c r="DE835" s="154"/>
      <c r="DF835" s="154"/>
      <c r="DG835" s="154"/>
      <c r="DH835" s="154"/>
      <c r="DI835" s="154"/>
      <c r="DJ835" s="154"/>
      <c r="DK835" s="154"/>
      <c r="DL835" s="154"/>
      <c r="DM835" s="154"/>
      <c r="DN835" s="154"/>
      <c r="DO835" s="154"/>
      <c r="DP835" s="154"/>
      <c r="DQ835" s="154"/>
      <c r="DR835" s="154"/>
      <c r="DS835" s="154"/>
      <c r="DT835" s="154"/>
      <c r="DU835" s="154"/>
      <c r="DV835" s="154"/>
      <c r="DW835" s="154"/>
      <c r="DX835" s="154"/>
      <c r="DY835" s="154"/>
      <c r="DZ835" s="154"/>
      <c r="EA835" s="154"/>
      <c r="EB835" s="154"/>
      <c r="EC835" s="154"/>
      <c r="ED835" s="154"/>
      <c r="EE835" s="154"/>
      <c r="EF835" s="154"/>
      <c r="EG835" s="154"/>
      <c r="EH835" s="154"/>
      <c r="EI835" s="154"/>
      <c r="EJ835" s="154"/>
      <c r="EK835" s="154"/>
      <c r="EL835" s="154"/>
      <c r="EM835" s="154"/>
      <c r="EN835" s="154"/>
      <c r="EO835" s="154"/>
      <c r="EP835" s="154"/>
      <c r="EQ835" s="154"/>
      <c r="ER835" s="154"/>
      <c r="ES835" s="154"/>
      <c r="ET835" s="154"/>
      <c r="EU835" s="154"/>
      <c r="EV835" s="154"/>
    </row>
    <row r="836" spans="32:152" ht="12.75">
      <c r="AF836" s="154"/>
      <c r="AG836" s="154"/>
      <c r="AH836" s="154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  <c r="BD836" s="154"/>
      <c r="BE836" s="154"/>
      <c r="BF836" s="154"/>
      <c r="BG836" s="154"/>
      <c r="BH836" s="154"/>
      <c r="BI836" s="154"/>
      <c r="BJ836" s="154"/>
      <c r="BK836" s="154"/>
      <c r="BL836" s="154"/>
      <c r="BM836" s="154"/>
      <c r="BN836" s="154"/>
      <c r="BO836" s="154"/>
      <c r="BP836" s="154"/>
      <c r="BQ836" s="154"/>
      <c r="BR836" s="154"/>
      <c r="BS836" s="154"/>
      <c r="BT836" s="154"/>
      <c r="BU836" s="154"/>
      <c r="BV836" s="154"/>
      <c r="BW836" s="154"/>
      <c r="BX836" s="154"/>
      <c r="BY836" s="154"/>
      <c r="BZ836" s="154"/>
      <c r="CA836" s="154"/>
      <c r="CB836" s="154"/>
      <c r="CC836" s="154"/>
      <c r="CD836" s="154"/>
      <c r="CE836" s="154"/>
      <c r="CF836" s="154"/>
      <c r="CG836" s="154"/>
      <c r="CH836" s="154"/>
      <c r="CI836" s="154"/>
      <c r="CJ836" s="154"/>
      <c r="CK836" s="154"/>
      <c r="CL836" s="154"/>
      <c r="CM836" s="154"/>
      <c r="CN836" s="154"/>
      <c r="CO836" s="154"/>
      <c r="CP836" s="154"/>
      <c r="CQ836" s="154"/>
      <c r="CR836" s="154"/>
      <c r="CS836" s="154"/>
      <c r="CT836" s="154"/>
      <c r="CU836" s="154"/>
      <c r="CV836" s="154"/>
      <c r="CW836" s="154"/>
      <c r="CX836" s="154"/>
      <c r="CY836" s="154"/>
      <c r="CZ836" s="154"/>
      <c r="DA836" s="154"/>
      <c r="DB836" s="154"/>
      <c r="DC836" s="154"/>
      <c r="DD836" s="154"/>
      <c r="DE836" s="154"/>
      <c r="DF836" s="154"/>
      <c r="DG836" s="154"/>
      <c r="DH836" s="154"/>
      <c r="DI836" s="154"/>
      <c r="DJ836" s="154"/>
      <c r="DK836" s="154"/>
      <c r="DL836" s="154"/>
      <c r="DM836" s="154"/>
      <c r="DN836" s="154"/>
      <c r="DO836" s="154"/>
      <c r="DP836" s="154"/>
      <c r="DQ836" s="154"/>
      <c r="DR836" s="154"/>
      <c r="DS836" s="154"/>
      <c r="DT836" s="154"/>
      <c r="DU836" s="154"/>
      <c r="DV836" s="154"/>
      <c r="DW836" s="154"/>
      <c r="DX836" s="154"/>
      <c r="DY836" s="154"/>
      <c r="DZ836" s="154"/>
      <c r="EA836" s="154"/>
      <c r="EB836" s="154"/>
      <c r="EC836" s="154"/>
      <c r="ED836" s="154"/>
      <c r="EE836" s="154"/>
      <c r="EF836" s="154"/>
      <c r="EG836" s="154"/>
      <c r="EH836" s="154"/>
      <c r="EI836" s="154"/>
      <c r="EJ836" s="154"/>
      <c r="EK836" s="154"/>
      <c r="EL836" s="154"/>
      <c r="EM836" s="154"/>
      <c r="EN836" s="154"/>
      <c r="EO836" s="154"/>
      <c r="EP836" s="154"/>
      <c r="EQ836" s="154"/>
      <c r="ER836" s="154"/>
      <c r="ES836" s="154"/>
      <c r="ET836" s="154"/>
      <c r="EU836" s="154"/>
      <c r="EV836" s="154"/>
    </row>
    <row r="837" spans="32:152" ht="12.75">
      <c r="AF837" s="154"/>
      <c r="AG837" s="154"/>
      <c r="AH837" s="154"/>
      <c r="AI837" s="154"/>
      <c r="AJ837" s="154"/>
      <c r="AK837" s="154"/>
      <c r="AL837" s="154"/>
      <c r="AM837" s="154"/>
      <c r="AN837" s="154"/>
      <c r="AO837" s="154"/>
      <c r="AP837" s="154"/>
      <c r="AQ837" s="154"/>
      <c r="AR837" s="154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  <c r="BD837" s="154"/>
      <c r="BE837" s="154"/>
      <c r="BF837" s="154"/>
      <c r="BG837" s="154"/>
      <c r="BH837" s="154"/>
      <c r="BI837" s="154"/>
      <c r="BJ837" s="154"/>
      <c r="BK837" s="154"/>
      <c r="BL837" s="154"/>
      <c r="BM837" s="154"/>
      <c r="BN837" s="154"/>
      <c r="BO837" s="154"/>
      <c r="BP837" s="154"/>
      <c r="BQ837" s="154"/>
      <c r="BR837" s="154"/>
      <c r="BS837" s="154"/>
      <c r="BT837" s="154"/>
      <c r="BU837" s="154"/>
      <c r="BV837" s="154"/>
      <c r="BW837" s="154"/>
      <c r="BX837" s="154"/>
      <c r="BY837" s="154"/>
      <c r="BZ837" s="154"/>
      <c r="CA837" s="154"/>
      <c r="CB837" s="154"/>
      <c r="CC837" s="154"/>
      <c r="CD837" s="154"/>
      <c r="CE837" s="154"/>
      <c r="CF837" s="154"/>
      <c r="CG837" s="154"/>
      <c r="CH837" s="154"/>
      <c r="CI837" s="154"/>
      <c r="CJ837" s="154"/>
      <c r="CK837" s="154"/>
      <c r="CL837" s="154"/>
      <c r="CM837" s="154"/>
      <c r="CN837" s="154"/>
      <c r="CO837" s="154"/>
      <c r="CP837" s="154"/>
      <c r="CQ837" s="154"/>
      <c r="CR837" s="154"/>
      <c r="CS837" s="154"/>
      <c r="CT837" s="154"/>
      <c r="CU837" s="154"/>
      <c r="CV837" s="154"/>
      <c r="CW837" s="154"/>
      <c r="CX837" s="154"/>
      <c r="CY837" s="154"/>
      <c r="CZ837" s="154"/>
      <c r="DA837" s="154"/>
      <c r="DB837" s="154"/>
      <c r="DC837" s="154"/>
      <c r="DD837" s="154"/>
      <c r="DE837" s="154"/>
      <c r="DF837" s="154"/>
      <c r="DG837" s="154"/>
      <c r="DH837" s="154"/>
      <c r="DI837" s="154"/>
      <c r="DJ837" s="154"/>
      <c r="DK837" s="154"/>
      <c r="DL837" s="154"/>
      <c r="DM837" s="154"/>
      <c r="DN837" s="154"/>
      <c r="DO837" s="154"/>
      <c r="DP837" s="154"/>
      <c r="DQ837" s="154"/>
      <c r="DR837" s="154"/>
      <c r="DS837" s="154"/>
      <c r="DT837" s="154"/>
      <c r="DU837" s="154"/>
      <c r="DV837" s="154"/>
      <c r="DW837" s="154"/>
      <c r="DX837" s="154"/>
      <c r="DY837" s="154"/>
      <c r="DZ837" s="154"/>
      <c r="EA837" s="154"/>
      <c r="EB837" s="154"/>
      <c r="EC837" s="154"/>
      <c r="ED837" s="154"/>
      <c r="EE837" s="154"/>
      <c r="EF837" s="154"/>
      <c r="EG837" s="154"/>
      <c r="EH837" s="154"/>
      <c r="EI837" s="154"/>
      <c r="EJ837" s="154"/>
      <c r="EK837" s="154"/>
      <c r="EL837" s="154"/>
      <c r="EM837" s="154"/>
      <c r="EN837" s="154"/>
      <c r="EO837" s="154"/>
      <c r="EP837" s="154"/>
      <c r="EQ837" s="154"/>
      <c r="ER837" s="154"/>
      <c r="ES837" s="154"/>
      <c r="ET837" s="154"/>
      <c r="EU837" s="154"/>
      <c r="EV837" s="154"/>
    </row>
    <row r="838" spans="32:152" ht="12.75">
      <c r="AF838" s="154"/>
      <c r="AG838" s="154"/>
      <c r="AH838" s="154"/>
      <c r="AI838" s="154"/>
      <c r="AJ838" s="154"/>
      <c r="AK838" s="154"/>
      <c r="AL838" s="154"/>
      <c r="AM838" s="154"/>
      <c r="AN838" s="154"/>
      <c r="AO838" s="154"/>
      <c r="AP838" s="154"/>
      <c r="AQ838" s="154"/>
      <c r="AR838" s="154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  <c r="BD838" s="154"/>
      <c r="BE838" s="154"/>
      <c r="BF838" s="154"/>
      <c r="BG838" s="154"/>
      <c r="BH838" s="154"/>
      <c r="BI838" s="154"/>
      <c r="BJ838" s="154"/>
      <c r="BK838" s="154"/>
      <c r="BL838" s="154"/>
      <c r="BM838" s="154"/>
      <c r="BN838" s="154"/>
      <c r="BO838" s="154"/>
      <c r="BP838" s="154"/>
      <c r="BQ838" s="154"/>
      <c r="BR838" s="154"/>
      <c r="BS838" s="154"/>
      <c r="BT838" s="154"/>
      <c r="BU838" s="154"/>
      <c r="BV838" s="154"/>
      <c r="BW838" s="154"/>
      <c r="BX838" s="154"/>
      <c r="BY838" s="154"/>
      <c r="BZ838" s="154"/>
      <c r="CA838" s="154"/>
      <c r="CB838" s="154"/>
      <c r="CC838" s="154"/>
      <c r="CD838" s="154"/>
      <c r="CE838" s="154"/>
      <c r="CF838" s="154"/>
      <c r="CG838" s="154"/>
      <c r="CH838" s="154"/>
      <c r="CI838" s="154"/>
      <c r="CJ838" s="154"/>
      <c r="CK838" s="154"/>
      <c r="CL838" s="154"/>
      <c r="CM838" s="154"/>
      <c r="CN838" s="154"/>
      <c r="CO838" s="154"/>
      <c r="CP838" s="154"/>
      <c r="CQ838" s="154"/>
      <c r="CR838" s="154"/>
      <c r="CS838" s="154"/>
      <c r="CT838" s="154"/>
      <c r="CU838" s="154"/>
      <c r="CV838" s="154"/>
      <c r="CW838" s="154"/>
      <c r="CX838" s="154"/>
      <c r="CY838" s="154"/>
      <c r="CZ838" s="154"/>
      <c r="DA838" s="154"/>
      <c r="DB838" s="154"/>
      <c r="DC838" s="154"/>
      <c r="DD838" s="154"/>
      <c r="DE838" s="154"/>
      <c r="DF838" s="154"/>
      <c r="DG838" s="154"/>
      <c r="DH838" s="154"/>
      <c r="DI838" s="154"/>
      <c r="DJ838" s="154"/>
      <c r="DK838" s="154"/>
      <c r="DL838" s="154"/>
      <c r="DM838" s="154"/>
      <c r="DN838" s="154"/>
      <c r="DO838" s="154"/>
      <c r="DP838" s="154"/>
      <c r="DQ838" s="154"/>
      <c r="DR838" s="154"/>
      <c r="DS838" s="154"/>
      <c r="DT838" s="154"/>
      <c r="DU838" s="154"/>
      <c r="DV838" s="154"/>
      <c r="DW838" s="154"/>
      <c r="DX838" s="154"/>
      <c r="DY838" s="154"/>
      <c r="DZ838" s="154"/>
      <c r="EA838" s="154"/>
      <c r="EB838" s="154"/>
      <c r="EC838" s="154"/>
      <c r="ED838" s="154"/>
      <c r="EE838" s="154"/>
      <c r="EF838" s="154"/>
      <c r="EG838" s="154"/>
      <c r="EH838" s="154"/>
      <c r="EI838" s="154"/>
      <c r="EJ838" s="154"/>
      <c r="EK838" s="154"/>
      <c r="EL838" s="154"/>
      <c r="EM838" s="154"/>
      <c r="EN838" s="154"/>
      <c r="EO838" s="154"/>
      <c r="EP838" s="154"/>
      <c r="EQ838" s="154"/>
      <c r="ER838" s="154"/>
      <c r="ES838" s="154"/>
      <c r="ET838" s="154"/>
      <c r="EU838" s="154"/>
      <c r="EV838" s="154"/>
    </row>
    <row r="839" spans="32:152" ht="12.75">
      <c r="AF839" s="154"/>
      <c r="AG839" s="154"/>
      <c r="AH839" s="154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  <c r="BD839" s="154"/>
      <c r="BE839" s="154"/>
      <c r="BF839" s="154"/>
      <c r="BG839" s="154"/>
      <c r="BH839" s="154"/>
      <c r="BI839" s="154"/>
      <c r="BJ839" s="154"/>
      <c r="BK839" s="154"/>
      <c r="BL839" s="154"/>
      <c r="BM839" s="154"/>
      <c r="BN839" s="154"/>
      <c r="BO839" s="154"/>
      <c r="BP839" s="154"/>
      <c r="BQ839" s="154"/>
      <c r="BR839" s="154"/>
      <c r="BS839" s="154"/>
      <c r="BT839" s="154"/>
      <c r="BU839" s="154"/>
      <c r="BV839" s="154"/>
      <c r="BW839" s="154"/>
      <c r="BX839" s="154"/>
      <c r="BY839" s="154"/>
      <c r="BZ839" s="154"/>
      <c r="CA839" s="154"/>
      <c r="CB839" s="154"/>
      <c r="CC839" s="154"/>
      <c r="CD839" s="154"/>
      <c r="CE839" s="154"/>
      <c r="CF839" s="154"/>
      <c r="CG839" s="154"/>
      <c r="CH839" s="154"/>
      <c r="CI839" s="154"/>
      <c r="CJ839" s="154"/>
      <c r="CK839" s="154"/>
      <c r="CL839" s="154"/>
      <c r="CM839" s="154"/>
      <c r="CN839" s="154"/>
      <c r="CO839" s="154"/>
      <c r="CP839" s="154"/>
      <c r="CQ839" s="154"/>
      <c r="CR839" s="154"/>
      <c r="CS839" s="154"/>
      <c r="CT839" s="154"/>
      <c r="CU839" s="154"/>
      <c r="CV839" s="154"/>
      <c r="CW839" s="154"/>
      <c r="CX839" s="154"/>
      <c r="CY839" s="154"/>
      <c r="CZ839" s="154"/>
      <c r="DA839" s="154"/>
      <c r="DB839" s="154"/>
      <c r="DC839" s="154"/>
      <c r="DD839" s="154"/>
      <c r="DE839" s="154"/>
      <c r="DF839" s="154"/>
      <c r="DG839" s="154"/>
      <c r="DH839" s="154"/>
      <c r="DI839" s="154"/>
      <c r="DJ839" s="154"/>
      <c r="DK839" s="154"/>
      <c r="DL839" s="154"/>
      <c r="DM839" s="154"/>
      <c r="DN839" s="154"/>
      <c r="DO839" s="154"/>
      <c r="DP839" s="154"/>
      <c r="DQ839" s="154"/>
      <c r="DR839" s="154"/>
      <c r="DS839" s="154"/>
      <c r="DT839" s="154"/>
      <c r="DU839" s="154"/>
      <c r="DV839" s="154"/>
      <c r="DW839" s="154"/>
      <c r="DX839" s="154"/>
      <c r="DY839" s="154"/>
      <c r="DZ839" s="154"/>
      <c r="EA839" s="154"/>
      <c r="EB839" s="154"/>
      <c r="EC839" s="154"/>
      <c r="ED839" s="154"/>
      <c r="EE839" s="154"/>
      <c r="EF839" s="154"/>
      <c r="EG839" s="154"/>
      <c r="EH839" s="154"/>
      <c r="EI839" s="154"/>
      <c r="EJ839" s="154"/>
      <c r="EK839" s="154"/>
      <c r="EL839" s="154"/>
      <c r="EM839" s="154"/>
      <c r="EN839" s="154"/>
      <c r="EO839" s="154"/>
      <c r="EP839" s="154"/>
      <c r="EQ839" s="154"/>
      <c r="ER839" s="154"/>
      <c r="ES839" s="154"/>
      <c r="ET839" s="154"/>
      <c r="EU839" s="154"/>
      <c r="EV839" s="154"/>
    </row>
    <row r="840" spans="32:152" ht="12.75">
      <c r="AF840" s="154"/>
      <c r="AG840" s="154"/>
      <c r="AH840" s="154"/>
      <c r="AI840" s="154"/>
      <c r="AJ840" s="154"/>
      <c r="AK840" s="154"/>
      <c r="AL840" s="154"/>
      <c r="AM840" s="154"/>
      <c r="AN840" s="154"/>
      <c r="AO840" s="154"/>
      <c r="AP840" s="154"/>
      <c r="AQ840" s="154"/>
      <c r="AR840" s="154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  <c r="BD840" s="154"/>
      <c r="BE840" s="154"/>
      <c r="BF840" s="154"/>
      <c r="BG840" s="154"/>
      <c r="BH840" s="154"/>
      <c r="BI840" s="154"/>
      <c r="BJ840" s="154"/>
      <c r="BK840" s="154"/>
      <c r="BL840" s="154"/>
      <c r="BM840" s="154"/>
      <c r="BN840" s="154"/>
      <c r="BO840" s="154"/>
      <c r="BP840" s="154"/>
      <c r="BQ840" s="154"/>
      <c r="BR840" s="154"/>
      <c r="BS840" s="154"/>
      <c r="BT840" s="154"/>
      <c r="BU840" s="154"/>
      <c r="BV840" s="154"/>
      <c r="BW840" s="154"/>
      <c r="BX840" s="154"/>
      <c r="BY840" s="154"/>
      <c r="BZ840" s="154"/>
      <c r="CA840" s="154"/>
      <c r="CB840" s="154"/>
      <c r="CC840" s="154"/>
      <c r="CD840" s="154"/>
      <c r="CE840" s="154"/>
      <c r="CF840" s="154"/>
      <c r="CG840" s="154"/>
      <c r="CH840" s="154"/>
      <c r="CI840" s="154"/>
      <c r="CJ840" s="154"/>
      <c r="CK840" s="154"/>
      <c r="CL840" s="154"/>
      <c r="CM840" s="154"/>
      <c r="CN840" s="154"/>
      <c r="CO840" s="154"/>
      <c r="CP840" s="154"/>
      <c r="CQ840" s="154"/>
      <c r="CR840" s="154"/>
      <c r="CS840" s="154"/>
      <c r="CT840" s="154"/>
      <c r="CU840" s="154"/>
      <c r="CV840" s="154"/>
      <c r="CW840" s="154"/>
      <c r="CX840" s="154"/>
      <c r="CY840" s="154"/>
      <c r="CZ840" s="154"/>
      <c r="DA840" s="154"/>
      <c r="DB840" s="154"/>
      <c r="DC840" s="154"/>
      <c r="DD840" s="154"/>
      <c r="DE840" s="154"/>
      <c r="DF840" s="154"/>
      <c r="DG840" s="154"/>
      <c r="DH840" s="154"/>
      <c r="DI840" s="154"/>
      <c r="DJ840" s="154"/>
      <c r="DK840" s="154"/>
      <c r="DL840" s="154"/>
      <c r="DM840" s="154"/>
      <c r="DN840" s="154"/>
      <c r="DO840" s="154"/>
      <c r="DP840" s="154"/>
      <c r="DQ840" s="154"/>
      <c r="DR840" s="154"/>
      <c r="DS840" s="154"/>
      <c r="DT840" s="154"/>
      <c r="DU840" s="154"/>
      <c r="DV840" s="154"/>
      <c r="DW840" s="154"/>
      <c r="DX840" s="154"/>
      <c r="DY840" s="154"/>
      <c r="DZ840" s="154"/>
      <c r="EA840" s="154"/>
      <c r="EB840" s="154"/>
      <c r="EC840" s="154"/>
      <c r="ED840" s="154"/>
      <c r="EE840" s="154"/>
      <c r="EF840" s="154"/>
      <c r="EG840" s="154"/>
      <c r="EH840" s="154"/>
      <c r="EI840" s="154"/>
      <c r="EJ840" s="154"/>
      <c r="EK840" s="154"/>
      <c r="EL840" s="154"/>
      <c r="EM840" s="154"/>
      <c r="EN840" s="154"/>
      <c r="EO840" s="154"/>
      <c r="EP840" s="154"/>
      <c r="EQ840" s="154"/>
      <c r="ER840" s="154"/>
      <c r="ES840" s="154"/>
      <c r="ET840" s="154"/>
      <c r="EU840" s="154"/>
      <c r="EV840" s="154"/>
    </row>
    <row r="841" spans="32:152" ht="12.75">
      <c r="AF841" s="154"/>
      <c r="AG841" s="154"/>
      <c r="AH841" s="154"/>
      <c r="AI841" s="154"/>
      <c r="AJ841" s="154"/>
      <c r="AK841" s="154"/>
      <c r="AL841" s="154"/>
      <c r="AM841" s="154"/>
      <c r="AN841" s="154"/>
      <c r="AO841" s="154"/>
      <c r="AP841" s="154"/>
      <c r="AQ841" s="154"/>
      <c r="AR841" s="154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  <c r="BD841" s="154"/>
      <c r="BE841" s="154"/>
      <c r="BF841" s="154"/>
      <c r="BG841" s="154"/>
      <c r="BH841" s="154"/>
      <c r="BI841" s="154"/>
      <c r="BJ841" s="154"/>
      <c r="BK841" s="154"/>
      <c r="BL841" s="154"/>
      <c r="BM841" s="154"/>
      <c r="BN841" s="154"/>
      <c r="BO841" s="154"/>
      <c r="BP841" s="154"/>
      <c r="BQ841" s="154"/>
      <c r="BR841" s="154"/>
      <c r="BS841" s="154"/>
      <c r="BT841" s="154"/>
      <c r="BU841" s="154"/>
      <c r="BV841" s="154"/>
      <c r="BW841" s="154"/>
      <c r="BX841" s="154"/>
      <c r="BY841" s="154"/>
      <c r="BZ841" s="154"/>
      <c r="CA841" s="154"/>
      <c r="CB841" s="154"/>
      <c r="CC841" s="154"/>
      <c r="CD841" s="154"/>
      <c r="CE841" s="154"/>
      <c r="CF841" s="154"/>
      <c r="CG841" s="154"/>
      <c r="CH841" s="154"/>
      <c r="CI841" s="154"/>
      <c r="CJ841" s="154"/>
      <c r="CK841" s="154"/>
      <c r="CL841" s="154"/>
      <c r="CM841" s="154"/>
      <c r="CN841" s="154"/>
      <c r="CO841" s="154"/>
      <c r="CP841" s="154"/>
      <c r="CQ841" s="154"/>
      <c r="CR841" s="154"/>
      <c r="CS841" s="154"/>
      <c r="CT841" s="154"/>
      <c r="CU841" s="154"/>
      <c r="CV841" s="154"/>
      <c r="CW841" s="154"/>
      <c r="CX841" s="154"/>
      <c r="CY841" s="154"/>
      <c r="CZ841" s="154"/>
      <c r="DA841" s="154"/>
      <c r="DB841" s="154"/>
      <c r="DC841" s="154"/>
      <c r="DD841" s="154"/>
      <c r="DE841" s="154"/>
      <c r="DF841" s="154"/>
      <c r="DG841" s="154"/>
      <c r="DH841" s="154"/>
      <c r="DI841" s="154"/>
      <c r="DJ841" s="154"/>
      <c r="DK841" s="154"/>
      <c r="DL841" s="154"/>
      <c r="DM841" s="154"/>
      <c r="DN841" s="154"/>
      <c r="DO841" s="154"/>
      <c r="DP841" s="154"/>
      <c r="DQ841" s="154"/>
      <c r="DR841" s="154"/>
      <c r="DS841" s="154"/>
      <c r="DT841" s="154"/>
      <c r="DU841" s="154"/>
      <c r="DV841" s="154"/>
      <c r="DW841" s="154"/>
      <c r="DX841" s="154"/>
      <c r="DY841" s="154"/>
      <c r="DZ841" s="154"/>
      <c r="EA841" s="154"/>
      <c r="EB841" s="154"/>
      <c r="EC841" s="154"/>
      <c r="ED841" s="154"/>
      <c r="EE841" s="154"/>
      <c r="EF841" s="154"/>
      <c r="EG841" s="154"/>
      <c r="EH841" s="154"/>
      <c r="EI841" s="154"/>
      <c r="EJ841" s="154"/>
      <c r="EK841" s="154"/>
      <c r="EL841" s="154"/>
      <c r="EM841" s="154"/>
      <c r="EN841" s="154"/>
      <c r="EO841" s="154"/>
      <c r="EP841" s="154"/>
      <c r="EQ841" s="154"/>
      <c r="ER841" s="154"/>
      <c r="ES841" s="154"/>
      <c r="ET841" s="154"/>
      <c r="EU841" s="154"/>
      <c r="EV841" s="154"/>
    </row>
    <row r="842" spans="32:152" ht="12.75">
      <c r="AF842" s="154"/>
      <c r="AG842" s="154"/>
      <c r="AH842" s="154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  <c r="BD842" s="154"/>
      <c r="BE842" s="154"/>
      <c r="BF842" s="154"/>
      <c r="BG842" s="154"/>
      <c r="BH842" s="154"/>
      <c r="BI842" s="154"/>
      <c r="BJ842" s="154"/>
      <c r="BK842" s="154"/>
      <c r="BL842" s="154"/>
      <c r="BM842" s="154"/>
      <c r="BN842" s="154"/>
      <c r="BO842" s="154"/>
      <c r="BP842" s="154"/>
      <c r="BQ842" s="154"/>
      <c r="BR842" s="154"/>
      <c r="BS842" s="154"/>
      <c r="BT842" s="154"/>
      <c r="BU842" s="154"/>
      <c r="BV842" s="154"/>
      <c r="BW842" s="154"/>
      <c r="BX842" s="154"/>
      <c r="BY842" s="154"/>
      <c r="BZ842" s="154"/>
      <c r="CA842" s="154"/>
      <c r="CB842" s="154"/>
      <c r="CC842" s="154"/>
      <c r="CD842" s="154"/>
      <c r="CE842" s="154"/>
      <c r="CF842" s="154"/>
      <c r="CG842" s="154"/>
      <c r="CH842" s="154"/>
      <c r="CI842" s="154"/>
      <c r="CJ842" s="154"/>
      <c r="CK842" s="154"/>
      <c r="CL842" s="154"/>
      <c r="CM842" s="154"/>
      <c r="CN842" s="154"/>
      <c r="CO842" s="154"/>
      <c r="CP842" s="154"/>
      <c r="CQ842" s="154"/>
      <c r="CR842" s="154"/>
      <c r="CS842" s="154"/>
      <c r="CT842" s="154"/>
      <c r="CU842" s="154"/>
      <c r="CV842" s="154"/>
      <c r="CW842" s="154"/>
      <c r="CX842" s="154"/>
      <c r="CY842" s="154"/>
      <c r="CZ842" s="154"/>
      <c r="DA842" s="154"/>
      <c r="DB842" s="154"/>
      <c r="DC842" s="154"/>
      <c r="DD842" s="154"/>
      <c r="DE842" s="154"/>
      <c r="DF842" s="154"/>
      <c r="DG842" s="154"/>
      <c r="DH842" s="154"/>
      <c r="DI842" s="154"/>
      <c r="DJ842" s="154"/>
      <c r="DK842" s="154"/>
      <c r="DL842" s="154"/>
      <c r="DM842" s="154"/>
      <c r="DN842" s="154"/>
      <c r="DO842" s="154"/>
      <c r="DP842" s="154"/>
      <c r="DQ842" s="154"/>
      <c r="DR842" s="154"/>
      <c r="DS842" s="154"/>
      <c r="DT842" s="154"/>
      <c r="DU842" s="154"/>
      <c r="DV842" s="154"/>
      <c r="DW842" s="154"/>
      <c r="DX842" s="154"/>
      <c r="DY842" s="154"/>
      <c r="DZ842" s="154"/>
      <c r="EA842" s="154"/>
      <c r="EB842" s="154"/>
      <c r="EC842" s="154"/>
      <c r="ED842" s="154"/>
      <c r="EE842" s="154"/>
      <c r="EF842" s="154"/>
      <c r="EG842" s="154"/>
      <c r="EH842" s="154"/>
      <c r="EI842" s="154"/>
      <c r="EJ842" s="154"/>
      <c r="EK842" s="154"/>
      <c r="EL842" s="154"/>
      <c r="EM842" s="154"/>
      <c r="EN842" s="154"/>
      <c r="EO842" s="154"/>
      <c r="EP842" s="154"/>
      <c r="EQ842" s="154"/>
      <c r="ER842" s="154"/>
      <c r="ES842" s="154"/>
      <c r="ET842" s="154"/>
      <c r="EU842" s="154"/>
      <c r="EV842" s="154"/>
    </row>
    <row r="843" spans="32:152" ht="12.75">
      <c r="AF843" s="154"/>
      <c r="AG843" s="154"/>
      <c r="AH843" s="154"/>
      <c r="AI843" s="154"/>
      <c r="AJ843" s="154"/>
      <c r="AK843" s="154"/>
      <c r="AL843" s="154"/>
      <c r="AM843" s="154"/>
      <c r="AN843" s="154"/>
      <c r="AO843" s="154"/>
      <c r="AP843" s="154"/>
      <c r="AQ843" s="154"/>
      <c r="AR843" s="154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  <c r="BD843" s="154"/>
      <c r="BE843" s="154"/>
      <c r="BF843" s="154"/>
      <c r="BG843" s="154"/>
      <c r="BH843" s="154"/>
      <c r="BI843" s="154"/>
      <c r="BJ843" s="154"/>
      <c r="BK843" s="154"/>
      <c r="BL843" s="154"/>
      <c r="BM843" s="154"/>
      <c r="BN843" s="154"/>
      <c r="BO843" s="154"/>
      <c r="BP843" s="154"/>
      <c r="BQ843" s="154"/>
      <c r="BR843" s="154"/>
      <c r="BS843" s="154"/>
      <c r="BT843" s="154"/>
      <c r="BU843" s="154"/>
      <c r="BV843" s="154"/>
      <c r="BW843" s="154"/>
      <c r="BX843" s="154"/>
      <c r="BY843" s="154"/>
      <c r="BZ843" s="154"/>
      <c r="CA843" s="154"/>
      <c r="CB843" s="154"/>
      <c r="CC843" s="154"/>
      <c r="CD843" s="154"/>
      <c r="CE843" s="154"/>
      <c r="CF843" s="154"/>
      <c r="CG843" s="154"/>
      <c r="CH843" s="154"/>
      <c r="CI843" s="154"/>
      <c r="CJ843" s="154"/>
      <c r="CK843" s="154"/>
      <c r="CL843" s="154"/>
      <c r="CM843" s="154"/>
      <c r="CN843" s="154"/>
      <c r="CO843" s="154"/>
      <c r="CP843" s="154"/>
      <c r="CQ843" s="154"/>
      <c r="CR843" s="154"/>
      <c r="CS843" s="154"/>
      <c r="CT843" s="154"/>
      <c r="CU843" s="154"/>
      <c r="CV843" s="154"/>
      <c r="CW843" s="154"/>
      <c r="CX843" s="154"/>
      <c r="CY843" s="154"/>
      <c r="CZ843" s="154"/>
      <c r="DA843" s="154"/>
      <c r="DB843" s="154"/>
      <c r="DC843" s="154"/>
      <c r="DD843" s="154"/>
      <c r="DE843" s="154"/>
      <c r="DF843" s="154"/>
      <c r="DG843" s="154"/>
      <c r="DH843" s="154"/>
      <c r="DI843" s="154"/>
      <c r="DJ843" s="154"/>
      <c r="DK843" s="154"/>
      <c r="DL843" s="154"/>
      <c r="DM843" s="154"/>
      <c r="DN843" s="154"/>
      <c r="DO843" s="154"/>
      <c r="DP843" s="154"/>
      <c r="DQ843" s="154"/>
      <c r="DR843" s="154"/>
      <c r="DS843" s="154"/>
      <c r="DT843" s="154"/>
      <c r="DU843" s="154"/>
      <c r="DV843" s="154"/>
      <c r="DW843" s="154"/>
      <c r="DX843" s="154"/>
      <c r="DY843" s="154"/>
      <c r="DZ843" s="154"/>
      <c r="EA843" s="154"/>
      <c r="EB843" s="154"/>
      <c r="EC843" s="154"/>
      <c r="ED843" s="154"/>
      <c r="EE843" s="154"/>
      <c r="EF843" s="154"/>
      <c r="EG843" s="154"/>
      <c r="EH843" s="154"/>
      <c r="EI843" s="154"/>
      <c r="EJ843" s="154"/>
      <c r="EK843" s="154"/>
      <c r="EL843" s="154"/>
      <c r="EM843" s="154"/>
      <c r="EN843" s="154"/>
      <c r="EO843" s="154"/>
      <c r="EP843" s="154"/>
      <c r="EQ843" s="154"/>
      <c r="ER843" s="154"/>
      <c r="ES843" s="154"/>
      <c r="ET843" s="154"/>
      <c r="EU843" s="154"/>
      <c r="EV843" s="154"/>
    </row>
    <row r="844" spans="32:152" ht="12.75">
      <c r="AF844" s="154"/>
      <c r="AG844" s="154"/>
      <c r="AH844" s="154"/>
      <c r="AI844" s="154"/>
      <c r="AJ844" s="154"/>
      <c r="AK844" s="154"/>
      <c r="AL844" s="154"/>
      <c r="AM844" s="154"/>
      <c r="AN844" s="154"/>
      <c r="AO844" s="154"/>
      <c r="AP844" s="154"/>
      <c r="AQ844" s="154"/>
      <c r="AR844" s="154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  <c r="BD844" s="154"/>
      <c r="BE844" s="154"/>
      <c r="BF844" s="154"/>
      <c r="BG844" s="154"/>
      <c r="BH844" s="154"/>
      <c r="BI844" s="154"/>
      <c r="BJ844" s="154"/>
      <c r="BK844" s="154"/>
      <c r="BL844" s="154"/>
      <c r="BM844" s="154"/>
      <c r="BN844" s="154"/>
      <c r="BO844" s="154"/>
      <c r="BP844" s="154"/>
      <c r="BQ844" s="154"/>
      <c r="BR844" s="154"/>
      <c r="BS844" s="154"/>
      <c r="BT844" s="154"/>
      <c r="BU844" s="154"/>
      <c r="BV844" s="154"/>
      <c r="BW844" s="154"/>
      <c r="BX844" s="154"/>
      <c r="BY844" s="154"/>
      <c r="BZ844" s="154"/>
      <c r="CA844" s="154"/>
      <c r="CB844" s="154"/>
      <c r="CC844" s="154"/>
      <c r="CD844" s="154"/>
      <c r="CE844" s="154"/>
      <c r="CF844" s="154"/>
      <c r="CG844" s="154"/>
      <c r="CH844" s="154"/>
      <c r="CI844" s="154"/>
      <c r="CJ844" s="154"/>
      <c r="CK844" s="154"/>
      <c r="CL844" s="154"/>
      <c r="CM844" s="154"/>
      <c r="CN844" s="154"/>
      <c r="CO844" s="154"/>
      <c r="CP844" s="154"/>
      <c r="CQ844" s="154"/>
      <c r="CR844" s="154"/>
      <c r="CS844" s="154"/>
      <c r="CT844" s="154"/>
      <c r="CU844" s="154"/>
      <c r="CV844" s="154"/>
      <c r="CW844" s="154"/>
      <c r="CX844" s="154"/>
      <c r="CY844" s="154"/>
      <c r="CZ844" s="154"/>
      <c r="DA844" s="154"/>
      <c r="DB844" s="154"/>
      <c r="DC844" s="154"/>
      <c r="DD844" s="154"/>
      <c r="DE844" s="154"/>
      <c r="DF844" s="154"/>
      <c r="DG844" s="154"/>
      <c r="DH844" s="154"/>
      <c r="DI844" s="154"/>
      <c r="DJ844" s="154"/>
      <c r="DK844" s="154"/>
      <c r="DL844" s="154"/>
      <c r="DM844" s="154"/>
      <c r="DN844" s="154"/>
      <c r="DO844" s="154"/>
      <c r="DP844" s="154"/>
      <c r="DQ844" s="154"/>
      <c r="DR844" s="154"/>
      <c r="DS844" s="154"/>
      <c r="DT844" s="154"/>
      <c r="DU844" s="154"/>
      <c r="DV844" s="154"/>
      <c r="DW844" s="154"/>
      <c r="DX844" s="154"/>
      <c r="DY844" s="154"/>
      <c r="DZ844" s="154"/>
      <c r="EA844" s="154"/>
      <c r="EB844" s="154"/>
      <c r="EC844" s="154"/>
      <c r="ED844" s="154"/>
      <c r="EE844" s="154"/>
      <c r="EF844" s="154"/>
      <c r="EG844" s="154"/>
      <c r="EH844" s="154"/>
      <c r="EI844" s="154"/>
      <c r="EJ844" s="154"/>
      <c r="EK844" s="154"/>
      <c r="EL844" s="154"/>
      <c r="EM844" s="154"/>
      <c r="EN844" s="154"/>
      <c r="EO844" s="154"/>
      <c r="EP844" s="154"/>
      <c r="EQ844" s="154"/>
      <c r="ER844" s="154"/>
      <c r="ES844" s="154"/>
      <c r="ET844" s="154"/>
      <c r="EU844" s="154"/>
      <c r="EV844" s="154"/>
    </row>
    <row r="845" spans="32:152" ht="12.75">
      <c r="AF845" s="154"/>
      <c r="AG845" s="154"/>
      <c r="AH845" s="154"/>
      <c r="AI845" s="154"/>
      <c r="AJ845" s="154"/>
      <c r="AK845" s="154"/>
      <c r="AL845" s="154"/>
      <c r="AM845" s="154"/>
      <c r="AN845" s="154"/>
      <c r="AO845" s="154"/>
      <c r="AP845" s="154"/>
      <c r="AQ845" s="154"/>
      <c r="AR845" s="154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  <c r="BC845" s="154"/>
      <c r="BD845" s="154"/>
      <c r="BE845" s="154"/>
      <c r="BF845" s="154"/>
      <c r="BG845" s="154"/>
      <c r="BH845" s="154"/>
      <c r="BI845" s="154"/>
      <c r="BJ845" s="154"/>
      <c r="BK845" s="154"/>
      <c r="BL845" s="154"/>
      <c r="BM845" s="154"/>
      <c r="BN845" s="154"/>
      <c r="BO845" s="154"/>
      <c r="BP845" s="154"/>
      <c r="BQ845" s="154"/>
      <c r="BR845" s="154"/>
      <c r="BS845" s="154"/>
      <c r="BT845" s="154"/>
      <c r="BU845" s="154"/>
      <c r="BV845" s="154"/>
      <c r="BW845" s="154"/>
      <c r="BX845" s="154"/>
      <c r="BY845" s="154"/>
      <c r="BZ845" s="154"/>
      <c r="CA845" s="154"/>
      <c r="CB845" s="154"/>
      <c r="CC845" s="154"/>
      <c r="CD845" s="154"/>
      <c r="CE845" s="154"/>
      <c r="CF845" s="154"/>
      <c r="CG845" s="154"/>
      <c r="CH845" s="154"/>
      <c r="CI845" s="154"/>
      <c r="CJ845" s="154"/>
      <c r="CK845" s="154"/>
      <c r="CL845" s="154"/>
      <c r="CM845" s="154"/>
      <c r="CN845" s="154"/>
      <c r="CO845" s="154"/>
      <c r="CP845" s="154"/>
      <c r="CQ845" s="154"/>
      <c r="CR845" s="154"/>
      <c r="CS845" s="154"/>
      <c r="CT845" s="154"/>
      <c r="CU845" s="154"/>
      <c r="CV845" s="154"/>
      <c r="CW845" s="154"/>
      <c r="CX845" s="154"/>
      <c r="CY845" s="154"/>
      <c r="CZ845" s="154"/>
      <c r="DA845" s="154"/>
      <c r="DB845" s="154"/>
      <c r="DC845" s="154"/>
      <c r="DD845" s="154"/>
      <c r="DE845" s="154"/>
      <c r="DF845" s="154"/>
      <c r="DG845" s="154"/>
      <c r="DH845" s="154"/>
      <c r="DI845" s="154"/>
      <c r="DJ845" s="154"/>
      <c r="DK845" s="154"/>
      <c r="DL845" s="154"/>
      <c r="DM845" s="154"/>
      <c r="DN845" s="154"/>
      <c r="DO845" s="154"/>
      <c r="DP845" s="154"/>
      <c r="DQ845" s="154"/>
      <c r="DR845" s="154"/>
      <c r="DS845" s="154"/>
      <c r="DT845" s="154"/>
      <c r="DU845" s="154"/>
      <c r="DV845" s="154"/>
      <c r="DW845" s="154"/>
      <c r="DX845" s="154"/>
      <c r="DY845" s="154"/>
      <c r="DZ845" s="154"/>
      <c r="EA845" s="154"/>
      <c r="EB845" s="154"/>
      <c r="EC845" s="154"/>
      <c r="ED845" s="154"/>
      <c r="EE845" s="154"/>
      <c r="EF845" s="154"/>
      <c r="EG845" s="154"/>
      <c r="EH845" s="154"/>
      <c r="EI845" s="154"/>
      <c r="EJ845" s="154"/>
      <c r="EK845" s="154"/>
      <c r="EL845" s="154"/>
      <c r="EM845" s="154"/>
      <c r="EN845" s="154"/>
      <c r="EO845" s="154"/>
      <c r="EP845" s="154"/>
      <c r="EQ845" s="154"/>
      <c r="ER845" s="154"/>
      <c r="ES845" s="154"/>
      <c r="ET845" s="154"/>
      <c r="EU845" s="154"/>
      <c r="EV845" s="154"/>
    </row>
    <row r="846" spans="32:152" ht="12.75">
      <c r="AF846" s="154"/>
      <c r="AG846" s="154"/>
      <c r="AH846" s="154"/>
      <c r="AI846" s="154"/>
      <c r="AJ846" s="154"/>
      <c r="AK846" s="154"/>
      <c r="AL846" s="154"/>
      <c r="AM846" s="154"/>
      <c r="AN846" s="154"/>
      <c r="AO846" s="154"/>
      <c r="AP846" s="154"/>
      <c r="AQ846" s="154"/>
      <c r="AR846" s="154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  <c r="BC846" s="154"/>
      <c r="BD846" s="154"/>
      <c r="BE846" s="154"/>
      <c r="BF846" s="154"/>
      <c r="BG846" s="154"/>
      <c r="BH846" s="154"/>
      <c r="BI846" s="154"/>
      <c r="BJ846" s="154"/>
      <c r="BK846" s="154"/>
      <c r="BL846" s="154"/>
      <c r="BM846" s="154"/>
      <c r="BN846" s="154"/>
      <c r="BO846" s="154"/>
      <c r="BP846" s="154"/>
      <c r="BQ846" s="154"/>
      <c r="BR846" s="154"/>
      <c r="BS846" s="154"/>
      <c r="BT846" s="154"/>
      <c r="BU846" s="154"/>
      <c r="BV846" s="154"/>
      <c r="BW846" s="154"/>
      <c r="BX846" s="154"/>
      <c r="BY846" s="154"/>
      <c r="BZ846" s="154"/>
      <c r="CA846" s="154"/>
      <c r="CB846" s="154"/>
      <c r="CC846" s="154"/>
      <c r="CD846" s="154"/>
      <c r="CE846" s="154"/>
      <c r="CF846" s="154"/>
      <c r="CG846" s="154"/>
      <c r="CH846" s="154"/>
      <c r="CI846" s="154"/>
      <c r="CJ846" s="154"/>
      <c r="CK846" s="154"/>
      <c r="CL846" s="154"/>
      <c r="CM846" s="154"/>
      <c r="CN846" s="154"/>
      <c r="CO846" s="154"/>
      <c r="CP846" s="154"/>
      <c r="CQ846" s="154"/>
      <c r="CR846" s="154"/>
      <c r="CS846" s="154"/>
      <c r="CT846" s="154"/>
      <c r="CU846" s="154"/>
      <c r="CV846" s="154"/>
      <c r="CW846" s="154"/>
      <c r="CX846" s="154"/>
      <c r="CY846" s="154"/>
      <c r="CZ846" s="154"/>
      <c r="DA846" s="154"/>
      <c r="DB846" s="154"/>
      <c r="DC846" s="154"/>
      <c r="DD846" s="154"/>
      <c r="DE846" s="154"/>
      <c r="DF846" s="154"/>
      <c r="DG846" s="154"/>
      <c r="DH846" s="154"/>
      <c r="DI846" s="154"/>
      <c r="DJ846" s="154"/>
      <c r="DK846" s="154"/>
      <c r="DL846" s="154"/>
      <c r="DM846" s="154"/>
      <c r="DN846" s="154"/>
      <c r="DO846" s="154"/>
      <c r="DP846" s="154"/>
      <c r="DQ846" s="154"/>
      <c r="DR846" s="154"/>
      <c r="DS846" s="154"/>
      <c r="DT846" s="154"/>
      <c r="DU846" s="154"/>
      <c r="DV846" s="154"/>
      <c r="DW846" s="154"/>
      <c r="DX846" s="154"/>
      <c r="DY846" s="154"/>
      <c r="DZ846" s="154"/>
      <c r="EA846" s="154"/>
      <c r="EB846" s="154"/>
      <c r="EC846" s="154"/>
      <c r="ED846" s="154"/>
      <c r="EE846" s="154"/>
      <c r="EF846" s="154"/>
      <c r="EG846" s="154"/>
      <c r="EH846" s="154"/>
      <c r="EI846" s="154"/>
      <c r="EJ846" s="154"/>
      <c r="EK846" s="154"/>
      <c r="EL846" s="154"/>
      <c r="EM846" s="154"/>
      <c r="EN846" s="154"/>
      <c r="EO846" s="154"/>
      <c r="EP846" s="154"/>
      <c r="EQ846" s="154"/>
      <c r="ER846" s="154"/>
      <c r="ES846" s="154"/>
      <c r="ET846" s="154"/>
      <c r="EU846" s="154"/>
      <c r="EV846" s="154"/>
    </row>
    <row r="847" spans="32:152" ht="12.75">
      <c r="AF847" s="154"/>
      <c r="AG847" s="154"/>
      <c r="AH847" s="154"/>
      <c r="AI847" s="154"/>
      <c r="AJ847" s="154"/>
      <c r="AK847" s="154"/>
      <c r="AL847" s="154"/>
      <c r="AM847" s="154"/>
      <c r="AN847" s="154"/>
      <c r="AO847" s="154"/>
      <c r="AP847" s="154"/>
      <c r="AQ847" s="154"/>
      <c r="AR847" s="154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  <c r="BC847" s="154"/>
      <c r="BD847" s="154"/>
      <c r="BE847" s="154"/>
      <c r="BF847" s="154"/>
      <c r="BG847" s="154"/>
      <c r="BH847" s="154"/>
      <c r="BI847" s="154"/>
      <c r="BJ847" s="154"/>
      <c r="BK847" s="154"/>
      <c r="BL847" s="154"/>
      <c r="BM847" s="154"/>
      <c r="BN847" s="154"/>
      <c r="BO847" s="154"/>
      <c r="BP847" s="154"/>
      <c r="BQ847" s="154"/>
      <c r="BR847" s="154"/>
      <c r="BS847" s="154"/>
      <c r="BT847" s="154"/>
      <c r="BU847" s="154"/>
      <c r="BV847" s="154"/>
      <c r="BW847" s="154"/>
      <c r="BX847" s="154"/>
      <c r="BY847" s="154"/>
      <c r="BZ847" s="154"/>
      <c r="CA847" s="154"/>
      <c r="CB847" s="154"/>
      <c r="CC847" s="154"/>
      <c r="CD847" s="154"/>
      <c r="CE847" s="154"/>
      <c r="CF847" s="154"/>
      <c r="CG847" s="154"/>
      <c r="CH847" s="154"/>
      <c r="CI847" s="154"/>
      <c r="CJ847" s="154"/>
      <c r="CK847" s="154"/>
      <c r="CL847" s="154"/>
      <c r="CM847" s="154"/>
      <c r="CN847" s="154"/>
      <c r="CO847" s="154"/>
      <c r="CP847" s="154"/>
      <c r="CQ847" s="154"/>
      <c r="CR847" s="154"/>
      <c r="CS847" s="154"/>
      <c r="CT847" s="154"/>
      <c r="CU847" s="154"/>
      <c r="CV847" s="154"/>
      <c r="CW847" s="154"/>
      <c r="CX847" s="154"/>
      <c r="CY847" s="154"/>
      <c r="CZ847" s="154"/>
      <c r="DA847" s="154"/>
      <c r="DB847" s="154"/>
      <c r="DC847" s="154"/>
      <c r="DD847" s="154"/>
      <c r="DE847" s="154"/>
      <c r="DF847" s="154"/>
      <c r="DG847" s="154"/>
      <c r="DH847" s="154"/>
      <c r="DI847" s="154"/>
      <c r="DJ847" s="154"/>
      <c r="DK847" s="154"/>
      <c r="DL847" s="154"/>
      <c r="DM847" s="154"/>
      <c r="DN847" s="154"/>
      <c r="DO847" s="154"/>
      <c r="DP847" s="154"/>
      <c r="DQ847" s="154"/>
      <c r="DR847" s="154"/>
      <c r="DS847" s="154"/>
      <c r="DT847" s="154"/>
      <c r="DU847" s="154"/>
      <c r="DV847" s="154"/>
      <c r="DW847" s="154"/>
      <c r="DX847" s="154"/>
      <c r="DY847" s="154"/>
      <c r="DZ847" s="154"/>
      <c r="EA847" s="154"/>
      <c r="EB847" s="154"/>
      <c r="EC847" s="154"/>
      <c r="ED847" s="154"/>
      <c r="EE847" s="154"/>
      <c r="EF847" s="154"/>
      <c r="EG847" s="154"/>
      <c r="EH847" s="154"/>
      <c r="EI847" s="154"/>
      <c r="EJ847" s="154"/>
      <c r="EK847" s="154"/>
      <c r="EL847" s="154"/>
      <c r="EM847" s="154"/>
      <c r="EN847" s="154"/>
      <c r="EO847" s="154"/>
      <c r="EP847" s="154"/>
      <c r="EQ847" s="154"/>
      <c r="ER847" s="154"/>
      <c r="ES847" s="154"/>
      <c r="ET847" s="154"/>
      <c r="EU847" s="154"/>
      <c r="EV847" s="154"/>
    </row>
    <row r="848" spans="32:152" ht="12.75">
      <c r="AF848" s="154"/>
      <c r="AG848" s="154"/>
      <c r="AH848" s="154"/>
      <c r="AI848" s="154"/>
      <c r="AJ848" s="154"/>
      <c r="AK848" s="154"/>
      <c r="AL848" s="154"/>
      <c r="AM848" s="154"/>
      <c r="AN848" s="154"/>
      <c r="AO848" s="154"/>
      <c r="AP848" s="154"/>
      <c r="AQ848" s="154"/>
      <c r="AR848" s="154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  <c r="BC848" s="154"/>
      <c r="BD848" s="154"/>
      <c r="BE848" s="154"/>
      <c r="BF848" s="154"/>
      <c r="BG848" s="154"/>
      <c r="BH848" s="154"/>
      <c r="BI848" s="154"/>
      <c r="BJ848" s="154"/>
      <c r="BK848" s="154"/>
      <c r="BL848" s="154"/>
      <c r="BM848" s="154"/>
      <c r="BN848" s="154"/>
      <c r="BO848" s="154"/>
      <c r="BP848" s="154"/>
      <c r="BQ848" s="154"/>
      <c r="BR848" s="154"/>
      <c r="BS848" s="154"/>
      <c r="BT848" s="154"/>
      <c r="BU848" s="154"/>
      <c r="BV848" s="154"/>
      <c r="BW848" s="154"/>
      <c r="BX848" s="154"/>
      <c r="BY848" s="154"/>
      <c r="BZ848" s="154"/>
      <c r="CA848" s="154"/>
      <c r="CB848" s="154"/>
      <c r="CC848" s="154"/>
      <c r="CD848" s="154"/>
      <c r="CE848" s="154"/>
      <c r="CF848" s="154"/>
      <c r="CG848" s="154"/>
      <c r="CH848" s="154"/>
      <c r="CI848" s="154"/>
      <c r="CJ848" s="154"/>
      <c r="CK848" s="154"/>
      <c r="CL848" s="154"/>
      <c r="CM848" s="154"/>
      <c r="CN848" s="154"/>
      <c r="CO848" s="154"/>
      <c r="CP848" s="154"/>
      <c r="CQ848" s="154"/>
      <c r="CR848" s="154"/>
      <c r="CS848" s="154"/>
      <c r="CT848" s="154"/>
      <c r="CU848" s="154"/>
      <c r="CV848" s="154"/>
      <c r="CW848" s="154"/>
      <c r="CX848" s="154"/>
      <c r="CY848" s="154"/>
      <c r="CZ848" s="154"/>
      <c r="DA848" s="154"/>
      <c r="DB848" s="154"/>
      <c r="DC848" s="154"/>
      <c r="DD848" s="154"/>
      <c r="DE848" s="154"/>
      <c r="DF848" s="154"/>
      <c r="DG848" s="154"/>
      <c r="DH848" s="154"/>
      <c r="DI848" s="154"/>
      <c r="DJ848" s="154"/>
      <c r="DK848" s="154"/>
      <c r="DL848" s="154"/>
      <c r="DM848" s="154"/>
      <c r="DN848" s="154"/>
      <c r="DO848" s="154"/>
      <c r="DP848" s="154"/>
      <c r="DQ848" s="154"/>
      <c r="DR848" s="154"/>
      <c r="DS848" s="154"/>
      <c r="DT848" s="154"/>
      <c r="DU848" s="154"/>
      <c r="DV848" s="154"/>
      <c r="DW848" s="154"/>
      <c r="DX848" s="154"/>
      <c r="DY848" s="154"/>
      <c r="DZ848" s="154"/>
      <c r="EA848" s="154"/>
      <c r="EB848" s="154"/>
      <c r="EC848" s="154"/>
      <c r="ED848" s="154"/>
      <c r="EE848" s="154"/>
      <c r="EF848" s="154"/>
      <c r="EG848" s="154"/>
      <c r="EH848" s="154"/>
      <c r="EI848" s="154"/>
      <c r="EJ848" s="154"/>
      <c r="EK848" s="154"/>
      <c r="EL848" s="154"/>
      <c r="EM848" s="154"/>
      <c r="EN848" s="154"/>
      <c r="EO848" s="154"/>
      <c r="EP848" s="154"/>
      <c r="EQ848" s="154"/>
      <c r="ER848" s="154"/>
      <c r="ES848" s="154"/>
      <c r="ET848" s="154"/>
      <c r="EU848" s="154"/>
      <c r="EV848" s="154"/>
    </row>
    <row r="849" spans="32:152" ht="12.75">
      <c r="AF849" s="154"/>
      <c r="AG849" s="154"/>
      <c r="AH849" s="154"/>
      <c r="AI849" s="154"/>
      <c r="AJ849" s="154"/>
      <c r="AK849" s="154"/>
      <c r="AL849" s="154"/>
      <c r="AM849" s="154"/>
      <c r="AN849" s="154"/>
      <c r="AO849" s="154"/>
      <c r="AP849" s="154"/>
      <c r="AQ849" s="154"/>
      <c r="AR849" s="154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  <c r="BC849" s="154"/>
      <c r="BD849" s="154"/>
      <c r="BE849" s="154"/>
      <c r="BF849" s="154"/>
      <c r="BG849" s="154"/>
      <c r="BH849" s="154"/>
      <c r="BI849" s="154"/>
      <c r="BJ849" s="154"/>
      <c r="BK849" s="154"/>
      <c r="BL849" s="154"/>
      <c r="BM849" s="154"/>
      <c r="BN849" s="154"/>
      <c r="BO849" s="154"/>
      <c r="BP849" s="154"/>
      <c r="BQ849" s="154"/>
      <c r="BR849" s="154"/>
      <c r="BS849" s="154"/>
      <c r="BT849" s="154"/>
      <c r="BU849" s="154"/>
      <c r="BV849" s="154"/>
      <c r="BW849" s="154"/>
      <c r="BX849" s="154"/>
      <c r="BY849" s="154"/>
      <c r="BZ849" s="154"/>
      <c r="CA849" s="154"/>
      <c r="CB849" s="154"/>
      <c r="CC849" s="154"/>
      <c r="CD849" s="154"/>
      <c r="CE849" s="154"/>
      <c r="CF849" s="154"/>
      <c r="CG849" s="154"/>
      <c r="CH849" s="154"/>
      <c r="CI849" s="154"/>
      <c r="CJ849" s="154"/>
      <c r="CK849" s="154"/>
      <c r="CL849" s="154"/>
      <c r="CM849" s="154"/>
      <c r="CN849" s="154"/>
      <c r="CO849" s="154"/>
      <c r="CP849" s="154"/>
      <c r="CQ849" s="154"/>
      <c r="CR849" s="154"/>
      <c r="CS849" s="154"/>
      <c r="CT849" s="154"/>
      <c r="CU849" s="154"/>
      <c r="CV849" s="154"/>
      <c r="CW849" s="154"/>
      <c r="CX849" s="154"/>
      <c r="CY849" s="154"/>
      <c r="CZ849" s="154"/>
      <c r="DA849" s="154"/>
      <c r="DB849" s="154"/>
      <c r="DC849" s="154"/>
      <c r="DD849" s="154"/>
      <c r="DE849" s="154"/>
      <c r="DF849" s="154"/>
      <c r="DG849" s="154"/>
      <c r="DH849" s="154"/>
      <c r="DI849" s="154"/>
      <c r="DJ849" s="154"/>
      <c r="DK849" s="154"/>
      <c r="DL849" s="154"/>
      <c r="DM849" s="154"/>
      <c r="DN849" s="154"/>
      <c r="DO849" s="154"/>
      <c r="DP849" s="154"/>
      <c r="DQ849" s="154"/>
      <c r="DR849" s="154"/>
      <c r="DS849" s="154"/>
      <c r="DT849" s="154"/>
      <c r="DU849" s="154"/>
      <c r="DV849" s="154"/>
      <c r="DW849" s="154"/>
      <c r="DX849" s="154"/>
      <c r="DY849" s="154"/>
      <c r="DZ849" s="154"/>
      <c r="EA849" s="154"/>
      <c r="EB849" s="154"/>
      <c r="EC849" s="154"/>
      <c r="ED849" s="154"/>
      <c r="EE849" s="154"/>
      <c r="EF849" s="154"/>
      <c r="EG849" s="154"/>
      <c r="EH849" s="154"/>
      <c r="EI849" s="154"/>
      <c r="EJ849" s="154"/>
      <c r="EK849" s="154"/>
      <c r="EL849" s="154"/>
      <c r="EM849" s="154"/>
      <c r="EN849" s="154"/>
      <c r="EO849" s="154"/>
      <c r="EP849" s="154"/>
      <c r="EQ849" s="154"/>
      <c r="ER849" s="154"/>
      <c r="ES849" s="154"/>
      <c r="ET849" s="154"/>
      <c r="EU849" s="154"/>
      <c r="EV849" s="154"/>
    </row>
    <row r="850" spans="32:152" ht="12.75">
      <c r="AF850" s="154"/>
      <c r="AG850" s="154"/>
      <c r="AH850" s="154"/>
      <c r="AI850" s="154"/>
      <c r="AJ850" s="154"/>
      <c r="AK850" s="154"/>
      <c r="AL850" s="154"/>
      <c r="AM850" s="154"/>
      <c r="AN850" s="154"/>
      <c r="AO850" s="154"/>
      <c r="AP850" s="154"/>
      <c r="AQ850" s="154"/>
      <c r="AR850" s="154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  <c r="BC850" s="154"/>
      <c r="BD850" s="154"/>
      <c r="BE850" s="154"/>
      <c r="BF850" s="154"/>
      <c r="BG850" s="154"/>
      <c r="BH850" s="154"/>
      <c r="BI850" s="154"/>
      <c r="BJ850" s="154"/>
      <c r="BK850" s="154"/>
      <c r="BL850" s="154"/>
      <c r="BM850" s="154"/>
      <c r="BN850" s="154"/>
      <c r="BO850" s="154"/>
      <c r="BP850" s="154"/>
      <c r="BQ850" s="154"/>
      <c r="BR850" s="154"/>
      <c r="BS850" s="154"/>
      <c r="BT850" s="154"/>
      <c r="BU850" s="154"/>
      <c r="BV850" s="154"/>
      <c r="BW850" s="154"/>
      <c r="BX850" s="154"/>
      <c r="BY850" s="154"/>
      <c r="BZ850" s="154"/>
      <c r="CA850" s="154"/>
      <c r="CB850" s="154"/>
      <c r="CC850" s="154"/>
      <c r="CD850" s="154"/>
      <c r="CE850" s="154"/>
      <c r="CF850" s="154"/>
      <c r="CG850" s="154"/>
      <c r="CH850" s="154"/>
      <c r="CI850" s="154"/>
      <c r="CJ850" s="154"/>
      <c r="CK850" s="154"/>
      <c r="CL850" s="154"/>
      <c r="CM850" s="154"/>
      <c r="CN850" s="154"/>
      <c r="CO850" s="154"/>
      <c r="CP850" s="154"/>
      <c r="CQ850" s="154"/>
      <c r="CR850" s="154"/>
      <c r="CS850" s="154"/>
      <c r="CT850" s="154"/>
      <c r="CU850" s="154"/>
      <c r="CV850" s="154"/>
      <c r="CW850" s="154"/>
      <c r="CX850" s="154"/>
      <c r="CY850" s="154"/>
      <c r="CZ850" s="154"/>
      <c r="DA850" s="154"/>
      <c r="DB850" s="154"/>
      <c r="DC850" s="154"/>
      <c r="DD850" s="154"/>
      <c r="DE850" s="154"/>
      <c r="DF850" s="154"/>
      <c r="DG850" s="154"/>
      <c r="DH850" s="154"/>
      <c r="DI850" s="154"/>
      <c r="DJ850" s="154"/>
      <c r="DK850" s="154"/>
      <c r="DL850" s="154"/>
      <c r="DM850" s="154"/>
      <c r="DN850" s="154"/>
      <c r="DO850" s="154"/>
      <c r="DP850" s="154"/>
      <c r="DQ850" s="154"/>
      <c r="DR850" s="154"/>
      <c r="DS850" s="154"/>
      <c r="DT850" s="154"/>
      <c r="DU850" s="154"/>
      <c r="DV850" s="154"/>
      <c r="DW850" s="154"/>
      <c r="DX850" s="154"/>
      <c r="DY850" s="154"/>
      <c r="DZ850" s="154"/>
      <c r="EA850" s="154"/>
      <c r="EB850" s="154"/>
      <c r="EC850" s="154"/>
      <c r="ED850" s="154"/>
      <c r="EE850" s="154"/>
      <c r="EF850" s="154"/>
      <c r="EG850" s="154"/>
      <c r="EH850" s="154"/>
      <c r="EI850" s="154"/>
      <c r="EJ850" s="154"/>
      <c r="EK850" s="154"/>
      <c r="EL850" s="154"/>
      <c r="EM850" s="154"/>
      <c r="EN850" s="154"/>
      <c r="EO850" s="154"/>
      <c r="EP850" s="154"/>
      <c r="EQ850" s="154"/>
      <c r="ER850" s="154"/>
      <c r="ES850" s="154"/>
      <c r="ET850" s="154"/>
      <c r="EU850" s="154"/>
      <c r="EV850" s="154"/>
    </row>
    <row r="851" spans="32:152" ht="12.75">
      <c r="AF851" s="154"/>
      <c r="AG851" s="154"/>
      <c r="AH851" s="154"/>
      <c r="AI851" s="154"/>
      <c r="AJ851" s="154"/>
      <c r="AK851" s="154"/>
      <c r="AL851" s="154"/>
      <c r="AM851" s="154"/>
      <c r="AN851" s="154"/>
      <c r="AO851" s="154"/>
      <c r="AP851" s="154"/>
      <c r="AQ851" s="154"/>
      <c r="AR851" s="154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  <c r="BC851" s="154"/>
      <c r="BD851" s="154"/>
      <c r="BE851" s="154"/>
      <c r="BF851" s="154"/>
      <c r="BG851" s="154"/>
      <c r="BH851" s="154"/>
      <c r="BI851" s="154"/>
      <c r="BJ851" s="154"/>
      <c r="BK851" s="154"/>
      <c r="BL851" s="154"/>
      <c r="BM851" s="154"/>
      <c r="BN851" s="154"/>
      <c r="BO851" s="154"/>
      <c r="BP851" s="154"/>
      <c r="BQ851" s="154"/>
      <c r="BR851" s="154"/>
      <c r="BS851" s="154"/>
      <c r="BT851" s="154"/>
      <c r="BU851" s="154"/>
      <c r="BV851" s="154"/>
      <c r="BW851" s="154"/>
      <c r="BX851" s="154"/>
      <c r="BY851" s="154"/>
      <c r="BZ851" s="154"/>
      <c r="CA851" s="154"/>
      <c r="CB851" s="154"/>
      <c r="CC851" s="154"/>
      <c r="CD851" s="154"/>
      <c r="CE851" s="154"/>
      <c r="CF851" s="154"/>
      <c r="CG851" s="154"/>
      <c r="CH851" s="154"/>
      <c r="CI851" s="154"/>
      <c r="CJ851" s="154"/>
      <c r="CK851" s="154"/>
      <c r="CL851" s="154"/>
      <c r="CM851" s="154"/>
      <c r="CN851" s="154"/>
      <c r="CO851" s="154"/>
      <c r="CP851" s="154"/>
      <c r="CQ851" s="154"/>
      <c r="CR851" s="154"/>
      <c r="CS851" s="154"/>
      <c r="CT851" s="154"/>
      <c r="CU851" s="154"/>
      <c r="CV851" s="154"/>
      <c r="CW851" s="154"/>
      <c r="CX851" s="154"/>
      <c r="CY851" s="154"/>
      <c r="CZ851" s="154"/>
      <c r="DA851" s="154"/>
      <c r="DB851" s="154"/>
      <c r="DC851" s="154"/>
      <c r="DD851" s="154"/>
      <c r="DE851" s="154"/>
      <c r="DF851" s="154"/>
      <c r="DG851" s="154"/>
      <c r="DH851" s="154"/>
      <c r="DI851" s="154"/>
      <c r="DJ851" s="154"/>
      <c r="DK851" s="154"/>
      <c r="DL851" s="154"/>
      <c r="DM851" s="154"/>
      <c r="DN851" s="154"/>
      <c r="DO851" s="154"/>
      <c r="DP851" s="154"/>
      <c r="DQ851" s="154"/>
      <c r="DR851" s="154"/>
      <c r="DS851" s="154"/>
      <c r="DT851" s="154"/>
      <c r="DU851" s="154"/>
      <c r="DV851" s="154"/>
      <c r="DW851" s="154"/>
      <c r="DX851" s="154"/>
      <c r="DY851" s="154"/>
      <c r="DZ851" s="154"/>
      <c r="EA851" s="154"/>
      <c r="EB851" s="154"/>
      <c r="EC851" s="154"/>
      <c r="ED851" s="154"/>
      <c r="EE851" s="154"/>
      <c r="EF851" s="154"/>
      <c r="EG851" s="154"/>
      <c r="EH851" s="154"/>
      <c r="EI851" s="154"/>
      <c r="EJ851" s="154"/>
      <c r="EK851" s="154"/>
      <c r="EL851" s="154"/>
      <c r="EM851" s="154"/>
      <c r="EN851" s="154"/>
      <c r="EO851" s="154"/>
      <c r="EP851" s="154"/>
      <c r="EQ851" s="154"/>
      <c r="ER851" s="154"/>
      <c r="ES851" s="154"/>
      <c r="ET851" s="154"/>
      <c r="EU851" s="154"/>
      <c r="EV851" s="154"/>
    </row>
    <row r="852" spans="32:152" ht="12.75">
      <c r="AF852" s="154"/>
      <c r="AG852" s="154"/>
      <c r="AH852" s="154"/>
      <c r="AI852" s="154"/>
      <c r="AJ852" s="154"/>
      <c r="AK852" s="154"/>
      <c r="AL852" s="154"/>
      <c r="AM852" s="154"/>
      <c r="AN852" s="154"/>
      <c r="AO852" s="154"/>
      <c r="AP852" s="154"/>
      <c r="AQ852" s="154"/>
      <c r="AR852" s="154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  <c r="BC852" s="154"/>
      <c r="BD852" s="154"/>
      <c r="BE852" s="154"/>
      <c r="BF852" s="154"/>
      <c r="BG852" s="154"/>
      <c r="BH852" s="154"/>
      <c r="BI852" s="154"/>
      <c r="BJ852" s="154"/>
      <c r="BK852" s="154"/>
      <c r="BL852" s="154"/>
      <c r="BM852" s="154"/>
      <c r="BN852" s="154"/>
      <c r="BO852" s="154"/>
      <c r="BP852" s="154"/>
      <c r="BQ852" s="154"/>
      <c r="BR852" s="154"/>
      <c r="BS852" s="154"/>
      <c r="BT852" s="154"/>
      <c r="BU852" s="154"/>
      <c r="BV852" s="154"/>
      <c r="BW852" s="154"/>
      <c r="BX852" s="154"/>
      <c r="BY852" s="154"/>
      <c r="BZ852" s="154"/>
      <c r="CA852" s="154"/>
      <c r="CB852" s="154"/>
      <c r="CC852" s="154"/>
      <c r="CD852" s="154"/>
      <c r="CE852" s="154"/>
      <c r="CF852" s="154"/>
      <c r="CG852" s="154"/>
      <c r="CH852" s="154"/>
      <c r="CI852" s="154"/>
      <c r="CJ852" s="154"/>
      <c r="CK852" s="154"/>
      <c r="CL852" s="154"/>
      <c r="CM852" s="154"/>
      <c r="CN852" s="154"/>
      <c r="CO852" s="154"/>
      <c r="CP852" s="154"/>
      <c r="CQ852" s="154"/>
      <c r="CR852" s="154"/>
      <c r="CS852" s="154"/>
      <c r="CT852" s="154"/>
      <c r="CU852" s="154"/>
      <c r="CV852" s="154"/>
      <c r="CW852" s="154"/>
      <c r="CX852" s="154"/>
      <c r="CY852" s="154"/>
      <c r="CZ852" s="154"/>
      <c r="DA852" s="154"/>
      <c r="DB852" s="154"/>
      <c r="DC852" s="154"/>
      <c r="DD852" s="154"/>
      <c r="DE852" s="154"/>
      <c r="DF852" s="154"/>
      <c r="DG852" s="154"/>
      <c r="DH852" s="154"/>
      <c r="DI852" s="154"/>
      <c r="DJ852" s="154"/>
      <c r="DK852" s="154"/>
      <c r="DL852" s="154"/>
      <c r="DM852" s="154"/>
      <c r="DN852" s="154"/>
      <c r="DO852" s="154"/>
      <c r="DP852" s="154"/>
      <c r="DQ852" s="154"/>
      <c r="DR852" s="154"/>
      <c r="DS852" s="154"/>
      <c r="DT852" s="154"/>
      <c r="DU852" s="154"/>
      <c r="DV852" s="154"/>
      <c r="DW852" s="154"/>
      <c r="DX852" s="154"/>
      <c r="DY852" s="154"/>
      <c r="DZ852" s="154"/>
      <c r="EA852" s="154"/>
      <c r="EB852" s="154"/>
      <c r="EC852" s="154"/>
      <c r="ED852" s="154"/>
      <c r="EE852" s="154"/>
      <c r="EF852" s="154"/>
      <c r="EG852" s="154"/>
      <c r="EH852" s="154"/>
      <c r="EI852" s="154"/>
      <c r="EJ852" s="154"/>
      <c r="EK852" s="154"/>
      <c r="EL852" s="154"/>
      <c r="EM852" s="154"/>
      <c r="EN852" s="154"/>
      <c r="EO852" s="154"/>
      <c r="EP852" s="154"/>
      <c r="EQ852" s="154"/>
      <c r="ER852" s="154"/>
      <c r="ES852" s="154"/>
      <c r="ET852" s="154"/>
      <c r="EU852" s="154"/>
      <c r="EV852" s="154"/>
    </row>
    <row r="853" spans="32:152" ht="12.75">
      <c r="AF853" s="154"/>
      <c r="AG853" s="154"/>
      <c r="AH853" s="154"/>
      <c r="AI853" s="154"/>
      <c r="AJ853" s="154"/>
      <c r="AK853" s="154"/>
      <c r="AL853" s="154"/>
      <c r="AM853" s="154"/>
      <c r="AN853" s="154"/>
      <c r="AO853" s="154"/>
      <c r="AP853" s="154"/>
      <c r="AQ853" s="154"/>
      <c r="AR853" s="154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  <c r="BC853" s="154"/>
      <c r="BD853" s="154"/>
      <c r="BE853" s="154"/>
      <c r="BF853" s="154"/>
      <c r="BG853" s="154"/>
      <c r="BH853" s="154"/>
      <c r="BI853" s="154"/>
      <c r="BJ853" s="154"/>
      <c r="BK853" s="154"/>
      <c r="BL853" s="154"/>
      <c r="BM853" s="154"/>
      <c r="BN853" s="154"/>
      <c r="BO853" s="154"/>
      <c r="BP853" s="154"/>
      <c r="BQ853" s="154"/>
      <c r="BR853" s="154"/>
      <c r="BS853" s="154"/>
      <c r="BT853" s="154"/>
      <c r="BU853" s="154"/>
      <c r="BV853" s="154"/>
      <c r="BW853" s="154"/>
      <c r="BX853" s="154"/>
      <c r="BY853" s="154"/>
      <c r="BZ853" s="154"/>
      <c r="CA853" s="154"/>
      <c r="CB853" s="154"/>
      <c r="CC853" s="154"/>
      <c r="CD853" s="154"/>
      <c r="CE853" s="154"/>
      <c r="CF853" s="154"/>
      <c r="CG853" s="154"/>
      <c r="CH853" s="154"/>
      <c r="CI853" s="154"/>
      <c r="CJ853" s="154"/>
      <c r="CK853" s="154"/>
      <c r="CL853" s="154"/>
      <c r="CM853" s="154"/>
      <c r="CN853" s="154"/>
      <c r="CO853" s="154"/>
      <c r="CP853" s="154"/>
      <c r="CQ853" s="154"/>
      <c r="CR853" s="154"/>
      <c r="CS853" s="154"/>
      <c r="CT853" s="154"/>
      <c r="CU853" s="154"/>
      <c r="CV853" s="154"/>
      <c r="CW853" s="154"/>
      <c r="CX853" s="154"/>
      <c r="CY853" s="154"/>
      <c r="CZ853" s="154"/>
      <c r="DA853" s="154"/>
      <c r="DB853" s="154"/>
      <c r="DC853" s="154"/>
      <c r="DD853" s="154"/>
      <c r="DE853" s="154"/>
      <c r="DF853" s="154"/>
      <c r="DG853" s="154"/>
      <c r="DH853" s="154"/>
      <c r="DI853" s="154"/>
      <c r="DJ853" s="154"/>
      <c r="DK853" s="154"/>
      <c r="DL853" s="154"/>
      <c r="DM853" s="154"/>
      <c r="DN853" s="154"/>
      <c r="DO853" s="154"/>
      <c r="DP853" s="154"/>
      <c r="DQ853" s="154"/>
      <c r="DR853" s="154"/>
      <c r="DS853" s="154"/>
      <c r="DT853" s="154"/>
      <c r="DU853" s="154"/>
      <c r="DV853" s="154"/>
      <c r="DW853" s="154"/>
      <c r="DX853" s="154"/>
      <c r="DY853" s="154"/>
      <c r="DZ853" s="154"/>
      <c r="EA853" s="154"/>
      <c r="EB853" s="154"/>
      <c r="EC853" s="154"/>
      <c r="ED853" s="154"/>
      <c r="EE853" s="154"/>
      <c r="EF853" s="154"/>
      <c r="EG853" s="154"/>
      <c r="EH853" s="154"/>
      <c r="EI853" s="154"/>
      <c r="EJ853" s="154"/>
      <c r="EK853" s="154"/>
      <c r="EL853" s="154"/>
      <c r="EM853" s="154"/>
      <c r="EN853" s="154"/>
      <c r="EO853" s="154"/>
      <c r="EP853" s="154"/>
      <c r="EQ853" s="154"/>
      <c r="ER853" s="154"/>
      <c r="ES853" s="154"/>
      <c r="ET853" s="154"/>
      <c r="EU853" s="154"/>
      <c r="EV853" s="154"/>
    </row>
    <row r="854" spans="32:152" ht="12.75"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  <c r="BC854" s="154"/>
      <c r="BD854" s="154"/>
      <c r="BE854" s="154"/>
      <c r="BF854" s="154"/>
      <c r="BG854" s="154"/>
      <c r="BH854" s="154"/>
      <c r="BI854" s="154"/>
      <c r="BJ854" s="154"/>
      <c r="BK854" s="154"/>
      <c r="BL854" s="154"/>
      <c r="BM854" s="154"/>
      <c r="BN854" s="154"/>
      <c r="BO854" s="154"/>
      <c r="BP854" s="154"/>
      <c r="BQ854" s="154"/>
      <c r="BR854" s="154"/>
      <c r="BS854" s="154"/>
      <c r="BT854" s="154"/>
      <c r="BU854" s="154"/>
      <c r="BV854" s="154"/>
      <c r="BW854" s="154"/>
      <c r="BX854" s="154"/>
      <c r="BY854" s="154"/>
      <c r="BZ854" s="154"/>
      <c r="CA854" s="154"/>
      <c r="CB854" s="154"/>
      <c r="CC854" s="154"/>
      <c r="CD854" s="154"/>
      <c r="CE854" s="154"/>
      <c r="CF854" s="154"/>
      <c r="CG854" s="154"/>
      <c r="CH854" s="154"/>
      <c r="CI854" s="154"/>
      <c r="CJ854" s="154"/>
      <c r="CK854" s="154"/>
      <c r="CL854" s="154"/>
      <c r="CM854" s="154"/>
      <c r="CN854" s="154"/>
      <c r="CO854" s="154"/>
      <c r="CP854" s="154"/>
      <c r="CQ854" s="154"/>
      <c r="CR854" s="154"/>
      <c r="CS854" s="154"/>
      <c r="CT854" s="154"/>
      <c r="CU854" s="154"/>
      <c r="CV854" s="154"/>
      <c r="CW854" s="154"/>
      <c r="CX854" s="154"/>
      <c r="CY854" s="154"/>
      <c r="CZ854" s="154"/>
      <c r="DA854" s="154"/>
      <c r="DB854" s="154"/>
      <c r="DC854" s="154"/>
      <c r="DD854" s="154"/>
      <c r="DE854" s="154"/>
      <c r="DF854" s="154"/>
      <c r="DG854" s="154"/>
      <c r="DH854" s="154"/>
      <c r="DI854" s="154"/>
      <c r="DJ854" s="154"/>
      <c r="DK854" s="154"/>
      <c r="DL854" s="154"/>
      <c r="DM854" s="154"/>
      <c r="DN854" s="154"/>
      <c r="DO854" s="154"/>
      <c r="DP854" s="154"/>
      <c r="DQ854" s="154"/>
      <c r="DR854" s="154"/>
      <c r="DS854" s="154"/>
      <c r="DT854" s="154"/>
      <c r="DU854" s="154"/>
      <c r="DV854" s="154"/>
      <c r="DW854" s="154"/>
      <c r="DX854" s="154"/>
      <c r="DY854" s="154"/>
      <c r="DZ854" s="154"/>
      <c r="EA854" s="154"/>
      <c r="EB854" s="154"/>
      <c r="EC854" s="154"/>
      <c r="ED854" s="154"/>
      <c r="EE854" s="154"/>
      <c r="EF854" s="154"/>
      <c r="EG854" s="154"/>
      <c r="EH854" s="154"/>
      <c r="EI854" s="154"/>
      <c r="EJ854" s="154"/>
      <c r="EK854" s="154"/>
      <c r="EL854" s="154"/>
      <c r="EM854" s="154"/>
      <c r="EN854" s="154"/>
      <c r="EO854" s="154"/>
      <c r="EP854" s="154"/>
      <c r="EQ854" s="154"/>
      <c r="ER854" s="154"/>
      <c r="ES854" s="154"/>
      <c r="ET854" s="154"/>
      <c r="EU854" s="154"/>
      <c r="EV854" s="154"/>
    </row>
    <row r="855" spans="32:152" ht="12.75">
      <c r="AF855" s="154"/>
      <c r="AG855" s="154"/>
      <c r="AH855" s="154"/>
      <c r="AI855" s="154"/>
      <c r="AJ855" s="154"/>
      <c r="AK855" s="154"/>
      <c r="AL855" s="154"/>
      <c r="AM855" s="154"/>
      <c r="AN855" s="154"/>
      <c r="AO855" s="154"/>
      <c r="AP855" s="154"/>
      <c r="AQ855" s="154"/>
      <c r="AR855" s="154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  <c r="BC855" s="154"/>
      <c r="BD855" s="154"/>
      <c r="BE855" s="154"/>
      <c r="BF855" s="154"/>
      <c r="BG855" s="154"/>
      <c r="BH855" s="154"/>
      <c r="BI855" s="154"/>
      <c r="BJ855" s="154"/>
      <c r="BK855" s="154"/>
      <c r="BL855" s="154"/>
      <c r="BM855" s="154"/>
      <c r="BN855" s="154"/>
      <c r="BO855" s="154"/>
      <c r="BP855" s="154"/>
      <c r="BQ855" s="154"/>
      <c r="BR855" s="154"/>
      <c r="BS855" s="154"/>
      <c r="BT855" s="154"/>
      <c r="BU855" s="154"/>
      <c r="BV855" s="154"/>
      <c r="BW855" s="154"/>
      <c r="BX855" s="154"/>
      <c r="BY855" s="154"/>
      <c r="BZ855" s="154"/>
      <c r="CA855" s="154"/>
      <c r="CB855" s="154"/>
      <c r="CC855" s="154"/>
      <c r="CD855" s="154"/>
      <c r="CE855" s="154"/>
      <c r="CF855" s="154"/>
      <c r="CG855" s="154"/>
      <c r="CH855" s="154"/>
      <c r="CI855" s="154"/>
      <c r="CJ855" s="154"/>
      <c r="CK855" s="154"/>
      <c r="CL855" s="154"/>
      <c r="CM855" s="154"/>
      <c r="CN855" s="154"/>
      <c r="CO855" s="154"/>
      <c r="CP855" s="154"/>
      <c r="CQ855" s="154"/>
      <c r="CR855" s="154"/>
      <c r="CS855" s="154"/>
      <c r="CT855" s="154"/>
      <c r="CU855" s="154"/>
      <c r="CV855" s="154"/>
      <c r="CW855" s="154"/>
      <c r="CX855" s="154"/>
      <c r="CY855" s="154"/>
      <c r="CZ855" s="154"/>
      <c r="DA855" s="154"/>
      <c r="DB855" s="154"/>
      <c r="DC855" s="154"/>
      <c r="DD855" s="154"/>
      <c r="DE855" s="154"/>
      <c r="DF855" s="154"/>
      <c r="DG855" s="154"/>
      <c r="DH855" s="154"/>
      <c r="DI855" s="154"/>
      <c r="DJ855" s="154"/>
      <c r="DK855" s="154"/>
      <c r="DL855" s="154"/>
      <c r="DM855" s="154"/>
      <c r="DN855" s="154"/>
      <c r="DO855" s="154"/>
      <c r="DP855" s="154"/>
      <c r="DQ855" s="154"/>
      <c r="DR855" s="154"/>
      <c r="DS855" s="154"/>
      <c r="DT855" s="154"/>
      <c r="DU855" s="154"/>
      <c r="DV855" s="154"/>
      <c r="DW855" s="154"/>
      <c r="DX855" s="154"/>
      <c r="DY855" s="154"/>
      <c r="DZ855" s="154"/>
      <c r="EA855" s="154"/>
      <c r="EB855" s="154"/>
      <c r="EC855" s="154"/>
      <c r="ED855" s="154"/>
      <c r="EE855" s="154"/>
      <c r="EF855" s="154"/>
      <c r="EG855" s="154"/>
      <c r="EH855" s="154"/>
      <c r="EI855" s="154"/>
      <c r="EJ855" s="154"/>
      <c r="EK855" s="154"/>
      <c r="EL855" s="154"/>
      <c r="EM855" s="154"/>
      <c r="EN855" s="154"/>
      <c r="EO855" s="154"/>
      <c r="EP855" s="154"/>
      <c r="EQ855" s="154"/>
      <c r="ER855" s="154"/>
      <c r="ES855" s="154"/>
      <c r="ET855" s="154"/>
      <c r="EU855" s="154"/>
      <c r="EV855" s="154"/>
    </row>
    <row r="856" spans="32:152" ht="12.75">
      <c r="AF856" s="154"/>
      <c r="AG856" s="154"/>
      <c r="AH856" s="154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4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  <c r="BD856" s="154"/>
      <c r="BE856" s="154"/>
      <c r="BF856" s="154"/>
      <c r="BG856" s="154"/>
      <c r="BH856" s="154"/>
      <c r="BI856" s="154"/>
      <c r="BJ856" s="154"/>
      <c r="BK856" s="154"/>
      <c r="BL856" s="154"/>
      <c r="BM856" s="154"/>
      <c r="BN856" s="154"/>
      <c r="BO856" s="154"/>
      <c r="BP856" s="154"/>
      <c r="BQ856" s="154"/>
      <c r="BR856" s="154"/>
      <c r="BS856" s="154"/>
      <c r="BT856" s="154"/>
      <c r="BU856" s="154"/>
      <c r="BV856" s="154"/>
      <c r="BW856" s="154"/>
      <c r="BX856" s="154"/>
      <c r="BY856" s="154"/>
      <c r="BZ856" s="154"/>
      <c r="CA856" s="154"/>
      <c r="CB856" s="154"/>
      <c r="CC856" s="154"/>
      <c r="CD856" s="154"/>
      <c r="CE856" s="154"/>
      <c r="CF856" s="154"/>
      <c r="CG856" s="154"/>
      <c r="CH856" s="154"/>
      <c r="CI856" s="154"/>
      <c r="CJ856" s="154"/>
      <c r="CK856" s="154"/>
      <c r="CL856" s="154"/>
      <c r="CM856" s="154"/>
      <c r="CN856" s="154"/>
      <c r="CO856" s="154"/>
      <c r="CP856" s="154"/>
      <c r="CQ856" s="154"/>
      <c r="CR856" s="154"/>
      <c r="CS856" s="154"/>
      <c r="CT856" s="154"/>
      <c r="CU856" s="154"/>
      <c r="CV856" s="154"/>
      <c r="CW856" s="154"/>
      <c r="CX856" s="154"/>
      <c r="CY856" s="154"/>
      <c r="CZ856" s="154"/>
      <c r="DA856" s="154"/>
      <c r="DB856" s="154"/>
      <c r="DC856" s="154"/>
      <c r="DD856" s="154"/>
      <c r="DE856" s="154"/>
      <c r="DF856" s="154"/>
      <c r="DG856" s="154"/>
      <c r="DH856" s="154"/>
      <c r="DI856" s="154"/>
      <c r="DJ856" s="154"/>
      <c r="DK856" s="154"/>
      <c r="DL856" s="154"/>
      <c r="DM856" s="154"/>
      <c r="DN856" s="154"/>
      <c r="DO856" s="154"/>
      <c r="DP856" s="154"/>
      <c r="DQ856" s="154"/>
      <c r="DR856" s="154"/>
      <c r="DS856" s="154"/>
      <c r="DT856" s="154"/>
      <c r="DU856" s="154"/>
      <c r="DV856" s="154"/>
      <c r="DW856" s="154"/>
      <c r="DX856" s="154"/>
      <c r="DY856" s="154"/>
      <c r="DZ856" s="154"/>
      <c r="EA856" s="154"/>
      <c r="EB856" s="154"/>
      <c r="EC856" s="154"/>
      <c r="ED856" s="154"/>
      <c r="EE856" s="154"/>
      <c r="EF856" s="154"/>
      <c r="EG856" s="154"/>
      <c r="EH856" s="154"/>
      <c r="EI856" s="154"/>
      <c r="EJ856" s="154"/>
      <c r="EK856" s="154"/>
      <c r="EL856" s="154"/>
      <c r="EM856" s="154"/>
      <c r="EN856" s="154"/>
      <c r="EO856" s="154"/>
      <c r="EP856" s="154"/>
      <c r="EQ856" s="154"/>
      <c r="ER856" s="154"/>
      <c r="ES856" s="154"/>
      <c r="ET856" s="154"/>
      <c r="EU856" s="154"/>
      <c r="EV856" s="154"/>
    </row>
    <row r="857" spans="32:152" ht="12.75">
      <c r="AF857" s="154"/>
      <c r="AG857" s="154"/>
      <c r="AH857" s="154"/>
      <c r="AI857" s="154"/>
      <c r="AJ857" s="154"/>
      <c r="AK857" s="154"/>
      <c r="AL857" s="154"/>
      <c r="AM857" s="154"/>
      <c r="AN857" s="154"/>
      <c r="AO857" s="154"/>
      <c r="AP857" s="154"/>
      <c r="AQ857" s="154"/>
      <c r="AR857" s="154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  <c r="BD857" s="154"/>
      <c r="BE857" s="154"/>
      <c r="BF857" s="154"/>
      <c r="BG857" s="154"/>
      <c r="BH857" s="154"/>
      <c r="BI857" s="154"/>
      <c r="BJ857" s="154"/>
      <c r="BK857" s="154"/>
      <c r="BL857" s="154"/>
      <c r="BM857" s="154"/>
      <c r="BN857" s="154"/>
      <c r="BO857" s="154"/>
      <c r="BP857" s="154"/>
      <c r="BQ857" s="154"/>
      <c r="BR857" s="154"/>
      <c r="BS857" s="154"/>
      <c r="BT857" s="154"/>
      <c r="BU857" s="154"/>
      <c r="BV857" s="154"/>
      <c r="BW857" s="154"/>
      <c r="BX857" s="154"/>
      <c r="BY857" s="154"/>
      <c r="BZ857" s="154"/>
      <c r="CA857" s="154"/>
      <c r="CB857" s="154"/>
      <c r="CC857" s="154"/>
      <c r="CD857" s="154"/>
      <c r="CE857" s="154"/>
      <c r="CF857" s="154"/>
      <c r="CG857" s="154"/>
      <c r="CH857" s="154"/>
      <c r="CI857" s="154"/>
      <c r="CJ857" s="154"/>
      <c r="CK857" s="154"/>
      <c r="CL857" s="154"/>
      <c r="CM857" s="154"/>
      <c r="CN857" s="154"/>
      <c r="CO857" s="154"/>
      <c r="CP857" s="154"/>
      <c r="CQ857" s="154"/>
      <c r="CR857" s="154"/>
      <c r="CS857" s="154"/>
      <c r="CT857" s="154"/>
      <c r="CU857" s="154"/>
      <c r="CV857" s="154"/>
      <c r="CW857" s="154"/>
      <c r="CX857" s="154"/>
      <c r="CY857" s="154"/>
      <c r="CZ857" s="154"/>
      <c r="DA857" s="154"/>
      <c r="DB857" s="154"/>
      <c r="DC857" s="154"/>
      <c r="DD857" s="154"/>
      <c r="DE857" s="154"/>
      <c r="DF857" s="154"/>
      <c r="DG857" s="154"/>
      <c r="DH857" s="154"/>
      <c r="DI857" s="154"/>
      <c r="DJ857" s="154"/>
      <c r="DK857" s="154"/>
      <c r="DL857" s="154"/>
      <c r="DM857" s="154"/>
      <c r="DN857" s="154"/>
      <c r="DO857" s="154"/>
      <c r="DP857" s="154"/>
      <c r="DQ857" s="154"/>
      <c r="DR857" s="154"/>
      <c r="DS857" s="154"/>
      <c r="DT857" s="154"/>
      <c r="DU857" s="154"/>
      <c r="DV857" s="154"/>
      <c r="DW857" s="154"/>
      <c r="DX857" s="154"/>
      <c r="DY857" s="154"/>
      <c r="DZ857" s="154"/>
      <c r="EA857" s="154"/>
      <c r="EB857" s="154"/>
      <c r="EC857" s="154"/>
      <c r="ED857" s="154"/>
      <c r="EE857" s="154"/>
      <c r="EF857" s="154"/>
      <c r="EG857" s="154"/>
      <c r="EH857" s="154"/>
      <c r="EI857" s="154"/>
      <c r="EJ857" s="154"/>
      <c r="EK857" s="154"/>
      <c r="EL857" s="154"/>
      <c r="EM857" s="154"/>
      <c r="EN857" s="154"/>
      <c r="EO857" s="154"/>
      <c r="EP857" s="154"/>
      <c r="EQ857" s="154"/>
      <c r="ER857" s="154"/>
      <c r="ES857" s="154"/>
      <c r="ET857" s="154"/>
      <c r="EU857" s="154"/>
      <c r="EV857" s="154"/>
    </row>
    <row r="858" spans="32:152" ht="12.75">
      <c r="AF858" s="154"/>
      <c r="AG858" s="154"/>
      <c r="AH858" s="154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  <c r="BD858" s="154"/>
      <c r="BE858" s="154"/>
      <c r="BF858" s="154"/>
      <c r="BG858" s="154"/>
      <c r="BH858" s="154"/>
      <c r="BI858" s="154"/>
      <c r="BJ858" s="154"/>
      <c r="BK858" s="154"/>
      <c r="BL858" s="154"/>
      <c r="BM858" s="154"/>
      <c r="BN858" s="154"/>
      <c r="BO858" s="154"/>
      <c r="BP858" s="154"/>
      <c r="BQ858" s="154"/>
      <c r="BR858" s="154"/>
      <c r="BS858" s="154"/>
      <c r="BT858" s="154"/>
      <c r="BU858" s="154"/>
      <c r="BV858" s="154"/>
      <c r="BW858" s="154"/>
      <c r="BX858" s="154"/>
      <c r="BY858" s="154"/>
      <c r="BZ858" s="154"/>
      <c r="CA858" s="154"/>
      <c r="CB858" s="154"/>
      <c r="CC858" s="154"/>
      <c r="CD858" s="154"/>
      <c r="CE858" s="154"/>
      <c r="CF858" s="154"/>
      <c r="CG858" s="154"/>
      <c r="CH858" s="154"/>
      <c r="CI858" s="154"/>
      <c r="CJ858" s="154"/>
      <c r="CK858" s="154"/>
      <c r="CL858" s="154"/>
      <c r="CM858" s="154"/>
      <c r="CN858" s="154"/>
      <c r="CO858" s="154"/>
      <c r="CP858" s="154"/>
      <c r="CQ858" s="154"/>
      <c r="CR858" s="154"/>
      <c r="CS858" s="154"/>
      <c r="CT858" s="154"/>
      <c r="CU858" s="154"/>
      <c r="CV858" s="154"/>
      <c r="CW858" s="154"/>
      <c r="CX858" s="154"/>
      <c r="CY858" s="154"/>
      <c r="CZ858" s="154"/>
      <c r="DA858" s="154"/>
      <c r="DB858" s="154"/>
      <c r="DC858" s="154"/>
      <c r="DD858" s="154"/>
      <c r="DE858" s="154"/>
      <c r="DF858" s="154"/>
      <c r="DG858" s="154"/>
      <c r="DH858" s="154"/>
      <c r="DI858" s="154"/>
      <c r="DJ858" s="154"/>
      <c r="DK858" s="154"/>
      <c r="DL858" s="154"/>
      <c r="DM858" s="154"/>
      <c r="DN858" s="154"/>
      <c r="DO858" s="154"/>
      <c r="DP858" s="154"/>
      <c r="DQ858" s="154"/>
      <c r="DR858" s="154"/>
      <c r="DS858" s="154"/>
      <c r="DT858" s="154"/>
      <c r="DU858" s="154"/>
      <c r="DV858" s="154"/>
      <c r="DW858" s="154"/>
      <c r="DX858" s="154"/>
      <c r="DY858" s="154"/>
      <c r="DZ858" s="154"/>
      <c r="EA858" s="154"/>
      <c r="EB858" s="154"/>
      <c r="EC858" s="154"/>
      <c r="ED858" s="154"/>
      <c r="EE858" s="154"/>
      <c r="EF858" s="154"/>
      <c r="EG858" s="154"/>
      <c r="EH858" s="154"/>
      <c r="EI858" s="154"/>
      <c r="EJ858" s="154"/>
      <c r="EK858" s="154"/>
      <c r="EL858" s="154"/>
      <c r="EM858" s="154"/>
      <c r="EN858" s="154"/>
      <c r="EO858" s="154"/>
      <c r="EP858" s="154"/>
      <c r="EQ858" s="154"/>
      <c r="ER858" s="154"/>
      <c r="ES858" s="154"/>
      <c r="ET858" s="154"/>
      <c r="EU858" s="154"/>
      <c r="EV858" s="154"/>
    </row>
    <row r="859" spans="32:152" ht="12.75">
      <c r="AF859" s="154"/>
      <c r="AG859" s="154"/>
      <c r="AH859" s="154"/>
      <c r="AI859" s="154"/>
      <c r="AJ859" s="154"/>
      <c r="AK859" s="154"/>
      <c r="AL859" s="154"/>
      <c r="AM859" s="154"/>
      <c r="AN859" s="154"/>
      <c r="AO859" s="154"/>
      <c r="AP859" s="154"/>
      <c r="AQ859" s="154"/>
      <c r="AR859" s="154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  <c r="BC859" s="154"/>
      <c r="BD859" s="154"/>
      <c r="BE859" s="154"/>
      <c r="BF859" s="154"/>
      <c r="BG859" s="154"/>
      <c r="BH859" s="154"/>
      <c r="BI859" s="154"/>
      <c r="BJ859" s="154"/>
      <c r="BK859" s="154"/>
      <c r="BL859" s="154"/>
      <c r="BM859" s="154"/>
      <c r="BN859" s="154"/>
      <c r="BO859" s="154"/>
      <c r="BP859" s="154"/>
      <c r="BQ859" s="154"/>
      <c r="BR859" s="154"/>
      <c r="BS859" s="154"/>
      <c r="BT859" s="154"/>
      <c r="BU859" s="154"/>
      <c r="BV859" s="154"/>
      <c r="BW859" s="154"/>
      <c r="BX859" s="154"/>
      <c r="BY859" s="154"/>
      <c r="BZ859" s="154"/>
      <c r="CA859" s="154"/>
      <c r="CB859" s="154"/>
      <c r="CC859" s="154"/>
      <c r="CD859" s="154"/>
      <c r="CE859" s="154"/>
      <c r="CF859" s="154"/>
      <c r="CG859" s="154"/>
      <c r="CH859" s="154"/>
      <c r="CI859" s="154"/>
      <c r="CJ859" s="154"/>
      <c r="CK859" s="154"/>
      <c r="CL859" s="154"/>
      <c r="CM859" s="154"/>
      <c r="CN859" s="154"/>
      <c r="CO859" s="154"/>
      <c r="CP859" s="154"/>
      <c r="CQ859" s="154"/>
      <c r="CR859" s="154"/>
      <c r="CS859" s="154"/>
      <c r="CT859" s="154"/>
      <c r="CU859" s="154"/>
      <c r="CV859" s="154"/>
      <c r="CW859" s="154"/>
      <c r="CX859" s="154"/>
      <c r="CY859" s="154"/>
      <c r="CZ859" s="154"/>
      <c r="DA859" s="154"/>
      <c r="DB859" s="154"/>
      <c r="DC859" s="154"/>
      <c r="DD859" s="154"/>
      <c r="DE859" s="154"/>
      <c r="DF859" s="154"/>
      <c r="DG859" s="154"/>
      <c r="DH859" s="154"/>
      <c r="DI859" s="154"/>
      <c r="DJ859" s="154"/>
      <c r="DK859" s="154"/>
      <c r="DL859" s="154"/>
      <c r="DM859" s="154"/>
      <c r="DN859" s="154"/>
      <c r="DO859" s="154"/>
      <c r="DP859" s="154"/>
      <c r="DQ859" s="154"/>
      <c r="DR859" s="154"/>
      <c r="DS859" s="154"/>
      <c r="DT859" s="154"/>
      <c r="DU859" s="154"/>
      <c r="DV859" s="154"/>
      <c r="DW859" s="154"/>
      <c r="DX859" s="154"/>
      <c r="DY859" s="154"/>
      <c r="DZ859" s="154"/>
      <c r="EA859" s="154"/>
      <c r="EB859" s="154"/>
      <c r="EC859" s="154"/>
      <c r="ED859" s="154"/>
      <c r="EE859" s="154"/>
      <c r="EF859" s="154"/>
      <c r="EG859" s="154"/>
      <c r="EH859" s="154"/>
      <c r="EI859" s="154"/>
      <c r="EJ859" s="154"/>
      <c r="EK859" s="154"/>
      <c r="EL859" s="154"/>
      <c r="EM859" s="154"/>
      <c r="EN859" s="154"/>
      <c r="EO859" s="154"/>
      <c r="EP859" s="154"/>
      <c r="EQ859" s="154"/>
      <c r="ER859" s="154"/>
      <c r="ES859" s="154"/>
      <c r="ET859" s="154"/>
      <c r="EU859" s="154"/>
      <c r="EV859" s="154"/>
    </row>
    <row r="860" spans="32:152" ht="12.75">
      <c r="AF860" s="154"/>
      <c r="AG860" s="154"/>
      <c r="AH860" s="154"/>
      <c r="AI860" s="154"/>
      <c r="AJ860" s="154"/>
      <c r="AK860" s="154"/>
      <c r="AL860" s="154"/>
      <c r="AM860" s="154"/>
      <c r="AN860" s="154"/>
      <c r="AO860" s="154"/>
      <c r="AP860" s="154"/>
      <c r="AQ860" s="154"/>
      <c r="AR860" s="154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  <c r="BC860" s="154"/>
      <c r="BD860" s="154"/>
      <c r="BE860" s="154"/>
      <c r="BF860" s="154"/>
      <c r="BG860" s="154"/>
      <c r="BH860" s="154"/>
      <c r="BI860" s="154"/>
      <c r="BJ860" s="154"/>
      <c r="BK860" s="154"/>
      <c r="BL860" s="154"/>
      <c r="BM860" s="154"/>
      <c r="BN860" s="154"/>
      <c r="BO860" s="154"/>
      <c r="BP860" s="154"/>
      <c r="BQ860" s="154"/>
      <c r="BR860" s="154"/>
      <c r="BS860" s="154"/>
      <c r="BT860" s="154"/>
      <c r="BU860" s="154"/>
      <c r="BV860" s="154"/>
      <c r="BW860" s="154"/>
      <c r="BX860" s="154"/>
      <c r="BY860" s="154"/>
      <c r="BZ860" s="154"/>
      <c r="CA860" s="154"/>
      <c r="CB860" s="154"/>
      <c r="CC860" s="154"/>
      <c r="CD860" s="154"/>
      <c r="CE860" s="154"/>
      <c r="CF860" s="154"/>
      <c r="CG860" s="154"/>
      <c r="CH860" s="154"/>
      <c r="CI860" s="154"/>
      <c r="CJ860" s="154"/>
      <c r="CK860" s="154"/>
      <c r="CL860" s="154"/>
      <c r="CM860" s="154"/>
      <c r="CN860" s="154"/>
      <c r="CO860" s="154"/>
      <c r="CP860" s="154"/>
      <c r="CQ860" s="154"/>
      <c r="CR860" s="154"/>
      <c r="CS860" s="154"/>
      <c r="CT860" s="154"/>
      <c r="CU860" s="154"/>
      <c r="CV860" s="154"/>
      <c r="CW860" s="154"/>
      <c r="CX860" s="154"/>
      <c r="CY860" s="154"/>
      <c r="CZ860" s="154"/>
      <c r="DA860" s="154"/>
      <c r="DB860" s="154"/>
      <c r="DC860" s="154"/>
      <c r="DD860" s="154"/>
      <c r="DE860" s="154"/>
      <c r="DF860" s="154"/>
      <c r="DG860" s="154"/>
      <c r="DH860" s="154"/>
      <c r="DI860" s="154"/>
      <c r="DJ860" s="154"/>
      <c r="DK860" s="154"/>
      <c r="DL860" s="154"/>
      <c r="DM860" s="154"/>
      <c r="DN860" s="154"/>
      <c r="DO860" s="154"/>
      <c r="DP860" s="154"/>
      <c r="DQ860" s="154"/>
      <c r="DR860" s="154"/>
      <c r="DS860" s="154"/>
      <c r="DT860" s="154"/>
      <c r="DU860" s="154"/>
      <c r="DV860" s="154"/>
      <c r="DW860" s="154"/>
      <c r="DX860" s="154"/>
      <c r="DY860" s="154"/>
      <c r="DZ860" s="154"/>
      <c r="EA860" s="154"/>
      <c r="EB860" s="154"/>
      <c r="EC860" s="154"/>
      <c r="ED860" s="154"/>
      <c r="EE860" s="154"/>
      <c r="EF860" s="154"/>
      <c r="EG860" s="154"/>
      <c r="EH860" s="154"/>
      <c r="EI860" s="154"/>
      <c r="EJ860" s="154"/>
      <c r="EK860" s="154"/>
      <c r="EL860" s="154"/>
      <c r="EM860" s="154"/>
      <c r="EN860" s="154"/>
      <c r="EO860" s="154"/>
      <c r="EP860" s="154"/>
      <c r="EQ860" s="154"/>
      <c r="ER860" s="154"/>
      <c r="ES860" s="154"/>
      <c r="ET860" s="154"/>
      <c r="EU860" s="154"/>
      <c r="EV860" s="154"/>
    </row>
    <row r="861" spans="32:152" ht="12.75">
      <c r="AF861" s="154"/>
      <c r="AG861" s="154"/>
      <c r="AH861" s="154"/>
      <c r="AI861" s="154"/>
      <c r="AJ861" s="154"/>
      <c r="AK861" s="154"/>
      <c r="AL861" s="154"/>
      <c r="AM861" s="154"/>
      <c r="AN861" s="154"/>
      <c r="AO861" s="154"/>
      <c r="AP861" s="154"/>
      <c r="AQ861" s="154"/>
      <c r="AR861" s="154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  <c r="BC861" s="154"/>
      <c r="BD861" s="154"/>
      <c r="BE861" s="154"/>
      <c r="BF861" s="154"/>
      <c r="BG861" s="154"/>
      <c r="BH861" s="154"/>
      <c r="BI861" s="154"/>
      <c r="BJ861" s="154"/>
      <c r="BK861" s="154"/>
      <c r="BL861" s="154"/>
      <c r="BM861" s="154"/>
      <c r="BN861" s="154"/>
      <c r="BO861" s="154"/>
      <c r="BP861" s="154"/>
      <c r="BQ861" s="154"/>
      <c r="BR861" s="154"/>
      <c r="BS861" s="154"/>
      <c r="BT861" s="154"/>
      <c r="BU861" s="154"/>
      <c r="BV861" s="154"/>
      <c r="BW861" s="154"/>
      <c r="BX861" s="154"/>
      <c r="BY861" s="154"/>
      <c r="BZ861" s="154"/>
      <c r="CA861" s="154"/>
      <c r="CB861" s="154"/>
      <c r="CC861" s="154"/>
      <c r="CD861" s="154"/>
      <c r="CE861" s="154"/>
      <c r="CF861" s="154"/>
      <c r="CG861" s="154"/>
      <c r="CH861" s="154"/>
      <c r="CI861" s="154"/>
      <c r="CJ861" s="154"/>
      <c r="CK861" s="154"/>
      <c r="CL861" s="154"/>
      <c r="CM861" s="154"/>
      <c r="CN861" s="154"/>
      <c r="CO861" s="154"/>
      <c r="CP861" s="154"/>
      <c r="CQ861" s="154"/>
      <c r="CR861" s="154"/>
      <c r="CS861" s="154"/>
      <c r="CT861" s="154"/>
      <c r="CU861" s="154"/>
      <c r="CV861" s="154"/>
      <c r="CW861" s="154"/>
      <c r="CX861" s="154"/>
      <c r="CY861" s="154"/>
      <c r="CZ861" s="154"/>
      <c r="DA861" s="154"/>
      <c r="DB861" s="154"/>
      <c r="DC861" s="154"/>
      <c r="DD861" s="154"/>
      <c r="DE861" s="154"/>
      <c r="DF861" s="154"/>
      <c r="DG861" s="154"/>
      <c r="DH861" s="154"/>
      <c r="DI861" s="154"/>
      <c r="DJ861" s="154"/>
      <c r="DK861" s="154"/>
      <c r="DL861" s="154"/>
      <c r="DM861" s="154"/>
      <c r="DN861" s="154"/>
      <c r="DO861" s="154"/>
      <c r="DP861" s="154"/>
      <c r="DQ861" s="154"/>
      <c r="DR861" s="154"/>
      <c r="DS861" s="154"/>
      <c r="DT861" s="154"/>
      <c r="DU861" s="154"/>
      <c r="DV861" s="154"/>
      <c r="DW861" s="154"/>
      <c r="DX861" s="154"/>
      <c r="DY861" s="154"/>
      <c r="DZ861" s="154"/>
      <c r="EA861" s="154"/>
      <c r="EB861" s="154"/>
      <c r="EC861" s="154"/>
      <c r="ED861" s="154"/>
      <c r="EE861" s="154"/>
      <c r="EF861" s="154"/>
      <c r="EG861" s="154"/>
      <c r="EH861" s="154"/>
      <c r="EI861" s="154"/>
      <c r="EJ861" s="154"/>
      <c r="EK861" s="154"/>
      <c r="EL861" s="154"/>
      <c r="EM861" s="154"/>
      <c r="EN861" s="154"/>
      <c r="EO861" s="154"/>
      <c r="EP861" s="154"/>
      <c r="EQ861" s="154"/>
      <c r="ER861" s="154"/>
      <c r="ES861" s="154"/>
      <c r="ET861" s="154"/>
      <c r="EU861" s="154"/>
      <c r="EV861" s="154"/>
    </row>
    <row r="862" spans="32:152" ht="12.75">
      <c r="AF862" s="154"/>
      <c r="AG862" s="154"/>
      <c r="AH862" s="154"/>
      <c r="AI862" s="154"/>
      <c r="AJ862" s="154"/>
      <c r="AK862" s="154"/>
      <c r="AL862" s="154"/>
      <c r="AM862" s="154"/>
      <c r="AN862" s="154"/>
      <c r="AO862" s="154"/>
      <c r="AP862" s="154"/>
      <c r="AQ862" s="154"/>
      <c r="AR862" s="154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  <c r="BD862" s="154"/>
      <c r="BE862" s="154"/>
      <c r="BF862" s="154"/>
      <c r="BG862" s="154"/>
      <c r="BH862" s="154"/>
      <c r="BI862" s="154"/>
      <c r="BJ862" s="154"/>
      <c r="BK862" s="154"/>
      <c r="BL862" s="154"/>
      <c r="BM862" s="154"/>
      <c r="BN862" s="154"/>
      <c r="BO862" s="154"/>
      <c r="BP862" s="154"/>
      <c r="BQ862" s="154"/>
      <c r="BR862" s="154"/>
      <c r="BS862" s="154"/>
      <c r="BT862" s="154"/>
      <c r="BU862" s="154"/>
      <c r="BV862" s="154"/>
      <c r="BW862" s="154"/>
      <c r="BX862" s="154"/>
      <c r="BY862" s="154"/>
      <c r="BZ862" s="154"/>
      <c r="CA862" s="154"/>
      <c r="CB862" s="154"/>
      <c r="CC862" s="154"/>
      <c r="CD862" s="154"/>
      <c r="CE862" s="154"/>
      <c r="CF862" s="154"/>
      <c r="CG862" s="154"/>
      <c r="CH862" s="154"/>
      <c r="CI862" s="154"/>
      <c r="CJ862" s="154"/>
      <c r="CK862" s="154"/>
      <c r="CL862" s="154"/>
      <c r="CM862" s="154"/>
      <c r="CN862" s="154"/>
      <c r="CO862" s="154"/>
      <c r="CP862" s="154"/>
      <c r="CQ862" s="154"/>
      <c r="CR862" s="154"/>
      <c r="CS862" s="154"/>
      <c r="CT862" s="154"/>
      <c r="CU862" s="154"/>
      <c r="CV862" s="154"/>
      <c r="CW862" s="154"/>
      <c r="CX862" s="154"/>
      <c r="CY862" s="154"/>
      <c r="CZ862" s="154"/>
      <c r="DA862" s="154"/>
      <c r="DB862" s="154"/>
      <c r="DC862" s="154"/>
      <c r="DD862" s="154"/>
      <c r="DE862" s="154"/>
      <c r="DF862" s="154"/>
      <c r="DG862" s="154"/>
      <c r="DH862" s="154"/>
      <c r="DI862" s="154"/>
      <c r="DJ862" s="154"/>
      <c r="DK862" s="154"/>
      <c r="DL862" s="154"/>
      <c r="DM862" s="154"/>
      <c r="DN862" s="154"/>
      <c r="DO862" s="154"/>
      <c r="DP862" s="154"/>
      <c r="DQ862" s="154"/>
      <c r="DR862" s="154"/>
      <c r="DS862" s="154"/>
      <c r="DT862" s="154"/>
      <c r="DU862" s="154"/>
      <c r="DV862" s="154"/>
      <c r="DW862" s="154"/>
      <c r="DX862" s="154"/>
      <c r="DY862" s="154"/>
      <c r="DZ862" s="154"/>
      <c r="EA862" s="154"/>
      <c r="EB862" s="154"/>
      <c r="EC862" s="154"/>
      <c r="ED862" s="154"/>
      <c r="EE862" s="154"/>
      <c r="EF862" s="154"/>
      <c r="EG862" s="154"/>
      <c r="EH862" s="154"/>
      <c r="EI862" s="154"/>
      <c r="EJ862" s="154"/>
      <c r="EK862" s="154"/>
      <c r="EL862" s="154"/>
      <c r="EM862" s="154"/>
      <c r="EN862" s="154"/>
      <c r="EO862" s="154"/>
      <c r="EP862" s="154"/>
      <c r="EQ862" s="154"/>
      <c r="ER862" s="154"/>
      <c r="ES862" s="154"/>
      <c r="ET862" s="154"/>
      <c r="EU862" s="154"/>
      <c r="EV862" s="154"/>
    </row>
    <row r="863" spans="32:152" ht="12.75">
      <c r="AF863" s="154"/>
      <c r="AG863" s="154"/>
      <c r="AH863" s="154"/>
      <c r="AI863" s="154"/>
      <c r="AJ863" s="154"/>
      <c r="AK863" s="154"/>
      <c r="AL863" s="154"/>
      <c r="AM863" s="154"/>
      <c r="AN863" s="154"/>
      <c r="AO863" s="154"/>
      <c r="AP863" s="154"/>
      <c r="AQ863" s="154"/>
      <c r="AR863" s="154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  <c r="BC863" s="154"/>
      <c r="BD863" s="154"/>
      <c r="BE863" s="154"/>
      <c r="BF863" s="154"/>
      <c r="BG863" s="154"/>
      <c r="BH863" s="154"/>
      <c r="BI863" s="154"/>
      <c r="BJ863" s="154"/>
      <c r="BK863" s="154"/>
      <c r="BL863" s="154"/>
      <c r="BM863" s="154"/>
      <c r="BN863" s="154"/>
      <c r="BO863" s="154"/>
      <c r="BP863" s="154"/>
      <c r="BQ863" s="154"/>
      <c r="BR863" s="154"/>
      <c r="BS863" s="154"/>
      <c r="BT863" s="154"/>
      <c r="BU863" s="154"/>
      <c r="BV863" s="154"/>
      <c r="BW863" s="154"/>
      <c r="BX863" s="154"/>
      <c r="BY863" s="154"/>
      <c r="BZ863" s="154"/>
      <c r="CA863" s="154"/>
      <c r="CB863" s="154"/>
      <c r="CC863" s="154"/>
      <c r="CD863" s="154"/>
      <c r="CE863" s="154"/>
      <c r="CF863" s="154"/>
      <c r="CG863" s="154"/>
      <c r="CH863" s="154"/>
      <c r="CI863" s="154"/>
      <c r="CJ863" s="154"/>
      <c r="CK863" s="154"/>
      <c r="CL863" s="154"/>
      <c r="CM863" s="154"/>
      <c r="CN863" s="154"/>
      <c r="CO863" s="154"/>
      <c r="CP863" s="154"/>
      <c r="CQ863" s="154"/>
      <c r="CR863" s="154"/>
      <c r="CS863" s="154"/>
      <c r="CT863" s="154"/>
      <c r="CU863" s="154"/>
      <c r="CV863" s="154"/>
      <c r="CW863" s="154"/>
      <c r="CX863" s="154"/>
      <c r="CY863" s="154"/>
      <c r="CZ863" s="154"/>
      <c r="DA863" s="154"/>
      <c r="DB863" s="154"/>
      <c r="DC863" s="154"/>
      <c r="DD863" s="154"/>
      <c r="DE863" s="154"/>
      <c r="DF863" s="154"/>
      <c r="DG863" s="154"/>
      <c r="DH863" s="154"/>
      <c r="DI863" s="154"/>
      <c r="DJ863" s="154"/>
      <c r="DK863" s="154"/>
      <c r="DL863" s="154"/>
      <c r="DM863" s="154"/>
      <c r="DN863" s="154"/>
      <c r="DO863" s="154"/>
      <c r="DP863" s="154"/>
      <c r="DQ863" s="154"/>
      <c r="DR863" s="154"/>
      <c r="DS863" s="154"/>
      <c r="DT863" s="154"/>
      <c r="DU863" s="154"/>
      <c r="DV863" s="154"/>
      <c r="DW863" s="154"/>
      <c r="DX863" s="154"/>
      <c r="DY863" s="154"/>
      <c r="DZ863" s="154"/>
      <c r="EA863" s="154"/>
      <c r="EB863" s="154"/>
      <c r="EC863" s="154"/>
      <c r="ED863" s="154"/>
      <c r="EE863" s="154"/>
      <c r="EF863" s="154"/>
      <c r="EG863" s="154"/>
      <c r="EH863" s="154"/>
      <c r="EI863" s="154"/>
      <c r="EJ863" s="154"/>
      <c r="EK863" s="154"/>
      <c r="EL863" s="154"/>
      <c r="EM863" s="154"/>
      <c r="EN863" s="154"/>
      <c r="EO863" s="154"/>
      <c r="EP863" s="154"/>
      <c r="EQ863" s="154"/>
      <c r="ER863" s="154"/>
      <c r="ES863" s="154"/>
      <c r="ET863" s="154"/>
      <c r="EU863" s="154"/>
      <c r="EV863" s="154"/>
    </row>
    <row r="864" spans="32:152" ht="12.75">
      <c r="AF864" s="154"/>
      <c r="AG864" s="154"/>
      <c r="AH864" s="154"/>
      <c r="AI864" s="154"/>
      <c r="AJ864" s="154"/>
      <c r="AK864" s="154"/>
      <c r="AL864" s="154"/>
      <c r="AM864" s="154"/>
      <c r="AN864" s="154"/>
      <c r="AO864" s="154"/>
      <c r="AP864" s="154"/>
      <c r="AQ864" s="154"/>
      <c r="AR864" s="154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  <c r="BC864" s="154"/>
      <c r="BD864" s="154"/>
      <c r="BE864" s="154"/>
      <c r="BF864" s="154"/>
      <c r="BG864" s="154"/>
      <c r="BH864" s="154"/>
      <c r="BI864" s="154"/>
      <c r="BJ864" s="154"/>
      <c r="BK864" s="154"/>
      <c r="BL864" s="154"/>
      <c r="BM864" s="154"/>
      <c r="BN864" s="154"/>
      <c r="BO864" s="154"/>
      <c r="BP864" s="154"/>
      <c r="BQ864" s="154"/>
      <c r="BR864" s="154"/>
      <c r="BS864" s="154"/>
      <c r="BT864" s="154"/>
      <c r="BU864" s="154"/>
      <c r="BV864" s="154"/>
      <c r="BW864" s="154"/>
      <c r="BX864" s="154"/>
      <c r="BY864" s="154"/>
      <c r="BZ864" s="154"/>
      <c r="CA864" s="154"/>
      <c r="CB864" s="154"/>
      <c r="CC864" s="154"/>
      <c r="CD864" s="154"/>
      <c r="CE864" s="154"/>
      <c r="CF864" s="154"/>
      <c r="CG864" s="154"/>
      <c r="CH864" s="154"/>
      <c r="CI864" s="154"/>
      <c r="CJ864" s="154"/>
      <c r="CK864" s="154"/>
      <c r="CL864" s="154"/>
      <c r="CM864" s="154"/>
      <c r="CN864" s="154"/>
      <c r="CO864" s="154"/>
      <c r="CP864" s="154"/>
      <c r="CQ864" s="154"/>
      <c r="CR864" s="154"/>
      <c r="CS864" s="154"/>
      <c r="CT864" s="154"/>
      <c r="CU864" s="154"/>
      <c r="CV864" s="154"/>
      <c r="CW864" s="154"/>
      <c r="CX864" s="154"/>
      <c r="CY864" s="154"/>
      <c r="CZ864" s="154"/>
      <c r="DA864" s="154"/>
      <c r="DB864" s="154"/>
      <c r="DC864" s="154"/>
      <c r="DD864" s="154"/>
      <c r="DE864" s="154"/>
      <c r="DF864" s="154"/>
      <c r="DG864" s="154"/>
      <c r="DH864" s="154"/>
      <c r="DI864" s="154"/>
      <c r="DJ864" s="154"/>
      <c r="DK864" s="154"/>
      <c r="DL864" s="154"/>
      <c r="DM864" s="154"/>
      <c r="DN864" s="154"/>
      <c r="DO864" s="154"/>
      <c r="DP864" s="154"/>
      <c r="DQ864" s="154"/>
      <c r="DR864" s="154"/>
      <c r="DS864" s="154"/>
      <c r="DT864" s="154"/>
      <c r="DU864" s="154"/>
      <c r="DV864" s="154"/>
      <c r="DW864" s="154"/>
      <c r="DX864" s="154"/>
      <c r="DY864" s="154"/>
      <c r="DZ864" s="154"/>
      <c r="EA864" s="154"/>
      <c r="EB864" s="154"/>
      <c r="EC864" s="154"/>
      <c r="ED864" s="154"/>
      <c r="EE864" s="154"/>
      <c r="EF864" s="154"/>
      <c r="EG864" s="154"/>
      <c r="EH864" s="154"/>
      <c r="EI864" s="154"/>
      <c r="EJ864" s="154"/>
      <c r="EK864" s="154"/>
      <c r="EL864" s="154"/>
      <c r="EM864" s="154"/>
      <c r="EN864" s="154"/>
      <c r="EO864" s="154"/>
      <c r="EP864" s="154"/>
      <c r="EQ864" s="154"/>
      <c r="ER864" s="154"/>
      <c r="ES864" s="154"/>
      <c r="ET864" s="154"/>
      <c r="EU864" s="154"/>
      <c r="EV864" s="154"/>
    </row>
    <row r="865" spans="32:152" ht="12.75">
      <c r="AF865" s="154"/>
      <c r="AG865" s="154"/>
      <c r="AH865" s="154"/>
      <c r="AI865" s="154"/>
      <c r="AJ865" s="154"/>
      <c r="AK865" s="154"/>
      <c r="AL865" s="154"/>
      <c r="AM865" s="154"/>
      <c r="AN865" s="154"/>
      <c r="AO865" s="154"/>
      <c r="AP865" s="154"/>
      <c r="AQ865" s="154"/>
      <c r="AR865" s="154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  <c r="BC865" s="154"/>
      <c r="BD865" s="154"/>
      <c r="BE865" s="154"/>
      <c r="BF865" s="154"/>
      <c r="BG865" s="154"/>
      <c r="BH865" s="154"/>
      <c r="BI865" s="154"/>
      <c r="BJ865" s="154"/>
      <c r="BK865" s="154"/>
      <c r="BL865" s="154"/>
      <c r="BM865" s="154"/>
      <c r="BN865" s="154"/>
      <c r="BO865" s="154"/>
      <c r="BP865" s="154"/>
      <c r="BQ865" s="154"/>
      <c r="BR865" s="154"/>
      <c r="BS865" s="154"/>
      <c r="BT865" s="154"/>
      <c r="BU865" s="154"/>
      <c r="BV865" s="154"/>
      <c r="BW865" s="154"/>
      <c r="BX865" s="154"/>
      <c r="BY865" s="154"/>
      <c r="BZ865" s="154"/>
      <c r="CA865" s="154"/>
      <c r="CB865" s="154"/>
      <c r="CC865" s="154"/>
      <c r="CD865" s="154"/>
      <c r="CE865" s="154"/>
      <c r="CF865" s="154"/>
      <c r="CG865" s="154"/>
      <c r="CH865" s="154"/>
      <c r="CI865" s="154"/>
      <c r="CJ865" s="154"/>
      <c r="CK865" s="154"/>
      <c r="CL865" s="154"/>
      <c r="CM865" s="154"/>
      <c r="CN865" s="154"/>
      <c r="CO865" s="154"/>
      <c r="CP865" s="154"/>
      <c r="CQ865" s="154"/>
      <c r="CR865" s="154"/>
      <c r="CS865" s="154"/>
      <c r="CT865" s="154"/>
      <c r="CU865" s="154"/>
      <c r="CV865" s="154"/>
      <c r="CW865" s="154"/>
      <c r="CX865" s="154"/>
      <c r="CY865" s="154"/>
      <c r="CZ865" s="154"/>
      <c r="DA865" s="154"/>
      <c r="DB865" s="154"/>
      <c r="DC865" s="154"/>
      <c r="DD865" s="154"/>
      <c r="DE865" s="154"/>
      <c r="DF865" s="154"/>
      <c r="DG865" s="154"/>
      <c r="DH865" s="154"/>
      <c r="DI865" s="154"/>
      <c r="DJ865" s="154"/>
      <c r="DK865" s="154"/>
      <c r="DL865" s="154"/>
      <c r="DM865" s="154"/>
      <c r="DN865" s="154"/>
      <c r="DO865" s="154"/>
      <c r="DP865" s="154"/>
      <c r="DQ865" s="154"/>
      <c r="DR865" s="154"/>
      <c r="DS865" s="154"/>
      <c r="DT865" s="154"/>
      <c r="DU865" s="154"/>
      <c r="DV865" s="154"/>
      <c r="DW865" s="154"/>
      <c r="DX865" s="154"/>
      <c r="DY865" s="154"/>
      <c r="DZ865" s="154"/>
      <c r="EA865" s="154"/>
      <c r="EB865" s="154"/>
      <c r="EC865" s="154"/>
      <c r="ED865" s="154"/>
      <c r="EE865" s="154"/>
      <c r="EF865" s="154"/>
      <c r="EG865" s="154"/>
      <c r="EH865" s="154"/>
      <c r="EI865" s="154"/>
      <c r="EJ865" s="154"/>
      <c r="EK865" s="154"/>
      <c r="EL865" s="154"/>
      <c r="EM865" s="154"/>
      <c r="EN865" s="154"/>
      <c r="EO865" s="154"/>
      <c r="EP865" s="154"/>
      <c r="EQ865" s="154"/>
      <c r="ER865" s="154"/>
      <c r="ES865" s="154"/>
      <c r="ET865" s="154"/>
      <c r="EU865" s="154"/>
      <c r="EV865" s="154"/>
    </row>
    <row r="866" spans="32:152" ht="12.75">
      <c r="AF866" s="154"/>
      <c r="AG866" s="154"/>
      <c r="AH866" s="154"/>
      <c r="AI866" s="154"/>
      <c r="AJ866" s="154"/>
      <c r="AK866" s="154"/>
      <c r="AL866" s="154"/>
      <c r="AM866" s="154"/>
      <c r="AN866" s="154"/>
      <c r="AO866" s="154"/>
      <c r="AP866" s="154"/>
      <c r="AQ866" s="154"/>
      <c r="AR866" s="154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  <c r="BC866" s="154"/>
      <c r="BD866" s="154"/>
      <c r="BE866" s="154"/>
      <c r="BF866" s="154"/>
      <c r="BG866" s="154"/>
      <c r="BH866" s="154"/>
      <c r="BI866" s="154"/>
      <c r="BJ866" s="154"/>
      <c r="BK866" s="154"/>
      <c r="BL866" s="154"/>
      <c r="BM866" s="154"/>
      <c r="BN866" s="154"/>
      <c r="BO866" s="154"/>
      <c r="BP866" s="154"/>
      <c r="BQ866" s="154"/>
      <c r="BR866" s="154"/>
      <c r="BS866" s="154"/>
      <c r="BT866" s="154"/>
      <c r="BU866" s="154"/>
      <c r="BV866" s="154"/>
      <c r="BW866" s="154"/>
      <c r="BX866" s="154"/>
      <c r="BY866" s="154"/>
      <c r="BZ866" s="154"/>
      <c r="CA866" s="154"/>
      <c r="CB866" s="154"/>
      <c r="CC866" s="154"/>
      <c r="CD866" s="154"/>
      <c r="CE866" s="154"/>
      <c r="CF866" s="154"/>
      <c r="CG866" s="154"/>
      <c r="CH866" s="154"/>
      <c r="CI866" s="154"/>
      <c r="CJ866" s="154"/>
      <c r="CK866" s="154"/>
      <c r="CL866" s="154"/>
      <c r="CM866" s="154"/>
      <c r="CN866" s="154"/>
      <c r="CO866" s="154"/>
      <c r="CP866" s="154"/>
      <c r="CQ866" s="154"/>
      <c r="CR866" s="154"/>
      <c r="CS866" s="154"/>
      <c r="CT866" s="154"/>
      <c r="CU866" s="154"/>
      <c r="CV866" s="154"/>
      <c r="CW866" s="154"/>
      <c r="CX866" s="154"/>
      <c r="CY866" s="154"/>
      <c r="CZ866" s="154"/>
      <c r="DA866" s="154"/>
      <c r="DB866" s="154"/>
      <c r="DC866" s="154"/>
      <c r="DD866" s="154"/>
      <c r="DE866" s="154"/>
      <c r="DF866" s="154"/>
      <c r="DG866" s="154"/>
      <c r="DH866" s="154"/>
      <c r="DI866" s="154"/>
      <c r="DJ866" s="154"/>
      <c r="DK866" s="154"/>
      <c r="DL866" s="154"/>
      <c r="DM866" s="154"/>
      <c r="DN866" s="154"/>
      <c r="DO866" s="154"/>
      <c r="DP866" s="154"/>
      <c r="DQ866" s="154"/>
      <c r="DR866" s="154"/>
      <c r="DS866" s="154"/>
      <c r="DT866" s="154"/>
      <c r="DU866" s="154"/>
      <c r="DV866" s="154"/>
      <c r="DW866" s="154"/>
      <c r="DX866" s="154"/>
      <c r="DY866" s="154"/>
      <c r="DZ866" s="154"/>
      <c r="EA866" s="154"/>
      <c r="EB866" s="154"/>
      <c r="EC866" s="154"/>
      <c r="ED866" s="154"/>
      <c r="EE866" s="154"/>
      <c r="EF866" s="154"/>
      <c r="EG866" s="154"/>
      <c r="EH866" s="154"/>
      <c r="EI866" s="154"/>
      <c r="EJ866" s="154"/>
      <c r="EK866" s="154"/>
      <c r="EL866" s="154"/>
      <c r="EM866" s="154"/>
      <c r="EN866" s="154"/>
      <c r="EO866" s="154"/>
      <c r="EP866" s="154"/>
      <c r="EQ866" s="154"/>
      <c r="ER866" s="154"/>
      <c r="ES866" s="154"/>
      <c r="ET866" s="154"/>
      <c r="EU866" s="154"/>
      <c r="EV866" s="154"/>
    </row>
    <row r="867" spans="32:152" ht="12.75">
      <c r="AF867" s="154"/>
      <c r="AG867" s="154"/>
      <c r="AH867" s="154"/>
      <c r="AI867" s="154"/>
      <c r="AJ867" s="154"/>
      <c r="AK867" s="154"/>
      <c r="AL867" s="154"/>
      <c r="AM867" s="154"/>
      <c r="AN867" s="154"/>
      <c r="AO867" s="154"/>
      <c r="AP867" s="154"/>
      <c r="AQ867" s="154"/>
      <c r="AR867" s="154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  <c r="BD867" s="154"/>
      <c r="BE867" s="154"/>
      <c r="BF867" s="154"/>
      <c r="BG867" s="154"/>
      <c r="BH867" s="154"/>
      <c r="BI867" s="154"/>
      <c r="BJ867" s="154"/>
      <c r="BK867" s="154"/>
      <c r="BL867" s="154"/>
      <c r="BM867" s="154"/>
      <c r="BN867" s="154"/>
      <c r="BO867" s="154"/>
      <c r="BP867" s="154"/>
      <c r="BQ867" s="154"/>
      <c r="BR867" s="154"/>
      <c r="BS867" s="154"/>
      <c r="BT867" s="154"/>
      <c r="BU867" s="154"/>
      <c r="BV867" s="154"/>
      <c r="BW867" s="154"/>
      <c r="BX867" s="154"/>
      <c r="BY867" s="154"/>
      <c r="BZ867" s="154"/>
      <c r="CA867" s="154"/>
      <c r="CB867" s="154"/>
      <c r="CC867" s="154"/>
      <c r="CD867" s="154"/>
      <c r="CE867" s="154"/>
      <c r="CF867" s="154"/>
      <c r="CG867" s="154"/>
      <c r="CH867" s="154"/>
      <c r="CI867" s="154"/>
      <c r="CJ867" s="154"/>
      <c r="CK867" s="154"/>
      <c r="CL867" s="154"/>
      <c r="CM867" s="154"/>
      <c r="CN867" s="154"/>
      <c r="CO867" s="154"/>
      <c r="CP867" s="154"/>
      <c r="CQ867" s="154"/>
      <c r="CR867" s="154"/>
      <c r="CS867" s="154"/>
      <c r="CT867" s="154"/>
      <c r="CU867" s="154"/>
      <c r="CV867" s="154"/>
      <c r="CW867" s="154"/>
      <c r="CX867" s="154"/>
      <c r="CY867" s="154"/>
      <c r="CZ867" s="154"/>
      <c r="DA867" s="154"/>
      <c r="DB867" s="154"/>
      <c r="DC867" s="154"/>
      <c r="DD867" s="154"/>
      <c r="DE867" s="154"/>
      <c r="DF867" s="154"/>
      <c r="DG867" s="154"/>
      <c r="DH867" s="154"/>
      <c r="DI867" s="154"/>
      <c r="DJ867" s="154"/>
      <c r="DK867" s="154"/>
      <c r="DL867" s="154"/>
      <c r="DM867" s="154"/>
      <c r="DN867" s="154"/>
      <c r="DO867" s="154"/>
      <c r="DP867" s="154"/>
      <c r="DQ867" s="154"/>
      <c r="DR867" s="154"/>
      <c r="DS867" s="154"/>
      <c r="DT867" s="154"/>
      <c r="DU867" s="154"/>
      <c r="DV867" s="154"/>
      <c r="DW867" s="154"/>
      <c r="DX867" s="154"/>
      <c r="DY867" s="154"/>
      <c r="DZ867" s="154"/>
      <c r="EA867" s="154"/>
      <c r="EB867" s="154"/>
      <c r="EC867" s="154"/>
      <c r="ED867" s="154"/>
      <c r="EE867" s="154"/>
      <c r="EF867" s="154"/>
      <c r="EG867" s="154"/>
      <c r="EH867" s="154"/>
      <c r="EI867" s="154"/>
      <c r="EJ867" s="154"/>
      <c r="EK867" s="154"/>
      <c r="EL867" s="154"/>
      <c r="EM867" s="154"/>
      <c r="EN867" s="154"/>
      <c r="EO867" s="154"/>
      <c r="EP867" s="154"/>
      <c r="EQ867" s="154"/>
      <c r="ER867" s="154"/>
      <c r="ES867" s="154"/>
      <c r="ET867" s="154"/>
      <c r="EU867" s="154"/>
      <c r="EV867" s="154"/>
    </row>
    <row r="868" spans="32:152" ht="12.75">
      <c r="AF868" s="154"/>
      <c r="AG868" s="154"/>
      <c r="AH868" s="154"/>
      <c r="AI868" s="154"/>
      <c r="AJ868" s="154"/>
      <c r="AK868" s="154"/>
      <c r="AL868" s="154"/>
      <c r="AM868" s="154"/>
      <c r="AN868" s="154"/>
      <c r="AO868" s="154"/>
      <c r="AP868" s="154"/>
      <c r="AQ868" s="154"/>
      <c r="AR868" s="154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  <c r="BD868" s="154"/>
      <c r="BE868" s="154"/>
      <c r="BF868" s="154"/>
      <c r="BG868" s="154"/>
      <c r="BH868" s="154"/>
      <c r="BI868" s="154"/>
      <c r="BJ868" s="154"/>
      <c r="BK868" s="154"/>
      <c r="BL868" s="154"/>
      <c r="BM868" s="154"/>
      <c r="BN868" s="154"/>
      <c r="BO868" s="154"/>
      <c r="BP868" s="154"/>
      <c r="BQ868" s="154"/>
      <c r="BR868" s="154"/>
      <c r="BS868" s="154"/>
      <c r="BT868" s="154"/>
      <c r="BU868" s="154"/>
      <c r="BV868" s="154"/>
      <c r="BW868" s="154"/>
      <c r="BX868" s="154"/>
      <c r="BY868" s="154"/>
      <c r="BZ868" s="154"/>
      <c r="CA868" s="154"/>
      <c r="CB868" s="154"/>
      <c r="CC868" s="154"/>
      <c r="CD868" s="154"/>
      <c r="CE868" s="154"/>
      <c r="CF868" s="154"/>
      <c r="CG868" s="154"/>
      <c r="CH868" s="154"/>
      <c r="CI868" s="154"/>
      <c r="CJ868" s="154"/>
      <c r="CK868" s="154"/>
      <c r="CL868" s="154"/>
      <c r="CM868" s="154"/>
      <c r="CN868" s="154"/>
      <c r="CO868" s="154"/>
      <c r="CP868" s="154"/>
      <c r="CQ868" s="154"/>
      <c r="CR868" s="154"/>
      <c r="CS868" s="154"/>
      <c r="CT868" s="154"/>
      <c r="CU868" s="154"/>
      <c r="CV868" s="154"/>
      <c r="CW868" s="154"/>
      <c r="CX868" s="154"/>
      <c r="CY868" s="154"/>
      <c r="CZ868" s="154"/>
      <c r="DA868" s="154"/>
      <c r="DB868" s="154"/>
      <c r="DC868" s="154"/>
      <c r="DD868" s="154"/>
      <c r="DE868" s="154"/>
      <c r="DF868" s="154"/>
      <c r="DG868" s="154"/>
      <c r="DH868" s="154"/>
      <c r="DI868" s="154"/>
      <c r="DJ868" s="154"/>
      <c r="DK868" s="154"/>
      <c r="DL868" s="154"/>
      <c r="DM868" s="154"/>
      <c r="DN868" s="154"/>
      <c r="DO868" s="154"/>
      <c r="DP868" s="154"/>
      <c r="DQ868" s="154"/>
      <c r="DR868" s="154"/>
      <c r="DS868" s="154"/>
      <c r="DT868" s="154"/>
      <c r="DU868" s="154"/>
      <c r="DV868" s="154"/>
      <c r="DW868" s="154"/>
      <c r="DX868" s="154"/>
      <c r="DY868" s="154"/>
      <c r="DZ868" s="154"/>
      <c r="EA868" s="154"/>
      <c r="EB868" s="154"/>
      <c r="EC868" s="154"/>
      <c r="ED868" s="154"/>
      <c r="EE868" s="154"/>
      <c r="EF868" s="154"/>
      <c r="EG868" s="154"/>
      <c r="EH868" s="154"/>
      <c r="EI868" s="154"/>
      <c r="EJ868" s="154"/>
      <c r="EK868" s="154"/>
      <c r="EL868" s="154"/>
      <c r="EM868" s="154"/>
      <c r="EN868" s="154"/>
      <c r="EO868" s="154"/>
      <c r="EP868" s="154"/>
      <c r="EQ868" s="154"/>
      <c r="ER868" s="154"/>
      <c r="ES868" s="154"/>
      <c r="ET868" s="154"/>
      <c r="EU868" s="154"/>
      <c r="EV868" s="154"/>
    </row>
    <row r="869" spans="32:152" ht="12.75">
      <c r="AF869" s="154"/>
      <c r="AG869" s="154"/>
      <c r="AH869" s="154"/>
      <c r="AI869" s="154"/>
      <c r="AJ869" s="154"/>
      <c r="AK869" s="154"/>
      <c r="AL869" s="154"/>
      <c r="AM869" s="154"/>
      <c r="AN869" s="154"/>
      <c r="AO869" s="154"/>
      <c r="AP869" s="154"/>
      <c r="AQ869" s="154"/>
      <c r="AR869" s="154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  <c r="BD869" s="154"/>
      <c r="BE869" s="154"/>
      <c r="BF869" s="154"/>
      <c r="BG869" s="154"/>
      <c r="BH869" s="154"/>
      <c r="BI869" s="154"/>
      <c r="BJ869" s="154"/>
      <c r="BK869" s="154"/>
      <c r="BL869" s="154"/>
      <c r="BM869" s="154"/>
      <c r="BN869" s="154"/>
      <c r="BO869" s="154"/>
      <c r="BP869" s="154"/>
      <c r="BQ869" s="154"/>
      <c r="BR869" s="154"/>
      <c r="BS869" s="154"/>
      <c r="BT869" s="154"/>
      <c r="BU869" s="154"/>
      <c r="BV869" s="154"/>
      <c r="BW869" s="154"/>
      <c r="BX869" s="154"/>
      <c r="BY869" s="154"/>
      <c r="BZ869" s="154"/>
      <c r="CA869" s="154"/>
      <c r="CB869" s="154"/>
      <c r="CC869" s="154"/>
      <c r="CD869" s="154"/>
      <c r="CE869" s="154"/>
      <c r="CF869" s="154"/>
      <c r="CG869" s="154"/>
      <c r="CH869" s="154"/>
      <c r="CI869" s="154"/>
      <c r="CJ869" s="154"/>
      <c r="CK869" s="154"/>
      <c r="CL869" s="154"/>
      <c r="CM869" s="154"/>
      <c r="CN869" s="154"/>
      <c r="CO869" s="154"/>
      <c r="CP869" s="154"/>
      <c r="CQ869" s="154"/>
      <c r="CR869" s="154"/>
      <c r="CS869" s="154"/>
      <c r="CT869" s="154"/>
      <c r="CU869" s="154"/>
      <c r="CV869" s="154"/>
      <c r="CW869" s="154"/>
      <c r="CX869" s="154"/>
      <c r="CY869" s="154"/>
      <c r="CZ869" s="154"/>
      <c r="DA869" s="154"/>
      <c r="DB869" s="154"/>
      <c r="DC869" s="154"/>
      <c r="DD869" s="154"/>
      <c r="DE869" s="154"/>
      <c r="DF869" s="154"/>
      <c r="DG869" s="154"/>
      <c r="DH869" s="154"/>
      <c r="DI869" s="154"/>
      <c r="DJ869" s="154"/>
      <c r="DK869" s="154"/>
      <c r="DL869" s="154"/>
      <c r="DM869" s="154"/>
      <c r="DN869" s="154"/>
      <c r="DO869" s="154"/>
      <c r="DP869" s="154"/>
      <c r="DQ869" s="154"/>
      <c r="DR869" s="154"/>
      <c r="DS869" s="154"/>
      <c r="DT869" s="154"/>
      <c r="DU869" s="154"/>
      <c r="DV869" s="154"/>
      <c r="DW869" s="154"/>
      <c r="DX869" s="154"/>
      <c r="DY869" s="154"/>
      <c r="DZ869" s="154"/>
      <c r="EA869" s="154"/>
      <c r="EB869" s="154"/>
      <c r="EC869" s="154"/>
      <c r="ED869" s="154"/>
      <c r="EE869" s="154"/>
      <c r="EF869" s="154"/>
      <c r="EG869" s="154"/>
      <c r="EH869" s="154"/>
      <c r="EI869" s="154"/>
      <c r="EJ869" s="154"/>
      <c r="EK869" s="154"/>
      <c r="EL869" s="154"/>
      <c r="EM869" s="154"/>
      <c r="EN869" s="154"/>
      <c r="EO869" s="154"/>
      <c r="EP869" s="154"/>
      <c r="EQ869" s="154"/>
      <c r="ER869" s="154"/>
      <c r="ES869" s="154"/>
      <c r="ET869" s="154"/>
      <c r="EU869" s="154"/>
      <c r="EV869" s="154"/>
    </row>
    <row r="870" spans="32:152" ht="12.75">
      <c r="AF870" s="154"/>
      <c r="AG870" s="154"/>
      <c r="AH870" s="154"/>
      <c r="AI870" s="154"/>
      <c r="AJ870" s="154"/>
      <c r="AK870" s="154"/>
      <c r="AL870" s="154"/>
      <c r="AM870" s="154"/>
      <c r="AN870" s="154"/>
      <c r="AO870" s="154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  <c r="BD870" s="154"/>
      <c r="BE870" s="154"/>
      <c r="BF870" s="154"/>
      <c r="BG870" s="154"/>
      <c r="BH870" s="154"/>
      <c r="BI870" s="154"/>
      <c r="BJ870" s="154"/>
      <c r="BK870" s="154"/>
      <c r="BL870" s="154"/>
      <c r="BM870" s="154"/>
      <c r="BN870" s="154"/>
      <c r="BO870" s="154"/>
      <c r="BP870" s="154"/>
      <c r="BQ870" s="154"/>
      <c r="BR870" s="154"/>
      <c r="BS870" s="154"/>
      <c r="BT870" s="154"/>
      <c r="BU870" s="154"/>
      <c r="BV870" s="154"/>
      <c r="BW870" s="154"/>
      <c r="BX870" s="154"/>
      <c r="BY870" s="154"/>
      <c r="BZ870" s="154"/>
      <c r="CA870" s="154"/>
      <c r="CB870" s="154"/>
      <c r="CC870" s="154"/>
      <c r="CD870" s="154"/>
      <c r="CE870" s="154"/>
      <c r="CF870" s="154"/>
      <c r="CG870" s="154"/>
      <c r="CH870" s="154"/>
      <c r="CI870" s="154"/>
      <c r="CJ870" s="154"/>
      <c r="CK870" s="154"/>
      <c r="CL870" s="154"/>
      <c r="CM870" s="154"/>
      <c r="CN870" s="154"/>
      <c r="CO870" s="154"/>
      <c r="CP870" s="154"/>
      <c r="CQ870" s="154"/>
      <c r="CR870" s="154"/>
      <c r="CS870" s="154"/>
      <c r="CT870" s="154"/>
      <c r="CU870" s="154"/>
      <c r="CV870" s="154"/>
      <c r="CW870" s="154"/>
      <c r="CX870" s="154"/>
      <c r="CY870" s="154"/>
      <c r="CZ870" s="154"/>
      <c r="DA870" s="154"/>
      <c r="DB870" s="154"/>
      <c r="DC870" s="154"/>
      <c r="DD870" s="154"/>
      <c r="DE870" s="154"/>
      <c r="DF870" s="154"/>
      <c r="DG870" s="154"/>
      <c r="DH870" s="154"/>
      <c r="DI870" s="154"/>
      <c r="DJ870" s="154"/>
      <c r="DK870" s="154"/>
      <c r="DL870" s="154"/>
      <c r="DM870" s="154"/>
      <c r="DN870" s="154"/>
      <c r="DO870" s="154"/>
      <c r="DP870" s="154"/>
      <c r="DQ870" s="154"/>
      <c r="DR870" s="154"/>
      <c r="DS870" s="154"/>
      <c r="DT870" s="154"/>
      <c r="DU870" s="154"/>
      <c r="DV870" s="154"/>
      <c r="DW870" s="154"/>
      <c r="DX870" s="154"/>
      <c r="DY870" s="154"/>
      <c r="DZ870" s="154"/>
      <c r="EA870" s="154"/>
      <c r="EB870" s="154"/>
      <c r="EC870" s="154"/>
      <c r="ED870" s="154"/>
      <c r="EE870" s="154"/>
      <c r="EF870" s="154"/>
      <c r="EG870" s="154"/>
      <c r="EH870" s="154"/>
      <c r="EI870" s="154"/>
      <c r="EJ870" s="154"/>
      <c r="EK870" s="154"/>
      <c r="EL870" s="154"/>
      <c r="EM870" s="154"/>
      <c r="EN870" s="154"/>
      <c r="EO870" s="154"/>
      <c r="EP870" s="154"/>
      <c r="EQ870" s="154"/>
      <c r="ER870" s="154"/>
      <c r="ES870" s="154"/>
      <c r="ET870" s="154"/>
      <c r="EU870" s="154"/>
      <c r="EV870" s="154"/>
    </row>
    <row r="871" spans="32:152" ht="12.75">
      <c r="AF871" s="154"/>
      <c r="AG871" s="154"/>
      <c r="AH871" s="154"/>
      <c r="AI871" s="154"/>
      <c r="AJ871" s="154"/>
      <c r="AK871" s="154"/>
      <c r="AL871" s="154"/>
      <c r="AM871" s="154"/>
      <c r="AN871" s="154"/>
      <c r="AO871" s="154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  <c r="BD871" s="154"/>
      <c r="BE871" s="154"/>
      <c r="BF871" s="154"/>
      <c r="BG871" s="154"/>
      <c r="BH871" s="154"/>
      <c r="BI871" s="154"/>
      <c r="BJ871" s="154"/>
      <c r="BK871" s="154"/>
      <c r="BL871" s="154"/>
      <c r="BM871" s="154"/>
      <c r="BN871" s="154"/>
      <c r="BO871" s="154"/>
      <c r="BP871" s="154"/>
      <c r="BQ871" s="154"/>
      <c r="BR871" s="154"/>
      <c r="BS871" s="154"/>
      <c r="BT871" s="154"/>
      <c r="BU871" s="154"/>
      <c r="BV871" s="154"/>
      <c r="BW871" s="154"/>
      <c r="BX871" s="154"/>
      <c r="BY871" s="154"/>
      <c r="BZ871" s="154"/>
      <c r="CA871" s="154"/>
      <c r="CB871" s="154"/>
      <c r="CC871" s="154"/>
      <c r="CD871" s="154"/>
      <c r="CE871" s="154"/>
      <c r="CF871" s="154"/>
      <c r="CG871" s="154"/>
      <c r="CH871" s="154"/>
      <c r="CI871" s="154"/>
      <c r="CJ871" s="154"/>
      <c r="CK871" s="154"/>
      <c r="CL871" s="154"/>
      <c r="CM871" s="154"/>
      <c r="CN871" s="154"/>
      <c r="CO871" s="154"/>
      <c r="CP871" s="154"/>
      <c r="CQ871" s="154"/>
      <c r="CR871" s="154"/>
      <c r="CS871" s="154"/>
      <c r="CT871" s="154"/>
      <c r="CU871" s="154"/>
      <c r="CV871" s="154"/>
      <c r="CW871" s="154"/>
      <c r="CX871" s="154"/>
      <c r="CY871" s="154"/>
      <c r="CZ871" s="154"/>
      <c r="DA871" s="154"/>
      <c r="DB871" s="154"/>
      <c r="DC871" s="154"/>
      <c r="DD871" s="154"/>
      <c r="DE871" s="154"/>
      <c r="DF871" s="154"/>
      <c r="DG871" s="154"/>
      <c r="DH871" s="154"/>
      <c r="DI871" s="154"/>
      <c r="DJ871" s="154"/>
      <c r="DK871" s="154"/>
      <c r="DL871" s="154"/>
      <c r="DM871" s="154"/>
      <c r="DN871" s="154"/>
      <c r="DO871" s="154"/>
      <c r="DP871" s="154"/>
      <c r="DQ871" s="154"/>
      <c r="DR871" s="154"/>
      <c r="DS871" s="154"/>
      <c r="DT871" s="154"/>
      <c r="DU871" s="154"/>
      <c r="DV871" s="154"/>
      <c r="DW871" s="154"/>
      <c r="DX871" s="154"/>
      <c r="DY871" s="154"/>
      <c r="DZ871" s="154"/>
      <c r="EA871" s="154"/>
      <c r="EB871" s="154"/>
      <c r="EC871" s="154"/>
      <c r="ED871" s="154"/>
      <c r="EE871" s="154"/>
      <c r="EF871" s="154"/>
      <c r="EG871" s="154"/>
      <c r="EH871" s="154"/>
      <c r="EI871" s="154"/>
      <c r="EJ871" s="154"/>
      <c r="EK871" s="154"/>
      <c r="EL871" s="154"/>
      <c r="EM871" s="154"/>
      <c r="EN871" s="154"/>
      <c r="EO871" s="154"/>
      <c r="EP871" s="154"/>
      <c r="EQ871" s="154"/>
      <c r="ER871" s="154"/>
      <c r="ES871" s="154"/>
      <c r="ET871" s="154"/>
      <c r="EU871" s="154"/>
      <c r="EV871" s="154"/>
    </row>
    <row r="872" spans="32:152" ht="12.75">
      <c r="AF872" s="154"/>
      <c r="AG872" s="154"/>
      <c r="AH872" s="154"/>
      <c r="AI872" s="154"/>
      <c r="AJ872" s="154"/>
      <c r="AK872" s="154"/>
      <c r="AL872" s="154"/>
      <c r="AM872" s="154"/>
      <c r="AN872" s="154"/>
      <c r="AO872" s="154"/>
      <c r="AP872" s="154"/>
      <c r="AQ872" s="154"/>
      <c r="AR872" s="154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  <c r="BD872" s="154"/>
      <c r="BE872" s="154"/>
      <c r="BF872" s="154"/>
      <c r="BG872" s="154"/>
      <c r="BH872" s="154"/>
      <c r="BI872" s="154"/>
      <c r="BJ872" s="154"/>
      <c r="BK872" s="154"/>
      <c r="BL872" s="154"/>
      <c r="BM872" s="154"/>
      <c r="BN872" s="154"/>
      <c r="BO872" s="154"/>
      <c r="BP872" s="154"/>
      <c r="BQ872" s="154"/>
      <c r="BR872" s="154"/>
      <c r="BS872" s="154"/>
      <c r="BT872" s="154"/>
      <c r="BU872" s="154"/>
      <c r="BV872" s="154"/>
      <c r="BW872" s="154"/>
      <c r="BX872" s="154"/>
      <c r="BY872" s="154"/>
      <c r="BZ872" s="154"/>
      <c r="CA872" s="154"/>
      <c r="CB872" s="154"/>
      <c r="CC872" s="154"/>
      <c r="CD872" s="154"/>
      <c r="CE872" s="154"/>
      <c r="CF872" s="154"/>
      <c r="CG872" s="154"/>
      <c r="CH872" s="154"/>
      <c r="CI872" s="154"/>
      <c r="CJ872" s="154"/>
      <c r="CK872" s="154"/>
      <c r="CL872" s="154"/>
      <c r="CM872" s="154"/>
      <c r="CN872" s="154"/>
      <c r="CO872" s="154"/>
      <c r="CP872" s="154"/>
      <c r="CQ872" s="154"/>
      <c r="CR872" s="154"/>
      <c r="CS872" s="154"/>
      <c r="CT872" s="154"/>
      <c r="CU872" s="154"/>
      <c r="CV872" s="154"/>
      <c r="CW872" s="154"/>
      <c r="CX872" s="154"/>
      <c r="CY872" s="154"/>
      <c r="CZ872" s="154"/>
      <c r="DA872" s="154"/>
      <c r="DB872" s="154"/>
      <c r="DC872" s="154"/>
      <c r="DD872" s="154"/>
      <c r="DE872" s="154"/>
      <c r="DF872" s="154"/>
      <c r="DG872" s="154"/>
      <c r="DH872" s="154"/>
      <c r="DI872" s="154"/>
      <c r="DJ872" s="154"/>
      <c r="DK872" s="154"/>
      <c r="DL872" s="154"/>
      <c r="DM872" s="154"/>
      <c r="DN872" s="154"/>
      <c r="DO872" s="154"/>
      <c r="DP872" s="154"/>
      <c r="DQ872" s="154"/>
      <c r="DR872" s="154"/>
      <c r="DS872" s="154"/>
      <c r="DT872" s="154"/>
      <c r="DU872" s="154"/>
      <c r="DV872" s="154"/>
      <c r="DW872" s="154"/>
      <c r="DX872" s="154"/>
      <c r="DY872" s="154"/>
      <c r="DZ872" s="154"/>
      <c r="EA872" s="154"/>
      <c r="EB872" s="154"/>
      <c r="EC872" s="154"/>
      <c r="ED872" s="154"/>
      <c r="EE872" s="154"/>
      <c r="EF872" s="154"/>
      <c r="EG872" s="154"/>
      <c r="EH872" s="154"/>
      <c r="EI872" s="154"/>
      <c r="EJ872" s="154"/>
      <c r="EK872" s="154"/>
      <c r="EL872" s="154"/>
      <c r="EM872" s="154"/>
      <c r="EN872" s="154"/>
      <c r="EO872" s="154"/>
      <c r="EP872" s="154"/>
      <c r="EQ872" s="154"/>
      <c r="ER872" s="154"/>
      <c r="ES872" s="154"/>
      <c r="ET872" s="154"/>
      <c r="EU872" s="154"/>
      <c r="EV872" s="154"/>
    </row>
    <row r="873" spans="32:152" ht="12.75">
      <c r="AF873" s="154"/>
      <c r="AG873" s="154"/>
      <c r="AH873" s="154"/>
      <c r="AI873" s="154"/>
      <c r="AJ873" s="154"/>
      <c r="AK873" s="154"/>
      <c r="AL873" s="154"/>
      <c r="AM873" s="154"/>
      <c r="AN873" s="154"/>
      <c r="AO873" s="154"/>
      <c r="AP873" s="154"/>
      <c r="AQ873" s="154"/>
      <c r="AR873" s="154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  <c r="BC873" s="154"/>
      <c r="BD873" s="154"/>
      <c r="BE873" s="154"/>
      <c r="BF873" s="154"/>
      <c r="BG873" s="154"/>
      <c r="BH873" s="154"/>
      <c r="BI873" s="154"/>
      <c r="BJ873" s="154"/>
      <c r="BK873" s="154"/>
      <c r="BL873" s="154"/>
      <c r="BM873" s="154"/>
      <c r="BN873" s="154"/>
      <c r="BO873" s="154"/>
      <c r="BP873" s="154"/>
      <c r="BQ873" s="154"/>
      <c r="BR873" s="154"/>
      <c r="BS873" s="154"/>
      <c r="BT873" s="154"/>
      <c r="BU873" s="154"/>
      <c r="BV873" s="154"/>
      <c r="BW873" s="154"/>
      <c r="BX873" s="154"/>
      <c r="BY873" s="154"/>
      <c r="BZ873" s="154"/>
      <c r="CA873" s="154"/>
      <c r="CB873" s="154"/>
      <c r="CC873" s="154"/>
      <c r="CD873" s="154"/>
      <c r="CE873" s="154"/>
      <c r="CF873" s="154"/>
      <c r="CG873" s="154"/>
      <c r="CH873" s="154"/>
      <c r="CI873" s="154"/>
      <c r="CJ873" s="154"/>
      <c r="CK873" s="154"/>
      <c r="CL873" s="154"/>
      <c r="CM873" s="154"/>
      <c r="CN873" s="154"/>
      <c r="CO873" s="154"/>
      <c r="CP873" s="154"/>
      <c r="CQ873" s="154"/>
      <c r="CR873" s="154"/>
      <c r="CS873" s="154"/>
      <c r="CT873" s="154"/>
      <c r="CU873" s="154"/>
      <c r="CV873" s="154"/>
      <c r="CW873" s="154"/>
      <c r="CX873" s="154"/>
      <c r="CY873" s="154"/>
      <c r="CZ873" s="154"/>
      <c r="DA873" s="154"/>
      <c r="DB873" s="154"/>
      <c r="DC873" s="154"/>
      <c r="DD873" s="154"/>
      <c r="DE873" s="154"/>
      <c r="DF873" s="154"/>
      <c r="DG873" s="154"/>
      <c r="DH873" s="154"/>
      <c r="DI873" s="154"/>
      <c r="DJ873" s="154"/>
      <c r="DK873" s="154"/>
      <c r="DL873" s="154"/>
      <c r="DM873" s="154"/>
      <c r="DN873" s="154"/>
      <c r="DO873" s="154"/>
      <c r="DP873" s="154"/>
      <c r="DQ873" s="154"/>
      <c r="DR873" s="154"/>
      <c r="DS873" s="154"/>
      <c r="DT873" s="154"/>
      <c r="DU873" s="154"/>
      <c r="DV873" s="154"/>
      <c r="DW873" s="154"/>
      <c r="DX873" s="154"/>
      <c r="DY873" s="154"/>
      <c r="DZ873" s="154"/>
      <c r="EA873" s="154"/>
      <c r="EB873" s="154"/>
      <c r="EC873" s="154"/>
      <c r="ED873" s="154"/>
      <c r="EE873" s="154"/>
      <c r="EF873" s="154"/>
      <c r="EG873" s="154"/>
      <c r="EH873" s="154"/>
      <c r="EI873" s="154"/>
      <c r="EJ873" s="154"/>
      <c r="EK873" s="154"/>
      <c r="EL873" s="154"/>
      <c r="EM873" s="154"/>
      <c r="EN873" s="154"/>
      <c r="EO873" s="154"/>
      <c r="EP873" s="154"/>
      <c r="EQ873" s="154"/>
      <c r="ER873" s="154"/>
      <c r="ES873" s="154"/>
      <c r="ET873" s="154"/>
      <c r="EU873" s="154"/>
      <c r="EV873" s="154"/>
    </row>
    <row r="874" spans="32:152" ht="12.75">
      <c r="AF874" s="154"/>
      <c r="AG874" s="154"/>
      <c r="AH874" s="154"/>
      <c r="AI874" s="154"/>
      <c r="AJ874" s="154"/>
      <c r="AK874" s="154"/>
      <c r="AL874" s="154"/>
      <c r="AM874" s="154"/>
      <c r="AN874" s="154"/>
      <c r="AO874" s="154"/>
      <c r="AP874" s="154"/>
      <c r="AQ874" s="154"/>
      <c r="AR874" s="154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  <c r="BD874" s="154"/>
      <c r="BE874" s="154"/>
      <c r="BF874" s="154"/>
      <c r="BG874" s="154"/>
      <c r="BH874" s="154"/>
      <c r="BI874" s="154"/>
      <c r="BJ874" s="154"/>
      <c r="BK874" s="154"/>
      <c r="BL874" s="154"/>
      <c r="BM874" s="154"/>
      <c r="BN874" s="154"/>
      <c r="BO874" s="154"/>
      <c r="BP874" s="154"/>
      <c r="BQ874" s="154"/>
      <c r="BR874" s="154"/>
      <c r="BS874" s="154"/>
      <c r="BT874" s="154"/>
      <c r="BU874" s="154"/>
      <c r="BV874" s="154"/>
      <c r="BW874" s="154"/>
      <c r="BX874" s="154"/>
      <c r="BY874" s="154"/>
      <c r="BZ874" s="154"/>
      <c r="CA874" s="154"/>
      <c r="CB874" s="154"/>
      <c r="CC874" s="154"/>
      <c r="CD874" s="154"/>
      <c r="CE874" s="154"/>
      <c r="CF874" s="154"/>
      <c r="CG874" s="154"/>
      <c r="CH874" s="154"/>
      <c r="CI874" s="154"/>
      <c r="CJ874" s="154"/>
      <c r="CK874" s="154"/>
      <c r="CL874" s="154"/>
      <c r="CM874" s="154"/>
      <c r="CN874" s="154"/>
      <c r="CO874" s="154"/>
      <c r="CP874" s="154"/>
      <c r="CQ874" s="154"/>
      <c r="CR874" s="154"/>
      <c r="CS874" s="154"/>
      <c r="CT874" s="154"/>
      <c r="CU874" s="154"/>
      <c r="CV874" s="154"/>
      <c r="CW874" s="154"/>
      <c r="CX874" s="154"/>
      <c r="CY874" s="154"/>
      <c r="CZ874" s="154"/>
      <c r="DA874" s="154"/>
      <c r="DB874" s="154"/>
      <c r="DC874" s="154"/>
      <c r="DD874" s="154"/>
      <c r="DE874" s="154"/>
      <c r="DF874" s="154"/>
      <c r="DG874" s="154"/>
      <c r="DH874" s="154"/>
      <c r="DI874" s="154"/>
      <c r="DJ874" s="154"/>
      <c r="DK874" s="154"/>
      <c r="DL874" s="154"/>
      <c r="DM874" s="154"/>
      <c r="DN874" s="154"/>
      <c r="DO874" s="154"/>
      <c r="DP874" s="154"/>
      <c r="DQ874" s="154"/>
      <c r="DR874" s="154"/>
      <c r="DS874" s="154"/>
      <c r="DT874" s="154"/>
      <c r="DU874" s="154"/>
      <c r="DV874" s="154"/>
      <c r="DW874" s="154"/>
      <c r="DX874" s="154"/>
      <c r="DY874" s="154"/>
      <c r="DZ874" s="154"/>
      <c r="EA874" s="154"/>
      <c r="EB874" s="154"/>
      <c r="EC874" s="154"/>
      <c r="ED874" s="154"/>
      <c r="EE874" s="154"/>
      <c r="EF874" s="154"/>
      <c r="EG874" s="154"/>
      <c r="EH874" s="154"/>
      <c r="EI874" s="154"/>
      <c r="EJ874" s="154"/>
      <c r="EK874" s="154"/>
      <c r="EL874" s="154"/>
      <c r="EM874" s="154"/>
      <c r="EN874" s="154"/>
      <c r="EO874" s="154"/>
      <c r="EP874" s="154"/>
      <c r="EQ874" s="154"/>
      <c r="ER874" s="154"/>
      <c r="ES874" s="154"/>
      <c r="ET874" s="154"/>
      <c r="EU874" s="154"/>
      <c r="EV874" s="154"/>
    </row>
    <row r="875" spans="32:152" ht="12.75">
      <c r="AF875" s="154"/>
      <c r="AG875" s="154"/>
      <c r="AH875" s="154"/>
      <c r="AI875" s="154"/>
      <c r="AJ875" s="154"/>
      <c r="AK875" s="154"/>
      <c r="AL875" s="154"/>
      <c r="AM875" s="154"/>
      <c r="AN875" s="154"/>
      <c r="AO875" s="154"/>
      <c r="AP875" s="154"/>
      <c r="AQ875" s="154"/>
      <c r="AR875" s="154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  <c r="BD875" s="154"/>
      <c r="BE875" s="154"/>
      <c r="BF875" s="154"/>
      <c r="BG875" s="154"/>
      <c r="BH875" s="154"/>
      <c r="BI875" s="154"/>
      <c r="BJ875" s="154"/>
      <c r="BK875" s="154"/>
      <c r="BL875" s="154"/>
      <c r="BM875" s="154"/>
      <c r="BN875" s="154"/>
      <c r="BO875" s="154"/>
      <c r="BP875" s="154"/>
      <c r="BQ875" s="154"/>
      <c r="BR875" s="154"/>
      <c r="BS875" s="154"/>
      <c r="BT875" s="154"/>
      <c r="BU875" s="154"/>
      <c r="BV875" s="154"/>
      <c r="BW875" s="154"/>
      <c r="BX875" s="154"/>
      <c r="BY875" s="154"/>
      <c r="BZ875" s="154"/>
      <c r="CA875" s="154"/>
      <c r="CB875" s="154"/>
      <c r="CC875" s="154"/>
      <c r="CD875" s="154"/>
      <c r="CE875" s="154"/>
      <c r="CF875" s="154"/>
      <c r="CG875" s="154"/>
      <c r="CH875" s="154"/>
      <c r="CI875" s="154"/>
      <c r="CJ875" s="154"/>
      <c r="CK875" s="154"/>
      <c r="CL875" s="154"/>
      <c r="CM875" s="154"/>
      <c r="CN875" s="154"/>
      <c r="CO875" s="154"/>
      <c r="CP875" s="154"/>
      <c r="CQ875" s="154"/>
      <c r="CR875" s="154"/>
      <c r="CS875" s="154"/>
      <c r="CT875" s="154"/>
      <c r="CU875" s="154"/>
      <c r="CV875" s="154"/>
      <c r="CW875" s="154"/>
      <c r="CX875" s="154"/>
      <c r="CY875" s="154"/>
      <c r="CZ875" s="154"/>
      <c r="DA875" s="154"/>
      <c r="DB875" s="154"/>
      <c r="DC875" s="154"/>
      <c r="DD875" s="154"/>
      <c r="DE875" s="154"/>
      <c r="DF875" s="154"/>
      <c r="DG875" s="154"/>
      <c r="DH875" s="154"/>
      <c r="DI875" s="154"/>
      <c r="DJ875" s="154"/>
      <c r="DK875" s="154"/>
      <c r="DL875" s="154"/>
      <c r="DM875" s="154"/>
      <c r="DN875" s="154"/>
      <c r="DO875" s="154"/>
      <c r="DP875" s="154"/>
      <c r="DQ875" s="154"/>
      <c r="DR875" s="154"/>
      <c r="DS875" s="154"/>
      <c r="DT875" s="154"/>
      <c r="DU875" s="154"/>
      <c r="DV875" s="154"/>
      <c r="DW875" s="154"/>
      <c r="DX875" s="154"/>
      <c r="DY875" s="154"/>
      <c r="DZ875" s="154"/>
      <c r="EA875" s="154"/>
      <c r="EB875" s="154"/>
      <c r="EC875" s="154"/>
      <c r="ED875" s="154"/>
      <c r="EE875" s="154"/>
      <c r="EF875" s="154"/>
      <c r="EG875" s="154"/>
      <c r="EH875" s="154"/>
      <c r="EI875" s="154"/>
      <c r="EJ875" s="154"/>
      <c r="EK875" s="154"/>
      <c r="EL875" s="154"/>
      <c r="EM875" s="154"/>
      <c r="EN875" s="154"/>
      <c r="EO875" s="154"/>
      <c r="EP875" s="154"/>
      <c r="EQ875" s="154"/>
      <c r="ER875" s="154"/>
      <c r="ES875" s="154"/>
      <c r="ET875" s="154"/>
      <c r="EU875" s="154"/>
      <c r="EV875" s="154"/>
    </row>
    <row r="876" spans="32:152" ht="12.75">
      <c r="AF876" s="154"/>
      <c r="AG876" s="154"/>
      <c r="AH876" s="154"/>
      <c r="AI876" s="154"/>
      <c r="AJ876" s="154"/>
      <c r="AK876" s="154"/>
      <c r="AL876" s="154"/>
      <c r="AM876" s="154"/>
      <c r="AN876" s="154"/>
      <c r="AO876" s="154"/>
      <c r="AP876" s="154"/>
      <c r="AQ876" s="154"/>
      <c r="AR876" s="154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  <c r="BD876" s="154"/>
      <c r="BE876" s="154"/>
      <c r="BF876" s="154"/>
      <c r="BG876" s="154"/>
      <c r="BH876" s="154"/>
      <c r="BI876" s="154"/>
      <c r="BJ876" s="154"/>
      <c r="BK876" s="154"/>
      <c r="BL876" s="154"/>
      <c r="BM876" s="154"/>
      <c r="BN876" s="154"/>
      <c r="BO876" s="154"/>
      <c r="BP876" s="154"/>
      <c r="BQ876" s="154"/>
      <c r="BR876" s="154"/>
      <c r="BS876" s="154"/>
      <c r="BT876" s="154"/>
      <c r="BU876" s="154"/>
      <c r="BV876" s="154"/>
      <c r="BW876" s="154"/>
      <c r="BX876" s="154"/>
      <c r="BY876" s="154"/>
      <c r="BZ876" s="154"/>
      <c r="CA876" s="154"/>
      <c r="CB876" s="154"/>
      <c r="CC876" s="154"/>
      <c r="CD876" s="154"/>
      <c r="CE876" s="154"/>
      <c r="CF876" s="154"/>
      <c r="CG876" s="154"/>
      <c r="CH876" s="154"/>
      <c r="CI876" s="154"/>
      <c r="CJ876" s="154"/>
      <c r="CK876" s="154"/>
      <c r="CL876" s="154"/>
      <c r="CM876" s="154"/>
      <c r="CN876" s="154"/>
      <c r="CO876" s="154"/>
      <c r="CP876" s="154"/>
      <c r="CQ876" s="154"/>
      <c r="CR876" s="154"/>
      <c r="CS876" s="154"/>
      <c r="CT876" s="154"/>
      <c r="CU876" s="154"/>
      <c r="CV876" s="154"/>
      <c r="CW876" s="154"/>
      <c r="CX876" s="154"/>
      <c r="CY876" s="154"/>
      <c r="CZ876" s="154"/>
      <c r="DA876" s="154"/>
      <c r="DB876" s="154"/>
      <c r="DC876" s="154"/>
      <c r="DD876" s="154"/>
      <c r="DE876" s="154"/>
      <c r="DF876" s="154"/>
      <c r="DG876" s="154"/>
      <c r="DH876" s="154"/>
      <c r="DI876" s="154"/>
      <c r="DJ876" s="154"/>
      <c r="DK876" s="154"/>
      <c r="DL876" s="154"/>
      <c r="DM876" s="154"/>
      <c r="DN876" s="154"/>
      <c r="DO876" s="154"/>
      <c r="DP876" s="154"/>
      <c r="DQ876" s="154"/>
      <c r="DR876" s="154"/>
      <c r="DS876" s="154"/>
      <c r="DT876" s="154"/>
      <c r="DU876" s="154"/>
      <c r="DV876" s="154"/>
      <c r="DW876" s="154"/>
      <c r="DX876" s="154"/>
      <c r="DY876" s="154"/>
      <c r="DZ876" s="154"/>
      <c r="EA876" s="154"/>
      <c r="EB876" s="154"/>
      <c r="EC876" s="154"/>
      <c r="ED876" s="154"/>
      <c r="EE876" s="154"/>
      <c r="EF876" s="154"/>
      <c r="EG876" s="154"/>
      <c r="EH876" s="154"/>
      <c r="EI876" s="154"/>
      <c r="EJ876" s="154"/>
      <c r="EK876" s="154"/>
      <c r="EL876" s="154"/>
      <c r="EM876" s="154"/>
      <c r="EN876" s="154"/>
      <c r="EO876" s="154"/>
      <c r="EP876" s="154"/>
      <c r="EQ876" s="154"/>
      <c r="ER876" s="154"/>
      <c r="ES876" s="154"/>
      <c r="ET876" s="154"/>
      <c r="EU876" s="154"/>
      <c r="EV876" s="154"/>
    </row>
    <row r="877" spans="32:152" ht="12.75">
      <c r="AF877" s="154"/>
      <c r="AG877" s="154"/>
      <c r="AH877" s="154"/>
      <c r="AI877" s="154"/>
      <c r="AJ877" s="154"/>
      <c r="AK877" s="154"/>
      <c r="AL877" s="154"/>
      <c r="AM877" s="154"/>
      <c r="AN877" s="154"/>
      <c r="AO877" s="154"/>
      <c r="AP877" s="154"/>
      <c r="AQ877" s="154"/>
      <c r="AR877" s="154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  <c r="BC877" s="154"/>
      <c r="BD877" s="154"/>
      <c r="BE877" s="154"/>
      <c r="BF877" s="154"/>
      <c r="BG877" s="154"/>
      <c r="BH877" s="154"/>
      <c r="BI877" s="154"/>
      <c r="BJ877" s="154"/>
      <c r="BK877" s="154"/>
      <c r="BL877" s="154"/>
      <c r="BM877" s="154"/>
      <c r="BN877" s="154"/>
      <c r="BO877" s="154"/>
      <c r="BP877" s="154"/>
      <c r="BQ877" s="154"/>
      <c r="BR877" s="154"/>
      <c r="BS877" s="154"/>
      <c r="BT877" s="154"/>
      <c r="BU877" s="154"/>
      <c r="BV877" s="154"/>
      <c r="BW877" s="154"/>
      <c r="BX877" s="154"/>
      <c r="BY877" s="154"/>
      <c r="BZ877" s="154"/>
      <c r="CA877" s="154"/>
      <c r="CB877" s="154"/>
      <c r="CC877" s="154"/>
      <c r="CD877" s="154"/>
      <c r="CE877" s="154"/>
      <c r="CF877" s="154"/>
      <c r="CG877" s="154"/>
      <c r="CH877" s="154"/>
      <c r="CI877" s="154"/>
      <c r="CJ877" s="154"/>
      <c r="CK877" s="154"/>
      <c r="CL877" s="154"/>
      <c r="CM877" s="154"/>
      <c r="CN877" s="154"/>
      <c r="CO877" s="154"/>
      <c r="CP877" s="154"/>
      <c r="CQ877" s="154"/>
      <c r="CR877" s="154"/>
      <c r="CS877" s="154"/>
      <c r="CT877" s="154"/>
      <c r="CU877" s="154"/>
      <c r="CV877" s="154"/>
      <c r="CW877" s="154"/>
      <c r="CX877" s="154"/>
      <c r="CY877" s="154"/>
      <c r="CZ877" s="154"/>
      <c r="DA877" s="154"/>
      <c r="DB877" s="154"/>
      <c r="DC877" s="154"/>
      <c r="DD877" s="154"/>
      <c r="DE877" s="154"/>
      <c r="DF877" s="154"/>
      <c r="DG877" s="154"/>
      <c r="DH877" s="154"/>
      <c r="DI877" s="154"/>
      <c r="DJ877" s="154"/>
      <c r="DK877" s="154"/>
      <c r="DL877" s="154"/>
      <c r="DM877" s="154"/>
      <c r="DN877" s="154"/>
      <c r="DO877" s="154"/>
      <c r="DP877" s="154"/>
      <c r="DQ877" s="154"/>
      <c r="DR877" s="154"/>
      <c r="DS877" s="154"/>
      <c r="DT877" s="154"/>
      <c r="DU877" s="154"/>
      <c r="DV877" s="154"/>
      <c r="DW877" s="154"/>
      <c r="DX877" s="154"/>
      <c r="DY877" s="154"/>
      <c r="DZ877" s="154"/>
      <c r="EA877" s="154"/>
      <c r="EB877" s="154"/>
      <c r="EC877" s="154"/>
      <c r="ED877" s="154"/>
      <c r="EE877" s="154"/>
      <c r="EF877" s="154"/>
      <c r="EG877" s="154"/>
      <c r="EH877" s="154"/>
      <c r="EI877" s="154"/>
      <c r="EJ877" s="154"/>
      <c r="EK877" s="154"/>
      <c r="EL877" s="154"/>
      <c r="EM877" s="154"/>
      <c r="EN877" s="154"/>
      <c r="EO877" s="154"/>
      <c r="EP877" s="154"/>
      <c r="EQ877" s="154"/>
      <c r="ER877" s="154"/>
      <c r="ES877" s="154"/>
      <c r="ET877" s="154"/>
      <c r="EU877" s="154"/>
      <c r="EV877" s="154"/>
    </row>
    <row r="878" spans="32:152" ht="12.75">
      <c r="AF878" s="154"/>
      <c r="AG878" s="154"/>
      <c r="AH878" s="154"/>
      <c r="AI878" s="154"/>
      <c r="AJ878" s="154"/>
      <c r="AK878" s="154"/>
      <c r="AL878" s="154"/>
      <c r="AM878" s="154"/>
      <c r="AN878" s="154"/>
      <c r="AO878" s="154"/>
      <c r="AP878" s="154"/>
      <c r="AQ878" s="154"/>
      <c r="AR878" s="154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  <c r="BC878" s="154"/>
      <c r="BD878" s="154"/>
      <c r="BE878" s="154"/>
      <c r="BF878" s="154"/>
      <c r="BG878" s="154"/>
      <c r="BH878" s="154"/>
      <c r="BI878" s="154"/>
      <c r="BJ878" s="154"/>
      <c r="BK878" s="154"/>
      <c r="BL878" s="154"/>
      <c r="BM878" s="154"/>
      <c r="BN878" s="154"/>
      <c r="BO878" s="154"/>
      <c r="BP878" s="154"/>
      <c r="BQ878" s="154"/>
      <c r="BR878" s="154"/>
      <c r="BS878" s="154"/>
      <c r="BT878" s="154"/>
      <c r="BU878" s="154"/>
      <c r="BV878" s="154"/>
      <c r="BW878" s="154"/>
      <c r="BX878" s="154"/>
      <c r="BY878" s="154"/>
      <c r="BZ878" s="154"/>
      <c r="CA878" s="154"/>
      <c r="CB878" s="154"/>
      <c r="CC878" s="154"/>
      <c r="CD878" s="154"/>
      <c r="CE878" s="154"/>
      <c r="CF878" s="154"/>
      <c r="CG878" s="154"/>
      <c r="CH878" s="154"/>
      <c r="CI878" s="154"/>
      <c r="CJ878" s="154"/>
      <c r="CK878" s="154"/>
      <c r="CL878" s="154"/>
      <c r="CM878" s="154"/>
      <c r="CN878" s="154"/>
      <c r="CO878" s="154"/>
      <c r="CP878" s="154"/>
      <c r="CQ878" s="154"/>
      <c r="CR878" s="154"/>
      <c r="CS878" s="154"/>
      <c r="CT878" s="154"/>
      <c r="CU878" s="154"/>
      <c r="CV878" s="154"/>
      <c r="CW878" s="154"/>
      <c r="CX878" s="154"/>
      <c r="CY878" s="154"/>
      <c r="CZ878" s="154"/>
      <c r="DA878" s="154"/>
      <c r="DB878" s="154"/>
      <c r="DC878" s="154"/>
      <c r="DD878" s="154"/>
      <c r="DE878" s="154"/>
      <c r="DF878" s="154"/>
      <c r="DG878" s="154"/>
      <c r="DH878" s="154"/>
      <c r="DI878" s="154"/>
      <c r="DJ878" s="154"/>
      <c r="DK878" s="154"/>
      <c r="DL878" s="154"/>
      <c r="DM878" s="154"/>
      <c r="DN878" s="154"/>
      <c r="DO878" s="154"/>
      <c r="DP878" s="154"/>
      <c r="DQ878" s="154"/>
      <c r="DR878" s="154"/>
      <c r="DS878" s="154"/>
      <c r="DT878" s="154"/>
      <c r="DU878" s="154"/>
      <c r="DV878" s="154"/>
      <c r="DW878" s="154"/>
      <c r="DX878" s="154"/>
      <c r="DY878" s="154"/>
      <c r="DZ878" s="154"/>
      <c r="EA878" s="154"/>
      <c r="EB878" s="154"/>
      <c r="EC878" s="154"/>
      <c r="ED878" s="154"/>
      <c r="EE878" s="154"/>
      <c r="EF878" s="154"/>
      <c r="EG878" s="154"/>
      <c r="EH878" s="154"/>
      <c r="EI878" s="154"/>
      <c r="EJ878" s="154"/>
      <c r="EK878" s="154"/>
      <c r="EL878" s="154"/>
      <c r="EM878" s="154"/>
      <c r="EN878" s="154"/>
      <c r="EO878" s="154"/>
      <c r="EP878" s="154"/>
      <c r="EQ878" s="154"/>
      <c r="ER878" s="154"/>
      <c r="ES878" s="154"/>
      <c r="ET878" s="154"/>
      <c r="EU878" s="154"/>
      <c r="EV878" s="154"/>
    </row>
    <row r="879" spans="32:152" ht="12.75">
      <c r="AF879" s="154"/>
      <c r="AG879" s="154"/>
      <c r="AH879" s="154"/>
      <c r="AI879" s="154"/>
      <c r="AJ879" s="154"/>
      <c r="AK879" s="154"/>
      <c r="AL879" s="154"/>
      <c r="AM879" s="154"/>
      <c r="AN879" s="154"/>
      <c r="AO879" s="154"/>
      <c r="AP879" s="154"/>
      <c r="AQ879" s="154"/>
      <c r="AR879" s="154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  <c r="BC879" s="154"/>
      <c r="BD879" s="154"/>
      <c r="BE879" s="154"/>
      <c r="BF879" s="154"/>
      <c r="BG879" s="154"/>
      <c r="BH879" s="154"/>
      <c r="BI879" s="154"/>
      <c r="BJ879" s="154"/>
      <c r="BK879" s="154"/>
      <c r="BL879" s="154"/>
      <c r="BM879" s="154"/>
      <c r="BN879" s="154"/>
      <c r="BO879" s="154"/>
      <c r="BP879" s="154"/>
      <c r="BQ879" s="154"/>
      <c r="BR879" s="154"/>
      <c r="BS879" s="154"/>
      <c r="BT879" s="154"/>
      <c r="BU879" s="154"/>
      <c r="BV879" s="154"/>
      <c r="BW879" s="154"/>
      <c r="BX879" s="154"/>
      <c r="BY879" s="154"/>
      <c r="BZ879" s="154"/>
      <c r="CA879" s="154"/>
      <c r="CB879" s="154"/>
      <c r="CC879" s="154"/>
      <c r="CD879" s="154"/>
      <c r="CE879" s="154"/>
      <c r="CF879" s="154"/>
      <c r="CG879" s="154"/>
      <c r="CH879" s="154"/>
      <c r="CI879" s="154"/>
      <c r="CJ879" s="154"/>
      <c r="CK879" s="154"/>
      <c r="CL879" s="154"/>
      <c r="CM879" s="154"/>
      <c r="CN879" s="154"/>
      <c r="CO879" s="154"/>
      <c r="CP879" s="154"/>
      <c r="CQ879" s="154"/>
      <c r="CR879" s="154"/>
      <c r="CS879" s="154"/>
      <c r="CT879" s="154"/>
      <c r="CU879" s="154"/>
      <c r="CV879" s="154"/>
      <c r="CW879" s="154"/>
      <c r="CX879" s="154"/>
      <c r="CY879" s="154"/>
      <c r="CZ879" s="154"/>
      <c r="DA879" s="154"/>
      <c r="DB879" s="154"/>
      <c r="DC879" s="154"/>
      <c r="DD879" s="154"/>
      <c r="DE879" s="154"/>
      <c r="DF879" s="154"/>
      <c r="DG879" s="154"/>
      <c r="DH879" s="154"/>
      <c r="DI879" s="154"/>
      <c r="DJ879" s="154"/>
      <c r="DK879" s="154"/>
      <c r="DL879" s="154"/>
      <c r="DM879" s="154"/>
      <c r="DN879" s="154"/>
      <c r="DO879" s="154"/>
      <c r="DP879" s="154"/>
      <c r="DQ879" s="154"/>
      <c r="DR879" s="154"/>
      <c r="DS879" s="154"/>
      <c r="DT879" s="154"/>
      <c r="DU879" s="154"/>
      <c r="DV879" s="154"/>
      <c r="DW879" s="154"/>
      <c r="DX879" s="154"/>
      <c r="DY879" s="154"/>
      <c r="DZ879" s="154"/>
      <c r="EA879" s="154"/>
      <c r="EB879" s="154"/>
      <c r="EC879" s="154"/>
      <c r="ED879" s="154"/>
      <c r="EE879" s="154"/>
      <c r="EF879" s="154"/>
      <c r="EG879" s="154"/>
      <c r="EH879" s="154"/>
      <c r="EI879" s="154"/>
      <c r="EJ879" s="154"/>
      <c r="EK879" s="154"/>
      <c r="EL879" s="154"/>
      <c r="EM879" s="154"/>
      <c r="EN879" s="154"/>
      <c r="EO879" s="154"/>
      <c r="EP879" s="154"/>
      <c r="EQ879" s="154"/>
      <c r="ER879" s="154"/>
      <c r="ES879" s="154"/>
      <c r="ET879" s="154"/>
      <c r="EU879" s="154"/>
      <c r="EV879" s="154"/>
    </row>
    <row r="880" spans="32:152" ht="12.75">
      <c r="AF880" s="154"/>
      <c r="AG880" s="154"/>
      <c r="AH880" s="154"/>
      <c r="AI880" s="154"/>
      <c r="AJ880" s="154"/>
      <c r="AK880" s="154"/>
      <c r="AL880" s="154"/>
      <c r="AM880" s="154"/>
      <c r="AN880" s="154"/>
      <c r="AO880" s="154"/>
      <c r="AP880" s="154"/>
      <c r="AQ880" s="154"/>
      <c r="AR880" s="154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  <c r="BC880" s="154"/>
      <c r="BD880" s="154"/>
      <c r="BE880" s="154"/>
      <c r="BF880" s="154"/>
      <c r="BG880" s="154"/>
      <c r="BH880" s="154"/>
      <c r="BI880" s="154"/>
      <c r="BJ880" s="154"/>
      <c r="BK880" s="154"/>
      <c r="BL880" s="154"/>
      <c r="BM880" s="154"/>
      <c r="BN880" s="154"/>
      <c r="BO880" s="154"/>
      <c r="BP880" s="154"/>
      <c r="BQ880" s="154"/>
      <c r="BR880" s="154"/>
      <c r="BS880" s="154"/>
      <c r="BT880" s="154"/>
      <c r="BU880" s="154"/>
      <c r="BV880" s="154"/>
      <c r="BW880" s="154"/>
      <c r="BX880" s="154"/>
      <c r="BY880" s="154"/>
      <c r="BZ880" s="154"/>
      <c r="CA880" s="154"/>
      <c r="CB880" s="154"/>
      <c r="CC880" s="154"/>
      <c r="CD880" s="154"/>
      <c r="CE880" s="154"/>
      <c r="CF880" s="154"/>
      <c r="CG880" s="154"/>
      <c r="CH880" s="154"/>
      <c r="CI880" s="154"/>
      <c r="CJ880" s="154"/>
      <c r="CK880" s="154"/>
      <c r="CL880" s="154"/>
      <c r="CM880" s="154"/>
      <c r="CN880" s="154"/>
      <c r="CO880" s="154"/>
      <c r="CP880" s="154"/>
      <c r="CQ880" s="154"/>
      <c r="CR880" s="154"/>
      <c r="CS880" s="154"/>
      <c r="CT880" s="154"/>
      <c r="CU880" s="154"/>
      <c r="CV880" s="154"/>
      <c r="CW880" s="154"/>
      <c r="CX880" s="154"/>
      <c r="CY880" s="154"/>
      <c r="CZ880" s="154"/>
      <c r="DA880" s="154"/>
      <c r="DB880" s="154"/>
      <c r="DC880" s="154"/>
      <c r="DD880" s="154"/>
      <c r="DE880" s="154"/>
      <c r="DF880" s="154"/>
      <c r="DG880" s="154"/>
      <c r="DH880" s="154"/>
      <c r="DI880" s="154"/>
      <c r="DJ880" s="154"/>
      <c r="DK880" s="154"/>
      <c r="DL880" s="154"/>
      <c r="DM880" s="154"/>
      <c r="DN880" s="154"/>
      <c r="DO880" s="154"/>
      <c r="DP880" s="154"/>
      <c r="DQ880" s="154"/>
      <c r="DR880" s="154"/>
      <c r="DS880" s="154"/>
      <c r="DT880" s="154"/>
      <c r="DU880" s="154"/>
      <c r="DV880" s="154"/>
      <c r="DW880" s="154"/>
      <c r="DX880" s="154"/>
      <c r="DY880" s="154"/>
      <c r="DZ880" s="154"/>
      <c r="EA880" s="154"/>
      <c r="EB880" s="154"/>
      <c r="EC880" s="154"/>
      <c r="ED880" s="154"/>
      <c r="EE880" s="154"/>
      <c r="EF880" s="154"/>
      <c r="EG880" s="154"/>
      <c r="EH880" s="154"/>
      <c r="EI880" s="154"/>
      <c r="EJ880" s="154"/>
      <c r="EK880" s="154"/>
      <c r="EL880" s="154"/>
      <c r="EM880" s="154"/>
      <c r="EN880" s="154"/>
      <c r="EO880" s="154"/>
      <c r="EP880" s="154"/>
      <c r="EQ880" s="154"/>
      <c r="ER880" s="154"/>
      <c r="ES880" s="154"/>
      <c r="ET880" s="154"/>
      <c r="EU880" s="154"/>
      <c r="EV880" s="154"/>
    </row>
    <row r="881" spans="32:152" ht="12.75">
      <c r="AF881" s="154"/>
      <c r="AG881" s="154"/>
      <c r="AH881" s="154"/>
      <c r="AI881" s="154"/>
      <c r="AJ881" s="154"/>
      <c r="AK881" s="154"/>
      <c r="AL881" s="154"/>
      <c r="AM881" s="154"/>
      <c r="AN881" s="154"/>
      <c r="AO881" s="154"/>
      <c r="AP881" s="154"/>
      <c r="AQ881" s="154"/>
      <c r="AR881" s="154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  <c r="BC881" s="154"/>
      <c r="BD881" s="154"/>
      <c r="BE881" s="154"/>
      <c r="BF881" s="154"/>
      <c r="BG881" s="154"/>
      <c r="BH881" s="154"/>
      <c r="BI881" s="154"/>
      <c r="BJ881" s="154"/>
      <c r="BK881" s="154"/>
      <c r="BL881" s="154"/>
      <c r="BM881" s="154"/>
      <c r="BN881" s="154"/>
      <c r="BO881" s="154"/>
      <c r="BP881" s="154"/>
      <c r="BQ881" s="154"/>
      <c r="BR881" s="154"/>
      <c r="BS881" s="154"/>
      <c r="BT881" s="154"/>
      <c r="BU881" s="154"/>
      <c r="BV881" s="154"/>
      <c r="BW881" s="154"/>
      <c r="BX881" s="154"/>
      <c r="BY881" s="154"/>
      <c r="BZ881" s="154"/>
      <c r="CA881" s="154"/>
      <c r="CB881" s="154"/>
      <c r="CC881" s="154"/>
      <c r="CD881" s="154"/>
      <c r="CE881" s="154"/>
      <c r="CF881" s="154"/>
      <c r="CG881" s="154"/>
      <c r="CH881" s="154"/>
      <c r="CI881" s="154"/>
      <c r="CJ881" s="154"/>
      <c r="CK881" s="154"/>
      <c r="CL881" s="154"/>
      <c r="CM881" s="154"/>
      <c r="CN881" s="154"/>
      <c r="CO881" s="154"/>
      <c r="CP881" s="154"/>
      <c r="CQ881" s="154"/>
      <c r="CR881" s="154"/>
      <c r="CS881" s="154"/>
      <c r="CT881" s="154"/>
      <c r="CU881" s="154"/>
      <c r="CV881" s="154"/>
      <c r="CW881" s="154"/>
      <c r="CX881" s="154"/>
      <c r="CY881" s="154"/>
      <c r="CZ881" s="154"/>
      <c r="DA881" s="154"/>
      <c r="DB881" s="154"/>
      <c r="DC881" s="154"/>
      <c r="DD881" s="154"/>
      <c r="DE881" s="154"/>
      <c r="DF881" s="154"/>
      <c r="DG881" s="154"/>
      <c r="DH881" s="154"/>
      <c r="DI881" s="154"/>
      <c r="DJ881" s="154"/>
      <c r="DK881" s="154"/>
      <c r="DL881" s="154"/>
      <c r="DM881" s="154"/>
      <c r="DN881" s="154"/>
      <c r="DO881" s="154"/>
      <c r="DP881" s="154"/>
      <c r="DQ881" s="154"/>
      <c r="DR881" s="154"/>
      <c r="DS881" s="154"/>
      <c r="DT881" s="154"/>
      <c r="DU881" s="154"/>
      <c r="DV881" s="154"/>
      <c r="DW881" s="154"/>
      <c r="DX881" s="154"/>
      <c r="DY881" s="154"/>
      <c r="DZ881" s="154"/>
      <c r="EA881" s="154"/>
      <c r="EB881" s="154"/>
      <c r="EC881" s="154"/>
      <c r="ED881" s="154"/>
      <c r="EE881" s="154"/>
      <c r="EF881" s="154"/>
      <c r="EG881" s="154"/>
      <c r="EH881" s="154"/>
      <c r="EI881" s="154"/>
      <c r="EJ881" s="154"/>
      <c r="EK881" s="154"/>
      <c r="EL881" s="154"/>
      <c r="EM881" s="154"/>
      <c r="EN881" s="154"/>
      <c r="EO881" s="154"/>
      <c r="EP881" s="154"/>
      <c r="EQ881" s="154"/>
      <c r="ER881" s="154"/>
      <c r="ES881" s="154"/>
      <c r="ET881" s="154"/>
      <c r="EU881" s="154"/>
      <c r="EV881" s="154"/>
    </row>
    <row r="882" spans="32:152" ht="12.75">
      <c r="AF882" s="154"/>
      <c r="AG882" s="154"/>
      <c r="AH882" s="154"/>
      <c r="AI882" s="154"/>
      <c r="AJ882" s="154"/>
      <c r="AK882" s="154"/>
      <c r="AL882" s="154"/>
      <c r="AM882" s="154"/>
      <c r="AN882" s="154"/>
      <c r="AO882" s="154"/>
      <c r="AP882" s="154"/>
      <c r="AQ882" s="154"/>
      <c r="AR882" s="154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  <c r="BC882" s="154"/>
      <c r="BD882" s="154"/>
      <c r="BE882" s="154"/>
      <c r="BF882" s="154"/>
      <c r="BG882" s="154"/>
      <c r="BH882" s="154"/>
      <c r="BI882" s="154"/>
      <c r="BJ882" s="154"/>
      <c r="BK882" s="154"/>
      <c r="BL882" s="154"/>
      <c r="BM882" s="154"/>
      <c r="BN882" s="154"/>
      <c r="BO882" s="154"/>
      <c r="BP882" s="154"/>
      <c r="BQ882" s="154"/>
      <c r="BR882" s="154"/>
      <c r="BS882" s="154"/>
      <c r="BT882" s="154"/>
      <c r="BU882" s="154"/>
      <c r="BV882" s="154"/>
      <c r="BW882" s="154"/>
      <c r="BX882" s="154"/>
      <c r="BY882" s="154"/>
      <c r="BZ882" s="154"/>
      <c r="CA882" s="154"/>
      <c r="CB882" s="154"/>
      <c r="CC882" s="154"/>
      <c r="CD882" s="154"/>
      <c r="CE882" s="154"/>
      <c r="CF882" s="154"/>
      <c r="CG882" s="154"/>
      <c r="CH882" s="154"/>
      <c r="CI882" s="154"/>
      <c r="CJ882" s="154"/>
      <c r="CK882" s="154"/>
      <c r="CL882" s="154"/>
      <c r="CM882" s="154"/>
      <c r="CN882" s="154"/>
      <c r="CO882" s="154"/>
      <c r="CP882" s="154"/>
      <c r="CQ882" s="154"/>
      <c r="CR882" s="154"/>
      <c r="CS882" s="154"/>
      <c r="CT882" s="154"/>
      <c r="CU882" s="154"/>
      <c r="CV882" s="154"/>
      <c r="CW882" s="154"/>
      <c r="CX882" s="154"/>
      <c r="CY882" s="154"/>
      <c r="CZ882" s="154"/>
      <c r="DA882" s="154"/>
      <c r="DB882" s="154"/>
      <c r="DC882" s="154"/>
      <c r="DD882" s="154"/>
      <c r="DE882" s="154"/>
      <c r="DF882" s="154"/>
      <c r="DG882" s="154"/>
      <c r="DH882" s="154"/>
      <c r="DI882" s="154"/>
      <c r="DJ882" s="154"/>
      <c r="DK882" s="154"/>
      <c r="DL882" s="154"/>
      <c r="DM882" s="154"/>
      <c r="DN882" s="154"/>
      <c r="DO882" s="154"/>
      <c r="DP882" s="154"/>
      <c r="DQ882" s="154"/>
      <c r="DR882" s="154"/>
      <c r="DS882" s="154"/>
      <c r="DT882" s="154"/>
      <c r="DU882" s="154"/>
      <c r="DV882" s="154"/>
      <c r="DW882" s="154"/>
      <c r="DX882" s="154"/>
      <c r="DY882" s="154"/>
      <c r="DZ882" s="154"/>
      <c r="EA882" s="154"/>
      <c r="EB882" s="154"/>
      <c r="EC882" s="154"/>
      <c r="ED882" s="154"/>
      <c r="EE882" s="154"/>
      <c r="EF882" s="154"/>
      <c r="EG882" s="154"/>
      <c r="EH882" s="154"/>
      <c r="EI882" s="154"/>
      <c r="EJ882" s="154"/>
      <c r="EK882" s="154"/>
      <c r="EL882" s="154"/>
      <c r="EM882" s="154"/>
      <c r="EN882" s="154"/>
      <c r="EO882" s="154"/>
      <c r="EP882" s="154"/>
      <c r="EQ882" s="154"/>
      <c r="ER882" s="154"/>
      <c r="ES882" s="154"/>
      <c r="ET882" s="154"/>
      <c r="EU882" s="154"/>
      <c r="EV882" s="154"/>
    </row>
    <row r="883" spans="32:152" ht="12.75">
      <c r="AF883" s="154"/>
      <c r="AG883" s="154"/>
      <c r="AH883" s="154"/>
      <c r="AI883" s="154"/>
      <c r="AJ883" s="154"/>
      <c r="AK883" s="154"/>
      <c r="AL883" s="154"/>
      <c r="AM883" s="154"/>
      <c r="AN883" s="154"/>
      <c r="AO883" s="154"/>
      <c r="AP883" s="154"/>
      <c r="AQ883" s="154"/>
      <c r="AR883" s="154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  <c r="BC883" s="154"/>
      <c r="BD883" s="154"/>
      <c r="BE883" s="154"/>
      <c r="BF883" s="154"/>
      <c r="BG883" s="154"/>
      <c r="BH883" s="154"/>
      <c r="BI883" s="154"/>
      <c r="BJ883" s="154"/>
      <c r="BK883" s="154"/>
      <c r="BL883" s="154"/>
      <c r="BM883" s="154"/>
      <c r="BN883" s="154"/>
      <c r="BO883" s="154"/>
      <c r="BP883" s="154"/>
      <c r="BQ883" s="154"/>
      <c r="BR883" s="154"/>
      <c r="BS883" s="154"/>
      <c r="BT883" s="154"/>
      <c r="BU883" s="154"/>
      <c r="BV883" s="154"/>
      <c r="BW883" s="154"/>
      <c r="BX883" s="154"/>
      <c r="BY883" s="154"/>
      <c r="BZ883" s="154"/>
      <c r="CA883" s="154"/>
      <c r="CB883" s="154"/>
      <c r="CC883" s="154"/>
      <c r="CD883" s="154"/>
      <c r="CE883" s="154"/>
      <c r="CF883" s="154"/>
      <c r="CG883" s="154"/>
      <c r="CH883" s="154"/>
      <c r="CI883" s="154"/>
      <c r="CJ883" s="154"/>
      <c r="CK883" s="154"/>
      <c r="CL883" s="154"/>
      <c r="CM883" s="154"/>
      <c r="CN883" s="154"/>
      <c r="CO883" s="154"/>
      <c r="CP883" s="154"/>
      <c r="CQ883" s="154"/>
      <c r="CR883" s="154"/>
      <c r="CS883" s="154"/>
      <c r="CT883" s="154"/>
      <c r="CU883" s="154"/>
      <c r="CV883" s="154"/>
      <c r="CW883" s="154"/>
      <c r="CX883" s="154"/>
      <c r="CY883" s="154"/>
      <c r="CZ883" s="154"/>
      <c r="DA883" s="154"/>
      <c r="DB883" s="154"/>
      <c r="DC883" s="154"/>
      <c r="DD883" s="154"/>
      <c r="DE883" s="154"/>
      <c r="DF883" s="154"/>
      <c r="DG883" s="154"/>
      <c r="DH883" s="154"/>
      <c r="DI883" s="154"/>
      <c r="DJ883" s="154"/>
      <c r="DK883" s="154"/>
      <c r="DL883" s="154"/>
      <c r="DM883" s="154"/>
      <c r="DN883" s="154"/>
      <c r="DO883" s="154"/>
      <c r="DP883" s="154"/>
      <c r="DQ883" s="154"/>
      <c r="DR883" s="154"/>
      <c r="DS883" s="154"/>
      <c r="DT883" s="154"/>
      <c r="DU883" s="154"/>
      <c r="DV883" s="154"/>
      <c r="DW883" s="154"/>
      <c r="DX883" s="154"/>
      <c r="DY883" s="154"/>
      <c r="DZ883" s="154"/>
      <c r="EA883" s="154"/>
      <c r="EB883" s="154"/>
      <c r="EC883" s="154"/>
      <c r="ED883" s="154"/>
      <c r="EE883" s="154"/>
      <c r="EF883" s="154"/>
      <c r="EG883" s="154"/>
      <c r="EH883" s="154"/>
      <c r="EI883" s="154"/>
      <c r="EJ883" s="154"/>
      <c r="EK883" s="154"/>
      <c r="EL883" s="154"/>
      <c r="EM883" s="154"/>
      <c r="EN883" s="154"/>
      <c r="EO883" s="154"/>
      <c r="EP883" s="154"/>
      <c r="EQ883" s="154"/>
      <c r="ER883" s="154"/>
      <c r="ES883" s="154"/>
      <c r="ET883" s="154"/>
      <c r="EU883" s="154"/>
      <c r="EV883" s="154"/>
    </row>
    <row r="884" spans="32:152" ht="12.75">
      <c r="AF884" s="154"/>
      <c r="AG884" s="154"/>
      <c r="AH884" s="154"/>
      <c r="AI884" s="154"/>
      <c r="AJ884" s="154"/>
      <c r="AK884" s="154"/>
      <c r="AL884" s="154"/>
      <c r="AM884" s="154"/>
      <c r="AN884" s="154"/>
      <c r="AO884" s="154"/>
      <c r="AP884" s="154"/>
      <c r="AQ884" s="154"/>
      <c r="AR884" s="154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  <c r="BC884" s="154"/>
      <c r="BD884" s="154"/>
      <c r="BE884" s="154"/>
      <c r="BF884" s="154"/>
      <c r="BG884" s="154"/>
      <c r="BH884" s="154"/>
      <c r="BI884" s="154"/>
      <c r="BJ884" s="154"/>
      <c r="BK884" s="154"/>
      <c r="BL884" s="154"/>
      <c r="BM884" s="154"/>
      <c r="BN884" s="154"/>
      <c r="BO884" s="154"/>
      <c r="BP884" s="154"/>
      <c r="BQ884" s="154"/>
      <c r="BR884" s="154"/>
      <c r="BS884" s="154"/>
      <c r="BT884" s="154"/>
      <c r="BU884" s="154"/>
      <c r="BV884" s="154"/>
      <c r="BW884" s="154"/>
      <c r="BX884" s="154"/>
      <c r="BY884" s="154"/>
      <c r="BZ884" s="154"/>
      <c r="CA884" s="154"/>
      <c r="CB884" s="154"/>
      <c r="CC884" s="154"/>
      <c r="CD884" s="154"/>
      <c r="CE884" s="154"/>
      <c r="CF884" s="154"/>
      <c r="CG884" s="154"/>
      <c r="CH884" s="154"/>
      <c r="CI884" s="154"/>
      <c r="CJ884" s="154"/>
      <c r="CK884" s="154"/>
      <c r="CL884" s="154"/>
      <c r="CM884" s="154"/>
      <c r="CN884" s="154"/>
      <c r="CO884" s="154"/>
      <c r="CP884" s="154"/>
      <c r="CQ884" s="154"/>
      <c r="CR884" s="154"/>
      <c r="CS884" s="154"/>
      <c r="CT884" s="154"/>
      <c r="CU884" s="154"/>
      <c r="CV884" s="154"/>
      <c r="CW884" s="154"/>
      <c r="CX884" s="154"/>
      <c r="CY884" s="154"/>
      <c r="CZ884" s="154"/>
      <c r="DA884" s="154"/>
      <c r="DB884" s="154"/>
      <c r="DC884" s="154"/>
      <c r="DD884" s="154"/>
      <c r="DE884" s="154"/>
      <c r="DF884" s="154"/>
      <c r="DG884" s="154"/>
      <c r="DH884" s="154"/>
      <c r="DI884" s="154"/>
      <c r="DJ884" s="154"/>
      <c r="DK884" s="154"/>
      <c r="DL884" s="154"/>
      <c r="DM884" s="154"/>
      <c r="DN884" s="154"/>
      <c r="DO884" s="154"/>
      <c r="DP884" s="154"/>
      <c r="DQ884" s="154"/>
      <c r="DR884" s="154"/>
      <c r="DS884" s="154"/>
      <c r="DT884" s="154"/>
      <c r="DU884" s="154"/>
      <c r="DV884" s="154"/>
      <c r="DW884" s="154"/>
      <c r="DX884" s="154"/>
      <c r="DY884" s="154"/>
      <c r="DZ884" s="154"/>
      <c r="EA884" s="154"/>
      <c r="EB884" s="154"/>
      <c r="EC884" s="154"/>
      <c r="ED884" s="154"/>
      <c r="EE884" s="154"/>
      <c r="EF884" s="154"/>
      <c r="EG884" s="154"/>
      <c r="EH884" s="154"/>
      <c r="EI884" s="154"/>
      <c r="EJ884" s="154"/>
      <c r="EK884" s="154"/>
      <c r="EL884" s="154"/>
      <c r="EM884" s="154"/>
      <c r="EN884" s="154"/>
      <c r="EO884" s="154"/>
      <c r="EP884" s="154"/>
      <c r="EQ884" s="154"/>
      <c r="ER884" s="154"/>
      <c r="ES884" s="154"/>
      <c r="ET884" s="154"/>
      <c r="EU884" s="154"/>
      <c r="EV884" s="154"/>
    </row>
    <row r="885" spans="32:152" ht="12.75">
      <c r="AF885" s="154"/>
      <c r="AG885" s="154"/>
      <c r="AH885" s="154"/>
      <c r="AI885" s="154"/>
      <c r="AJ885" s="154"/>
      <c r="AK885" s="154"/>
      <c r="AL885" s="154"/>
      <c r="AM885" s="154"/>
      <c r="AN885" s="154"/>
      <c r="AO885" s="154"/>
      <c r="AP885" s="154"/>
      <c r="AQ885" s="154"/>
      <c r="AR885" s="154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  <c r="BD885" s="154"/>
      <c r="BE885" s="154"/>
      <c r="BF885" s="154"/>
      <c r="BG885" s="154"/>
      <c r="BH885" s="154"/>
      <c r="BI885" s="154"/>
      <c r="BJ885" s="154"/>
      <c r="BK885" s="154"/>
      <c r="BL885" s="154"/>
      <c r="BM885" s="154"/>
      <c r="BN885" s="154"/>
      <c r="BO885" s="154"/>
      <c r="BP885" s="154"/>
      <c r="BQ885" s="154"/>
      <c r="BR885" s="154"/>
      <c r="BS885" s="154"/>
      <c r="BT885" s="154"/>
      <c r="BU885" s="154"/>
      <c r="BV885" s="154"/>
      <c r="BW885" s="154"/>
      <c r="BX885" s="154"/>
      <c r="BY885" s="154"/>
      <c r="BZ885" s="154"/>
      <c r="CA885" s="154"/>
      <c r="CB885" s="154"/>
      <c r="CC885" s="154"/>
      <c r="CD885" s="154"/>
      <c r="CE885" s="154"/>
      <c r="CF885" s="154"/>
      <c r="CG885" s="154"/>
      <c r="CH885" s="154"/>
      <c r="CI885" s="154"/>
      <c r="CJ885" s="154"/>
      <c r="CK885" s="154"/>
      <c r="CL885" s="154"/>
      <c r="CM885" s="154"/>
      <c r="CN885" s="154"/>
      <c r="CO885" s="154"/>
      <c r="CP885" s="154"/>
      <c r="CQ885" s="154"/>
      <c r="CR885" s="154"/>
      <c r="CS885" s="154"/>
      <c r="CT885" s="154"/>
      <c r="CU885" s="154"/>
      <c r="CV885" s="154"/>
      <c r="CW885" s="154"/>
      <c r="CX885" s="154"/>
      <c r="CY885" s="154"/>
      <c r="CZ885" s="154"/>
      <c r="DA885" s="154"/>
      <c r="DB885" s="154"/>
      <c r="DC885" s="154"/>
      <c r="DD885" s="154"/>
      <c r="DE885" s="154"/>
      <c r="DF885" s="154"/>
      <c r="DG885" s="154"/>
      <c r="DH885" s="154"/>
      <c r="DI885" s="154"/>
      <c r="DJ885" s="154"/>
      <c r="DK885" s="154"/>
      <c r="DL885" s="154"/>
      <c r="DM885" s="154"/>
      <c r="DN885" s="154"/>
      <c r="DO885" s="154"/>
      <c r="DP885" s="154"/>
      <c r="DQ885" s="154"/>
      <c r="DR885" s="154"/>
      <c r="DS885" s="154"/>
      <c r="DT885" s="154"/>
      <c r="DU885" s="154"/>
      <c r="DV885" s="154"/>
      <c r="DW885" s="154"/>
      <c r="DX885" s="154"/>
      <c r="DY885" s="154"/>
      <c r="DZ885" s="154"/>
      <c r="EA885" s="154"/>
      <c r="EB885" s="154"/>
      <c r="EC885" s="154"/>
      <c r="ED885" s="154"/>
      <c r="EE885" s="154"/>
      <c r="EF885" s="154"/>
      <c r="EG885" s="154"/>
      <c r="EH885" s="154"/>
      <c r="EI885" s="154"/>
      <c r="EJ885" s="154"/>
      <c r="EK885" s="154"/>
      <c r="EL885" s="154"/>
      <c r="EM885" s="154"/>
      <c r="EN885" s="154"/>
      <c r="EO885" s="154"/>
      <c r="EP885" s="154"/>
      <c r="EQ885" s="154"/>
      <c r="ER885" s="154"/>
      <c r="ES885" s="154"/>
      <c r="ET885" s="154"/>
      <c r="EU885" s="154"/>
      <c r="EV885" s="154"/>
    </row>
    <row r="886" spans="32:152" ht="12.75">
      <c r="AF886" s="154"/>
      <c r="AG886" s="154"/>
      <c r="AH886" s="154"/>
      <c r="AI886" s="154"/>
      <c r="AJ886" s="154"/>
      <c r="AK886" s="154"/>
      <c r="AL886" s="154"/>
      <c r="AM886" s="154"/>
      <c r="AN886" s="154"/>
      <c r="AO886" s="154"/>
      <c r="AP886" s="154"/>
      <c r="AQ886" s="154"/>
      <c r="AR886" s="154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  <c r="BC886" s="154"/>
      <c r="BD886" s="154"/>
      <c r="BE886" s="154"/>
      <c r="BF886" s="154"/>
      <c r="BG886" s="154"/>
      <c r="BH886" s="154"/>
      <c r="BI886" s="154"/>
      <c r="BJ886" s="154"/>
      <c r="BK886" s="154"/>
      <c r="BL886" s="154"/>
      <c r="BM886" s="154"/>
      <c r="BN886" s="154"/>
      <c r="BO886" s="154"/>
      <c r="BP886" s="154"/>
      <c r="BQ886" s="154"/>
      <c r="BR886" s="154"/>
      <c r="BS886" s="154"/>
      <c r="BT886" s="154"/>
      <c r="BU886" s="154"/>
      <c r="BV886" s="154"/>
      <c r="BW886" s="154"/>
      <c r="BX886" s="154"/>
      <c r="BY886" s="154"/>
      <c r="BZ886" s="154"/>
      <c r="CA886" s="154"/>
      <c r="CB886" s="154"/>
      <c r="CC886" s="154"/>
      <c r="CD886" s="154"/>
      <c r="CE886" s="154"/>
      <c r="CF886" s="154"/>
      <c r="CG886" s="154"/>
      <c r="CH886" s="154"/>
      <c r="CI886" s="154"/>
      <c r="CJ886" s="154"/>
      <c r="CK886" s="154"/>
      <c r="CL886" s="154"/>
      <c r="CM886" s="154"/>
      <c r="CN886" s="154"/>
      <c r="CO886" s="154"/>
      <c r="CP886" s="154"/>
      <c r="CQ886" s="154"/>
      <c r="CR886" s="154"/>
      <c r="CS886" s="154"/>
      <c r="CT886" s="154"/>
      <c r="CU886" s="154"/>
      <c r="CV886" s="154"/>
      <c r="CW886" s="154"/>
      <c r="CX886" s="154"/>
      <c r="CY886" s="154"/>
      <c r="CZ886" s="154"/>
      <c r="DA886" s="154"/>
      <c r="DB886" s="154"/>
      <c r="DC886" s="154"/>
      <c r="DD886" s="154"/>
      <c r="DE886" s="154"/>
      <c r="DF886" s="154"/>
      <c r="DG886" s="154"/>
      <c r="DH886" s="154"/>
      <c r="DI886" s="154"/>
      <c r="DJ886" s="154"/>
      <c r="DK886" s="154"/>
      <c r="DL886" s="154"/>
      <c r="DM886" s="154"/>
      <c r="DN886" s="154"/>
      <c r="DO886" s="154"/>
      <c r="DP886" s="154"/>
      <c r="DQ886" s="154"/>
      <c r="DR886" s="154"/>
      <c r="DS886" s="154"/>
      <c r="DT886" s="154"/>
      <c r="DU886" s="154"/>
      <c r="DV886" s="154"/>
      <c r="DW886" s="154"/>
      <c r="DX886" s="154"/>
      <c r="DY886" s="154"/>
      <c r="DZ886" s="154"/>
      <c r="EA886" s="154"/>
      <c r="EB886" s="154"/>
      <c r="EC886" s="154"/>
      <c r="ED886" s="154"/>
      <c r="EE886" s="154"/>
      <c r="EF886" s="154"/>
      <c r="EG886" s="154"/>
      <c r="EH886" s="154"/>
      <c r="EI886" s="154"/>
      <c r="EJ886" s="154"/>
      <c r="EK886" s="154"/>
      <c r="EL886" s="154"/>
      <c r="EM886" s="154"/>
      <c r="EN886" s="154"/>
      <c r="EO886" s="154"/>
      <c r="EP886" s="154"/>
      <c r="EQ886" s="154"/>
      <c r="ER886" s="154"/>
      <c r="ES886" s="154"/>
      <c r="ET886" s="154"/>
      <c r="EU886" s="154"/>
      <c r="EV886" s="154"/>
    </row>
    <row r="887" spans="32:152" ht="12.75">
      <c r="AF887" s="154"/>
      <c r="AG887" s="154"/>
      <c r="AH887" s="154"/>
      <c r="AI887" s="154"/>
      <c r="AJ887" s="154"/>
      <c r="AK887" s="154"/>
      <c r="AL887" s="154"/>
      <c r="AM887" s="154"/>
      <c r="AN887" s="154"/>
      <c r="AO887" s="154"/>
      <c r="AP887" s="154"/>
      <c r="AQ887" s="154"/>
      <c r="AR887" s="154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  <c r="BC887" s="154"/>
      <c r="BD887" s="154"/>
      <c r="BE887" s="154"/>
      <c r="BF887" s="154"/>
      <c r="BG887" s="154"/>
      <c r="BH887" s="154"/>
      <c r="BI887" s="154"/>
      <c r="BJ887" s="154"/>
      <c r="BK887" s="154"/>
      <c r="BL887" s="154"/>
      <c r="BM887" s="154"/>
      <c r="BN887" s="154"/>
      <c r="BO887" s="154"/>
      <c r="BP887" s="154"/>
      <c r="BQ887" s="154"/>
      <c r="BR887" s="154"/>
      <c r="BS887" s="154"/>
      <c r="BT887" s="154"/>
      <c r="BU887" s="154"/>
      <c r="BV887" s="154"/>
      <c r="BW887" s="154"/>
      <c r="BX887" s="154"/>
      <c r="BY887" s="154"/>
      <c r="BZ887" s="154"/>
      <c r="CA887" s="154"/>
      <c r="CB887" s="154"/>
      <c r="CC887" s="154"/>
      <c r="CD887" s="154"/>
      <c r="CE887" s="154"/>
      <c r="CF887" s="154"/>
      <c r="CG887" s="154"/>
      <c r="CH887" s="154"/>
      <c r="CI887" s="154"/>
      <c r="CJ887" s="154"/>
      <c r="CK887" s="154"/>
      <c r="CL887" s="154"/>
      <c r="CM887" s="154"/>
      <c r="CN887" s="154"/>
      <c r="CO887" s="154"/>
      <c r="CP887" s="154"/>
      <c r="CQ887" s="154"/>
      <c r="CR887" s="154"/>
      <c r="CS887" s="154"/>
      <c r="CT887" s="154"/>
      <c r="CU887" s="154"/>
      <c r="CV887" s="154"/>
      <c r="CW887" s="154"/>
      <c r="CX887" s="154"/>
      <c r="CY887" s="154"/>
      <c r="CZ887" s="154"/>
      <c r="DA887" s="154"/>
      <c r="DB887" s="154"/>
      <c r="DC887" s="154"/>
      <c r="DD887" s="154"/>
      <c r="DE887" s="154"/>
      <c r="DF887" s="154"/>
      <c r="DG887" s="154"/>
      <c r="DH887" s="154"/>
      <c r="DI887" s="154"/>
      <c r="DJ887" s="154"/>
      <c r="DK887" s="154"/>
      <c r="DL887" s="154"/>
      <c r="DM887" s="154"/>
      <c r="DN887" s="154"/>
      <c r="DO887" s="154"/>
      <c r="DP887" s="154"/>
      <c r="DQ887" s="154"/>
      <c r="DR887" s="154"/>
      <c r="DS887" s="154"/>
      <c r="DT887" s="154"/>
      <c r="DU887" s="154"/>
      <c r="DV887" s="154"/>
      <c r="DW887" s="154"/>
      <c r="DX887" s="154"/>
      <c r="DY887" s="154"/>
      <c r="DZ887" s="154"/>
      <c r="EA887" s="154"/>
      <c r="EB887" s="154"/>
      <c r="EC887" s="154"/>
      <c r="ED887" s="154"/>
      <c r="EE887" s="154"/>
      <c r="EF887" s="154"/>
      <c r="EG887" s="154"/>
      <c r="EH887" s="154"/>
      <c r="EI887" s="154"/>
      <c r="EJ887" s="154"/>
      <c r="EK887" s="154"/>
      <c r="EL887" s="154"/>
      <c r="EM887" s="154"/>
      <c r="EN887" s="154"/>
      <c r="EO887" s="154"/>
      <c r="EP887" s="154"/>
      <c r="EQ887" s="154"/>
      <c r="ER887" s="154"/>
      <c r="ES887" s="154"/>
      <c r="ET887" s="154"/>
      <c r="EU887" s="154"/>
      <c r="EV887" s="154"/>
    </row>
    <row r="888" spans="32:152" ht="12.75">
      <c r="AF888" s="154"/>
      <c r="AG888" s="154"/>
      <c r="AH888" s="154"/>
      <c r="AI888" s="154"/>
      <c r="AJ888" s="154"/>
      <c r="AK888" s="154"/>
      <c r="AL888" s="154"/>
      <c r="AM888" s="154"/>
      <c r="AN888" s="154"/>
      <c r="AO888" s="154"/>
      <c r="AP888" s="154"/>
      <c r="AQ888" s="154"/>
      <c r="AR888" s="154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  <c r="BD888" s="154"/>
      <c r="BE888" s="154"/>
      <c r="BF888" s="154"/>
      <c r="BG888" s="154"/>
      <c r="BH888" s="154"/>
      <c r="BI888" s="154"/>
      <c r="BJ888" s="154"/>
      <c r="BK888" s="154"/>
      <c r="BL888" s="154"/>
      <c r="BM888" s="154"/>
      <c r="BN888" s="154"/>
      <c r="BO888" s="154"/>
      <c r="BP888" s="154"/>
      <c r="BQ888" s="154"/>
      <c r="BR888" s="154"/>
      <c r="BS888" s="154"/>
      <c r="BT888" s="154"/>
      <c r="BU888" s="154"/>
      <c r="BV888" s="154"/>
      <c r="BW888" s="154"/>
      <c r="BX888" s="154"/>
      <c r="BY888" s="154"/>
      <c r="BZ888" s="154"/>
      <c r="CA888" s="154"/>
      <c r="CB888" s="154"/>
      <c r="CC888" s="154"/>
      <c r="CD888" s="154"/>
      <c r="CE888" s="154"/>
      <c r="CF888" s="154"/>
      <c r="CG888" s="154"/>
      <c r="CH888" s="154"/>
      <c r="CI888" s="154"/>
      <c r="CJ888" s="154"/>
      <c r="CK888" s="154"/>
      <c r="CL888" s="154"/>
      <c r="CM888" s="154"/>
      <c r="CN888" s="154"/>
      <c r="CO888" s="154"/>
      <c r="CP888" s="154"/>
      <c r="CQ888" s="154"/>
      <c r="CR888" s="154"/>
      <c r="CS888" s="154"/>
      <c r="CT888" s="154"/>
      <c r="CU888" s="154"/>
      <c r="CV888" s="154"/>
      <c r="CW888" s="154"/>
      <c r="CX888" s="154"/>
      <c r="CY888" s="154"/>
      <c r="CZ888" s="154"/>
      <c r="DA888" s="154"/>
      <c r="DB888" s="154"/>
      <c r="DC888" s="154"/>
      <c r="DD888" s="154"/>
      <c r="DE888" s="154"/>
      <c r="DF888" s="154"/>
      <c r="DG888" s="154"/>
      <c r="DH888" s="154"/>
      <c r="DI888" s="154"/>
      <c r="DJ888" s="154"/>
      <c r="DK888" s="154"/>
      <c r="DL888" s="154"/>
      <c r="DM888" s="154"/>
      <c r="DN888" s="154"/>
      <c r="DO888" s="154"/>
      <c r="DP888" s="154"/>
      <c r="DQ888" s="154"/>
      <c r="DR888" s="154"/>
      <c r="DS888" s="154"/>
      <c r="DT888" s="154"/>
      <c r="DU888" s="154"/>
      <c r="DV888" s="154"/>
      <c r="DW888" s="154"/>
      <c r="DX888" s="154"/>
      <c r="DY888" s="154"/>
      <c r="DZ888" s="154"/>
      <c r="EA888" s="154"/>
      <c r="EB888" s="154"/>
      <c r="EC888" s="154"/>
      <c r="ED888" s="154"/>
      <c r="EE888" s="154"/>
      <c r="EF888" s="154"/>
      <c r="EG888" s="154"/>
      <c r="EH888" s="154"/>
      <c r="EI888" s="154"/>
      <c r="EJ888" s="154"/>
      <c r="EK888" s="154"/>
      <c r="EL888" s="154"/>
      <c r="EM888" s="154"/>
      <c r="EN888" s="154"/>
      <c r="EO888" s="154"/>
      <c r="EP888" s="154"/>
      <c r="EQ888" s="154"/>
      <c r="ER888" s="154"/>
      <c r="ES888" s="154"/>
      <c r="ET888" s="154"/>
      <c r="EU888" s="154"/>
      <c r="EV888" s="154"/>
    </row>
    <row r="889" spans="32:152" ht="12.75">
      <c r="AF889" s="154"/>
      <c r="AG889" s="154"/>
      <c r="AH889" s="154"/>
      <c r="AI889" s="154"/>
      <c r="AJ889" s="154"/>
      <c r="AK889" s="154"/>
      <c r="AL889" s="154"/>
      <c r="AM889" s="154"/>
      <c r="AN889" s="154"/>
      <c r="AO889" s="154"/>
      <c r="AP889" s="154"/>
      <c r="AQ889" s="154"/>
      <c r="AR889" s="154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  <c r="BC889" s="154"/>
      <c r="BD889" s="154"/>
      <c r="BE889" s="154"/>
      <c r="BF889" s="154"/>
      <c r="BG889" s="154"/>
      <c r="BH889" s="154"/>
      <c r="BI889" s="154"/>
      <c r="BJ889" s="154"/>
      <c r="BK889" s="154"/>
      <c r="BL889" s="154"/>
      <c r="BM889" s="154"/>
      <c r="BN889" s="154"/>
      <c r="BO889" s="154"/>
      <c r="BP889" s="154"/>
      <c r="BQ889" s="154"/>
      <c r="BR889" s="154"/>
      <c r="BS889" s="154"/>
      <c r="BT889" s="154"/>
      <c r="BU889" s="154"/>
      <c r="BV889" s="154"/>
      <c r="BW889" s="154"/>
      <c r="BX889" s="154"/>
      <c r="BY889" s="154"/>
      <c r="BZ889" s="154"/>
      <c r="CA889" s="154"/>
      <c r="CB889" s="154"/>
      <c r="CC889" s="154"/>
      <c r="CD889" s="154"/>
      <c r="CE889" s="154"/>
      <c r="CF889" s="154"/>
      <c r="CG889" s="154"/>
      <c r="CH889" s="154"/>
      <c r="CI889" s="154"/>
      <c r="CJ889" s="154"/>
      <c r="CK889" s="154"/>
      <c r="CL889" s="154"/>
      <c r="CM889" s="154"/>
      <c r="CN889" s="154"/>
      <c r="CO889" s="154"/>
      <c r="CP889" s="154"/>
      <c r="CQ889" s="154"/>
      <c r="CR889" s="154"/>
      <c r="CS889" s="154"/>
      <c r="CT889" s="154"/>
      <c r="CU889" s="154"/>
      <c r="CV889" s="154"/>
      <c r="CW889" s="154"/>
      <c r="CX889" s="154"/>
      <c r="CY889" s="154"/>
      <c r="CZ889" s="154"/>
      <c r="DA889" s="154"/>
      <c r="DB889" s="154"/>
      <c r="DC889" s="154"/>
      <c r="DD889" s="154"/>
      <c r="DE889" s="154"/>
      <c r="DF889" s="154"/>
      <c r="DG889" s="154"/>
      <c r="DH889" s="154"/>
      <c r="DI889" s="154"/>
      <c r="DJ889" s="154"/>
      <c r="DK889" s="154"/>
      <c r="DL889" s="154"/>
      <c r="DM889" s="154"/>
      <c r="DN889" s="154"/>
      <c r="DO889" s="154"/>
      <c r="DP889" s="154"/>
      <c r="DQ889" s="154"/>
      <c r="DR889" s="154"/>
      <c r="DS889" s="154"/>
      <c r="DT889" s="154"/>
      <c r="DU889" s="154"/>
      <c r="DV889" s="154"/>
      <c r="DW889" s="154"/>
      <c r="DX889" s="154"/>
      <c r="DY889" s="154"/>
      <c r="DZ889" s="154"/>
      <c r="EA889" s="154"/>
      <c r="EB889" s="154"/>
      <c r="EC889" s="154"/>
      <c r="ED889" s="154"/>
      <c r="EE889" s="154"/>
      <c r="EF889" s="154"/>
      <c r="EG889" s="154"/>
      <c r="EH889" s="154"/>
      <c r="EI889" s="154"/>
      <c r="EJ889" s="154"/>
      <c r="EK889" s="154"/>
      <c r="EL889" s="154"/>
      <c r="EM889" s="154"/>
      <c r="EN889" s="154"/>
      <c r="EO889" s="154"/>
      <c r="EP889" s="154"/>
      <c r="EQ889" s="154"/>
      <c r="ER889" s="154"/>
      <c r="ES889" s="154"/>
      <c r="ET889" s="154"/>
      <c r="EU889" s="154"/>
      <c r="EV889" s="154"/>
    </row>
    <row r="890" spans="32:152" ht="12.75"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  <c r="BC890" s="154"/>
      <c r="BD890" s="154"/>
      <c r="BE890" s="154"/>
      <c r="BF890" s="154"/>
      <c r="BG890" s="154"/>
      <c r="BH890" s="154"/>
      <c r="BI890" s="154"/>
      <c r="BJ890" s="154"/>
      <c r="BK890" s="154"/>
      <c r="BL890" s="154"/>
      <c r="BM890" s="154"/>
      <c r="BN890" s="154"/>
      <c r="BO890" s="154"/>
      <c r="BP890" s="154"/>
      <c r="BQ890" s="154"/>
      <c r="BR890" s="154"/>
      <c r="BS890" s="154"/>
      <c r="BT890" s="154"/>
      <c r="BU890" s="154"/>
      <c r="BV890" s="154"/>
      <c r="BW890" s="154"/>
      <c r="BX890" s="154"/>
      <c r="BY890" s="154"/>
      <c r="BZ890" s="154"/>
      <c r="CA890" s="154"/>
      <c r="CB890" s="154"/>
      <c r="CC890" s="154"/>
      <c r="CD890" s="154"/>
      <c r="CE890" s="154"/>
      <c r="CF890" s="154"/>
      <c r="CG890" s="154"/>
      <c r="CH890" s="154"/>
      <c r="CI890" s="154"/>
      <c r="CJ890" s="154"/>
      <c r="CK890" s="154"/>
      <c r="CL890" s="154"/>
      <c r="CM890" s="154"/>
      <c r="CN890" s="154"/>
      <c r="CO890" s="154"/>
      <c r="CP890" s="154"/>
      <c r="CQ890" s="154"/>
      <c r="CR890" s="154"/>
      <c r="CS890" s="154"/>
      <c r="CT890" s="154"/>
      <c r="CU890" s="154"/>
      <c r="CV890" s="154"/>
      <c r="CW890" s="154"/>
      <c r="CX890" s="154"/>
      <c r="CY890" s="154"/>
      <c r="CZ890" s="154"/>
      <c r="DA890" s="154"/>
      <c r="DB890" s="154"/>
      <c r="DC890" s="154"/>
      <c r="DD890" s="154"/>
      <c r="DE890" s="154"/>
      <c r="DF890" s="154"/>
      <c r="DG890" s="154"/>
      <c r="DH890" s="154"/>
      <c r="DI890" s="154"/>
      <c r="DJ890" s="154"/>
      <c r="DK890" s="154"/>
      <c r="DL890" s="154"/>
      <c r="DM890" s="154"/>
      <c r="DN890" s="154"/>
      <c r="DO890" s="154"/>
      <c r="DP890" s="154"/>
      <c r="DQ890" s="154"/>
      <c r="DR890" s="154"/>
      <c r="DS890" s="154"/>
      <c r="DT890" s="154"/>
      <c r="DU890" s="154"/>
      <c r="DV890" s="154"/>
      <c r="DW890" s="154"/>
      <c r="DX890" s="154"/>
      <c r="DY890" s="154"/>
      <c r="DZ890" s="154"/>
      <c r="EA890" s="154"/>
      <c r="EB890" s="154"/>
      <c r="EC890" s="154"/>
      <c r="ED890" s="154"/>
      <c r="EE890" s="154"/>
      <c r="EF890" s="154"/>
      <c r="EG890" s="154"/>
      <c r="EH890" s="154"/>
      <c r="EI890" s="154"/>
      <c r="EJ890" s="154"/>
      <c r="EK890" s="154"/>
      <c r="EL890" s="154"/>
      <c r="EM890" s="154"/>
      <c r="EN890" s="154"/>
      <c r="EO890" s="154"/>
      <c r="EP890" s="154"/>
      <c r="EQ890" s="154"/>
      <c r="ER890" s="154"/>
      <c r="ES890" s="154"/>
      <c r="ET890" s="154"/>
      <c r="EU890" s="154"/>
      <c r="EV890" s="154"/>
    </row>
    <row r="891" spans="32:152" ht="12.75">
      <c r="AF891" s="154"/>
      <c r="AG891" s="154"/>
      <c r="AH891" s="154"/>
      <c r="AI891" s="154"/>
      <c r="AJ891" s="154"/>
      <c r="AK891" s="154"/>
      <c r="AL891" s="154"/>
      <c r="AM891" s="154"/>
      <c r="AN891" s="154"/>
      <c r="AO891" s="154"/>
      <c r="AP891" s="154"/>
      <c r="AQ891" s="154"/>
      <c r="AR891" s="154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  <c r="BC891" s="154"/>
      <c r="BD891" s="154"/>
      <c r="BE891" s="154"/>
      <c r="BF891" s="154"/>
      <c r="BG891" s="154"/>
      <c r="BH891" s="154"/>
      <c r="BI891" s="154"/>
      <c r="BJ891" s="154"/>
      <c r="BK891" s="154"/>
      <c r="BL891" s="154"/>
      <c r="BM891" s="154"/>
      <c r="BN891" s="154"/>
      <c r="BO891" s="154"/>
      <c r="BP891" s="154"/>
      <c r="BQ891" s="154"/>
      <c r="BR891" s="154"/>
      <c r="BS891" s="154"/>
      <c r="BT891" s="154"/>
      <c r="BU891" s="154"/>
      <c r="BV891" s="154"/>
      <c r="BW891" s="154"/>
      <c r="BX891" s="154"/>
      <c r="BY891" s="154"/>
      <c r="BZ891" s="154"/>
      <c r="CA891" s="154"/>
      <c r="CB891" s="154"/>
      <c r="CC891" s="154"/>
      <c r="CD891" s="154"/>
      <c r="CE891" s="154"/>
      <c r="CF891" s="154"/>
      <c r="CG891" s="154"/>
      <c r="CH891" s="154"/>
      <c r="CI891" s="154"/>
      <c r="CJ891" s="154"/>
      <c r="CK891" s="154"/>
      <c r="CL891" s="154"/>
      <c r="CM891" s="154"/>
      <c r="CN891" s="154"/>
      <c r="CO891" s="154"/>
      <c r="CP891" s="154"/>
      <c r="CQ891" s="154"/>
      <c r="CR891" s="154"/>
      <c r="CS891" s="154"/>
      <c r="CT891" s="154"/>
      <c r="CU891" s="154"/>
      <c r="CV891" s="154"/>
      <c r="CW891" s="154"/>
      <c r="CX891" s="154"/>
      <c r="CY891" s="154"/>
      <c r="CZ891" s="154"/>
      <c r="DA891" s="154"/>
      <c r="DB891" s="154"/>
      <c r="DC891" s="154"/>
      <c r="DD891" s="154"/>
      <c r="DE891" s="154"/>
      <c r="DF891" s="154"/>
      <c r="DG891" s="154"/>
      <c r="DH891" s="154"/>
      <c r="DI891" s="154"/>
      <c r="DJ891" s="154"/>
      <c r="DK891" s="154"/>
      <c r="DL891" s="154"/>
      <c r="DM891" s="154"/>
      <c r="DN891" s="154"/>
      <c r="DO891" s="154"/>
      <c r="DP891" s="154"/>
      <c r="DQ891" s="154"/>
      <c r="DR891" s="154"/>
      <c r="DS891" s="154"/>
      <c r="DT891" s="154"/>
      <c r="DU891" s="154"/>
      <c r="DV891" s="154"/>
      <c r="DW891" s="154"/>
      <c r="DX891" s="154"/>
      <c r="DY891" s="154"/>
      <c r="DZ891" s="154"/>
      <c r="EA891" s="154"/>
      <c r="EB891" s="154"/>
      <c r="EC891" s="154"/>
      <c r="ED891" s="154"/>
      <c r="EE891" s="154"/>
      <c r="EF891" s="154"/>
      <c r="EG891" s="154"/>
      <c r="EH891" s="154"/>
      <c r="EI891" s="154"/>
      <c r="EJ891" s="154"/>
      <c r="EK891" s="154"/>
      <c r="EL891" s="154"/>
      <c r="EM891" s="154"/>
      <c r="EN891" s="154"/>
      <c r="EO891" s="154"/>
      <c r="EP891" s="154"/>
      <c r="EQ891" s="154"/>
      <c r="ER891" s="154"/>
      <c r="ES891" s="154"/>
      <c r="ET891" s="154"/>
      <c r="EU891" s="154"/>
      <c r="EV891" s="154"/>
    </row>
    <row r="892" spans="32:152" ht="12.75">
      <c r="AF892" s="154"/>
      <c r="AG892" s="154"/>
      <c r="AH892" s="154"/>
      <c r="AI892" s="154"/>
      <c r="AJ892" s="154"/>
      <c r="AK892" s="154"/>
      <c r="AL892" s="154"/>
      <c r="AM892" s="154"/>
      <c r="AN892" s="154"/>
      <c r="AO892" s="154"/>
      <c r="AP892" s="154"/>
      <c r="AQ892" s="154"/>
      <c r="AR892" s="154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  <c r="BC892" s="154"/>
      <c r="BD892" s="154"/>
      <c r="BE892" s="154"/>
      <c r="BF892" s="154"/>
      <c r="BG892" s="154"/>
      <c r="BH892" s="154"/>
      <c r="BI892" s="154"/>
      <c r="BJ892" s="154"/>
      <c r="BK892" s="154"/>
      <c r="BL892" s="154"/>
      <c r="BM892" s="154"/>
      <c r="BN892" s="154"/>
      <c r="BO892" s="154"/>
      <c r="BP892" s="154"/>
      <c r="BQ892" s="154"/>
      <c r="BR892" s="154"/>
      <c r="BS892" s="154"/>
      <c r="BT892" s="154"/>
      <c r="BU892" s="154"/>
      <c r="BV892" s="154"/>
      <c r="BW892" s="154"/>
      <c r="BX892" s="154"/>
      <c r="BY892" s="154"/>
      <c r="BZ892" s="154"/>
      <c r="CA892" s="154"/>
      <c r="CB892" s="154"/>
      <c r="CC892" s="154"/>
      <c r="CD892" s="154"/>
      <c r="CE892" s="154"/>
      <c r="CF892" s="154"/>
      <c r="CG892" s="154"/>
      <c r="CH892" s="154"/>
      <c r="CI892" s="154"/>
      <c r="CJ892" s="154"/>
      <c r="CK892" s="154"/>
      <c r="CL892" s="154"/>
      <c r="CM892" s="154"/>
      <c r="CN892" s="154"/>
      <c r="CO892" s="154"/>
      <c r="CP892" s="154"/>
      <c r="CQ892" s="154"/>
      <c r="CR892" s="154"/>
      <c r="CS892" s="154"/>
      <c r="CT892" s="154"/>
      <c r="CU892" s="154"/>
      <c r="CV892" s="154"/>
      <c r="CW892" s="154"/>
      <c r="CX892" s="154"/>
      <c r="CY892" s="154"/>
      <c r="CZ892" s="154"/>
      <c r="DA892" s="154"/>
      <c r="DB892" s="154"/>
      <c r="DC892" s="154"/>
      <c r="DD892" s="154"/>
      <c r="DE892" s="154"/>
      <c r="DF892" s="154"/>
      <c r="DG892" s="154"/>
      <c r="DH892" s="154"/>
      <c r="DI892" s="154"/>
      <c r="DJ892" s="154"/>
      <c r="DK892" s="154"/>
      <c r="DL892" s="154"/>
      <c r="DM892" s="154"/>
      <c r="DN892" s="154"/>
      <c r="DO892" s="154"/>
      <c r="DP892" s="154"/>
      <c r="DQ892" s="154"/>
      <c r="DR892" s="154"/>
      <c r="DS892" s="154"/>
      <c r="DT892" s="154"/>
      <c r="DU892" s="154"/>
      <c r="DV892" s="154"/>
      <c r="DW892" s="154"/>
      <c r="DX892" s="154"/>
      <c r="DY892" s="154"/>
      <c r="DZ892" s="154"/>
      <c r="EA892" s="154"/>
      <c r="EB892" s="154"/>
      <c r="EC892" s="154"/>
      <c r="ED892" s="154"/>
      <c r="EE892" s="154"/>
      <c r="EF892" s="154"/>
      <c r="EG892" s="154"/>
      <c r="EH892" s="154"/>
      <c r="EI892" s="154"/>
      <c r="EJ892" s="154"/>
      <c r="EK892" s="154"/>
      <c r="EL892" s="154"/>
      <c r="EM892" s="154"/>
      <c r="EN892" s="154"/>
      <c r="EO892" s="154"/>
      <c r="EP892" s="154"/>
      <c r="EQ892" s="154"/>
      <c r="ER892" s="154"/>
      <c r="ES892" s="154"/>
      <c r="ET892" s="154"/>
      <c r="EU892" s="154"/>
      <c r="EV892" s="154"/>
    </row>
    <row r="893" spans="32:152" ht="12.75">
      <c r="AF893" s="154"/>
      <c r="AG893" s="154"/>
      <c r="AH893" s="154"/>
      <c r="AI893" s="154"/>
      <c r="AJ893" s="154"/>
      <c r="AK893" s="154"/>
      <c r="AL893" s="154"/>
      <c r="AM893" s="154"/>
      <c r="AN893" s="154"/>
      <c r="AO893" s="154"/>
      <c r="AP893" s="154"/>
      <c r="AQ893" s="154"/>
      <c r="AR893" s="154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  <c r="BC893" s="154"/>
      <c r="BD893" s="154"/>
      <c r="BE893" s="154"/>
      <c r="BF893" s="154"/>
      <c r="BG893" s="154"/>
      <c r="BH893" s="154"/>
      <c r="BI893" s="154"/>
      <c r="BJ893" s="154"/>
      <c r="BK893" s="154"/>
      <c r="BL893" s="154"/>
      <c r="BM893" s="154"/>
      <c r="BN893" s="154"/>
      <c r="BO893" s="154"/>
      <c r="BP893" s="154"/>
      <c r="BQ893" s="154"/>
      <c r="BR893" s="154"/>
      <c r="BS893" s="154"/>
      <c r="BT893" s="154"/>
      <c r="BU893" s="154"/>
      <c r="BV893" s="154"/>
      <c r="BW893" s="154"/>
      <c r="BX893" s="154"/>
      <c r="BY893" s="154"/>
      <c r="BZ893" s="154"/>
      <c r="CA893" s="154"/>
      <c r="CB893" s="154"/>
      <c r="CC893" s="154"/>
      <c r="CD893" s="154"/>
      <c r="CE893" s="154"/>
      <c r="CF893" s="154"/>
      <c r="CG893" s="154"/>
      <c r="CH893" s="154"/>
      <c r="CI893" s="154"/>
      <c r="CJ893" s="154"/>
      <c r="CK893" s="154"/>
      <c r="CL893" s="154"/>
      <c r="CM893" s="154"/>
      <c r="CN893" s="154"/>
      <c r="CO893" s="154"/>
      <c r="CP893" s="154"/>
      <c r="CQ893" s="154"/>
      <c r="CR893" s="154"/>
      <c r="CS893" s="154"/>
      <c r="CT893" s="154"/>
      <c r="CU893" s="154"/>
      <c r="CV893" s="154"/>
      <c r="CW893" s="154"/>
      <c r="CX893" s="154"/>
      <c r="CY893" s="154"/>
      <c r="CZ893" s="154"/>
      <c r="DA893" s="154"/>
      <c r="DB893" s="154"/>
      <c r="DC893" s="154"/>
      <c r="DD893" s="154"/>
      <c r="DE893" s="154"/>
      <c r="DF893" s="154"/>
      <c r="DG893" s="154"/>
      <c r="DH893" s="154"/>
      <c r="DI893" s="154"/>
      <c r="DJ893" s="154"/>
      <c r="DK893" s="154"/>
      <c r="DL893" s="154"/>
      <c r="DM893" s="154"/>
      <c r="DN893" s="154"/>
      <c r="DO893" s="154"/>
      <c r="DP893" s="154"/>
      <c r="DQ893" s="154"/>
      <c r="DR893" s="154"/>
      <c r="DS893" s="154"/>
      <c r="DT893" s="154"/>
      <c r="DU893" s="154"/>
      <c r="DV893" s="154"/>
      <c r="DW893" s="154"/>
      <c r="DX893" s="154"/>
      <c r="DY893" s="154"/>
      <c r="DZ893" s="154"/>
      <c r="EA893" s="154"/>
      <c r="EB893" s="154"/>
      <c r="EC893" s="154"/>
      <c r="ED893" s="154"/>
      <c r="EE893" s="154"/>
      <c r="EF893" s="154"/>
      <c r="EG893" s="154"/>
      <c r="EH893" s="154"/>
      <c r="EI893" s="154"/>
      <c r="EJ893" s="154"/>
      <c r="EK893" s="154"/>
      <c r="EL893" s="154"/>
      <c r="EM893" s="154"/>
      <c r="EN893" s="154"/>
      <c r="EO893" s="154"/>
      <c r="EP893" s="154"/>
      <c r="EQ893" s="154"/>
      <c r="ER893" s="154"/>
      <c r="ES893" s="154"/>
      <c r="ET893" s="154"/>
      <c r="EU893" s="154"/>
      <c r="EV893" s="154"/>
    </row>
    <row r="894" spans="32:152" ht="12.75">
      <c r="AF894" s="154"/>
      <c r="AG894" s="154"/>
      <c r="AH894" s="154"/>
      <c r="AI894" s="154"/>
      <c r="AJ894" s="154"/>
      <c r="AK894" s="154"/>
      <c r="AL894" s="154"/>
      <c r="AM894" s="154"/>
      <c r="AN894" s="154"/>
      <c r="AO894" s="154"/>
      <c r="AP894" s="154"/>
      <c r="AQ894" s="154"/>
      <c r="AR894" s="154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  <c r="BC894" s="154"/>
      <c r="BD894" s="154"/>
      <c r="BE894" s="154"/>
      <c r="BF894" s="154"/>
      <c r="BG894" s="154"/>
      <c r="BH894" s="154"/>
      <c r="BI894" s="154"/>
      <c r="BJ894" s="154"/>
      <c r="BK894" s="154"/>
      <c r="BL894" s="154"/>
      <c r="BM894" s="154"/>
      <c r="BN894" s="154"/>
      <c r="BO894" s="154"/>
      <c r="BP894" s="154"/>
      <c r="BQ894" s="154"/>
      <c r="BR894" s="154"/>
      <c r="BS894" s="154"/>
      <c r="BT894" s="154"/>
      <c r="BU894" s="154"/>
      <c r="BV894" s="154"/>
      <c r="BW894" s="154"/>
      <c r="BX894" s="154"/>
      <c r="BY894" s="154"/>
      <c r="BZ894" s="154"/>
      <c r="CA894" s="154"/>
      <c r="CB894" s="154"/>
      <c r="CC894" s="154"/>
      <c r="CD894" s="154"/>
      <c r="CE894" s="154"/>
      <c r="CF894" s="154"/>
      <c r="CG894" s="154"/>
      <c r="CH894" s="154"/>
      <c r="CI894" s="154"/>
      <c r="CJ894" s="154"/>
      <c r="CK894" s="154"/>
      <c r="CL894" s="154"/>
      <c r="CM894" s="154"/>
      <c r="CN894" s="154"/>
      <c r="CO894" s="154"/>
      <c r="CP894" s="154"/>
      <c r="CQ894" s="154"/>
      <c r="CR894" s="154"/>
      <c r="CS894" s="154"/>
      <c r="CT894" s="154"/>
      <c r="CU894" s="154"/>
      <c r="CV894" s="154"/>
      <c r="CW894" s="154"/>
      <c r="CX894" s="154"/>
      <c r="CY894" s="154"/>
      <c r="CZ894" s="154"/>
      <c r="DA894" s="154"/>
      <c r="DB894" s="154"/>
      <c r="DC894" s="154"/>
      <c r="DD894" s="154"/>
      <c r="DE894" s="154"/>
      <c r="DF894" s="154"/>
      <c r="DG894" s="154"/>
      <c r="DH894" s="154"/>
      <c r="DI894" s="154"/>
      <c r="DJ894" s="154"/>
      <c r="DK894" s="154"/>
      <c r="DL894" s="154"/>
      <c r="DM894" s="154"/>
      <c r="DN894" s="154"/>
      <c r="DO894" s="154"/>
      <c r="DP894" s="154"/>
      <c r="DQ894" s="154"/>
      <c r="DR894" s="154"/>
      <c r="DS894" s="154"/>
      <c r="DT894" s="154"/>
      <c r="DU894" s="154"/>
      <c r="DV894" s="154"/>
      <c r="DW894" s="154"/>
      <c r="DX894" s="154"/>
      <c r="DY894" s="154"/>
      <c r="DZ894" s="154"/>
      <c r="EA894" s="154"/>
      <c r="EB894" s="154"/>
      <c r="EC894" s="154"/>
      <c r="ED894" s="154"/>
      <c r="EE894" s="154"/>
      <c r="EF894" s="154"/>
      <c r="EG894" s="154"/>
      <c r="EH894" s="154"/>
      <c r="EI894" s="154"/>
      <c r="EJ894" s="154"/>
      <c r="EK894" s="154"/>
      <c r="EL894" s="154"/>
      <c r="EM894" s="154"/>
      <c r="EN894" s="154"/>
      <c r="EO894" s="154"/>
      <c r="EP894" s="154"/>
      <c r="EQ894" s="154"/>
      <c r="ER894" s="154"/>
      <c r="ES894" s="154"/>
      <c r="ET894" s="154"/>
      <c r="EU894" s="154"/>
      <c r="EV894" s="154"/>
    </row>
    <row r="895" spans="32:152" ht="12.75">
      <c r="AF895" s="154"/>
      <c r="AG895" s="154"/>
      <c r="AH895" s="154"/>
      <c r="AI895" s="154"/>
      <c r="AJ895" s="154"/>
      <c r="AK895" s="154"/>
      <c r="AL895" s="154"/>
      <c r="AM895" s="154"/>
      <c r="AN895" s="154"/>
      <c r="AO895" s="154"/>
      <c r="AP895" s="154"/>
      <c r="AQ895" s="154"/>
      <c r="AR895" s="154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  <c r="BC895" s="154"/>
      <c r="BD895" s="154"/>
      <c r="BE895" s="154"/>
      <c r="BF895" s="154"/>
      <c r="BG895" s="154"/>
      <c r="BH895" s="154"/>
      <c r="BI895" s="154"/>
      <c r="BJ895" s="154"/>
      <c r="BK895" s="154"/>
      <c r="BL895" s="154"/>
      <c r="BM895" s="154"/>
      <c r="BN895" s="154"/>
      <c r="BO895" s="154"/>
      <c r="BP895" s="154"/>
      <c r="BQ895" s="154"/>
      <c r="BR895" s="154"/>
      <c r="BS895" s="154"/>
      <c r="BT895" s="154"/>
      <c r="BU895" s="154"/>
      <c r="BV895" s="154"/>
      <c r="BW895" s="154"/>
      <c r="BX895" s="154"/>
      <c r="BY895" s="154"/>
      <c r="BZ895" s="154"/>
      <c r="CA895" s="154"/>
      <c r="CB895" s="154"/>
      <c r="CC895" s="154"/>
      <c r="CD895" s="154"/>
      <c r="CE895" s="154"/>
      <c r="CF895" s="154"/>
      <c r="CG895" s="154"/>
      <c r="CH895" s="154"/>
      <c r="CI895" s="154"/>
      <c r="CJ895" s="154"/>
      <c r="CK895" s="154"/>
      <c r="CL895" s="154"/>
      <c r="CM895" s="154"/>
      <c r="CN895" s="154"/>
      <c r="CO895" s="154"/>
      <c r="CP895" s="154"/>
      <c r="CQ895" s="154"/>
      <c r="CR895" s="154"/>
      <c r="CS895" s="154"/>
      <c r="CT895" s="154"/>
      <c r="CU895" s="154"/>
      <c r="CV895" s="154"/>
      <c r="CW895" s="154"/>
      <c r="CX895" s="154"/>
      <c r="CY895" s="154"/>
      <c r="CZ895" s="154"/>
      <c r="DA895" s="154"/>
      <c r="DB895" s="154"/>
      <c r="DC895" s="154"/>
      <c r="DD895" s="154"/>
      <c r="DE895" s="154"/>
      <c r="DF895" s="154"/>
      <c r="DG895" s="154"/>
      <c r="DH895" s="154"/>
      <c r="DI895" s="154"/>
      <c r="DJ895" s="154"/>
      <c r="DK895" s="154"/>
      <c r="DL895" s="154"/>
      <c r="DM895" s="154"/>
      <c r="DN895" s="154"/>
      <c r="DO895" s="154"/>
      <c r="DP895" s="154"/>
      <c r="DQ895" s="154"/>
      <c r="DR895" s="154"/>
      <c r="DS895" s="154"/>
      <c r="DT895" s="154"/>
      <c r="DU895" s="154"/>
      <c r="DV895" s="154"/>
      <c r="DW895" s="154"/>
      <c r="DX895" s="154"/>
      <c r="DY895" s="154"/>
      <c r="DZ895" s="154"/>
      <c r="EA895" s="154"/>
      <c r="EB895" s="154"/>
      <c r="EC895" s="154"/>
      <c r="ED895" s="154"/>
      <c r="EE895" s="154"/>
      <c r="EF895" s="154"/>
      <c r="EG895" s="154"/>
      <c r="EH895" s="154"/>
      <c r="EI895" s="154"/>
      <c r="EJ895" s="154"/>
      <c r="EK895" s="154"/>
      <c r="EL895" s="154"/>
      <c r="EM895" s="154"/>
      <c r="EN895" s="154"/>
      <c r="EO895" s="154"/>
      <c r="EP895" s="154"/>
      <c r="EQ895" s="154"/>
      <c r="ER895" s="154"/>
      <c r="ES895" s="154"/>
      <c r="ET895" s="154"/>
      <c r="EU895" s="154"/>
      <c r="EV895" s="154"/>
    </row>
    <row r="896" spans="32:152" ht="12.75">
      <c r="AF896" s="154"/>
      <c r="AG896" s="154"/>
      <c r="AH896" s="154"/>
      <c r="AI896" s="154"/>
      <c r="AJ896" s="154"/>
      <c r="AK896" s="154"/>
      <c r="AL896" s="154"/>
      <c r="AM896" s="154"/>
      <c r="AN896" s="154"/>
      <c r="AO896" s="154"/>
      <c r="AP896" s="154"/>
      <c r="AQ896" s="154"/>
      <c r="AR896" s="154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  <c r="BD896" s="154"/>
      <c r="BE896" s="154"/>
      <c r="BF896" s="154"/>
      <c r="BG896" s="154"/>
      <c r="BH896" s="154"/>
      <c r="BI896" s="154"/>
      <c r="BJ896" s="154"/>
      <c r="BK896" s="154"/>
      <c r="BL896" s="154"/>
      <c r="BM896" s="154"/>
      <c r="BN896" s="154"/>
      <c r="BO896" s="154"/>
      <c r="BP896" s="154"/>
      <c r="BQ896" s="154"/>
      <c r="BR896" s="154"/>
      <c r="BS896" s="154"/>
      <c r="BT896" s="154"/>
      <c r="BU896" s="154"/>
      <c r="BV896" s="154"/>
      <c r="BW896" s="154"/>
      <c r="BX896" s="154"/>
      <c r="BY896" s="154"/>
      <c r="BZ896" s="154"/>
      <c r="CA896" s="154"/>
      <c r="CB896" s="154"/>
      <c r="CC896" s="154"/>
      <c r="CD896" s="154"/>
      <c r="CE896" s="154"/>
      <c r="CF896" s="154"/>
      <c r="CG896" s="154"/>
      <c r="CH896" s="154"/>
      <c r="CI896" s="154"/>
      <c r="CJ896" s="154"/>
      <c r="CK896" s="154"/>
      <c r="CL896" s="154"/>
      <c r="CM896" s="154"/>
      <c r="CN896" s="154"/>
      <c r="CO896" s="154"/>
      <c r="CP896" s="154"/>
      <c r="CQ896" s="154"/>
      <c r="CR896" s="154"/>
      <c r="CS896" s="154"/>
      <c r="CT896" s="154"/>
      <c r="CU896" s="154"/>
      <c r="CV896" s="154"/>
      <c r="CW896" s="154"/>
      <c r="CX896" s="154"/>
      <c r="CY896" s="154"/>
      <c r="CZ896" s="154"/>
      <c r="DA896" s="154"/>
      <c r="DB896" s="154"/>
      <c r="DC896" s="154"/>
      <c r="DD896" s="154"/>
      <c r="DE896" s="154"/>
      <c r="DF896" s="154"/>
      <c r="DG896" s="154"/>
      <c r="DH896" s="154"/>
      <c r="DI896" s="154"/>
      <c r="DJ896" s="154"/>
      <c r="DK896" s="154"/>
      <c r="DL896" s="154"/>
      <c r="DM896" s="154"/>
      <c r="DN896" s="154"/>
      <c r="DO896" s="154"/>
      <c r="DP896" s="154"/>
      <c r="DQ896" s="154"/>
      <c r="DR896" s="154"/>
      <c r="DS896" s="154"/>
      <c r="DT896" s="154"/>
      <c r="DU896" s="154"/>
      <c r="DV896" s="154"/>
      <c r="DW896" s="154"/>
      <c r="DX896" s="154"/>
      <c r="DY896" s="154"/>
      <c r="DZ896" s="154"/>
      <c r="EA896" s="154"/>
      <c r="EB896" s="154"/>
      <c r="EC896" s="154"/>
      <c r="ED896" s="154"/>
      <c r="EE896" s="154"/>
      <c r="EF896" s="154"/>
      <c r="EG896" s="154"/>
      <c r="EH896" s="154"/>
      <c r="EI896" s="154"/>
      <c r="EJ896" s="154"/>
      <c r="EK896" s="154"/>
      <c r="EL896" s="154"/>
      <c r="EM896" s="154"/>
      <c r="EN896" s="154"/>
      <c r="EO896" s="154"/>
      <c r="EP896" s="154"/>
      <c r="EQ896" s="154"/>
      <c r="ER896" s="154"/>
      <c r="ES896" s="154"/>
      <c r="ET896" s="154"/>
      <c r="EU896" s="154"/>
      <c r="EV896" s="154"/>
    </row>
    <row r="897" spans="32:152" ht="12.75">
      <c r="AF897" s="154"/>
      <c r="AG897" s="154"/>
      <c r="AH897" s="154"/>
      <c r="AI897" s="154"/>
      <c r="AJ897" s="154"/>
      <c r="AK897" s="154"/>
      <c r="AL897" s="154"/>
      <c r="AM897" s="154"/>
      <c r="AN897" s="154"/>
      <c r="AO897" s="154"/>
      <c r="AP897" s="154"/>
      <c r="AQ897" s="154"/>
      <c r="AR897" s="154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  <c r="BC897" s="154"/>
      <c r="BD897" s="154"/>
      <c r="BE897" s="154"/>
      <c r="BF897" s="154"/>
      <c r="BG897" s="154"/>
      <c r="BH897" s="154"/>
      <c r="BI897" s="154"/>
      <c r="BJ897" s="154"/>
      <c r="BK897" s="154"/>
      <c r="BL897" s="154"/>
      <c r="BM897" s="154"/>
      <c r="BN897" s="154"/>
      <c r="BO897" s="154"/>
      <c r="BP897" s="154"/>
      <c r="BQ897" s="154"/>
      <c r="BR897" s="154"/>
      <c r="BS897" s="154"/>
      <c r="BT897" s="154"/>
      <c r="BU897" s="154"/>
      <c r="BV897" s="154"/>
      <c r="BW897" s="154"/>
      <c r="BX897" s="154"/>
      <c r="BY897" s="154"/>
      <c r="BZ897" s="154"/>
      <c r="CA897" s="154"/>
      <c r="CB897" s="154"/>
      <c r="CC897" s="154"/>
      <c r="CD897" s="154"/>
      <c r="CE897" s="154"/>
      <c r="CF897" s="154"/>
      <c r="CG897" s="154"/>
      <c r="CH897" s="154"/>
      <c r="CI897" s="154"/>
      <c r="CJ897" s="154"/>
      <c r="CK897" s="154"/>
      <c r="CL897" s="154"/>
      <c r="CM897" s="154"/>
      <c r="CN897" s="154"/>
      <c r="CO897" s="154"/>
      <c r="CP897" s="154"/>
      <c r="CQ897" s="154"/>
      <c r="CR897" s="154"/>
      <c r="CS897" s="154"/>
      <c r="CT897" s="154"/>
      <c r="CU897" s="154"/>
      <c r="CV897" s="154"/>
      <c r="CW897" s="154"/>
      <c r="CX897" s="154"/>
      <c r="CY897" s="154"/>
      <c r="CZ897" s="154"/>
      <c r="DA897" s="154"/>
      <c r="DB897" s="154"/>
      <c r="DC897" s="154"/>
      <c r="DD897" s="154"/>
      <c r="DE897" s="154"/>
      <c r="DF897" s="154"/>
      <c r="DG897" s="154"/>
      <c r="DH897" s="154"/>
      <c r="DI897" s="154"/>
      <c r="DJ897" s="154"/>
      <c r="DK897" s="154"/>
      <c r="DL897" s="154"/>
      <c r="DM897" s="154"/>
      <c r="DN897" s="154"/>
      <c r="DO897" s="154"/>
      <c r="DP897" s="154"/>
      <c r="DQ897" s="154"/>
      <c r="DR897" s="154"/>
      <c r="DS897" s="154"/>
      <c r="DT897" s="154"/>
      <c r="DU897" s="154"/>
      <c r="DV897" s="154"/>
      <c r="DW897" s="154"/>
      <c r="DX897" s="154"/>
      <c r="DY897" s="154"/>
      <c r="DZ897" s="154"/>
      <c r="EA897" s="154"/>
      <c r="EB897" s="154"/>
      <c r="EC897" s="154"/>
      <c r="ED897" s="154"/>
      <c r="EE897" s="154"/>
      <c r="EF897" s="154"/>
      <c r="EG897" s="154"/>
      <c r="EH897" s="154"/>
      <c r="EI897" s="154"/>
      <c r="EJ897" s="154"/>
      <c r="EK897" s="154"/>
      <c r="EL897" s="154"/>
      <c r="EM897" s="154"/>
      <c r="EN897" s="154"/>
      <c r="EO897" s="154"/>
      <c r="EP897" s="154"/>
      <c r="EQ897" s="154"/>
      <c r="ER897" s="154"/>
      <c r="ES897" s="154"/>
      <c r="ET897" s="154"/>
      <c r="EU897" s="154"/>
      <c r="EV897" s="154"/>
    </row>
    <row r="898" spans="32:152" ht="12.75">
      <c r="AF898" s="154"/>
      <c r="AG898" s="154"/>
      <c r="AH898" s="154"/>
      <c r="AI898" s="154"/>
      <c r="AJ898" s="154"/>
      <c r="AK898" s="154"/>
      <c r="AL898" s="154"/>
      <c r="AM898" s="154"/>
      <c r="AN898" s="154"/>
      <c r="AO898" s="154"/>
      <c r="AP898" s="154"/>
      <c r="AQ898" s="154"/>
      <c r="AR898" s="154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  <c r="BD898" s="154"/>
      <c r="BE898" s="154"/>
      <c r="BF898" s="154"/>
      <c r="BG898" s="154"/>
      <c r="BH898" s="154"/>
      <c r="BI898" s="154"/>
      <c r="BJ898" s="154"/>
      <c r="BK898" s="154"/>
      <c r="BL898" s="154"/>
      <c r="BM898" s="154"/>
      <c r="BN898" s="154"/>
      <c r="BO898" s="154"/>
      <c r="BP898" s="154"/>
      <c r="BQ898" s="154"/>
      <c r="BR898" s="154"/>
      <c r="BS898" s="154"/>
      <c r="BT898" s="154"/>
      <c r="BU898" s="154"/>
      <c r="BV898" s="154"/>
      <c r="BW898" s="154"/>
      <c r="BX898" s="154"/>
      <c r="BY898" s="154"/>
      <c r="BZ898" s="154"/>
      <c r="CA898" s="154"/>
      <c r="CB898" s="154"/>
      <c r="CC898" s="154"/>
      <c r="CD898" s="154"/>
      <c r="CE898" s="154"/>
      <c r="CF898" s="154"/>
      <c r="CG898" s="154"/>
      <c r="CH898" s="154"/>
      <c r="CI898" s="154"/>
      <c r="CJ898" s="154"/>
      <c r="CK898" s="154"/>
      <c r="CL898" s="154"/>
      <c r="CM898" s="154"/>
      <c r="CN898" s="154"/>
      <c r="CO898" s="154"/>
      <c r="CP898" s="154"/>
      <c r="CQ898" s="154"/>
      <c r="CR898" s="154"/>
      <c r="CS898" s="154"/>
      <c r="CT898" s="154"/>
      <c r="CU898" s="154"/>
      <c r="CV898" s="154"/>
      <c r="CW898" s="154"/>
      <c r="CX898" s="154"/>
      <c r="CY898" s="154"/>
      <c r="CZ898" s="154"/>
      <c r="DA898" s="154"/>
      <c r="DB898" s="154"/>
      <c r="DC898" s="154"/>
      <c r="DD898" s="154"/>
      <c r="DE898" s="154"/>
      <c r="DF898" s="154"/>
      <c r="DG898" s="154"/>
      <c r="DH898" s="154"/>
      <c r="DI898" s="154"/>
      <c r="DJ898" s="154"/>
      <c r="DK898" s="154"/>
      <c r="DL898" s="154"/>
      <c r="DM898" s="154"/>
      <c r="DN898" s="154"/>
      <c r="DO898" s="154"/>
      <c r="DP898" s="154"/>
      <c r="DQ898" s="154"/>
      <c r="DR898" s="154"/>
      <c r="DS898" s="154"/>
      <c r="DT898" s="154"/>
      <c r="DU898" s="154"/>
      <c r="DV898" s="154"/>
      <c r="DW898" s="154"/>
      <c r="DX898" s="154"/>
      <c r="DY898" s="154"/>
      <c r="DZ898" s="154"/>
      <c r="EA898" s="154"/>
      <c r="EB898" s="154"/>
      <c r="EC898" s="154"/>
      <c r="ED898" s="154"/>
      <c r="EE898" s="154"/>
      <c r="EF898" s="154"/>
      <c r="EG898" s="154"/>
      <c r="EH898" s="154"/>
      <c r="EI898" s="154"/>
      <c r="EJ898" s="154"/>
      <c r="EK898" s="154"/>
      <c r="EL898" s="154"/>
      <c r="EM898" s="154"/>
      <c r="EN898" s="154"/>
      <c r="EO898" s="154"/>
      <c r="EP898" s="154"/>
      <c r="EQ898" s="154"/>
      <c r="ER898" s="154"/>
      <c r="ES898" s="154"/>
      <c r="ET898" s="154"/>
      <c r="EU898" s="154"/>
      <c r="EV898" s="154"/>
    </row>
    <row r="899" spans="32:152" ht="12.75">
      <c r="AF899" s="154"/>
      <c r="AG899" s="154"/>
      <c r="AH899" s="154"/>
      <c r="AI899" s="154"/>
      <c r="AJ899" s="154"/>
      <c r="AK899" s="154"/>
      <c r="AL899" s="154"/>
      <c r="AM899" s="154"/>
      <c r="AN899" s="154"/>
      <c r="AO899" s="154"/>
      <c r="AP899" s="154"/>
      <c r="AQ899" s="154"/>
      <c r="AR899" s="154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  <c r="BC899" s="154"/>
      <c r="BD899" s="154"/>
      <c r="BE899" s="154"/>
      <c r="BF899" s="154"/>
      <c r="BG899" s="154"/>
      <c r="BH899" s="154"/>
      <c r="BI899" s="154"/>
      <c r="BJ899" s="154"/>
      <c r="BK899" s="154"/>
      <c r="BL899" s="154"/>
      <c r="BM899" s="154"/>
      <c r="BN899" s="154"/>
      <c r="BO899" s="154"/>
      <c r="BP899" s="154"/>
      <c r="BQ899" s="154"/>
      <c r="BR899" s="154"/>
      <c r="BS899" s="154"/>
      <c r="BT899" s="154"/>
      <c r="BU899" s="154"/>
      <c r="BV899" s="154"/>
      <c r="BW899" s="154"/>
      <c r="BX899" s="154"/>
      <c r="BY899" s="154"/>
      <c r="BZ899" s="154"/>
      <c r="CA899" s="154"/>
      <c r="CB899" s="154"/>
      <c r="CC899" s="154"/>
      <c r="CD899" s="154"/>
      <c r="CE899" s="154"/>
      <c r="CF899" s="154"/>
      <c r="CG899" s="154"/>
      <c r="CH899" s="154"/>
      <c r="CI899" s="154"/>
      <c r="CJ899" s="154"/>
      <c r="CK899" s="154"/>
      <c r="CL899" s="154"/>
      <c r="CM899" s="154"/>
      <c r="CN899" s="154"/>
      <c r="CO899" s="154"/>
      <c r="CP899" s="154"/>
      <c r="CQ899" s="154"/>
      <c r="CR899" s="154"/>
      <c r="CS899" s="154"/>
      <c r="CT899" s="154"/>
      <c r="CU899" s="154"/>
      <c r="CV899" s="154"/>
      <c r="CW899" s="154"/>
      <c r="CX899" s="154"/>
      <c r="CY899" s="154"/>
      <c r="CZ899" s="154"/>
      <c r="DA899" s="154"/>
      <c r="DB899" s="154"/>
      <c r="DC899" s="154"/>
      <c r="DD899" s="154"/>
      <c r="DE899" s="154"/>
      <c r="DF899" s="154"/>
      <c r="DG899" s="154"/>
      <c r="DH899" s="154"/>
      <c r="DI899" s="154"/>
      <c r="DJ899" s="154"/>
      <c r="DK899" s="154"/>
      <c r="DL899" s="154"/>
      <c r="DM899" s="154"/>
      <c r="DN899" s="154"/>
      <c r="DO899" s="154"/>
      <c r="DP899" s="154"/>
      <c r="DQ899" s="154"/>
      <c r="DR899" s="154"/>
      <c r="DS899" s="154"/>
      <c r="DT899" s="154"/>
      <c r="DU899" s="154"/>
      <c r="DV899" s="154"/>
      <c r="DW899" s="154"/>
      <c r="DX899" s="154"/>
      <c r="DY899" s="154"/>
      <c r="DZ899" s="154"/>
      <c r="EA899" s="154"/>
      <c r="EB899" s="154"/>
      <c r="EC899" s="154"/>
      <c r="ED899" s="154"/>
      <c r="EE899" s="154"/>
      <c r="EF899" s="154"/>
      <c r="EG899" s="154"/>
      <c r="EH899" s="154"/>
      <c r="EI899" s="154"/>
      <c r="EJ899" s="154"/>
      <c r="EK899" s="154"/>
      <c r="EL899" s="154"/>
      <c r="EM899" s="154"/>
      <c r="EN899" s="154"/>
      <c r="EO899" s="154"/>
      <c r="EP899" s="154"/>
      <c r="EQ899" s="154"/>
      <c r="ER899" s="154"/>
      <c r="ES899" s="154"/>
      <c r="ET899" s="154"/>
      <c r="EU899" s="154"/>
      <c r="EV899" s="154"/>
    </row>
    <row r="900" spans="32:152" ht="12.75">
      <c r="AF900" s="154"/>
      <c r="AG900" s="154"/>
      <c r="AH900" s="154"/>
      <c r="AI900" s="154"/>
      <c r="AJ900" s="154"/>
      <c r="AK900" s="154"/>
      <c r="AL900" s="154"/>
      <c r="AM900" s="154"/>
      <c r="AN900" s="154"/>
      <c r="AO900" s="154"/>
      <c r="AP900" s="154"/>
      <c r="AQ900" s="154"/>
      <c r="AR900" s="154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  <c r="BD900" s="154"/>
      <c r="BE900" s="154"/>
      <c r="BF900" s="154"/>
      <c r="BG900" s="154"/>
      <c r="BH900" s="154"/>
      <c r="BI900" s="154"/>
      <c r="BJ900" s="154"/>
      <c r="BK900" s="154"/>
      <c r="BL900" s="154"/>
      <c r="BM900" s="154"/>
      <c r="BN900" s="154"/>
      <c r="BO900" s="154"/>
      <c r="BP900" s="154"/>
      <c r="BQ900" s="154"/>
      <c r="BR900" s="154"/>
      <c r="BS900" s="154"/>
      <c r="BT900" s="154"/>
      <c r="BU900" s="154"/>
      <c r="BV900" s="154"/>
      <c r="BW900" s="154"/>
      <c r="BX900" s="154"/>
      <c r="BY900" s="154"/>
      <c r="BZ900" s="154"/>
      <c r="CA900" s="154"/>
      <c r="CB900" s="154"/>
      <c r="CC900" s="154"/>
      <c r="CD900" s="154"/>
      <c r="CE900" s="154"/>
      <c r="CF900" s="154"/>
      <c r="CG900" s="154"/>
      <c r="CH900" s="154"/>
      <c r="CI900" s="154"/>
      <c r="CJ900" s="154"/>
      <c r="CK900" s="154"/>
      <c r="CL900" s="154"/>
      <c r="CM900" s="154"/>
      <c r="CN900" s="154"/>
      <c r="CO900" s="154"/>
      <c r="CP900" s="154"/>
      <c r="CQ900" s="154"/>
      <c r="CR900" s="154"/>
      <c r="CS900" s="154"/>
      <c r="CT900" s="154"/>
      <c r="CU900" s="154"/>
      <c r="CV900" s="154"/>
      <c r="CW900" s="154"/>
      <c r="CX900" s="154"/>
      <c r="CY900" s="154"/>
      <c r="CZ900" s="154"/>
      <c r="DA900" s="154"/>
      <c r="DB900" s="154"/>
      <c r="DC900" s="154"/>
      <c r="DD900" s="154"/>
      <c r="DE900" s="154"/>
      <c r="DF900" s="154"/>
      <c r="DG900" s="154"/>
      <c r="DH900" s="154"/>
      <c r="DI900" s="154"/>
      <c r="DJ900" s="154"/>
      <c r="DK900" s="154"/>
      <c r="DL900" s="154"/>
      <c r="DM900" s="154"/>
      <c r="DN900" s="154"/>
      <c r="DO900" s="154"/>
      <c r="DP900" s="154"/>
      <c r="DQ900" s="154"/>
      <c r="DR900" s="154"/>
      <c r="DS900" s="154"/>
      <c r="DT900" s="154"/>
      <c r="DU900" s="154"/>
      <c r="DV900" s="154"/>
      <c r="DW900" s="154"/>
      <c r="DX900" s="154"/>
      <c r="DY900" s="154"/>
      <c r="DZ900" s="154"/>
      <c r="EA900" s="154"/>
      <c r="EB900" s="154"/>
      <c r="EC900" s="154"/>
      <c r="ED900" s="154"/>
      <c r="EE900" s="154"/>
      <c r="EF900" s="154"/>
      <c r="EG900" s="154"/>
      <c r="EH900" s="154"/>
      <c r="EI900" s="154"/>
      <c r="EJ900" s="154"/>
      <c r="EK900" s="154"/>
      <c r="EL900" s="154"/>
      <c r="EM900" s="154"/>
      <c r="EN900" s="154"/>
      <c r="EO900" s="154"/>
      <c r="EP900" s="154"/>
      <c r="EQ900" s="154"/>
      <c r="ER900" s="154"/>
      <c r="ES900" s="154"/>
      <c r="ET900" s="154"/>
      <c r="EU900" s="154"/>
      <c r="EV900" s="154"/>
    </row>
    <row r="901" spans="32:152" ht="12.75">
      <c r="AF901" s="154"/>
      <c r="AG901" s="154"/>
      <c r="AH901" s="154"/>
      <c r="AI901" s="154"/>
      <c r="AJ901" s="154"/>
      <c r="AK901" s="154"/>
      <c r="AL901" s="154"/>
      <c r="AM901" s="154"/>
      <c r="AN901" s="154"/>
      <c r="AO901" s="154"/>
      <c r="AP901" s="154"/>
      <c r="AQ901" s="154"/>
      <c r="AR901" s="154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  <c r="BC901" s="154"/>
      <c r="BD901" s="154"/>
      <c r="BE901" s="154"/>
      <c r="BF901" s="154"/>
      <c r="BG901" s="154"/>
      <c r="BH901" s="154"/>
      <c r="BI901" s="154"/>
      <c r="BJ901" s="154"/>
      <c r="BK901" s="154"/>
      <c r="BL901" s="154"/>
      <c r="BM901" s="154"/>
      <c r="BN901" s="154"/>
      <c r="BO901" s="154"/>
      <c r="BP901" s="154"/>
      <c r="BQ901" s="154"/>
      <c r="BR901" s="154"/>
      <c r="BS901" s="154"/>
      <c r="BT901" s="154"/>
      <c r="BU901" s="154"/>
      <c r="BV901" s="154"/>
      <c r="BW901" s="154"/>
      <c r="BX901" s="154"/>
      <c r="BY901" s="154"/>
      <c r="BZ901" s="154"/>
      <c r="CA901" s="154"/>
      <c r="CB901" s="154"/>
      <c r="CC901" s="154"/>
      <c r="CD901" s="154"/>
      <c r="CE901" s="154"/>
      <c r="CF901" s="154"/>
      <c r="CG901" s="154"/>
      <c r="CH901" s="154"/>
      <c r="CI901" s="154"/>
      <c r="CJ901" s="154"/>
      <c r="CK901" s="154"/>
      <c r="CL901" s="154"/>
      <c r="CM901" s="154"/>
      <c r="CN901" s="154"/>
      <c r="CO901" s="154"/>
      <c r="CP901" s="154"/>
      <c r="CQ901" s="154"/>
      <c r="CR901" s="154"/>
      <c r="CS901" s="154"/>
      <c r="CT901" s="154"/>
      <c r="CU901" s="154"/>
      <c r="CV901" s="154"/>
      <c r="CW901" s="154"/>
      <c r="CX901" s="154"/>
      <c r="CY901" s="154"/>
      <c r="CZ901" s="154"/>
      <c r="DA901" s="154"/>
      <c r="DB901" s="154"/>
      <c r="DC901" s="154"/>
      <c r="DD901" s="154"/>
      <c r="DE901" s="154"/>
      <c r="DF901" s="154"/>
      <c r="DG901" s="154"/>
      <c r="DH901" s="154"/>
      <c r="DI901" s="154"/>
      <c r="DJ901" s="154"/>
      <c r="DK901" s="154"/>
      <c r="DL901" s="154"/>
      <c r="DM901" s="154"/>
      <c r="DN901" s="154"/>
      <c r="DO901" s="154"/>
      <c r="DP901" s="154"/>
      <c r="DQ901" s="154"/>
      <c r="DR901" s="154"/>
      <c r="DS901" s="154"/>
      <c r="DT901" s="154"/>
      <c r="DU901" s="154"/>
      <c r="DV901" s="154"/>
      <c r="DW901" s="154"/>
      <c r="DX901" s="154"/>
      <c r="DY901" s="154"/>
      <c r="DZ901" s="154"/>
      <c r="EA901" s="154"/>
      <c r="EB901" s="154"/>
      <c r="EC901" s="154"/>
      <c r="ED901" s="154"/>
      <c r="EE901" s="154"/>
      <c r="EF901" s="154"/>
      <c r="EG901" s="154"/>
      <c r="EH901" s="154"/>
      <c r="EI901" s="154"/>
      <c r="EJ901" s="154"/>
      <c r="EK901" s="154"/>
      <c r="EL901" s="154"/>
      <c r="EM901" s="154"/>
      <c r="EN901" s="154"/>
      <c r="EO901" s="154"/>
      <c r="EP901" s="154"/>
      <c r="EQ901" s="154"/>
      <c r="ER901" s="154"/>
      <c r="ES901" s="154"/>
      <c r="ET901" s="154"/>
      <c r="EU901" s="154"/>
      <c r="EV901" s="154"/>
    </row>
    <row r="902" spans="32:152" ht="12.75">
      <c r="AF902" s="154"/>
      <c r="AG902" s="154"/>
      <c r="AH902" s="154"/>
      <c r="AI902" s="154"/>
      <c r="AJ902" s="154"/>
      <c r="AK902" s="154"/>
      <c r="AL902" s="154"/>
      <c r="AM902" s="154"/>
      <c r="AN902" s="154"/>
      <c r="AO902" s="154"/>
      <c r="AP902" s="154"/>
      <c r="AQ902" s="154"/>
      <c r="AR902" s="154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  <c r="BC902" s="154"/>
      <c r="BD902" s="154"/>
      <c r="BE902" s="154"/>
      <c r="BF902" s="154"/>
      <c r="BG902" s="154"/>
      <c r="BH902" s="154"/>
      <c r="BI902" s="154"/>
      <c r="BJ902" s="154"/>
      <c r="BK902" s="154"/>
      <c r="BL902" s="154"/>
      <c r="BM902" s="154"/>
      <c r="BN902" s="154"/>
      <c r="BO902" s="154"/>
      <c r="BP902" s="154"/>
      <c r="BQ902" s="154"/>
      <c r="BR902" s="154"/>
      <c r="BS902" s="154"/>
      <c r="BT902" s="154"/>
      <c r="BU902" s="154"/>
      <c r="BV902" s="154"/>
      <c r="BW902" s="154"/>
      <c r="BX902" s="154"/>
      <c r="BY902" s="154"/>
      <c r="BZ902" s="154"/>
      <c r="CA902" s="154"/>
      <c r="CB902" s="154"/>
      <c r="CC902" s="154"/>
      <c r="CD902" s="154"/>
      <c r="CE902" s="154"/>
      <c r="CF902" s="154"/>
      <c r="CG902" s="154"/>
      <c r="CH902" s="154"/>
      <c r="CI902" s="154"/>
      <c r="CJ902" s="154"/>
      <c r="CK902" s="154"/>
      <c r="CL902" s="154"/>
      <c r="CM902" s="154"/>
      <c r="CN902" s="154"/>
      <c r="CO902" s="154"/>
      <c r="CP902" s="154"/>
      <c r="CQ902" s="154"/>
      <c r="CR902" s="154"/>
      <c r="CS902" s="154"/>
      <c r="CT902" s="154"/>
      <c r="CU902" s="154"/>
      <c r="CV902" s="154"/>
      <c r="CW902" s="154"/>
      <c r="CX902" s="154"/>
      <c r="CY902" s="154"/>
      <c r="CZ902" s="154"/>
      <c r="DA902" s="154"/>
      <c r="DB902" s="154"/>
      <c r="DC902" s="154"/>
      <c r="DD902" s="154"/>
      <c r="DE902" s="154"/>
      <c r="DF902" s="154"/>
      <c r="DG902" s="154"/>
      <c r="DH902" s="154"/>
      <c r="DI902" s="154"/>
      <c r="DJ902" s="154"/>
      <c r="DK902" s="154"/>
      <c r="DL902" s="154"/>
      <c r="DM902" s="154"/>
      <c r="DN902" s="154"/>
      <c r="DO902" s="154"/>
      <c r="DP902" s="154"/>
      <c r="DQ902" s="154"/>
      <c r="DR902" s="154"/>
      <c r="DS902" s="154"/>
      <c r="DT902" s="154"/>
      <c r="DU902" s="154"/>
      <c r="DV902" s="154"/>
      <c r="DW902" s="154"/>
      <c r="DX902" s="154"/>
      <c r="DY902" s="154"/>
      <c r="DZ902" s="154"/>
      <c r="EA902" s="154"/>
      <c r="EB902" s="154"/>
      <c r="EC902" s="154"/>
      <c r="ED902" s="154"/>
      <c r="EE902" s="154"/>
      <c r="EF902" s="154"/>
      <c r="EG902" s="154"/>
      <c r="EH902" s="154"/>
      <c r="EI902" s="154"/>
      <c r="EJ902" s="154"/>
      <c r="EK902" s="154"/>
      <c r="EL902" s="154"/>
      <c r="EM902" s="154"/>
      <c r="EN902" s="154"/>
      <c r="EO902" s="154"/>
      <c r="EP902" s="154"/>
      <c r="EQ902" s="154"/>
      <c r="ER902" s="154"/>
      <c r="ES902" s="154"/>
      <c r="ET902" s="154"/>
      <c r="EU902" s="154"/>
      <c r="EV902" s="154"/>
    </row>
    <row r="903" spans="32:152" ht="12.75">
      <c r="AF903" s="154"/>
      <c r="AG903" s="154"/>
      <c r="AH903" s="154"/>
      <c r="AI903" s="154"/>
      <c r="AJ903" s="154"/>
      <c r="AK903" s="154"/>
      <c r="AL903" s="154"/>
      <c r="AM903" s="154"/>
      <c r="AN903" s="154"/>
      <c r="AO903" s="154"/>
      <c r="AP903" s="154"/>
      <c r="AQ903" s="154"/>
      <c r="AR903" s="154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  <c r="BD903" s="154"/>
      <c r="BE903" s="154"/>
      <c r="BF903" s="154"/>
      <c r="BG903" s="154"/>
      <c r="BH903" s="154"/>
      <c r="BI903" s="154"/>
      <c r="BJ903" s="154"/>
      <c r="BK903" s="154"/>
      <c r="BL903" s="154"/>
      <c r="BM903" s="154"/>
      <c r="BN903" s="154"/>
      <c r="BO903" s="154"/>
      <c r="BP903" s="154"/>
      <c r="BQ903" s="154"/>
      <c r="BR903" s="154"/>
      <c r="BS903" s="154"/>
      <c r="BT903" s="154"/>
      <c r="BU903" s="154"/>
      <c r="BV903" s="154"/>
      <c r="BW903" s="154"/>
      <c r="BX903" s="154"/>
      <c r="BY903" s="154"/>
      <c r="BZ903" s="154"/>
      <c r="CA903" s="154"/>
      <c r="CB903" s="154"/>
      <c r="CC903" s="154"/>
      <c r="CD903" s="154"/>
      <c r="CE903" s="154"/>
      <c r="CF903" s="154"/>
      <c r="CG903" s="154"/>
      <c r="CH903" s="154"/>
      <c r="CI903" s="154"/>
      <c r="CJ903" s="154"/>
      <c r="CK903" s="154"/>
      <c r="CL903" s="154"/>
      <c r="CM903" s="154"/>
      <c r="CN903" s="154"/>
      <c r="CO903" s="154"/>
      <c r="CP903" s="154"/>
      <c r="CQ903" s="154"/>
      <c r="CR903" s="154"/>
      <c r="CS903" s="154"/>
      <c r="CT903" s="154"/>
      <c r="CU903" s="154"/>
      <c r="CV903" s="154"/>
      <c r="CW903" s="154"/>
      <c r="CX903" s="154"/>
      <c r="CY903" s="154"/>
      <c r="CZ903" s="154"/>
      <c r="DA903" s="154"/>
      <c r="DB903" s="154"/>
      <c r="DC903" s="154"/>
      <c r="DD903" s="154"/>
      <c r="DE903" s="154"/>
      <c r="DF903" s="154"/>
      <c r="DG903" s="154"/>
      <c r="DH903" s="154"/>
      <c r="DI903" s="154"/>
      <c r="DJ903" s="154"/>
      <c r="DK903" s="154"/>
      <c r="DL903" s="154"/>
      <c r="DM903" s="154"/>
      <c r="DN903" s="154"/>
      <c r="DO903" s="154"/>
      <c r="DP903" s="154"/>
      <c r="DQ903" s="154"/>
      <c r="DR903" s="154"/>
      <c r="DS903" s="154"/>
      <c r="DT903" s="154"/>
      <c r="DU903" s="154"/>
      <c r="DV903" s="154"/>
      <c r="DW903" s="154"/>
      <c r="DX903" s="154"/>
      <c r="DY903" s="154"/>
      <c r="DZ903" s="154"/>
      <c r="EA903" s="154"/>
      <c r="EB903" s="154"/>
      <c r="EC903" s="154"/>
      <c r="ED903" s="154"/>
      <c r="EE903" s="154"/>
      <c r="EF903" s="154"/>
      <c r="EG903" s="154"/>
      <c r="EH903" s="154"/>
      <c r="EI903" s="154"/>
      <c r="EJ903" s="154"/>
      <c r="EK903" s="154"/>
      <c r="EL903" s="154"/>
      <c r="EM903" s="154"/>
      <c r="EN903" s="154"/>
      <c r="EO903" s="154"/>
      <c r="EP903" s="154"/>
      <c r="EQ903" s="154"/>
      <c r="ER903" s="154"/>
      <c r="ES903" s="154"/>
      <c r="ET903" s="154"/>
      <c r="EU903" s="154"/>
      <c r="EV903" s="154"/>
    </row>
    <row r="904" spans="32:152" ht="12.75">
      <c r="AF904" s="154"/>
      <c r="AG904" s="154"/>
      <c r="AH904" s="154"/>
      <c r="AI904" s="154"/>
      <c r="AJ904" s="154"/>
      <c r="AK904" s="154"/>
      <c r="AL904" s="154"/>
      <c r="AM904" s="154"/>
      <c r="AN904" s="154"/>
      <c r="AO904" s="154"/>
      <c r="AP904" s="154"/>
      <c r="AQ904" s="154"/>
      <c r="AR904" s="154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  <c r="BD904" s="154"/>
      <c r="BE904" s="154"/>
      <c r="BF904" s="154"/>
      <c r="BG904" s="154"/>
      <c r="BH904" s="154"/>
      <c r="BI904" s="154"/>
      <c r="BJ904" s="154"/>
      <c r="BK904" s="154"/>
      <c r="BL904" s="154"/>
      <c r="BM904" s="154"/>
      <c r="BN904" s="154"/>
      <c r="BO904" s="154"/>
      <c r="BP904" s="154"/>
      <c r="BQ904" s="154"/>
      <c r="BR904" s="154"/>
      <c r="BS904" s="154"/>
      <c r="BT904" s="154"/>
      <c r="BU904" s="154"/>
      <c r="BV904" s="154"/>
      <c r="BW904" s="154"/>
      <c r="BX904" s="154"/>
      <c r="BY904" s="154"/>
      <c r="BZ904" s="154"/>
      <c r="CA904" s="154"/>
      <c r="CB904" s="154"/>
      <c r="CC904" s="154"/>
      <c r="CD904" s="154"/>
      <c r="CE904" s="154"/>
      <c r="CF904" s="154"/>
      <c r="CG904" s="154"/>
      <c r="CH904" s="154"/>
      <c r="CI904" s="154"/>
      <c r="CJ904" s="154"/>
      <c r="CK904" s="154"/>
      <c r="CL904" s="154"/>
      <c r="CM904" s="154"/>
      <c r="CN904" s="154"/>
      <c r="CO904" s="154"/>
      <c r="CP904" s="154"/>
      <c r="CQ904" s="154"/>
      <c r="CR904" s="154"/>
      <c r="CS904" s="154"/>
      <c r="CT904" s="154"/>
      <c r="CU904" s="154"/>
      <c r="CV904" s="154"/>
      <c r="CW904" s="154"/>
      <c r="CX904" s="154"/>
      <c r="CY904" s="154"/>
      <c r="CZ904" s="154"/>
      <c r="DA904" s="154"/>
      <c r="DB904" s="154"/>
      <c r="DC904" s="154"/>
      <c r="DD904" s="154"/>
      <c r="DE904" s="154"/>
      <c r="DF904" s="154"/>
      <c r="DG904" s="154"/>
      <c r="DH904" s="154"/>
      <c r="DI904" s="154"/>
      <c r="DJ904" s="154"/>
      <c r="DK904" s="154"/>
      <c r="DL904" s="154"/>
      <c r="DM904" s="154"/>
      <c r="DN904" s="154"/>
      <c r="DO904" s="154"/>
      <c r="DP904" s="154"/>
      <c r="DQ904" s="154"/>
      <c r="DR904" s="154"/>
      <c r="DS904" s="154"/>
      <c r="DT904" s="154"/>
      <c r="DU904" s="154"/>
      <c r="DV904" s="154"/>
      <c r="DW904" s="154"/>
      <c r="DX904" s="154"/>
      <c r="DY904" s="154"/>
      <c r="DZ904" s="154"/>
      <c r="EA904" s="154"/>
      <c r="EB904" s="154"/>
      <c r="EC904" s="154"/>
      <c r="ED904" s="154"/>
      <c r="EE904" s="154"/>
      <c r="EF904" s="154"/>
      <c r="EG904" s="154"/>
      <c r="EH904" s="154"/>
      <c r="EI904" s="154"/>
      <c r="EJ904" s="154"/>
      <c r="EK904" s="154"/>
      <c r="EL904" s="154"/>
      <c r="EM904" s="154"/>
      <c r="EN904" s="154"/>
      <c r="EO904" s="154"/>
      <c r="EP904" s="154"/>
      <c r="EQ904" s="154"/>
      <c r="ER904" s="154"/>
      <c r="ES904" s="154"/>
      <c r="ET904" s="154"/>
      <c r="EU904" s="154"/>
      <c r="EV904" s="154"/>
    </row>
    <row r="905" spans="32:152" ht="12.75">
      <c r="AF905" s="154"/>
      <c r="AG905" s="154"/>
      <c r="AH905" s="154"/>
      <c r="AI905" s="154"/>
      <c r="AJ905" s="154"/>
      <c r="AK905" s="154"/>
      <c r="AL905" s="154"/>
      <c r="AM905" s="154"/>
      <c r="AN905" s="154"/>
      <c r="AO905" s="154"/>
      <c r="AP905" s="154"/>
      <c r="AQ905" s="154"/>
      <c r="AR905" s="154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  <c r="BC905" s="154"/>
      <c r="BD905" s="154"/>
      <c r="BE905" s="154"/>
      <c r="BF905" s="154"/>
      <c r="BG905" s="154"/>
      <c r="BH905" s="154"/>
      <c r="BI905" s="154"/>
      <c r="BJ905" s="154"/>
      <c r="BK905" s="154"/>
      <c r="BL905" s="154"/>
      <c r="BM905" s="154"/>
      <c r="BN905" s="154"/>
      <c r="BO905" s="154"/>
      <c r="BP905" s="154"/>
      <c r="BQ905" s="154"/>
      <c r="BR905" s="154"/>
      <c r="BS905" s="154"/>
      <c r="BT905" s="154"/>
      <c r="BU905" s="154"/>
      <c r="BV905" s="154"/>
      <c r="BW905" s="154"/>
      <c r="BX905" s="154"/>
      <c r="BY905" s="154"/>
      <c r="BZ905" s="154"/>
      <c r="CA905" s="154"/>
      <c r="CB905" s="154"/>
      <c r="CC905" s="154"/>
      <c r="CD905" s="154"/>
      <c r="CE905" s="154"/>
      <c r="CF905" s="154"/>
      <c r="CG905" s="154"/>
      <c r="CH905" s="154"/>
      <c r="CI905" s="154"/>
      <c r="CJ905" s="154"/>
      <c r="CK905" s="154"/>
      <c r="CL905" s="154"/>
      <c r="CM905" s="154"/>
      <c r="CN905" s="154"/>
      <c r="CO905" s="154"/>
      <c r="CP905" s="154"/>
      <c r="CQ905" s="154"/>
      <c r="CR905" s="154"/>
      <c r="CS905" s="154"/>
      <c r="CT905" s="154"/>
      <c r="CU905" s="154"/>
      <c r="CV905" s="154"/>
      <c r="CW905" s="154"/>
      <c r="CX905" s="154"/>
      <c r="CY905" s="154"/>
      <c r="CZ905" s="154"/>
      <c r="DA905" s="154"/>
      <c r="DB905" s="154"/>
      <c r="DC905" s="154"/>
      <c r="DD905" s="154"/>
      <c r="DE905" s="154"/>
      <c r="DF905" s="154"/>
      <c r="DG905" s="154"/>
      <c r="DH905" s="154"/>
      <c r="DI905" s="154"/>
      <c r="DJ905" s="154"/>
      <c r="DK905" s="154"/>
      <c r="DL905" s="154"/>
      <c r="DM905" s="154"/>
      <c r="DN905" s="154"/>
      <c r="DO905" s="154"/>
      <c r="DP905" s="154"/>
      <c r="DQ905" s="154"/>
      <c r="DR905" s="154"/>
      <c r="DS905" s="154"/>
      <c r="DT905" s="154"/>
      <c r="DU905" s="154"/>
      <c r="DV905" s="154"/>
      <c r="DW905" s="154"/>
      <c r="DX905" s="154"/>
      <c r="DY905" s="154"/>
      <c r="DZ905" s="154"/>
      <c r="EA905" s="154"/>
      <c r="EB905" s="154"/>
      <c r="EC905" s="154"/>
      <c r="ED905" s="154"/>
      <c r="EE905" s="154"/>
      <c r="EF905" s="154"/>
      <c r="EG905" s="154"/>
      <c r="EH905" s="154"/>
      <c r="EI905" s="154"/>
      <c r="EJ905" s="154"/>
      <c r="EK905" s="154"/>
      <c r="EL905" s="154"/>
      <c r="EM905" s="154"/>
      <c r="EN905" s="154"/>
      <c r="EO905" s="154"/>
      <c r="EP905" s="154"/>
      <c r="EQ905" s="154"/>
      <c r="ER905" s="154"/>
      <c r="ES905" s="154"/>
      <c r="ET905" s="154"/>
      <c r="EU905" s="154"/>
      <c r="EV905" s="154"/>
    </row>
    <row r="906" spans="32:152" ht="12.75">
      <c r="AF906" s="154"/>
      <c r="AG906" s="154"/>
      <c r="AH906" s="154"/>
      <c r="AI906" s="154"/>
      <c r="AJ906" s="154"/>
      <c r="AK906" s="154"/>
      <c r="AL906" s="154"/>
      <c r="AM906" s="154"/>
      <c r="AN906" s="154"/>
      <c r="AO906" s="154"/>
      <c r="AP906" s="154"/>
      <c r="AQ906" s="154"/>
      <c r="AR906" s="154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  <c r="BC906" s="154"/>
      <c r="BD906" s="154"/>
      <c r="BE906" s="154"/>
      <c r="BF906" s="154"/>
      <c r="BG906" s="154"/>
      <c r="BH906" s="154"/>
      <c r="BI906" s="154"/>
      <c r="BJ906" s="154"/>
      <c r="BK906" s="154"/>
      <c r="BL906" s="154"/>
      <c r="BM906" s="154"/>
      <c r="BN906" s="154"/>
      <c r="BO906" s="154"/>
      <c r="BP906" s="154"/>
      <c r="BQ906" s="154"/>
      <c r="BR906" s="154"/>
      <c r="BS906" s="154"/>
      <c r="BT906" s="154"/>
      <c r="BU906" s="154"/>
      <c r="BV906" s="154"/>
      <c r="BW906" s="154"/>
      <c r="BX906" s="154"/>
      <c r="BY906" s="154"/>
      <c r="BZ906" s="154"/>
      <c r="CA906" s="154"/>
      <c r="CB906" s="154"/>
      <c r="CC906" s="154"/>
      <c r="CD906" s="154"/>
      <c r="CE906" s="154"/>
      <c r="CF906" s="154"/>
      <c r="CG906" s="154"/>
      <c r="CH906" s="154"/>
      <c r="CI906" s="154"/>
      <c r="CJ906" s="154"/>
      <c r="CK906" s="154"/>
      <c r="CL906" s="154"/>
      <c r="CM906" s="154"/>
      <c r="CN906" s="154"/>
      <c r="CO906" s="154"/>
      <c r="CP906" s="154"/>
      <c r="CQ906" s="154"/>
      <c r="CR906" s="154"/>
      <c r="CS906" s="154"/>
      <c r="CT906" s="154"/>
      <c r="CU906" s="154"/>
      <c r="CV906" s="154"/>
      <c r="CW906" s="154"/>
      <c r="CX906" s="154"/>
      <c r="CY906" s="154"/>
      <c r="CZ906" s="154"/>
      <c r="DA906" s="154"/>
      <c r="DB906" s="154"/>
      <c r="DC906" s="154"/>
      <c r="DD906" s="154"/>
      <c r="DE906" s="154"/>
      <c r="DF906" s="154"/>
      <c r="DG906" s="154"/>
      <c r="DH906" s="154"/>
      <c r="DI906" s="154"/>
      <c r="DJ906" s="154"/>
      <c r="DK906" s="154"/>
      <c r="DL906" s="154"/>
      <c r="DM906" s="154"/>
      <c r="DN906" s="154"/>
      <c r="DO906" s="154"/>
      <c r="DP906" s="154"/>
      <c r="DQ906" s="154"/>
      <c r="DR906" s="154"/>
      <c r="DS906" s="154"/>
      <c r="DT906" s="154"/>
      <c r="DU906" s="154"/>
      <c r="DV906" s="154"/>
      <c r="DW906" s="154"/>
      <c r="DX906" s="154"/>
      <c r="DY906" s="154"/>
      <c r="DZ906" s="154"/>
      <c r="EA906" s="154"/>
      <c r="EB906" s="154"/>
      <c r="EC906" s="154"/>
      <c r="ED906" s="154"/>
      <c r="EE906" s="154"/>
      <c r="EF906" s="154"/>
      <c r="EG906" s="154"/>
      <c r="EH906" s="154"/>
      <c r="EI906" s="154"/>
      <c r="EJ906" s="154"/>
      <c r="EK906" s="154"/>
      <c r="EL906" s="154"/>
      <c r="EM906" s="154"/>
      <c r="EN906" s="154"/>
      <c r="EO906" s="154"/>
      <c r="EP906" s="154"/>
      <c r="EQ906" s="154"/>
      <c r="ER906" s="154"/>
      <c r="ES906" s="154"/>
      <c r="ET906" s="154"/>
      <c r="EU906" s="154"/>
      <c r="EV906" s="154"/>
    </row>
    <row r="907" spans="32:152" ht="12.75">
      <c r="AF907" s="154"/>
      <c r="AG907" s="154"/>
      <c r="AH907" s="154"/>
      <c r="AI907" s="154"/>
      <c r="AJ907" s="154"/>
      <c r="AK907" s="154"/>
      <c r="AL907" s="154"/>
      <c r="AM907" s="154"/>
      <c r="AN907" s="154"/>
      <c r="AO907" s="154"/>
      <c r="AP907" s="154"/>
      <c r="AQ907" s="154"/>
      <c r="AR907" s="154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  <c r="BC907" s="154"/>
      <c r="BD907" s="154"/>
      <c r="BE907" s="154"/>
      <c r="BF907" s="154"/>
      <c r="BG907" s="154"/>
      <c r="BH907" s="154"/>
      <c r="BI907" s="154"/>
      <c r="BJ907" s="154"/>
      <c r="BK907" s="154"/>
      <c r="BL907" s="154"/>
      <c r="BM907" s="154"/>
      <c r="BN907" s="154"/>
      <c r="BO907" s="154"/>
      <c r="BP907" s="154"/>
      <c r="BQ907" s="154"/>
      <c r="BR907" s="154"/>
      <c r="BS907" s="154"/>
      <c r="BT907" s="154"/>
      <c r="BU907" s="154"/>
      <c r="BV907" s="154"/>
      <c r="BW907" s="154"/>
      <c r="BX907" s="154"/>
      <c r="BY907" s="154"/>
      <c r="BZ907" s="154"/>
      <c r="CA907" s="154"/>
      <c r="CB907" s="154"/>
      <c r="CC907" s="154"/>
      <c r="CD907" s="154"/>
      <c r="CE907" s="154"/>
      <c r="CF907" s="154"/>
      <c r="CG907" s="154"/>
      <c r="CH907" s="154"/>
      <c r="CI907" s="154"/>
      <c r="CJ907" s="154"/>
      <c r="CK907" s="154"/>
      <c r="CL907" s="154"/>
      <c r="CM907" s="154"/>
      <c r="CN907" s="154"/>
      <c r="CO907" s="154"/>
      <c r="CP907" s="154"/>
      <c r="CQ907" s="154"/>
      <c r="CR907" s="154"/>
      <c r="CS907" s="154"/>
      <c r="CT907" s="154"/>
      <c r="CU907" s="154"/>
      <c r="CV907" s="154"/>
      <c r="CW907" s="154"/>
      <c r="CX907" s="154"/>
      <c r="CY907" s="154"/>
      <c r="CZ907" s="154"/>
      <c r="DA907" s="154"/>
      <c r="DB907" s="154"/>
      <c r="DC907" s="154"/>
      <c r="DD907" s="154"/>
      <c r="DE907" s="154"/>
      <c r="DF907" s="154"/>
      <c r="DG907" s="154"/>
      <c r="DH907" s="154"/>
      <c r="DI907" s="154"/>
      <c r="DJ907" s="154"/>
      <c r="DK907" s="154"/>
      <c r="DL907" s="154"/>
      <c r="DM907" s="154"/>
      <c r="DN907" s="154"/>
      <c r="DO907" s="154"/>
      <c r="DP907" s="154"/>
      <c r="DQ907" s="154"/>
      <c r="DR907" s="154"/>
      <c r="DS907" s="154"/>
      <c r="DT907" s="154"/>
      <c r="DU907" s="154"/>
      <c r="DV907" s="154"/>
      <c r="DW907" s="154"/>
      <c r="DX907" s="154"/>
      <c r="DY907" s="154"/>
      <c r="DZ907" s="154"/>
      <c r="EA907" s="154"/>
      <c r="EB907" s="154"/>
      <c r="EC907" s="154"/>
      <c r="ED907" s="154"/>
      <c r="EE907" s="154"/>
      <c r="EF907" s="154"/>
      <c r="EG907" s="154"/>
      <c r="EH907" s="154"/>
      <c r="EI907" s="154"/>
      <c r="EJ907" s="154"/>
      <c r="EK907" s="154"/>
      <c r="EL907" s="154"/>
      <c r="EM907" s="154"/>
      <c r="EN907" s="154"/>
      <c r="EO907" s="154"/>
      <c r="EP907" s="154"/>
      <c r="EQ907" s="154"/>
      <c r="ER907" s="154"/>
      <c r="ES907" s="154"/>
      <c r="ET907" s="154"/>
      <c r="EU907" s="154"/>
      <c r="EV907" s="154"/>
    </row>
    <row r="908" spans="32:152" ht="12.75">
      <c r="AF908" s="154"/>
      <c r="AG908" s="154"/>
      <c r="AH908" s="154"/>
      <c r="AI908" s="154"/>
      <c r="AJ908" s="154"/>
      <c r="AK908" s="154"/>
      <c r="AL908" s="154"/>
      <c r="AM908" s="154"/>
      <c r="AN908" s="154"/>
      <c r="AO908" s="154"/>
      <c r="AP908" s="154"/>
      <c r="AQ908" s="154"/>
      <c r="AR908" s="154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  <c r="BC908" s="154"/>
      <c r="BD908" s="154"/>
      <c r="BE908" s="154"/>
      <c r="BF908" s="154"/>
      <c r="BG908" s="154"/>
      <c r="BH908" s="154"/>
      <c r="BI908" s="154"/>
      <c r="BJ908" s="154"/>
      <c r="BK908" s="154"/>
      <c r="BL908" s="154"/>
      <c r="BM908" s="154"/>
      <c r="BN908" s="154"/>
      <c r="BO908" s="154"/>
      <c r="BP908" s="154"/>
      <c r="BQ908" s="154"/>
      <c r="BR908" s="154"/>
      <c r="BS908" s="154"/>
      <c r="BT908" s="154"/>
      <c r="BU908" s="154"/>
      <c r="BV908" s="154"/>
      <c r="BW908" s="154"/>
      <c r="BX908" s="154"/>
      <c r="BY908" s="154"/>
      <c r="BZ908" s="154"/>
      <c r="CA908" s="154"/>
      <c r="CB908" s="154"/>
      <c r="CC908" s="154"/>
      <c r="CD908" s="154"/>
      <c r="CE908" s="154"/>
      <c r="CF908" s="154"/>
      <c r="CG908" s="154"/>
      <c r="CH908" s="154"/>
      <c r="CI908" s="154"/>
      <c r="CJ908" s="154"/>
      <c r="CK908" s="154"/>
      <c r="CL908" s="154"/>
      <c r="CM908" s="154"/>
      <c r="CN908" s="154"/>
      <c r="CO908" s="154"/>
      <c r="CP908" s="154"/>
      <c r="CQ908" s="154"/>
      <c r="CR908" s="154"/>
      <c r="CS908" s="154"/>
      <c r="CT908" s="154"/>
      <c r="CU908" s="154"/>
      <c r="CV908" s="154"/>
      <c r="CW908" s="154"/>
      <c r="CX908" s="154"/>
      <c r="CY908" s="154"/>
      <c r="CZ908" s="154"/>
      <c r="DA908" s="154"/>
      <c r="DB908" s="154"/>
      <c r="DC908" s="154"/>
      <c r="DD908" s="154"/>
      <c r="DE908" s="154"/>
      <c r="DF908" s="154"/>
      <c r="DG908" s="154"/>
      <c r="DH908" s="154"/>
      <c r="DI908" s="154"/>
      <c r="DJ908" s="154"/>
      <c r="DK908" s="154"/>
      <c r="DL908" s="154"/>
      <c r="DM908" s="154"/>
      <c r="DN908" s="154"/>
      <c r="DO908" s="154"/>
      <c r="DP908" s="154"/>
      <c r="DQ908" s="154"/>
      <c r="DR908" s="154"/>
      <c r="DS908" s="154"/>
      <c r="DT908" s="154"/>
      <c r="DU908" s="154"/>
      <c r="DV908" s="154"/>
      <c r="DW908" s="154"/>
      <c r="DX908" s="154"/>
      <c r="DY908" s="154"/>
      <c r="DZ908" s="154"/>
      <c r="EA908" s="154"/>
      <c r="EB908" s="154"/>
      <c r="EC908" s="154"/>
      <c r="ED908" s="154"/>
      <c r="EE908" s="154"/>
      <c r="EF908" s="154"/>
      <c r="EG908" s="154"/>
      <c r="EH908" s="154"/>
      <c r="EI908" s="154"/>
      <c r="EJ908" s="154"/>
      <c r="EK908" s="154"/>
      <c r="EL908" s="154"/>
      <c r="EM908" s="154"/>
      <c r="EN908" s="154"/>
      <c r="EO908" s="154"/>
      <c r="EP908" s="154"/>
      <c r="EQ908" s="154"/>
      <c r="ER908" s="154"/>
      <c r="ES908" s="154"/>
      <c r="ET908" s="154"/>
      <c r="EU908" s="154"/>
      <c r="EV908" s="154"/>
    </row>
    <row r="909" spans="32:152" ht="12.75">
      <c r="AF909" s="154"/>
      <c r="AG909" s="154"/>
      <c r="AH909" s="154"/>
      <c r="AI909" s="154"/>
      <c r="AJ909" s="154"/>
      <c r="AK909" s="154"/>
      <c r="AL909" s="154"/>
      <c r="AM909" s="154"/>
      <c r="AN909" s="154"/>
      <c r="AO909" s="154"/>
      <c r="AP909" s="154"/>
      <c r="AQ909" s="154"/>
      <c r="AR909" s="154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  <c r="BC909" s="154"/>
      <c r="BD909" s="154"/>
      <c r="BE909" s="154"/>
      <c r="BF909" s="154"/>
      <c r="BG909" s="154"/>
      <c r="BH909" s="154"/>
      <c r="BI909" s="154"/>
      <c r="BJ909" s="154"/>
      <c r="BK909" s="154"/>
      <c r="BL909" s="154"/>
      <c r="BM909" s="154"/>
      <c r="BN909" s="154"/>
      <c r="BO909" s="154"/>
      <c r="BP909" s="154"/>
      <c r="BQ909" s="154"/>
      <c r="BR909" s="154"/>
      <c r="BS909" s="154"/>
      <c r="BT909" s="154"/>
      <c r="BU909" s="154"/>
      <c r="BV909" s="154"/>
      <c r="BW909" s="154"/>
      <c r="BX909" s="154"/>
      <c r="BY909" s="154"/>
      <c r="BZ909" s="154"/>
      <c r="CA909" s="154"/>
      <c r="CB909" s="154"/>
      <c r="CC909" s="154"/>
      <c r="CD909" s="154"/>
      <c r="CE909" s="154"/>
      <c r="CF909" s="154"/>
      <c r="CG909" s="154"/>
      <c r="CH909" s="154"/>
      <c r="CI909" s="154"/>
      <c r="CJ909" s="154"/>
      <c r="CK909" s="154"/>
      <c r="CL909" s="154"/>
      <c r="CM909" s="154"/>
      <c r="CN909" s="154"/>
      <c r="CO909" s="154"/>
      <c r="CP909" s="154"/>
      <c r="CQ909" s="154"/>
      <c r="CR909" s="154"/>
      <c r="CS909" s="154"/>
      <c r="CT909" s="154"/>
      <c r="CU909" s="154"/>
      <c r="CV909" s="154"/>
      <c r="CW909" s="154"/>
      <c r="CX909" s="154"/>
      <c r="CY909" s="154"/>
      <c r="CZ909" s="154"/>
      <c r="DA909" s="154"/>
      <c r="DB909" s="154"/>
      <c r="DC909" s="154"/>
      <c r="DD909" s="154"/>
      <c r="DE909" s="154"/>
      <c r="DF909" s="154"/>
      <c r="DG909" s="154"/>
      <c r="DH909" s="154"/>
      <c r="DI909" s="154"/>
      <c r="DJ909" s="154"/>
      <c r="DK909" s="154"/>
      <c r="DL909" s="154"/>
      <c r="DM909" s="154"/>
      <c r="DN909" s="154"/>
      <c r="DO909" s="154"/>
      <c r="DP909" s="154"/>
      <c r="DQ909" s="154"/>
      <c r="DR909" s="154"/>
      <c r="DS909" s="154"/>
      <c r="DT909" s="154"/>
      <c r="DU909" s="154"/>
      <c r="DV909" s="154"/>
      <c r="DW909" s="154"/>
      <c r="DX909" s="154"/>
      <c r="DY909" s="154"/>
      <c r="DZ909" s="154"/>
      <c r="EA909" s="154"/>
      <c r="EB909" s="154"/>
      <c r="EC909" s="154"/>
      <c r="ED909" s="154"/>
      <c r="EE909" s="154"/>
      <c r="EF909" s="154"/>
      <c r="EG909" s="154"/>
      <c r="EH909" s="154"/>
      <c r="EI909" s="154"/>
      <c r="EJ909" s="154"/>
      <c r="EK909" s="154"/>
      <c r="EL909" s="154"/>
      <c r="EM909" s="154"/>
      <c r="EN909" s="154"/>
      <c r="EO909" s="154"/>
      <c r="EP909" s="154"/>
      <c r="EQ909" s="154"/>
      <c r="ER909" s="154"/>
      <c r="ES909" s="154"/>
      <c r="ET909" s="154"/>
      <c r="EU909" s="154"/>
      <c r="EV909" s="154"/>
    </row>
    <row r="910" spans="32:152" ht="12.75">
      <c r="AF910" s="154"/>
      <c r="AG910" s="154"/>
      <c r="AH910" s="154"/>
      <c r="AI910" s="154"/>
      <c r="AJ910" s="154"/>
      <c r="AK910" s="154"/>
      <c r="AL910" s="154"/>
      <c r="AM910" s="154"/>
      <c r="AN910" s="154"/>
      <c r="AO910" s="154"/>
      <c r="AP910" s="154"/>
      <c r="AQ910" s="154"/>
      <c r="AR910" s="154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  <c r="BC910" s="154"/>
      <c r="BD910" s="154"/>
      <c r="BE910" s="154"/>
      <c r="BF910" s="154"/>
      <c r="BG910" s="154"/>
      <c r="BH910" s="154"/>
      <c r="BI910" s="154"/>
      <c r="BJ910" s="154"/>
      <c r="BK910" s="154"/>
      <c r="BL910" s="154"/>
      <c r="BM910" s="154"/>
      <c r="BN910" s="154"/>
      <c r="BO910" s="154"/>
      <c r="BP910" s="154"/>
      <c r="BQ910" s="154"/>
      <c r="BR910" s="154"/>
      <c r="BS910" s="154"/>
      <c r="BT910" s="154"/>
      <c r="BU910" s="154"/>
      <c r="BV910" s="154"/>
      <c r="BW910" s="154"/>
      <c r="BX910" s="154"/>
      <c r="BY910" s="154"/>
      <c r="BZ910" s="154"/>
      <c r="CA910" s="154"/>
      <c r="CB910" s="154"/>
      <c r="CC910" s="154"/>
      <c r="CD910" s="154"/>
      <c r="CE910" s="154"/>
      <c r="CF910" s="154"/>
      <c r="CG910" s="154"/>
      <c r="CH910" s="154"/>
      <c r="CI910" s="154"/>
      <c r="CJ910" s="154"/>
      <c r="CK910" s="154"/>
      <c r="CL910" s="154"/>
      <c r="CM910" s="154"/>
      <c r="CN910" s="154"/>
      <c r="CO910" s="154"/>
      <c r="CP910" s="154"/>
      <c r="CQ910" s="154"/>
      <c r="CR910" s="154"/>
      <c r="CS910" s="154"/>
      <c r="CT910" s="154"/>
      <c r="CU910" s="154"/>
      <c r="CV910" s="154"/>
      <c r="CW910" s="154"/>
      <c r="CX910" s="154"/>
      <c r="CY910" s="154"/>
      <c r="CZ910" s="154"/>
      <c r="DA910" s="154"/>
      <c r="DB910" s="154"/>
      <c r="DC910" s="154"/>
      <c r="DD910" s="154"/>
      <c r="DE910" s="154"/>
      <c r="DF910" s="154"/>
      <c r="DG910" s="154"/>
      <c r="DH910" s="154"/>
      <c r="DI910" s="154"/>
      <c r="DJ910" s="154"/>
      <c r="DK910" s="154"/>
      <c r="DL910" s="154"/>
      <c r="DM910" s="154"/>
      <c r="DN910" s="154"/>
      <c r="DO910" s="154"/>
      <c r="DP910" s="154"/>
      <c r="DQ910" s="154"/>
      <c r="DR910" s="154"/>
      <c r="DS910" s="154"/>
      <c r="DT910" s="154"/>
      <c r="DU910" s="154"/>
      <c r="DV910" s="154"/>
      <c r="DW910" s="154"/>
      <c r="DX910" s="154"/>
      <c r="DY910" s="154"/>
      <c r="DZ910" s="154"/>
      <c r="EA910" s="154"/>
      <c r="EB910" s="154"/>
      <c r="EC910" s="154"/>
      <c r="ED910" s="154"/>
      <c r="EE910" s="154"/>
      <c r="EF910" s="154"/>
      <c r="EG910" s="154"/>
      <c r="EH910" s="154"/>
      <c r="EI910" s="154"/>
      <c r="EJ910" s="154"/>
      <c r="EK910" s="154"/>
      <c r="EL910" s="154"/>
      <c r="EM910" s="154"/>
      <c r="EN910" s="154"/>
      <c r="EO910" s="154"/>
      <c r="EP910" s="154"/>
      <c r="EQ910" s="154"/>
      <c r="ER910" s="154"/>
      <c r="ES910" s="154"/>
      <c r="ET910" s="154"/>
      <c r="EU910" s="154"/>
      <c r="EV910" s="154"/>
    </row>
    <row r="911" spans="32:152" ht="12.75">
      <c r="AF911" s="154"/>
      <c r="AG911" s="154"/>
      <c r="AH911" s="154"/>
      <c r="AI911" s="154"/>
      <c r="AJ911" s="154"/>
      <c r="AK911" s="154"/>
      <c r="AL911" s="154"/>
      <c r="AM911" s="154"/>
      <c r="AN911" s="154"/>
      <c r="AO911" s="154"/>
      <c r="AP911" s="154"/>
      <c r="AQ911" s="154"/>
      <c r="AR911" s="154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  <c r="BC911" s="154"/>
      <c r="BD911" s="154"/>
      <c r="BE911" s="154"/>
      <c r="BF911" s="154"/>
      <c r="BG911" s="154"/>
      <c r="BH911" s="154"/>
      <c r="BI911" s="154"/>
      <c r="BJ911" s="154"/>
      <c r="BK911" s="154"/>
      <c r="BL911" s="154"/>
      <c r="BM911" s="154"/>
      <c r="BN911" s="154"/>
      <c r="BO911" s="154"/>
      <c r="BP911" s="154"/>
      <c r="BQ911" s="154"/>
      <c r="BR911" s="154"/>
      <c r="BS911" s="154"/>
      <c r="BT911" s="154"/>
      <c r="BU911" s="154"/>
      <c r="BV911" s="154"/>
      <c r="BW911" s="154"/>
      <c r="BX911" s="154"/>
      <c r="BY911" s="154"/>
      <c r="BZ911" s="154"/>
      <c r="CA911" s="154"/>
      <c r="CB911" s="154"/>
      <c r="CC911" s="154"/>
      <c r="CD911" s="154"/>
      <c r="CE911" s="154"/>
      <c r="CF911" s="154"/>
      <c r="CG911" s="154"/>
      <c r="CH911" s="154"/>
      <c r="CI911" s="154"/>
      <c r="CJ911" s="154"/>
      <c r="CK911" s="154"/>
      <c r="CL911" s="154"/>
      <c r="CM911" s="154"/>
      <c r="CN911" s="154"/>
      <c r="CO911" s="154"/>
      <c r="CP911" s="154"/>
      <c r="CQ911" s="154"/>
      <c r="CR911" s="154"/>
      <c r="CS911" s="154"/>
      <c r="CT911" s="154"/>
      <c r="CU911" s="154"/>
      <c r="CV911" s="154"/>
      <c r="CW911" s="154"/>
      <c r="CX911" s="154"/>
      <c r="CY911" s="154"/>
      <c r="CZ911" s="154"/>
      <c r="DA911" s="154"/>
      <c r="DB911" s="154"/>
      <c r="DC911" s="154"/>
      <c r="DD911" s="154"/>
      <c r="DE911" s="154"/>
      <c r="DF911" s="154"/>
      <c r="DG911" s="154"/>
      <c r="DH911" s="154"/>
      <c r="DI911" s="154"/>
      <c r="DJ911" s="154"/>
      <c r="DK911" s="154"/>
      <c r="DL911" s="154"/>
      <c r="DM911" s="154"/>
      <c r="DN911" s="154"/>
      <c r="DO911" s="154"/>
      <c r="DP911" s="154"/>
      <c r="DQ911" s="154"/>
      <c r="DR911" s="154"/>
      <c r="DS911" s="154"/>
      <c r="DT911" s="154"/>
      <c r="DU911" s="154"/>
      <c r="DV911" s="154"/>
      <c r="DW911" s="154"/>
      <c r="DX911" s="154"/>
      <c r="DY911" s="154"/>
      <c r="DZ911" s="154"/>
      <c r="EA911" s="154"/>
      <c r="EB911" s="154"/>
      <c r="EC911" s="154"/>
      <c r="ED911" s="154"/>
      <c r="EE911" s="154"/>
      <c r="EF911" s="154"/>
      <c r="EG911" s="154"/>
      <c r="EH911" s="154"/>
      <c r="EI911" s="154"/>
      <c r="EJ911" s="154"/>
      <c r="EK911" s="154"/>
      <c r="EL911" s="154"/>
      <c r="EM911" s="154"/>
      <c r="EN911" s="154"/>
      <c r="EO911" s="154"/>
      <c r="EP911" s="154"/>
      <c r="EQ911" s="154"/>
      <c r="ER911" s="154"/>
      <c r="ES911" s="154"/>
      <c r="ET911" s="154"/>
      <c r="EU911" s="154"/>
      <c r="EV911" s="154"/>
    </row>
    <row r="912" spans="32:152" ht="12.75">
      <c r="AF912" s="154"/>
      <c r="AG912" s="154"/>
      <c r="AH912" s="154"/>
      <c r="AI912" s="154"/>
      <c r="AJ912" s="154"/>
      <c r="AK912" s="154"/>
      <c r="AL912" s="154"/>
      <c r="AM912" s="154"/>
      <c r="AN912" s="154"/>
      <c r="AO912" s="154"/>
      <c r="AP912" s="154"/>
      <c r="AQ912" s="154"/>
      <c r="AR912" s="154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  <c r="BC912" s="154"/>
      <c r="BD912" s="154"/>
      <c r="BE912" s="154"/>
      <c r="BF912" s="154"/>
      <c r="BG912" s="154"/>
      <c r="BH912" s="154"/>
      <c r="BI912" s="154"/>
      <c r="BJ912" s="154"/>
      <c r="BK912" s="154"/>
      <c r="BL912" s="154"/>
      <c r="BM912" s="154"/>
      <c r="BN912" s="154"/>
      <c r="BO912" s="154"/>
      <c r="BP912" s="154"/>
      <c r="BQ912" s="154"/>
      <c r="BR912" s="154"/>
      <c r="BS912" s="154"/>
      <c r="BT912" s="154"/>
      <c r="BU912" s="154"/>
      <c r="BV912" s="154"/>
      <c r="BW912" s="154"/>
      <c r="BX912" s="154"/>
      <c r="BY912" s="154"/>
      <c r="BZ912" s="154"/>
      <c r="CA912" s="154"/>
      <c r="CB912" s="154"/>
      <c r="CC912" s="154"/>
      <c r="CD912" s="154"/>
      <c r="CE912" s="154"/>
      <c r="CF912" s="154"/>
      <c r="CG912" s="154"/>
      <c r="CH912" s="154"/>
      <c r="CI912" s="154"/>
      <c r="CJ912" s="154"/>
      <c r="CK912" s="154"/>
      <c r="CL912" s="154"/>
      <c r="CM912" s="154"/>
      <c r="CN912" s="154"/>
      <c r="CO912" s="154"/>
      <c r="CP912" s="154"/>
      <c r="CQ912" s="154"/>
      <c r="CR912" s="154"/>
      <c r="CS912" s="154"/>
      <c r="CT912" s="154"/>
      <c r="CU912" s="154"/>
      <c r="CV912" s="154"/>
      <c r="CW912" s="154"/>
      <c r="CX912" s="154"/>
      <c r="CY912" s="154"/>
      <c r="CZ912" s="154"/>
      <c r="DA912" s="154"/>
      <c r="DB912" s="154"/>
      <c r="DC912" s="154"/>
      <c r="DD912" s="154"/>
      <c r="DE912" s="154"/>
      <c r="DF912" s="154"/>
      <c r="DG912" s="154"/>
      <c r="DH912" s="154"/>
      <c r="DI912" s="154"/>
      <c r="DJ912" s="154"/>
      <c r="DK912" s="154"/>
      <c r="DL912" s="154"/>
      <c r="DM912" s="154"/>
      <c r="DN912" s="154"/>
      <c r="DO912" s="154"/>
      <c r="DP912" s="154"/>
      <c r="DQ912" s="154"/>
      <c r="DR912" s="154"/>
      <c r="DS912" s="154"/>
      <c r="DT912" s="154"/>
      <c r="DU912" s="154"/>
      <c r="DV912" s="154"/>
      <c r="DW912" s="154"/>
      <c r="DX912" s="154"/>
      <c r="DY912" s="154"/>
      <c r="DZ912" s="154"/>
      <c r="EA912" s="154"/>
      <c r="EB912" s="154"/>
      <c r="EC912" s="154"/>
      <c r="ED912" s="154"/>
      <c r="EE912" s="154"/>
      <c r="EF912" s="154"/>
      <c r="EG912" s="154"/>
      <c r="EH912" s="154"/>
      <c r="EI912" s="154"/>
      <c r="EJ912" s="154"/>
      <c r="EK912" s="154"/>
      <c r="EL912" s="154"/>
      <c r="EM912" s="154"/>
      <c r="EN912" s="154"/>
      <c r="EO912" s="154"/>
      <c r="EP912" s="154"/>
      <c r="EQ912" s="154"/>
      <c r="ER912" s="154"/>
      <c r="ES912" s="154"/>
      <c r="ET912" s="154"/>
      <c r="EU912" s="154"/>
      <c r="EV912" s="154"/>
    </row>
    <row r="913" spans="32:152" ht="12.75">
      <c r="AF913" s="154"/>
      <c r="AG913" s="154"/>
      <c r="AH913" s="154"/>
      <c r="AI913" s="154"/>
      <c r="AJ913" s="154"/>
      <c r="AK913" s="154"/>
      <c r="AL913" s="154"/>
      <c r="AM913" s="154"/>
      <c r="AN913" s="154"/>
      <c r="AO913" s="154"/>
      <c r="AP913" s="154"/>
      <c r="AQ913" s="154"/>
      <c r="AR913" s="154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  <c r="BC913" s="154"/>
      <c r="BD913" s="154"/>
      <c r="BE913" s="154"/>
      <c r="BF913" s="154"/>
      <c r="BG913" s="154"/>
      <c r="BH913" s="154"/>
      <c r="BI913" s="154"/>
      <c r="BJ913" s="154"/>
      <c r="BK913" s="154"/>
      <c r="BL913" s="154"/>
      <c r="BM913" s="154"/>
      <c r="BN913" s="154"/>
      <c r="BO913" s="154"/>
      <c r="BP913" s="154"/>
      <c r="BQ913" s="154"/>
      <c r="BR913" s="154"/>
      <c r="BS913" s="154"/>
      <c r="BT913" s="154"/>
      <c r="BU913" s="154"/>
      <c r="BV913" s="154"/>
      <c r="BW913" s="154"/>
      <c r="BX913" s="154"/>
      <c r="BY913" s="154"/>
      <c r="BZ913" s="154"/>
      <c r="CA913" s="154"/>
      <c r="CB913" s="154"/>
      <c r="CC913" s="154"/>
      <c r="CD913" s="154"/>
      <c r="CE913" s="154"/>
      <c r="CF913" s="154"/>
      <c r="CG913" s="154"/>
      <c r="CH913" s="154"/>
      <c r="CI913" s="154"/>
      <c r="CJ913" s="154"/>
      <c r="CK913" s="154"/>
      <c r="CL913" s="154"/>
      <c r="CM913" s="154"/>
      <c r="CN913" s="154"/>
      <c r="CO913" s="154"/>
      <c r="CP913" s="154"/>
      <c r="CQ913" s="154"/>
      <c r="CR913" s="154"/>
      <c r="CS913" s="154"/>
      <c r="CT913" s="154"/>
      <c r="CU913" s="154"/>
      <c r="CV913" s="154"/>
      <c r="CW913" s="154"/>
      <c r="CX913" s="154"/>
      <c r="CY913" s="154"/>
      <c r="CZ913" s="154"/>
      <c r="DA913" s="154"/>
      <c r="DB913" s="154"/>
      <c r="DC913" s="154"/>
      <c r="DD913" s="154"/>
      <c r="DE913" s="154"/>
      <c r="DF913" s="154"/>
      <c r="DG913" s="154"/>
      <c r="DH913" s="154"/>
      <c r="DI913" s="154"/>
      <c r="DJ913" s="154"/>
      <c r="DK913" s="154"/>
      <c r="DL913" s="154"/>
      <c r="DM913" s="154"/>
      <c r="DN913" s="154"/>
      <c r="DO913" s="154"/>
      <c r="DP913" s="154"/>
      <c r="DQ913" s="154"/>
      <c r="DR913" s="154"/>
      <c r="DS913" s="154"/>
      <c r="DT913" s="154"/>
      <c r="DU913" s="154"/>
      <c r="DV913" s="154"/>
      <c r="DW913" s="154"/>
      <c r="DX913" s="154"/>
      <c r="DY913" s="154"/>
      <c r="DZ913" s="154"/>
      <c r="EA913" s="154"/>
      <c r="EB913" s="154"/>
      <c r="EC913" s="154"/>
      <c r="ED913" s="154"/>
      <c r="EE913" s="154"/>
      <c r="EF913" s="154"/>
      <c r="EG913" s="154"/>
      <c r="EH913" s="154"/>
      <c r="EI913" s="154"/>
      <c r="EJ913" s="154"/>
      <c r="EK913" s="154"/>
      <c r="EL913" s="154"/>
      <c r="EM913" s="154"/>
      <c r="EN913" s="154"/>
      <c r="EO913" s="154"/>
      <c r="EP913" s="154"/>
      <c r="EQ913" s="154"/>
      <c r="ER913" s="154"/>
      <c r="ES913" s="154"/>
      <c r="ET913" s="154"/>
      <c r="EU913" s="154"/>
      <c r="EV913" s="154"/>
    </row>
    <row r="914" spans="32:152" ht="12.75">
      <c r="AF914" s="154"/>
      <c r="AG914" s="154"/>
      <c r="AH914" s="154"/>
      <c r="AI914" s="154"/>
      <c r="AJ914" s="154"/>
      <c r="AK914" s="154"/>
      <c r="AL914" s="154"/>
      <c r="AM914" s="154"/>
      <c r="AN914" s="154"/>
      <c r="AO914" s="154"/>
      <c r="AP914" s="154"/>
      <c r="AQ914" s="154"/>
      <c r="AR914" s="154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  <c r="BC914" s="154"/>
      <c r="BD914" s="154"/>
      <c r="BE914" s="154"/>
      <c r="BF914" s="154"/>
      <c r="BG914" s="154"/>
      <c r="BH914" s="154"/>
      <c r="BI914" s="154"/>
      <c r="BJ914" s="154"/>
      <c r="BK914" s="154"/>
      <c r="BL914" s="154"/>
      <c r="BM914" s="154"/>
      <c r="BN914" s="154"/>
      <c r="BO914" s="154"/>
      <c r="BP914" s="154"/>
      <c r="BQ914" s="154"/>
      <c r="BR914" s="154"/>
      <c r="BS914" s="154"/>
      <c r="BT914" s="154"/>
      <c r="BU914" s="154"/>
      <c r="BV914" s="154"/>
      <c r="BW914" s="154"/>
      <c r="BX914" s="154"/>
      <c r="BY914" s="154"/>
      <c r="BZ914" s="154"/>
      <c r="CA914" s="154"/>
      <c r="CB914" s="154"/>
      <c r="CC914" s="154"/>
      <c r="CD914" s="154"/>
      <c r="CE914" s="154"/>
      <c r="CF914" s="154"/>
      <c r="CG914" s="154"/>
      <c r="CH914" s="154"/>
      <c r="CI914" s="154"/>
      <c r="CJ914" s="154"/>
      <c r="CK914" s="154"/>
      <c r="CL914" s="154"/>
      <c r="CM914" s="154"/>
      <c r="CN914" s="154"/>
      <c r="CO914" s="154"/>
      <c r="CP914" s="154"/>
      <c r="CQ914" s="154"/>
      <c r="CR914" s="154"/>
      <c r="CS914" s="154"/>
      <c r="CT914" s="154"/>
      <c r="CU914" s="154"/>
      <c r="CV914" s="154"/>
      <c r="CW914" s="154"/>
      <c r="CX914" s="154"/>
      <c r="CY914" s="154"/>
      <c r="CZ914" s="154"/>
      <c r="DA914" s="154"/>
      <c r="DB914" s="154"/>
      <c r="DC914" s="154"/>
      <c r="DD914" s="154"/>
      <c r="DE914" s="154"/>
      <c r="DF914" s="154"/>
      <c r="DG914" s="154"/>
      <c r="DH914" s="154"/>
      <c r="DI914" s="154"/>
      <c r="DJ914" s="154"/>
      <c r="DK914" s="154"/>
      <c r="DL914" s="154"/>
      <c r="DM914" s="154"/>
      <c r="DN914" s="154"/>
      <c r="DO914" s="154"/>
      <c r="DP914" s="154"/>
      <c r="DQ914" s="154"/>
      <c r="DR914" s="154"/>
      <c r="DS914" s="154"/>
      <c r="DT914" s="154"/>
      <c r="DU914" s="154"/>
      <c r="DV914" s="154"/>
      <c r="DW914" s="154"/>
      <c r="DX914" s="154"/>
      <c r="DY914" s="154"/>
      <c r="DZ914" s="154"/>
      <c r="EA914" s="154"/>
      <c r="EB914" s="154"/>
      <c r="EC914" s="154"/>
      <c r="ED914" s="154"/>
      <c r="EE914" s="154"/>
      <c r="EF914" s="154"/>
      <c r="EG914" s="154"/>
      <c r="EH914" s="154"/>
      <c r="EI914" s="154"/>
      <c r="EJ914" s="154"/>
      <c r="EK914" s="154"/>
      <c r="EL914" s="154"/>
      <c r="EM914" s="154"/>
      <c r="EN914" s="154"/>
      <c r="EO914" s="154"/>
      <c r="EP914" s="154"/>
      <c r="EQ914" s="154"/>
      <c r="ER914" s="154"/>
      <c r="ES914" s="154"/>
      <c r="ET914" s="154"/>
      <c r="EU914" s="154"/>
      <c r="EV914" s="154"/>
    </row>
    <row r="915" spans="32:152" ht="12.75">
      <c r="AF915" s="154"/>
      <c r="AG915" s="154"/>
      <c r="AH915" s="154"/>
      <c r="AI915" s="154"/>
      <c r="AJ915" s="154"/>
      <c r="AK915" s="154"/>
      <c r="AL915" s="154"/>
      <c r="AM915" s="154"/>
      <c r="AN915" s="154"/>
      <c r="AO915" s="154"/>
      <c r="AP915" s="154"/>
      <c r="AQ915" s="154"/>
      <c r="AR915" s="154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  <c r="BD915" s="154"/>
      <c r="BE915" s="154"/>
      <c r="BF915" s="154"/>
      <c r="BG915" s="154"/>
      <c r="BH915" s="154"/>
      <c r="BI915" s="154"/>
      <c r="BJ915" s="154"/>
      <c r="BK915" s="154"/>
      <c r="BL915" s="154"/>
      <c r="BM915" s="154"/>
      <c r="BN915" s="154"/>
      <c r="BO915" s="154"/>
      <c r="BP915" s="154"/>
      <c r="BQ915" s="154"/>
      <c r="BR915" s="154"/>
      <c r="BS915" s="154"/>
      <c r="BT915" s="154"/>
      <c r="BU915" s="154"/>
      <c r="BV915" s="154"/>
      <c r="BW915" s="154"/>
      <c r="BX915" s="154"/>
      <c r="BY915" s="154"/>
      <c r="BZ915" s="154"/>
      <c r="CA915" s="154"/>
      <c r="CB915" s="154"/>
      <c r="CC915" s="154"/>
      <c r="CD915" s="154"/>
      <c r="CE915" s="154"/>
      <c r="CF915" s="154"/>
      <c r="CG915" s="154"/>
      <c r="CH915" s="154"/>
      <c r="CI915" s="154"/>
      <c r="CJ915" s="154"/>
      <c r="CK915" s="154"/>
      <c r="CL915" s="154"/>
      <c r="CM915" s="154"/>
      <c r="CN915" s="154"/>
      <c r="CO915" s="154"/>
      <c r="CP915" s="154"/>
      <c r="CQ915" s="154"/>
      <c r="CR915" s="154"/>
      <c r="CS915" s="154"/>
      <c r="CT915" s="154"/>
      <c r="CU915" s="154"/>
      <c r="CV915" s="154"/>
      <c r="CW915" s="154"/>
      <c r="CX915" s="154"/>
      <c r="CY915" s="154"/>
      <c r="CZ915" s="154"/>
      <c r="DA915" s="154"/>
      <c r="DB915" s="154"/>
      <c r="DC915" s="154"/>
      <c r="DD915" s="154"/>
      <c r="DE915" s="154"/>
      <c r="DF915" s="154"/>
      <c r="DG915" s="154"/>
      <c r="DH915" s="154"/>
      <c r="DI915" s="154"/>
      <c r="DJ915" s="154"/>
      <c r="DK915" s="154"/>
      <c r="DL915" s="154"/>
      <c r="DM915" s="154"/>
      <c r="DN915" s="154"/>
      <c r="DO915" s="154"/>
      <c r="DP915" s="154"/>
      <c r="DQ915" s="154"/>
      <c r="DR915" s="154"/>
      <c r="DS915" s="154"/>
      <c r="DT915" s="154"/>
      <c r="DU915" s="154"/>
      <c r="DV915" s="154"/>
      <c r="DW915" s="154"/>
      <c r="DX915" s="154"/>
      <c r="DY915" s="154"/>
      <c r="DZ915" s="154"/>
      <c r="EA915" s="154"/>
      <c r="EB915" s="154"/>
      <c r="EC915" s="154"/>
      <c r="ED915" s="154"/>
      <c r="EE915" s="154"/>
      <c r="EF915" s="154"/>
      <c r="EG915" s="154"/>
      <c r="EH915" s="154"/>
      <c r="EI915" s="154"/>
      <c r="EJ915" s="154"/>
      <c r="EK915" s="154"/>
      <c r="EL915" s="154"/>
      <c r="EM915" s="154"/>
      <c r="EN915" s="154"/>
      <c r="EO915" s="154"/>
      <c r="EP915" s="154"/>
      <c r="EQ915" s="154"/>
      <c r="ER915" s="154"/>
      <c r="ES915" s="154"/>
      <c r="ET915" s="154"/>
      <c r="EU915" s="154"/>
      <c r="EV915" s="154"/>
    </row>
    <row r="916" spans="32:152" ht="12.75">
      <c r="AF916" s="154"/>
      <c r="AG916" s="154"/>
      <c r="AH916" s="154"/>
      <c r="AI916" s="154"/>
      <c r="AJ916" s="154"/>
      <c r="AK916" s="154"/>
      <c r="AL916" s="154"/>
      <c r="AM916" s="154"/>
      <c r="AN916" s="154"/>
      <c r="AO916" s="154"/>
      <c r="AP916" s="154"/>
      <c r="AQ916" s="154"/>
      <c r="AR916" s="154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  <c r="BC916" s="154"/>
      <c r="BD916" s="154"/>
      <c r="BE916" s="154"/>
      <c r="BF916" s="154"/>
      <c r="BG916" s="154"/>
      <c r="BH916" s="154"/>
      <c r="BI916" s="154"/>
      <c r="BJ916" s="154"/>
      <c r="BK916" s="154"/>
      <c r="BL916" s="154"/>
      <c r="BM916" s="154"/>
      <c r="BN916" s="154"/>
      <c r="BO916" s="154"/>
      <c r="BP916" s="154"/>
      <c r="BQ916" s="154"/>
      <c r="BR916" s="154"/>
      <c r="BS916" s="154"/>
      <c r="BT916" s="154"/>
      <c r="BU916" s="154"/>
      <c r="BV916" s="154"/>
      <c r="BW916" s="154"/>
      <c r="BX916" s="154"/>
      <c r="BY916" s="154"/>
      <c r="BZ916" s="154"/>
      <c r="CA916" s="154"/>
      <c r="CB916" s="154"/>
      <c r="CC916" s="154"/>
      <c r="CD916" s="154"/>
      <c r="CE916" s="154"/>
      <c r="CF916" s="154"/>
      <c r="CG916" s="154"/>
      <c r="CH916" s="154"/>
      <c r="CI916" s="154"/>
      <c r="CJ916" s="154"/>
      <c r="CK916" s="154"/>
      <c r="CL916" s="154"/>
      <c r="CM916" s="154"/>
      <c r="CN916" s="154"/>
      <c r="CO916" s="154"/>
      <c r="CP916" s="154"/>
      <c r="CQ916" s="154"/>
      <c r="CR916" s="154"/>
      <c r="CS916" s="154"/>
      <c r="CT916" s="154"/>
      <c r="CU916" s="154"/>
      <c r="CV916" s="154"/>
      <c r="CW916" s="154"/>
      <c r="CX916" s="154"/>
      <c r="CY916" s="154"/>
      <c r="CZ916" s="154"/>
      <c r="DA916" s="154"/>
      <c r="DB916" s="154"/>
      <c r="DC916" s="154"/>
      <c r="DD916" s="154"/>
      <c r="DE916" s="154"/>
      <c r="DF916" s="154"/>
      <c r="DG916" s="154"/>
      <c r="DH916" s="154"/>
      <c r="DI916" s="154"/>
      <c r="DJ916" s="154"/>
      <c r="DK916" s="154"/>
      <c r="DL916" s="154"/>
      <c r="DM916" s="154"/>
      <c r="DN916" s="154"/>
      <c r="DO916" s="154"/>
      <c r="DP916" s="154"/>
      <c r="DQ916" s="154"/>
      <c r="DR916" s="154"/>
      <c r="DS916" s="154"/>
      <c r="DT916" s="154"/>
      <c r="DU916" s="154"/>
      <c r="DV916" s="154"/>
      <c r="DW916" s="154"/>
      <c r="DX916" s="154"/>
      <c r="DY916" s="154"/>
      <c r="DZ916" s="154"/>
      <c r="EA916" s="154"/>
      <c r="EB916" s="154"/>
      <c r="EC916" s="154"/>
      <c r="ED916" s="154"/>
      <c r="EE916" s="154"/>
      <c r="EF916" s="154"/>
      <c r="EG916" s="154"/>
      <c r="EH916" s="154"/>
      <c r="EI916" s="154"/>
      <c r="EJ916" s="154"/>
      <c r="EK916" s="154"/>
      <c r="EL916" s="154"/>
      <c r="EM916" s="154"/>
      <c r="EN916" s="154"/>
      <c r="EO916" s="154"/>
      <c r="EP916" s="154"/>
      <c r="EQ916" s="154"/>
      <c r="ER916" s="154"/>
      <c r="ES916" s="154"/>
      <c r="ET916" s="154"/>
      <c r="EU916" s="154"/>
      <c r="EV916" s="154"/>
    </row>
    <row r="917" spans="32:152" ht="12.75">
      <c r="AF917" s="154"/>
      <c r="AG917" s="154"/>
      <c r="AH917" s="154"/>
      <c r="AI917" s="154"/>
      <c r="AJ917" s="154"/>
      <c r="AK917" s="154"/>
      <c r="AL917" s="154"/>
      <c r="AM917" s="154"/>
      <c r="AN917" s="154"/>
      <c r="AO917" s="154"/>
      <c r="AP917" s="154"/>
      <c r="AQ917" s="154"/>
      <c r="AR917" s="154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  <c r="BC917" s="154"/>
      <c r="BD917" s="154"/>
      <c r="BE917" s="154"/>
      <c r="BF917" s="154"/>
      <c r="BG917" s="154"/>
      <c r="BH917" s="154"/>
      <c r="BI917" s="154"/>
      <c r="BJ917" s="154"/>
      <c r="BK917" s="154"/>
      <c r="BL917" s="154"/>
      <c r="BM917" s="154"/>
      <c r="BN917" s="154"/>
      <c r="BO917" s="154"/>
      <c r="BP917" s="154"/>
      <c r="BQ917" s="154"/>
      <c r="BR917" s="154"/>
      <c r="BS917" s="154"/>
      <c r="BT917" s="154"/>
      <c r="BU917" s="154"/>
      <c r="BV917" s="154"/>
      <c r="BW917" s="154"/>
      <c r="BX917" s="154"/>
      <c r="BY917" s="154"/>
      <c r="BZ917" s="154"/>
      <c r="CA917" s="154"/>
      <c r="CB917" s="154"/>
      <c r="CC917" s="154"/>
      <c r="CD917" s="154"/>
      <c r="CE917" s="154"/>
      <c r="CF917" s="154"/>
      <c r="CG917" s="154"/>
      <c r="CH917" s="154"/>
      <c r="CI917" s="154"/>
      <c r="CJ917" s="154"/>
      <c r="CK917" s="154"/>
      <c r="CL917" s="154"/>
      <c r="CM917" s="154"/>
      <c r="CN917" s="154"/>
      <c r="CO917" s="154"/>
      <c r="CP917" s="154"/>
      <c r="CQ917" s="154"/>
      <c r="CR917" s="154"/>
      <c r="CS917" s="154"/>
      <c r="CT917" s="154"/>
      <c r="CU917" s="154"/>
      <c r="CV917" s="154"/>
      <c r="CW917" s="154"/>
      <c r="CX917" s="154"/>
      <c r="CY917" s="154"/>
      <c r="CZ917" s="154"/>
      <c r="DA917" s="154"/>
      <c r="DB917" s="154"/>
      <c r="DC917" s="154"/>
      <c r="DD917" s="154"/>
      <c r="DE917" s="154"/>
      <c r="DF917" s="154"/>
      <c r="DG917" s="154"/>
      <c r="DH917" s="154"/>
      <c r="DI917" s="154"/>
      <c r="DJ917" s="154"/>
      <c r="DK917" s="154"/>
      <c r="DL917" s="154"/>
      <c r="DM917" s="154"/>
      <c r="DN917" s="154"/>
      <c r="DO917" s="154"/>
      <c r="DP917" s="154"/>
      <c r="DQ917" s="154"/>
      <c r="DR917" s="154"/>
      <c r="DS917" s="154"/>
      <c r="DT917" s="154"/>
      <c r="DU917" s="154"/>
      <c r="DV917" s="154"/>
      <c r="DW917" s="154"/>
      <c r="DX917" s="154"/>
      <c r="DY917" s="154"/>
      <c r="DZ917" s="154"/>
      <c r="EA917" s="154"/>
      <c r="EB917" s="154"/>
      <c r="EC917" s="154"/>
      <c r="ED917" s="154"/>
      <c r="EE917" s="154"/>
      <c r="EF917" s="154"/>
      <c r="EG917" s="154"/>
      <c r="EH917" s="154"/>
      <c r="EI917" s="154"/>
      <c r="EJ917" s="154"/>
      <c r="EK917" s="154"/>
      <c r="EL917" s="154"/>
      <c r="EM917" s="154"/>
      <c r="EN917" s="154"/>
      <c r="EO917" s="154"/>
      <c r="EP917" s="154"/>
      <c r="EQ917" s="154"/>
      <c r="ER917" s="154"/>
      <c r="ES917" s="154"/>
      <c r="ET917" s="154"/>
      <c r="EU917" s="154"/>
      <c r="EV917" s="154"/>
    </row>
    <row r="918" spans="32:152" ht="12.75">
      <c r="AF918" s="154"/>
      <c r="AG918" s="154"/>
      <c r="AH918" s="154"/>
      <c r="AI918" s="154"/>
      <c r="AJ918" s="154"/>
      <c r="AK918" s="154"/>
      <c r="AL918" s="154"/>
      <c r="AM918" s="154"/>
      <c r="AN918" s="154"/>
      <c r="AO918" s="154"/>
      <c r="AP918" s="154"/>
      <c r="AQ918" s="154"/>
      <c r="AR918" s="154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  <c r="BC918" s="154"/>
      <c r="BD918" s="154"/>
      <c r="BE918" s="154"/>
      <c r="BF918" s="154"/>
      <c r="BG918" s="154"/>
      <c r="BH918" s="154"/>
      <c r="BI918" s="154"/>
      <c r="BJ918" s="154"/>
      <c r="BK918" s="154"/>
      <c r="BL918" s="154"/>
      <c r="BM918" s="154"/>
      <c r="BN918" s="154"/>
      <c r="BO918" s="154"/>
      <c r="BP918" s="154"/>
      <c r="BQ918" s="154"/>
      <c r="BR918" s="154"/>
      <c r="BS918" s="154"/>
      <c r="BT918" s="154"/>
      <c r="BU918" s="154"/>
      <c r="BV918" s="154"/>
      <c r="BW918" s="154"/>
      <c r="BX918" s="154"/>
      <c r="BY918" s="154"/>
      <c r="BZ918" s="154"/>
      <c r="CA918" s="154"/>
      <c r="CB918" s="154"/>
      <c r="CC918" s="154"/>
      <c r="CD918" s="154"/>
      <c r="CE918" s="154"/>
      <c r="CF918" s="154"/>
      <c r="CG918" s="154"/>
      <c r="CH918" s="154"/>
      <c r="CI918" s="154"/>
      <c r="CJ918" s="154"/>
      <c r="CK918" s="154"/>
      <c r="CL918" s="154"/>
      <c r="CM918" s="154"/>
      <c r="CN918" s="154"/>
      <c r="CO918" s="154"/>
      <c r="CP918" s="154"/>
      <c r="CQ918" s="154"/>
      <c r="CR918" s="154"/>
      <c r="CS918" s="154"/>
      <c r="CT918" s="154"/>
      <c r="CU918" s="154"/>
      <c r="CV918" s="154"/>
      <c r="CW918" s="154"/>
      <c r="CX918" s="154"/>
      <c r="CY918" s="154"/>
      <c r="CZ918" s="154"/>
      <c r="DA918" s="154"/>
      <c r="DB918" s="154"/>
      <c r="DC918" s="154"/>
      <c r="DD918" s="154"/>
      <c r="DE918" s="154"/>
      <c r="DF918" s="154"/>
      <c r="DG918" s="154"/>
      <c r="DH918" s="154"/>
      <c r="DI918" s="154"/>
      <c r="DJ918" s="154"/>
      <c r="DK918" s="154"/>
      <c r="DL918" s="154"/>
      <c r="DM918" s="154"/>
      <c r="DN918" s="154"/>
      <c r="DO918" s="154"/>
      <c r="DP918" s="154"/>
      <c r="DQ918" s="154"/>
      <c r="DR918" s="154"/>
      <c r="DS918" s="154"/>
      <c r="DT918" s="154"/>
      <c r="DU918" s="154"/>
      <c r="DV918" s="154"/>
      <c r="DW918" s="154"/>
      <c r="DX918" s="154"/>
      <c r="DY918" s="154"/>
      <c r="DZ918" s="154"/>
      <c r="EA918" s="154"/>
      <c r="EB918" s="154"/>
      <c r="EC918" s="154"/>
      <c r="ED918" s="154"/>
      <c r="EE918" s="154"/>
      <c r="EF918" s="154"/>
      <c r="EG918" s="154"/>
      <c r="EH918" s="154"/>
      <c r="EI918" s="154"/>
      <c r="EJ918" s="154"/>
      <c r="EK918" s="154"/>
      <c r="EL918" s="154"/>
      <c r="EM918" s="154"/>
      <c r="EN918" s="154"/>
      <c r="EO918" s="154"/>
      <c r="EP918" s="154"/>
      <c r="EQ918" s="154"/>
      <c r="ER918" s="154"/>
      <c r="ES918" s="154"/>
      <c r="ET918" s="154"/>
      <c r="EU918" s="154"/>
      <c r="EV918" s="154"/>
    </row>
    <row r="919" spans="32:152" ht="12.75">
      <c r="AF919" s="154"/>
      <c r="AG919" s="154"/>
      <c r="AH919" s="154"/>
      <c r="AI919" s="154"/>
      <c r="AJ919" s="154"/>
      <c r="AK919" s="154"/>
      <c r="AL919" s="154"/>
      <c r="AM919" s="154"/>
      <c r="AN919" s="154"/>
      <c r="AO919" s="154"/>
      <c r="AP919" s="154"/>
      <c r="AQ919" s="154"/>
      <c r="AR919" s="154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  <c r="BC919" s="154"/>
      <c r="BD919" s="154"/>
      <c r="BE919" s="154"/>
      <c r="BF919" s="154"/>
      <c r="BG919" s="154"/>
      <c r="BH919" s="154"/>
      <c r="BI919" s="154"/>
      <c r="BJ919" s="154"/>
      <c r="BK919" s="154"/>
      <c r="BL919" s="154"/>
      <c r="BM919" s="154"/>
      <c r="BN919" s="154"/>
      <c r="BO919" s="154"/>
      <c r="BP919" s="154"/>
      <c r="BQ919" s="154"/>
      <c r="BR919" s="154"/>
      <c r="BS919" s="154"/>
      <c r="BT919" s="154"/>
      <c r="BU919" s="154"/>
      <c r="BV919" s="154"/>
      <c r="BW919" s="154"/>
      <c r="BX919" s="154"/>
      <c r="BY919" s="154"/>
      <c r="BZ919" s="154"/>
      <c r="CA919" s="154"/>
      <c r="CB919" s="154"/>
      <c r="CC919" s="154"/>
      <c r="CD919" s="154"/>
      <c r="CE919" s="154"/>
      <c r="CF919" s="154"/>
      <c r="CG919" s="154"/>
      <c r="CH919" s="154"/>
      <c r="CI919" s="154"/>
      <c r="CJ919" s="154"/>
      <c r="CK919" s="154"/>
      <c r="CL919" s="154"/>
      <c r="CM919" s="154"/>
      <c r="CN919" s="154"/>
      <c r="CO919" s="154"/>
      <c r="CP919" s="154"/>
      <c r="CQ919" s="154"/>
      <c r="CR919" s="154"/>
      <c r="CS919" s="154"/>
      <c r="CT919" s="154"/>
      <c r="CU919" s="154"/>
      <c r="CV919" s="154"/>
      <c r="CW919" s="154"/>
      <c r="CX919" s="154"/>
      <c r="CY919" s="154"/>
      <c r="CZ919" s="154"/>
      <c r="DA919" s="154"/>
      <c r="DB919" s="154"/>
      <c r="DC919" s="154"/>
      <c r="DD919" s="154"/>
      <c r="DE919" s="154"/>
      <c r="DF919" s="154"/>
      <c r="DG919" s="154"/>
      <c r="DH919" s="154"/>
      <c r="DI919" s="154"/>
      <c r="DJ919" s="154"/>
      <c r="DK919" s="154"/>
      <c r="DL919" s="154"/>
      <c r="DM919" s="154"/>
      <c r="DN919" s="154"/>
      <c r="DO919" s="154"/>
      <c r="DP919" s="154"/>
      <c r="DQ919" s="154"/>
      <c r="DR919" s="154"/>
      <c r="DS919" s="154"/>
      <c r="DT919" s="154"/>
      <c r="DU919" s="154"/>
      <c r="DV919" s="154"/>
      <c r="DW919" s="154"/>
      <c r="DX919" s="154"/>
      <c r="DY919" s="154"/>
      <c r="DZ919" s="154"/>
      <c r="EA919" s="154"/>
      <c r="EB919" s="154"/>
      <c r="EC919" s="154"/>
      <c r="ED919" s="154"/>
      <c r="EE919" s="154"/>
      <c r="EF919" s="154"/>
      <c r="EG919" s="154"/>
      <c r="EH919" s="154"/>
      <c r="EI919" s="154"/>
      <c r="EJ919" s="154"/>
      <c r="EK919" s="154"/>
      <c r="EL919" s="154"/>
      <c r="EM919" s="154"/>
      <c r="EN919" s="154"/>
      <c r="EO919" s="154"/>
      <c r="EP919" s="154"/>
      <c r="EQ919" s="154"/>
      <c r="ER919" s="154"/>
      <c r="ES919" s="154"/>
      <c r="ET919" s="154"/>
      <c r="EU919" s="154"/>
      <c r="EV919" s="154"/>
    </row>
    <row r="920" spans="32:152" ht="12.75">
      <c r="AF920" s="154"/>
      <c r="AG920" s="154"/>
      <c r="AH920" s="154"/>
      <c r="AI920" s="154"/>
      <c r="AJ920" s="154"/>
      <c r="AK920" s="154"/>
      <c r="AL920" s="154"/>
      <c r="AM920" s="154"/>
      <c r="AN920" s="154"/>
      <c r="AO920" s="154"/>
      <c r="AP920" s="154"/>
      <c r="AQ920" s="154"/>
      <c r="AR920" s="154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  <c r="BC920" s="154"/>
      <c r="BD920" s="154"/>
      <c r="BE920" s="154"/>
      <c r="BF920" s="154"/>
      <c r="BG920" s="154"/>
      <c r="BH920" s="154"/>
      <c r="BI920" s="154"/>
      <c r="BJ920" s="154"/>
      <c r="BK920" s="154"/>
      <c r="BL920" s="154"/>
      <c r="BM920" s="154"/>
      <c r="BN920" s="154"/>
      <c r="BO920" s="154"/>
      <c r="BP920" s="154"/>
      <c r="BQ920" s="154"/>
      <c r="BR920" s="154"/>
      <c r="BS920" s="154"/>
      <c r="BT920" s="154"/>
      <c r="BU920" s="154"/>
      <c r="BV920" s="154"/>
      <c r="BW920" s="154"/>
      <c r="BX920" s="154"/>
      <c r="BY920" s="154"/>
      <c r="BZ920" s="154"/>
      <c r="CA920" s="154"/>
      <c r="CB920" s="154"/>
      <c r="CC920" s="154"/>
      <c r="CD920" s="154"/>
      <c r="CE920" s="154"/>
      <c r="CF920" s="154"/>
      <c r="CG920" s="154"/>
      <c r="CH920" s="154"/>
      <c r="CI920" s="154"/>
      <c r="CJ920" s="154"/>
      <c r="CK920" s="154"/>
      <c r="CL920" s="154"/>
      <c r="CM920" s="154"/>
      <c r="CN920" s="154"/>
      <c r="CO920" s="154"/>
      <c r="CP920" s="154"/>
      <c r="CQ920" s="154"/>
      <c r="CR920" s="154"/>
      <c r="CS920" s="154"/>
      <c r="CT920" s="154"/>
      <c r="CU920" s="154"/>
      <c r="CV920" s="154"/>
      <c r="CW920" s="154"/>
      <c r="CX920" s="154"/>
      <c r="CY920" s="154"/>
      <c r="CZ920" s="154"/>
      <c r="DA920" s="154"/>
      <c r="DB920" s="154"/>
      <c r="DC920" s="154"/>
      <c r="DD920" s="154"/>
      <c r="DE920" s="154"/>
      <c r="DF920" s="154"/>
      <c r="DG920" s="154"/>
      <c r="DH920" s="154"/>
      <c r="DI920" s="154"/>
      <c r="DJ920" s="154"/>
      <c r="DK920" s="154"/>
      <c r="DL920" s="154"/>
      <c r="DM920" s="154"/>
      <c r="DN920" s="154"/>
      <c r="DO920" s="154"/>
      <c r="DP920" s="154"/>
      <c r="DQ920" s="154"/>
      <c r="DR920" s="154"/>
      <c r="DS920" s="154"/>
      <c r="DT920" s="154"/>
      <c r="DU920" s="154"/>
      <c r="DV920" s="154"/>
      <c r="DW920" s="154"/>
      <c r="DX920" s="154"/>
      <c r="DY920" s="154"/>
      <c r="DZ920" s="154"/>
      <c r="EA920" s="154"/>
      <c r="EB920" s="154"/>
      <c r="EC920" s="154"/>
      <c r="ED920" s="154"/>
      <c r="EE920" s="154"/>
      <c r="EF920" s="154"/>
      <c r="EG920" s="154"/>
      <c r="EH920" s="154"/>
      <c r="EI920" s="154"/>
      <c r="EJ920" s="154"/>
      <c r="EK920" s="154"/>
      <c r="EL920" s="154"/>
      <c r="EM920" s="154"/>
      <c r="EN920" s="154"/>
      <c r="EO920" s="154"/>
      <c r="EP920" s="154"/>
      <c r="EQ920" s="154"/>
      <c r="ER920" s="154"/>
      <c r="ES920" s="154"/>
      <c r="ET920" s="154"/>
      <c r="EU920" s="154"/>
      <c r="EV920" s="154"/>
    </row>
    <row r="921" spans="32:152" ht="12.75">
      <c r="AF921" s="154"/>
      <c r="AG921" s="154"/>
      <c r="AH921" s="154"/>
      <c r="AI921" s="154"/>
      <c r="AJ921" s="154"/>
      <c r="AK921" s="154"/>
      <c r="AL921" s="154"/>
      <c r="AM921" s="154"/>
      <c r="AN921" s="154"/>
      <c r="AO921" s="154"/>
      <c r="AP921" s="154"/>
      <c r="AQ921" s="154"/>
      <c r="AR921" s="154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  <c r="BC921" s="154"/>
      <c r="BD921" s="154"/>
      <c r="BE921" s="154"/>
      <c r="BF921" s="154"/>
      <c r="BG921" s="154"/>
      <c r="BH921" s="154"/>
      <c r="BI921" s="154"/>
      <c r="BJ921" s="154"/>
      <c r="BK921" s="154"/>
      <c r="BL921" s="154"/>
      <c r="BM921" s="154"/>
      <c r="BN921" s="154"/>
      <c r="BO921" s="154"/>
      <c r="BP921" s="154"/>
      <c r="BQ921" s="154"/>
      <c r="BR921" s="154"/>
      <c r="BS921" s="154"/>
      <c r="BT921" s="154"/>
      <c r="BU921" s="154"/>
      <c r="BV921" s="154"/>
      <c r="BW921" s="154"/>
      <c r="BX921" s="154"/>
      <c r="BY921" s="154"/>
      <c r="BZ921" s="154"/>
      <c r="CA921" s="154"/>
      <c r="CB921" s="154"/>
      <c r="CC921" s="154"/>
      <c r="CD921" s="154"/>
      <c r="CE921" s="154"/>
      <c r="CF921" s="154"/>
      <c r="CG921" s="154"/>
      <c r="CH921" s="154"/>
      <c r="CI921" s="154"/>
      <c r="CJ921" s="154"/>
      <c r="CK921" s="154"/>
      <c r="CL921" s="154"/>
      <c r="CM921" s="154"/>
      <c r="CN921" s="154"/>
      <c r="CO921" s="154"/>
      <c r="CP921" s="154"/>
      <c r="CQ921" s="154"/>
      <c r="CR921" s="154"/>
      <c r="CS921" s="154"/>
      <c r="CT921" s="154"/>
      <c r="CU921" s="154"/>
      <c r="CV921" s="154"/>
      <c r="CW921" s="154"/>
      <c r="CX921" s="154"/>
      <c r="CY921" s="154"/>
      <c r="CZ921" s="154"/>
      <c r="DA921" s="154"/>
      <c r="DB921" s="154"/>
      <c r="DC921" s="154"/>
      <c r="DD921" s="154"/>
      <c r="DE921" s="154"/>
      <c r="DF921" s="154"/>
      <c r="DG921" s="154"/>
      <c r="DH921" s="154"/>
      <c r="DI921" s="154"/>
      <c r="DJ921" s="154"/>
      <c r="DK921" s="154"/>
      <c r="DL921" s="154"/>
      <c r="DM921" s="154"/>
      <c r="DN921" s="154"/>
      <c r="DO921" s="154"/>
      <c r="DP921" s="154"/>
      <c r="DQ921" s="154"/>
      <c r="DR921" s="154"/>
      <c r="DS921" s="154"/>
      <c r="DT921" s="154"/>
      <c r="DU921" s="154"/>
      <c r="DV921" s="154"/>
      <c r="DW921" s="154"/>
      <c r="DX921" s="154"/>
      <c r="DY921" s="154"/>
      <c r="DZ921" s="154"/>
      <c r="EA921" s="154"/>
      <c r="EB921" s="154"/>
      <c r="EC921" s="154"/>
      <c r="ED921" s="154"/>
      <c r="EE921" s="154"/>
      <c r="EF921" s="154"/>
      <c r="EG921" s="154"/>
      <c r="EH921" s="154"/>
      <c r="EI921" s="154"/>
      <c r="EJ921" s="154"/>
      <c r="EK921" s="154"/>
      <c r="EL921" s="154"/>
      <c r="EM921" s="154"/>
      <c r="EN921" s="154"/>
      <c r="EO921" s="154"/>
      <c r="EP921" s="154"/>
      <c r="EQ921" s="154"/>
      <c r="ER921" s="154"/>
      <c r="ES921" s="154"/>
      <c r="ET921" s="154"/>
      <c r="EU921" s="154"/>
      <c r="EV921" s="154"/>
    </row>
    <row r="922" spans="32:152" ht="12.75">
      <c r="AF922" s="154"/>
      <c r="AG922" s="154"/>
      <c r="AH922" s="154"/>
      <c r="AI922" s="154"/>
      <c r="AJ922" s="154"/>
      <c r="AK922" s="154"/>
      <c r="AL922" s="154"/>
      <c r="AM922" s="154"/>
      <c r="AN922" s="154"/>
      <c r="AO922" s="154"/>
      <c r="AP922" s="154"/>
      <c r="AQ922" s="154"/>
      <c r="AR922" s="154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  <c r="BC922" s="154"/>
      <c r="BD922" s="154"/>
      <c r="BE922" s="154"/>
      <c r="BF922" s="154"/>
      <c r="BG922" s="154"/>
      <c r="BH922" s="154"/>
      <c r="BI922" s="154"/>
      <c r="BJ922" s="154"/>
      <c r="BK922" s="154"/>
      <c r="BL922" s="154"/>
      <c r="BM922" s="154"/>
      <c r="BN922" s="154"/>
      <c r="BO922" s="154"/>
      <c r="BP922" s="154"/>
      <c r="BQ922" s="154"/>
      <c r="BR922" s="154"/>
      <c r="BS922" s="154"/>
      <c r="BT922" s="154"/>
      <c r="BU922" s="154"/>
      <c r="BV922" s="154"/>
      <c r="BW922" s="154"/>
      <c r="BX922" s="154"/>
      <c r="BY922" s="154"/>
      <c r="BZ922" s="154"/>
      <c r="CA922" s="154"/>
      <c r="CB922" s="154"/>
      <c r="CC922" s="154"/>
      <c r="CD922" s="154"/>
      <c r="CE922" s="154"/>
      <c r="CF922" s="154"/>
      <c r="CG922" s="154"/>
      <c r="CH922" s="154"/>
      <c r="CI922" s="154"/>
      <c r="CJ922" s="154"/>
      <c r="CK922" s="154"/>
      <c r="CL922" s="154"/>
      <c r="CM922" s="154"/>
      <c r="CN922" s="154"/>
      <c r="CO922" s="154"/>
      <c r="CP922" s="154"/>
      <c r="CQ922" s="154"/>
      <c r="CR922" s="154"/>
      <c r="CS922" s="154"/>
      <c r="CT922" s="154"/>
      <c r="CU922" s="154"/>
      <c r="CV922" s="154"/>
      <c r="CW922" s="154"/>
      <c r="CX922" s="154"/>
      <c r="CY922" s="154"/>
      <c r="CZ922" s="154"/>
      <c r="DA922" s="154"/>
      <c r="DB922" s="154"/>
      <c r="DC922" s="154"/>
      <c r="DD922" s="154"/>
      <c r="DE922" s="154"/>
      <c r="DF922" s="154"/>
      <c r="DG922" s="154"/>
      <c r="DH922" s="154"/>
      <c r="DI922" s="154"/>
      <c r="DJ922" s="154"/>
      <c r="DK922" s="154"/>
      <c r="DL922" s="154"/>
      <c r="DM922" s="154"/>
      <c r="DN922" s="154"/>
      <c r="DO922" s="154"/>
      <c r="DP922" s="154"/>
      <c r="DQ922" s="154"/>
      <c r="DR922" s="154"/>
      <c r="DS922" s="154"/>
      <c r="DT922" s="154"/>
      <c r="DU922" s="154"/>
      <c r="DV922" s="154"/>
      <c r="DW922" s="154"/>
      <c r="DX922" s="154"/>
      <c r="DY922" s="154"/>
      <c r="DZ922" s="154"/>
      <c r="EA922" s="154"/>
      <c r="EB922" s="154"/>
      <c r="EC922" s="154"/>
      <c r="ED922" s="154"/>
      <c r="EE922" s="154"/>
      <c r="EF922" s="154"/>
      <c r="EG922" s="154"/>
      <c r="EH922" s="154"/>
      <c r="EI922" s="154"/>
      <c r="EJ922" s="154"/>
      <c r="EK922" s="154"/>
      <c r="EL922" s="154"/>
      <c r="EM922" s="154"/>
      <c r="EN922" s="154"/>
      <c r="EO922" s="154"/>
      <c r="EP922" s="154"/>
      <c r="EQ922" s="154"/>
      <c r="ER922" s="154"/>
      <c r="ES922" s="154"/>
      <c r="ET922" s="154"/>
      <c r="EU922" s="154"/>
      <c r="EV922" s="154"/>
    </row>
    <row r="923" spans="32:152" ht="12.75">
      <c r="AF923" s="154"/>
      <c r="AG923" s="154"/>
      <c r="AH923" s="154"/>
      <c r="AI923" s="154"/>
      <c r="AJ923" s="154"/>
      <c r="AK923" s="154"/>
      <c r="AL923" s="154"/>
      <c r="AM923" s="154"/>
      <c r="AN923" s="154"/>
      <c r="AO923" s="154"/>
      <c r="AP923" s="154"/>
      <c r="AQ923" s="154"/>
      <c r="AR923" s="154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  <c r="BC923" s="154"/>
      <c r="BD923" s="154"/>
      <c r="BE923" s="154"/>
      <c r="BF923" s="154"/>
      <c r="BG923" s="154"/>
      <c r="BH923" s="154"/>
      <c r="BI923" s="154"/>
      <c r="BJ923" s="154"/>
      <c r="BK923" s="154"/>
      <c r="BL923" s="154"/>
      <c r="BM923" s="154"/>
      <c r="BN923" s="154"/>
      <c r="BO923" s="154"/>
      <c r="BP923" s="154"/>
      <c r="BQ923" s="154"/>
      <c r="BR923" s="154"/>
      <c r="BS923" s="154"/>
      <c r="BT923" s="154"/>
      <c r="BU923" s="154"/>
      <c r="BV923" s="154"/>
      <c r="BW923" s="154"/>
      <c r="BX923" s="154"/>
      <c r="BY923" s="154"/>
      <c r="BZ923" s="154"/>
      <c r="CA923" s="154"/>
      <c r="CB923" s="154"/>
      <c r="CC923" s="154"/>
      <c r="CD923" s="154"/>
      <c r="CE923" s="154"/>
      <c r="CF923" s="154"/>
      <c r="CG923" s="154"/>
      <c r="CH923" s="154"/>
      <c r="CI923" s="154"/>
      <c r="CJ923" s="154"/>
      <c r="CK923" s="154"/>
      <c r="CL923" s="154"/>
      <c r="CM923" s="154"/>
      <c r="CN923" s="154"/>
      <c r="CO923" s="154"/>
      <c r="CP923" s="154"/>
      <c r="CQ923" s="154"/>
      <c r="CR923" s="154"/>
      <c r="CS923" s="154"/>
      <c r="CT923" s="154"/>
      <c r="CU923" s="154"/>
      <c r="CV923" s="154"/>
      <c r="CW923" s="154"/>
      <c r="CX923" s="154"/>
      <c r="CY923" s="154"/>
      <c r="CZ923" s="154"/>
      <c r="DA923" s="154"/>
      <c r="DB923" s="154"/>
      <c r="DC923" s="154"/>
      <c r="DD923" s="154"/>
      <c r="DE923" s="154"/>
      <c r="DF923" s="154"/>
      <c r="DG923" s="154"/>
      <c r="DH923" s="154"/>
      <c r="DI923" s="154"/>
      <c r="DJ923" s="154"/>
      <c r="DK923" s="154"/>
      <c r="DL923" s="154"/>
      <c r="DM923" s="154"/>
      <c r="DN923" s="154"/>
      <c r="DO923" s="154"/>
      <c r="DP923" s="154"/>
      <c r="DQ923" s="154"/>
      <c r="DR923" s="154"/>
      <c r="DS923" s="154"/>
      <c r="DT923" s="154"/>
      <c r="DU923" s="154"/>
      <c r="DV923" s="154"/>
      <c r="DW923" s="154"/>
      <c r="DX923" s="154"/>
      <c r="DY923" s="154"/>
      <c r="DZ923" s="154"/>
      <c r="EA923" s="154"/>
      <c r="EB923" s="154"/>
      <c r="EC923" s="154"/>
      <c r="ED923" s="154"/>
      <c r="EE923" s="154"/>
      <c r="EF923" s="154"/>
      <c r="EG923" s="154"/>
      <c r="EH923" s="154"/>
      <c r="EI923" s="154"/>
      <c r="EJ923" s="154"/>
      <c r="EK923" s="154"/>
      <c r="EL923" s="154"/>
      <c r="EM923" s="154"/>
      <c r="EN923" s="154"/>
      <c r="EO923" s="154"/>
      <c r="EP923" s="154"/>
      <c r="EQ923" s="154"/>
      <c r="ER923" s="154"/>
      <c r="ES923" s="154"/>
      <c r="ET923" s="154"/>
      <c r="EU923" s="154"/>
      <c r="EV923" s="154"/>
    </row>
    <row r="924" spans="32:152" ht="12.75">
      <c r="AF924" s="154"/>
      <c r="AG924" s="154"/>
      <c r="AH924" s="154"/>
      <c r="AI924" s="154"/>
      <c r="AJ924" s="154"/>
      <c r="AK924" s="154"/>
      <c r="AL924" s="154"/>
      <c r="AM924" s="154"/>
      <c r="AN924" s="154"/>
      <c r="AO924" s="154"/>
      <c r="AP924" s="154"/>
      <c r="AQ924" s="154"/>
      <c r="AR924" s="154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  <c r="BD924" s="154"/>
      <c r="BE924" s="154"/>
      <c r="BF924" s="154"/>
      <c r="BG924" s="154"/>
      <c r="BH924" s="154"/>
      <c r="BI924" s="154"/>
      <c r="BJ924" s="154"/>
      <c r="BK924" s="154"/>
      <c r="BL924" s="154"/>
      <c r="BM924" s="154"/>
      <c r="BN924" s="154"/>
      <c r="BO924" s="154"/>
      <c r="BP924" s="154"/>
      <c r="BQ924" s="154"/>
      <c r="BR924" s="154"/>
      <c r="BS924" s="154"/>
      <c r="BT924" s="154"/>
      <c r="BU924" s="154"/>
      <c r="BV924" s="154"/>
      <c r="BW924" s="154"/>
      <c r="BX924" s="154"/>
      <c r="BY924" s="154"/>
      <c r="BZ924" s="154"/>
      <c r="CA924" s="154"/>
      <c r="CB924" s="154"/>
      <c r="CC924" s="154"/>
      <c r="CD924" s="154"/>
      <c r="CE924" s="154"/>
      <c r="CF924" s="154"/>
      <c r="CG924" s="154"/>
      <c r="CH924" s="154"/>
      <c r="CI924" s="154"/>
      <c r="CJ924" s="154"/>
      <c r="CK924" s="154"/>
      <c r="CL924" s="154"/>
      <c r="CM924" s="154"/>
      <c r="CN924" s="154"/>
      <c r="CO924" s="154"/>
      <c r="CP924" s="154"/>
      <c r="CQ924" s="154"/>
      <c r="CR924" s="154"/>
      <c r="CS924" s="154"/>
      <c r="CT924" s="154"/>
      <c r="CU924" s="154"/>
      <c r="CV924" s="154"/>
      <c r="CW924" s="154"/>
      <c r="CX924" s="154"/>
      <c r="CY924" s="154"/>
      <c r="CZ924" s="154"/>
      <c r="DA924" s="154"/>
      <c r="DB924" s="154"/>
      <c r="DC924" s="154"/>
      <c r="DD924" s="154"/>
      <c r="DE924" s="154"/>
      <c r="DF924" s="154"/>
      <c r="DG924" s="154"/>
      <c r="DH924" s="154"/>
      <c r="DI924" s="154"/>
      <c r="DJ924" s="154"/>
      <c r="DK924" s="154"/>
      <c r="DL924" s="154"/>
      <c r="DM924" s="154"/>
      <c r="DN924" s="154"/>
      <c r="DO924" s="154"/>
      <c r="DP924" s="154"/>
      <c r="DQ924" s="154"/>
      <c r="DR924" s="154"/>
      <c r="DS924" s="154"/>
      <c r="DT924" s="154"/>
      <c r="DU924" s="154"/>
      <c r="DV924" s="154"/>
      <c r="DW924" s="154"/>
      <c r="DX924" s="154"/>
      <c r="DY924" s="154"/>
      <c r="DZ924" s="154"/>
      <c r="EA924" s="154"/>
      <c r="EB924" s="154"/>
      <c r="EC924" s="154"/>
      <c r="ED924" s="154"/>
      <c r="EE924" s="154"/>
      <c r="EF924" s="154"/>
      <c r="EG924" s="154"/>
      <c r="EH924" s="154"/>
      <c r="EI924" s="154"/>
      <c r="EJ924" s="154"/>
      <c r="EK924" s="154"/>
      <c r="EL924" s="154"/>
      <c r="EM924" s="154"/>
      <c r="EN924" s="154"/>
      <c r="EO924" s="154"/>
      <c r="EP924" s="154"/>
      <c r="EQ924" s="154"/>
      <c r="ER924" s="154"/>
      <c r="ES924" s="154"/>
      <c r="ET924" s="154"/>
      <c r="EU924" s="154"/>
      <c r="EV924" s="154"/>
    </row>
    <row r="925" spans="32:152" ht="12.75">
      <c r="AF925" s="154"/>
      <c r="AG925" s="154"/>
      <c r="AH925" s="154"/>
      <c r="AI925" s="154"/>
      <c r="AJ925" s="154"/>
      <c r="AK925" s="154"/>
      <c r="AL925" s="154"/>
      <c r="AM925" s="154"/>
      <c r="AN925" s="154"/>
      <c r="AO925" s="154"/>
      <c r="AP925" s="154"/>
      <c r="AQ925" s="154"/>
      <c r="AR925" s="154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  <c r="BD925" s="154"/>
      <c r="BE925" s="154"/>
      <c r="BF925" s="154"/>
      <c r="BG925" s="154"/>
      <c r="BH925" s="154"/>
      <c r="BI925" s="154"/>
      <c r="BJ925" s="154"/>
      <c r="BK925" s="154"/>
      <c r="BL925" s="154"/>
      <c r="BM925" s="154"/>
      <c r="BN925" s="154"/>
      <c r="BO925" s="154"/>
      <c r="BP925" s="154"/>
      <c r="BQ925" s="154"/>
      <c r="BR925" s="154"/>
      <c r="BS925" s="154"/>
      <c r="BT925" s="154"/>
      <c r="BU925" s="154"/>
      <c r="BV925" s="154"/>
      <c r="BW925" s="154"/>
      <c r="BX925" s="154"/>
      <c r="BY925" s="154"/>
      <c r="BZ925" s="154"/>
      <c r="CA925" s="154"/>
      <c r="CB925" s="154"/>
      <c r="CC925" s="154"/>
      <c r="CD925" s="154"/>
      <c r="CE925" s="154"/>
      <c r="CF925" s="154"/>
      <c r="CG925" s="154"/>
      <c r="CH925" s="154"/>
      <c r="CI925" s="154"/>
      <c r="CJ925" s="154"/>
      <c r="CK925" s="154"/>
      <c r="CL925" s="154"/>
      <c r="CM925" s="154"/>
      <c r="CN925" s="154"/>
      <c r="CO925" s="154"/>
      <c r="CP925" s="154"/>
      <c r="CQ925" s="154"/>
      <c r="CR925" s="154"/>
      <c r="CS925" s="154"/>
      <c r="CT925" s="154"/>
      <c r="CU925" s="154"/>
      <c r="CV925" s="154"/>
      <c r="CW925" s="154"/>
      <c r="CX925" s="154"/>
      <c r="CY925" s="154"/>
      <c r="CZ925" s="154"/>
      <c r="DA925" s="154"/>
      <c r="DB925" s="154"/>
      <c r="DC925" s="154"/>
      <c r="DD925" s="154"/>
      <c r="DE925" s="154"/>
      <c r="DF925" s="154"/>
      <c r="DG925" s="154"/>
      <c r="DH925" s="154"/>
      <c r="DI925" s="154"/>
      <c r="DJ925" s="154"/>
      <c r="DK925" s="154"/>
      <c r="DL925" s="154"/>
      <c r="DM925" s="154"/>
      <c r="DN925" s="154"/>
      <c r="DO925" s="154"/>
      <c r="DP925" s="154"/>
      <c r="DQ925" s="154"/>
      <c r="DR925" s="154"/>
      <c r="DS925" s="154"/>
      <c r="DT925" s="154"/>
      <c r="DU925" s="154"/>
      <c r="DV925" s="154"/>
      <c r="DW925" s="154"/>
      <c r="DX925" s="154"/>
      <c r="DY925" s="154"/>
      <c r="DZ925" s="154"/>
      <c r="EA925" s="154"/>
      <c r="EB925" s="154"/>
      <c r="EC925" s="154"/>
      <c r="ED925" s="154"/>
      <c r="EE925" s="154"/>
      <c r="EF925" s="154"/>
      <c r="EG925" s="154"/>
      <c r="EH925" s="154"/>
      <c r="EI925" s="154"/>
      <c r="EJ925" s="154"/>
      <c r="EK925" s="154"/>
      <c r="EL925" s="154"/>
      <c r="EM925" s="154"/>
      <c r="EN925" s="154"/>
      <c r="EO925" s="154"/>
      <c r="EP925" s="154"/>
      <c r="EQ925" s="154"/>
      <c r="ER925" s="154"/>
      <c r="ES925" s="154"/>
      <c r="ET925" s="154"/>
      <c r="EU925" s="154"/>
      <c r="EV925" s="154"/>
    </row>
    <row r="926" spans="32:152" ht="12.75"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  <c r="BD926" s="154"/>
      <c r="BE926" s="154"/>
      <c r="BF926" s="154"/>
      <c r="BG926" s="154"/>
      <c r="BH926" s="154"/>
      <c r="BI926" s="154"/>
      <c r="BJ926" s="154"/>
      <c r="BK926" s="154"/>
      <c r="BL926" s="154"/>
      <c r="BM926" s="154"/>
      <c r="BN926" s="154"/>
      <c r="BO926" s="154"/>
      <c r="BP926" s="154"/>
      <c r="BQ926" s="154"/>
      <c r="BR926" s="154"/>
      <c r="BS926" s="154"/>
      <c r="BT926" s="154"/>
      <c r="BU926" s="154"/>
      <c r="BV926" s="154"/>
      <c r="BW926" s="154"/>
      <c r="BX926" s="154"/>
      <c r="BY926" s="154"/>
      <c r="BZ926" s="154"/>
      <c r="CA926" s="154"/>
      <c r="CB926" s="154"/>
      <c r="CC926" s="154"/>
      <c r="CD926" s="154"/>
      <c r="CE926" s="154"/>
      <c r="CF926" s="154"/>
      <c r="CG926" s="154"/>
      <c r="CH926" s="154"/>
      <c r="CI926" s="154"/>
      <c r="CJ926" s="154"/>
      <c r="CK926" s="154"/>
      <c r="CL926" s="154"/>
      <c r="CM926" s="154"/>
      <c r="CN926" s="154"/>
      <c r="CO926" s="154"/>
      <c r="CP926" s="154"/>
      <c r="CQ926" s="154"/>
      <c r="CR926" s="154"/>
      <c r="CS926" s="154"/>
      <c r="CT926" s="154"/>
      <c r="CU926" s="154"/>
      <c r="CV926" s="154"/>
      <c r="CW926" s="154"/>
      <c r="CX926" s="154"/>
      <c r="CY926" s="154"/>
      <c r="CZ926" s="154"/>
      <c r="DA926" s="154"/>
      <c r="DB926" s="154"/>
      <c r="DC926" s="154"/>
      <c r="DD926" s="154"/>
      <c r="DE926" s="154"/>
      <c r="DF926" s="154"/>
      <c r="DG926" s="154"/>
      <c r="DH926" s="154"/>
      <c r="DI926" s="154"/>
      <c r="DJ926" s="154"/>
      <c r="DK926" s="154"/>
      <c r="DL926" s="154"/>
      <c r="DM926" s="154"/>
      <c r="DN926" s="154"/>
      <c r="DO926" s="154"/>
      <c r="DP926" s="154"/>
      <c r="DQ926" s="154"/>
      <c r="DR926" s="154"/>
      <c r="DS926" s="154"/>
      <c r="DT926" s="154"/>
      <c r="DU926" s="154"/>
      <c r="DV926" s="154"/>
      <c r="DW926" s="154"/>
      <c r="DX926" s="154"/>
      <c r="DY926" s="154"/>
      <c r="DZ926" s="154"/>
      <c r="EA926" s="154"/>
      <c r="EB926" s="154"/>
      <c r="EC926" s="154"/>
      <c r="ED926" s="154"/>
      <c r="EE926" s="154"/>
      <c r="EF926" s="154"/>
      <c r="EG926" s="154"/>
      <c r="EH926" s="154"/>
      <c r="EI926" s="154"/>
      <c r="EJ926" s="154"/>
      <c r="EK926" s="154"/>
      <c r="EL926" s="154"/>
      <c r="EM926" s="154"/>
      <c r="EN926" s="154"/>
      <c r="EO926" s="154"/>
      <c r="EP926" s="154"/>
      <c r="EQ926" s="154"/>
      <c r="ER926" s="154"/>
      <c r="ES926" s="154"/>
      <c r="ET926" s="154"/>
      <c r="EU926" s="154"/>
      <c r="EV926" s="154"/>
    </row>
    <row r="927" spans="32:152" ht="12.75">
      <c r="AF927" s="154"/>
      <c r="AG927" s="154"/>
      <c r="AH927" s="154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4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  <c r="BD927" s="154"/>
      <c r="BE927" s="154"/>
      <c r="BF927" s="154"/>
      <c r="BG927" s="154"/>
      <c r="BH927" s="154"/>
      <c r="BI927" s="154"/>
      <c r="BJ927" s="154"/>
      <c r="BK927" s="154"/>
      <c r="BL927" s="154"/>
      <c r="BM927" s="154"/>
      <c r="BN927" s="154"/>
      <c r="BO927" s="154"/>
      <c r="BP927" s="154"/>
      <c r="BQ927" s="154"/>
      <c r="BR927" s="154"/>
      <c r="BS927" s="154"/>
      <c r="BT927" s="154"/>
      <c r="BU927" s="154"/>
      <c r="BV927" s="154"/>
      <c r="BW927" s="154"/>
      <c r="BX927" s="154"/>
      <c r="BY927" s="154"/>
      <c r="BZ927" s="154"/>
      <c r="CA927" s="154"/>
      <c r="CB927" s="154"/>
      <c r="CC927" s="154"/>
      <c r="CD927" s="154"/>
      <c r="CE927" s="154"/>
      <c r="CF927" s="154"/>
      <c r="CG927" s="154"/>
      <c r="CH927" s="154"/>
      <c r="CI927" s="154"/>
      <c r="CJ927" s="154"/>
      <c r="CK927" s="154"/>
      <c r="CL927" s="154"/>
      <c r="CM927" s="154"/>
      <c r="CN927" s="154"/>
      <c r="CO927" s="154"/>
      <c r="CP927" s="154"/>
      <c r="CQ927" s="154"/>
      <c r="CR927" s="154"/>
      <c r="CS927" s="154"/>
      <c r="CT927" s="154"/>
      <c r="CU927" s="154"/>
      <c r="CV927" s="154"/>
      <c r="CW927" s="154"/>
      <c r="CX927" s="154"/>
      <c r="CY927" s="154"/>
      <c r="CZ927" s="154"/>
      <c r="DA927" s="154"/>
      <c r="DB927" s="154"/>
      <c r="DC927" s="154"/>
      <c r="DD927" s="154"/>
      <c r="DE927" s="154"/>
      <c r="DF927" s="154"/>
      <c r="DG927" s="154"/>
      <c r="DH927" s="154"/>
      <c r="DI927" s="154"/>
      <c r="DJ927" s="154"/>
      <c r="DK927" s="154"/>
      <c r="DL927" s="154"/>
      <c r="DM927" s="154"/>
      <c r="DN927" s="154"/>
      <c r="DO927" s="154"/>
      <c r="DP927" s="154"/>
      <c r="DQ927" s="154"/>
      <c r="DR927" s="154"/>
      <c r="DS927" s="154"/>
      <c r="DT927" s="154"/>
      <c r="DU927" s="154"/>
      <c r="DV927" s="154"/>
      <c r="DW927" s="154"/>
      <c r="DX927" s="154"/>
      <c r="DY927" s="154"/>
      <c r="DZ927" s="154"/>
      <c r="EA927" s="154"/>
      <c r="EB927" s="154"/>
      <c r="EC927" s="154"/>
      <c r="ED927" s="154"/>
      <c r="EE927" s="154"/>
      <c r="EF927" s="154"/>
      <c r="EG927" s="154"/>
      <c r="EH927" s="154"/>
      <c r="EI927" s="154"/>
      <c r="EJ927" s="154"/>
      <c r="EK927" s="154"/>
      <c r="EL927" s="154"/>
      <c r="EM927" s="154"/>
      <c r="EN927" s="154"/>
      <c r="EO927" s="154"/>
      <c r="EP927" s="154"/>
      <c r="EQ927" s="154"/>
      <c r="ER927" s="154"/>
      <c r="ES927" s="154"/>
      <c r="ET927" s="154"/>
      <c r="EU927" s="154"/>
      <c r="EV927" s="154"/>
    </row>
    <row r="928" spans="32:152" ht="12.75">
      <c r="AF928" s="154"/>
      <c r="AG928" s="154"/>
      <c r="AH928" s="154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4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  <c r="BD928" s="154"/>
      <c r="BE928" s="154"/>
      <c r="BF928" s="154"/>
      <c r="BG928" s="154"/>
      <c r="BH928" s="154"/>
      <c r="BI928" s="154"/>
      <c r="BJ928" s="154"/>
      <c r="BK928" s="154"/>
      <c r="BL928" s="154"/>
      <c r="BM928" s="154"/>
      <c r="BN928" s="154"/>
      <c r="BO928" s="154"/>
      <c r="BP928" s="154"/>
      <c r="BQ928" s="154"/>
      <c r="BR928" s="154"/>
      <c r="BS928" s="154"/>
      <c r="BT928" s="154"/>
      <c r="BU928" s="154"/>
      <c r="BV928" s="154"/>
      <c r="BW928" s="154"/>
      <c r="BX928" s="154"/>
      <c r="BY928" s="154"/>
      <c r="BZ928" s="154"/>
      <c r="CA928" s="154"/>
      <c r="CB928" s="154"/>
      <c r="CC928" s="154"/>
      <c r="CD928" s="154"/>
      <c r="CE928" s="154"/>
      <c r="CF928" s="154"/>
      <c r="CG928" s="154"/>
      <c r="CH928" s="154"/>
      <c r="CI928" s="154"/>
      <c r="CJ928" s="154"/>
      <c r="CK928" s="154"/>
      <c r="CL928" s="154"/>
      <c r="CM928" s="154"/>
      <c r="CN928" s="154"/>
      <c r="CO928" s="154"/>
      <c r="CP928" s="154"/>
      <c r="CQ928" s="154"/>
      <c r="CR928" s="154"/>
      <c r="CS928" s="154"/>
      <c r="CT928" s="154"/>
      <c r="CU928" s="154"/>
      <c r="CV928" s="154"/>
      <c r="CW928" s="154"/>
      <c r="CX928" s="154"/>
      <c r="CY928" s="154"/>
      <c r="CZ928" s="154"/>
      <c r="DA928" s="154"/>
      <c r="DB928" s="154"/>
      <c r="DC928" s="154"/>
      <c r="DD928" s="154"/>
      <c r="DE928" s="154"/>
      <c r="DF928" s="154"/>
      <c r="DG928" s="154"/>
      <c r="DH928" s="154"/>
      <c r="DI928" s="154"/>
      <c r="DJ928" s="154"/>
      <c r="DK928" s="154"/>
      <c r="DL928" s="154"/>
      <c r="DM928" s="154"/>
      <c r="DN928" s="154"/>
      <c r="DO928" s="154"/>
      <c r="DP928" s="154"/>
      <c r="DQ928" s="154"/>
      <c r="DR928" s="154"/>
      <c r="DS928" s="154"/>
      <c r="DT928" s="154"/>
      <c r="DU928" s="154"/>
      <c r="DV928" s="154"/>
      <c r="DW928" s="154"/>
      <c r="DX928" s="154"/>
      <c r="DY928" s="154"/>
      <c r="DZ928" s="154"/>
      <c r="EA928" s="154"/>
      <c r="EB928" s="154"/>
      <c r="EC928" s="154"/>
      <c r="ED928" s="154"/>
      <c r="EE928" s="154"/>
      <c r="EF928" s="154"/>
      <c r="EG928" s="154"/>
      <c r="EH928" s="154"/>
      <c r="EI928" s="154"/>
      <c r="EJ928" s="154"/>
      <c r="EK928" s="154"/>
      <c r="EL928" s="154"/>
      <c r="EM928" s="154"/>
      <c r="EN928" s="154"/>
      <c r="EO928" s="154"/>
      <c r="EP928" s="154"/>
      <c r="EQ928" s="154"/>
      <c r="ER928" s="154"/>
      <c r="ES928" s="154"/>
      <c r="ET928" s="154"/>
      <c r="EU928" s="154"/>
      <c r="EV928" s="154"/>
    </row>
    <row r="929" spans="32:152" ht="12.75">
      <c r="AF929" s="154"/>
      <c r="AG929" s="154"/>
      <c r="AH929" s="154"/>
      <c r="AI929" s="154"/>
      <c r="AJ929" s="154"/>
      <c r="AK929" s="154"/>
      <c r="AL929" s="154"/>
      <c r="AM929" s="154"/>
      <c r="AN929" s="154"/>
      <c r="AO929" s="154"/>
      <c r="AP929" s="154"/>
      <c r="AQ929" s="154"/>
      <c r="AR929" s="154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  <c r="BD929" s="154"/>
      <c r="BE929" s="154"/>
      <c r="BF929" s="154"/>
      <c r="BG929" s="154"/>
      <c r="BH929" s="154"/>
      <c r="BI929" s="154"/>
      <c r="BJ929" s="154"/>
      <c r="BK929" s="154"/>
      <c r="BL929" s="154"/>
      <c r="BM929" s="154"/>
      <c r="BN929" s="154"/>
      <c r="BO929" s="154"/>
      <c r="BP929" s="154"/>
      <c r="BQ929" s="154"/>
      <c r="BR929" s="154"/>
      <c r="BS929" s="154"/>
      <c r="BT929" s="154"/>
      <c r="BU929" s="154"/>
      <c r="BV929" s="154"/>
      <c r="BW929" s="154"/>
      <c r="BX929" s="154"/>
      <c r="BY929" s="154"/>
      <c r="BZ929" s="154"/>
      <c r="CA929" s="154"/>
      <c r="CB929" s="154"/>
      <c r="CC929" s="154"/>
      <c r="CD929" s="154"/>
      <c r="CE929" s="154"/>
      <c r="CF929" s="154"/>
      <c r="CG929" s="154"/>
      <c r="CH929" s="154"/>
      <c r="CI929" s="154"/>
      <c r="CJ929" s="154"/>
      <c r="CK929" s="154"/>
      <c r="CL929" s="154"/>
      <c r="CM929" s="154"/>
      <c r="CN929" s="154"/>
      <c r="CO929" s="154"/>
      <c r="CP929" s="154"/>
      <c r="CQ929" s="154"/>
      <c r="CR929" s="154"/>
      <c r="CS929" s="154"/>
      <c r="CT929" s="154"/>
      <c r="CU929" s="154"/>
      <c r="CV929" s="154"/>
      <c r="CW929" s="154"/>
      <c r="CX929" s="154"/>
      <c r="CY929" s="154"/>
      <c r="CZ929" s="154"/>
      <c r="DA929" s="154"/>
      <c r="DB929" s="154"/>
      <c r="DC929" s="154"/>
      <c r="DD929" s="154"/>
      <c r="DE929" s="154"/>
      <c r="DF929" s="154"/>
      <c r="DG929" s="154"/>
      <c r="DH929" s="154"/>
      <c r="DI929" s="154"/>
      <c r="DJ929" s="154"/>
      <c r="DK929" s="154"/>
      <c r="DL929" s="154"/>
      <c r="DM929" s="154"/>
      <c r="DN929" s="154"/>
      <c r="DO929" s="154"/>
      <c r="DP929" s="154"/>
      <c r="DQ929" s="154"/>
      <c r="DR929" s="154"/>
      <c r="DS929" s="154"/>
      <c r="DT929" s="154"/>
      <c r="DU929" s="154"/>
      <c r="DV929" s="154"/>
      <c r="DW929" s="154"/>
      <c r="DX929" s="154"/>
      <c r="DY929" s="154"/>
      <c r="DZ929" s="154"/>
      <c r="EA929" s="154"/>
      <c r="EB929" s="154"/>
      <c r="EC929" s="154"/>
      <c r="ED929" s="154"/>
      <c r="EE929" s="154"/>
      <c r="EF929" s="154"/>
      <c r="EG929" s="154"/>
      <c r="EH929" s="154"/>
      <c r="EI929" s="154"/>
      <c r="EJ929" s="154"/>
      <c r="EK929" s="154"/>
      <c r="EL929" s="154"/>
      <c r="EM929" s="154"/>
      <c r="EN929" s="154"/>
      <c r="EO929" s="154"/>
      <c r="EP929" s="154"/>
      <c r="EQ929" s="154"/>
      <c r="ER929" s="154"/>
      <c r="ES929" s="154"/>
      <c r="ET929" s="154"/>
      <c r="EU929" s="154"/>
      <c r="EV929" s="154"/>
    </row>
    <row r="930" spans="32:152" ht="12.75">
      <c r="AF930" s="154"/>
      <c r="AG930" s="154"/>
      <c r="AH930" s="154"/>
      <c r="AI930" s="154"/>
      <c r="AJ930" s="154"/>
      <c r="AK930" s="154"/>
      <c r="AL930" s="154"/>
      <c r="AM930" s="154"/>
      <c r="AN930" s="154"/>
      <c r="AO930" s="154"/>
      <c r="AP930" s="154"/>
      <c r="AQ930" s="154"/>
      <c r="AR930" s="154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  <c r="BD930" s="154"/>
      <c r="BE930" s="154"/>
      <c r="BF930" s="154"/>
      <c r="BG930" s="154"/>
      <c r="BH930" s="154"/>
      <c r="BI930" s="154"/>
      <c r="BJ930" s="154"/>
      <c r="BK930" s="154"/>
      <c r="BL930" s="154"/>
      <c r="BM930" s="154"/>
      <c r="BN930" s="154"/>
      <c r="BO930" s="154"/>
      <c r="BP930" s="154"/>
      <c r="BQ930" s="154"/>
      <c r="BR930" s="154"/>
      <c r="BS930" s="154"/>
      <c r="BT930" s="154"/>
      <c r="BU930" s="154"/>
      <c r="BV930" s="154"/>
      <c r="BW930" s="154"/>
      <c r="BX930" s="154"/>
      <c r="BY930" s="154"/>
      <c r="BZ930" s="154"/>
      <c r="CA930" s="154"/>
      <c r="CB930" s="154"/>
      <c r="CC930" s="154"/>
      <c r="CD930" s="154"/>
      <c r="CE930" s="154"/>
      <c r="CF930" s="154"/>
      <c r="CG930" s="154"/>
      <c r="CH930" s="154"/>
      <c r="CI930" s="154"/>
      <c r="CJ930" s="154"/>
      <c r="CK930" s="154"/>
      <c r="CL930" s="154"/>
      <c r="CM930" s="154"/>
      <c r="CN930" s="154"/>
      <c r="CO930" s="154"/>
      <c r="CP930" s="154"/>
      <c r="CQ930" s="154"/>
      <c r="CR930" s="154"/>
      <c r="CS930" s="154"/>
      <c r="CT930" s="154"/>
      <c r="CU930" s="154"/>
      <c r="CV930" s="154"/>
      <c r="CW930" s="154"/>
      <c r="CX930" s="154"/>
      <c r="CY930" s="154"/>
      <c r="CZ930" s="154"/>
      <c r="DA930" s="154"/>
      <c r="DB930" s="154"/>
      <c r="DC930" s="154"/>
      <c r="DD930" s="154"/>
      <c r="DE930" s="154"/>
      <c r="DF930" s="154"/>
      <c r="DG930" s="154"/>
      <c r="DH930" s="154"/>
      <c r="DI930" s="154"/>
      <c r="DJ930" s="154"/>
      <c r="DK930" s="154"/>
      <c r="DL930" s="154"/>
      <c r="DM930" s="154"/>
      <c r="DN930" s="154"/>
      <c r="DO930" s="154"/>
      <c r="DP930" s="154"/>
      <c r="DQ930" s="154"/>
      <c r="DR930" s="154"/>
      <c r="DS930" s="154"/>
      <c r="DT930" s="154"/>
      <c r="DU930" s="154"/>
      <c r="DV930" s="154"/>
      <c r="DW930" s="154"/>
      <c r="DX930" s="154"/>
      <c r="DY930" s="154"/>
      <c r="DZ930" s="154"/>
      <c r="EA930" s="154"/>
      <c r="EB930" s="154"/>
      <c r="EC930" s="154"/>
      <c r="ED930" s="154"/>
      <c r="EE930" s="154"/>
      <c r="EF930" s="154"/>
      <c r="EG930" s="154"/>
      <c r="EH930" s="154"/>
      <c r="EI930" s="154"/>
      <c r="EJ930" s="154"/>
      <c r="EK930" s="154"/>
      <c r="EL930" s="154"/>
      <c r="EM930" s="154"/>
      <c r="EN930" s="154"/>
      <c r="EO930" s="154"/>
      <c r="EP930" s="154"/>
      <c r="EQ930" s="154"/>
      <c r="ER930" s="154"/>
      <c r="ES930" s="154"/>
      <c r="ET930" s="154"/>
      <c r="EU930" s="154"/>
      <c r="EV930" s="154"/>
    </row>
    <row r="931" spans="32:152" ht="12.75">
      <c r="AF931" s="154"/>
      <c r="AG931" s="154"/>
      <c r="AH931" s="154"/>
      <c r="AI931" s="154"/>
      <c r="AJ931" s="154"/>
      <c r="AK931" s="154"/>
      <c r="AL931" s="154"/>
      <c r="AM931" s="154"/>
      <c r="AN931" s="154"/>
      <c r="AO931" s="154"/>
      <c r="AP931" s="154"/>
      <c r="AQ931" s="154"/>
      <c r="AR931" s="154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  <c r="BD931" s="154"/>
      <c r="BE931" s="154"/>
      <c r="BF931" s="154"/>
      <c r="BG931" s="154"/>
      <c r="BH931" s="154"/>
      <c r="BI931" s="154"/>
      <c r="BJ931" s="154"/>
      <c r="BK931" s="154"/>
      <c r="BL931" s="154"/>
      <c r="BM931" s="154"/>
      <c r="BN931" s="154"/>
      <c r="BO931" s="154"/>
      <c r="BP931" s="154"/>
      <c r="BQ931" s="154"/>
      <c r="BR931" s="154"/>
      <c r="BS931" s="154"/>
      <c r="BT931" s="154"/>
      <c r="BU931" s="154"/>
      <c r="BV931" s="154"/>
      <c r="BW931" s="154"/>
      <c r="BX931" s="154"/>
      <c r="BY931" s="154"/>
      <c r="BZ931" s="154"/>
      <c r="CA931" s="154"/>
      <c r="CB931" s="154"/>
      <c r="CC931" s="154"/>
      <c r="CD931" s="154"/>
      <c r="CE931" s="154"/>
      <c r="CF931" s="154"/>
      <c r="CG931" s="154"/>
      <c r="CH931" s="154"/>
      <c r="CI931" s="154"/>
      <c r="CJ931" s="154"/>
      <c r="CK931" s="154"/>
      <c r="CL931" s="154"/>
      <c r="CM931" s="154"/>
      <c r="CN931" s="154"/>
      <c r="CO931" s="154"/>
      <c r="CP931" s="154"/>
      <c r="CQ931" s="154"/>
      <c r="CR931" s="154"/>
      <c r="CS931" s="154"/>
      <c r="CT931" s="154"/>
      <c r="CU931" s="154"/>
      <c r="CV931" s="154"/>
      <c r="CW931" s="154"/>
      <c r="CX931" s="154"/>
      <c r="CY931" s="154"/>
      <c r="CZ931" s="154"/>
      <c r="DA931" s="154"/>
      <c r="DB931" s="154"/>
      <c r="DC931" s="154"/>
      <c r="DD931" s="154"/>
      <c r="DE931" s="154"/>
      <c r="DF931" s="154"/>
      <c r="DG931" s="154"/>
      <c r="DH931" s="154"/>
      <c r="DI931" s="154"/>
      <c r="DJ931" s="154"/>
      <c r="DK931" s="154"/>
      <c r="DL931" s="154"/>
      <c r="DM931" s="154"/>
      <c r="DN931" s="154"/>
      <c r="DO931" s="154"/>
      <c r="DP931" s="154"/>
      <c r="DQ931" s="154"/>
      <c r="DR931" s="154"/>
      <c r="DS931" s="154"/>
      <c r="DT931" s="154"/>
      <c r="DU931" s="154"/>
      <c r="DV931" s="154"/>
      <c r="DW931" s="154"/>
      <c r="DX931" s="154"/>
      <c r="DY931" s="154"/>
      <c r="DZ931" s="154"/>
      <c r="EA931" s="154"/>
      <c r="EB931" s="154"/>
      <c r="EC931" s="154"/>
      <c r="ED931" s="154"/>
      <c r="EE931" s="154"/>
      <c r="EF931" s="154"/>
      <c r="EG931" s="154"/>
      <c r="EH931" s="154"/>
      <c r="EI931" s="154"/>
      <c r="EJ931" s="154"/>
      <c r="EK931" s="154"/>
      <c r="EL931" s="154"/>
      <c r="EM931" s="154"/>
      <c r="EN931" s="154"/>
      <c r="EO931" s="154"/>
      <c r="EP931" s="154"/>
      <c r="EQ931" s="154"/>
      <c r="ER931" s="154"/>
      <c r="ES931" s="154"/>
      <c r="ET931" s="154"/>
      <c r="EU931" s="154"/>
      <c r="EV931" s="154"/>
    </row>
    <row r="932" spans="32:152" ht="12.75">
      <c r="AF932" s="154"/>
      <c r="AG932" s="154"/>
      <c r="AH932" s="154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  <c r="BD932" s="154"/>
      <c r="BE932" s="154"/>
      <c r="BF932" s="154"/>
      <c r="BG932" s="154"/>
      <c r="BH932" s="154"/>
      <c r="BI932" s="154"/>
      <c r="BJ932" s="154"/>
      <c r="BK932" s="154"/>
      <c r="BL932" s="154"/>
      <c r="BM932" s="154"/>
      <c r="BN932" s="154"/>
      <c r="BO932" s="154"/>
      <c r="BP932" s="154"/>
      <c r="BQ932" s="154"/>
      <c r="BR932" s="154"/>
      <c r="BS932" s="154"/>
      <c r="BT932" s="154"/>
      <c r="BU932" s="154"/>
      <c r="BV932" s="154"/>
      <c r="BW932" s="154"/>
      <c r="BX932" s="154"/>
      <c r="BY932" s="154"/>
      <c r="BZ932" s="154"/>
      <c r="CA932" s="154"/>
      <c r="CB932" s="154"/>
      <c r="CC932" s="154"/>
      <c r="CD932" s="154"/>
      <c r="CE932" s="154"/>
      <c r="CF932" s="154"/>
      <c r="CG932" s="154"/>
      <c r="CH932" s="154"/>
      <c r="CI932" s="154"/>
      <c r="CJ932" s="154"/>
      <c r="CK932" s="154"/>
      <c r="CL932" s="154"/>
      <c r="CM932" s="154"/>
      <c r="CN932" s="154"/>
      <c r="CO932" s="154"/>
      <c r="CP932" s="154"/>
      <c r="CQ932" s="154"/>
      <c r="CR932" s="154"/>
      <c r="CS932" s="154"/>
      <c r="CT932" s="154"/>
      <c r="CU932" s="154"/>
      <c r="CV932" s="154"/>
      <c r="CW932" s="154"/>
      <c r="CX932" s="154"/>
      <c r="CY932" s="154"/>
      <c r="CZ932" s="154"/>
      <c r="DA932" s="154"/>
      <c r="DB932" s="154"/>
      <c r="DC932" s="154"/>
      <c r="DD932" s="154"/>
      <c r="DE932" s="154"/>
      <c r="DF932" s="154"/>
      <c r="DG932" s="154"/>
      <c r="DH932" s="154"/>
      <c r="DI932" s="154"/>
      <c r="DJ932" s="154"/>
      <c r="DK932" s="154"/>
      <c r="DL932" s="154"/>
      <c r="DM932" s="154"/>
      <c r="DN932" s="154"/>
      <c r="DO932" s="154"/>
      <c r="DP932" s="154"/>
      <c r="DQ932" s="154"/>
      <c r="DR932" s="154"/>
      <c r="DS932" s="154"/>
      <c r="DT932" s="154"/>
      <c r="DU932" s="154"/>
      <c r="DV932" s="154"/>
      <c r="DW932" s="154"/>
      <c r="DX932" s="154"/>
      <c r="DY932" s="154"/>
      <c r="DZ932" s="154"/>
      <c r="EA932" s="154"/>
      <c r="EB932" s="154"/>
      <c r="EC932" s="154"/>
      <c r="ED932" s="154"/>
      <c r="EE932" s="154"/>
      <c r="EF932" s="154"/>
      <c r="EG932" s="154"/>
      <c r="EH932" s="154"/>
      <c r="EI932" s="154"/>
      <c r="EJ932" s="154"/>
      <c r="EK932" s="154"/>
      <c r="EL932" s="154"/>
      <c r="EM932" s="154"/>
      <c r="EN932" s="154"/>
      <c r="EO932" s="154"/>
      <c r="EP932" s="154"/>
      <c r="EQ932" s="154"/>
      <c r="ER932" s="154"/>
      <c r="ES932" s="154"/>
      <c r="ET932" s="154"/>
      <c r="EU932" s="154"/>
      <c r="EV932" s="154"/>
    </row>
    <row r="933" spans="32:152" ht="12.75">
      <c r="AF933" s="154"/>
      <c r="AG933" s="154"/>
      <c r="AH933" s="154"/>
      <c r="AI933" s="154"/>
      <c r="AJ933" s="154"/>
      <c r="AK933" s="154"/>
      <c r="AL933" s="154"/>
      <c r="AM933" s="154"/>
      <c r="AN933" s="154"/>
      <c r="AO933" s="154"/>
      <c r="AP933" s="154"/>
      <c r="AQ933" s="154"/>
      <c r="AR933" s="154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  <c r="BD933" s="154"/>
      <c r="BE933" s="154"/>
      <c r="BF933" s="154"/>
      <c r="BG933" s="154"/>
      <c r="BH933" s="154"/>
      <c r="BI933" s="154"/>
      <c r="BJ933" s="154"/>
      <c r="BK933" s="154"/>
      <c r="BL933" s="154"/>
      <c r="BM933" s="154"/>
      <c r="BN933" s="154"/>
      <c r="BO933" s="154"/>
      <c r="BP933" s="154"/>
      <c r="BQ933" s="154"/>
      <c r="BR933" s="154"/>
      <c r="BS933" s="154"/>
      <c r="BT933" s="154"/>
      <c r="BU933" s="154"/>
      <c r="BV933" s="154"/>
      <c r="BW933" s="154"/>
      <c r="BX933" s="154"/>
      <c r="BY933" s="154"/>
      <c r="BZ933" s="154"/>
      <c r="CA933" s="154"/>
      <c r="CB933" s="154"/>
      <c r="CC933" s="154"/>
      <c r="CD933" s="154"/>
      <c r="CE933" s="154"/>
      <c r="CF933" s="154"/>
      <c r="CG933" s="154"/>
      <c r="CH933" s="154"/>
      <c r="CI933" s="154"/>
      <c r="CJ933" s="154"/>
      <c r="CK933" s="154"/>
      <c r="CL933" s="154"/>
      <c r="CM933" s="154"/>
      <c r="CN933" s="154"/>
      <c r="CO933" s="154"/>
      <c r="CP933" s="154"/>
      <c r="CQ933" s="154"/>
      <c r="CR933" s="154"/>
      <c r="CS933" s="154"/>
      <c r="CT933" s="154"/>
      <c r="CU933" s="154"/>
      <c r="CV933" s="154"/>
      <c r="CW933" s="154"/>
      <c r="CX933" s="154"/>
      <c r="CY933" s="154"/>
      <c r="CZ933" s="154"/>
      <c r="DA933" s="154"/>
      <c r="DB933" s="154"/>
      <c r="DC933" s="154"/>
      <c r="DD933" s="154"/>
      <c r="DE933" s="154"/>
      <c r="DF933" s="154"/>
      <c r="DG933" s="154"/>
      <c r="DH933" s="154"/>
      <c r="DI933" s="154"/>
      <c r="DJ933" s="154"/>
      <c r="DK933" s="154"/>
      <c r="DL933" s="154"/>
      <c r="DM933" s="154"/>
      <c r="DN933" s="154"/>
      <c r="DO933" s="154"/>
      <c r="DP933" s="154"/>
      <c r="DQ933" s="154"/>
      <c r="DR933" s="154"/>
      <c r="DS933" s="154"/>
      <c r="DT933" s="154"/>
      <c r="DU933" s="154"/>
      <c r="DV933" s="154"/>
      <c r="DW933" s="154"/>
      <c r="DX933" s="154"/>
      <c r="DY933" s="154"/>
      <c r="DZ933" s="154"/>
      <c r="EA933" s="154"/>
      <c r="EB933" s="154"/>
      <c r="EC933" s="154"/>
      <c r="ED933" s="154"/>
      <c r="EE933" s="154"/>
      <c r="EF933" s="154"/>
      <c r="EG933" s="154"/>
      <c r="EH933" s="154"/>
      <c r="EI933" s="154"/>
      <c r="EJ933" s="154"/>
      <c r="EK933" s="154"/>
      <c r="EL933" s="154"/>
      <c r="EM933" s="154"/>
      <c r="EN933" s="154"/>
      <c r="EO933" s="154"/>
      <c r="EP933" s="154"/>
      <c r="EQ933" s="154"/>
      <c r="ER933" s="154"/>
      <c r="ES933" s="154"/>
      <c r="ET933" s="154"/>
      <c r="EU933" s="154"/>
      <c r="EV933" s="154"/>
    </row>
    <row r="934" spans="32:152" ht="12.75">
      <c r="AF934" s="154"/>
      <c r="AG934" s="154"/>
      <c r="AH934" s="154"/>
      <c r="AI934" s="154"/>
      <c r="AJ934" s="154"/>
      <c r="AK934" s="154"/>
      <c r="AL934" s="154"/>
      <c r="AM934" s="154"/>
      <c r="AN934" s="154"/>
      <c r="AO934" s="154"/>
      <c r="AP934" s="154"/>
      <c r="AQ934" s="154"/>
      <c r="AR934" s="154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  <c r="BD934" s="154"/>
      <c r="BE934" s="154"/>
      <c r="BF934" s="154"/>
      <c r="BG934" s="154"/>
      <c r="BH934" s="154"/>
      <c r="BI934" s="154"/>
      <c r="BJ934" s="154"/>
      <c r="BK934" s="154"/>
      <c r="BL934" s="154"/>
      <c r="BM934" s="154"/>
      <c r="BN934" s="154"/>
      <c r="BO934" s="154"/>
      <c r="BP934" s="154"/>
      <c r="BQ934" s="154"/>
      <c r="BR934" s="154"/>
      <c r="BS934" s="154"/>
      <c r="BT934" s="154"/>
      <c r="BU934" s="154"/>
      <c r="BV934" s="154"/>
      <c r="BW934" s="154"/>
      <c r="BX934" s="154"/>
      <c r="BY934" s="154"/>
      <c r="BZ934" s="154"/>
      <c r="CA934" s="154"/>
      <c r="CB934" s="154"/>
      <c r="CC934" s="154"/>
      <c r="CD934" s="154"/>
      <c r="CE934" s="154"/>
      <c r="CF934" s="154"/>
      <c r="CG934" s="154"/>
      <c r="CH934" s="154"/>
      <c r="CI934" s="154"/>
      <c r="CJ934" s="154"/>
      <c r="CK934" s="154"/>
      <c r="CL934" s="154"/>
      <c r="CM934" s="154"/>
      <c r="CN934" s="154"/>
      <c r="CO934" s="154"/>
      <c r="CP934" s="154"/>
      <c r="CQ934" s="154"/>
      <c r="CR934" s="154"/>
      <c r="CS934" s="154"/>
      <c r="CT934" s="154"/>
      <c r="CU934" s="154"/>
      <c r="CV934" s="154"/>
      <c r="CW934" s="154"/>
      <c r="CX934" s="154"/>
      <c r="CY934" s="154"/>
      <c r="CZ934" s="154"/>
      <c r="DA934" s="154"/>
      <c r="DB934" s="154"/>
      <c r="DC934" s="154"/>
      <c r="DD934" s="154"/>
      <c r="DE934" s="154"/>
      <c r="DF934" s="154"/>
      <c r="DG934" s="154"/>
      <c r="DH934" s="154"/>
      <c r="DI934" s="154"/>
      <c r="DJ934" s="154"/>
      <c r="DK934" s="154"/>
      <c r="DL934" s="154"/>
      <c r="DM934" s="154"/>
      <c r="DN934" s="154"/>
      <c r="DO934" s="154"/>
      <c r="DP934" s="154"/>
      <c r="DQ934" s="154"/>
      <c r="DR934" s="154"/>
      <c r="DS934" s="154"/>
      <c r="DT934" s="154"/>
      <c r="DU934" s="154"/>
      <c r="DV934" s="154"/>
      <c r="DW934" s="154"/>
      <c r="DX934" s="154"/>
      <c r="DY934" s="154"/>
      <c r="DZ934" s="154"/>
      <c r="EA934" s="154"/>
      <c r="EB934" s="154"/>
      <c r="EC934" s="154"/>
      <c r="ED934" s="154"/>
      <c r="EE934" s="154"/>
      <c r="EF934" s="154"/>
      <c r="EG934" s="154"/>
      <c r="EH934" s="154"/>
      <c r="EI934" s="154"/>
      <c r="EJ934" s="154"/>
      <c r="EK934" s="154"/>
      <c r="EL934" s="154"/>
      <c r="EM934" s="154"/>
      <c r="EN934" s="154"/>
      <c r="EO934" s="154"/>
      <c r="EP934" s="154"/>
      <c r="EQ934" s="154"/>
      <c r="ER934" s="154"/>
      <c r="ES934" s="154"/>
      <c r="ET934" s="154"/>
      <c r="EU934" s="154"/>
      <c r="EV934" s="154"/>
    </row>
    <row r="935" spans="32:152" ht="12.75">
      <c r="AF935" s="154"/>
      <c r="AG935" s="154"/>
      <c r="AH935" s="154"/>
      <c r="AI935" s="154"/>
      <c r="AJ935" s="154"/>
      <c r="AK935" s="154"/>
      <c r="AL935" s="154"/>
      <c r="AM935" s="154"/>
      <c r="AN935" s="154"/>
      <c r="AO935" s="154"/>
      <c r="AP935" s="154"/>
      <c r="AQ935" s="154"/>
      <c r="AR935" s="154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  <c r="BD935" s="154"/>
      <c r="BE935" s="154"/>
      <c r="BF935" s="154"/>
      <c r="BG935" s="154"/>
      <c r="BH935" s="154"/>
      <c r="BI935" s="154"/>
      <c r="BJ935" s="154"/>
      <c r="BK935" s="154"/>
      <c r="BL935" s="154"/>
      <c r="BM935" s="154"/>
      <c r="BN935" s="154"/>
      <c r="BO935" s="154"/>
      <c r="BP935" s="154"/>
      <c r="BQ935" s="154"/>
      <c r="BR935" s="154"/>
      <c r="BS935" s="154"/>
      <c r="BT935" s="154"/>
      <c r="BU935" s="154"/>
      <c r="BV935" s="154"/>
      <c r="BW935" s="154"/>
      <c r="BX935" s="154"/>
      <c r="BY935" s="154"/>
      <c r="BZ935" s="154"/>
      <c r="CA935" s="154"/>
      <c r="CB935" s="154"/>
      <c r="CC935" s="154"/>
      <c r="CD935" s="154"/>
      <c r="CE935" s="154"/>
      <c r="CF935" s="154"/>
      <c r="CG935" s="154"/>
      <c r="CH935" s="154"/>
      <c r="CI935" s="154"/>
      <c r="CJ935" s="154"/>
      <c r="CK935" s="154"/>
      <c r="CL935" s="154"/>
      <c r="CM935" s="154"/>
      <c r="CN935" s="154"/>
      <c r="CO935" s="154"/>
      <c r="CP935" s="154"/>
      <c r="CQ935" s="154"/>
      <c r="CR935" s="154"/>
      <c r="CS935" s="154"/>
      <c r="CT935" s="154"/>
      <c r="CU935" s="154"/>
      <c r="CV935" s="154"/>
      <c r="CW935" s="154"/>
      <c r="CX935" s="154"/>
      <c r="CY935" s="154"/>
      <c r="CZ935" s="154"/>
      <c r="DA935" s="154"/>
      <c r="DB935" s="154"/>
      <c r="DC935" s="154"/>
      <c r="DD935" s="154"/>
      <c r="DE935" s="154"/>
      <c r="DF935" s="154"/>
      <c r="DG935" s="154"/>
      <c r="DH935" s="154"/>
      <c r="DI935" s="154"/>
      <c r="DJ935" s="154"/>
      <c r="DK935" s="154"/>
      <c r="DL935" s="154"/>
      <c r="DM935" s="154"/>
      <c r="DN935" s="154"/>
      <c r="DO935" s="154"/>
      <c r="DP935" s="154"/>
      <c r="DQ935" s="154"/>
      <c r="DR935" s="154"/>
      <c r="DS935" s="154"/>
      <c r="DT935" s="154"/>
      <c r="DU935" s="154"/>
      <c r="DV935" s="154"/>
      <c r="DW935" s="154"/>
      <c r="DX935" s="154"/>
      <c r="DY935" s="154"/>
      <c r="DZ935" s="154"/>
      <c r="EA935" s="154"/>
      <c r="EB935" s="154"/>
      <c r="EC935" s="154"/>
      <c r="ED935" s="154"/>
      <c r="EE935" s="154"/>
      <c r="EF935" s="154"/>
      <c r="EG935" s="154"/>
      <c r="EH935" s="154"/>
      <c r="EI935" s="154"/>
      <c r="EJ935" s="154"/>
      <c r="EK935" s="154"/>
      <c r="EL935" s="154"/>
      <c r="EM935" s="154"/>
      <c r="EN935" s="154"/>
      <c r="EO935" s="154"/>
      <c r="EP935" s="154"/>
      <c r="EQ935" s="154"/>
      <c r="ER935" s="154"/>
      <c r="ES935" s="154"/>
      <c r="ET935" s="154"/>
      <c r="EU935" s="154"/>
      <c r="EV935" s="154"/>
    </row>
    <row r="936" spans="32:152" ht="12.75">
      <c r="AF936" s="154"/>
      <c r="AG936" s="154"/>
      <c r="AH936" s="154"/>
      <c r="AI936" s="154"/>
      <c r="AJ936" s="154"/>
      <c r="AK936" s="154"/>
      <c r="AL936" s="154"/>
      <c r="AM936" s="154"/>
      <c r="AN936" s="154"/>
      <c r="AO936" s="154"/>
      <c r="AP936" s="154"/>
      <c r="AQ936" s="154"/>
      <c r="AR936" s="154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  <c r="BD936" s="154"/>
      <c r="BE936" s="154"/>
      <c r="BF936" s="154"/>
      <c r="BG936" s="154"/>
      <c r="BH936" s="154"/>
      <c r="BI936" s="154"/>
      <c r="BJ936" s="154"/>
      <c r="BK936" s="154"/>
      <c r="BL936" s="154"/>
      <c r="BM936" s="154"/>
      <c r="BN936" s="154"/>
      <c r="BO936" s="154"/>
      <c r="BP936" s="154"/>
      <c r="BQ936" s="154"/>
      <c r="BR936" s="154"/>
      <c r="BS936" s="154"/>
      <c r="BT936" s="154"/>
      <c r="BU936" s="154"/>
      <c r="BV936" s="154"/>
      <c r="BW936" s="154"/>
      <c r="BX936" s="154"/>
      <c r="BY936" s="154"/>
      <c r="BZ936" s="154"/>
      <c r="CA936" s="154"/>
      <c r="CB936" s="154"/>
      <c r="CC936" s="154"/>
      <c r="CD936" s="154"/>
      <c r="CE936" s="154"/>
      <c r="CF936" s="154"/>
      <c r="CG936" s="154"/>
      <c r="CH936" s="154"/>
      <c r="CI936" s="154"/>
      <c r="CJ936" s="154"/>
      <c r="CK936" s="154"/>
      <c r="CL936" s="154"/>
      <c r="CM936" s="154"/>
      <c r="CN936" s="154"/>
      <c r="CO936" s="154"/>
      <c r="CP936" s="154"/>
      <c r="CQ936" s="154"/>
      <c r="CR936" s="154"/>
      <c r="CS936" s="154"/>
      <c r="CT936" s="154"/>
      <c r="CU936" s="154"/>
      <c r="CV936" s="154"/>
      <c r="CW936" s="154"/>
      <c r="CX936" s="154"/>
      <c r="CY936" s="154"/>
      <c r="CZ936" s="154"/>
      <c r="DA936" s="154"/>
      <c r="DB936" s="154"/>
      <c r="DC936" s="154"/>
      <c r="DD936" s="154"/>
      <c r="DE936" s="154"/>
      <c r="DF936" s="154"/>
      <c r="DG936" s="154"/>
      <c r="DH936" s="154"/>
      <c r="DI936" s="154"/>
      <c r="DJ936" s="154"/>
      <c r="DK936" s="154"/>
      <c r="DL936" s="154"/>
      <c r="DM936" s="154"/>
      <c r="DN936" s="154"/>
      <c r="DO936" s="154"/>
      <c r="DP936" s="154"/>
      <c r="DQ936" s="154"/>
      <c r="DR936" s="154"/>
      <c r="DS936" s="154"/>
      <c r="DT936" s="154"/>
      <c r="DU936" s="154"/>
      <c r="DV936" s="154"/>
      <c r="DW936" s="154"/>
      <c r="DX936" s="154"/>
      <c r="DY936" s="154"/>
      <c r="DZ936" s="154"/>
      <c r="EA936" s="154"/>
      <c r="EB936" s="154"/>
      <c r="EC936" s="154"/>
      <c r="ED936" s="154"/>
      <c r="EE936" s="154"/>
      <c r="EF936" s="154"/>
      <c r="EG936" s="154"/>
      <c r="EH936" s="154"/>
      <c r="EI936" s="154"/>
      <c r="EJ936" s="154"/>
      <c r="EK936" s="154"/>
      <c r="EL936" s="154"/>
      <c r="EM936" s="154"/>
      <c r="EN936" s="154"/>
      <c r="EO936" s="154"/>
      <c r="EP936" s="154"/>
      <c r="EQ936" s="154"/>
      <c r="ER936" s="154"/>
      <c r="ES936" s="154"/>
      <c r="ET936" s="154"/>
      <c r="EU936" s="154"/>
      <c r="EV936" s="154"/>
    </row>
    <row r="937" spans="32:152" ht="12.75">
      <c r="AF937" s="154"/>
      <c r="AG937" s="154"/>
      <c r="AH937" s="154"/>
      <c r="AI937" s="154"/>
      <c r="AJ937" s="154"/>
      <c r="AK937" s="154"/>
      <c r="AL937" s="154"/>
      <c r="AM937" s="154"/>
      <c r="AN937" s="154"/>
      <c r="AO937" s="154"/>
      <c r="AP937" s="154"/>
      <c r="AQ937" s="154"/>
      <c r="AR937" s="154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  <c r="BD937" s="154"/>
      <c r="BE937" s="154"/>
      <c r="BF937" s="154"/>
      <c r="BG937" s="154"/>
      <c r="BH937" s="154"/>
      <c r="BI937" s="154"/>
      <c r="BJ937" s="154"/>
      <c r="BK937" s="154"/>
      <c r="BL937" s="154"/>
      <c r="BM937" s="154"/>
      <c r="BN937" s="154"/>
      <c r="BO937" s="154"/>
      <c r="BP937" s="154"/>
      <c r="BQ937" s="154"/>
      <c r="BR937" s="154"/>
      <c r="BS937" s="154"/>
      <c r="BT937" s="154"/>
      <c r="BU937" s="154"/>
      <c r="BV937" s="154"/>
      <c r="BW937" s="154"/>
      <c r="BX937" s="154"/>
      <c r="BY937" s="154"/>
      <c r="BZ937" s="154"/>
      <c r="CA937" s="154"/>
      <c r="CB937" s="154"/>
      <c r="CC937" s="154"/>
      <c r="CD937" s="154"/>
      <c r="CE937" s="154"/>
      <c r="CF937" s="154"/>
      <c r="CG937" s="154"/>
      <c r="CH937" s="154"/>
      <c r="CI937" s="154"/>
      <c r="CJ937" s="154"/>
      <c r="CK937" s="154"/>
      <c r="CL937" s="154"/>
      <c r="CM937" s="154"/>
      <c r="CN937" s="154"/>
      <c r="CO937" s="154"/>
      <c r="CP937" s="154"/>
      <c r="CQ937" s="154"/>
      <c r="CR937" s="154"/>
      <c r="CS937" s="154"/>
      <c r="CT937" s="154"/>
      <c r="CU937" s="154"/>
      <c r="CV937" s="154"/>
      <c r="CW937" s="154"/>
      <c r="CX937" s="154"/>
      <c r="CY937" s="154"/>
      <c r="CZ937" s="154"/>
      <c r="DA937" s="154"/>
      <c r="DB937" s="154"/>
      <c r="DC937" s="154"/>
      <c r="DD937" s="154"/>
      <c r="DE937" s="154"/>
      <c r="DF937" s="154"/>
      <c r="DG937" s="154"/>
      <c r="DH937" s="154"/>
      <c r="DI937" s="154"/>
      <c r="DJ937" s="154"/>
      <c r="DK937" s="154"/>
      <c r="DL937" s="154"/>
      <c r="DM937" s="154"/>
      <c r="DN937" s="154"/>
      <c r="DO937" s="154"/>
      <c r="DP937" s="154"/>
      <c r="DQ937" s="154"/>
      <c r="DR937" s="154"/>
      <c r="DS937" s="154"/>
      <c r="DT937" s="154"/>
      <c r="DU937" s="154"/>
      <c r="DV937" s="154"/>
      <c r="DW937" s="154"/>
      <c r="DX937" s="154"/>
      <c r="DY937" s="154"/>
      <c r="DZ937" s="154"/>
      <c r="EA937" s="154"/>
      <c r="EB937" s="154"/>
      <c r="EC937" s="154"/>
      <c r="ED937" s="154"/>
      <c r="EE937" s="154"/>
      <c r="EF937" s="154"/>
      <c r="EG937" s="154"/>
      <c r="EH937" s="154"/>
      <c r="EI937" s="154"/>
      <c r="EJ937" s="154"/>
      <c r="EK937" s="154"/>
      <c r="EL937" s="154"/>
      <c r="EM937" s="154"/>
      <c r="EN937" s="154"/>
      <c r="EO937" s="154"/>
      <c r="EP937" s="154"/>
      <c r="EQ937" s="154"/>
      <c r="ER937" s="154"/>
      <c r="ES937" s="154"/>
      <c r="ET937" s="154"/>
      <c r="EU937" s="154"/>
      <c r="EV937" s="154"/>
    </row>
    <row r="938" spans="32:152" ht="12.75">
      <c r="AF938" s="154"/>
      <c r="AG938" s="154"/>
      <c r="AH938" s="154"/>
      <c r="AI938" s="154"/>
      <c r="AJ938" s="154"/>
      <c r="AK938" s="154"/>
      <c r="AL938" s="154"/>
      <c r="AM938" s="154"/>
      <c r="AN938" s="154"/>
      <c r="AO938" s="154"/>
      <c r="AP938" s="154"/>
      <c r="AQ938" s="154"/>
      <c r="AR938" s="154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  <c r="BD938" s="154"/>
      <c r="BE938" s="154"/>
      <c r="BF938" s="154"/>
      <c r="BG938" s="154"/>
      <c r="BH938" s="154"/>
      <c r="BI938" s="154"/>
      <c r="BJ938" s="154"/>
      <c r="BK938" s="154"/>
      <c r="BL938" s="154"/>
      <c r="BM938" s="154"/>
      <c r="BN938" s="154"/>
      <c r="BO938" s="154"/>
      <c r="BP938" s="154"/>
      <c r="BQ938" s="154"/>
      <c r="BR938" s="154"/>
      <c r="BS938" s="154"/>
      <c r="BT938" s="154"/>
      <c r="BU938" s="154"/>
      <c r="BV938" s="154"/>
      <c r="BW938" s="154"/>
      <c r="BX938" s="154"/>
      <c r="BY938" s="154"/>
      <c r="BZ938" s="154"/>
      <c r="CA938" s="154"/>
      <c r="CB938" s="154"/>
      <c r="CC938" s="154"/>
      <c r="CD938" s="154"/>
      <c r="CE938" s="154"/>
      <c r="CF938" s="154"/>
      <c r="CG938" s="154"/>
      <c r="CH938" s="154"/>
      <c r="CI938" s="154"/>
      <c r="CJ938" s="154"/>
      <c r="CK938" s="154"/>
      <c r="CL938" s="154"/>
      <c r="CM938" s="154"/>
      <c r="CN938" s="154"/>
      <c r="CO938" s="154"/>
      <c r="CP938" s="154"/>
      <c r="CQ938" s="154"/>
      <c r="CR938" s="154"/>
      <c r="CS938" s="154"/>
      <c r="CT938" s="154"/>
      <c r="CU938" s="154"/>
      <c r="CV938" s="154"/>
      <c r="CW938" s="154"/>
      <c r="CX938" s="154"/>
      <c r="CY938" s="154"/>
      <c r="CZ938" s="154"/>
      <c r="DA938" s="154"/>
      <c r="DB938" s="154"/>
      <c r="DC938" s="154"/>
      <c r="DD938" s="154"/>
      <c r="DE938" s="154"/>
      <c r="DF938" s="154"/>
      <c r="DG938" s="154"/>
      <c r="DH938" s="154"/>
      <c r="DI938" s="154"/>
      <c r="DJ938" s="154"/>
      <c r="DK938" s="154"/>
      <c r="DL938" s="154"/>
      <c r="DM938" s="154"/>
      <c r="DN938" s="154"/>
      <c r="DO938" s="154"/>
      <c r="DP938" s="154"/>
      <c r="DQ938" s="154"/>
      <c r="DR938" s="154"/>
      <c r="DS938" s="154"/>
      <c r="DT938" s="154"/>
      <c r="DU938" s="154"/>
      <c r="DV938" s="154"/>
      <c r="DW938" s="154"/>
      <c r="DX938" s="154"/>
      <c r="DY938" s="154"/>
      <c r="DZ938" s="154"/>
      <c r="EA938" s="154"/>
      <c r="EB938" s="154"/>
      <c r="EC938" s="154"/>
      <c r="ED938" s="154"/>
      <c r="EE938" s="154"/>
      <c r="EF938" s="154"/>
      <c r="EG938" s="154"/>
      <c r="EH938" s="154"/>
      <c r="EI938" s="154"/>
      <c r="EJ938" s="154"/>
      <c r="EK938" s="154"/>
      <c r="EL938" s="154"/>
      <c r="EM938" s="154"/>
      <c r="EN938" s="154"/>
      <c r="EO938" s="154"/>
      <c r="EP938" s="154"/>
      <c r="EQ938" s="154"/>
      <c r="ER938" s="154"/>
      <c r="ES938" s="154"/>
      <c r="ET938" s="154"/>
      <c r="EU938" s="154"/>
      <c r="EV938" s="154"/>
    </row>
    <row r="939" spans="32:152" ht="12.75">
      <c r="AF939" s="154"/>
      <c r="AG939" s="154"/>
      <c r="AH939" s="154"/>
      <c r="AI939" s="154"/>
      <c r="AJ939" s="154"/>
      <c r="AK939" s="154"/>
      <c r="AL939" s="154"/>
      <c r="AM939" s="154"/>
      <c r="AN939" s="154"/>
      <c r="AO939" s="154"/>
      <c r="AP939" s="154"/>
      <c r="AQ939" s="154"/>
      <c r="AR939" s="154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  <c r="BD939" s="154"/>
      <c r="BE939" s="154"/>
      <c r="BF939" s="154"/>
      <c r="BG939" s="154"/>
      <c r="BH939" s="154"/>
      <c r="BI939" s="154"/>
      <c r="BJ939" s="154"/>
      <c r="BK939" s="154"/>
      <c r="BL939" s="154"/>
      <c r="BM939" s="154"/>
      <c r="BN939" s="154"/>
      <c r="BO939" s="154"/>
      <c r="BP939" s="154"/>
      <c r="BQ939" s="154"/>
      <c r="BR939" s="154"/>
      <c r="BS939" s="154"/>
      <c r="BT939" s="154"/>
      <c r="BU939" s="154"/>
      <c r="BV939" s="154"/>
      <c r="BW939" s="154"/>
      <c r="BX939" s="154"/>
      <c r="BY939" s="154"/>
      <c r="BZ939" s="154"/>
      <c r="CA939" s="154"/>
      <c r="CB939" s="154"/>
      <c r="CC939" s="154"/>
      <c r="CD939" s="154"/>
      <c r="CE939" s="154"/>
      <c r="CF939" s="154"/>
      <c r="CG939" s="154"/>
      <c r="CH939" s="154"/>
      <c r="CI939" s="154"/>
      <c r="CJ939" s="154"/>
      <c r="CK939" s="154"/>
      <c r="CL939" s="154"/>
      <c r="CM939" s="154"/>
      <c r="CN939" s="154"/>
      <c r="CO939" s="154"/>
      <c r="CP939" s="154"/>
      <c r="CQ939" s="154"/>
      <c r="CR939" s="154"/>
      <c r="CS939" s="154"/>
      <c r="CT939" s="154"/>
      <c r="CU939" s="154"/>
      <c r="CV939" s="154"/>
      <c r="CW939" s="154"/>
      <c r="CX939" s="154"/>
      <c r="CY939" s="154"/>
      <c r="CZ939" s="154"/>
      <c r="DA939" s="154"/>
      <c r="DB939" s="154"/>
      <c r="DC939" s="154"/>
      <c r="DD939" s="154"/>
      <c r="DE939" s="154"/>
      <c r="DF939" s="154"/>
      <c r="DG939" s="154"/>
      <c r="DH939" s="154"/>
      <c r="DI939" s="154"/>
      <c r="DJ939" s="154"/>
      <c r="DK939" s="154"/>
      <c r="DL939" s="154"/>
      <c r="DM939" s="154"/>
      <c r="DN939" s="154"/>
      <c r="DO939" s="154"/>
      <c r="DP939" s="154"/>
      <c r="DQ939" s="154"/>
      <c r="DR939" s="154"/>
      <c r="DS939" s="154"/>
      <c r="DT939" s="154"/>
      <c r="DU939" s="154"/>
      <c r="DV939" s="154"/>
      <c r="DW939" s="154"/>
      <c r="DX939" s="154"/>
      <c r="DY939" s="154"/>
      <c r="DZ939" s="154"/>
      <c r="EA939" s="154"/>
      <c r="EB939" s="154"/>
      <c r="EC939" s="154"/>
      <c r="ED939" s="154"/>
      <c r="EE939" s="154"/>
      <c r="EF939" s="154"/>
      <c r="EG939" s="154"/>
      <c r="EH939" s="154"/>
      <c r="EI939" s="154"/>
      <c r="EJ939" s="154"/>
      <c r="EK939" s="154"/>
      <c r="EL939" s="154"/>
      <c r="EM939" s="154"/>
      <c r="EN939" s="154"/>
      <c r="EO939" s="154"/>
      <c r="EP939" s="154"/>
      <c r="EQ939" s="154"/>
      <c r="ER939" s="154"/>
      <c r="ES939" s="154"/>
      <c r="ET939" s="154"/>
      <c r="EU939" s="154"/>
      <c r="EV939" s="154"/>
    </row>
    <row r="940" spans="32:152" ht="12.75">
      <c r="AF940" s="154"/>
      <c r="AG940" s="154"/>
      <c r="AH940" s="154"/>
      <c r="AI940" s="154"/>
      <c r="AJ940" s="154"/>
      <c r="AK940" s="154"/>
      <c r="AL940" s="154"/>
      <c r="AM940" s="154"/>
      <c r="AN940" s="154"/>
      <c r="AO940" s="154"/>
      <c r="AP940" s="154"/>
      <c r="AQ940" s="154"/>
      <c r="AR940" s="154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  <c r="BD940" s="154"/>
      <c r="BE940" s="154"/>
      <c r="BF940" s="154"/>
      <c r="BG940" s="154"/>
      <c r="BH940" s="154"/>
      <c r="BI940" s="154"/>
      <c r="BJ940" s="154"/>
      <c r="BK940" s="154"/>
      <c r="BL940" s="154"/>
      <c r="BM940" s="154"/>
      <c r="BN940" s="154"/>
      <c r="BO940" s="154"/>
      <c r="BP940" s="154"/>
      <c r="BQ940" s="154"/>
      <c r="BR940" s="154"/>
      <c r="BS940" s="154"/>
      <c r="BT940" s="154"/>
      <c r="BU940" s="154"/>
      <c r="BV940" s="154"/>
      <c r="BW940" s="154"/>
      <c r="BX940" s="154"/>
      <c r="BY940" s="154"/>
      <c r="BZ940" s="154"/>
      <c r="CA940" s="154"/>
      <c r="CB940" s="154"/>
      <c r="CC940" s="154"/>
      <c r="CD940" s="154"/>
      <c r="CE940" s="154"/>
      <c r="CF940" s="154"/>
      <c r="CG940" s="154"/>
      <c r="CH940" s="154"/>
      <c r="CI940" s="154"/>
      <c r="CJ940" s="154"/>
      <c r="CK940" s="154"/>
      <c r="CL940" s="154"/>
      <c r="CM940" s="154"/>
      <c r="CN940" s="154"/>
      <c r="CO940" s="154"/>
      <c r="CP940" s="154"/>
      <c r="CQ940" s="154"/>
      <c r="CR940" s="154"/>
      <c r="CS940" s="154"/>
      <c r="CT940" s="154"/>
      <c r="CU940" s="154"/>
      <c r="CV940" s="154"/>
      <c r="CW940" s="154"/>
      <c r="CX940" s="154"/>
      <c r="CY940" s="154"/>
      <c r="CZ940" s="154"/>
      <c r="DA940" s="154"/>
      <c r="DB940" s="154"/>
      <c r="DC940" s="154"/>
      <c r="DD940" s="154"/>
      <c r="DE940" s="154"/>
      <c r="DF940" s="154"/>
      <c r="DG940" s="154"/>
      <c r="DH940" s="154"/>
      <c r="DI940" s="154"/>
      <c r="DJ940" s="154"/>
      <c r="DK940" s="154"/>
      <c r="DL940" s="154"/>
      <c r="DM940" s="154"/>
      <c r="DN940" s="154"/>
      <c r="DO940" s="154"/>
      <c r="DP940" s="154"/>
      <c r="DQ940" s="154"/>
      <c r="DR940" s="154"/>
      <c r="DS940" s="154"/>
      <c r="DT940" s="154"/>
      <c r="DU940" s="154"/>
      <c r="DV940" s="154"/>
      <c r="DW940" s="154"/>
      <c r="DX940" s="154"/>
      <c r="DY940" s="154"/>
      <c r="DZ940" s="154"/>
      <c r="EA940" s="154"/>
      <c r="EB940" s="154"/>
      <c r="EC940" s="154"/>
      <c r="ED940" s="154"/>
      <c r="EE940" s="154"/>
      <c r="EF940" s="154"/>
      <c r="EG940" s="154"/>
      <c r="EH940" s="154"/>
      <c r="EI940" s="154"/>
      <c r="EJ940" s="154"/>
      <c r="EK940" s="154"/>
      <c r="EL940" s="154"/>
      <c r="EM940" s="154"/>
      <c r="EN940" s="154"/>
      <c r="EO940" s="154"/>
      <c r="EP940" s="154"/>
      <c r="EQ940" s="154"/>
      <c r="ER940" s="154"/>
      <c r="ES940" s="154"/>
      <c r="ET940" s="154"/>
      <c r="EU940" s="154"/>
      <c r="EV940" s="154"/>
    </row>
    <row r="941" spans="32:152" ht="12.75">
      <c r="AF941" s="154"/>
      <c r="AG941" s="154"/>
      <c r="AH941" s="154"/>
      <c r="AI941" s="154"/>
      <c r="AJ941" s="154"/>
      <c r="AK941" s="154"/>
      <c r="AL941" s="154"/>
      <c r="AM941" s="154"/>
      <c r="AN941" s="154"/>
      <c r="AO941" s="154"/>
      <c r="AP941" s="154"/>
      <c r="AQ941" s="154"/>
      <c r="AR941" s="154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  <c r="BD941" s="154"/>
      <c r="BE941" s="154"/>
      <c r="BF941" s="154"/>
      <c r="BG941" s="154"/>
      <c r="BH941" s="154"/>
      <c r="BI941" s="154"/>
      <c r="BJ941" s="154"/>
      <c r="BK941" s="154"/>
      <c r="BL941" s="154"/>
      <c r="BM941" s="154"/>
      <c r="BN941" s="154"/>
      <c r="BO941" s="154"/>
      <c r="BP941" s="154"/>
      <c r="BQ941" s="154"/>
      <c r="BR941" s="154"/>
      <c r="BS941" s="154"/>
      <c r="BT941" s="154"/>
      <c r="BU941" s="154"/>
      <c r="BV941" s="154"/>
      <c r="BW941" s="154"/>
      <c r="BX941" s="154"/>
      <c r="BY941" s="154"/>
      <c r="BZ941" s="154"/>
      <c r="CA941" s="154"/>
      <c r="CB941" s="154"/>
      <c r="CC941" s="154"/>
      <c r="CD941" s="154"/>
      <c r="CE941" s="154"/>
      <c r="CF941" s="154"/>
      <c r="CG941" s="154"/>
      <c r="CH941" s="154"/>
      <c r="CI941" s="154"/>
      <c r="CJ941" s="154"/>
      <c r="CK941" s="154"/>
      <c r="CL941" s="154"/>
      <c r="CM941" s="154"/>
      <c r="CN941" s="154"/>
      <c r="CO941" s="154"/>
      <c r="CP941" s="154"/>
      <c r="CQ941" s="154"/>
      <c r="CR941" s="154"/>
      <c r="CS941" s="154"/>
      <c r="CT941" s="154"/>
      <c r="CU941" s="154"/>
      <c r="CV941" s="154"/>
      <c r="CW941" s="154"/>
      <c r="CX941" s="154"/>
      <c r="CY941" s="154"/>
      <c r="CZ941" s="154"/>
      <c r="DA941" s="154"/>
      <c r="DB941" s="154"/>
      <c r="DC941" s="154"/>
      <c r="DD941" s="154"/>
      <c r="DE941" s="154"/>
      <c r="DF941" s="154"/>
      <c r="DG941" s="154"/>
      <c r="DH941" s="154"/>
      <c r="DI941" s="154"/>
      <c r="DJ941" s="154"/>
      <c r="DK941" s="154"/>
      <c r="DL941" s="154"/>
      <c r="DM941" s="154"/>
      <c r="DN941" s="154"/>
      <c r="DO941" s="154"/>
      <c r="DP941" s="154"/>
      <c r="DQ941" s="154"/>
      <c r="DR941" s="154"/>
      <c r="DS941" s="154"/>
      <c r="DT941" s="154"/>
      <c r="DU941" s="154"/>
      <c r="DV941" s="154"/>
      <c r="DW941" s="154"/>
      <c r="DX941" s="154"/>
      <c r="DY941" s="154"/>
      <c r="DZ941" s="154"/>
      <c r="EA941" s="154"/>
      <c r="EB941" s="154"/>
      <c r="EC941" s="154"/>
      <c r="ED941" s="154"/>
      <c r="EE941" s="154"/>
      <c r="EF941" s="154"/>
      <c r="EG941" s="154"/>
      <c r="EH941" s="154"/>
      <c r="EI941" s="154"/>
      <c r="EJ941" s="154"/>
      <c r="EK941" s="154"/>
      <c r="EL941" s="154"/>
      <c r="EM941" s="154"/>
      <c r="EN941" s="154"/>
      <c r="EO941" s="154"/>
      <c r="EP941" s="154"/>
      <c r="EQ941" s="154"/>
      <c r="ER941" s="154"/>
      <c r="ES941" s="154"/>
      <c r="ET941" s="154"/>
      <c r="EU941" s="154"/>
      <c r="EV941" s="154"/>
    </row>
    <row r="942" spans="32:152" ht="12.75">
      <c r="AF942" s="154"/>
      <c r="AG942" s="154"/>
      <c r="AH942" s="154"/>
      <c r="AI942" s="154"/>
      <c r="AJ942" s="154"/>
      <c r="AK942" s="154"/>
      <c r="AL942" s="154"/>
      <c r="AM942" s="154"/>
      <c r="AN942" s="154"/>
      <c r="AO942" s="154"/>
      <c r="AP942" s="154"/>
      <c r="AQ942" s="154"/>
      <c r="AR942" s="154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  <c r="BC942" s="154"/>
      <c r="BD942" s="154"/>
      <c r="BE942" s="154"/>
      <c r="BF942" s="154"/>
      <c r="BG942" s="154"/>
      <c r="BH942" s="154"/>
      <c r="BI942" s="154"/>
      <c r="BJ942" s="154"/>
      <c r="BK942" s="154"/>
      <c r="BL942" s="154"/>
      <c r="BM942" s="154"/>
      <c r="BN942" s="154"/>
      <c r="BO942" s="154"/>
      <c r="BP942" s="154"/>
      <c r="BQ942" s="154"/>
      <c r="BR942" s="154"/>
      <c r="BS942" s="154"/>
      <c r="BT942" s="154"/>
      <c r="BU942" s="154"/>
      <c r="BV942" s="154"/>
      <c r="BW942" s="154"/>
      <c r="BX942" s="154"/>
      <c r="BY942" s="154"/>
      <c r="BZ942" s="154"/>
      <c r="CA942" s="154"/>
      <c r="CB942" s="154"/>
      <c r="CC942" s="154"/>
      <c r="CD942" s="154"/>
      <c r="CE942" s="154"/>
      <c r="CF942" s="154"/>
      <c r="CG942" s="154"/>
      <c r="CH942" s="154"/>
      <c r="CI942" s="154"/>
      <c r="CJ942" s="154"/>
      <c r="CK942" s="154"/>
      <c r="CL942" s="154"/>
      <c r="CM942" s="154"/>
      <c r="CN942" s="154"/>
      <c r="CO942" s="154"/>
      <c r="CP942" s="154"/>
      <c r="CQ942" s="154"/>
      <c r="CR942" s="154"/>
      <c r="CS942" s="154"/>
      <c r="CT942" s="154"/>
      <c r="CU942" s="154"/>
      <c r="CV942" s="154"/>
      <c r="CW942" s="154"/>
      <c r="CX942" s="154"/>
      <c r="CY942" s="154"/>
      <c r="CZ942" s="154"/>
      <c r="DA942" s="154"/>
      <c r="DB942" s="154"/>
      <c r="DC942" s="154"/>
      <c r="DD942" s="154"/>
      <c r="DE942" s="154"/>
      <c r="DF942" s="154"/>
      <c r="DG942" s="154"/>
      <c r="DH942" s="154"/>
      <c r="DI942" s="154"/>
      <c r="DJ942" s="154"/>
      <c r="DK942" s="154"/>
      <c r="DL942" s="154"/>
      <c r="DM942" s="154"/>
      <c r="DN942" s="154"/>
      <c r="DO942" s="154"/>
      <c r="DP942" s="154"/>
      <c r="DQ942" s="154"/>
      <c r="DR942" s="154"/>
      <c r="DS942" s="154"/>
      <c r="DT942" s="154"/>
      <c r="DU942" s="154"/>
      <c r="DV942" s="154"/>
      <c r="DW942" s="154"/>
      <c r="DX942" s="154"/>
      <c r="DY942" s="154"/>
      <c r="DZ942" s="154"/>
      <c r="EA942" s="154"/>
      <c r="EB942" s="154"/>
      <c r="EC942" s="154"/>
      <c r="ED942" s="154"/>
      <c r="EE942" s="154"/>
      <c r="EF942" s="154"/>
      <c r="EG942" s="154"/>
      <c r="EH942" s="154"/>
      <c r="EI942" s="154"/>
      <c r="EJ942" s="154"/>
      <c r="EK942" s="154"/>
      <c r="EL942" s="154"/>
      <c r="EM942" s="154"/>
      <c r="EN942" s="154"/>
      <c r="EO942" s="154"/>
      <c r="EP942" s="154"/>
      <c r="EQ942" s="154"/>
      <c r="ER942" s="154"/>
      <c r="ES942" s="154"/>
      <c r="ET942" s="154"/>
      <c r="EU942" s="154"/>
      <c r="EV942" s="154"/>
    </row>
    <row r="943" spans="32:152" ht="12.75">
      <c r="AF943" s="154"/>
      <c r="AG943" s="154"/>
      <c r="AH943" s="154"/>
      <c r="AI943" s="154"/>
      <c r="AJ943" s="154"/>
      <c r="AK943" s="154"/>
      <c r="AL943" s="154"/>
      <c r="AM943" s="154"/>
      <c r="AN943" s="154"/>
      <c r="AO943" s="154"/>
      <c r="AP943" s="154"/>
      <c r="AQ943" s="154"/>
      <c r="AR943" s="154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  <c r="BC943" s="154"/>
      <c r="BD943" s="154"/>
      <c r="BE943" s="154"/>
      <c r="BF943" s="154"/>
      <c r="BG943" s="154"/>
      <c r="BH943" s="154"/>
      <c r="BI943" s="154"/>
      <c r="BJ943" s="154"/>
      <c r="BK943" s="154"/>
      <c r="BL943" s="154"/>
      <c r="BM943" s="154"/>
      <c r="BN943" s="154"/>
      <c r="BO943" s="154"/>
      <c r="BP943" s="154"/>
      <c r="BQ943" s="154"/>
      <c r="BR943" s="154"/>
      <c r="BS943" s="154"/>
      <c r="BT943" s="154"/>
      <c r="BU943" s="154"/>
      <c r="BV943" s="154"/>
      <c r="BW943" s="154"/>
      <c r="BX943" s="154"/>
      <c r="BY943" s="154"/>
      <c r="BZ943" s="154"/>
      <c r="CA943" s="154"/>
      <c r="CB943" s="154"/>
      <c r="CC943" s="154"/>
      <c r="CD943" s="154"/>
      <c r="CE943" s="154"/>
      <c r="CF943" s="154"/>
      <c r="CG943" s="154"/>
      <c r="CH943" s="154"/>
      <c r="CI943" s="154"/>
      <c r="CJ943" s="154"/>
      <c r="CK943" s="154"/>
      <c r="CL943" s="154"/>
      <c r="CM943" s="154"/>
      <c r="CN943" s="154"/>
      <c r="CO943" s="154"/>
      <c r="CP943" s="154"/>
      <c r="CQ943" s="154"/>
      <c r="CR943" s="154"/>
      <c r="CS943" s="154"/>
      <c r="CT943" s="154"/>
      <c r="CU943" s="154"/>
      <c r="CV943" s="154"/>
      <c r="CW943" s="154"/>
      <c r="CX943" s="154"/>
      <c r="CY943" s="154"/>
      <c r="CZ943" s="154"/>
      <c r="DA943" s="154"/>
      <c r="DB943" s="154"/>
      <c r="DC943" s="154"/>
      <c r="DD943" s="154"/>
      <c r="DE943" s="154"/>
      <c r="DF943" s="154"/>
      <c r="DG943" s="154"/>
      <c r="DH943" s="154"/>
      <c r="DI943" s="154"/>
      <c r="DJ943" s="154"/>
      <c r="DK943" s="154"/>
      <c r="DL943" s="154"/>
      <c r="DM943" s="154"/>
      <c r="DN943" s="154"/>
      <c r="DO943" s="154"/>
      <c r="DP943" s="154"/>
      <c r="DQ943" s="154"/>
      <c r="DR943" s="154"/>
      <c r="DS943" s="154"/>
      <c r="DT943" s="154"/>
      <c r="DU943" s="154"/>
      <c r="DV943" s="154"/>
      <c r="DW943" s="154"/>
      <c r="DX943" s="154"/>
      <c r="DY943" s="154"/>
      <c r="DZ943" s="154"/>
      <c r="EA943" s="154"/>
      <c r="EB943" s="154"/>
      <c r="EC943" s="154"/>
      <c r="ED943" s="154"/>
      <c r="EE943" s="154"/>
      <c r="EF943" s="154"/>
      <c r="EG943" s="154"/>
      <c r="EH943" s="154"/>
      <c r="EI943" s="154"/>
      <c r="EJ943" s="154"/>
      <c r="EK943" s="154"/>
      <c r="EL943" s="154"/>
      <c r="EM943" s="154"/>
      <c r="EN943" s="154"/>
      <c r="EO943" s="154"/>
      <c r="EP943" s="154"/>
      <c r="EQ943" s="154"/>
      <c r="ER943" s="154"/>
      <c r="ES943" s="154"/>
      <c r="ET943" s="154"/>
      <c r="EU943" s="154"/>
      <c r="EV943" s="154"/>
    </row>
    <row r="944" spans="32:152" ht="12.75">
      <c r="AF944" s="154"/>
      <c r="AG944" s="154"/>
      <c r="AH944" s="154"/>
      <c r="AI944" s="154"/>
      <c r="AJ944" s="154"/>
      <c r="AK944" s="154"/>
      <c r="AL944" s="154"/>
      <c r="AM944" s="154"/>
      <c r="AN944" s="154"/>
      <c r="AO944" s="154"/>
      <c r="AP944" s="154"/>
      <c r="AQ944" s="154"/>
      <c r="AR944" s="154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  <c r="BC944" s="154"/>
      <c r="BD944" s="154"/>
      <c r="BE944" s="154"/>
      <c r="BF944" s="154"/>
      <c r="BG944" s="154"/>
      <c r="BH944" s="154"/>
      <c r="BI944" s="154"/>
      <c r="BJ944" s="154"/>
      <c r="BK944" s="154"/>
      <c r="BL944" s="154"/>
      <c r="BM944" s="154"/>
      <c r="BN944" s="154"/>
      <c r="BO944" s="154"/>
      <c r="BP944" s="154"/>
      <c r="BQ944" s="154"/>
      <c r="BR944" s="154"/>
      <c r="BS944" s="154"/>
      <c r="BT944" s="154"/>
      <c r="BU944" s="154"/>
      <c r="BV944" s="154"/>
      <c r="BW944" s="154"/>
      <c r="BX944" s="154"/>
      <c r="BY944" s="154"/>
      <c r="BZ944" s="154"/>
      <c r="CA944" s="154"/>
      <c r="CB944" s="154"/>
      <c r="CC944" s="154"/>
      <c r="CD944" s="154"/>
      <c r="CE944" s="154"/>
      <c r="CF944" s="154"/>
      <c r="CG944" s="154"/>
      <c r="CH944" s="154"/>
      <c r="CI944" s="154"/>
      <c r="CJ944" s="154"/>
      <c r="CK944" s="154"/>
      <c r="CL944" s="154"/>
      <c r="CM944" s="154"/>
      <c r="CN944" s="154"/>
      <c r="CO944" s="154"/>
      <c r="CP944" s="154"/>
      <c r="CQ944" s="154"/>
      <c r="CR944" s="154"/>
      <c r="CS944" s="154"/>
      <c r="CT944" s="154"/>
      <c r="CU944" s="154"/>
      <c r="CV944" s="154"/>
      <c r="CW944" s="154"/>
      <c r="CX944" s="154"/>
      <c r="CY944" s="154"/>
      <c r="CZ944" s="154"/>
      <c r="DA944" s="154"/>
      <c r="DB944" s="154"/>
      <c r="DC944" s="154"/>
      <c r="DD944" s="154"/>
      <c r="DE944" s="154"/>
      <c r="DF944" s="154"/>
      <c r="DG944" s="154"/>
      <c r="DH944" s="154"/>
      <c r="DI944" s="154"/>
      <c r="DJ944" s="154"/>
      <c r="DK944" s="154"/>
      <c r="DL944" s="154"/>
      <c r="DM944" s="154"/>
      <c r="DN944" s="154"/>
      <c r="DO944" s="154"/>
      <c r="DP944" s="154"/>
      <c r="DQ944" s="154"/>
      <c r="DR944" s="154"/>
      <c r="DS944" s="154"/>
      <c r="DT944" s="154"/>
      <c r="DU944" s="154"/>
      <c r="DV944" s="154"/>
      <c r="DW944" s="154"/>
      <c r="DX944" s="154"/>
      <c r="DY944" s="154"/>
      <c r="DZ944" s="154"/>
      <c r="EA944" s="154"/>
      <c r="EB944" s="154"/>
      <c r="EC944" s="154"/>
      <c r="ED944" s="154"/>
      <c r="EE944" s="154"/>
      <c r="EF944" s="154"/>
      <c r="EG944" s="154"/>
      <c r="EH944" s="154"/>
      <c r="EI944" s="154"/>
      <c r="EJ944" s="154"/>
      <c r="EK944" s="154"/>
      <c r="EL944" s="154"/>
      <c r="EM944" s="154"/>
      <c r="EN944" s="154"/>
      <c r="EO944" s="154"/>
      <c r="EP944" s="154"/>
      <c r="EQ944" s="154"/>
      <c r="ER944" s="154"/>
      <c r="ES944" s="154"/>
      <c r="ET944" s="154"/>
      <c r="EU944" s="154"/>
      <c r="EV944" s="154"/>
    </row>
    <row r="945" spans="32:152" ht="12.75">
      <c r="AF945" s="154"/>
      <c r="AG945" s="154"/>
      <c r="AH945" s="154"/>
      <c r="AI945" s="154"/>
      <c r="AJ945" s="154"/>
      <c r="AK945" s="154"/>
      <c r="AL945" s="154"/>
      <c r="AM945" s="154"/>
      <c r="AN945" s="154"/>
      <c r="AO945" s="154"/>
      <c r="AP945" s="154"/>
      <c r="AQ945" s="154"/>
      <c r="AR945" s="154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  <c r="BD945" s="154"/>
      <c r="BE945" s="154"/>
      <c r="BF945" s="154"/>
      <c r="BG945" s="154"/>
      <c r="BH945" s="154"/>
      <c r="BI945" s="154"/>
      <c r="BJ945" s="154"/>
      <c r="BK945" s="154"/>
      <c r="BL945" s="154"/>
      <c r="BM945" s="154"/>
      <c r="BN945" s="154"/>
      <c r="BO945" s="154"/>
      <c r="BP945" s="154"/>
      <c r="BQ945" s="154"/>
      <c r="BR945" s="154"/>
      <c r="BS945" s="154"/>
      <c r="BT945" s="154"/>
      <c r="BU945" s="154"/>
      <c r="BV945" s="154"/>
      <c r="BW945" s="154"/>
      <c r="BX945" s="154"/>
      <c r="BY945" s="154"/>
      <c r="BZ945" s="154"/>
      <c r="CA945" s="154"/>
      <c r="CB945" s="154"/>
      <c r="CC945" s="154"/>
      <c r="CD945" s="154"/>
      <c r="CE945" s="154"/>
      <c r="CF945" s="154"/>
      <c r="CG945" s="154"/>
      <c r="CH945" s="154"/>
      <c r="CI945" s="154"/>
      <c r="CJ945" s="154"/>
      <c r="CK945" s="154"/>
      <c r="CL945" s="154"/>
      <c r="CM945" s="154"/>
      <c r="CN945" s="154"/>
      <c r="CO945" s="154"/>
      <c r="CP945" s="154"/>
      <c r="CQ945" s="154"/>
      <c r="CR945" s="154"/>
      <c r="CS945" s="154"/>
      <c r="CT945" s="154"/>
      <c r="CU945" s="154"/>
      <c r="CV945" s="154"/>
      <c r="CW945" s="154"/>
      <c r="CX945" s="154"/>
      <c r="CY945" s="154"/>
      <c r="CZ945" s="154"/>
      <c r="DA945" s="154"/>
      <c r="DB945" s="154"/>
      <c r="DC945" s="154"/>
      <c r="DD945" s="154"/>
      <c r="DE945" s="154"/>
      <c r="DF945" s="154"/>
      <c r="DG945" s="154"/>
      <c r="DH945" s="154"/>
      <c r="DI945" s="154"/>
      <c r="DJ945" s="154"/>
      <c r="DK945" s="154"/>
      <c r="DL945" s="154"/>
      <c r="DM945" s="154"/>
      <c r="DN945" s="154"/>
      <c r="DO945" s="154"/>
      <c r="DP945" s="154"/>
      <c r="DQ945" s="154"/>
      <c r="DR945" s="154"/>
      <c r="DS945" s="154"/>
      <c r="DT945" s="154"/>
      <c r="DU945" s="154"/>
      <c r="DV945" s="154"/>
      <c r="DW945" s="154"/>
      <c r="DX945" s="154"/>
      <c r="DY945" s="154"/>
      <c r="DZ945" s="154"/>
      <c r="EA945" s="154"/>
      <c r="EB945" s="154"/>
      <c r="EC945" s="154"/>
      <c r="ED945" s="154"/>
      <c r="EE945" s="154"/>
      <c r="EF945" s="154"/>
      <c r="EG945" s="154"/>
      <c r="EH945" s="154"/>
      <c r="EI945" s="154"/>
      <c r="EJ945" s="154"/>
      <c r="EK945" s="154"/>
      <c r="EL945" s="154"/>
      <c r="EM945" s="154"/>
      <c r="EN945" s="154"/>
      <c r="EO945" s="154"/>
      <c r="EP945" s="154"/>
      <c r="EQ945" s="154"/>
      <c r="ER945" s="154"/>
      <c r="ES945" s="154"/>
      <c r="ET945" s="154"/>
      <c r="EU945" s="154"/>
      <c r="EV945" s="154"/>
    </row>
    <row r="946" spans="32:152" ht="12.75">
      <c r="AF946" s="154"/>
      <c r="AG946" s="154"/>
      <c r="AH946" s="154"/>
      <c r="AI946" s="154"/>
      <c r="AJ946" s="154"/>
      <c r="AK946" s="154"/>
      <c r="AL946" s="154"/>
      <c r="AM946" s="154"/>
      <c r="AN946" s="154"/>
      <c r="AO946" s="154"/>
      <c r="AP946" s="154"/>
      <c r="AQ946" s="154"/>
      <c r="AR946" s="154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  <c r="BD946" s="154"/>
      <c r="BE946" s="154"/>
      <c r="BF946" s="154"/>
      <c r="BG946" s="154"/>
      <c r="BH946" s="154"/>
      <c r="BI946" s="154"/>
      <c r="BJ946" s="154"/>
      <c r="BK946" s="154"/>
      <c r="BL946" s="154"/>
      <c r="BM946" s="154"/>
      <c r="BN946" s="154"/>
      <c r="BO946" s="154"/>
      <c r="BP946" s="154"/>
      <c r="BQ946" s="154"/>
      <c r="BR946" s="154"/>
      <c r="BS946" s="154"/>
      <c r="BT946" s="154"/>
      <c r="BU946" s="154"/>
      <c r="BV946" s="154"/>
      <c r="BW946" s="154"/>
      <c r="BX946" s="154"/>
      <c r="BY946" s="154"/>
      <c r="BZ946" s="154"/>
      <c r="CA946" s="154"/>
      <c r="CB946" s="154"/>
      <c r="CC946" s="154"/>
      <c r="CD946" s="154"/>
      <c r="CE946" s="154"/>
      <c r="CF946" s="154"/>
      <c r="CG946" s="154"/>
      <c r="CH946" s="154"/>
      <c r="CI946" s="154"/>
      <c r="CJ946" s="154"/>
      <c r="CK946" s="154"/>
      <c r="CL946" s="154"/>
      <c r="CM946" s="154"/>
      <c r="CN946" s="154"/>
      <c r="CO946" s="154"/>
      <c r="CP946" s="154"/>
      <c r="CQ946" s="154"/>
      <c r="CR946" s="154"/>
      <c r="CS946" s="154"/>
      <c r="CT946" s="154"/>
      <c r="CU946" s="154"/>
      <c r="CV946" s="154"/>
      <c r="CW946" s="154"/>
      <c r="CX946" s="154"/>
      <c r="CY946" s="154"/>
      <c r="CZ946" s="154"/>
      <c r="DA946" s="154"/>
      <c r="DB946" s="154"/>
      <c r="DC946" s="154"/>
      <c r="DD946" s="154"/>
      <c r="DE946" s="154"/>
      <c r="DF946" s="154"/>
      <c r="DG946" s="154"/>
      <c r="DH946" s="154"/>
      <c r="DI946" s="154"/>
      <c r="DJ946" s="154"/>
      <c r="DK946" s="154"/>
      <c r="DL946" s="154"/>
      <c r="DM946" s="154"/>
      <c r="DN946" s="154"/>
      <c r="DO946" s="154"/>
      <c r="DP946" s="154"/>
      <c r="DQ946" s="154"/>
      <c r="DR946" s="154"/>
      <c r="DS946" s="154"/>
      <c r="DT946" s="154"/>
      <c r="DU946" s="154"/>
      <c r="DV946" s="154"/>
      <c r="DW946" s="154"/>
      <c r="DX946" s="154"/>
      <c r="DY946" s="154"/>
      <c r="DZ946" s="154"/>
      <c r="EA946" s="154"/>
      <c r="EB946" s="154"/>
      <c r="EC946" s="154"/>
      <c r="ED946" s="154"/>
      <c r="EE946" s="154"/>
      <c r="EF946" s="154"/>
      <c r="EG946" s="154"/>
      <c r="EH946" s="154"/>
      <c r="EI946" s="154"/>
      <c r="EJ946" s="154"/>
      <c r="EK946" s="154"/>
      <c r="EL946" s="154"/>
      <c r="EM946" s="154"/>
      <c r="EN946" s="154"/>
      <c r="EO946" s="154"/>
      <c r="EP946" s="154"/>
      <c r="EQ946" s="154"/>
      <c r="ER946" s="154"/>
      <c r="ES946" s="154"/>
      <c r="ET946" s="154"/>
      <c r="EU946" s="154"/>
      <c r="EV946" s="154"/>
    </row>
    <row r="947" spans="32:152" ht="12.75"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  <c r="BD947" s="154"/>
      <c r="BE947" s="154"/>
      <c r="BF947" s="154"/>
      <c r="BG947" s="154"/>
      <c r="BH947" s="154"/>
      <c r="BI947" s="154"/>
      <c r="BJ947" s="154"/>
      <c r="BK947" s="154"/>
      <c r="BL947" s="154"/>
      <c r="BM947" s="154"/>
      <c r="BN947" s="154"/>
      <c r="BO947" s="154"/>
      <c r="BP947" s="154"/>
      <c r="BQ947" s="154"/>
      <c r="BR947" s="154"/>
      <c r="BS947" s="154"/>
      <c r="BT947" s="154"/>
      <c r="BU947" s="154"/>
      <c r="BV947" s="154"/>
      <c r="BW947" s="154"/>
      <c r="BX947" s="154"/>
      <c r="BY947" s="154"/>
      <c r="BZ947" s="154"/>
      <c r="CA947" s="154"/>
      <c r="CB947" s="154"/>
      <c r="CC947" s="154"/>
      <c r="CD947" s="154"/>
      <c r="CE947" s="154"/>
      <c r="CF947" s="154"/>
      <c r="CG947" s="154"/>
      <c r="CH947" s="154"/>
      <c r="CI947" s="154"/>
      <c r="CJ947" s="154"/>
      <c r="CK947" s="154"/>
      <c r="CL947" s="154"/>
      <c r="CM947" s="154"/>
      <c r="CN947" s="154"/>
      <c r="CO947" s="154"/>
      <c r="CP947" s="154"/>
      <c r="CQ947" s="154"/>
      <c r="CR947" s="154"/>
      <c r="CS947" s="154"/>
      <c r="CT947" s="154"/>
      <c r="CU947" s="154"/>
      <c r="CV947" s="154"/>
      <c r="CW947" s="154"/>
      <c r="CX947" s="154"/>
      <c r="CY947" s="154"/>
      <c r="CZ947" s="154"/>
      <c r="DA947" s="154"/>
      <c r="DB947" s="154"/>
      <c r="DC947" s="154"/>
      <c r="DD947" s="154"/>
      <c r="DE947" s="154"/>
      <c r="DF947" s="154"/>
      <c r="DG947" s="154"/>
      <c r="DH947" s="154"/>
      <c r="DI947" s="154"/>
      <c r="DJ947" s="154"/>
      <c r="DK947" s="154"/>
      <c r="DL947" s="154"/>
      <c r="DM947" s="154"/>
      <c r="DN947" s="154"/>
      <c r="DO947" s="154"/>
      <c r="DP947" s="154"/>
      <c r="DQ947" s="154"/>
      <c r="DR947" s="154"/>
      <c r="DS947" s="154"/>
      <c r="DT947" s="154"/>
      <c r="DU947" s="154"/>
      <c r="DV947" s="154"/>
      <c r="DW947" s="154"/>
      <c r="DX947" s="154"/>
      <c r="DY947" s="154"/>
      <c r="DZ947" s="154"/>
      <c r="EA947" s="154"/>
      <c r="EB947" s="154"/>
      <c r="EC947" s="154"/>
      <c r="ED947" s="154"/>
      <c r="EE947" s="154"/>
      <c r="EF947" s="154"/>
      <c r="EG947" s="154"/>
      <c r="EH947" s="154"/>
      <c r="EI947" s="154"/>
      <c r="EJ947" s="154"/>
      <c r="EK947" s="154"/>
      <c r="EL947" s="154"/>
      <c r="EM947" s="154"/>
      <c r="EN947" s="154"/>
      <c r="EO947" s="154"/>
      <c r="EP947" s="154"/>
      <c r="EQ947" s="154"/>
      <c r="ER947" s="154"/>
      <c r="ES947" s="154"/>
      <c r="ET947" s="154"/>
      <c r="EU947" s="154"/>
      <c r="EV947" s="154"/>
    </row>
    <row r="948" spans="32:152" ht="12.75">
      <c r="AF948" s="154"/>
      <c r="AG948" s="154"/>
      <c r="AH948" s="154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  <c r="BD948" s="154"/>
      <c r="BE948" s="154"/>
      <c r="BF948" s="154"/>
      <c r="BG948" s="154"/>
      <c r="BH948" s="154"/>
      <c r="BI948" s="154"/>
      <c r="BJ948" s="154"/>
      <c r="BK948" s="154"/>
      <c r="BL948" s="154"/>
      <c r="BM948" s="154"/>
      <c r="BN948" s="154"/>
      <c r="BO948" s="154"/>
      <c r="BP948" s="154"/>
      <c r="BQ948" s="154"/>
      <c r="BR948" s="154"/>
      <c r="BS948" s="154"/>
      <c r="BT948" s="154"/>
      <c r="BU948" s="154"/>
      <c r="BV948" s="154"/>
      <c r="BW948" s="154"/>
      <c r="BX948" s="154"/>
      <c r="BY948" s="154"/>
      <c r="BZ948" s="154"/>
      <c r="CA948" s="154"/>
      <c r="CB948" s="154"/>
      <c r="CC948" s="154"/>
      <c r="CD948" s="154"/>
      <c r="CE948" s="154"/>
      <c r="CF948" s="154"/>
      <c r="CG948" s="154"/>
      <c r="CH948" s="154"/>
      <c r="CI948" s="154"/>
      <c r="CJ948" s="154"/>
      <c r="CK948" s="154"/>
      <c r="CL948" s="154"/>
      <c r="CM948" s="154"/>
      <c r="CN948" s="154"/>
      <c r="CO948" s="154"/>
      <c r="CP948" s="154"/>
      <c r="CQ948" s="154"/>
      <c r="CR948" s="154"/>
      <c r="CS948" s="154"/>
      <c r="CT948" s="154"/>
      <c r="CU948" s="154"/>
      <c r="CV948" s="154"/>
      <c r="CW948" s="154"/>
      <c r="CX948" s="154"/>
      <c r="CY948" s="154"/>
      <c r="CZ948" s="154"/>
      <c r="DA948" s="154"/>
      <c r="DB948" s="154"/>
      <c r="DC948" s="154"/>
      <c r="DD948" s="154"/>
      <c r="DE948" s="154"/>
      <c r="DF948" s="154"/>
      <c r="DG948" s="154"/>
      <c r="DH948" s="154"/>
      <c r="DI948" s="154"/>
      <c r="DJ948" s="154"/>
      <c r="DK948" s="154"/>
      <c r="DL948" s="154"/>
      <c r="DM948" s="154"/>
      <c r="DN948" s="154"/>
      <c r="DO948" s="154"/>
      <c r="DP948" s="154"/>
      <c r="DQ948" s="154"/>
      <c r="DR948" s="154"/>
      <c r="DS948" s="154"/>
      <c r="DT948" s="154"/>
      <c r="DU948" s="154"/>
      <c r="DV948" s="154"/>
      <c r="DW948" s="154"/>
      <c r="DX948" s="154"/>
      <c r="DY948" s="154"/>
      <c r="DZ948" s="154"/>
      <c r="EA948" s="154"/>
      <c r="EB948" s="154"/>
      <c r="EC948" s="154"/>
      <c r="ED948" s="154"/>
      <c r="EE948" s="154"/>
      <c r="EF948" s="154"/>
      <c r="EG948" s="154"/>
      <c r="EH948" s="154"/>
      <c r="EI948" s="154"/>
      <c r="EJ948" s="154"/>
      <c r="EK948" s="154"/>
      <c r="EL948" s="154"/>
      <c r="EM948" s="154"/>
      <c r="EN948" s="154"/>
      <c r="EO948" s="154"/>
      <c r="EP948" s="154"/>
      <c r="EQ948" s="154"/>
      <c r="ER948" s="154"/>
      <c r="ES948" s="154"/>
      <c r="ET948" s="154"/>
      <c r="EU948" s="154"/>
      <c r="EV948" s="154"/>
    </row>
    <row r="949" spans="32:152" ht="12.75">
      <c r="AF949" s="154"/>
      <c r="AG949" s="154"/>
      <c r="AH949" s="154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  <c r="BD949" s="154"/>
      <c r="BE949" s="154"/>
      <c r="BF949" s="154"/>
      <c r="BG949" s="154"/>
      <c r="BH949" s="154"/>
      <c r="BI949" s="154"/>
      <c r="BJ949" s="154"/>
      <c r="BK949" s="154"/>
      <c r="BL949" s="154"/>
      <c r="BM949" s="154"/>
      <c r="BN949" s="154"/>
      <c r="BO949" s="154"/>
      <c r="BP949" s="154"/>
      <c r="BQ949" s="154"/>
      <c r="BR949" s="154"/>
      <c r="BS949" s="154"/>
      <c r="BT949" s="154"/>
      <c r="BU949" s="154"/>
      <c r="BV949" s="154"/>
      <c r="BW949" s="154"/>
      <c r="BX949" s="154"/>
      <c r="BY949" s="154"/>
      <c r="BZ949" s="154"/>
      <c r="CA949" s="154"/>
      <c r="CB949" s="154"/>
      <c r="CC949" s="154"/>
      <c r="CD949" s="154"/>
      <c r="CE949" s="154"/>
      <c r="CF949" s="154"/>
      <c r="CG949" s="154"/>
      <c r="CH949" s="154"/>
      <c r="CI949" s="154"/>
      <c r="CJ949" s="154"/>
      <c r="CK949" s="154"/>
      <c r="CL949" s="154"/>
      <c r="CM949" s="154"/>
      <c r="CN949" s="154"/>
      <c r="CO949" s="154"/>
      <c r="CP949" s="154"/>
      <c r="CQ949" s="154"/>
      <c r="CR949" s="154"/>
      <c r="CS949" s="154"/>
      <c r="CT949" s="154"/>
      <c r="CU949" s="154"/>
      <c r="CV949" s="154"/>
      <c r="CW949" s="154"/>
      <c r="CX949" s="154"/>
      <c r="CY949" s="154"/>
      <c r="CZ949" s="154"/>
      <c r="DA949" s="154"/>
      <c r="DB949" s="154"/>
      <c r="DC949" s="154"/>
      <c r="DD949" s="154"/>
      <c r="DE949" s="154"/>
      <c r="DF949" s="154"/>
      <c r="DG949" s="154"/>
      <c r="DH949" s="154"/>
      <c r="DI949" s="154"/>
      <c r="DJ949" s="154"/>
      <c r="DK949" s="154"/>
      <c r="DL949" s="154"/>
      <c r="DM949" s="154"/>
      <c r="DN949" s="154"/>
      <c r="DO949" s="154"/>
      <c r="DP949" s="154"/>
      <c r="DQ949" s="154"/>
      <c r="DR949" s="154"/>
      <c r="DS949" s="154"/>
      <c r="DT949" s="154"/>
      <c r="DU949" s="154"/>
      <c r="DV949" s="154"/>
      <c r="DW949" s="154"/>
      <c r="DX949" s="154"/>
      <c r="DY949" s="154"/>
      <c r="DZ949" s="154"/>
      <c r="EA949" s="154"/>
      <c r="EB949" s="154"/>
      <c r="EC949" s="154"/>
      <c r="ED949" s="154"/>
      <c r="EE949" s="154"/>
      <c r="EF949" s="154"/>
      <c r="EG949" s="154"/>
      <c r="EH949" s="154"/>
      <c r="EI949" s="154"/>
      <c r="EJ949" s="154"/>
      <c r="EK949" s="154"/>
      <c r="EL949" s="154"/>
      <c r="EM949" s="154"/>
      <c r="EN949" s="154"/>
      <c r="EO949" s="154"/>
      <c r="EP949" s="154"/>
      <c r="EQ949" s="154"/>
      <c r="ER949" s="154"/>
      <c r="ES949" s="154"/>
      <c r="ET949" s="154"/>
      <c r="EU949" s="154"/>
      <c r="EV949" s="154"/>
    </row>
    <row r="950" spans="32:152" ht="12.75">
      <c r="AF950" s="154"/>
      <c r="AG950" s="154"/>
      <c r="AH950" s="154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  <c r="BD950" s="154"/>
      <c r="BE950" s="154"/>
      <c r="BF950" s="154"/>
      <c r="BG950" s="154"/>
      <c r="BH950" s="154"/>
      <c r="BI950" s="154"/>
      <c r="BJ950" s="154"/>
      <c r="BK950" s="154"/>
      <c r="BL950" s="154"/>
      <c r="BM950" s="154"/>
      <c r="BN950" s="154"/>
      <c r="BO950" s="154"/>
      <c r="BP950" s="154"/>
      <c r="BQ950" s="154"/>
      <c r="BR950" s="154"/>
      <c r="BS950" s="154"/>
      <c r="BT950" s="154"/>
      <c r="BU950" s="154"/>
      <c r="BV950" s="154"/>
      <c r="BW950" s="154"/>
      <c r="BX950" s="154"/>
      <c r="BY950" s="154"/>
      <c r="BZ950" s="154"/>
      <c r="CA950" s="154"/>
      <c r="CB950" s="154"/>
      <c r="CC950" s="154"/>
      <c r="CD950" s="154"/>
      <c r="CE950" s="154"/>
      <c r="CF950" s="154"/>
      <c r="CG950" s="154"/>
      <c r="CH950" s="154"/>
      <c r="CI950" s="154"/>
      <c r="CJ950" s="154"/>
      <c r="CK950" s="154"/>
      <c r="CL950" s="154"/>
      <c r="CM950" s="154"/>
      <c r="CN950" s="154"/>
      <c r="CO950" s="154"/>
      <c r="CP950" s="154"/>
      <c r="CQ950" s="154"/>
      <c r="CR950" s="154"/>
      <c r="CS950" s="154"/>
      <c r="CT950" s="154"/>
      <c r="CU950" s="154"/>
      <c r="CV950" s="154"/>
      <c r="CW950" s="154"/>
      <c r="CX950" s="154"/>
      <c r="CY950" s="154"/>
      <c r="CZ950" s="154"/>
      <c r="DA950" s="154"/>
      <c r="DB950" s="154"/>
      <c r="DC950" s="154"/>
      <c r="DD950" s="154"/>
      <c r="DE950" s="154"/>
      <c r="DF950" s="154"/>
      <c r="DG950" s="154"/>
      <c r="DH950" s="154"/>
      <c r="DI950" s="154"/>
      <c r="DJ950" s="154"/>
      <c r="DK950" s="154"/>
      <c r="DL950" s="154"/>
      <c r="DM950" s="154"/>
      <c r="DN950" s="154"/>
      <c r="DO950" s="154"/>
      <c r="DP950" s="154"/>
      <c r="DQ950" s="154"/>
      <c r="DR950" s="154"/>
      <c r="DS950" s="154"/>
      <c r="DT950" s="154"/>
      <c r="DU950" s="154"/>
      <c r="DV950" s="154"/>
      <c r="DW950" s="154"/>
      <c r="DX950" s="154"/>
      <c r="DY950" s="154"/>
      <c r="DZ950" s="154"/>
      <c r="EA950" s="154"/>
      <c r="EB950" s="154"/>
      <c r="EC950" s="154"/>
      <c r="ED950" s="154"/>
      <c r="EE950" s="154"/>
      <c r="EF950" s="154"/>
      <c r="EG950" s="154"/>
      <c r="EH950" s="154"/>
      <c r="EI950" s="154"/>
      <c r="EJ950" s="154"/>
      <c r="EK950" s="154"/>
      <c r="EL950" s="154"/>
      <c r="EM950" s="154"/>
      <c r="EN950" s="154"/>
      <c r="EO950" s="154"/>
      <c r="EP950" s="154"/>
      <c r="EQ950" s="154"/>
      <c r="ER950" s="154"/>
      <c r="ES950" s="154"/>
      <c r="ET950" s="154"/>
      <c r="EU950" s="154"/>
      <c r="EV950" s="154"/>
    </row>
    <row r="951" spans="32:152" ht="12.75">
      <c r="AF951" s="154"/>
      <c r="AG951" s="154"/>
      <c r="AH951" s="154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  <c r="BD951" s="154"/>
      <c r="BE951" s="154"/>
      <c r="BF951" s="154"/>
      <c r="BG951" s="154"/>
      <c r="BH951" s="154"/>
      <c r="BI951" s="154"/>
      <c r="BJ951" s="154"/>
      <c r="BK951" s="154"/>
      <c r="BL951" s="154"/>
      <c r="BM951" s="154"/>
      <c r="BN951" s="154"/>
      <c r="BO951" s="154"/>
      <c r="BP951" s="154"/>
      <c r="BQ951" s="154"/>
      <c r="BR951" s="154"/>
      <c r="BS951" s="154"/>
      <c r="BT951" s="154"/>
      <c r="BU951" s="154"/>
      <c r="BV951" s="154"/>
      <c r="BW951" s="154"/>
      <c r="BX951" s="154"/>
      <c r="BY951" s="154"/>
      <c r="BZ951" s="154"/>
      <c r="CA951" s="154"/>
      <c r="CB951" s="154"/>
      <c r="CC951" s="154"/>
      <c r="CD951" s="154"/>
      <c r="CE951" s="154"/>
      <c r="CF951" s="154"/>
      <c r="CG951" s="154"/>
      <c r="CH951" s="154"/>
      <c r="CI951" s="154"/>
      <c r="CJ951" s="154"/>
      <c r="CK951" s="154"/>
      <c r="CL951" s="154"/>
      <c r="CM951" s="154"/>
      <c r="CN951" s="154"/>
      <c r="CO951" s="154"/>
      <c r="CP951" s="154"/>
      <c r="CQ951" s="154"/>
      <c r="CR951" s="154"/>
      <c r="CS951" s="154"/>
      <c r="CT951" s="154"/>
      <c r="CU951" s="154"/>
      <c r="CV951" s="154"/>
      <c r="CW951" s="154"/>
      <c r="CX951" s="154"/>
      <c r="CY951" s="154"/>
      <c r="CZ951" s="154"/>
      <c r="DA951" s="154"/>
      <c r="DB951" s="154"/>
      <c r="DC951" s="154"/>
      <c r="DD951" s="154"/>
      <c r="DE951" s="154"/>
      <c r="DF951" s="154"/>
      <c r="DG951" s="154"/>
      <c r="DH951" s="154"/>
      <c r="DI951" s="154"/>
      <c r="DJ951" s="154"/>
      <c r="DK951" s="154"/>
      <c r="DL951" s="154"/>
      <c r="DM951" s="154"/>
      <c r="DN951" s="154"/>
      <c r="DO951" s="154"/>
      <c r="DP951" s="154"/>
      <c r="DQ951" s="154"/>
      <c r="DR951" s="154"/>
      <c r="DS951" s="154"/>
      <c r="DT951" s="154"/>
      <c r="DU951" s="154"/>
      <c r="DV951" s="154"/>
      <c r="DW951" s="154"/>
      <c r="DX951" s="154"/>
      <c r="DY951" s="154"/>
      <c r="DZ951" s="154"/>
      <c r="EA951" s="154"/>
      <c r="EB951" s="154"/>
      <c r="EC951" s="154"/>
      <c r="ED951" s="154"/>
      <c r="EE951" s="154"/>
      <c r="EF951" s="154"/>
      <c r="EG951" s="154"/>
      <c r="EH951" s="154"/>
      <c r="EI951" s="154"/>
      <c r="EJ951" s="154"/>
      <c r="EK951" s="154"/>
      <c r="EL951" s="154"/>
      <c r="EM951" s="154"/>
      <c r="EN951" s="154"/>
      <c r="EO951" s="154"/>
      <c r="EP951" s="154"/>
      <c r="EQ951" s="154"/>
      <c r="ER951" s="154"/>
      <c r="ES951" s="154"/>
      <c r="ET951" s="154"/>
      <c r="EU951" s="154"/>
      <c r="EV951" s="154"/>
    </row>
    <row r="952" spans="32:152" ht="12.75"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  <c r="BD952" s="154"/>
      <c r="BE952" s="154"/>
      <c r="BF952" s="154"/>
      <c r="BG952" s="154"/>
      <c r="BH952" s="154"/>
      <c r="BI952" s="154"/>
      <c r="BJ952" s="154"/>
      <c r="BK952" s="154"/>
      <c r="BL952" s="154"/>
      <c r="BM952" s="154"/>
      <c r="BN952" s="154"/>
      <c r="BO952" s="154"/>
      <c r="BP952" s="154"/>
      <c r="BQ952" s="154"/>
      <c r="BR952" s="154"/>
      <c r="BS952" s="154"/>
      <c r="BT952" s="154"/>
      <c r="BU952" s="154"/>
      <c r="BV952" s="154"/>
      <c r="BW952" s="154"/>
      <c r="BX952" s="154"/>
      <c r="BY952" s="154"/>
      <c r="BZ952" s="154"/>
      <c r="CA952" s="154"/>
      <c r="CB952" s="154"/>
      <c r="CC952" s="154"/>
      <c r="CD952" s="154"/>
      <c r="CE952" s="154"/>
      <c r="CF952" s="154"/>
      <c r="CG952" s="154"/>
      <c r="CH952" s="154"/>
      <c r="CI952" s="154"/>
      <c r="CJ952" s="154"/>
      <c r="CK952" s="154"/>
      <c r="CL952" s="154"/>
      <c r="CM952" s="154"/>
      <c r="CN952" s="154"/>
      <c r="CO952" s="154"/>
      <c r="CP952" s="154"/>
      <c r="CQ952" s="154"/>
      <c r="CR952" s="154"/>
      <c r="CS952" s="154"/>
      <c r="CT952" s="154"/>
      <c r="CU952" s="154"/>
      <c r="CV952" s="154"/>
      <c r="CW952" s="154"/>
      <c r="CX952" s="154"/>
      <c r="CY952" s="154"/>
      <c r="CZ952" s="154"/>
      <c r="DA952" s="154"/>
      <c r="DB952" s="154"/>
      <c r="DC952" s="154"/>
      <c r="DD952" s="154"/>
      <c r="DE952" s="154"/>
      <c r="DF952" s="154"/>
      <c r="DG952" s="154"/>
      <c r="DH952" s="154"/>
      <c r="DI952" s="154"/>
      <c r="DJ952" s="154"/>
      <c r="DK952" s="154"/>
      <c r="DL952" s="154"/>
      <c r="DM952" s="154"/>
      <c r="DN952" s="154"/>
      <c r="DO952" s="154"/>
      <c r="DP952" s="154"/>
      <c r="DQ952" s="154"/>
      <c r="DR952" s="154"/>
      <c r="DS952" s="154"/>
      <c r="DT952" s="154"/>
      <c r="DU952" s="154"/>
      <c r="DV952" s="154"/>
      <c r="DW952" s="154"/>
      <c r="DX952" s="154"/>
      <c r="DY952" s="154"/>
      <c r="DZ952" s="154"/>
      <c r="EA952" s="154"/>
      <c r="EB952" s="154"/>
      <c r="EC952" s="154"/>
      <c r="ED952" s="154"/>
      <c r="EE952" s="154"/>
      <c r="EF952" s="154"/>
      <c r="EG952" s="154"/>
      <c r="EH952" s="154"/>
      <c r="EI952" s="154"/>
      <c r="EJ952" s="154"/>
      <c r="EK952" s="154"/>
      <c r="EL952" s="154"/>
      <c r="EM952" s="154"/>
      <c r="EN952" s="154"/>
      <c r="EO952" s="154"/>
      <c r="EP952" s="154"/>
      <c r="EQ952" s="154"/>
      <c r="ER952" s="154"/>
      <c r="ES952" s="154"/>
      <c r="ET952" s="154"/>
      <c r="EU952" s="154"/>
      <c r="EV952" s="154"/>
    </row>
    <row r="953" spans="32:152" ht="12.75"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  <c r="BD953" s="154"/>
      <c r="BE953" s="154"/>
      <c r="BF953" s="154"/>
      <c r="BG953" s="154"/>
      <c r="BH953" s="154"/>
      <c r="BI953" s="154"/>
      <c r="BJ953" s="154"/>
      <c r="BK953" s="154"/>
      <c r="BL953" s="154"/>
      <c r="BM953" s="154"/>
      <c r="BN953" s="154"/>
      <c r="BO953" s="154"/>
      <c r="BP953" s="154"/>
      <c r="BQ953" s="154"/>
      <c r="BR953" s="154"/>
      <c r="BS953" s="154"/>
      <c r="BT953" s="154"/>
      <c r="BU953" s="154"/>
      <c r="BV953" s="154"/>
      <c r="BW953" s="154"/>
      <c r="BX953" s="154"/>
      <c r="BY953" s="154"/>
      <c r="BZ953" s="154"/>
      <c r="CA953" s="154"/>
      <c r="CB953" s="154"/>
      <c r="CC953" s="154"/>
      <c r="CD953" s="154"/>
      <c r="CE953" s="154"/>
      <c r="CF953" s="154"/>
      <c r="CG953" s="154"/>
      <c r="CH953" s="154"/>
      <c r="CI953" s="154"/>
      <c r="CJ953" s="154"/>
      <c r="CK953" s="154"/>
      <c r="CL953" s="154"/>
      <c r="CM953" s="154"/>
      <c r="CN953" s="154"/>
      <c r="CO953" s="154"/>
      <c r="CP953" s="154"/>
      <c r="CQ953" s="154"/>
      <c r="CR953" s="154"/>
      <c r="CS953" s="154"/>
      <c r="CT953" s="154"/>
      <c r="CU953" s="154"/>
      <c r="CV953" s="154"/>
      <c r="CW953" s="154"/>
      <c r="CX953" s="154"/>
      <c r="CY953" s="154"/>
      <c r="CZ953" s="154"/>
      <c r="DA953" s="154"/>
      <c r="DB953" s="154"/>
      <c r="DC953" s="154"/>
      <c r="DD953" s="154"/>
      <c r="DE953" s="154"/>
      <c r="DF953" s="154"/>
      <c r="DG953" s="154"/>
      <c r="DH953" s="154"/>
      <c r="DI953" s="154"/>
      <c r="DJ953" s="154"/>
      <c r="DK953" s="154"/>
      <c r="DL953" s="154"/>
      <c r="DM953" s="154"/>
      <c r="DN953" s="154"/>
      <c r="DO953" s="154"/>
      <c r="DP953" s="154"/>
      <c r="DQ953" s="154"/>
      <c r="DR953" s="154"/>
      <c r="DS953" s="154"/>
      <c r="DT953" s="154"/>
      <c r="DU953" s="154"/>
      <c r="DV953" s="154"/>
      <c r="DW953" s="154"/>
      <c r="DX953" s="154"/>
      <c r="DY953" s="154"/>
      <c r="DZ953" s="154"/>
      <c r="EA953" s="154"/>
      <c r="EB953" s="154"/>
      <c r="EC953" s="154"/>
      <c r="ED953" s="154"/>
      <c r="EE953" s="154"/>
      <c r="EF953" s="154"/>
      <c r="EG953" s="154"/>
      <c r="EH953" s="154"/>
      <c r="EI953" s="154"/>
      <c r="EJ953" s="154"/>
      <c r="EK953" s="154"/>
      <c r="EL953" s="154"/>
      <c r="EM953" s="154"/>
      <c r="EN953" s="154"/>
      <c r="EO953" s="154"/>
      <c r="EP953" s="154"/>
      <c r="EQ953" s="154"/>
      <c r="ER953" s="154"/>
      <c r="ES953" s="154"/>
      <c r="ET953" s="154"/>
      <c r="EU953" s="154"/>
      <c r="EV953" s="154"/>
    </row>
    <row r="954" spans="32:152" ht="12.75">
      <c r="AF954" s="154"/>
      <c r="AG954" s="154"/>
      <c r="AH954" s="154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  <c r="BD954" s="154"/>
      <c r="BE954" s="154"/>
      <c r="BF954" s="154"/>
      <c r="BG954" s="154"/>
      <c r="BH954" s="154"/>
      <c r="BI954" s="154"/>
      <c r="BJ954" s="154"/>
      <c r="BK954" s="154"/>
      <c r="BL954" s="154"/>
      <c r="BM954" s="154"/>
      <c r="BN954" s="154"/>
      <c r="BO954" s="154"/>
      <c r="BP954" s="154"/>
      <c r="BQ954" s="154"/>
      <c r="BR954" s="154"/>
      <c r="BS954" s="154"/>
      <c r="BT954" s="154"/>
      <c r="BU954" s="154"/>
      <c r="BV954" s="154"/>
      <c r="BW954" s="154"/>
      <c r="BX954" s="154"/>
      <c r="BY954" s="154"/>
      <c r="BZ954" s="154"/>
      <c r="CA954" s="154"/>
      <c r="CB954" s="154"/>
      <c r="CC954" s="154"/>
      <c r="CD954" s="154"/>
      <c r="CE954" s="154"/>
      <c r="CF954" s="154"/>
      <c r="CG954" s="154"/>
      <c r="CH954" s="154"/>
      <c r="CI954" s="154"/>
      <c r="CJ954" s="154"/>
      <c r="CK954" s="154"/>
      <c r="CL954" s="154"/>
      <c r="CM954" s="154"/>
      <c r="CN954" s="154"/>
      <c r="CO954" s="154"/>
      <c r="CP954" s="154"/>
      <c r="CQ954" s="154"/>
      <c r="CR954" s="154"/>
      <c r="CS954" s="154"/>
      <c r="CT954" s="154"/>
      <c r="CU954" s="154"/>
      <c r="CV954" s="154"/>
      <c r="CW954" s="154"/>
      <c r="CX954" s="154"/>
      <c r="CY954" s="154"/>
      <c r="CZ954" s="154"/>
      <c r="DA954" s="154"/>
      <c r="DB954" s="154"/>
      <c r="DC954" s="154"/>
      <c r="DD954" s="154"/>
      <c r="DE954" s="154"/>
      <c r="DF954" s="154"/>
      <c r="DG954" s="154"/>
      <c r="DH954" s="154"/>
      <c r="DI954" s="154"/>
      <c r="DJ954" s="154"/>
      <c r="DK954" s="154"/>
      <c r="DL954" s="154"/>
      <c r="DM954" s="154"/>
      <c r="DN954" s="154"/>
      <c r="DO954" s="154"/>
      <c r="DP954" s="154"/>
      <c r="DQ954" s="154"/>
      <c r="DR954" s="154"/>
      <c r="DS954" s="154"/>
      <c r="DT954" s="154"/>
      <c r="DU954" s="154"/>
      <c r="DV954" s="154"/>
      <c r="DW954" s="154"/>
      <c r="DX954" s="154"/>
      <c r="DY954" s="154"/>
      <c r="DZ954" s="154"/>
      <c r="EA954" s="154"/>
      <c r="EB954" s="154"/>
      <c r="EC954" s="154"/>
      <c r="ED954" s="154"/>
      <c r="EE954" s="154"/>
      <c r="EF954" s="154"/>
      <c r="EG954" s="154"/>
      <c r="EH954" s="154"/>
      <c r="EI954" s="154"/>
      <c r="EJ954" s="154"/>
      <c r="EK954" s="154"/>
      <c r="EL954" s="154"/>
      <c r="EM954" s="154"/>
      <c r="EN954" s="154"/>
      <c r="EO954" s="154"/>
      <c r="EP954" s="154"/>
      <c r="EQ954" s="154"/>
      <c r="ER954" s="154"/>
      <c r="ES954" s="154"/>
      <c r="ET954" s="154"/>
      <c r="EU954" s="154"/>
      <c r="EV954" s="154"/>
    </row>
    <row r="955" spans="32:152" ht="12.75">
      <c r="AF955" s="154"/>
      <c r="AG955" s="154"/>
      <c r="AH955" s="154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  <c r="BD955" s="154"/>
      <c r="BE955" s="154"/>
      <c r="BF955" s="154"/>
      <c r="BG955" s="154"/>
      <c r="BH955" s="154"/>
      <c r="BI955" s="154"/>
      <c r="BJ955" s="154"/>
      <c r="BK955" s="154"/>
      <c r="BL955" s="154"/>
      <c r="BM955" s="154"/>
      <c r="BN955" s="154"/>
      <c r="BO955" s="154"/>
      <c r="BP955" s="154"/>
      <c r="BQ955" s="154"/>
      <c r="BR955" s="154"/>
      <c r="BS955" s="154"/>
      <c r="BT955" s="154"/>
      <c r="BU955" s="154"/>
      <c r="BV955" s="154"/>
      <c r="BW955" s="154"/>
      <c r="BX955" s="154"/>
      <c r="BY955" s="154"/>
      <c r="BZ955" s="154"/>
      <c r="CA955" s="154"/>
      <c r="CB955" s="154"/>
      <c r="CC955" s="154"/>
      <c r="CD955" s="154"/>
      <c r="CE955" s="154"/>
      <c r="CF955" s="154"/>
      <c r="CG955" s="154"/>
      <c r="CH955" s="154"/>
      <c r="CI955" s="154"/>
      <c r="CJ955" s="154"/>
      <c r="CK955" s="154"/>
      <c r="CL955" s="154"/>
      <c r="CM955" s="154"/>
      <c r="CN955" s="154"/>
      <c r="CO955" s="154"/>
      <c r="CP955" s="154"/>
      <c r="CQ955" s="154"/>
      <c r="CR955" s="154"/>
      <c r="CS955" s="154"/>
      <c r="CT955" s="154"/>
      <c r="CU955" s="154"/>
      <c r="CV955" s="154"/>
      <c r="CW955" s="154"/>
      <c r="CX955" s="154"/>
      <c r="CY955" s="154"/>
      <c r="CZ955" s="154"/>
      <c r="DA955" s="154"/>
      <c r="DB955" s="154"/>
      <c r="DC955" s="154"/>
      <c r="DD955" s="154"/>
      <c r="DE955" s="154"/>
      <c r="DF955" s="154"/>
      <c r="DG955" s="154"/>
      <c r="DH955" s="154"/>
      <c r="DI955" s="154"/>
      <c r="DJ955" s="154"/>
      <c r="DK955" s="154"/>
      <c r="DL955" s="154"/>
      <c r="DM955" s="154"/>
      <c r="DN955" s="154"/>
      <c r="DO955" s="154"/>
      <c r="DP955" s="154"/>
      <c r="DQ955" s="154"/>
      <c r="DR955" s="154"/>
      <c r="DS955" s="154"/>
      <c r="DT955" s="154"/>
      <c r="DU955" s="154"/>
      <c r="DV955" s="154"/>
      <c r="DW955" s="154"/>
      <c r="DX955" s="154"/>
      <c r="DY955" s="154"/>
      <c r="DZ955" s="154"/>
      <c r="EA955" s="154"/>
      <c r="EB955" s="154"/>
      <c r="EC955" s="154"/>
      <c r="ED955" s="154"/>
      <c r="EE955" s="154"/>
      <c r="EF955" s="154"/>
      <c r="EG955" s="154"/>
      <c r="EH955" s="154"/>
      <c r="EI955" s="154"/>
      <c r="EJ955" s="154"/>
      <c r="EK955" s="154"/>
      <c r="EL955" s="154"/>
      <c r="EM955" s="154"/>
      <c r="EN955" s="154"/>
      <c r="EO955" s="154"/>
      <c r="EP955" s="154"/>
      <c r="EQ955" s="154"/>
      <c r="ER955" s="154"/>
      <c r="ES955" s="154"/>
      <c r="ET955" s="154"/>
      <c r="EU955" s="154"/>
      <c r="EV955" s="154"/>
    </row>
    <row r="956" spans="32:152" ht="12.75">
      <c r="AF956" s="154"/>
      <c r="AG956" s="154"/>
      <c r="AH956" s="154"/>
      <c r="AI956" s="154"/>
      <c r="AJ956" s="154"/>
      <c r="AK956" s="154"/>
      <c r="AL956" s="154"/>
      <c r="AM956" s="154"/>
      <c r="AN956" s="154"/>
      <c r="AO956" s="154"/>
      <c r="AP956" s="154"/>
      <c r="AQ956" s="154"/>
      <c r="AR956" s="154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  <c r="BD956" s="154"/>
      <c r="BE956" s="154"/>
      <c r="BF956" s="154"/>
      <c r="BG956" s="154"/>
      <c r="BH956" s="154"/>
      <c r="BI956" s="154"/>
      <c r="BJ956" s="154"/>
      <c r="BK956" s="154"/>
      <c r="BL956" s="154"/>
      <c r="BM956" s="154"/>
      <c r="BN956" s="154"/>
      <c r="BO956" s="154"/>
      <c r="BP956" s="154"/>
      <c r="BQ956" s="154"/>
      <c r="BR956" s="154"/>
      <c r="BS956" s="154"/>
      <c r="BT956" s="154"/>
      <c r="BU956" s="154"/>
      <c r="BV956" s="154"/>
      <c r="BW956" s="154"/>
      <c r="BX956" s="154"/>
      <c r="BY956" s="154"/>
      <c r="BZ956" s="154"/>
      <c r="CA956" s="154"/>
      <c r="CB956" s="154"/>
      <c r="CC956" s="154"/>
      <c r="CD956" s="154"/>
      <c r="CE956" s="154"/>
      <c r="CF956" s="154"/>
      <c r="CG956" s="154"/>
      <c r="CH956" s="154"/>
      <c r="CI956" s="154"/>
      <c r="CJ956" s="154"/>
      <c r="CK956" s="154"/>
      <c r="CL956" s="154"/>
      <c r="CM956" s="154"/>
      <c r="CN956" s="154"/>
      <c r="CO956" s="154"/>
      <c r="CP956" s="154"/>
      <c r="CQ956" s="154"/>
      <c r="CR956" s="154"/>
      <c r="CS956" s="154"/>
      <c r="CT956" s="154"/>
      <c r="CU956" s="154"/>
      <c r="CV956" s="154"/>
      <c r="CW956" s="154"/>
      <c r="CX956" s="154"/>
      <c r="CY956" s="154"/>
      <c r="CZ956" s="154"/>
      <c r="DA956" s="154"/>
      <c r="DB956" s="154"/>
      <c r="DC956" s="154"/>
      <c r="DD956" s="154"/>
      <c r="DE956" s="154"/>
      <c r="DF956" s="154"/>
      <c r="DG956" s="154"/>
      <c r="DH956" s="154"/>
      <c r="DI956" s="154"/>
      <c r="DJ956" s="154"/>
      <c r="DK956" s="154"/>
      <c r="DL956" s="154"/>
      <c r="DM956" s="154"/>
      <c r="DN956" s="154"/>
      <c r="DO956" s="154"/>
      <c r="DP956" s="154"/>
      <c r="DQ956" s="154"/>
      <c r="DR956" s="154"/>
      <c r="DS956" s="154"/>
      <c r="DT956" s="154"/>
      <c r="DU956" s="154"/>
      <c r="DV956" s="154"/>
      <c r="DW956" s="154"/>
      <c r="DX956" s="154"/>
      <c r="DY956" s="154"/>
      <c r="DZ956" s="154"/>
      <c r="EA956" s="154"/>
      <c r="EB956" s="154"/>
      <c r="EC956" s="154"/>
      <c r="ED956" s="154"/>
      <c r="EE956" s="154"/>
      <c r="EF956" s="154"/>
      <c r="EG956" s="154"/>
      <c r="EH956" s="154"/>
      <c r="EI956" s="154"/>
      <c r="EJ956" s="154"/>
      <c r="EK956" s="154"/>
      <c r="EL956" s="154"/>
      <c r="EM956" s="154"/>
      <c r="EN956" s="154"/>
      <c r="EO956" s="154"/>
      <c r="EP956" s="154"/>
      <c r="EQ956" s="154"/>
      <c r="ER956" s="154"/>
      <c r="ES956" s="154"/>
      <c r="ET956" s="154"/>
      <c r="EU956" s="154"/>
      <c r="EV956" s="154"/>
    </row>
    <row r="957" spans="32:152" ht="12.75">
      <c r="AF957" s="154"/>
      <c r="AG957" s="154"/>
      <c r="AH957" s="154"/>
      <c r="AI957" s="154"/>
      <c r="AJ957" s="154"/>
      <c r="AK957" s="154"/>
      <c r="AL957" s="154"/>
      <c r="AM957" s="154"/>
      <c r="AN957" s="154"/>
      <c r="AO957" s="154"/>
      <c r="AP957" s="154"/>
      <c r="AQ957" s="154"/>
      <c r="AR957" s="154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  <c r="BD957" s="154"/>
      <c r="BE957" s="154"/>
      <c r="BF957" s="154"/>
      <c r="BG957" s="154"/>
      <c r="BH957" s="154"/>
      <c r="BI957" s="154"/>
      <c r="BJ957" s="154"/>
      <c r="BK957" s="154"/>
      <c r="BL957" s="154"/>
      <c r="BM957" s="154"/>
      <c r="BN957" s="154"/>
      <c r="BO957" s="154"/>
      <c r="BP957" s="154"/>
      <c r="BQ957" s="154"/>
      <c r="BR957" s="154"/>
      <c r="BS957" s="154"/>
      <c r="BT957" s="154"/>
      <c r="BU957" s="154"/>
      <c r="BV957" s="154"/>
      <c r="BW957" s="154"/>
      <c r="BX957" s="154"/>
      <c r="BY957" s="154"/>
      <c r="BZ957" s="154"/>
      <c r="CA957" s="154"/>
      <c r="CB957" s="154"/>
      <c r="CC957" s="154"/>
      <c r="CD957" s="154"/>
      <c r="CE957" s="154"/>
      <c r="CF957" s="154"/>
      <c r="CG957" s="154"/>
      <c r="CH957" s="154"/>
      <c r="CI957" s="154"/>
      <c r="CJ957" s="154"/>
      <c r="CK957" s="154"/>
      <c r="CL957" s="154"/>
      <c r="CM957" s="154"/>
      <c r="CN957" s="154"/>
      <c r="CO957" s="154"/>
      <c r="CP957" s="154"/>
      <c r="CQ957" s="154"/>
      <c r="CR957" s="154"/>
      <c r="CS957" s="154"/>
      <c r="CT957" s="154"/>
      <c r="CU957" s="154"/>
      <c r="CV957" s="154"/>
      <c r="CW957" s="154"/>
      <c r="CX957" s="154"/>
      <c r="CY957" s="154"/>
      <c r="CZ957" s="154"/>
      <c r="DA957" s="154"/>
      <c r="DB957" s="154"/>
      <c r="DC957" s="154"/>
      <c r="DD957" s="154"/>
      <c r="DE957" s="154"/>
      <c r="DF957" s="154"/>
      <c r="DG957" s="154"/>
      <c r="DH957" s="154"/>
      <c r="DI957" s="154"/>
      <c r="DJ957" s="154"/>
      <c r="DK957" s="154"/>
      <c r="DL957" s="154"/>
      <c r="DM957" s="154"/>
      <c r="DN957" s="154"/>
      <c r="DO957" s="154"/>
      <c r="DP957" s="154"/>
      <c r="DQ957" s="154"/>
      <c r="DR957" s="154"/>
      <c r="DS957" s="154"/>
      <c r="DT957" s="154"/>
      <c r="DU957" s="154"/>
      <c r="DV957" s="154"/>
      <c r="DW957" s="154"/>
      <c r="DX957" s="154"/>
      <c r="DY957" s="154"/>
      <c r="DZ957" s="154"/>
      <c r="EA957" s="154"/>
      <c r="EB957" s="154"/>
      <c r="EC957" s="154"/>
      <c r="ED957" s="154"/>
      <c r="EE957" s="154"/>
      <c r="EF957" s="154"/>
      <c r="EG957" s="154"/>
      <c r="EH957" s="154"/>
      <c r="EI957" s="154"/>
      <c r="EJ957" s="154"/>
      <c r="EK957" s="154"/>
      <c r="EL957" s="154"/>
      <c r="EM957" s="154"/>
      <c r="EN957" s="154"/>
      <c r="EO957" s="154"/>
      <c r="EP957" s="154"/>
      <c r="EQ957" s="154"/>
      <c r="ER957" s="154"/>
      <c r="ES957" s="154"/>
      <c r="ET957" s="154"/>
      <c r="EU957" s="154"/>
      <c r="EV957" s="154"/>
    </row>
    <row r="958" spans="32:152" ht="12.75"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  <c r="BD958" s="154"/>
      <c r="BE958" s="154"/>
      <c r="BF958" s="154"/>
      <c r="BG958" s="154"/>
      <c r="BH958" s="154"/>
      <c r="BI958" s="154"/>
      <c r="BJ958" s="154"/>
      <c r="BK958" s="154"/>
      <c r="BL958" s="154"/>
      <c r="BM958" s="154"/>
      <c r="BN958" s="154"/>
      <c r="BO958" s="154"/>
      <c r="BP958" s="154"/>
      <c r="BQ958" s="154"/>
      <c r="BR958" s="154"/>
      <c r="BS958" s="154"/>
      <c r="BT958" s="154"/>
      <c r="BU958" s="154"/>
      <c r="BV958" s="154"/>
      <c r="BW958" s="154"/>
      <c r="BX958" s="154"/>
      <c r="BY958" s="154"/>
      <c r="BZ958" s="154"/>
      <c r="CA958" s="154"/>
      <c r="CB958" s="154"/>
      <c r="CC958" s="154"/>
      <c r="CD958" s="154"/>
      <c r="CE958" s="154"/>
      <c r="CF958" s="154"/>
      <c r="CG958" s="154"/>
      <c r="CH958" s="154"/>
      <c r="CI958" s="154"/>
      <c r="CJ958" s="154"/>
      <c r="CK958" s="154"/>
      <c r="CL958" s="154"/>
      <c r="CM958" s="154"/>
      <c r="CN958" s="154"/>
      <c r="CO958" s="154"/>
      <c r="CP958" s="154"/>
      <c r="CQ958" s="154"/>
      <c r="CR958" s="154"/>
      <c r="CS958" s="154"/>
      <c r="CT958" s="154"/>
      <c r="CU958" s="154"/>
      <c r="CV958" s="154"/>
      <c r="CW958" s="154"/>
      <c r="CX958" s="154"/>
      <c r="CY958" s="154"/>
      <c r="CZ958" s="154"/>
      <c r="DA958" s="154"/>
      <c r="DB958" s="154"/>
      <c r="DC958" s="154"/>
      <c r="DD958" s="154"/>
      <c r="DE958" s="154"/>
      <c r="DF958" s="154"/>
      <c r="DG958" s="154"/>
      <c r="DH958" s="154"/>
      <c r="DI958" s="154"/>
      <c r="DJ958" s="154"/>
      <c r="DK958" s="154"/>
      <c r="DL958" s="154"/>
      <c r="DM958" s="154"/>
      <c r="DN958" s="154"/>
      <c r="DO958" s="154"/>
      <c r="DP958" s="154"/>
      <c r="DQ958" s="154"/>
      <c r="DR958" s="154"/>
      <c r="DS958" s="154"/>
      <c r="DT958" s="154"/>
      <c r="DU958" s="154"/>
      <c r="DV958" s="154"/>
      <c r="DW958" s="154"/>
      <c r="DX958" s="154"/>
      <c r="DY958" s="154"/>
      <c r="DZ958" s="154"/>
      <c r="EA958" s="154"/>
      <c r="EB958" s="154"/>
      <c r="EC958" s="154"/>
      <c r="ED958" s="154"/>
      <c r="EE958" s="154"/>
      <c r="EF958" s="154"/>
      <c r="EG958" s="154"/>
      <c r="EH958" s="154"/>
      <c r="EI958" s="154"/>
      <c r="EJ958" s="154"/>
      <c r="EK958" s="154"/>
      <c r="EL958" s="154"/>
      <c r="EM958" s="154"/>
      <c r="EN958" s="154"/>
      <c r="EO958" s="154"/>
      <c r="EP958" s="154"/>
      <c r="EQ958" s="154"/>
      <c r="ER958" s="154"/>
      <c r="ES958" s="154"/>
      <c r="ET958" s="154"/>
      <c r="EU958" s="154"/>
      <c r="EV958" s="154"/>
    </row>
    <row r="959" spans="32:152" ht="12.75">
      <c r="AF959" s="154"/>
      <c r="AG959" s="154"/>
      <c r="AH959" s="154"/>
      <c r="AI959" s="154"/>
      <c r="AJ959" s="154"/>
      <c r="AK959" s="154"/>
      <c r="AL959" s="154"/>
      <c r="AM959" s="154"/>
      <c r="AN959" s="154"/>
      <c r="AO959" s="154"/>
      <c r="AP959" s="154"/>
      <c r="AQ959" s="154"/>
      <c r="AR959" s="154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  <c r="BD959" s="154"/>
      <c r="BE959" s="154"/>
      <c r="BF959" s="154"/>
      <c r="BG959" s="154"/>
      <c r="BH959" s="154"/>
      <c r="BI959" s="154"/>
      <c r="BJ959" s="154"/>
      <c r="BK959" s="154"/>
      <c r="BL959" s="154"/>
      <c r="BM959" s="154"/>
      <c r="BN959" s="154"/>
      <c r="BO959" s="154"/>
      <c r="BP959" s="154"/>
      <c r="BQ959" s="154"/>
      <c r="BR959" s="154"/>
      <c r="BS959" s="154"/>
      <c r="BT959" s="154"/>
      <c r="BU959" s="154"/>
      <c r="BV959" s="154"/>
      <c r="BW959" s="154"/>
      <c r="BX959" s="154"/>
      <c r="BY959" s="154"/>
      <c r="BZ959" s="154"/>
      <c r="CA959" s="154"/>
      <c r="CB959" s="154"/>
      <c r="CC959" s="154"/>
      <c r="CD959" s="154"/>
      <c r="CE959" s="154"/>
      <c r="CF959" s="154"/>
      <c r="CG959" s="154"/>
      <c r="CH959" s="154"/>
      <c r="CI959" s="154"/>
      <c r="CJ959" s="154"/>
      <c r="CK959" s="154"/>
      <c r="CL959" s="154"/>
      <c r="CM959" s="154"/>
      <c r="CN959" s="154"/>
      <c r="CO959" s="154"/>
      <c r="CP959" s="154"/>
      <c r="CQ959" s="154"/>
      <c r="CR959" s="154"/>
      <c r="CS959" s="154"/>
      <c r="CT959" s="154"/>
      <c r="CU959" s="154"/>
      <c r="CV959" s="154"/>
      <c r="CW959" s="154"/>
      <c r="CX959" s="154"/>
      <c r="CY959" s="154"/>
      <c r="CZ959" s="154"/>
      <c r="DA959" s="154"/>
      <c r="DB959" s="154"/>
      <c r="DC959" s="154"/>
      <c r="DD959" s="154"/>
      <c r="DE959" s="154"/>
      <c r="DF959" s="154"/>
      <c r="DG959" s="154"/>
      <c r="DH959" s="154"/>
      <c r="DI959" s="154"/>
      <c r="DJ959" s="154"/>
      <c r="DK959" s="154"/>
      <c r="DL959" s="154"/>
      <c r="DM959" s="154"/>
      <c r="DN959" s="154"/>
      <c r="DO959" s="154"/>
      <c r="DP959" s="154"/>
      <c r="DQ959" s="154"/>
      <c r="DR959" s="154"/>
      <c r="DS959" s="154"/>
      <c r="DT959" s="154"/>
      <c r="DU959" s="154"/>
      <c r="DV959" s="154"/>
      <c r="DW959" s="154"/>
      <c r="DX959" s="154"/>
      <c r="DY959" s="154"/>
      <c r="DZ959" s="154"/>
      <c r="EA959" s="154"/>
      <c r="EB959" s="154"/>
      <c r="EC959" s="154"/>
      <c r="ED959" s="154"/>
      <c r="EE959" s="154"/>
      <c r="EF959" s="154"/>
      <c r="EG959" s="154"/>
      <c r="EH959" s="154"/>
      <c r="EI959" s="154"/>
      <c r="EJ959" s="154"/>
      <c r="EK959" s="154"/>
      <c r="EL959" s="154"/>
      <c r="EM959" s="154"/>
      <c r="EN959" s="154"/>
      <c r="EO959" s="154"/>
      <c r="EP959" s="154"/>
      <c r="EQ959" s="154"/>
      <c r="ER959" s="154"/>
      <c r="ES959" s="154"/>
      <c r="ET959" s="154"/>
      <c r="EU959" s="154"/>
      <c r="EV959" s="154"/>
    </row>
    <row r="960" spans="32:152" ht="12.75">
      <c r="AF960" s="154"/>
      <c r="AG960" s="154"/>
      <c r="AH960" s="154"/>
      <c r="AI960" s="154"/>
      <c r="AJ960" s="154"/>
      <c r="AK960" s="154"/>
      <c r="AL960" s="154"/>
      <c r="AM960" s="154"/>
      <c r="AN960" s="154"/>
      <c r="AO960" s="154"/>
      <c r="AP960" s="154"/>
      <c r="AQ960" s="154"/>
      <c r="AR960" s="154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  <c r="BD960" s="154"/>
      <c r="BE960" s="154"/>
      <c r="BF960" s="154"/>
      <c r="BG960" s="154"/>
      <c r="BH960" s="154"/>
      <c r="BI960" s="154"/>
      <c r="BJ960" s="154"/>
      <c r="BK960" s="154"/>
      <c r="BL960" s="154"/>
      <c r="BM960" s="154"/>
      <c r="BN960" s="154"/>
      <c r="BO960" s="154"/>
      <c r="BP960" s="154"/>
      <c r="BQ960" s="154"/>
      <c r="BR960" s="154"/>
      <c r="BS960" s="154"/>
      <c r="BT960" s="154"/>
      <c r="BU960" s="154"/>
      <c r="BV960" s="154"/>
      <c r="BW960" s="154"/>
      <c r="BX960" s="154"/>
      <c r="BY960" s="154"/>
      <c r="BZ960" s="154"/>
      <c r="CA960" s="154"/>
      <c r="CB960" s="154"/>
      <c r="CC960" s="154"/>
      <c r="CD960" s="154"/>
      <c r="CE960" s="154"/>
      <c r="CF960" s="154"/>
      <c r="CG960" s="154"/>
      <c r="CH960" s="154"/>
      <c r="CI960" s="154"/>
      <c r="CJ960" s="154"/>
      <c r="CK960" s="154"/>
      <c r="CL960" s="154"/>
      <c r="CM960" s="154"/>
      <c r="CN960" s="154"/>
      <c r="CO960" s="154"/>
      <c r="CP960" s="154"/>
      <c r="CQ960" s="154"/>
      <c r="CR960" s="154"/>
      <c r="CS960" s="154"/>
      <c r="CT960" s="154"/>
      <c r="CU960" s="154"/>
      <c r="CV960" s="154"/>
      <c r="CW960" s="154"/>
      <c r="CX960" s="154"/>
      <c r="CY960" s="154"/>
      <c r="CZ960" s="154"/>
      <c r="DA960" s="154"/>
      <c r="DB960" s="154"/>
      <c r="DC960" s="154"/>
      <c r="DD960" s="154"/>
      <c r="DE960" s="154"/>
      <c r="DF960" s="154"/>
      <c r="DG960" s="154"/>
      <c r="DH960" s="154"/>
      <c r="DI960" s="154"/>
      <c r="DJ960" s="154"/>
      <c r="DK960" s="154"/>
      <c r="DL960" s="154"/>
      <c r="DM960" s="154"/>
      <c r="DN960" s="154"/>
      <c r="DO960" s="154"/>
      <c r="DP960" s="154"/>
      <c r="DQ960" s="154"/>
      <c r="DR960" s="154"/>
      <c r="DS960" s="154"/>
      <c r="DT960" s="154"/>
      <c r="DU960" s="154"/>
      <c r="DV960" s="154"/>
      <c r="DW960" s="154"/>
      <c r="DX960" s="154"/>
      <c r="DY960" s="154"/>
      <c r="DZ960" s="154"/>
      <c r="EA960" s="154"/>
      <c r="EB960" s="154"/>
      <c r="EC960" s="154"/>
      <c r="ED960" s="154"/>
      <c r="EE960" s="154"/>
      <c r="EF960" s="154"/>
      <c r="EG960" s="154"/>
      <c r="EH960" s="154"/>
      <c r="EI960" s="154"/>
      <c r="EJ960" s="154"/>
      <c r="EK960" s="154"/>
      <c r="EL960" s="154"/>
      <c r="EM960" s="154"/>
      <c r="EN960" s="154"/>
      <c r="EO960" s="154"/>
      <c r="EP960" s="154"/>
      <c r="EQ960" s="154"/>
      <c r="ER960" s="154"/>
      <c r="ES960" s="154"/>
      <c r="ET960" s="154"/>
      <c r="EU960" s="154"/>
      <c r="EV960" s="154"/>
    </row>
    <row r="961" spans="32:152" ht="12.75">
      <c r="AF961" s="154"/>
      <c r="AG961" s="154"/>
      <c r="AH961" s="154"/>
      <c r="AI961" s="154"/>
      <c r="AJ961" s="154"/>
      <c r="AK961" s="154"/>
      <c r="AL961" s="154"/>
      <c r="AM961" s="154"/>
      <c r="AN961" s="154"/>
      <c r="AO961" s="154"/>
      <c r="AP961" s="154"/>
      <c r="AQ961" s="154"/>
      <c r="AR961" s="154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  <c r="BD961" s="154"/>
      <c r="BE961" s="154"/>
      <c r="BF961" s="154"/>
      <c r="BG961" s="154"/>
      <c r="BH961" s="154"/>
      <c r="BI961" s="154"/>
      <c r="BJ961" s="154"/>
      <c r="BK961" s="154"/>
      <c r="BL961" s="154"/>
      <c r="BM961" s="154"/>
      <c r="BN961" s="154"/>
      <c r="BO961" s="154"/>
      <c r="BP961" s="154"/>
      <c r="BQ961" s="154"/>
      <c r="BR961" s="154"/>
      <c r="BS961" s="154"/>
      <c r="BT961" s="154"/>
      <c r="BU961" s="154"/>
      <c r="BV961" s="154"/>
      <c r="BW961" s="154"/>
      <c r="BX961" s="154"/>
      <c r="BY961" s="154"/>
      <c r="BZ961" s="154"/>
      <c r="CA961" s="154"/>
      <c r="CB961" s="154"/>
      <c r="CC961" s="154"/>
      <c r="CD961" s="154"/>
      <c r="CE961" s="154"/>
      <c r="CF961" s="154"/>
      <c r="CG961" s="154"/>
      <c r="CH961" s="154"/>
      <c r="CI961" s="154"/>
      <c r="CJ961" s="154"/>
      <c r="CK961" s="154"/>
      <c r="CL961" s="154"/>
      <c r="CM961" s="154"/>
      <c r="CN961" s="154"/>
      <c r="CO961" s="154"/>
      <c r="CP961" s="154"/>
      <c r="CQ961" s="154"/>
      <c r="CR961" s="154"/>
      <c r="CS961" s="154"/>
      <c r="CT961" s="154"/>
      <c r="CU961" s="154"/>
      <c r="CV961" s="154"/>
      <c r="CW961" s="154"/>
      <c r="CX961" s="154"/>
      <c r="CY961" s="154"/>
      <c r="CZ961" s="154"/>
      <c r="DA961" s="154"/>
      <c r="DB961" s="154"/>
      <c r="DC961" s="154"/>
      <c r="DD961" s="154"/>
      <c r="DE961" s="154"/>
      <c r="DF961" s="154"/>
      <c r="DG961" s="154"/>
      <c r="DH961" s="154"/>
      <c r="DI961" s="154"/>
      <c r="DJ961" s="154"/>
      <c r="DK961" s="154"/>
      <c r="DL961" s="154"/>
      <c r="DM961" s="154"/>
      <c r="DN961" s="154"/>
      <c r="DO961" s="154"/>
      <c r="DP961" s="154"/>
      <c r="DQ961" s="154"/>
      <c r="DR961" s="154"/>
      <c r="DS961" s="154"/>
      <c r="DT961" s="154"/>
      <c r="DU961" s="154"/>
      <c r="DV961" s="154"/>
      <c r="DW961" s="154"/>
      <c r="DX961" s="154"/>
      <c r="DY961" s="154"/>
      <c r="DZ961" s="154"/>
      <c r="EA961" s="154"/>
      <c r="EB961" s="154"/>
      <c r="EC961" s="154"/>
      <c r="ED961" s="154"/>
      <c r="EE961" s="154"/>
      <c r="EF961" s="154"/>
      <c r="EG961" s="154"/>
      <c r="EH961" s="154"/>
      <c r="EI961" s="154"/>
      <c r="EJ961" s="154"/>
      <c r="EK961" s="154"/>
      <c r="EL961" s="154"/>
      <c r="EM961" s="154"/>
      <c r="EN961" s="154"/>
      <c r="EO961" s="154"/>
      <c r="EP961" s="154"/>
      <c r="EQ961" s="154"/>
      <c r="ER961" s="154"/>
      <c r="ES961" s="154"/>
      <c r="ET961" s="154"/>
      <c r="EU961" s="154"/>
      <c r="EV961" s="154"/>
    </row>
    <row r="962" spans="32:152" ht="12.75"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  <c r="BD962" s="154"/>
      <c r="BE962" s="154"/>
      <c r="BF962" s="154"/>
      <c r="BG962" s="154"/>
      <c r="BH962" s="154"/>
      <c r="BI962" s="154"/>
      <c r="BJ962" s="154"/>
      <c r="BK962" s="154"/>
      <c r="BL962" s="154"/>
      <c r="BM962" s="154"/>
      <c r="BN962" s="154"/>
      <c r="BO962" s="154"/>
      <c r="BP962" s="154"/>
      <c r="BQ962" s="154"/>
      <c r="BR962" s="154"/>
      <c r="BS962" s="154"/>
      <c r="BT962" s="154"/>
      <c r="BU962" s="154"/>
      <c r="BV962" s="154"/>
      <c r="BW962" s="154"/>
      <c r="BX962" s="154"/>
      <c r="BY962" s="154"/>
      <c r="BZ962" s="154"/>
      <c r="CA962" s="154"/>
      <c r="CB962" s="154"/>
      <c r="CC962" s="154"/>
      <c r="CD962" s="154"/>
      <c r="CE962" s="154"/>
      <c r="CF962" s="154"/>
      <c r="CG962" s="154"/>
      <c r="CH962" s="154"/>
      <c r="CI962" s="154"/>
      <c r="CJ962" s="154"/>
      <c r="CK962" s="154"/>
      <c r="CL962" s="154"/>
      <c r="CM962" s="154"/>
      <c r="CN962" s="154"/>
      <c r="CO962" s="154"/>
      <c r="CP962" s="154"/>
      <c r="CQ962" s="154"/>
      <c r="CR962" s="154"/>
      <c r="CS962" s="154"/>
      <c r="CT962" s="154"/>
      <c r="CU962" s="154"/>
      <c r="CV962" s="154"/>
      <c r="CW962" s="154"/>
      <c r="CX962" s="154"/>
      <c r="CY962" s="154"/>
      <c r="CZ962" s="154"/>
      <c r="DA962" s="154"/>
      <c r="DB962" s="154"/>
      <c r="DC962" s="154"/>
      <c r="DD962" s="154"/>
      <c r="DE962" s="154"/>
      <c r="DF962" s="154"/>
      <c r="DG962" s="154"/>
      <c r="DH962" s="154"/>
      <c r="DI962" s="154"/>
      <c r="DJ962" s="154"/>
      <c r="DK962" s="154"/>
      <c r="DL962" s="154"/>
      <c r="DM962" s="154"/>
      <c r="DN962" s="154"/>
      <c r="DO962" s="154"/>
      <c r="DP962" s="154"/>
      <c r="DQ962" s="154"/>
      <c r="DR962" s="154"/>
      <c r="DS962" s="154"/>
      <c r="DT962" s="154"/>
      <c r="DU962" s="154"/>
      <c r="DV962" s="154"/>
      <c r="DW962" s="154"/>
      <c r="DX962" s="154"/>
      <c r="DY962" s="154"/>
      <c r="DZ962" s="154"/>
      <c r="EA962" s="154"/>
      <c r="EB962" s="154"/>
      <c r="EC962" s="154"/>
      <c r="ED962" s="154"/>
      <c r="EE962" s="154"/>
      <c r="EF962" s="154"/>
      <c r="EG962" s="154"/>
      <c r="EH962" s="154"/>
      <c r="EI962" s="154"/>
      <c r="EJ962" s="154"/>
      <c r="EK962" s="154"/>
      <c r="EL962" s="154"/>
      <c r="EM962" s="154"/>
      <c r="EN962" s="154"/>
      <c r="EO962" s="154"/>
      <c r="EP962" s="154"/>
      <c r="EQ962" s="154"/>
      <c r="ER962" s="154"/>
      <c r="ES962" s="154"/>
      <c r="ET962" s="154"/>
      <c r="EU962" s="154"/>
      <c r="EV962" s="154"/>
    </row>
    <row r="963" spans="32:152" ht="12.75"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4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  <c r="BD963" s="154"/>
      <c r="BE963" s="154"/>
      <c r="BF963" s="154"/>
      <c r="BG963" s="154"/>
      <c r="BH963" s="154"/>
      <c r="BI963" s="154"/>
      <c r="BJ963" s="154"/>
      <c r="BK963" s="154"/>
      <c r="BL963" s="154"/>
      <c r="BM963" s="154"/>
      <c r="BN963" s="154"/>
      <c r="BO963" s="154"/>
      <c r="BP963" s="154"/>
      <c r="BQ963" s="154"/>
      <c r="BR963" s="154"/>
      <c r="BS963" s="154"/>
      <c r="BT963" s="154"/>
      <c r="BU963" s="154"/>
      <c r="BV963" s="154"/>
      <c r="BW963" s="154"/>
      <c r="BX963" s="154"/>
      <c r="BY963" s="154"/>
      <c r="BZ963" s="154"/>
      <c r="CA963" s="154"/>
      <c r="CB963" s="154"/>
      <c r="CC963" s="154"/>
      <c r="CD963" s="154"/>
      <c r="CE963" s="154"/>
      <c r="CF963" s="154"/>
      <c r="CG963" s="154"/>
      <c r="CH963" s="154"/>
      <c r="CI963" s="154"/>
      <c r="CJ963" s="154"/>
      <c r="CK963" s="154"/>
      <c r="CL963" s="154"/>
      <c r="CM963" s="154"/>
      <c r="CN963" s="154"/>
      <c r="CO963" s="154"/>
      <c r="CP963" s="154"/>
      <c r="CQ963" s="154"/>
      <c r="CR963" s="154"/>
      <c r="CS963" s="154"/>
      <c r="CT963" s="154"/>
      <c r="CU963" s="154"/>
      <c r="CV963" s="154"/>
      <c r="CW963" s="154"/>
      <c r="CX963" s="154"/>
      <c r="CY963" s="154"/>
      <c r="CZ963" s="154"/>
      <c r="DA963" s="154"/>
      <c r="DB963" s="154"/>
      <c r="DC963" s="154"/>
      <c r="DD963" s="154"/>
      <c r="DE963" s="154"/>
      <c r="DF963" s="154"/>
      <c r="DG963" s="154"/>
      <c r="DH963" s="154"/>
      <c r="DI963" s="154"/>
      <c r="DJ963" s="154"/>
      <c r="DK963" s="154"/>
      <c r="DL963" s="154"/>
      <c r="DM963" s="154"/>
      <c r="DN963" s="154"/>
      <c r="DO963" s="154"/>
      <c r="DP963" s="154"/>
      <c r="DQ963" s="154"/>
      <c r="DR963" s="154"/>
      <c r="DS963" s="154"/>
      <c r="DT963" s="154"/>
      <c r="DU963" s="154"/>
      <c r="DV963" s="154"/>
      <c r="DW963" s="154"/>
      <c r="DX963" s="154"/>
      <c r="DY963" s="154"/>
      <c r="DZ963" s="154"/>
      <c r="EA963" s="154"/>
      <c r="EB963" s="154"/>
      <c r="EC963" s="154"/>
      <c r="ED963" s="154"/>
      <c r="EE963" s="154"/>
      <c r="EF963" s="154"/>
      <c r="EG963" s="154"/>
      <c r="EH963" s="154"/>
      <c r="EI963" s="154"/>
      <c r="EJ963" s="154"/>
      <c r="EK963" s="154"/>
      <c r="EL963" s="154"/>
      <c r="EM963" s="154"/>
      <c r="EN963" s="154"/>
      <c r="EO963" s="154"/>
      <c r="EP963" s="154"/>
      <c r="EQ963" s="154"/>
      <c r="ER963" s="154"/>
      <c r="ES963" s="154"/>
      <c r="ET963" s="154"/>
      <c r="EU963" s="154"/>
      <c r="EV963" s="154"/>
    </row>
    <row r="964" spans="32:152" ht="12.75">
      <c r="AF964" s="154"/>
      <c r="AG964" s="154"/>
      <c r="AH964" s="154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4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  <c r="BD964" s="154"/>
      <c r="BE964" s="154"/>
      <c r="BF964" s="154"/>
      <c r="BG964" s="154"/>
      <c r="BH964" s="154"/>
      <c r="BI964" s="154"/>
      <c r="BJ964" s="154"/>
      <c r="BK964" s="154"/>
      <c r="BL964" s="154"/>
      <c r="BM964" s="154"/>
      <c r="BN964" s="154"/>
      <c r="BO964" s="154"/>
      <c r="BP964" s="154"/>
      <c r="BQ964" s="154"/>
      <c r="BR964" s="154"/>
      <c r="BS964" s="154"/>
      <c r="BT964" s="154"/>
      <c r="BU964" s="154"/>
      <c r="BV964" s="154"/>
      <c r="BW964" s="154"/>
      <c r="BX964" s="154"/>
      <c r="BY964" s="154"/>
      <c r="BZ964" s="154"/>
      <c r="CA964" s="154"/>
      <c r="CB964" s="154"/>
      <c r="CC964" s="154"/>
      <c r="CD964" s="154"/>
      <c r="CE964" s="154"/>
      <c r="CF964" s="154"/>
      <c r="CG964" s="154"/>
      <c r="CH964" s="154"/>
      <c r="CI964" s="154"/>
      <c r="CJ964" s="154"/>
      <c r="CK964" s="154"/>
      <c r="CL964" s="154"/>
      <c r="CM964" s="154"/>
      <c r="CN964" s="154"/>
      <c r="CO964" s="154"/>
      <c r="CP964" s="154"/>
      <c r="CQ964" s="154"/>
      <c r="CR964" s="154"/>
      <c r="CS964" s="154"/>
      <c r="CT964" s="154"/>
      <c r="CU964" s="154"/>
      <c r="CV964" s="154"/>
      <c r="CW964" s="154"/>
      <c r="CX964" s="154"/>
      <c r="CY964" s="154"/>
      <c r="CZ964" s="154"/>
      <c r="DA964" s="154"/>
      <c r="DB964" s="154"/>
      <c r="DC964" s="154"/>
      <c r="DD964" s="154"/>
      <c r="DE964" s="154"/>
      <c r="DF964" s="154"/>
      <c r="DG964" s="154"/>
      <c r="DH964" s="154"/>
      <c r="DI964" s="154"/>
      <c r="DJ964" s="154"/>
      <c r="DK964" s="154"/>
      <c r="DL964" s="154"/>
      <c r="DM964" s="154"/>
      <c r="DN964" s="154"/>
      <c r="DO964" s="154"/>
      <c r="DP964" s="154"/>
      <c r="DQ964" s="154"/>
      <c r="DR964" s="154"/>
      <c r="DS964" s="154"/>
      <c r="DT964" s="154"/>
      <c r="DU964" s="154"/>
      <c r="DV964" s="154"/>
      <c r="DW964" s="154"/>
      <c r="DX964" s="154"/>
      <c r="DY964" s="154"/>
      <c r="DZ964" s="154"/>
      <c r="EA964" s="154"/>
      <c r="EB964" s="154"/>
      <c r="EC964" s="154"/>
      <c r="ED964" s="154"/>
      <c r="EE964" s="154"/>
      <c r="EF964" s="154"/>
      <c r="EG964" s="154"/>
      <c r="EH964" s="154"/>
      <c r="EI964" s="154"/>
      <c r="EJ964" s="154"/>
      <c r="EK964" s="154"/>
      <c r="EL964" s="154"/>
      <c r="EM964" s="154"/>
      <c r="EN964" s="154"/>
      <c r="EO964" s="154"/>
      <c r="EP964" s="154"/>
      <c r="EQ964" s="154"/>
      <c r="ER964" s="154"/>
      <c r="ES964" s="154"/>
      <c r="ET964" s="154"/>
      <c r="EU964" s="154"/>
      <c r="EV964" s="154"/>
    </row>
    <row r="965" spans="32:152" ht="12.75">
      <c r="AF965" s="154"/>
      <c r="AG965" s="154"/>
      <c r="AH965" s="154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4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  <c r="BD965" s="154"/>
      <c r="BE965" s="154"/>
      <c r="BF965" s="154"/>
      <c r="BG965" s="154"/>
      <c r="BH965" s="154"/>
      <c r="BI965" s="154"/>
      <c r="BJ965" s="154"/>
      <c r="BK965" s="154"/>
      <c r="BL965" s="154"/>
      <c r="BM965" s="154"/>
      <c r="BN965" s="154"/>
      <c r="BO965" s="154"/>
      <c r="BP965" s="154"/>
      <c r="BQ965" s="154"/>
      <c r="BR965" s="154"/>
      <c r="BS965" s="154"/>
      <c r="BT965" s="154"/>
      <c r="BU965" s="154"/>
      <c r="BV965" s="154"/>
      <c r="BW965" s="154"/>
      <c r="BX965" s="154"/>
      <c r="BY965" s="154"/>
      <c r="BZ965" s="154"/>
      <c r="CA965" s="154"/>
      <c r="CB965" s="154"/>
      <c r="CC965" s="154"/>
      <c r="CD965" s="154"/>
      <c r="CE965" s="154"/>
      <c r="CF965" s="154"/>
      <c r="CG965" s="154"/>
      <c r="CH965" s="154"/>
      <c r="CI965" s="154"/>
      <c r="CJ965" s="154"/>
      <c r="CK965" s="154"/>
      <c r="CL965" s="154"/>
      <c r="CM965" s="154"/>
      <c r="CN965" s="154"/>
      <c r="CO965" s="154"/>
      <c r="CP965" s="154"/>
      <c r="CQ965" s="154"/>
      <c r="CR965" s="154"/>
      <c r="CS965" s="154"/>
      <c r="CT965" s="154"/>
      <c r="CU965" s="154"/>
      <c r="CV965" s="154"/>
      <c r="CW965" s="154"/>
      <c r="CX965" s="154"/>
      <c r="CY965" s="154"/>
      <c r="CZ965" s="154"/>
      <c r="DA965" s="154"/>
      <c r="DB965" s="154"/>
      <c r="DC965" s="154"/>
      <c r="DD965" s="154"/>
      <c r="DE965" s="154"/>
      <c r="DF965" s="154"/>
      <c r="DG965" s="154"/>
      <c r="DH965" s="154"/>
      <c r="DI965" s="154"/>
      <c r="DJ965" s="154"/>
      <c r="DK965" s="154"/>
      <c r="DL965" s="154"/>
      <c r="DM965" s="154"/>
      <c r="DN965" s="154"/>
      <c r="DO965" s="154"/>
      <c r="DP965" s="154"/>
      <c r="DQ965" s="154"/>
      <c r="DR965" s="154"/>
      <c r="DS965" s="154"/>
      <c r="DT965" s="154"/>
      <c r="DU965" s="154"/>
      <c r="DV965" s="154"/>
      <c r="DW965" s="154"/>
      <c r="DX965" s="154"/>
      <c r="DY965" s="154"/>
      <c r="DZ965" s="154"/>
      <c r="EA965" s="154"/>
      <c r="EB965" s="154"/>
      <c r="EC965" s="154"/>
      <c r="ED965" s="154"/>
      <c r="EE965" s="154"/>
      <c r="EF965" s="154"/>
      <c r="EG965" s="154"/>
      <c r="EH965" s="154"/>
      <c r="EI965" s="154"/>
      <c r="EJ965" s="154"/>
      <c r="EK965" s="154"/>
      <c r="EL965" s="154"/>
      <c r="EM965" s="154"/>
      <c r="EN965" s="154"/>
      <c r="EO965" s="154"/>
      <c r="EP965" s="154"/>
      <c r="EQ965" s="154"/>
      <c r="ER965" s="154"/>
      <c r="ES965" s="154"/>
      <c r="ET965" s="154"/>
      <c r="EU965" s="154"/>
      <c r="EV965" s="154"/>
    </row>
    <row r="966" spans="32:152" ht="12.75">
      <c r="AF966" s="154"/>
      <c r="AG966" s="154"/>
      <c r="AH966" s="154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4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  <c r="BD966" s="154"/>
      <c r="BE966" s="154"/>
      <c r="BF966" s="154"/>
      <c r="BG966" s="154"/>
      <c r="BH966" s="154"/>
      <c r="BI966" s="154"/>
      <c r="BJ966" s="154"/>
      <c r="BK966" s="154"/>
      <c r="BL966" s="154"/>
      <c r="BM966" s="154"/>
      <c r="BN966" s="154"/>
      <c r="BO966" s="154"/>
      <c r="BP966" s="154"/>
      <c r="BQ966" s="154"/>
      <c r="BR966" s="154"/>
      <c r="BS966" s="154"/>
      <c r="BT966" s="154"/>
      <c r="BU966" s="154"/>
      <c r="BV966" s="154"/>
      <c r="BW966" s="154"/>
      <c r="BX966" s="154"/>
      <c r="BY966" s="154"/>
      <c r="BZ966" s="154"/>
      <c r="CA966" s="154"/>
      <c r="CB966" s="154"/>
      <c r="CC966" s="154"/>
      <c r="CD966" s="154"/>
      <c r="CE966" s="154"/>
      <c r="CF966" s="154"/>
      <c r="CG966" s="154"/>
      <c r="CH966" s="154"/>
      <c r="CI966" s="154"/>
      <c r="CJ966" s="154"/>
      <c r="CK966" s="154"/>
      <c r="CL966" s="154"/>
      <c r="CM966" s="154"/>
      <c r="CN966" s="154"/>
      <c r="CO966" s="154"/>
      <c r="CP966" s="154"/>
      <c r="CQ966" s="154"/>
      <c r="CR966" s="154"/>
      <c r="CS966" s="154"/>
      <c r="CT966" s="154"/>
      <c r="CU966" s="154"/>
      <c r="CV966" s="154"/>
      <c r="CW966" s="154"/>
      <c r="CX966" s="154"/>
      <c r="CY966" s="154"/>
      <c r="CZ966" s="154"/>
      <c r="DA966" s="154"/>
      <c r="DB966" s="154"/>
      <c r="DC966" s="154"/>
      <c r="DD966" s="154"/>
      <c r="DE966" s="154"/>
      <c r="DF966" s="154"/>
      <c r="DG966" s="154"/>
      <c r="DH966" s="154"/>
      <c r="DI966" s="154"/>
      <c r="DJ966" s="154"/>
      <c r="DK966" s="154"/>
      <c r="DL966" s="154"/>
      <c r="DM966" s="154"/>
      <c r="DN966" s="154"/>
      <c r="DO966" s="154"/>
      <c r="DP966" s="154"/>
      <c r="DQ966" s="154"/>
      <c r="DR966" s="154"/>
      <c r="DS966" s="154"/>
      <c r="DT966" s="154"/>
      <c r="DU966" s="154"/>
      <c r="DV966" s="154"/>
      <c r="DW966" s="154"/>
      <c r="DX966" s="154"/>
      <c r="DY966" s="154"/>
      <c r="DZ966" s="154"/>
      <c r="EA966" s="154"/>
      <c r="EB966" s="154"/>
      <c r="EC966" s="154"/>
      <c r="ED966" s="154"/>
      <c r="EE966" s="154"/>
      <c r="EF966" s="154"/>
      <c r="EG966" s="154"/>
      <c r="EH966" s="154"/>
      <c r="EI966" s="154"/>
      <c r="EJ966" s="154"/>
      <c r="EK966" s="154"/>
      <c r="EL966" s="154"/>
      <c r="EM966" s="154"/>
      <c r="EN966" s="154"/>
      <c r="EO966" s="154"/>
      <c r="EP966" s="154"/>
      <c r="EQ966" s="154"/>
      <c r="ER966" s="154"/>
      <c r="ES966" s="154"/>
      <c r="ET966" s="154"/>
      <c r="EU966" s="154"/>
      <c r="EV966" s="154"/>
    </row>
    <row r="967" spans="32:152" ht="12.75">
      <c r="AF967" s="154"/>
      <c r="AG967" s="154"/>
      <c r="AH967" s="154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4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  <c r="BD967" s="154"/>
      <c r="BE967" s="154"/>
      <c r="BF967" s="154"/>
      <c r="BG967" s="154"/>
      <c r="BH967" s="154"/>
      <c r="BI967" s="154"/>
      <c r="BJ967" s="154"/>
      <c r="BK967" s="154"/>
      <c r="BL967" s="154"/>
      <c r="BM967" s="154"/>
      <c r="BN967" s="154"/>
      <c r="BO967" s="154"/>
      <c r="BP967" s="154"/>
      <c r="BQ967" s="154"/>
      <c r="BR967" s="154"/>
      <c r="BS967" s="154"/>
      <c r="BT967" s="154"/>
      <c r="BU967" s="154"/>
      <c r="BV967" s="154"/>
      <c r="BW967" s="154"/>
      <c r="BX967" s="154"/>
      <c r="BY967" s="154"/>
      <c r="BZ967" s="154"/>
      <c r="CA967" s="154"/>
      <c r="CB967" s="154"/>
      <c r="CC967" s="154"/>
      <c r="CD967" s="154"/>
      <c r="CE967" s="154"/>
      <c r="CF967" s="154"/>
      <c r="CG967" s="154"/>
      <c r="CH967" s="154"/>
      <c r="CI967" s="154"/>
      <c r="CJ967" s="154"/>
      <c r="CK967" s="154"/>
      <c r="CL967" s="154"/>
      <c r="CM967" s="154"/>
      <c r="CN967" s="154"/>
      <c r="CO967" s="154"/>
      <c r="CP967" s="154"/>
      <c r="CQ967" s="154"/>
      <c r="CR967" s="154"/>
      <c r="CS967" s="154"/>
      <c r="CT967" s="154"/>
      <c r="CU967" s="154"/>
      <c r="CV967" s="154"/>
      <c r="CW967" s="154"/>
      <c r="CX967" s="154"/>
      <c r="CY967" s="154"/>
      <c r="CZ967" s="154"/>
      <c r="DA967" s="154"/>
      <c r="DB967" s="154"/>
      <c r="DC967" s="154"/>
      <c r="DD967" s="154"/>
      <c r="DE967" s="154"/>
      <c r="DF967" s="154"/>
      <c r="DG967" s="154"/>
      <c r="DH967" s="154"/>
      <c r="DI967" s="154"/>
      <c r="DJ967" s="154"/>
      <c r="DK967" s="154"/>
      <c r="DL967" s="154"/>
      <c r="DM967" s="154"/>
      <c r="DN967" s="154"/>
      <c r="DO967" s="154"/>
      <c r="DP967" s="154"/>
      <c r="DQ967" s="154"/>
      <c r="DR967" s="154"/>
      <c r="DS967" s="154"/>
      <c r="DT967" s="154"/>
      <c r="DU967" s="154"/>
      <c r="DV967" s="154"/>
      <c r="DW967" s="154"/>
      <c r="DX967" s="154"/>
      <c r="DY967" s="154"/>
      <c r="DZ967" s="154"/>
      <c r="EA967" s="154"/>
      <c r="EB967" s="154"/>
      <c r="EC967" s="154"/>
      <c r="ED967" s="154"/>
      <c r="EE967" s="154"/>
      <c r="EF967" s="154"/>
      <c r="EG967" s="154"/>
      <c r="EH967" s="154"/>
      <c r="EI967" s="154"/>
      <c r="EJ967" s="154"/>
      <c r="EK967" s="154"/>
      <c r="EL967" s="154"/>
      <c r="EM967" s="154"/>
      <c r="EN967" s="154"/>
      <c r="EO967" s="154"/>
      <c r="EP967" s="154"/>
      <c r="EQ967" s="154"/>
      <c r="ER967" s="154"/>
      <c r="ES967" s="154"/>
      <c r="ET967" s="154"/>
      <c r="EU967" s="154"/>
      <c r="EV967" s="154"/>
    </row>
    <row r="968" spans="32:152" ht="12.75"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  <c r="BD968" s="154"/>
      <c r="BE968" s="154"/>
      <c r="BF968" s="154"/>
      <c r="BG968" s="154"/>
      <c r="BH968" s="154"/>
      <c r="BI968" s="154"/>
      <c r="BJ968" s="154"/>
      <c r="BK968" s="154"/>
      <c r="BL968" s="154"/>
      <c r="BM968" s="154"/>
      <c r="BN968" s="154"/>
      <c r="BO968" s="154"/>
      <c r="BP968" s="154"/>
      <c r="BQ968" s="154"/>
      <c r="BR968" s="154"/>
      <c r="BS968" s="154"/>
      <c r="BT968" s="154"/>
      <c r="BU968" s="154"/>
      <c r="BV968" s="154"/>
      <c r="BW968" s="154"/>
      <c r="BX968" s="154"/>
      <c r="BY968" s="154"/>
      <c r="BZ968" s="154"/>
      <c r="CA968" s="154"/>
      <c r="CB968" s="154"/>
      <c r="CC968" s="154"/>
      <c r="CD968" s="154"/>
      <c r="CE968" s="154"/>
      <c r="CF968" s="154"/>
      <c r="CG968" s="154"/>
      <c r="CH968" s="154"/>
      <c r="CI968" s="154"/>
      <c r="CJ968" s="154"/>
      <c r="CK968" s="154"/>
      <c r="CL968" s="154"/>
      <c r="CM968" s="154"/>
      <c r="CN968" s="154"/>
      <c r="CO968" s="154"/>
      <c r="CP968" s="154"/>
      <c r="CQ968" s="154"/>
      <c r="CR968" s="154"/>
      <c r="CS968" s="154"/>
      <c r="CT968" s="154"/>
      <c r="CU968" s="154"/>
      <c r="CV968" s="154"/>
      <c r="CW968" s="154"/>
      <c r="CX968" s="154"/>
      <c r="CY968" s="154"/>
      <c r="CZ968" s="154"/>
      <c r="DA968" s="154"/>
      <c r="DB968" s="154"/>
      <c r="DC968" s="154"/>
      <c r="DD968" s="154"/>
      <c r="DE968" s="154"/>
      <c r="DF968" s="154"/>
      <c r="DG968" s="154"/>
      <c r="DH968" s="154"/>
      <c r="DI968" s="154"/>
      <c r="DJ968" s="154"/>
      <c r="DK968" s="154"/>
      <c r="DL968" s="154"/>
      <c r="DM968" s="154"/>
      <c r="DN968" s="154"/>
      <c r="DO968" s="154"/>
      <c r="DP968" s="154"/>
      <c r="DQ968" s="154"/>
      <c r="DR968" s="154"/>
      <c r="DS968" s="154"/>
      <c r="DT968" s="154"/>
      <c r="DU968" s="154"/>
      <c r="DV968" s="154"/>
      <c r="DW968" s="154"/>
      <c r="DX968" s="154"/>
      <c r="DY968" s="154"/>
      <c r="DZ968" s="154"/>
      <c r="EA968" s="154"/>
      <c r="EB968" s="154"/>
      <c r="EC968" s="154"/>
      <c r="ED968" s="154"/>
      <c r="EE968" s="154"/>
      <c r="EF968" s="154"/>
      <c r="EG968" s="154"/>
      <c r="EH968" s="154"/>
      <c r="EI968" s="154"/>
      <c r="EJ968" s="154"/>
      <c r="EK968" s="154"/>
      <c r="EL968" s="154"/>
      <c r="EM968" s="154"/>
      <c r="EN968" s="154"/>
      <c r="EO968" s="154"/>
      <c r="EP968" s="154"/>
      <c r="EQ968" s="154"/>
      <c r="ER968" s="154"/>
      <c r="ES968" s="154"/>
      <c r="ET968" s="154"/>
      <c r="EU968" s="154"/>
      <c r="EV968" s="154"/>
    </row>
    <row r="969" spans="32:152" ht="12.75"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  <c r="BD969" s="154"/>
      <c r="BE969" s="154"/>
      <c r="BF969" s="154"/>
      <c r="BG969" s="154"/>
      <c r="BH969" s="154"/>
      <c r="BI969" s="154"/>
      <c r="BJ969" s="154"/>
      <c r="BK969" s="154"/>
      <c r="BL969" s="154"/>
      <c r="BM969" s="154"/>
      <c r="BN969" s="154"/>
      <c r="BO969" s="154"/>
      <c r="BP969" s="154"/>
      <c r="BQ969" s="154"/>
      <c r="BR969" s="154"/>
      <c r="BS969" s="154"/>
      <c r="BT969" s="154"/>
      <c r="BU969" s="154"/>
      <c r="BV969" s="154"/>
      <c r="BW969" s="154"/>
      <c r="BX969" s="154"/>
      <c r="BY969" s="154"/>
      <c r="BZ969" s="154"/>
      <c r="CA969" s="154"/>
      <c r="CB969" s="154"/>
      <c r="CC969" s="154"/>
      <c r="CD969" s="154"/>
      <c r="CE969" s="154"/>
      <c r="CF969" s="154"/>
      <c r="CG969" s="154"/>
      <c r="CH969" s="154"/>
      <c r="CI969" s="154"/>
      <c r="CJ969" s="154"/>
      <c r="CK969" s="154"/>
      <c r="CL969" s="154"/>
      <c r="CM969" s="154"/>
      <c r="CN969" s="154"/>
      <c r="CO969" s="154"/>
      <c r="CP969" s="154"/>
      <c r="CQ969" s="154"/>
      <c r="CR969" s="154"/>
      <c r="CS969" s="154"/>
      <c r="CT969" s="154"/>
      <c r="CU969" s="154"/>
      <c r="CV969" s="154"/>
      <c r="CW969" s="154"/>
      <c r="CX969" s="154"/>
      <c r="CY969" s="154"/>
      <c r="CZ969" s="154"/>
      <c r="DA969" s="154"/>
      <c r="DB969" s="154"/>
      <c r="DC969" s="154"/>
      <c r="DD969" s="154"/>
      <c r="DE969" s="154"/>
      <c r="DF969" s="154"/>
      <c r="DG969" s="154"/>
      <c r="DH969" s="154"/>
      <c r="DI969" s="154"/>
      <c r="DJ969" s="154"/>
      <c r="DK969" s="154"/>
      <c r="DL969" s="154"/>
      <c r="DM969" s="154"/>
      <c r="DN969" s="154"/>
      <c r="DO969" s="154"/>
      <c r="DP969" s="154"/>
      <c r="DQ969" s="154"/>
      <c r="DR969" s="154"/>
      <c r="DS969" s="154"/>
      <c r="DT969" s="154"/>
      <c r="DU969" s="154"/>
      <c r="DV969" s="154"/>
      <c r="DW969" s="154"/>
      <c r="DX969" s="154"/>
      <c r="DY969" s="154"/>
      <c r="DZ969" s="154"/>
      <c r="EA969" s="154"/>
      <c r="EB969" s="154"/>
      <c r="EC969" s="154"/>
      <c r="ED969" s="154"/>
      <c r="EE969" s="154"/>
      <c r="EF969" s="154"/>
      <c r="EG969" s="154"/>
      <c r="EH969" s="154"/>
      <c r="EI969" s="154"/>
      <c r="EJ969" s="154"/>
      <c r="EK969" s="154"/>
      <c r="EL969" s="154"/>
      <c r="EM969" s="154"/>
      <c r="EN969" s="154"/>
      <c r="EO969" s="154"/>
      <c r="EP969" s="154"/>
      <c r="EQ969" s="154"/>
      <c r="ER969" s="154"/>
      <c r="ES969" s="154"/>
      <c r="ET969" s="154"/>
      <c r="EU969" s="154"/>
      <c r="EV969" s="154"/>
    </row>
    <row r="970" spans="32:152" ht="12.75">
      <c r="AF970" s="154"/>
      <c r="AG970" s="154"/>
      <c r="AH970" s="154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  <c r="BD970" s="154"/>
      <c r="BE970" s="154"/>
      <c r="BF970" s="154"/>
      <c r="BG970" s="154"/>
      <c r="BH970" s="154"/>
      <c r="BI970" s="154"/>
      <c r="BJ970" s="154"/>
      <c r="BK970" s="154"/>
      <c r="BL970" s="154"/>
      <c r="BM970" s="154"/>
      <c r="BN970" s="154"/>
      <c r="BO970" s="154"/>
      <c r="BP970" s="154"/>
      <c r="BQ970" s="154"/>
      <c r="BR970" s="154"/>
      <c r="BS970" s="154"/>
      <c r="BT970" s="154"/>
      <c r="BU970" s="154"/>
      <c r="BV970" s="154"/>
      <c r="BW970" s="154"/>
      <c r="BX970" s="154"/>
      <c r="BY970" s="154"/>
      <c r="BZ970" s="154"/>
      <c r="CA970" s="154"/>
      <c r="CB970" s="154"/>
      <c r="CC970" s="154"/>
      <c r="CD970" s="154"/>
      <c r="CE970" s="154"/>
      <c r="CF970" s="154"/>
      <c r="CG970" s="154"/>
      <c r="CH970" s="154"/>
      <c r="CI970" s="154"/>
      <c r="CJ970" s="154"/>
      <c r="CK970" s="154"/>
      <c r="CL970" s="154"/>
      <c r="CM970" s="154"/>
      <c r="CN970" s="154"/>
      <c r="CO970" s="154"/>
      <c r="CP970" s="154"/>
      <c r="CQ970" s="154"/>
      <c r="CR970" s="154"/>
      <c r="CS970" s="154"/>
      <c r="CT970" s="154"/>
      <c r="CU970" s="154"/>
      <c r="CV970" s="154"/>
      <c r="CW970" s="154"/>
      <c r="CX970" s="154"/>
      <c r="CY970" s="154"/>
      <c r="CZ970" s="154"/>
      <c r="DA970" s="154"/>
      <c r="DB970" s="154"/>
      <c r="DC970" s="154"/>
      <c r="DD970" s="154"/>
      <c r="DE970" s="154"/>
      <c r="DF970" s="154"/>
      <c r="DG970" s="154"/>
      <c r="DH970" s="154"/>
      <c r="DI970" s="154"/>
      <c r="DJ970" s="154"/>
      <c r="DK970" s="154"/>
      <c r="DL970" s="154"/>
      <c r="DM970" s="154"/>
      <c r="DN970" s="154"/>
      <c r="DO970" s="154"/>
      <c r="DP970" s="154"/>
      <c r="DQ970" s="154"/>
      <c r="DR970" s="154"/>
      <c r="DS970" s="154"/>
      <c r="DT970" s="154"/>
      <c r="DU970" s="154"/>
      <c r="DV970" s="154"/>
      <c r="DW970" s="154"/>
      <c r="DX970" s="154"/>
      <c r="DY970" s="154"/>
      <c r="DZ970" s="154"/>
      <c r="EA970" s="154"/>
      <c r="EB970" s="154"/>
      <c r="EC970" s="154"/>
      <c r="ED970" s="154"/>
      <c r="EE970" s="154"/>
      <c r="EF970" s="154"/>
      <c r="EG970" s="154"/>
      <c r="EH970" s="154"/>
      <c r="EI970" s="154"/>
      <c r="EJ970" s="154"/>
      <c r="EK970" s="154"/>
      <c r="EL970" s="154"/>
      <c r="EM970" s="154"/>
      <c r="EN970" s="154"/>
      <c r="EO970" s="154"/>
      <c r="EP970" s="154"/>
      <c r="EQ970" s="154"/>
      <c r="ER970" s="154"/>
      <c r="ES970" s="154"/>
      <c r="ET970" s="154"/>
      <c r="EU970" s="154"/>
      <c r="EV970" s="154"/>
    </row>
    <row r="971" spans="32:152" ht="12.75">
      <c r="AF971" s="154"/>
      <c r="AG971" s="154"/>
      <c r="AH971" s="154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  <c r="BD971" s="154"/>
      <c r="BE971" s="154"/>
      <c r="BF971" s="154"/>
      <c r="BG971" s="154"/>
      <c r="BH971" s="154"/>
      <c r="BI971" s="154"/>
      <c r="BJ971" s="154"/>
      <c r="BK971" s="154"/>
      <c r="BL971" s="154"/>
      <c r="BM971" s="154"/>
      <c r="BN971" s="154"/>
      <c r="BO971" s="154"/>
      <c r="BP971" s="154"/>
      <c r="BQ971" s="154"/>
      <c r="BR971" s="154"/>
      <c r="BS971" s="154"/>
      <c r="BT971" s="154"/>
      <c r="BU971" s="154"/>
      <c r="BV971" s="154"/>
      <c r="BW971" s="154"/>
      <c r="BX971" s="154"/>
      <c r="BY971" s="154"/>
      <c r="BZ971" s="154"/>
      <c r="CA971" s="154"/>
      <c r="CB971" s="154"/>
      <c r="CC971" s="154"/>
      <c r="CD971" s="154"/>
      <c r="CE971" s="154"/>
      <c r="CF971" s="154"/>
      <c r="CG971" s="154"/>
      <c r="CH971" s="154"/>
      <c r="CI971" s="154"/>
      <c r="CJ971" s="154"/>
      <c r="CK971" s="154"/>
      <c r="CL971" s="154"/>
      <c r="CM971" s="154"/>
      <c r="CN971" s="154"/>
      <c r="CO971" s="154"/>
      <c r="CP971" s="154"/>
      <c r="CQ971" s="154"/>
      <c r="CR971" s="154"/>
      <c r="CS971" s="154"/>
      <c r="CT971" s="154"/>
      <c r="CU971" s="154"/>
      <c r="CV971" s="154"/>
      <c r="CW971" s="154"/>
      <c r="CX971" s="154"/>
      <c r="CY971" s="154"/>
      <c r="CZ971" s="154"/>
      <c r="DA971" s="154"/>
      <c r="DB971" s="154"/>
      <c r="DC971" s="154"/>
      <c r="DD971" s="154"/>
      <c r="DE971" s="154"/>
      <c r="DF971" s="154"/>
      <c r="DG971" s="154"/>
      <c r="DH971" s="154"/>
      <c r="DI971" s="154"/>
      <c r="DJ971" s="154"/>
      <c r="DK971" s="154"/>
      <c r="DL971" s="154"/>
      <c r="DM971" s="154"/>
      <c r="DN971" s="154"/>
      <c r="DO971" s="154"/>
      <c r="DP971" s="154"/>
      <c r="DQ971" s="154"/>
      <c r="DR971" s="154"/>
      <c r="DS971" s="154"/>
      <c r="DT971" s="154"/>
      <c r="DU971" s="154"/>
      <c r="DV971" s="154"/>
      <c r="DW971" s="154"/>
      <c r="DX971" s="154"/>
      <c r="DY971" s="154"/>
      <c r="DZ971" s="154"/>
      <c r="EA971" s="154"/>
      <c r="EB971" s="154"/>
      <c r="EC971" s="154"/>
      <c r="ED971" s="154"/>
      <c r="EE971" s="154"/>
      <c r="EF971" s="154"/>
      <c r="EG971" s="154"/>
      <c r="EH971" s="154"/>
      <c r="EI971" s="154"/>
      <c r="EJ971" s="154"/>
      <c r="EK971" s="154"/>
      <c r="EL971" s="154"/>
      <c r="EM971" s="154"/>
      <c r="EN971" s="154"/>
      <c r="EO971" s="154"/>
      <c r="EP971" s="154"/>
      <c r="EQ971" s="154"/>
      <c r="ER971" s="154"/>
      <c r="ES971" s="154"/>
      <c r="ET971" s="154"/>
      <c r="EU971" s="154"/>
      <c r="EV971" s="154"/>
    </row>
    <row r="972" spans="32:152" ht="12.75"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  <c r="BD972" s="154"/>
      <c r="BE972" s="154"/>
      <c r="BF972" s="154"/>
      <c r="BG972" s="154"/>
      <c r="BH972" s="154"/>
      <c r="BI972" s="154"/>
      <c r="BJ972" s="154"/>
      <c r="BK972" s="154"/>
      <c r="BL972" s="154"/>
      <c r="BM972" s="154"/>
      <c r="BN972" s="154"/>
      <c r="BO972" s="154"/>
      <c r="BP972" s="154"/>
      <c r="BQ972" s="154"/>
      <c r="BR972" s="154"/>
      <c r="BS972" s="154"/>
      <c r="BT972" s="154"/>
      <c r="BU972" s="154"/>
      <c r="BV972" s="154"/>
      <c r="BW972" s="154"/>
      <c r="BX972" s="154"/>
      <c r="BY972" s="154"/>
      <c r="BZ972" s="154"/>
      <c r="CA972" s="154"/>
      <c r="CB972" s="154"/>
      <c r="CC972" s="154"/>
      <c r="CD972" s="154"/>
      <c r="CE972" s="154"/>
      <c r="CF972" s="154"/>
      <c r="CG972" s="154"/>
      <c r="CH972" s="154"/>
      <c r="CI972" s="154"/>
      <c r="CJ972" s="154"/>
      <c r="CK972" s="154"/>
      <c r="CL972" s="154"/>
      <c r="CM972" s="154"/>
      <c r="CN972" s="154"/>
      <c r="CO972" s="154"/>
      <c r="CP972" s="154"/>
      <c r="CQ972" s="154"/>
      <c r="CR972" s="154"/>
      <c r="CS972" s="154"/>
      <c r="CT972" s="154"/>
      <c r="CU972" s="154"/>
      <c r="CV972" s="154"/>
      <c r="CW972" s="154"/>
      <c r="CX972" s="154"/>
      <c r="CY972" s="154"/>
      <c r="CZ972" s="154"/>
      <c r="DA972" s="154"/>
      <c r="DB972" s="154"/>
      <c r="DC972" s="154"/>
      <c r="DD972" s="154"/>
      <c r="DE972" s="154"/>
      <c r="DF972" s="154"/>
      <c r="DG972" s="154"/>
      <c r="DH972" s="154"/>
      <c r="DI972" s="154"/>
      <c r="DJ972" s="154"/>
      <c r="DK972" s="154"/>
      <c r="DL972" s="154"/>
      <c r="DM972" s="154"/>
      <c r="DN972" s="154"/>
      <c r="DO972" s="154"/>
      <c r="DP972" s="154"/>
      <c r="DQ972" s="154"/>
      <c r="DR972" s="154"/>
      <c r="DS972" s="154"/>
      <c r="DT972" s="154"/>
      <c r="DU972" s="154"/>
      <c r="DV972" s="154"/>
      <c r="DW972" s="154"/>
      <c r="DX972" s="154"/>
      <c r="DY972" s="154"/>
      <c r="DZ972" s="154"/>
      <c r="EA972" s="154"/>
      <c r="EB972" s="154"/>
      <c r="EC972" s="154"/>
      <c r="ED972" s="154"/>
      <c r="EE972" s="154"/>
      <c r="EF972" s="154"/>
      <c r="EG972" s="154"/>
      <c r="EH972" s="154"/>
      <c r="EI972" s="154"/>
      <c r="EJ972" s="154"/>
      <c r="EK972" s="154"/>
      <c r="EL972" s="154"/>
      <c r="EM972" s="154"/>
      <c r="EN972" s="154"/>
      <c r="EO972" s="154"/>
      <c r="EP972" s="154"/>
      <c r="EQ972" s="154"/>
      <c r="ER972" s="154"/>
      <c r="ES972" s="154"/>
      <c r="ET972" s="154"/>
      <c r="EU972" s="154"/>
      <c r="EV972" s="154"/>
    </row>
    <row r="973" spans="32:152" ht="12.75"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  <c r="BD973" s="154"/>
      <c r="BE973" s="154"/>
      <c r="BF973" s="154"/>
      <c r="BG973" s="154"/>
      <c r="BH973" s="154"/>
      <c r="BI973" s="154"/>
      <c r="BJ973" s="154"/>
      <c r="BK973" s="154"/>
      <c r="BL973" s="154"/>
      <c r="BM973" s="154"/>
      <c r="BN973" s="154"/>
      <c r="BO973" s="154"/>
      <c r="BP973" s="154"/>
      <c r="BQ973" s="154"/>
      <c r="BR973" s="154"/>
      <c r="BS973" s="154"/>
      <c r="BT973" s="154"/>
      <c r="BU973" s="154"/>
      <c r="BV973" s="154"/>
      <c r="BW973" s="154"/>
      <c r="BX973" s="154"/>
      <c r="BY973" s="154"/>
      <c r="BZ973" s="154"/>
      <c r="CA973" s="154"/>
      <c r="CB973" s="154"/>
      <c r="CC973" s="154"/>
      <c r="CD973" s="154"/>
      <c r="CE973" s="154"/>
      <c r="CF973" s="154"/>
      <c r="CG973" s="154"/>
      <c r="CH973" s="154"/>
      <c r="CI973" s="154"/>
      <c r="CJ973" s="154"/>
      <c r="CK973" s="154"/>
      <c r="CL973" s="154"/>
      <c r="CM973" s="154"/>
      <c r="CN973" s="154"/>
      <c r="CO973" s="154"/>
      <c r="CP973" s="154"/>
      <c r="CQ973" s="154"/>
      <c r="CR973" s="154"/>
      <c r="CS973" s="154"/>
      <c r="CT973" s="154"/>
      <c r="CU973" s="154"/>
      <c r="CV973" s="154"/>
      <c r="CW973" s="154"/>
      <c r="CX973" s="154"/>
      <c r="CY973" s="154"/>
      <c r="CZ973" s="154"/>
      <c r="DA973" s="154"/>
      <c r="DB973" s="154"/>
      <c r="DC973" s="154"/>
      <c r="DD973" s="154"/>
      <c r="DE973" s="154"/>
      <c r="DF973" s="154"/>
      <c r="DG973" s="154"/>
      <c r="DH973" s="154"/>
      <c r="DI973" s="154"/>
      <c r="DJ973" s="154"/>
      <c r="DK973" s="154"/>
      <c r="DL973" s="154"/>
      <c r="DM973" s="154"/>
      <c r="DN973" s="154"/>
      <c r="DO973" s="154"/>
      <c r="DP973" s="154"/>
      <c r="DQ973" s="154"/>
      <c r="DR973" s="154"/>
      <c r="DS973" s="154"/>
      <c r="DT973" s="154"/>
      <c r="DU973" s="154"/>
      <c r="DV973" s="154"/>
      <c r="DW973" s="154"/>
      <c r="DX973" s="154"/>
      <c r="DY973" s="154"/>
      <c r="DZ973" s="154"/>
      <c r="EA973" s="154"/>
      <c r="EB973" s="154"/>
      <c r="EC973" s="154"/>
      <c r="ED973" s="154"/>
      <c r="EE973" s="154"/>
      <c r="EF973" s="154"/>
      <c r="EG973" s="154"/>
      <c r="EH973" s="154"/>
      <c r="EI973" s="154"/>
      <c r="EJ973" s="154"/>
      <c r="EK973" s="154"/>
      <c r="EL973" s="154"/>
      <c r="EM973" s="154"/>
      <c r="EN973" s="154"/>
      <c r="EO973" s="154"/>
      <c r="EP973" s="154"/>
      <c r="EQ973" s="154"/>
      <c r="ER973" s="154"/>
      <c r="ES973" s="154"/>
      <c r="ET973" s="154"/>
      <c r="EU973" s="154"/>
      <c r="EV973" s="154"/>
    </row>
    <row r="974" spans="32:152" ht="12.75"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  <c r="BD974" s="154"/>
      <c r="BE974" s="154"/>
      <c r="BF974" s="154"/>
      <c r="BG974" s="154"/>
      <c r="BH974" s="154"/>
      <c r="BI974" s="154"/>
      <c r="BJ974" s="154"/>
      <c r="BK974" s="154"/>
      <c r="BL974" s="154"/>
      <c r="BM974" s="154"/>
      <c r="BN974" s="154"/>
      <c r="BO974" s="154"/>
      <c r="BP974" s="154"/>
      <c r="BQ974" s="154"/>
      <c r="BR974" s="154"/>
      <c r="BS974" s="154"/>
      <c r="BT974" s="154"/>
      <c r="BU974" s="154"/>
      <c r="BV974" s="154"/>
      <c r="BW974" s="154"/>
      <c r="BX974" s="154"/>
      <c r="BY974" s="154"/>
      <c r="BZ974" s="154"/>
      <c r="CA974" s="154"/>
      <c r="CB974" s="154"/>
      <c r="CC974" s="154"/>
      <c r="CD974" s="154"/>
      <c r="CE974" s="154"/>
      <c r="CF974" s="154"/>
      <c r="CG974" s="154"/>
      <c r="CH974" s="154"/>
      <c r="CI974" s="154"/>
      <c r="CJ974" s="154"/>
      <c r="CK974" s="154"/>
      <c r="CL974" s="154"/>
      <c r="CM974" s="154"/>
      <c r="CN974" s="154"/>
      <c r="CO974" s="154"/>
      <c r="CP974" s="154"/>
      <c r="CQ974" s="154"/>
      <c r="CR974" s="154"/>
      <c r="CS974" s="154"/>
      <c r="CT974" s="154"/>
      <c r="CU974" s="154"/>
      <c r="CV974" s="154"/>
      <c r="CW974" s="154"/>
      <c r="CX974" s="154"/>
      <c r="CY974" s="154"/>
      <c r="CZ974" s="154"/>
      <c r="DA974" s="154"/>
      <c r="DB974" s="154"/>
      <c r="DC974" s="154"/>
      <c r="DD974" s="154"/>
      <c r="DE974" s="154"/>
      <c r="DF974" s="154"/>
      <c r="DG974" s="154"/>
      <c r="DH974" s="154"/>
      <c r="DI974" s="154"/>
      <c r="DJ974" s="154"/>
      <c r="DK974" s="154"/>
      <c r="DL974" s="154"/>
      <c r="DM974" s="154"/>
      <c r="DN974" s="154"/>
      <c r="DO974" s="154"/>
      <c r="DP974" s="154"/>
      <c r="DQ974" s="154"/>
      <c r="DR974" s="154"/>
      <c r="DS974" s="154"/>
      <c r="DT974" s="154"/>
      <c r="DU974" s="154"/>
      <c r="DV974" s="154"/>
      <c r="DW974" s="154"/>
      <c r="DX974" s="154"/>
      <c r="DY974" s="154"/>
      <c r="DZ974" s="154"/>
      <c r="EA974" s="154"/>
      <c r="EB974" s="154"/>
      <c r="EC974" s="154"/>
      <c r="ED974" s="154"/>
      <c r="EE974" s="154"/>
      <c r="EF974" s="154"/>
      <c r="EG974" s="154"/>
      <c r="EH974" s="154"/>
      <c r="EI974" s="154"/>
      <c r="EJ974" s="154"/>
      <c r="EK974" s="154"/>
      <c r="EL974" s="154"/>
      <c r="EM974" s="154"/>
      <c r="EN974" s="154"/>
      <c r="EO974" s="154"/>
      <c r="EP974" s="154"/>
      <c r="EQ974" s="154"/>
      <c r="ER974" s="154"/>
      <c r="ES974" s="154"/>
      <c r="ET974" s="154"/>
      <c r="EU974" s="154"/>
      <c r="EV974" s="154"/>
    </row>
    <row r="975" spans="32:152" ht="12.75">
      <c r="AF975" s="154"/>
      <c r="AG975" s="154"/>
      <c r="AH975" s="154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  <c r="BD975" s="154"/>
      <c r="BE975" s="154"/>
      <c r="BF975" s="154"/>
      <c r="BG975" s="154"/>
      <c r="BH975" s="154"/>
      <c r="BI975" s="154"/>
      <c r="BJ975" s="154"/>
      <c r="BK975" s="154"/>
      <c r="BL975" s="154"/>
      <c r="BM975" s="154"/>
      <c r="BN975" s="154"/>
      <c r="BO975" s="154"/>
      <c r="BP975" s="154"/>
      <c r="BQ975" s="154"/>
      <c r="BR975" s="154"/>
      <c r="BS975" s="154"/>
      <c r="BT975" s="154"/>
      <c r="BU975" s="154"/>
      <c r="BV975" s="154"/>
      <c r="BW975" s="154"/>
      <c r="BX975" s="154"/>
      <c r="BY975" s="154"/>
      <c r="BZ975" s="154"/>
      <c r="CA975" s="154"/>
      <c r="CB975" s="154"/>
      <c r="CC975" s="154"/>
      <c r="CD975" s="154"/>
      <c r="CE975" s="154"/>
      <c r="CF975" s="154"/>
      <c r="CG975" s="154"/>
      <c r="CH975" s="154"/>
      <c r="CI975" s="154"/>
      <c r="CJ975" s="154"/>
      <c r="CK975" s="154"/>
      <c r="CL975" s="154"/>
      <c r="CM975" s="154"/>
      <c r="CN975" s="154"/>
      <c r="CO975" s="154"/>
      <c r="CP975" s="154"/>
      <c r="CQ975" s="154"/>
      <c r="CR975" s="154"/>
      <c r="CS975" s="154"/>
      <c r="CT975" s="154"/>
      <c r="CU975" s="154"/>
      <c r="CV975" s="154"/>
      <c r="CW975" s="154"/>
      <c r="CX975" s="154"/>
      <c r="CY975" s="154"/>
      <c r="CZ975" s="154"/>
      <c r="DA975" s="154"/>
      <c r="DB975" s="154"/>
      <c r="DC975" s="154"/>
      <c r="DD975" s="154"/>
      <c r="DE975" s="154"/>
      <c r="DF975" s="154"/>
      <c r="DG975" s="154"/>
      <c r="DH975" s="154"/>
      <c r="DI975" s="154"/>
      <c r="DJ975" s="154"/>
      <c r="DK975" s="154"/>
      <c r="DL975" s="154"/>
      <c r="DM975" s="154"/>
      <c r="DN975" s="154"/>
      <c r="DO975" s="154"/>
      <c r="DP975" s="154"/>
      <c r="DQ975" s="154"/>
      <c r="DR975" s="154"/>
      <c r="DS975" s="154"/>
      <c r="DT975" s="154"/>
      <c r="DU975" s="154"/>
      <c r="DV975" s="154"/>
      <c r="DW975" s="154"/>
      <c r="DX975" s="154"/>
      <c r="DY975" s="154"/>
      <c r="DZ975" s="154"/>
      <c r="EA975" s="154"/>
      <c r="EB975" s="154"/>
      <c r="EC975" s="154"/>
      <c r="ED975" s="154"/>
      <c r="EE975" s="154"/>
      <c r="EF975" s="154"/>
      <c r="EG975" s="154"/>
      <c r="EH975" s="154"/>
      <c r="EI975" s="154"/>
      <c r="EJ975" s="154"/>
      <c r="EK975" s="154"/>
      <c r="EL975" s="154"/>
      <c r="EM975" s="154"/>
      <c r="EN975" s="154"/>
      <c r="EO975" s="154"/>
      <c r="EP975" s="154"/>
      <c r="EQ975" s="154"/>
      <c r="ER975" s="154"/>
      <c r="ES975" s="154"/>
      <c r="ET975" s="154"/>
      <c r="EU975" s="154"/>
      <c r="EV975" s="154"/>
    </row>
    <row r="976" spans="32:152" ht="12.75">
      <c r="AF976" s="154"/>
      <c r="AG976" s="154"/>
      <c r="AH976" s="154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  <c r="BD976" s="154"/>
      <c r="BE976" s="154"/>
      <c r="BF976" s="154"/>
      <c r="BG976" s="154"/>
      <c r="BH976" s="154"/>
      <c r="BI976" s="154"/>
      <c r="BJ976" s="154"/>
      <c r="BK976" s="154"/>
      <c r="BL976" s="154"/>
      <c r="BM976" s="154"/>
      <c r="BN976" s="154"/>
      <c r="BO976" s="154"/>
      <c r="BP976" s="154"/>
      <c r="BQ976" s="154"/>
      <c r="BR976" s="154"/>
      <c r="BS976" s="154"/>
      <c r="BT976" s="154"/>
      <c r="BU976" s="154"/>
      <c r="BV976" s="154"/>
      <c r="BW976" s="154"/>
      <c r="BX976" s="154"/>
      <c r="BY976" s="154"/>
      <c r="BZ976" s="154"/>
      <c r="CA976" s="154"/>
      <c r="CB976" s="154"/>
      <c r="CC976" s="154"/>
      <c r="CD976" s="154"/>
      <c r="CE976" s="154"/>
      <c r="CF976" s="154"/>
      <c r="CG976" s="154"/>
      <c r="CH976" s="154"/>
      <c r="CI976" s="154"/>
      <c r="CJ976" s="154"/>
      <c r="CK976" s="154"/>
      <c r="CL976" s="154"/>
      <c r="CM976" s="154"/>
      <c r="CN976" s="154"/>
      <c r="CO976" s="154"/>
      <c r="CP976" s="154"/>
      <c r="CQ976" s="154"/>
      <c r="CR976" s="154"/>
      <c r="CS976" s="154"/>
      <c r="CT976" s="154"/>
      <c r="CU976" s="154"/>
      <c r="CV976" s="154"/>
      <c r="CW976" s="154"/>
      <c r="CX976" s="154"/>
      <c r="CY976" s="154"/>
      <c r="CZ976" s="154"/>
      <c r="DA976" s="154"/>
      <c r="DB976" s="154"/>
      <c r="DC976" s="154"/>
      <c r="DD976" s="154"/>
      <c r="DE976" s="154"/>
      <c r="DF976" s="154"/>
      <c r="DG976" s="154"/>
      <c r="DH976" s="154"/>
      <c r="DI976" s="154"/>
      <c r="DJ976" s="154"/>
      <c r="DK976" s="154"/>
      <c r="DL976" s="154"/>
      <c r="DM976" s="154"/>
      <c r="DN976" s="154"/>
      <c r="DO976" s="154"/>
      <c r="DP976" s="154"/>
      <c r="DQ976" s="154"/>
      <c r="DR976" s="154"/>
      <c r="DS976" s="154"/>
      <c r="DT976" s="154"/>
      <c r="DU976" s="154"/>
      <c r="DV976" s="154"/>
      <c r="DW976" s="154"/>
      <c r="DX976" s="154"/>
      <c r="DY976" s="154"/>
      <c r="DZ976" s="154"/>
      <c r="EA976" s="154"/>
      <c r="EB976" s="154"/>
      <c r="EC976" s="154"/>
      <c r="ED976" s="154"/>
      <c r="EE976" s="154"/>
      <c r="EF976" s="154"/>
      <c r="EG976" s="154"/>
      <c r="EH976" s="154"/>
      <c r="EI976" s="154"/>
      <c r="EJ976" s="154"/>
      <c r="EK976" s="154"/>
      <c r="EL976" s="154"/>
      <c r="EM976" s="154"/>
      <c r="EN976" s="154"/>
      <c r="EO976" s="154"/>
      <c r="EP976" s="154"/>
      <c r="EQ976" s="154"/>
      <c r="ER976" s="154"/>
      <c r="ES976" s="154"/>
      <c r="ET976" s="154"/>
      <c r="EU976" s="154"/>
      <c r="EV976" s="154"/>
    </row>
    <row r="977" spans="32:152" ht="12.75"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  <c r="AP977" s="154"/>
      <c r="AQ977" s="154"/>
      <c r="AR977" s="154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  <c r="BD977" s="154"/>
      <c r="BE977" s="154"/>
      <c r="BF977" s="154"/>
      <c r="BG977" s="154"/>
      <c r="BH977" s="154"/>
      <c r="BI977" s="154"/>
      <c r="BJ977" s="154"/>
      <c r="BK977" s="154"/>
      <c r="BL977" s="154"/>
      <c r="BM977" s="154"/>
      <c r="BN977" s="154"/>
      <c r="BO977" s="154"/>
      <c r="BP977" s="154"/>
      <c r="BQ977" s="154"/>
      <c r="BR977" s="154"/>
      <c r="BS977" s="154"/>
      <c r="BT977" s="154"/>
      <c r="BU977" s="154"/>
      <c r="BV977" s="154"/>
      <c r="BW977" s="154"/>
      <c r="BX977" s="154"/>
      <c r="BY977" s="154"/>
      <c r="BZ977" s="154"/>
      <c r="CA977" s="154"/>
      <c r="CB977" s="154"/>
      <c r="CC977" s="154"/>
      <c r="CD977" s="154"/>
      <c r="CE977" s="154"/>
      <c r="CF977" s="154"/>
      <c r="CG977" s="154"/>
      <c r="CH977" s="154"/>
      <c r="CI977" s="154"/>
      <c r="CJ977" s="154"/>
      <c r="CK977" s="154"/>
      <c r="CL977" s="154"/>
      <c r="CM977" s="154"/>
      <c r="CN977" s="154"/>
      <c r="CO977" s="154"/>
      <c r="CP977" s="154"/>
      <c r="CQ977" s="154"/>
      <c r="CR977" s="154"/>
      <c r="CS977" s="154"/>
      <c r="CT977" s="154"/>
      <c r="CU977" s="154"/>
      <c r="CV977" s="154"/>
      <c r="CW977" s="154"/>
      <c r="CX977" s="154"/>
      <c r="CY977" s="154"/>
      <c r="CZ977" s="154"/>
      <c r="DA977" s="154"/>
      <c r="DB977" s="154"/>
      <c r="DC977" s="154"/>
      <c r="DD977" s="154"/>
      <c r="DE977" s="154"/>
      <c r="DF977" s="154"/>
      <c r="DG977" s="154"/>
      <c r="DH977" s="154"/>
      <c r="DI977" s="154"/>
      <c r="DJ977" s="154"/>
      <c r="DK977" s="154"/>
      <c r="DL977" s="154"/>
      <c r="DM977" s="154"/>
      <c r="DN977" s="154"/>
      <c r="DO977" s="154"/>
      <c r="DP977" s="154"/>
      <c r="DQ977" s="154"/>
      <c r="DR977" s="154"/>
      <c r="DS977" s="154"/>
      <c r="DT977" s="154"/>
      <c r="DU977" s="154"/>
      <c r="DV977" s="154"/>
      <c r="DW977" s="154"/>
      <c r="DX977" s="154"/>
      <c r="DY977" s="154"/>
      <c r="DZ977" s="154"/>
      <c r="EA977" s="154"/>
      <c r="EB977" s="154"/>
      <c r="EC977" s="154"/>
      <c r="ED977" s="154"/>
      <c r="EE977" s="154"/>
      <c r="EF977" s="154"/>
      <c r="EG977" s="154"/>
      <c r="EH977" s="154"/>
      <c r="EI977" s="154"/>
      <c r="EJ977" s="154"/>
      <c r="EK977" s="154"/>
      <c r="EL977" s="154"/>
      <c r="EM977" s="154"/>
      <c r="EN977" s="154"/>
      <c r="EO977" s="154"/>
      <c r="EP977" s="154"/>
      <c r="EQ977" s="154"/>
      <c r="ER977" s="154"/>
      <c r="ES977" s="154"/>
      <c r="ET977" s="154"/>
      <c r="EU977" s="154"/>
      <c r="EV977" s="154"/>
    </row>
    <row r="978" spans="32:152" ht="12.75">
      <c r="AF978" s="154"/>
      <c r="AG978" s="154"/>
      <c r="AH978" s="154"/>
      <c r="AI978" s="154"/>
      <c r="AJ978" s="154"/>
      <c r="AK978" s="154"/>
      <c r="AL978" s="154"/>
      <c r="AM978" s="154"/>
      <c r="AN978" s="154"/>
      <c r="AO978" s="154"/>
      <c r="AP978" s="154"/>
      <c r="AQ978" s="154"/>
      <c r="AR978" s="154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  <c r="BC978" s="154"/>
      <c r="BD978" s="154"/>
      <c r="BE978" s="154"/>
      <c r="BF978" s="154"/>
      <c r="BG978" s="154"/>
      <c r="BH978" s="154"/>
      <c r="BI978" s="154"/>
      <c r="BJ978" s="154"/>
      <c r="BK978" s="154"/>
      <c r="BL978" s="154"/>
      <c r="BM978" s="154"/>
      <c r="BN978" s="154"/>
      <c r="BO978" s="154"/>
      <c r="BP978" s="154"/>
      <c r="BQ978" s="154"/>
      <c r="BR978" s="154"/>
      <c r="BS978" s="154"/>
      <c r="BT978" s="154"/>
      <c r="BU978" s="154"/>
      <c r="BV978" s="154"/>
      <c r="BW978" s="154"/>
      <c r="BX978" s="154"/>
      <c r="BY978" s="154"/>
      <c r="BZ978" s="154"/>
      <c r="CA978" s="154"/>
      <c r="CB978" s="154"/>
      <c r="CC978" s="154"/>
      <c r="CD978" s="154"/>
      <c r="CE978" s="154"/>
      <c r="CF978" s="154"/>
      <c r="CG978" s="154"/>
      <c r="CH978" s="154"/>
      <c r="CI978" s="154"/>
      <c r="CJ978" s="154"/>
      <c r="CK978" s="154"/>
      <c r="CL978" s="154"/>
      <c r="CM978" s="154"/>
      <c r="CN978" s="154"/>
      <c r="CO978" s="154"/>
      <c r="CP978" s="154"/>
      <c r="CQ978" s="154"/>
      <c r="CR978" s="154"/>
      <c r="CS978" s="154"/>
      <c r="CT978" s="154"/>
      <c r="CU978" s="154"/>
      <c r="CV978" s="154"/>
      <c r="CW978" s="154"/>
      <c r="CX978" s="154"/>
      <c r="CY978" s="154"/>
      <c r="CZ978" s="154"/>
      <c r="DA978" s="154"/>
      <c r="DB978" s="154"/>
      <c r="DC978" s="154"/>
      <c r="DD978" s="154"/>
      <c r="DE978" s="154"/>
      <c r="DF978" s="154"/>
      <c r="DG978" s="154"/>
      <c r="DH978" s="154"/>
      <c r="DI978" s="154"/>
      <c r="DJ978" s="154"/>
      <c r="DK978" s="154"/>
      <c r="DL978" s="154"/>
      <c r="DM978" s="154"/>
      <c r="DN978" s="154"/>
      <c r="DO978" s="154"/>
      <c r="DP978" s="154"/>
      <c r="DQ978" s="154"/>
      <c r="DR978" s="154"/>
      <c r="DS978" s="154"/>
      <c r="DT978" s="154"/>
      <c r="DU978" s="154"/>
      <c r="DV978" s="154"/>
      <c r="DW978" s="154"/>
      <c r="DX978" s="154"/>
      <c r="DY978" s="154"/>
      <c r="DZ978" s="154"/>
      <c r="EA978" s="154"/>
      <c r="EB978" s="154"/>
      <c r="EC978" s="154"/>
      <c r="ED978" s="154"/>
      <c r="EE978" s="154"/>
      <c r="EF978" s="154"/>
      <c r="EG978" s="154"/>
      <c r="EH978" s="154"/>
      <c r="EI978" s="154"/>
      <c r="EJ978" s="154"/>
      <c r="EK978" s="154"/>
      <c r="EL978" s="154"/>
      <c r="EM978" s="154"/>
      <c r="EN978" s="154"/>
      <c r="EO978" s="154"/>
      <c r="EP978" s="154"/>
      <c r="EQ978" s="154"/>
      <c r="ER978" s="154"/>
      <c r="ES978" s="154"/>
      <c r="ET978" s="154"/>
      <c r="EU978" s="154"/>
      <c r="EV978" s="154"/>
    </row>
    <row r="979" spans="32:152" ht="12.75">
      <c r="AF979" s="154"/>
      <c r="AG979" s="154"/>
      <c r="AH979" s="154"/>
      <c r="AI979" s="154"/>
      <c r="AJ979" s="154"/>
      <c r="AK979" s="154"/>
      <c r="AL979" s="154"/>
      <c r="AM979" s="154"/>
      <c r="AN979" s="154"/>
      <c r="AO979" s="154"/>
      <c r="AP979" s="154"/>
      <c r="AQ979" s="154"/>
      <c r="AR979" s="154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  <c r="BC979" s="154"/>
      <c r="BD979" s="154"/>
      <c r="BE979" s="154"/>
      <c r="BF979" s="154"/>
      <c r="BG979" s="154"/>
      <c r="BH979" s="154"/>
      <c r="BI979" s="154"/>
      <c r="BJ979" s="154"/>
      <c r="BK979" s="154"/>
      <c r="BL979" s="154"/>
      <c r="BM979" s="154"/>
      <c r="BN979" s="154"/>
      <c r="BO979" s="154"/>
      <c r="BP979" s="154"/>
      <c r="BQ979" s="154"/>
      <c r="BR979" s="154"/>
      <c r="BS979" s="154"/>
      <c r="BT979" s="154"/>
      <c r="BU979" s="154"/>
      <c r="BV979" s="154"/>
      <c r="BW979" s="154"/>
      <c r="BX979" s="154"/>
      <c r="BY979" s="154"/>
      <c r="BZ979" s="154"/>
      <c r="CA979" s="154"/>
      <c r="CB979" s="154"/>
      <c r="CC979" s="154"/>
      <c r="CD979" s="154"/>
      <c r="CE979" s="154"/>
      <c r="CF979" s="154"/>
      <c r="CG979" s="154"/>
      <c r="CH979" s="154"/>
      <c r="CI979" s="154"/>
      <c r="CJ979" s="154"/>
      <c r="CK979" s="154"/>
      <c r="CL979" s="154"/>
      <c r="CM979" s="154"/>
      <c r="CN979" s="154"/>
      <c r="CO979" s="154"/>
      <c r="CP979" s="154"/>
      <c r="CQ979" s="154"/>
      <c r="CR979" s="154"/>
      <c r="CS979" s="154"/>
      <c r="CT979" s="154"/>
      <c r="CU979" s="154"/>
      <c r="CV979" s="154"/>
      <c r="CW979" s="154"/>
      <c r="CX979" s="154"/>
      <c r="CY979" s="154"/>
      <c r="CZ979" s="154"/>
      <c r="DA979" s="154"/>
      <c r="DB979" s="154"/>
      <c r="DC979" s="154"/>
      <c r="DD979" s="154"/>
      <c r="DE979" s="154"/>
      <c r="DF979" s="154"/>
      <c r="DG979" s="154"/>
      <c r="DH979" s="154"/>
      <c r="DI979" s="154"/>
      <c r="DJ979" s="154"/>
      <c r="DK979" s="154"/>
      <c r="DL979" s="154"/>
      <c r="DM979" s="154"/>
      <c r="DN979" s="154"/>
      <c r="DO979" s="154"/>
      <c r="DP979" s="154"/>
      <c r="DQ979" s="154"/>
      <c r="DR979" s="154"/>
      <c r="DS979" s="154"/>
      <c r="DT979" s="154"/>
      <c r="DU979" s="154"/>
      <c r="DV979" s="154"/>
      <c r="DW979" s="154"/>
      <c r="DX979" s="154"/>
      <c r="DY979" s="154"/>
      <c r="DZ979" s="154"/>
      <c r="EA979" s="154"/>
      <c r="EB979" s="154"/>
      <c r="EC979" s="154"/>
      <c r="ED979" s="154"/>
      <c r="EE979" s="154"/>
      <c r="EF979" s="154"/>
      <c r="EG979" s="154"/>
      <c r="EH979" s="154"/>
      <c r="EI979" s="154"/>
      <c r="EJ979" s="154"/>
      <c r="EK979" s="154"/>
      <c r="EL979" s="154"/>
      <c r="EM979" s="154"/>
      <c r="EN979" s="154"/>
      <c r="EO979" s="154"/>
      <c r="EP979" s="154"/>
      <c r="EQ979" s="154"/>
      <c r="ER979" s="154"/>
      <c r="ES979" s="154"/>
      <c r="ET979" s="154"/>
      <c r="EU979" s="154"/>
      <c r="EV979" s="154"/>
    </row>
    <row r="980" spans="32:152" ht="12.75">
      <c r="AF980" s="154"/>
      <c r="AG980" s="154"/>
      <c r="AH980" s="154"/>
      <c r="AI980" s="154"/>
      <c r="AJ980" s="154"/>
      <c r="AK980" s="154"/>
      <c r="AL980" s="154"/>
      <c r="AM980" s="154"/>
      <c r="AN980" s="154"/>
      <c r="AO980" s="154"/>
      <c r="AP980" s="154"/>
      <c r="AQ980" s="154"/>
      <c r="AR980" s="154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  <c r="BC980" s="154"/>
      <c r="BD980" s="154"/>
      <c r="BE980" s="154"/>
      <c r="BF980" s="154"/>
      <c r="BG980" s="154"/>
      <c r="BH980" s="154"/>
      <c r="BI980" s="154"/>
      <c r="BJ980" s="154"/>
      <c r="BK980" s="154"/>
      <c r="BL980" s="154"/>
      <c r="BM980" s="154"/>
      <c r="BN980" s="154"/>
      <c r="BO980" s="154"/>
      <c r="BP980" s="154"/>
      <c r="BQ980" s="154"/>
      <c r="BR980" s="154"/>
      <c r="BS980" s="154"/>
      <c r="BT980" s="154"/>
      <c r="BU980" s="154"/>
      <c r="BV980" s="154"/>
      <c r="BW980" s="154"/>
      <c r="BX980" s="154"/>
      <c r="BY980" s="154"/>
      <c r="BZ980" s="154"/>
      <c r="CA980" s="154"/>
      <c r="CB980" s="154"/>
      <c r="CC980" s="154"/>
      <c r="CD980" s="154"/>
      <c r="CE980" s="154"/>
      <c r="CF980" s="154"/>
      <c r="CG980" s="154"/>
      <c r="CH980" s="154"/>
      <c r="CI980" s="154"/>
      <c r="CJ980" s="154"/>
      <c r="CK980" s="154"/>
      <c r="CL980" s="154"/>
      <c r="CM980" s="154"/>
      <c r="CN980" s="154"/>
      <c r="CO980" s="154"/>
      <c r="CP980" s="154"/>
      <c r="CQ980" s="154"/>
      <c r="CR980" s="154"/>
      <c r="CS980" s="154"/>
      <c r="CT980" s="154"/>
      <c r="CU980" s="154"/>
      <c r="CV980" s="154"/>
      <c r="CW980" s="154"/>
      <c r="CX980" s="154"/>
      <c r="CY980" s="154"/>
      <c r="CZ980" s="154"/>
      <c r="DA980" s="154"/>
      <c r="DB980" s="154"/>
      <c r="DC980" s="154"/>
      <c r="DD980" s="154"/>
      <c r="DE980" s="154"/>
      <c r="DF980" s="154"/>
      <c r="DG980" s="154"/>
      <c r="DH980" s="154"/>
      <c r="DI980" s="154"/>
      <c r="DJ980" s="154"/>
      <c r="DK980" s="154"/>
      <c r="DL980" s="154"/>
      <c r="DM980" s="154"/>
      <c r="DN980" s="154"/>
      <c r="DO980" s="154"/>
      <c r="DP980" s="154"/>
      <c r="DQ980" s="154"/>
      <c r="DR980" s="154"/>
      <c r="DS980" s="154"/>
      <c r="DT980" s="154"/>
      <c r="DU980" s="154"/>
      <c r="DV980" s="154"/>
      <c r="DW980" s="154"/>
      <c r="DX980" s="154"/>
      <c r="DY980" s="154"/>
      <c r="DZ980" s="154"/>
      <c r="EA980" s="154"/>
      <c r="EB980" s="154"/>
      <c r="EC980" s="154"/>
      <c r="ED980" s="154"/>
      <c r="EE980" s="154"/>
      <c r="EF980" s="154"/>
      <c r="EG980" s="154"/>
      <c r="EH980" s="154"/>
      <c r="EI980" s="154"/>
      <c r="EJ980" s="154"/>
      <c r="EK980" s="154"/>
      <c r="EL980" s="154"/>
      <c r="EM980" s="154"/>
      <c r="EN980" s="154"/>
      <c r="EO980" s="154"/>
      <c r="EP980" s="154"/>
      <c r="EQ980" s="154"/>
      <c r="ER980" s="154"/>
      <c r="ES980" s="154"/>
      <c r="ET980" s="154"/>
      <c r="EU980" s="154"/>
      <c r="EV980" s="154"/>
    </row>
    <row r="981" spans="32:152" ht="12.75">
      <c r="AF981" s="154"/>
      <c r="AG981" s="154"/>
      <c r="AH981" s="154"/>
      <c r="AI981" s="154"/>
      <c r="AJ981" s="154"/>
      <c r="AK981" s="154"/>
      <c r="AL981" s="154"/>
      <c r="AM981" s="154"/>
      <c r="AN981" s="154"/>
      <c r="AO981" s="154"/>
      <c r="AP981" s="154"/>
      <c r="AQ981" s="154"/>
      <c r="AR981" s="154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  <c r="BD981" s="154"/>
      <c r="BE981" s="154"/>
      <c r="BF981" s="154"/>
      <c r="BG981" s="154"/>
      <c r="BH981" s="154"/>
      <c r="BI981" s="154"/>
      <c r="BJ981" s="154"/>
      <c r="BK981" s="154"/>
      <c r="BL981" s="154"/>
      <c r="BM981" s="154"/>
      <c r="BN981" s="154"/>
      <c r="BO981" s="154"/>
      <c r="BP981" s="154"/>
      <c r="BQ981" s="154"/>
      <c r="BR981" s="154"/>
      <c r="BS981" s="154"/>
      <c r="BT981" s="154"/>
      <c r="BU981" s="154"/>
      <c r="BV981" s="154"/>
      <c r="BW981" s="154"/>
      <c r="BX981" s="154"/>
      <c r="BY981" s="154"/>
      <c r="BZ981" s="154"/>
      <c r="CA981" s="154"/>
      <c r="CB981" s="154"/>
      <c r="CC981" s="154"/>
      <c r="CD981" s="154"/>
      <c r="CE981" s="154"/>
      <c r="CF981" s="154"/>
      <c r="CG981" s="154"/>
      <c r="CH981" s="154"/>
      <c r="CI981" s="154"/>
      <c r="CJ981" s="154"/>
      <c r="CK981" s="154"/>
      <c r="CL981" s="154"/>
      <c r="CM981" s="154"/>
      <c r="CN981" s="154"/>
      <c r="CO981" s="154"/>
      <c r="CP981" s="154"/>
      <c r="CQ981" s="154"/>
      <c r="CR981" s="154"/>
      <c r="CS981" s="154"/>
      <c r="CT981" s="154"/>
      <c r="CU981" s="154"/>
      <c r="CV981" s="154"/>
      <c r="CW981" s="154"/>
      <c r="CX981" s="154"/>
      <c r="CY981" s="154"/>
      <c r="CZ981" s="154"/>
      <c r="DA981" s="154"/>
      <c r="DB981" s="154"/>
      <c r="DC981" s="154"/>
      <c r="DD981" s="154"/>
      <c r="DE981" s="154"/>
      <c r="DF981" s="154"/>
      <c r="DG981" s="154"/>
      <c r="DH981" s="154"/>
      <c r="DI981" s="154"/>
      <c r="DJ981" s="154"/>
      <c r="DK981" s="154"/>
      <c r="DL981" s="154"/>
      <c r="DM981" s="154"/>
      <c r="DN981" s="154"/>
      <c r="DO981" s="154"/>
      <c r="DP981" s="154"/>
      <c r="DQ981" s="154"/>
      <c r="DR981" s="154"/>
      <c r="DS981" s="154"/>
      <c r="DT981" s="154"/>
      <c r="DU981" s="154"/>
      <c r="DV981" s="154"/>
      <c r="DW981" s="154"/>
      <c r="DX981" s="154"/>
      <c r="DY981" s="154"/>
      <c r="DZ981" s="154"/>
      <c r="EA981" s="154"/>
      <c r="EB981" s="154"/>
      <c r="EC981" s="154"/>
      <c r="ED981" s="154"/>
      <c r="EE981" s="154"/>
      <c r="EF981" s="154"/>
      <c r="EG981" s="154"/>
      <c r="EH981" s="154"/>
      <c r="EI981" s="154"/>
      <c r="EJ981" s="154"/>
      <c r="EK981" s="154"/>
      <c r="EL981" s="154"/>
      <c r="EM981" s="154"/>
      <c r="EN981" s="154"/>
      <c r="EO981" s="154"/>
      <c r="EP981" s="154"/>
      <c r="EQ981" s="154"/>
      <c r="ER981" s="154"/>
      <c r="ES981" s="154"/>
      <c r="ET981" s="154"/>
      <c r="EU981" s="154"/>
      <c r="EV981" s="154"/>
    </row>
    <row r="982" spans="32:152" ht="12.75">
      <c r="AF982" s="154"/>
      <c r="AG982" s="154"/>
      <c r="AH982" s="154"/>
      <c r="AI982" s="154"/>
      <c r="AJ982" s="154"/>
      <c r="AK982" s="154"/>
      <c r="AL982" s="154"/>
      <c r="AM982" s="154"/>
      <c r="AN982" s="154"/>
      <c r="AO982" s="154"/>
      <c r="AP982" s="154"/>
      <c r="AQ982" s="154"/>
      <c r="AR982" s="154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  <c r="BD982" s="154"/>
      <c r="BE982" s="154"/>
      <c r="BF982" s="154"/>
      <c r="BG982" s="154"/>
      <c r="BH982" s="154"/>
      <c r="BI982" s="154"/>
      <c r="BJ982" s="154"/>
      <c r="BK982" s="154"/>
      <c r="BL982" s="154"/>
      <c r="BM982" s="154"/>
      <c r="BN982" s="154"/>
      <c r="BO982" s="154"/>
      <c r="BP982" s="154"/>
      <c r="BQ982" s="154"/>
      <c r="BR982" s="154"/>
      <c r="BS982" s="154"/>
      <c r="BT982" s="154"/>
      <c r="BU982" s="154"/>
      <c r="BV982" s="154"/>
      <c r="BW982" s="154"/>
      <c r="BX982" s="154"/>
      <c r="BY982" s="154"/>
      <c r="BZ982" s="154"/>
      <c r="CA982" s="154"/>
      <c r="CB982" s="154"/>
      <c r="CC982" s="154"/>
      <c r="CD982" s="154"/>
      <c r="CE982" s="154"/>
      <c r="CF982" s="154"/>
      <c r="CG982" s="154"/>
      <c r="CH982" s="154"/>
      <c r="CI982" s="154"/>
      <c r="CJ982" s="154"/>
      <c r="CK982" s="154"/>
      <c r="CL982" s="154"/>
      <c r="CM982" s="154"/>
      <c r="CN982" s="154"/>
      <c r="CO982" s="154"/>
      <c r="CP982" s="154"/>
      <c r="CQ982" s="154"/>
      <c r="CR982" s="154"/>
      <c r="CS982" s="154"/>
      <c r="CT982" s="154"/>
      <c r="CU982" s="154"/>
      <c r="CV982" s="154"/>
      <c r="CW982" s="154"/>
      <c r="CX982" s="154"/>
      <c r="CY982" s="154"/>
      <c r="CZ982" s="154"/>
      <c r="DA982" s="154"/>
      <c r="DB982" s="154"/>
      <c r="DC982" s="154"/>
      <c r="DD982" s="154"/>
      <c r="DE982" s="154"/>
      <c r="DF982" s="154"/>
      <c r="DG982" s="154"/>
      <c r="DH982" s="154"/>
      <c r="DI982" s="154"/>
      <c r="DJ982" s="154"/>
      <c r="DK982" s="154"/>
      <c r="DL982" s="154"/>
      <c r="DM982" s="154"/>
      <c r="DN982" s="154"/>
      <c r="DO982" s="154"/>
      <c r="DP982" s="154"/>
      <c r="DQ982" s="154"/>
      <c r="DR982" s="154"/>
      <c r="DS982" s="154"/>
      <c r="DT982" s="154"/>
      <c r="DU982" s="154"/>
      <c r="DV982" s="154"/>
      <c r="DW982" s="154"/>
      <c r="DX982" s="154"/>
      <c r="DY982" s="154"/>
      <c r="DZ982" s="154"/>
      <c r="EA982" s="154"/>
      <c r="EB982" s="154"/>
      <c r="EC982" s="154"/>
      <c r="ED982" s="154"/>
      <c r="EE982" s="154"/>
      <c r="EF982" s="154"/>
      <c r="EG982" s="154"/>
      <c r="EH982" s="154"/>
      <c r="EI982" s="154"/>
      <c r="EJ982" s="154"/>
      <c r="EK982" s="154"/>
      <c r="EL982" s="154"/>
      <c r="EM982" s="154"/>
      <c r="EN982" s="154"/>
      <c r="EO982" s="154"/>
      <c r="EP982" s="154"/>
      <c r="EQ982" s="154"/>
      <c r="ER982" s="154"/>
      <c r="ES982" s="154"/>
      <c r="ET982" s="154"/>
      <c r="EU982" s="154"/>
      <c r="EV982" s="154"/>
    </row>
    <row r="983" spans="32:152" ht="12.75"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  <c r="AP983" s="154"/>
      <c r="AQ983" s="154"/>
      <c r="AR983" s="154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  <c r="BD983" s="154"/>
      <c r="BE983" s="154"/>
      <c r="BF983" s="154"/>
      <c r="BG983" s="154"/>
      <c r="BH983" s="154"/>
      <c r="BI983" s="154"/>
      <c r="BJ983" s="154"/>
      <c r="BK983" s="154"/>
      <c r="BL983" s="154"/>
      <c r="BM983" s="154"/>
      <c r="BN983" s="154"/>
      <c r="BO983" s="154"/>
      <c r="BP983" s="154"/>
      <c r="BQ983" s="154"/>
      <c r="BR983" s="154"/>
      <c r="BS983" s="154"/>
      <c r="BT983" s="154"/>
      <c r="BU983" s="154"/>
      <c r="BV983" s="154"/>
      <c r="BW983" s="154"/>
      <c r="BX983" s="154"/>
      <c r="BY983" s="154"/>
      <c r="BZ983" s="154"/>
      <c r="CA983" s="154"/>
      <c r="CB983" s="154"/>
      <c r="CC983" s="154"/>
      <c r="CD983" s="154"/>
      <c r="CE983" s="154"/>
      <c r="CF983" s="154"/>
      <c r="CG983" s="154"/>
      <c r="CH983" s="154"/>
      <c r="CI983" s="154"/>
      <c r="CJ983" s="154"/>
      <c r="CK983" s="154"/>
      <c r="CL983" s="154"/>
      <c r="CM983" s="154"/>
      <c r="CN983" s="154"/>
      <c r="CO983" s="154"/>
      <c r="CP983" s="154"/>
      <c r="CQ983" s="154"/>
      <c r="CR983" s="154"/>
      <c r="CS983" s="154"/>
      <c r="CT983" s="154"/>
      <c r="CU983" s="154"/>
      <c r="CV983" s="154"/>
      <c r="CW983" s="154"/>
      <c r="CX983" s="154"/>
      <c r="CY983" s="154"/>
      <c r="CZ983" s="154"/>
      <c r="DA983" s="154"/>
      <c r="DB983" s="154"/>
      <c r="DC983" s="154"/>
      <c r="DD983" s="154"/>
      <c r="DE983" s="154"/>
      <c r="DF983" s="154"/>
      <c r="DG983" s="154"/>
      <c r="DH983" s="154"/>
      <c r="DI983" s="154"/>
      <c r="DJ983" s="154"/>
      <c r="DK983" s="154"/>
      <c r="DL983" s="154"/>
      <c r="DM983" s="154"/>
      <c r="DN983" s="154"/>
      <c r="DO983" s="154"/>
      <c r="DP983" s="154"/>
      <c r="DQ983" s="154"/>
      <c r="DR983" s="154"/>
      <c r="DS983" s="154"/>
      <c r="DT983" s="154"/>
      <c r="DU983" s="154"/>
      <c r="DV983" s="154"/>
      <c r="DW983" s="154"/>
      <c r="DX983" s="154"/>
      <c r="DY983" s="154"/>
      <c r="DZ983" s="154"/>
      <c r="EA983" s="154"/>
      <c r="EB983" s="154"/>
      <c r="EC983" s="154"/>
      <c r="ED983" s="154"/>
      <c r="EE983" s="154"/>
      <c r="EF983" s="154"/>
      <c r="EG983" s="154"/>
      <c r="EH983" s="154"/>
      <c r="EI983" s="154"/>
      <c r="EJ983" s="154"/>
      <c r="EK983" s="154"/>
      <c r="EL983" s="154"/>
      <c r="EM983" s="154"/>
      <c r="EN983" s="154"/>
      <c r="EO983" s="154"/>
      <c r="EP983" s="154"/>
      <c r="EQ983" s="154"/>
      <c r="ER983" s="154"/>
      <c r="ES983" s="154"/>
      <c r="ET983" s="154"/>
      <c r="EU983" s="154"/>
      <c r="EV983" s="154"/>
    </row>
    <row r="984" spans="32:152" ht="12.75">
      <c r="AF984" s="154"/>
      <c r="AG984" s="154"/>
      <c r="AH984" s="154"/>
      <c r="AI984" s="154"/>
      <c r="AJ984" s="154"/>
      <c r="AK984" s="154"/>
      <c r="AL984" s="154"/>
      <c r="AM984" s="154"/>
      <c r="AN984" s="154"/>
      <c r="AO984" s="154"/>
      <c r="AP984" s="154"/>
      <c r="AQ984" s="154"/>
      <c r="AR984" s="154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  <c r="BD984" s="154"/>
      <c r="BE984" s="154"/>
      <c r="BF984" s="154"/>
      <c r="BG984" s="154"/>
      <c r="BH984" s="154"/>
      <c r="BI984" s="154"/>
      <c r="BJ984" s="154"/>
      <c r="BK984" s="154"/>
      <c r="BL984" s="154"/>
      <c r="BM984" s="154"/>
      <c r="BN984" s="154"/>
      <c r="BO984" s="154"/>
      <c r="BP984" s="154"/>
      <c r="BQ984" s="154"/>
      <c r="BR984" s="154"/>
      <c r="BS984" s="154"/>
      <c r="BT984" s="154"/>
      <c r="BU984" s="154"/>
      <c r="BV984" s="154"/>
      <c r="BW984" s="154"/>
      <c r="BX984" s="154"/>
      <c r="BY984" s="154"/>
      <c r="BZ984" s="154"/>
      <c r="CA984" s="154"/>
      <c r="CB984" s="154"/>
      <c r="CC984" s="154"/>
      <c r="CD984" s="154"/>
      <c r="CE984" s="154"/>
      <c r="CF984" s="154"/>
      <c r="CG984" s="154"/>
      <c r="CH984" s="154"/>
      <c r="CI984" s="154"/>
      <c r="CJ984" s="154"/>
      <c r="CK984" s="154"/>
      <c r="CL984" s="154"/>
      <c r="CM984" s="154"/>
      <c r="CN984" s="154"/>
      <c r="CO984" s="154"/>
      <c r="CP984" s="154"/>
      <c r="CQ984" s="154"/>
      <c r="CR984" s="154"/>
      <c r="CS984" s="154"/>
      <c r="CT984" s="154"/>
      <c r="CU984" s="154"/>
      <c r="CV984" s="154"/>
      <c r="CW984" s="154"/>
      <c r="CX984" s="154"/>
      <c r="CY984" s="154"/>
      <c r="CZ984" s="154"/>
      <c r="DA984" s="154"/>
      <c r="DB984" s="154"/>
      <c r="DC984" s="154"/>
      <c r="DD984" s="154"/>
      <c r="DE984" s="154"/>
      <c r="DF984" s="154"/>
      <c r="DG984" s="154"/>
      <c r="DH984" s="154"/>
      <c r="DI984" s="154"/>
      <c r="DJ984" s="154"/>
      <c r="DK984" s="154"/>
      <c r="DL984" s="154"/>
      <c r="DM984" s="154"/>
      <c r="DN984" s="154"/>
      <c r="DO984" s="154"/>
      <c r="DP984" s="154"/>
      <c r="DQ984" s="154"/>
      <c r="DR984" s="154"/>
      <c r="DS984" s="154"/>
      <c r="DT984" s="154"/>
      <c r="DU984" s="154"/>
      <c r="DV984" s="154"/>
      <c r="DW984" s="154"/>
      <c r="DX984" s="154"/>
      <c r="DY984" s="154"/>
      <c r="DZ984" s="154"/>
      <c r="EA984" s="154"/>
      <c r="EB984" s="154"/>
      <c r="EC984" s="154"/>
      <c r="ED984" s="154"/>
      <c r="EE984" s="154"/>
      <c r="EF984" s="154"/>
      <c r="EG984" s="154"/>
      <c r="EH984" s="154"/>
      <c r="EI984" s="154"/>
      <c r="EJ984" s="154"/>
      <c r="EK984" s="154"/>
      <c r="EL984" s="154"/>
      <c r="EM984" s="154"/>
      <c r="EN984" s="154"/>
      <c r="EO984" s="154"/>
      <c r="EP984" s="154"/>
      <c r="EQ984" s="154"/>
      <c r="ER984" s="154"/>
      <c r="ES984" s="154"/>
      <c r="ET984" s="154"/>
      <c r="EU984" s="154"/>
      <c r="EV984" s="154"/>
    </row>
    <row r="985" spans="32:152" ht="12.75">
      <c r="AF985" s="154"/>
      <c r="AG985" s="154"/>
      <c r="AH985" s="154"/>
      <c r="AI985" s="154"/>
      <c r="AJ985" s="154"/>
      <c r="AK985" s="154"/>
      <c r="AL985" s="154"/>
      <c r="AM985" s="154"/>
      <c r="AN985" s="154"/>
      <c r="AO985" s="154"/>
      <c r="AP985" s="154"/>
      <c r="AQ985" s="154"/>
      <c r="AR985" s="154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  <c r="BD985" s="154"/>
      <c r="BE985" s="154"/>
      <c r="BF985" s="154"/>
      <c r="BG985" s="154"/>
      <c r="BH985" s="154"/>
      <c r="BI985" s="154"/>
      <c r="BJ985" s="154"/>
      <c r="BK985" s="154"/>
      <c r="BL985" s="154"/>
      <c r="BM985" s="154"/>
      <c r="BN985" s="154"/>
      <c r="BO985" s="154"/>
      <c r="BP985" s="154"/>
      <c r="BQ985" s="154"/>
      <c r="BR985" s="154"/>
      <c r="BS985" s="154"/>
      <c r="BT985" s="154"/>
      <c r="BU985" s="154"/>
      <c r="BV985" s="154"/>
      <c r="BW985" s="154"/>
      <c r="BX985" s="154"/>
      <c r="BY985" s="154"/>
      <c r="BZ985" s="154"/>
      <c r="CA985" s="154"/>
      <c r="CB985" s="154"/>
      <c r="CC985" s="154"/>
      <c r="CD985" s="154"/>
      <c r="CE985" s="154"/>
      <c r="CF985" s="154"/>
      <c r="CG985" s="154"/>
      <c r="CH985" s="154"/>
      <c r="CI985" s="154"/>
      <c r="CJ985" s="154"/>
      <c r="CK985" s="154"/>
      <c r="CL985" s="154"/>
      <c r="CM985" s="154"/>
      <c r="CN985" s="154"/>
      <c r="CO985" s="154"/>
      <c r="CP985" s="154"/>
      <c r="CQ985" s="154"/>
      <c r="CR985" s="154"/>
      <c r="CS985" s="154"/>
      <c r="CT985" s="154"/>
      <c r="CU985" s="154"/>
      <c r="CV985" s="154"/>
      <c r="CW985" s="154"/>
      <c r="CX985" s="154"/>
      <c r="CY985" s="154"/>
      <c r="CZ985" s="154"/>
      <c r="DA985" s="154"/>
      <c r="DB985" s="154"/>
      <c r="DC985" s="154"/>
      <c r="DD985" s="154"/>
      <c r="DE985" s="154"/>
      <c r="DF985" s="154"/>
      <c r="DG985" s="154"/>
      <c r="DH985" s="154"/>
      <c r="DI985" s="154"/>
      <c r="DJ985" s="154"/>
      <c r="DK985" s="154"/>
      <c r="DL985" s="154"/>
      <c r="DM985" s="154"/>
      <c r="DN985" s="154"/>
      <c r="DO985" s="154"/>
      <c r="DP985" s="154"/>
      <c r="DQ985" s="154"/>
      <c r="DR985" s="154"/>
      <c r="DS985" s="154"/>
      <c r="DT985" s="154"/>
      <c r="DU985" s="154"/>
      <c r="DV985" s="154"/>
      <c r="DW985" s="154"/>
      <c r="DX985" s="154"/>
      <c r="DY985" s="154"/>
      <c r="DZ985" s="154"/>
      <c r="EA985" s="154"/>
      <c r="EB985" s="154"/>
      <c r="EC985" s="154"/>
      <c r="ED985" s="154"/>
      <c r="EE985" s="154"/>
      <c r="EF985" s="154"/>
      <c r="EG985" s="154"/>
      <c r="EH985" s="154"/>
      <c r="EI985" s="154"/>
      <c r="EJ985" s="154"/>
      <c r="EK985" s="154"/>
      <c r="EL985" s="154"/>
      <c r="EM985" s="154"/>
      <c r="EN985" s="154"/>
      <c r="EO985" s="154"/>
      <c r="EP985" s="154"/>
      <c r="EQ985" s="154"/>
      <c r="ER985" s="154"/>
      <c r="ES985" s="154"/>
      <c r="ET985" s="154"/>
      <c r="EU985" s="154"/>
      <c r="EV985" s="154"/>
    </row>
    <row r="986" spans="32:152" ht="12.75"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4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  <c r="BD986" s="154"/>
      <c r="BE986" s="154"/>
      <c r="BF986" s="154"/>
      <c r="BG986" s="154"/>
      <c r="BH986" s="154"/>
      <c r="BI986" s="154"/>
      <c r="BJ986" s="154"/>
      <c r="BK986" s="154"/>
      <c r="BL986" s="154"/>
      <c r="BM986" s="154"/>
      <c r="BN986" s="154"/>
      <c r="BO986" s="154"/>
      <c r="BP986" s="154"/>
      <c r="BQ986" s="154"/>
      <c r="BR986" s="154"/>
      <c r="BS986" s="154"/>
      <c r="BT986" s="154"/>
      <c r="BU986" s="154"/>
      <c r="BV986" s="154"/>
      <c r="BW986" s="154"/>
      <c r="BX986" s="154"/>
      <c r="BY986" s="154"/>
      <c r="BZ986" s="154"/>
      <c r="CA986" s="154"/>
      <c r="CB986" s="154"/>
      <c r="CC986" s="154"/>
      <c r="CD986" s="154"/>
      <c r="CE986" s="154"/>
      <c r="CF986" s="154"/>
      <c r="CG986" s="154"/>
      <c r="CH986" s="154"/>
      <c r="CI986" s="154"/>
      <c r="CJ986" s="154"/>
      <c r="CK986" s="154"/>
      <c r="CL986" s="154"/>
      <c r="CM986" s="154"/>
      <c r="CN986" s="154"/>
      <c r="CO986" s="154"/>
      <c r="CP986" s="154"/>
      <c r="CQ986" s="154"/>
      <c r="CR986" s="154"/>
      <c r="CS986" s="154"/>
      <c r="CT986" s="154"/>
      <c r="CU986" s="154"/>
      <c r="CV986" s="154"/>
      <c r="CW986" s="154"/>
      <c r="CX986" s="154"/>
      <c r="CY986" s="154"/>
      <c r="CZ986" s="154"/>
      <c r="DA986" s="154"/>
      <c r="DB986" s="154"/>
      <c r="DC986" s="154"/>
      <c r="DD986" s="154"/>
      <c r="DE986" s="154"/>
      <c r="DF986" s="154"/>
      <c r="DG986" s="154"/>
      <c r="DH986" s="154"/>
      <c r="DI986" s="154"/>
      <c r="DJ986" s="154"/>
      <c r="DK986" s="154"/>
      <c r="DL986" s="154"/>
      <c r="DM986" s="154"/>
      <c r="DN986" s="154"/>
      <c r="DO986" s="154"/>
      <c r="DP986" s="154"/>
      <c r="DQ986" s="154"/>
      <c r="DR986" s="154"/>
      <c r="DS986" s="154"/>
      <c r="DT986" s="154"/>
      <c r="DU986" s="154"/>
      <c r="DV986" s="154"/>
      <c r="DW986" s="154"/>
      <c r="DX986" s="154"/>
      <c r="DY986" s="154"/>
      <c r="DZ986" s="154"/>
      <c r="EA986" s="154"/>
      <c r="EB986" s="154"/>
      <c r="EC986" s="154"/>
      <c r="ED986" s="154"/>
      <c r="EE986" s="154"/>
      <c r="EF986" s="154"/>
      <c r="EG986" s="154"/>
      <c r="EH986" s="154"/>
      <c r="EI986" s="154"/>
      <c r="EJ986" s="154"/>
      <c r="EK986" s="154"/>
      <c r="EL986" s="154"/>
      <c r="EM986" s="154"/>
      <c r="EN986" s="154"/>
      <c r="EO986" s="154"/>
      <c r="EP986" s="154"/>
      <c r="EQ986" s="154"/>
      <c r="ER986" s="154"/>
      <c r="ES986" s="154"/>
      <c r="ET986" s="154"/>
      <c r="EU986" s="154"/>
      <c r="EV986" s="154"/>
    </row>
    <row r="987" spans="32:152" ht="12.75"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  <c r="BD987" s="154"/>
      <c r="BE987" s="154"/>
      <c r="BF987" s="154"/>
      <c r="BG987" s="154"/>
      <c r="BH987" s="154"/>
      <c r="BI987" s="154"/>
      <c r="BJ987" s="154"/>
      <c r="BK987" s="154"/>
      <c r="BL987" s="154"/>
      <c r="BM987" s="154"/>
      <c r="BN987" s="154"/>
      <c r="BO987" s="154"/>
      <c r="BP987" s="154"/>
      <c r="BQ987" s="154"/>
      <c r="BR987" s="154"/>
      <c r="BS987" s="154"/>
      <c r="BT987" s="154"/>
      <c r="BU987" s="154"/>
      <c r="BV987" s="154"/>
      <c r="BW987" s="154"/>
      <c r="BX987" s="154"/>
      <c r="BY987" s="154"/>
      <c r="BZ987" s="154"/>
      <c r="CA987" s="154"/>
      <c r="CB987" s="154"/>
      <c r="CC987" s="154"/>
      <c r="CD987" s="154"/>
      <c r="CE987" s="154"/>
      <c r="CF987" s="154"/>
      <c r="CG987" s="154"/>
      <c r="CH987" s="154"/>
      <c r="CI987" s="154"/>
      <c r="CJ987" s="154"/>
      <c r="CK987" s="154"/>
      <c r="CL987" s="154"/>
      <c r="CM987" s="154"/>
      <c r="CN987" s="154"/>
      <c r="CO987" s="154"/>
      <c r="CP987" s="154"/>
      <c r="CQ987" s="154"/>
      <c r="CR987" s="154"/>
      <c r="CS987" s="154"/>
      <c r="CT987" s="154"/>
      <c r="CU987" s="154"/>
      <c r="CV987" s="154"/>
      <c r="CW987" s="154"/>
      <c r="CX987" s="154"/>
      <c r="CY987" s="154"/>
      <c r="CZ987" s="154"/>
      <c r="DA987" s="154"/>
      <c r="DB987" s="154"/>
      <c r="DC987" s="154"/>
      <c r="DD987" s="154"/>
      <c r="DE987" s="154"/>
      <c r="DF987" s="154"/>
      <c r="DG987" s="154"/>
      <c r="DH987" s="154"/>
      <c r="DI987" s="154"/>
      <c r="DJ987" s="154"/>
      <c r="DK987" s="154"/>
      <c r="DL987" s="154"/>
      <c r="DM987" s="154"/>
      <c r="DN987" s="154"/>
      <c r="DO987" s="154"/>
      <c r="DP987" s="154"/>
      <c r="DQ987" s="154"/>
      <c r="DR987" s="154"/>
      <c r="DS987" s="154"/>
      <c r="DT987" s="154"/>
      <c r="DU987" s="154"/>
      <c r="DV987" s="154"/>
      <c r="DW987" s="154"/>
      <c r="DX987" s="154"/>
      <c r="DY987" s="154"/>
      <c r="DZ987" s="154"/>
      <c r="EA987" s="154"/>
      <c r="EB987" s="154"/>
      <c r="EC987" s="154"/>
      <c r="ED987" s="154"/>
      <c r="EE987" s="154"/>
      <c r="EF987" s="154"/>
      <c r="EG987" s="154"/>
      <c r="EH987" s="154"/>
      <c r="EI987" s="154"/>
      <c r="EJ987" s="154"/>
      <c r="EK987" s="154"/>
      <c r="EL987" s="154"/>
      <c r="EM987" s="154"/>
      <c r="EN987" s="154"/>
      <c r="EO987" s="154"/>
      <c r="EP987" s="154"/>
      <c r="EQ987" s="154"/>
      <c r="ER987" s="154"/>
      <c r="ES987" s="154"/>
      <c r="ET987" s="154"/>
      <c r="EU987" s="154"/>
      <c r="EV987" s="154"/>
    </row>
    <row r="988" spans="32:152" ht="12.75">
      <c r="AF988" s="154"/>
      <c r="AG988" s="154"/>
      <c r="AH988" s="154"/>
      <c r="AI988" s="154"/>
      <c r="AJ988" s="154"/>
      <c r="AK988" s="154"/>
      <c r="AL988" s="154"/>
      <c r="AM988" s="154"/>
      <c r="AN988" s="154"/>
      <c r="AO988" s="154"/>
      <c r="AP988" s="154"/>
      <c r="AQ988" s="154"/>
      <c r="AR988" s="154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  <c r="BD988" s="154"/>
      <c r="BE988" s="154"/>
      <c r="BF988" s="154"/>
      <c r="BG988" s="154"/>
      <c r="BH988" s="154"/>
      <c r="BI988" s="154"/>
      <c r="BJ988" s="154"/>
      <c r="BK988" s="154"/>
      <c r="BL988" s="154"/>
      <c r="BM988" s="154"/>
      <c r="BN988" s="154"/>
      <c r="BO988" s="154"/>
      <c r="BP988" s="154"/>
      <c r="BQ988" s="154"/>
      <c r="BR988" s="154"/>
      <c r="BS988" s="154"/>
      <c r="BT988" s="154"/>
      <c r="BU988" s="154"/>
      <c r="BV988" s="154"/>
      <c r="BW988" s="154"/>
      <c r="BX988" s="154"/>
      <c r="BY988" s="154"/>
      <c r="BZ988" s="154"/>
      <c r="CA988" s="154"/>
      <c r="CB988" s="154"/>
      <c r="CC988" s="154"/>
      <c r="CD988" s="154"/>
      <c r="CE988" s="154"/>
      <c r="CF988" s="154"/>
      <c r="CG988" s="154"/>
      <c r="CH988" s="154"/>
      <c r="CI988" s="154"/>
      <c r="CJ988" s="154"/>
      <c r="CK988" s="154"/>
      <c r="CL988" s="154"/>
      <c r="CM988" s="154"/>
      <c r="CN988" s="154"/>
      <c r="CO988" s="154"/>
      <c r="CP988" s="154"/>
      <c r="CQ988" s="154"/>
      <c r="CR988" s="154"/>
      <c r="CS988" s="154"/>
      <c r="CT988" s="154"/>
      <c r="CU988" s="154"/>
      <c r="CV988" s="154"/>
      <c r="CW988" s="154"/>
      <c r="CX988" s="154"/>
      <c r="CY988" s="154"/>
      <c r="CZ988" s="154"/>
      <c r="DA988" s="154"/>
      <c r="DB988" s="154"/>
      <c r="DC988" s="154"/>
      <c r="DD988" s="154"/>
      <c r="DE988" s="154"/>
      <c r="DF988" s="154"/>
      <c r="DG988" s="154"/>
      <c r="DH988" s="154"/>
      <c r="DI988" s="154"/>
      <c r="DJ988" s="154"/>
      <c r="DK988" s="154"/>
      <c r="DL988" s="154"/>
      <c r="DM988" s="154"/>
      <c r="DN988" s="154"/>
      <c r="DO988" s="154"/>
      <c r="DP988" s="154"/>
      <c r="DQ988" s="154"/>
      <c r="DR988" s="154"/>
      <c r="DS988" s="154"/>
      <c r="DT988" s="154"/>
      <c r="DU988" s="154"/>
      <c r="DV988" s="154"/>
      <c r="DW988" s="154"/>
      <c r="DX988" s="154"/>
      <c r="DY988" s="154"/>
      <c r="DZ988" s="154"/>
      <c r="EA988" s="154"/>
      <c r="EB988" s="154"/>
      <c r="EC988" s="154"/>
      <c r="ED988" s="154"/>
      <c r="EE988" s="154"/>
      <c r="EF988" s="154"/>
      <c r="EG988" s="154"/>
      <c r="EH988" s="154"/>
      <c r="EI988" s="154"/>
      <c r="EJ988" s="154"/>
      <c r="EK988" s="154"/>
      <c r="EL988" s="154"/>
      <c r="EM988" s="154"/>
      <c r="EN988" s="154"/>
      <c r="EO988" s="154"/>
      <c r="EP988" s="154"/>
      <c r="EQ988" s="154"/>
      <c r="ER988" s="154"/>
      <c r="ES988" s="154"/>
      <c r="ET988" s="154"/>
      <c r="EU988" s="154"/>
      <c r="EV988" s="154"/>
    </row>
    <row r="989" spans="32:152" ht="12.75">
      <c r="AF989" s="154"/>
      <c r="AG989" s="154"/>
      <c r="AH989" s="154"/>
      <c r="AI989" s="154"/>
      <c r="AJ989" s="154"/>
      <c r="AK989" s="154"/>
      <c r="AL989" s="154"/>
      <c r="AM989" s="154"/>
      <c r="AN989" s="154"/>
      <c r="AO989" s="154"/>
      <c r="AP989" s="154"/>
      <c r="AQ989" s="154"/>
      <c r="AR989" s="154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  <c r="BD989" s="154"/>
      <c r="BE989" s="154"/>
      <c r="BF989" s="154"/>
      <c r="BG989" s="154"/>
      <c r="BH989" s="154"/>
      <c r="BI989" s="154"/>
      <c r="BJ989" s="154"/>
      <c r="BK989" s="154"/>
      <c r="BL989" s="154"/>
      <c r="BM989" s="154"/>
      <c r="BN989" s="154"/>
      <c r="BO989" s="154"/>
      <c r="BP989" s="154"/>
      <c r="BQ989" s="154"/>
      <c r="BR989" s="154"/>
      <c r="BS989" s="154"/>
      <c r="BT989" s="154"/>
      <c r="BU989" s="154"/>
      <c r="BV989" s="154"/>
      <c r="BW989" s="154"/>
      <c r="BX989" s="154"/>
      <c r="BY989" s="154"/>
      <c r="BZ989" s="154"/>
      <c r="CA989" s="154"/>
      <c r="CB989" s="154"/>
      <c r="CC989" s="154"/>
      <c r="CD989" s="154"/>
      <c r="CE989" s="154"/>
      <c r="CF989" s="154"/>
      <c r="CG989" s="154"/>
      <c r="CH989" s="154"/>
      <c r="CI989" s="154"/>
      <c r="CJ989" s="154"/>
      <c r="CK989" s="154"/>
      <c r="CL989" s="154"/>
      <c r="CM989" s="154"/>
      <c r="CN989" s="154"/>
      <c r="CO989" s="154"/>
      <c r="CP989" s="154"/>
      <c r="CQ989" s="154"/>
      <c r="CR989" s="154"/>
      <c r="CS989" s="154"/>
      <c r="CT989" s="154"/>
      <c r="CU989" s="154"/>
      <c r="CV989" s="154"/>
      <c r="CW989" s="154"/>
      <c r="CX989" s="154"/>
      <c r="CY989" s="154"/>
      <c r="CZ989" s="154"/>
      <c r="DA989" s="154"/>
      <c r="DB989" s="154"/>
      <c r="DC989" s="154"/>
      <c r="DD989" s="154"/>
      <c r="DE989" s="154"/>
      <c r="DF989" s="154"/>
      <c r="DG989" s="154"/>
      <c r="DH989" s="154"/>
      <c r="DI989" s="154"/>
      <c r="DJ989" s="154"/>
      <c r="DK989" s="154"/>
      <c r="DL989" s="154"/>
      <c r="DM989" s="154"/>
      <c r="DN989" s="154"/>
      <c r="DO989" s="154"/>
      <c r="DP989" s="154"/>
      <c r="DQ989" s="154"/>
      <c r="DR989" s="154"/>
      <c r="DS989" s="154"/>
      <c r="DT989" s="154"/>
      <c r="DU989" s="154"/>
      <c r="DV989" s="154"/>
      <c r="DW989" s="154"/>
      <c r="DX989" s="154"/>
      <c r="DY989" s="154"/>
      <c r="DZ989" s="154"/>
      <c r="EA989" s="154"/>
      <c r="EB989" s="154"/>
      <c r="EC989" s="154"/>
      <c r="ED989" s="154"/>
      <c r="EE989" s="154"/>
      <c r="EF989" s="154"/>
      <c r="EG989" s="154"/>
      <c r="EH989" s="154"/>
      <c r="EI989" s="154"/>
      <c r="EJ989" s="154"/>
      <c r="EK989" s="154"/>
      <c r="EL989" s="154"/>
      <c r="EM989" s="154"/>
      <c r="EN989" s="154"/>
      <c r="EO989" s="154"/>
      <c r="EP989" s="154"/>
      <c r="EQ989" s="154"/>
      <c r="ER989" s="154"/>
      <c r="ES989" s="154"/>
      <c r="ET989" s="154"/>
      <c r="EU989" s="154"/>
      <c r="EV989" s="154"/>
    </row>
    <row r="990" spans="32:152" ht="12.75">
      <c r="AF990" s="154"/>
      <c r="AG990" s="154"/>
      <c r="AH990" s="154"/>
      <c r="AI990" s="154"/>
      <c r="AJ990" s="154"/>
      <c r="AK990" s="154"/>
      <c r="AL990" s="154"/>
      <c r="AM990" s="154"/>
      <c r="AN990" s="154"/>
      <c r="AO990" s="154"/>
      <c r="AP990" s="154"/>
      <c r="AQ990" s="154"/>
      <c r="AR990" s="154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  <c r="BC990" s="154"/>
      <c r="BD990" s="154"/>
      <c r="BE990" s="154"/>
      <c r="BF990" s="154"/>
      <c r="BG990" s="154"/>
      <c r="BH990" s="154"/>
      <c r="BI990" s="154"/>
      <c r="BJ990" s="154"/>
      <c r="BK990" s="154"/>
      <c r="BL990" s="154"/>
      <c r="BM990" s="154"/>
      <c r="BN990" s="154"/>
      <c r="BO990" s="154"/>
      <c r="BP990" s="154"/>
      <c r="BQ990" s="154"/>
      <c r="BR990" s="154"/>
      <c r="BS990" s="154"/>
      <c r="BT990" s="154"/>
      <c r="BU990" s="154"/>
      <c r="BV990" s="154"/>
      <c r="BW990" s="154"/>
      <c r="BX990" s="154"/>
      <c r="BY990" s="154"/>
      <c r="BZ990" s="154"/>
      <c r="CA990" s="154"/>
      <c r="CB990" s="154"/>
      <c r="CC990" s="154"/>
      <c r="CD990" s="154"/>
      <c r="CE990" s="154"/>
      <c r="CF990" s="154"/>
      <c r="CG990" s="154"/>
      <c r="CH990" s="154"/>
      <c r="CI990" s="154"/>
      <c r="CJ990" s="154"/>
      <c r="CK990" s="154"/>
      <c r="CL990" s="154"/>
      <c r="CM990" s="154"/>
      <c r="CN990" s="154"/>
      <c r="CO990" s="154"/>
      <c r="CP990" s="154"/>
      <c r="CQ990" s="154"/>
      <c r="CR990" s="154"/>
      <c r="CS990" s="154"/>
      <c r="CT990" s="154"/>
      <c r="CU990" s="154"/>
      <c r="CV990" s="154"/>
      <c r="CW990" s="154"/>
      <c r="CX990" s="154"/>
      <c r="CY990" s="154"/>
      <c r="CZ990" s="154"/>
      <c r="DA990" s="154"/>
      <c r="DB990" s="154"/>
      <c r="DC990" s="154"/>
      <c r="DD990" s="154"/>
      <c r="DE990" s="154"/>
      <c r="DF990" s="154"/>
      <c r="DG990" s="154"/>
      <c r="DH990" s="154"/>
      <c r="DI990" s="154"/>
      <c r="DJ990" s="154"/>
      <c r="DK990" s="154"/>
      <c r="DL990" s="154"/>
      <c r="DM990" s="154"/>
      <c r="DN990" s="154"/>
      <c r="DO990" s="154"/>
      <c r="DP990" s="154"/>
      <c r="DQ990" s="154"/>
      <c r="DR990" s="154"/>
      <c r="DS990" s="154"/>
      <c r="DT990" s="154"/>
      <c r="DU990" s="154"/>
      <c r="DV990" s="154"/>
      <c r="DW990" s="154"/>
      <c r="DX990" s="154"/>
      <c r="DY990" s="154"/>
      <c r="DZ990" s="154"/>
      <c r="EA990" s="154"/>
      <c r="EB990" s="154"/>
      <c r="EC990" s="154"/>
      <c r="ED990" s="154"/>
      <c r="EE990" s="154"/>
      <c r="EF990" s="154"/>
      <c r="EG990" s="154"/>
      <c r="EH990" s="154"/>
      <c r="EI990" s="154"/>
      <c r="EJ990" s="154"/>
      <c r="EK990" s="154"/>
      <c r="EL990" s="154"/>
      <c r="EM990" s="154"/>
      <c r="EN990" s="154"/>
      <c r="EO990" s="154"/>
      <c r="EP990" s="154"/>
      <c r="EQ990" s="154"/>
      <c r="ER990" s="154"/>
      <c r="ES990" s="154"/>
      <c r="ET990" s="154"/>
      <c r="EU990" s="154"/>
      <c r="EV990" s="154"/>
    </row>
    <row r="991" spans="32:152" ht="12.75">
      <c r="AF991" s="154"/>
      <c r="AG991" s="154"/>
      <c r="AH991" s="154"/>
      <c r="AI991" s="154"/>
      <c r="AJ991" s="154"/>
      <c r="AK991" s="154"/>
      <c r="AL991" s="154"/>
      <c r="AM991" s="154"/>
      <c r="AN991" s="154"/>
      <c r="AO991" s="154"/>
      <c r="AP991" s="154"/>
      <c r="AQ991" s="154"/>
      <c r="AR991" s="154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  <c r="BD991" s="154"/>
      <c r="BE991" s="154"/>
      <c r="BF991" s="154"/>
      <c r="BG991" s="154"/>
      <c r="BH991" s="154"/>
      <c r="BI991" s="154"/>
      <c r="BJ991" s="154"/>
      <c r="BK991" s="154"/>
      <c r="BL991" s="154"/>
      <c r="BM991" s="154"/>
      <c r="BN991" s="154"/>
      <c r="BO991" s="154"/>
      <c r="BP991" s="154"/>
      <c r="BQ991" s="154"/>
      <c r="BR991" s="154"/>
      <c r="BS991" s="154"/>
      <c r="BT991" s="154"/>
      <c r="BU991" s="154"/>
      <c r="BV991" s="154"/>
      <c r="BW991" s="154"/>
      <c r="BX991" s="154"/>
      <c r="BY991" s="154"/>
      <c r="BZ991" s="154"/>
      <c r="CA991" s="154"/>
      <c r="CB991" s="154"/>
      <c r="CC991" s="154"/>
      <c r="CD991" s="154"/>
      <c r="CE991" s="154"/>
      <c r="CF991" s="154"/>
      <c r="CG991" s="154"/>
      <c r="CH991" s="154"/>
      <c r="CI991" s="154"/>
      <c r="CJ991" s="154"/>
      <c r="CK991" s="154"/>
      <c r="CL991" s="154"/>
      <c r="CM991" s="154"/>
      <c r="CN991" s="154"/>
      <c r="CO991" s="154"/>
      <c r="CP991" s="154"/>
      <c r="CQ991" s="154"/>
      <c r="CR991" s="154"/>
      <c r="CS991" s="154"/>
      <c r="CT991" s="154"/>
      <c r="CU991" s="154"/>
      <c r="CV991" s="154"/>
      <c r="CW991" s="154"/>
      <c r="CX991" s="154"/>
      <c r="CY991" s="154"/>
      <c r="CZ991" s="154"/>
      <c r="DA991" s="154"/>
      <c r="DB991" s="154"/>
      <c r="DC991" s="154"/>
      <c r="DD991" s="154"/>
      <c r="DE991" s="154"/>
      <c r="DF991" s="154"/>
      <c r="DG991" s="154"/>
      <c r="DH991" s="154"/>
      <c r="DI991" s="154"/>
      <c r="DJ991" s="154"/>
      <c r="DK991" s="154"/>
      <c r="DL991" s="154"/>
      <c r="DM991" s="154"/>
      <c r="DN991" s="154"/>
      <c r="DO991" s="154"/>
      <c r="DP991" s="154"/>
      <c r="DQ991" s="154"/>
      <c r="DR991" s="154"/>
      <c r="DS991" s="154"/>
      <c r="DT991" s="154"/>
      <c r="DU991" s="154"/>
      <c r="DV991" s="154"/>
      <c r="DW991" s="154"/>
      <c r="DX991" s="154"/>
      <c r="DY991" s="154"/>
      <c r="DZ991" s="154"/>
      <c r="EA991" s="154"/>
      <c r="EB991" s="154"/>
      <c r="EC991" s="154"/>
      <c r="ED991" s="154"/>
      <c r="EE991" s="154"/>
      <c r="EF991" s="154"/>
      <c r="EG991" s="154"/>
      <c r="EH991" s="154"/>
      <c r="EI991" s="154"/>
      <c r="EJ991" s="154"/>
      <c r="EK991" s="154"/>
      <c r="EL991" s="154"/>
      <c r="EM991" s="154"/>
      <c r="EN991" s="154"/>
      <c r="EO991" s="154"/>
      <c r="EP991" s="154"/>
      <c r="EQ991" s="154"/>
      <c r="ER991" s="154"/>
      <c r="ES991" s="154"/>
      <c r="ET991" s="154"/>
      <c r="EU991" s="154"/>
      <c r="EV991" s="154"/>
    </row>
    <row r="992" spans="32:152" ht="12.75">
      <c r="AF992" s="154"/>
      <c r="AG992" s="154"/>
      <c r="AH992" s="154"/>
      <c r="AI992" s="154"/>
      <c r="AJ992" s="154"/>
      <c r="AK992" s="154"/>
      <c r="AL992" s="154"/>
      <c r="AM992" s="154"/>
      <c r="AN992" s="154"/>
      <c r="AO992" s="154"/>
      <c r="AP992" s="154"/>
      <c r="AQ992" s="154"/>
      <c r="AR992" s="154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  <c r="BC992" s="154"/>
      <c r="BD992" s="154"/>
      <c r="BE992" s="154"/>
      <c r="BF992" s="154"/>
      <c r="BG992" s="154"/>
      <c r="BH992" s="154"/>
      <c r="BI992" s="154"/>
      <c r="BJ992" s="154"/>
      <c r="BK992" s="154"/>
      <c r="BL992" s="154"/>
      <c r="BM992" s="154"/>
      <c r="BN992" s="154"/>
      <c r="BO992" s="154"/>
      <c r="BP992" s="154"/>
      <c r="BQ992" s="154"/>
      <c r="BR992" s="154"/>
      <c r="BS992" s="154"/>
      <c r="BT992" s="154"/>
      <c r="BU992" s="154"/>
      <c r="BV992" s="154"/>
      <c r="BW992" s="154"/>
      <c r="BX992" s="154"/>
      <c r="BY992" s="154"/>
      <c r="BZ992" s="154"/>
      <c r="CA992" s="154"/>
      <c r="CB992" s="154"/>
      <c r="CC992" s="154"/>
      <c r="CD992" s="154"/>
      <c r="CE992" s="154"/>
      <c r="CF992" s="154"/>
      <c r="CG992" s="154"/>
      <c r="CH992" s="154"/>
      <c r="CI992" s="154"/>
      <c r="CJ992" s="154"/>
      <c r="CK992" s="154"/>
      <c r="CL992" s="154"/>
      <c r="CM992" s="154"/>
      <c r="CN992" s="154"/>
      <c r="CO992" s="154"/>
      <c r="CP992" s="154"/>
      <c r="CQ992" s="154"/>
      <c r="CR992" s="154"/>
      <c r="CS992" s="154"/>
      <c r="CT992" s="154"/>
      <c r="CU992" s="154"/>
      <c r="CV992" s="154"/>
      <c r="CW992" s="154"/>
      <c r="CX992" s="154"/>
      <c r="CY992" s="154"/>
      <c r="CZ992" s="154"/>
      <c r="DA992" s="154"/>
      <c r="DB992" s="154"/>
      <c r="DC992" s="154"/>
      <c r="DD992" s="154"/>
      <c r="DE992" s="154"/>
      <c r="DF992" s="154"/>
      <c r="DG992" s="154"/>
      <c r="DH992" s="154"/>
      <c r="DI992" s="154"/>
      <c r="DJ992" s="154"/>
      <c r="DK992" s="154"/>
      <c r="DL992" s="154"/>
      <c r="DM992" s="154"/>
      <c r="DN992" s="154"/>
      <c r="DO992" s="154"/>
      <c r="DP992" s="154"/>
      <c r="DQ992" s="154"/>
      <c r="DR992" s="154"/>
      <c r="DS992" s="154"/>
      <c r="DT992" s="154"/>
      <c r="DU992" s="154"/>
      <c r="DV992" s="154"/>
      <c r="DW992" s="154"/>
      <c r="DX992" s="154"/>
      <c r="DY992" s="154"/>
      <c r="DZ992" s="154"/>
      <c r="EA992" s="154"/>
      <c r="EB992" s="154"/>
      <c r="EC992" s="154"/>
      <c r="ED992" s="154"/>
      <c r="EE992" s="154"/>
      <c r="EF992" s="154"/>
      <c r="EG992" s="154"/>
      <c r="EH992" s="154"/>
      <c r="EI992" s="154"/>
      <c r="EJ992" s="154"/>
      <c r="EK992" s="154"/>
      <c r="EL992" s="154"/>
      <c r="EM992" s="154"/>
      <c r="EN992" s="154"/>
      <c r="EO992" s="154"/>
      <c r="EP992" s="154"/>
      <c r="EQ992" s="154"/>
      <c r="ER992" s="154"/>
      <c r="ES992" s="154"/>
      <c r="ET992" s="154"/>
      <c r="EU992" s="154"/>
      <c r="EV992" s="154"/>
    </row>
    <row r="993" spans="32:152" ht="12.75">
      <c r="AF993" s="154"/>
      <c r="AG993" s="154"/>
      <c r="AH993" s="154"/>
      <c r="AI993" s="154"/>
      <c r="AJ993" s="154"/>
      <c r="AK993" s="154"/>
      <c r="AL993" s="154"/>
      <c r="AM993" s="154"/>
      <c r="AN993" s="154"/>
      <c r="AO993" s="154"/>
      <c r="AP993" s="154"/>
      <c r="AQ993" s="154"/>
      <c r="AR993" s="154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  <c r="BC993" s="154"/>
      <c r="BD993" s="154"/>
      <c r="BE993" s="154"/>
      <c r="BF993" s="154"/>
      <c r="BG993" s="154"/>
      <c r="BH993" s="154"/>
      <c r="BI993" s="154"/>
      <c r="BJ993" s="154"/>
      <c r="BK993" s="154"/>
      <c r="BL993" s="154"/>
      <c r="BM993" s="154"/>
      <c r="BN993" s="154"/>
      <c r="BO993" s="154"/>
      <c r="BP993" s="154"/>
      <c r="BQ993" s="154"/>
      <c r="BR993" s="154"/>
      <c r="BS993" s="154"/>
      <c r="BT993" s="154"/>
      <c r="BU993" s="154"/>
      <c r="BV993" s="154"/>
      <c r="BW993" s="154"/>
      <c r="BX993" s="154"/>
      <c r="BY993" s="154"/>
      <c r="BZ993" s="154"/>
      <c r="CA993" s="154"/>
      <c r="CB993" s="154"/>
      <c r="CC993" s="154"/>
      <c r="CD993" s="154"/>
      <c r="CE993" s="154"/>
      <c r="CF993" s="154"/>
      <c r="CG993" s="154"/>
      <c r="CH993" s="154"/>
      <c r="CI993" s="154"/>
      <c r="CJ993" s="154"/>
      <c r="CK993" s="154"/>
      <c r="CL993" s="154"/>
      <c r="CM993" s="154"/>
      <c r="CN993" s="154"/>
      <c r="CO993" s="154"/>
      <c r="CP993" s="154"/>
      <c r="CQ993" s="154"/>
      <c r="CR993" s="154"/>
      <c r="CS993" s="154"/>
      <c r="CT993" s="154"/>
      <c r="CU993" s="154"/>
      <c r="CV993" s="154"/>
      <c r="CW993" s="154"/>
      <c r="CX993" s="154"/>
      <c r="CY993" s="154"/>
      <c r="CZ993" s="154"/>
      <c r="DA993" s="154"/>
      <c r="DB993" s="154"/>
      <c r="DC993" s="154"/>
      <c r="DD993" s="154"/>
      <c r="DE993" s="154"/>
      <c r="DF993" s="154"/>
      <c r="DG993" s="154"/>
      <c r="DH993" s="154"/>
      <c r="DI993" s="154"/>
      <c r="DJ993" s="154"/>
      <c r="DK993" s="154"/>
      <c r="DL993" s="154"/>
      <c r="DM993" s="154"/>
      <c r="DN993" s="154"/>
      <c r="DO993" s="154"/>
      <c r="DP993" s="154"/>
      <c r="DQ993" s="154"/>
      <c r="DR993" s="154"/>
      <c r="DS993" s="154"/>
      <c r="DT993" s="154"/>
      <c r="DU993" s="154"/>
      <c r="DV993" s="154"/>
      <c r="DW993" s="154"/>
      <c r="DX993" s="154"/>
      <c r="DY993" s="154"/>
      <c r="DZ993" s="154"/>
      <c r="EA993" s="154"/>
      <c r="EB993" s="154"/>
      <c r="EC993" s="154"/>
      <c r="ED993" s="154"/>
      <c r="EE993" s="154"/>
      <c r="EF993" s="154"/>
      <c r="EG993" s="154"/>
      <c r="EH993" s="154"/>
      <c r="EI993" s="154"/>
      <c r="EJ993" s="154"/>
      <c r="EK993" s="154"/>
      <c r="EL993" s="154"/>
      <c r="EM993" s="154"/>
      <c r="EN993" s="154"/>
      <c r="EO993" s="154"/>
      <c r="EP993" s="154"/>
      <c r="EQ993" s="154"/>
      <c r="ER993" s="154"/>
      <c r="ES993" s="154"/>
      <c r="ET993" s="154"/>
      <c r="EU993" s="154"/>
      <c r="EV993" s="154"/>
    </row>
    <row r="994" spans="32:152" ht="12.75">
      <c r="AF994" s="154"/>
      <c r="AG994" s="154"/>
      <c r="AH994" s="154"/>
      <c r="AI994" s="154"/>
      <c r="AJ994" s="154"/>
      <c r="AK994" s="154"/>
      <c r="AL994" s="154"/>
      <c r="AM994" s="154"/>
      <c r="AN994" s="154"/>
      <c r="AO994" s="154"/>
      <c r="AP994" s="154"/>
      <c r="AQ994" s="154"/>
      <c r="AR994" s="154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  <c r="BC994" s="154"/>
      <c r="BD994" s="154"/>
      <c r="BE994" s="154"/>
      <c r="BF994" s="154"/>
      <c r="BG994" s="154"/>
      <c r="BH994" s="154"/>
      <c r="BI994" s="154"/>
      <c r="BJ994" s="154"/>
      <c r="BK994" s="154"/>
      <c r="BL994" s="154"/>
      <c r="BM994" s="154"/>
      <c r="BN994" s="154"/>
      <c r="BO994" s="154"/>
      <c r="BP994" s="154"/>
      <c r="BQ994" s="154"/>
      <c r="BR994" s="154"/>
      <c r="BS994" s="154"/>
      <c r="BT994" s="154"/>
      <c r="BU994" s="154"/>
      <c r="BV994" s="154"/>
      <c r="BW994" s="154"/>
      <c r="BX994" s="154"/>
      <c r="BY994" s="154"/>
      <c r="BZ994" s="154"/>
      <c r="CA994" s="154"/>
      <c r="CB994" s="154"/>
      <c r="CC994" s="154"/>
      <c r="CD994" s="154"/>
      <c r="CE994" s="154"/>
      <c r="CF994" s="154"/>
      <c r="CG994" s="154"/>
      <c r="CH994" s="154"/>
      <c r="CI994" s="154"/>
      <c r="CJ994" s="154"/>
      <c r="CK994" s="154"/>
      <c r="CL994" s="154"/>
      <c r="CM994" s="154"/>
      <c r="CN994" s="154"/>
      <c r="CO994" s="154"/>
      <c r="CP994" s="154"/>
      <c r="CQ994" s="154"/>
      <c r="CR994" s="154"/>
      <c r="CS994" s="154"/>
      <c r="CT994" s="154"/>
      <c r="CU994" s="154"/>
      <c r="CV994" s="154"/>
      <c r="CW994" s="154"/>
      <c r="CX994" s="154"/>
      <c r="CY994" s="154"/>
      <c r="CZ994" s="154"/>
      <c r="DA994" s="154"/>
      <c r="DB994" s="154"/>
      <c r="DC994" s="154"/>
      <c r="DD994" s="154"/>
      <c r="DE994" s="154"/>
      <c r="DF994" s="154"/>
      <c r="DG994" s="154"/>
      <c r="DH994" s="154"/>
      <c r="DI994" s="154"/>
      <c r="DJ994" s="154"/>
      <c r="DK994" s="154"/>
      <c r="DL994" s="154"/>
      <c r="DM994" s="154"/>
      <c r="DN994" s="154"/>
      <c r="DO994" s="154"/>
      <c r="DP994" s="154"/>
      <c r="DQ994" s="154"/>
      <c r="DR994" s="154"/>
      <c r="DS994" s="154"/>
      <c r="DT994" s="154"/>
      <c r="DU994" s="154"/>
      <c r="DV994" s="154"/>
      <c r="DW994" s="154"/>
      <c r="DX994" s="154"/>
      <c r="DY994" s="154"/>
      <c r="DZ994" s="154"/>
      <c r="EA994" s="154"/>
      <c r="EB994" s="154"/>
      <c r="EC994" s="154"/>
      <c r="ED994" s="154"/>
      <c r="EE994" s="154"/>
      <c r="EF994" s="154"/>
      <c r="EG994" s="154"/>
      <c r="EH994" s="154"/>
      <c r="EI994" s="154"/>
      <c r="EJ994" s="154"/>
      <c r="EK994" s="154"/>
      <c r="EL994" s="154"/>
      <c r="EM994" s="154"/>
      <c r="EN994" s="154"/>
      <c r="EO994" s="154"/>
      <c r="EP994" s="154"/>
      <c r="EQ994" s="154"/>
      <c r="ER994" s="154"/>
      <c r="ES994" s="154"/>
      <c r="ET994" s="154"/>
      <c r="EU994" s="154"/>
      <c r="EV994" s="154"/>
    </row>
    <row r="995" spans="32:152" ht="12.75">
      <c r="AF995" s="154"/>
      <c r="AG995" s="154"/>
      <c r="AH995" s="154"/>
      <c r="AI995" s="154"/>
      <c r="AJ995" s="154"/>
      <c r="AK995" s="154"/>
      <c r="AL995" s="154"/>
      <c r="AM995" s="154"/>
      <c r="AN995" s="154"/>
      <c r="AO995" s="154"/>
      <c r="AP995" s="154"/>
      <c r="AQ995" s="154"/>
      <c r="AR995" s="154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  <c r="BD995" s="154"/>
      <c r="BE995" s="154"/>
      <c r="BF995" s="154"/>
      <c r="BG995" s="154"/>
      <c r="BH995" s="154"/>
      <c r="BI995" s="154"/>
      <c r="BJ995" s="154"/>
      <c r="BK995" s="154"/>
      <c r="BL995" s="154"/>
      <c r="BM995" s="154"/>
      <c r="BN995" s="154"/>
      <c r="BO995" s="154"/>
      <c r="BP995" s="154"/>
      <c r="BQ995" s="154"/>
      <c r="BR995" s="154"/>
      <c r="BS995" s="154"/>
      <c r="BT995" s="154"/>
      <c r="BU995" s="154"/>
      <c r="BV995" s="154"/>
      <c r="BW995" s="154"/>
      <c r="BX995" s="154"/>
      <c r="BY995" s="154"/>
      <c r="BZ995" s="154"/>
      <c r="CA995" s="154"/>
      <c r="CB995" s="154"/>
      <c r="CC995" s="154"/>
      <c r="CD995" s="154"/>
      <c r="CE995" s="154"/>
      <c r="CF995" s="154"/>
      <c r="CG995" s="154"/>
      <c r="CH995" s="154"/>
      <c r="CI995" s="154"/>
      <c r="CJ995" s="154"/>
      <c r="CK995" s="154"/>
      <c r="CL995" s="154"/>
      <c r="CM995" s="154"/>
      <c r="CN995" s="154"/>
      <c r="CO995" s="154"/>
      <c r="CP995" s="154"/>
      <c r="CQ995" s="154"/>
      <c r="CR995" s="154"/>
      <c r="CS995" s="154"/>
      <c r="CT995" s="154"/>
      <c r="CU995" s="154"/>
      <c r="CV995" s="154"/>
      <c r="CW995" s="154"/>
      <c r="CX995" s="154"/>
      <c r="CY995" s="154"/>
      <c r="CZ995" s="154"/>
      <c r="DA995" s="154"/>
      <c r="DB995" s="154"/>
      <c r="DC995" s="154"/>
      <c r="DD995" s="154"/>
      <c r="DE995" s="154"/>
      <c r="DF995" s="154"/>
      <c r="DG995" s="154"/>
      <c r="DH995" s="154"/>
      <c r="DI995" s="154"/>
      <c r="DJ995" s="154"/>
      <c r="DK995" s="154"/>
      <c r="DL995" s="154"/>
      <c r="DM995" s="154"/>
      <c r="DN995" s="154"/>
      <c r="DO995" s="154"/>
      <c r="DP995" s="154"/>
      <c r="DQ995" s="154"/>
      <c r="DR995" s="154"/>
      <c r="DS995" s="154"/>
      <c r="DT995" s="154"/>
      <c r="DU995" s="154"/>
      <c r="DV995" s="154"/>
      <c r="DW995" s="154"/>
      <c r="DX995" s="154"/>
      <c r="DY995" s="154"/>
      <c r="DZ995" s="154"/>
      <c r="EA995" s="154"/>
      <c r="EB995" s="154"/>
      <c r="EC995" s="154"/>
      <c r="ED995" s="154"/>
      <c r="EE995" s="154"/>
      <c r="EF995" s="154"/>
      <c r="EG995" s="154"/>
      <c r="EH995" s="154"/>
      <c r="EI995" s="154"/>
      <c r="EJ995" s="154"/>
      <c r="EK995" s="154"/>
      <c r="EL995" s="154"/>
      <c r="EM995" s="154"/>
      <c r="EN995" s="154"/>
      <c r="EO995" s="154"/>
      <c r="EP995" s="154"/>
      <c r="EQ995" s="154"/>
      <c r="ER995" s="154"/>
      <c r="ES995" s="154"/>
      <c r="ET995" s="154"/>
      <c r="EU995" s="154"/>
      <c r="EV995" s="154"/>
    </row>
    <row r="996" spans="32:152" ht="12.75">
      <c r="AF996" s="154"/>
      <c r="AG996" s="154"/>
      <c r="AH996" s="154"/>
      <c r="AI996" s="154"/>
      <c r="AJ996" s="154"/>
      <c r="AK996" s="154"/>
      <c r="AL996" s="154"/>
      <c r="AM996" s="154"/>
      <c r="AN996" s="154"/>
      <c r="AO996" s="154"/>
      <c r="AP996" s="154"/>
      <c r="AQ996" s="154"/>
      <c r="AR996" s="154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  <c r="BC996" s="154"/>
      <c r="BD996" s="154"/>
      <c r="BE996" s="154"/>
      <c r="BF996" s="154"/>
      <c r="BG996" s="154"/>
      <c r="BH996" s="154"/>
      <c r="BI996" s="154"/>
      <c r="BJ996" s="154"/>
      <c r="BK996" s="154"/>
      <c r="BL996" s="154"/>
      <c r="BM996" s="154"/>
      <c r="BN996" s="154"/>
      <c r="BO996" s="154"/>
      <c r="BP996" s="154"/>
      <c r="BQ996" s="154"/>
      <c r="BR996" s="154"/>
      <c r="BS996" s="154"/>
      <c r="BT996" s="154"/>
      <c r="BU996" s="154"/>
      <c r="BV996" s="154"/>
      <c r="BW996" s="154"/>
      <c r="BX996" s="154"/>
      <c r="BY996" s="154"/>
      <c r="BZ996" s="154"/>
      <c r="CA996" s="154"/>
      <c r="CB996" s="154"/>
      <c r="CC996" s="154"/>
      <c r="CD996" s="154"/>
      <c r="CE996" s="154"/>
      <c r="CF996" s="154"/>
      <c r="CG996" s="154"/>
      <c r="CH996" s="154"/>
      <c r="CI996" s="154"/>
      <c r="CJ996" s="154"/>
      <c r="CK996" s="154"/>
      <c r="CL996" s="154"/>
      <c r="CM996" s="154"/>
      <c r="CN996" s="154"/>
      <c r="CO996" s="154"/>
      <c r="CP996" s="154"/>
      <c r="CQ996" s="154"/>
      <c r="CR996" s="154"/>
      <c r="CS996" s="154"/>
      <c r="CT996" s="154"/>
      <c r="CU996" s="154"/>
      <c r="CV996" s="154"/>
      <c r="CW996" s="154"/>
      <c r="CX996" s="154"/>
      <c r="CY996" s="154"/>
      <c r="CZ996" s="154"/>
      <c r="DA996" s="154"/>
      <c r="DB996" s="154"/>
      <c r="DC996" s="154"/>
      <c r="DD996" s="154"/>
      <c r="DE996" s="154"/>
      <c r="DF996" s="154"/>
      <c r="DG996" s="154"/>
      <c r="DH996" s="154"/>
      <c r="DI996" s="154"/>
      <c r="DJ996" s="154"/>
      <c r="DK996" s="154"/>
      <c r="DL996" s="154"/>
      <c r="DM996" s="154"/>
      <c r="DN996" s="154"/>
      <c r="DO996" s="154"/>
      <c r="DP996" s="154"/>
      <c r="DQ996" s="154"/>
      <c r="DR996" s="154"/>
      <c r="DS996" s="154"/>
      <c r="DT996" s="154"/>
      <c r="DU996" s="154"/>
      <c r="DV996" s="154"/>
      <c r="DW996" s="154"/>
      <c r="DX996" s="154"/>
      <c r="DY996" s="154"/>
      <c r="DZ996" s="154"/>
      <c r="EA996" s="154"/>
      <c r="EB996" s="154"/>
      <c r="EC996" s="154"/>
      <c r="ED996" s="154"/>
      <c r="EE996" s="154"/>
      <c r="EF996" s="154"/>
      <c r="EG996" s="154"/>
      <c r="EH996" s="154"/>
      <c r="EI996" s="154"/>
      <c r="EJ996" s="154"/>
      <c r="EK996" s="154"/>
      <c r="EL996" s="154"/>
      <c r="EM996" s="154"/>
      <c r="EN996" s="154"/>
      <c r="EO996" s="154"/>
      <c r="EP996" s="154"/>
      <c r="EQ996" s="154"/>
      <c r="ER996" s="154"/>
      <c r="ES996" s="154"/>
      <c r="ET996" s="154"/>
      <c r="EU996" s="154"/>
      <c r="EV996" s="154"/>
    </row>
    <row r="997" spans="32:152" ht="12.75">
      <c r="AF997" s="154"/>
      <c r="AG997" s="154"/>
      <c r="AH997" s="154"/>
      <c r="AI997" s="154"/>
      <c r="AJ997" s="154"/>
      <c r="AK997" s="154"/>
      <c r="AL997" s="154"/>
      <c r="AM997" s="154"/>
      <c r="AN997" s="154"/>
      <c r="AO997" s="154"/>
      <c r="AP997" s="154"/>
      <c r="AQ997" s="154"/>
      <c r="AR997" s="154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  <c r="BC997" s="154"/>
      <c r="BD997" s="154"/>
      <c r="BE997" s="154"/>
      <c r="BF997" s="154"/>
      <c r="BG997" s="154"/>
      <c r="BH997" s="154"/>
      <c r="BI997" s="154"/>
      <c r="BJ997" s="154"/>
      <c r="BK997" s="154"/>
      <c r="BL997" s="154"/>
      <c r="BM997" s="154"/>
      <c r="BN997" s="154"/>
      <c r="BO997" s="154"/>
      <c r="BP997" s="154"/>
      <c r="BQ997" s="154"/>
      <c r="BR997" s="154"/>
      <c r="BS997" s="154"/>
      <c r="BT997" s="154"/>
      <c r="BU997" s="154"/>
      <c r="BV997" s="154"/>
      <c r="BW997" s="154"/>
      <c r="BX997" s="154"/>
      <c r="BY997" s="154"/>
      <c r="BZ997" s="154"/>
      <c r="CA997" s="154"/>
      <c r="CB997" s="154"/>
      <c r="CC997" s="154"/>
      <c r="CD997" s="154"/>
      <c r="CE997" s="154"/>
      <c r="CF997" s="154"/>
      <c r="CG997" s="154"/>
      <c r="CH997" s="154"/>
      <c r="CI997" s="154"/>
      <c r="CJ997" s="154"/>
      <c r="CK997" s="154"/>
      <c r="CL997" s="154"/>
      <c r="CM997" s="154"/>
      <c r="CN997" s="154"/>
      <c r="CO997" s="154"/>
      <c r="CP997" s="154"/>
      <c r="CQ997" s="154"/>
      <c r="CR997" s="154"/>
      <c r="CS997" s="154"/>
      <c r="CT997" s="154"/>
      <c r="CU997" s="154"/>
      <c r="CV997" s="154"/>
      <c r="CW997" s="154"/>
      <c r="CX997" s="154"/>
      <c r="CY997" s="154"/>
      <c r="CZ997" s="154"/>
      <c r="DA997" s="154"/>
      <c r="DB997" s="154"/>
      <c r="DC997" s="154"/>
      <c r="DD997" s="154"/>
      <c r="DE997" s="154"/>
      <c r="DF997" s="154"/>
      <c r="DG997" s="154"/>
      <c r="DH997" s="154"/>
      <c r="DI997" s="154"/>
      <c r="DJ997" s="154"/>
      <c r="DK997" s="154"/>
      <c r="DL997" s="154"/>
      <c r="DM997" s="154"/>
      <c r="DN997" s="154"/>
      <c r="DO997" s="154"/>
      <c r="DP997" s="154"/>
      <c r="DQ997" s="154"/>
      <c r="DR997" s="154"/>
      <c r="DS997" s="154"/>
      <c r="DT997" s="154"/>
      <c r="DU997" s="154"/>
      <c r="DV997" s="154"/>
      <c r="DW997" s="154"/>
      <c r="DX997" s="154"/>
      <c r="DY997" s="154"/>
      <c r="DZ997" s="154"/>
      <c r="EA997" s="154"/>
      <c r="EB997" s="154"/>
      <c r="EC997" s="154"/>
      <c r="ED997" s="154"/>
      <c r="EE997" s="154"/>
      <c r="EF997" s="154"/>
      <c r="EG997" s="154"/>
      <c r="EH997" s="154"/>
      <c r="EI997" s="154"/>
      <c r="EJ997" s="154"/>
      <c r="EK997" s="154"/>
      <c r="EL997" s="154"/>
      <c r="EM997" s="154"/>
      <c r="EN997" s="154"/>
      <c r="EO997" s="154"/>
      <c r="EP997" s="154"/>
      <c r="EQ997" s="154"/>
      <c r="ER997" s="154"/>
      <c r="ES997" s="154"/>
      <c r="ET997" s="154"/>
      <c r="EU997" s="154"/>
      <c r="EV997" s="154"/>
    </row>
    <row r="998" spans="32:152" ht="12.75">
      <c r="AF998" s="154"/>
      <c r="AG998" s="154"/>
      <c r="AH998" s="154"/>
      <c r="AI998" s="154"/>
      <c r="AJ998" s="154"/>
      <c r="AK998" s="154"/>
      <c r="AL998" s="154"/>
      <c r="AM998" s="154"/>
      <c r="AN998" s="154"/>
      <c r="AO998" s="154"/>
      <c r="AP998" s="154"/>
      <c r="AQ998" s="154"/>
      <c r="AR998" s="154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  <c r="BC998" s="154"/>
      <c r="BD998" s="154"/>
      <c r="BE998" s="154"/>
      <c r="BF998" s="154"/>
      <c r="BG998" s="154"/>
      <c r="BH998" s="154"/>
      <c r="BI998" s="154"/>
      <c r="BJ998" s="154"/>
      <c r="BK998" s="154"/>
      <c r="BL998" s="154"/>
      <c r="BM998" s="154"/>
      <c r="BN998" s="154"/>
      <c r="BO998" s="154"/>
      <c r="BP998" s="154"/>
      <c r="BQ998" s="154"/>
      <c r="BR998" s="154"/>
      <c r="BS998" s="154"/>
      <c r="BT998" s="154"/>
      <c r="BU998" s="154"/>
      <c r="BV998" s="154"/>
      <c r="BW998" s="154"/>
      <c r="BX998" s="154"/>
      <c r="BY998" s="154"/>
      <c r="BZ998" s="154"/>
      <c r="CA998" s="154"/>
      <c r="CB998" s="154"/>
      <c r="CC998" s="154"/>
      <c r="CD998" s="154"/>
      <c r="CE998" s="154"/>
      <c r="CF998" s="154"/>
      <c r="CG998" s="154"/>
      <c r="CH998" s="154"/>
      <c r="CI998" s="154"/>
      <c r="CJ998" s="154"/>
      <c r="CK998" s="154"/>
      <c r="CL998" s="154"/>
      <c r="CM998" s="154"/>
      <c r="CN998" s="154"/>
      <c r="CO998" s="154"/>
      <c r="CP998" s="154"/>
      <c r="CQ998" s="154"/>
      <c r="CR998" s="154"/>
      <c r="CS998" s="154"/>
      <c r="CT998" s="154"/>
      <c r="CU998" s="154"/>
      <c r="CV998" s="154"/>
      <c r="CW998" s="154"/>
      <c r="CX998" s="154"/>
      <c r="CY998" s="154"/>
      <c r="CZ998" s="154"/>
      <c r="DA998" s="154"/>
      <c r="DB998" s="154"/>
      <c r="DC998" s="154"/>
      <c r="DD998" s="154"/>
      <c r="DE998" s="154"/>
      <c r="DF998" s="154"/>
      <c r="DG998" s="154"/>
      <c r="DH998" s="154"/>
      <c r="DI998" s="154"/>
      <c r="DJ998" s="154"/>
      <c r="DK998" s="154"/>
      <c r="DL998" s="154"/>
      <c r="DM998" s="154"/>
      <c r="DN998" s="154"/>
      <c r="DO998" s="154"/>
      <c r="DP998" s="154"/>
      <c r="DQ998" s="154"/>
      <c r="DR998" s="154"/>
      <c r="DS998" s="154"/>
      <c r="DT998" s="154"/>
      <c r="DU998" s="154"/>
      <c r="DV998" s="154"/>
      <c r="DW998" s="154"/>
      <c r="DX998" s="154"/>
      <c r="DY998" s="154"/>
      <c r="DZ998" s="154"/>
      <c r="EA998" s="154"/>
      <c r="EB998" s="154"/>
      <c r="EC998" s="154"/>
      <c r="ED998" s="154"/>
      <c r="EE998" s="154"/>
      <c r="EF998" s="154"/>
      <c r="EG998" s="154"/>
      <c r="EH998" s="154"/>
      <c r="EI998" s="154"/>
      <c r="EJ998" s="154"/>
      <c r="EK998" s="154"/>
      <c r="EL998" s="154"/>
      <c r="EM998" s="154"/>
      <c r="EN998" s="154"/>
      <c r="EO998" s="154"/>
      <c r="EP998" s="154"/>
      <c r="EQ998" s="154"/>
      <c r="ER998" s="154"/>
      <c r="ES998" s="154"/>
      <c r="ET998" s="154"/>
      <c r="EU998" s="154"/>
      <c r="EV998" s="154"/>
    </row>
    <row r="999" spans="32:152" ht="12.75">
      <c r="AF999" s="154"/>
      <c r="AG999" s="154"/>
      <c r="AH999" s="154"/>
      <c r="AI999" s="154"/>
      <c r="AJ999" s="154"/>
      <c r="AK999" s="154"/>
      <c r="AL999" s="154"/>
      <c r="AM999" s="154"/>
      <c r="AN999" s="154"/>
      <c r="AO999" s="154"/>
      <c r="AP999" s="154"/>
      <c r="AQ999" s="154"/>
      <c r="AR999" s="154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  <c r="BC999" s="154"/>
      <c r="BD999" s="154"/>
      <c r="BE999" s="154"/>
      <c r="BF999" s="154"/>
      <c r="BG999" s="154"/>
      <c r="BH999" s="154"/>
      <c r="BI999" s="154"/>
      <c r="BJ999" s="154"/>
      <c r="BK999" s="154"/>
      <c r="BL999" s="154"/>
      <c r="BM999" s="154"/>
      <c r="BN999" s="154"/>
      <c r="BO999" s="154"/>
      <c r="BP999" s="154"/>
      <c r="BQ999" s="154"/>
      <c r="BR999" s="154"/>
      <c r="BS999" s="154"/>
      <c r="BT999" s="154"/>
      <c r="BU999" s="154"/>
      <c r="BV999" s="154"/>
      <c r="BW999" s="154"/>
      <c r="BX999" s="154"/>
      <c r="BY999" s="154"/>
      <c r="BZ999" s="154"/>
      <c r="CA999" s="154"/>
      <c r="CB999" s="154"/>
      <c r="CC999" s="154"/>
      <c r="CD999" s="154"/>
      <c r="CE999" s="154"/>
      <c r="CF999" s="154"/>
      <c r="CG999" s="154"/>
      <c r="CH999" s="154"/>
      <c r="CI999" s="154"/>
      <c r="CJ999" s="154"/>
      <c r="CK999" s="154"/>
      <c r="CL999" s="154"/>
      <c r="CM999" s="154"/>
      <c r="CN999" s="154"/>
      <c r="CO999" s="154"/>
      <c r="CP999" s="154"/>
      <c r="CQ999" s="154"/>
      <c r="CR999" s="154"/>
      <c r="CS999" s="154"/>
      <c r="CT999" s="154"/>
      <c r="CU999" s="154"/>
      <c r="CV999" s="154"/>
      <c r="CW999" s="154"/>
      <c r="CX999" s="154"/>
      <c r="CY999" s="154"/>
      <c r="CZ999" s="154"/>
      <c r="DA999" s="154"/>
      <c r="DB999" s="154"/>
      <c r="DC999" s="154"/>
      <c r="DD999" s="154"/>
      <c r="DE999" s="154"/>
      <c r="DF999" s="154"/>
      <c r="DG999" s="154"/>
      <c r="DH999" s="154"/>
      <c r="DI999" s="154"/>
      <c r="DJ999" s="154"/>
      <c r="DK999" s="154"/>
      <c r="DL999" s="154"/>
      <c r="DM999" s="154"/>
      <c r="DN999" s="154"/>
      <c r="DO999" s="154"/>
      <c r="DP999" s="154"/>
      <c r="DQ999" s="154"/>
      <c r="DR999" s="154"/>
      <c r="DS999" s="154"/>
      <c r="DT999" s="154"/>
      <c r="DU999" s="154"/>
      <c r="DV999" s="154"/>
      <c r="DW999" s="154"/>
      <c r="DX999" s="154"/>
      <c r="DY999" s="154"/>
      <c r="DZ999" s="154"/>
      <c r="EA999" s="154"/>
      <c r="EB999" s="154"/>
      <c r="EC999" s="154"/>
      <c r="ED999" s="154"/>
      <c r="EE999" s="154"/>
      <c r="EF999" s="154"/>
      <c r="EG999" s="154"/>
      <c r="EH999" s="154"/>
      <c r="EI999" s="154"/>
      <c r="EJ999" s="154"/>
      <c r="EK999" s="154"/>
      <c r="EL999" s="154"/>
      <c r="EM999" s="154"/>
      <c r="EN999" s="154"/>
      <c r="EO999" s="154"/>
      <c r="EP999" s="154"/>
      <c r="EQ999" s="154"/>
      <c r="ER999" s="154"/>
      <c r="ES999" s="154"/>
      <c r="ET999" s="154"/>
      <c r="EU999" s="154"/>
      <c r="EV999" s="154"/>
    </row>
    <row r="1000" spans="32:152" ht="12.75">
      <c r="AF1000" s="154"/>
      <c r="AG1000" s="154"/>
      <c r="AH1000" s="154"/>
      <c r="AI1000" s="154"/>
      <c r="AJ1000" s="154"/>
      <c r="AK1000" s="154"/>
      <c r="AL1000" s="154"/>
      <c r="AM1000" s="154"/>
      <c r="AN1000" s="154"/>
      <c r="AO1000" s="154"/>
      <c r="AP1000" s="154"/>
      <c r="AQ1000" s="154"/>
      <c r="AR1000" s="154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  <c r="BC1000" s="154"/>
      <c r="BD1000" s="154"/>
      <c r="BE1000" s="154"/>
      <c r="BF1000" s="154"/>
      <c r="BG1000" s="154"/>
      <c r="BH1000" s="154"/>
      <c r="BI1000" s="154"/>
      <c r="BJ1000" s="154"/>
      <c r="BK1000" s="154"/>
      <c r="BL1000" s="154"/>
      <c r="BM1000" s="154"/>
      <c r="BN1000" s="154"/>
      <c r="BO1000" s="154"/>
      <c r="BP1000" s="154"/>
      <c r="BQ1000" s="154"/>
      <c r="BR1000" s="154"/>
      <c r="BS1000" s="154"/>
      <c r="BT1000" s="154"/>
      <c r="BU1000" s="154"/>
      <c r="BV1000" s="154"/>
      <c r="BW1000" s="154"/>
      <c r="BX1000" s="154"/>
      <c r="BY1000" s="154"/>
      <c r="BZ1000" s="154"/>
      <c r="CA1000" s="154"/>
      <c r="CB1000" s="154"/>
      <c r="CC1000" s="154"/>
      <c r="CD1000" s="154"/>
      <c r="CE1000" s="154"/>
      <c r="CF1000" s="154"/>
      <c r="CG1000" s="154"/>
      <c r="CH1000" s="154"/>
      <c r="CI1000" s="154"/>
      <c r="CJ1000" s="154"/>
      <c r="CK1000" s="154"/>
      <c r="CL1000" s="154"/>
      <c r="CM1000" s="154"/>
      <c r="CN1000" s="154"/>
      <c r="CO1000" s="154"/>
      <c r="CP1000" s="154"/>
      <c r="CQ1000" s="154"/>
      <c r="CR1000" s="154"/>
      <c r="CS1000" s="154"/>
      <c r="CT1000" s="154"/>
      <c r="CU1000" s="154"/>
      <c r="CV1000" s="154"/>
      <c r="CW1000" s="154"/>
      <c r="CX1000" s="154"/>
      <c r="CY1000" s="154"/>
      <c r="CZ1000" s="154"/>
      <c r="DA1000" s="154"/>
      <c r="DB1000" s="154"/>
      <c r="DC1000" s="154"/>
      <c r="DD1000" s="154"/>
      <c r="DE1000" s="154"/>
      <c r="DF1000" s="154"/>
      <c r="DG1000" s="154"/>
      <c r="DH1000" s="154"/>
      <c r="DI1000" s="154"/>
      <c r="DJ1000" s="154"/>
      <c r="DK1000" s="154"/>
      <c r="DL1000" s="154"/>
      <c r="DM1000" s="154"/>
      <c r="DN1000" s="154"/>
      <c r="DO1000" s="154"/>
      <c r="DP1000" s="154"/>
      <c r="DQ1000" s="154"/>
      <c r="DR1000" s="154"/>
      <c r="DS1000" s="154"/>
      <c r="DT1000" s="154"/>
      <c r="DU1000" s="154"/>
      <c r="DV1000" s="154"/>
      <c r="DW1000" s="154"/>
      <c r="DX1000" s="154"/>
      <c r="DY1000" s="154"/>
      <c r="DZ1000" s="154"/>
      <c r="EA1000" s="154"/>
      <c r="EB1000" s="154"/>
      <c r="EC1000" s="154"/>
      <c r="ED1000" s="154"/>
      <c r="EE1000" s="154"/>
      <c r="EF1000" s="154"/>
      <c r="EG1000" s="154"/>
      <c r="EH1000" s="154"/>
      <c r="EI1000" s="154"/>
      <c r="EJ1000" s="154"/>
      <c r="EK1000" s="154"/>
      <c r="EL1000" s="154"/>
      <c r="EM1000" s="154"/>
      <c r="EN1000" s="154"/>
      <c r="EO1000" s="154"/>
      <c r="EP1000" s="154"/>
      <c r="EQ1000" s="154"/>
      <c r="ER1000" s="154"/>
      <c r="ES1000" s="154"/>
      <c r="ET1000" s="154"/>
      <c r="EU1000" s="154"/>
      <c r="EV1000" s="154"/>
    </row>
    <row r="1001" spans="32:152" ht="12.75">
      <c r="AF1001" s="154"/>
      <c r="AG1001" s="154"/>
      <c r="AH1001" s="154"/>
      <c r="AI1001" s="154"/>
      <c r="AJ1001" s="154"/>
      <c r="AK1001" s="154"/>
      <c r="AL1001" s="154"/>
      <c r="AM1001" s="154"/>
      <c r="AN1001" s="154"/>
      <c r="AO1001" s="154"/>
      <c r="AP1001" s="154"/>
      <c r="AQ1001" s="154"/>
      <c r="AR1001" s="154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  <c r="BC1001" s="154"/>
      <c r="BD1001" s="154"/>
      <c r="BE1001" s="154"/>
      <c r="BF1001" s="154"/>
      <c r="BG1001" s="154"/>
      <c r="BH1001" s="154"/>
      <c r="BI1001" s="154"/>
      <c r="BJ1001" s="154"/>
      <c r="BK1001" s="154"/>
      <c r="BL1001" s="154"/>
      <c r="BM1001" s="154"/>
      <c r="BN1001" s="154"/>
      <c r="BO1001" s="154"/>
      <c r="BP1001" s="154"/>
      <c r="BQ1001" s="154"/>
      <c r="BR1001" s="154"/>
      <c r="BS1001" s="154"/>
      <c r="BT1001" s="154"/>
      <c r="BU1001" s="154"/>
      <c r="BV1001" s="154"/>
      <c r="BW1001" s="154"/>
      <c r="BX1001" s="154"/>
      <c r="BY1001" s="154"/>
      <c r="BZ1001" s="154"/>
      <c r="CA1001" s="154"/>
      <c r="CB1001" s="154"/>
      <c r="CC1001" s="154"/>
      <c r="CD1001" s="154"/>
      <c r="CE1001" s="154"/>
      <c r="CF1001" s="154"/>
      <c r="CG1001" s="154"/>
      <c r="CH1001" s="154"/>
      <c r="CI1001" s="154"/>
      <c r="CJ1001" s="154"/>
      <c r="CK1001" s="154"/>
      <c r="CL1001" s="154"/>
      <c r="CM1001" s="154"/>
      <c r="CN1001" s="154"/>
      <c r="CO1001" s="154"/>
      <c r="CP1001" s="154"/>
      <c r="CQ1001" s="154"/>
      <c r="CR1001" s="154"/>
      <c r="CS1001" s="154"/>
      <c r="CT1001" s="154"/>
      <c r="CU1001" s="154"/>
      <c r="CV1001" s="154"/>
      <c r="CW1001" s="154"/>
      <c r="CX1001" s="154"/>
      <c r="CY1001" s="154"/>
      <c r="CZ1001" s="154"/>
      <c r="DA1001" s="154"/>
      <c r="DB1001" s="154"/>
      <c r="DC1001" s="154"/>
      <c r="DD1001" s="154"/>
      <c r="DE1001" s="154"/>
      <c r="DF1001" s="154"/>
      <c r="DG1001" s="154"/>
      <c r="DH1001" s="154"/>
      <c r="DI1001" s="154"/>
      <c r="DJ1001" s="154"/>
      <c r="DK1001" s="154"/>
      <c r="DL1001" s="154"/>
      <c r="DM1001" s="154"/>
      <c r="DN1001" s="154"/>
      <c r="DO1001" s="154"/>
      <c r="DP1001" s="154"/>
      <c r="DQ1001" s="154"/>
      <c r="DR1001" s="154"/>
      <c r="DS1001" s="154"/>
      <c r="DT1001" s="154"/>
      <c r="DU1001" s="154"/>
      <c r="DV1001" s="154"/>
      <c r="DW1001" s="154"/>
      <c r="DX1001" s="154"/>
      <c r="DY1001" s="154"/>
      <c r="DZ1001" s="154"/>
      <c r="EA1001" s="154"/>
      <c r="EB1001" s="154"/>
      <c r="EC1001" s="154"/>
      <c r="ED1001" s="154"/>
      <c r="EE1001" s="154"/>
      <c r="EF1001" s="154"/>
      <c r="EG1001" s="154"/>
      <c r="EH1001" s="154"/>
      <c r="EI1001" s="154"/>
      <c r="EJ1001" s="154"/>
      <c r="EK1001" s="154"/>
      <c r="EL1001" s="154"/>
      <c r="EM1001" s="154"/>
      <c r="EN1001" s="154"/>
      <c r="EO1001" s="154"/>
      <c r="EP1001" s="154"/>
      <c r="EQ1001" s="154"/>
      <c r="ER1001" s="154"/>
      <c r="ES1001" s="154"/>
      <c r="ET1001" s="154"/>
      <c r="EU1001" s="154"/>
      <c r="EV1001" s="154"/>
    </row>
    <row r="1002" spans="32:152" ht="12.75">
      <c r="AF1002" s="154"/>
      <c r="AG1002" s="154"/>
      <c r="AH1002" s="154"/>
      <c r="AI1002" s="154"/>
      <c r="AJ1002" s="154"/>
      <c r="AK1002" s="154"/>
      <c r="AL1002" s="154"/>
      <c r="AM1002" s="154"/>
      <c r="AN1002" s="154"/>
      <c r="AO1002" s="154"/>
      <c r="AP1002" s="154"/>
      <c r="AQ1002" s="154"/>
      <c r="AR1002" s="154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  <c r="BC1002" s="154"/>
      <c r="BD1002" s="154"/>
      <c r="BE1002" s="154"/>
      <c r="BF1002" s="154"/>
      <c r="BG1002" s="154"/>
      <c r="BH1002" s="154"/>
      <c r="BI1002" s="154"/>
      <c r="BJ1002" s="154"/>
      <c r="BK1002" s="154"/>
      <c r="BL1002" s="154"/>
      <c r="BM1002" s="154"/>
      <c r="BN1002" s="154"/>
      <c r="BO1002" s="154"/>
      <c r="BP1002" s="154"/>
      <c r="BQ1002" s="154"/>
      <c r="BR1002" s="154"/>
      <c r="BS1002" s="154"/>
      <c r="BT1002" s="154"/>
      <c r="BU1002" s="154"/>
      <c r="BV1002" s="154"/>
      <c r="BW1002" s="154"/>
      <c r="BX1002" s="154"/>
      <c r="BY1002" s="154"/>
      <c r="BZ1002" s="154"/>
      <c r="CA1002" s="154"/>
      <c r="CB1002" s="154"/>
      <c r="CC1002" s="154"/>
      <c r="CD1002" s="154"/>
      <c r="CE1002" s="154"/>
      <c r="CF1002" s="154"/>
      <c r="CG1002" s="154"/>
      <c r="CH1002" s="154"/>
      <c r="CI1002" s="154"/>
      <c r="CJ1002" s="154"/>
      <c r="CK1002" s="154"/>
      <c r="CL1002" s="154"/>
      <c r="CM1002" s="154"/>
      <c r="CN1002" s="154"/>
      <c r="CO1002" s="154"/>
      <c r="CP1002" s="154"/>
      <c r="CQ1002" s="154"/>
      <c r="CR1002" s="154"/>
      <c r="CS1002" s="154"/>
      <c r="CT1002" s="154"/>
      <c r="CU1002" s="154"/>
      <c r="CV1002" s="154"/>
      <c r="CW1002" s="154"/>
      <c r="CX1002" s="154"/>
      <c r="CY1002" s="154"/>
      <c r="CZ1002" s="154"/>
      <c r="DA1002" s="154"/>
      <c r="DB1002" s="154"/>
      <c r="DC1002" s="154"/>
      <c r="DD1002" s="154"/>
      <c r="DE1002" s="154"/>
      <c r="DF1002" s="154"/>
      <c r="DG1002" s="154"/>
      <c r="DH1002" s="154"/>
      <c r="DI1002" s="154"/>
      <c r="DJ1002" s="154"/>
      <c r="DK1002" s="154"/>
      <c r="DL1002" s="154"/>
      <c r="DM1002" s="154"/>
      <c r="DN1002" s="154"/>
      <c r="DO1002" s="154"/>
      <c r="DP1002" s="154"/>
      <c r="DQ1002" s="154"/>
      <c r="DR1002" s="154"/>
      <c r="DS1002" s="154"/>
      <c r="DT1002" s="154"/>
      <c r="DU1002" s="154"/>
      <c r="DV1002" s="154"/>
      <c r="DW1002" s="154"/>
      <c r="DX1002" s="154"/>
      <c r="DY1002" s="154"/>
      <c r="DZ1002" s="154"/>
      <c r="EA1002" s="154"/>
      <c r="EB1002" s="154"/>
      <c r="EC1002" s="154"/>
      <c r="ED1002" s="154"/>
      <c r="EE1002" s="154"/>
      <c r="EF1002" s="154"/>
      <c r="EG1002" s="154"/>
      <c r="EH1002" s="154"/>
      <c r="EI1002" s="154"/>
      <c r="EJ1002" s="154"/>
      <c r="EK1002" s="154"/>
      <c r="EL1002" s="154"/>
      <c r="EM1002" s="154"/>
      <c r="EN1002" s="154"/>
      <c r="EO1002" s="154"/>
      <c r="EP1002" s="154"/>
      <c r="EQ1002" s="154"/>
      <c r="ER1002" s="154"/>
      <c r="ES1002" s="154"/>
      <c r="ET1002" s="154"/>
      <c r="EU1002" s="154"/>
      <c r="EV1002" s="154"/>
    </row>
    <row r="1003" spans="32:152" ht="12.75">
      <c r="AF1003" s="154"/>
      <c r="AG1003" s="154"/>
      <c r="AH1003" s="154"/>
      <c r="AI1003" s="154"/>
      <c r="AJ1003" s="154"/>
      <c r="AK1003" s="154"/>
      <c r="AL1003" s="154"/>
      <c r="AM1003" s="154"/>
      <c r="AN1003" s="154"/>
      <c r="AO1003" s="154"/>
      <c r="AP1003" s="154"/>
      <c r="AQ1003" s="154"/>
      <c r="AR1003" s="154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  <c r="BC1003" s="154"/>
      <c r="BD1003" s="154"/>
      <c r="BE1003" s="154"/>
      <c r="BF1003" s="154"/>
      <c r="BG1003" s="154"/>
      <c r="BH1003" s="154"/>
      <c r="BI1003" s="154"/>
      <c r="BJ1003" s="154"/>
      <c r="BK1003" s="154"/>
      <c r="BL1003" s="154"/>
      <c r="BM1003" s="154"/>
      <c r="BN1003" s="154"/>
      <c r="BO1003" s="154"/>
      <c r="BP1003" s="154"/>
      <c r="BQ1003" s="154"/>
      <c r="BR1003" s="154"/>
      <c r="BS1003" s="154"/>
      <c r="BT1003" s="154"/>
      <c r="BU1003" s="154"/>
      <c r="BV1003" s="154"/>
      <c r="BW1003" s="154"/>
      <c r="BX1003" s="154"/>
      <c r="BY1003" s="154"/>
      <c r="BZ1003" s="154"/>
      <c r="CA1003" s="154"/>
      <c r="CB1003" s="154"/>
      <c r="CC1003" s="154"/>
      <c r="CD1003" s="154"/>
      <c r="CE1003" s="154"/>
      <c r="CF1003" s="154"/>
      <c r="CG1003" s="154"/>
      <c r="CH1003" s="154"/>
      <c r="CI1003" s="154"/>
      <c r="CJ1003" s="154"/>
      <c r="CK1003" s="154"/>
      <c r="CL1003" s="154"/>
      <c r="CM1003" s="154"/>
      <c r="CN1003" s="154"/>
      <c r="CO1003" s="154"/>
      <c r="CP1003" s="154"/>
      <c r="CQ1003" s="154"/>
      <c r="CR1003" s="154"/>
      <c r="CS1003" s="154"/>
      <c r="CT1003" s="154"/>
      <c r="CU1003" s="154"/>
      <c r="CV1003" s="154"/>
      <c r="CW1003" s="154"/>
      <c r="CX1003" s="154"/>
      <c r="CY1003" s="154"/>
      <c r="CZ1003" s="154"/>
      <c r="DA1003" s="154"/>
      <c r="DB1003" s="154"/>
      <c r="DC1003" s="154"/>
      <c r="DD1003" s="154"/>
      <c r="DE1003" s="154"/>
      <c r="DF1003" s="154"/>
      <c r="DG1003" s="154"/>
      <c r="DH1003" s="154"/>
      <c r="DI1003" s="154"/>
      <c r="DJ1003" s="154"/>
      <c r="DK1003" s="154"/>
      <c r="DL1003" s="154"/>
      <c r="DM1003" s="154"/>
      <c r="DN1003" s="154"/>
      <c r="DO1003" s="154"/>
      <c r="DP1003" s="154"/>
      <c r="DQ1003" s="154"/>
      <c r="DR1003" s="154"/>
      <c r="DS1003" s="154"/>
      <c r="DT1003" s="154"/>
      <c r="DU1003" s="154"/>
      <c r="DV1003" s="154"/>
      <c r="DW1003" s="154"/>
      <c r="DX1003" s="154"/>
      <c r="DY1003" s="154"/>
      <c r="DZ1003" s="154"/>
      <c r="EA1003" s="154"/>
      <c r="EB1003" s="154"/>
      <c r="EC1003" s="154"/>
      <c r="ED1003" s="154"/>
      <c r="EE1003" s="154"/>
      <c r="EF1003" s="154"/>
      <c r="EG1003" s="154"/>
      <c r="EH1003" s="154"/>
      <c r="EI1003" s="154"/>
      <c r="EJ1003" s="154"/>
      <c r="EK1003" s="154"/>
      <c r="EL1003" s="154"/>
      <c r="EM1003" s="154"/>
      <c r="EN1003" s="154"/>
      <c r="EO1003" s="154"/>
      <c r="EP1003" s="154"/>
      <c r="EQ1003" s="154"/>
      <c r="ER1003" s="154"/>
      <c r="ES1003" s="154"/>
      <c r="ET1003" s="154"/>
      <c r="EU1003" s="154"/>
      <c r="EV1003" s="154"/>
    </row>
    <row r="1004" spans="32:152" ht="12.75">
      <c r="AF1004" s="154"/>
      <c r="AG1004" s="154"/>
      <c r="AH1004" s="154"/>
      <c r="AI1004" s="154"/>
      <c r="AJ1004" s="154"/>
      <c r="AK1004" s="154"/>
      <c r="AL1004" s="154"/>
      <c r="AM1004" s="154"/>
      <c r="AN1004" s="154"/>
      <c r="AO1004" s="154"/>
      <c r="AP1004" s="154"/>
      <c r="AQ1004" s="154"/>
      <c r="AR1004" s="154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  <c r="BD1004" s="154"/>
      <c r="BE1004" s="154"/>
      <c r="BF1004" s="154"/>
      <c r="BG1004" s="154"/>
      <c r="BH1004" s="154"/>
      <c r="BI1004" s="154"/>
      <c r="BJ1004" s="154"/>
      <c r="BK1004" s="154"/>
      <c r="BL1004" s="154"/>
      <c r="BM1004" s="154"/>
      <c r="BN1004" s="154"/>
      <c r="BO1004" s="154"/>
      <c r="BP1004" s="154"/>
      <c r="BQ1004" s="154"/>
      <c r="BR1004" s="154"/>
      <c r="BS1004" s="154"/>
      <c r="BT1004" s="154"/>
      <c r="BU1004" s="154"/>
      <c r="BV1004" s="154"/>
      <c r="BW1004" s="154"/>
      <c r="BX1004" s="154"/>
      <c r="BY1004" s="154"/>
      <c r="BZ1004" s="154"/>
      <c r="CA1004" s="154"/>
      <c r="CB1004" s="154"/>
      <c r="CC1004" s="154"/>
      <c r="CD1004" s="154"/>
      <c r="CE1004" s="154"/>
      <c r="CF1004" s="154"/>
      <c r="CG1004" s="154"/>
      <c r="CH1004" s="154"/>
      <c r="CI1004" s="154"/>
      <c r="CJ1004" s="154"/>
      <c r="CK1004" s="154"/>
      <c r="CL1004" s="154"/>
      <c r="CM1004" s="154"/>
      <c r="CN1004" s="154"/>
      <c r="CO1004" s="154"/>
      <c r="CP1004" s="154"/>
      <c r="CQ1004" s="154"/>
      <c r="CR1004" s="154"/>
      <c r="CS1004" s="154"/>
      <c r="CT1004" s="154"/>
      <c r="CU1004" s="154"/>
      <c r="CV1004" s="154"/>
      <c r="CW1004" s="154"/>
      <c r="CX1004" s="154"/>
      <c r="CY1004" s="154"/>
      <c r="CZ1004" s="154"/>
      <c r="DA1004" s="154"/>
      <c r="DB1004" s="154"/>
      <c r="DC1004" s="154"/>
      <c r="DD1004" s="154"/>
      <c r="DE1004" s="154"/>
      <c r="DF1004" s="154"/>
      <c r="DG1004" s="154"/>
      <c r="DH1004" s="154"/>
      <c r="DI1004" s="154"/>
      <c r="DJ1004" s="154"/>
      <c r="DK1004" s="154"/>
      <c r="DL1004" s="154"/>
      <c r="DM1004" s="154"/>
      <c r="DN1004" s="154"/>
      <c r="DO1004" s="154"/>
      <c r="DP1004" s="154"/>
      <c r="DQ1004" s="154"/>
      <c r="DR1004" s="154"/>
      <c r="DS1004" s="154"/>
      <c r="DT1004" s="154"/>
      <c r="DU1004" s="154"/>
      <c r="DV1004" s="154"/>
      <c r="DW1004" s="154"/>
      <c r="DX1004" s="154"/>
      <c r="DY1004" s="154"/>
      <c r="DZ1004" s="154"/>
      <c r="EA1004" s="154"/>
      <c r="EB1004" s="154"/>
      <c r="EC1004" s="154"/>
      <c r="ED1004" s="154"/>
      <c r="EE1004" s="154"/>
      <c r="EF1004" s="154"/>
      <c r="EG1004" s="154"/>
      <c r="EH1004" s="154"/>
      <c r="EI1004" s="154"/>
      <c r="EJ1004" s="154"/>
      <c r="EK1004" s="154"/>
      <c r="EL1004" s="154"/>
      <c r="EM1004" s="154"/>
      <c r="EN1004" s="154"/>
      <c r="EO1004" s="154"/>
      <c r="EP1004" s="154"/>
      <c r="EQ1004" s="154"/>
      <c r="ER1004" s="154"/>
      <c r="ES1004" s="154"/>
      <c r="ET1004" s="154"/>
      <c r="EU1004" s="154"/>
      <c r="EV1004" s="154"/>
    </row>
    <row r="1005" spans="32:152" ht="12.75">
      <c r="AF1005" s="154"/>
      <c r="AG1005" s="154"/>
      <c r="AH1005" s="154"/>
      <c r="AI1005" s="154"/>
      <c r="AJ1005" s="154"/>
      <c r="AK1005" s="154"/>
      <c r="AL1005" s="154"/>
      <c r="AM1005" s="154"/>
      <c r="AN1005" s="154"/>
      <c r="AO1005" s="154"/>
      <c r="AP1005" s="154"/>
      <c r="AQ1005" s="154"/>
      <c r="AR1005" s="154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  <c r="BD1005" s="154"/>
      <c r="BE1005" s="154"/>
      <c r="BF1005" s="154"/>
      <c r="BG1005" s="154"/>
      <c r="BH1005" s="154"/>
      <c r="BI1005" s="154"/>
      <c r="BJ1005" s="154"/>
      <c r="BK1005" s="154"/>
      <c r="BL1005" s="154"/>
      <c r="BM1005" s="154"/>
      <c r="BN1005" s="154"/>
      <c r="BO1005" s="154"/>
      <c r="BP1005" s="154"/>
      <c r="BQ1005" s="154"/>
      <c r="BR1005" s="154"/>
      <c r="BS1005" s="154"/>
      <c r="BT1005" s="154"/>
      <c r="BU1005" s="154"/>
      <c r="BV1005" s="154"/>
      <c r="BW1005" s="154"/>
      <c r="BX1005" s="154"/>
      <c r="BY1005" s="154"/>
      <c r="BZ1005" s="154"/>
      <c r="CA1005" s="154"/>
      <c r="CB1005" s="154"/>
      <c r="CC1005" s="154"/>
      <c r="CD1005" s="154"/>
      <c r="CE1005" s="154"/>
      <c r="CF1005" s="154"/>
      <c r="CG1005" s="154"/>
      <c r="CH1005" s="154"/>
      <c r="CI1005" s="154"/>
      <c r="CJ1005" s="154"/>
      <c r="CK1005" s="154"/>
      <c r="CL1005" s="154"/>
      <c r="CM1005" s="154"/>
      <c r="CN1005" s="154"/>
      <c r="CO1005" s="154"/>
      <c r="CP1005" s="154"/>
      <c r="CQ1005" s="154"/>
      <c r="CR1005" s="154"/>
      <c r="CS1005" s="154"/>
      <c r="CT1005" s="154"/>
      <c r="CU1005" s="154"/>
      <c r="CV1005" s="154"/>
      <c r="CW1005" s="154"/>
      <c r="CX1005" s="154"/>
      <c r="CY1005" s="154"/>
      <c r="CZ1005" s="154"/>
      <c r="DA1005" s="154"/>
      <c r="DB1005" s="154"/>
      <c r="DC1005" s="154"/>
      <c r="DD1005" s="154"/>
      <c r="DE1005" s="154"/>
      <c r="DF1005" s="154"/>
      <c r="DG1005" s="154"/>
      <c r="DH1005" s="154"/>
      <c r="DI1005" s="154"/>
      <c r="DJ1005" s="154"/>
      <c r="DK1005" s="154"/>
      <c r="DL1005" s="154"/>
      <c r="DM1005" s="154"/>
      <c r="DN1005" s="154"/>
      <c r="DO1005" s="154"/>
      <c r="DP1005" s="154"/>
      <c r="DQ1005" s="154"/>
      <c r="DR1005" s="154"/>
      <c r="DS1005" s="154"/>
      <c r="DT1005" s="154"/>
      <c r="DU1005" s="154"/>
      <c r="DV1005" s="154"/>
      <c r="DW1005" s="154"/>
      <c r="DX1005" s="154"/>
      <c r="DY1005" s="154"/>
      <c r="DZ1005" s="154"/>
      <c r="EA1005" s="154"/>
      <c r="EB1005" s="154"/>
      <c r="EC1005" s="154"/>
      <c r="ED1005" s="154"/>
      <c r="EE1005" s="154"/>
      <c r="EF1005" s="154"/>
      <c r="EG1005" s="154"/>
      <c r="EH1005" s="154"/>
      <c r="EI1005" s="154"/>
      <c r="EJ1005" s="154"/>
      <c r="EK1005" s="154"/>
      <c r="EL1005" s="154"/>
      <c r="EM1005" s="154"/>
      <c r="EN1005" s="154"/>
      <c r="EO1005" s="154"/>
      <c r="EP1005" s="154"/>
      <c r="EQ1005" s="154"/>
      <c r="ER1005" s="154"/>
      <c r="ES1005" s="154"/>
      <c r="ET1005" s="154"/>
      <c r="EU1005" s="154"/>
      <c r="EV1005" s="154"/>
    </row>
    <row r="1006" spans="32:152" ht="12.75">
      <c r="AF1006" s="154"/>
      <c r="AG1006" s="154"/>
      <c r="AH1006" s="154"/>
      <c r="AI1006" s="154"/>
      <c r="AJ1006" s="154"/>
      <c r="AK1006" s="154"/>
      <c r="AL1006" s="154"/>
      <c r="AM1006" s="154"/>
      <c r="AN1006" s="154"/>
      <c r="AO1006" s="154"/>
      <c r="AP1006" s="154"/>
      <c r="AQ1006" s="154"/>
      <c r="AR1006" s="154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  <c r="BD1006" s="154"/>
      <c r="BE1006" s="154"/>
      <c r="BF1006" s="154"/>
      <c r="BG1006" s="154"/>
      <c r="BH1006" s="154"/>
      <c r="BI1006" s="154"/>
      <c r="BJ1006" s="154"/>
      <c r="BK1006" s="154"/>
      <c r="BL1006" s="154"/>
      <c r="BM1006" s="154"/>
      <c r="BN1006" s="154"/>
      <c r="BO1006" s="154"/>
      <c r="BP1006" s="154"/>
      <c r="BQ1006" s="154"/>
      <c r="BR1006" s="154"/>
      <c r="BS1006" s="154"/>
      <c r="BT1006" s="154"/>
      <c r="BU1006" s="154"/>
      <c r="BV1006" s="154"/>
      <c r="BW1006" s="154"/>
      <c r="BX1006" s="154"/>
      <c r="BY1006" s="154"/>
      <c r="BZ1006" s="154"/>
      <c r="CA1006" s="154"/>
      <c r="CB1006" s="154"/>
      <c r="CC1006" s="154"/>
      <c r="CD1006" s="154"/>
      <c r="CE1006" s="154"/>
      <c r="CF1006" s="154"/>
      <c r="CG1006" s="154"/>
      <c r="CH1006" s="154"/>
      <c r="CI1006" s="154"/>
      <c r="CJ1006" s="154"/>
      <c r="CK1006" s="154"/>
      <c r="CL1006" s="154"/>
      <c r="CM1006" s="154"/>
      <c r="CN1006" s="154"/>
      <c r="CO1006" s="154"/>
      <c r="CP1006" s="154"/>
      <c r="CQ1006" s="154"/>
      <c r="CR1006" s="154"/>
      <c r="CS1006" s="154"/>
      <c r="CT1006" s="154"/>
      <c r="CU1006" s="154"/>
      <c r="CV1006" s="154"/>
      <c r="CW1006" s="154"/>
      <c r="CX1006" s="154"/>
      <c r="CY1006" s="154"/>
      <c r="CZ1006" s="154"/>
      <c r="DA1006" s="154"/>
      <c r="DB1006" s="154"/>
      <c r="DC1006" s="154"/>
      <c r="DD1006" s="154"/>
      <c r="DE1006" s="154"/>
      <c r="DF1006" s="154"/>
      <c r="DG1006" s="154"/>
      <c r="DH1006" s="154"/>
      <c r="DI1006" s="154"/>
      <c r="DJ1006" s="154"/>
      <c r="DK1006" s="154"/>
      <c r="DL1006" s="154"/>
      <c r="DM1006" s="154"/>
      <c r="DN1006" s="154"/>
      <c r="DO1006" s="154"/>
      <c r="DP1006" s="154"/>
      <c r="DQ1006" s="154"/>
      <c r="DR1006" s="154"/>
      <c r="DS1006" s="154"/>
      <c r="DT1006" s="154"/>
      <c r="DU1006" s="154"/>
      <c r="DV1006" s="154"/>
      <c r="DW1006" s="154"/>
      <c r="DX1006" s="154"/>
      <c r="DY1006" s="154"/>
      <c r="DZ1006" s="154"/>
      <c r="EA1006" s="154"/>
      <c r="EB1006" s="154"/>
      <c r="EC1006" s="154"/>
      <c r="ED1006" s="154"/>
      <c r="EE1006" s="154"/>
      <c r="EF1006" s="154"/>
      <c r="EG1006" s="154"/>
      <c r="EH1006" s="154"/>
      <c r="EI1006" s="154"/>
      <c r="EJ1006" s="154"/>
      <c r="EK1006" s="154"/>
      <c r="EL1006" s="154"/>
      <c r="EM1006" s="154"/>
      <c r="EN1006" s="154"/>
      <c r="EO1006" s="154"/>
      <c r="EP1006" s="154"/>
      <c r="EQ1006" s="154"/>
      <c r="ER1006" s="154"/>
      <c r="ES1006" s="154"/>
      <c r="ET1006" s="154"/>
      <c r="EU1006" s="154"/>
      <c r="EV1006" s="154"/>
    </row>
    <row r="1007" spans="32:152" ht="12.75">
      <c r="AF1007" s="154"/>
      <c r="AG1007" s="154"/>
      <c r="AH1007" s="154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  <c r="BD1007" s="154"/>
      <c r="BE1007" s="154"/>
      <c r="BF1007" s="154"/>
      <c r="BG1007" s="154"/>
      <c r="BH1007" s="154"/>
      <c r="BI1007" s="154"/>
      <c r="BJ1007" s="154"/>
      <c r="BK1007" s="154"/>
      <c r="BL1007" s="154"/>
      <c r="BM1007" s="154"/>
      <c r="BN1007" s="154"/>
      <c r="BO1007" s="154"/>
      <c r="BP1007" s="154"/>
      <c r="BQ1007" s="154"/>
      <c r="BR1007" s="154"/>
      <c r="BS1007" s="154"/>
      <c r="BT1007" s="154"/>
      <c r="BU1007" s="154"/>
      <c r="BV1007" s="154"/>
      <c r="BW1007" s="154"/>
      <c r="BX1007" s="154"/>
      <c r="BY1007" s="154"/>
      <c r="BZ1007" s="154"/>
      <c r="CA1007" s="154"/>
      <c r="CB1007" s="154"/>
      <c r="CC1007" s="154"/>
      <c r="CD1007" s="154"/>
      <c r="CE1007" s="154"/>
      <c r="CF1007" s="154"/>
      <c r="CG1007" s="154"/>
      <c r="CH1007" s="154"/>
      <c r="CI1007" s="154"/>
      <c r="CJ1007" s="154"/>
      <c r="CK1007" s="154"/>
      <c r="CL1007" s="154"/>
      <c r="CM1007" s="154"/>
      <c r="CN1007" s="154"/>
      <c r="CO1007" s="154"/>
      <c r="CP1007" s="154"/>
      <c r="CQ1007" s="154"/>
      <c r="CR1007" s="154"/>
      <c r="CS1007" s="154"/>
      <c r="CT1007" s="154"/>
      <c r="CU1007" s="154"/>
      <c r="CV1007" s="154"/>
      <c r="CW1007" s="154"/>
      <c r="CX1007" s="154"/>
      <c r="CY1007" s="154"/>
      <c r="CZ1007" s="154"/>
      <c r="DA1007" s="154"/>
      <c r="DB1007" s="154"/>
      <c r="DC1007" s="154"/>
      <c r="DD1007" s="154"/>
      <c r="DE1007" s="154"/>
      <c r="DF1007" s="154"/>
      <c r="DG1007" s="154"/>
      <c r="DH1007" s="154"/>
      <c r="DI1007" s="154"/>
      <c r="DJ1007" s="154"/>
      <c r="DK1007" s="154"/>
      <c r="DL1007" s="154"/>
      <c r="DM1007" s="154"/>
      <c r="DN1007" s="154"/>
      <c r="DO1007" s="154"/>
      <c r="DP1007" s="154"/>
      <c r="DQ1007" s="154"/>
      <c r="DR1007" s="154"/>
      <c r="DS1007" s="154"/>
      <c r="DT1007" s="154"/>
      <c r="DU1007" s="154"/>
      <c r="DV1007" s="154"/>
      <c r="DW1007" s="154"/>
      <c r="DX1007" s="154"/>
      <c r="DY1007" s="154"/>
      <c r="DZ1007" s="154"/>
      <c r="EA1007" s="154"/>
      <c r="EB1007" s="154"/>
      <c r="EC1007" s="154"/>
      <c r="ED1007" s="154"/>
      <c r="EE1007" s="154"/>
      <c r="EF1007" s="154"/>
      <c r="EG1007" s="154"/>
      <c r="EH1007" s="154"/>
      <c r="EI1007" s="154"/>
      <c r="EJ1007" s="154"/>
      <c r="EK1007" s="154"/>
      <c r="EL1007" s="154"/>
      <c r="EM1007" s="154"/>
      <c r="EN1007" s="154"/>
      <c r="EO1007" s="154"/>
      <c r="EP1007" s="154"/>
      <c r="EQ1007" s="154"/>
      <c r="ER1007" s="154"/>
      <c r="ES1007" s="154"/>
      <c r="ET1007" s="154"/>
      <c r="EU1007" s="154"/>
      <c r="EV1007" s="154"/>
    </row>
    <row r="1008" spans="32:152" ht="12.75">
      <c r="AF1008" s="154"/>
      <c r="AG1008" s="154"/>
      <c r="AH1008" s="154"/>
      <c r="AI1008" s="154"/>
      <c r="AJ1008" s="154"/>
      <c r="AK1008" s="154"/>
      <c r="AL1008" s="154"/>
      <c r="AM1008" s="154"/>
      <c r="AN1008" s="154"/>
      <c r="AO1008" s="154"/>
      <c r="AP1008" s="154"/>
      <c r="AQ1008" s="154"/>
      <c r="AR1008" s="154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  <c r="BD1008" s="154"/>
      <c r="BE1008" s="154"/>
      <c r="BF1008" s="154"/>
      <c r="BG1008" s="154"/>
      <c r="BH1008" s="154"/>
      <c r="BI1008" s="154"/>
      <c r="BJ1008" s="154"/>
      <c r="BK1008" s="154"/>
      <c r="BL1008" s="154"/>
      <c r="BM1008" s="154"/>
      <c r="BN1008" s="154"/>
      <c r="BO1008" s="154"/>
      <c r="BP1008" s="154"/>
      <c r="BQ1008" s="154"/>
      <c r="BR1008" s="154"/>
      <c r="BS1008" s="154"/>
      <c r="BT1008" s="154"/>
      <c r="BU1008" s="154"/>
      <c r="BV1008" s="154"/>
      <c r="BW1008" s="154"/>
      <c r="BX1008" s="154"/>
      <c r="BY1008" s="154"/>
      <c r="BZ1008" s="154"/>
      <c r="CA1008" s="154"/>
      <c r="CB1008" s="154"/>
      <c r="CC1008" s="154"/>
      <c r="CD1008" s="154"/>
      <c r="CE1008" s="154"/>
      <c r="CF1008" s="154"/>
      <c r="CG1008" s="154"/>
      <c r="CH1008" s="154"/>
      <c r="CI1008" s="154"/>
      <c r="CJ1008" s="154"/>
      <c r="CK1008" s="154"/>
      <c r="CL1008" s="154"/>
      <c r="CM1008" s="154"/>
      <c r="CN1008" s="154"/>
      <c r="CO1008" s="154"/>
      <c r="CP1008" s="154"/>
      <c r="CQ1008" s="154"/>
      <c r="CR1008" s="154"/>
      <c r="CS1008" s="154"/>
      <c r="CT1008" s="154"/>
      <c r="CU1008" s="154"/>
      <c r="CV1008" s="154"/>
      <c r="CW1008" s="154"/>
      <c r="CX1008" s="154"/>
      <c r="CY1008" s="154"/>
      <c r="CZ1008" s="154"/>
      <c r="DA1008" s="154"/>
      <c r="DB1008" s="154"/>
      <c r="DC1008" s="154"/>
      <c r="DD1008" s="154"/>
      <c r="DE1008" s="154"/>
      <c r="DF1008" s="154"/>
      <c r="DG1008" s="154"/>
      <c r="DH1008" s="154"/>
      <c r="DI1008" s="154"/>
      <c r="DJ1008" s="154"/>
      <c r="DK1008" s="154"/>
      <c r="DL1008" s="154"/>
      <c r="DM1008" s="154"/>
      <c r="DN1008" s="154"/>
      <c r="DO1008" s="154"/>
      <c r="DP1008" s="154"/>
      <c r="DQ1008" s="154"/>
      <c r="DR1008" s="154"/>
      <c r="DS1008" s="154"/>
      <c r="DT1008" s="154"/>
      <c r="DU1008" s="154"/>
      <c r="DV1008" s="154"/>
      <c r="DW1008" s="154"/>
      <c r="DX1008" s="154"/>
      <c r="DY1008" s="154"/>
      <c r="DZ1008" s="154"/>
      <c r="EA1008" s="154"/>
      <c r="EB1008" s="154"/>
      <c r="EC1008" s="154"/>
      <c r="ED1008" s="154"/>
      <c r="EE1008" s="154"/>
      <c r="EF1008" s="154"/>
      <c r="EG1008" s="154"/>
      <c r="EH1008" s="154"/>
      <c r="EI1008" s="154"/>
      <c r="EJ1008" s="154"/>
      <c r="EK1008" s="154"/>
      <c r="EL1008" s="154"/>
      <c r="EM1008" s="154"/>
      <c r="EN1008" s="154"/>
      <c r="EO1008" s="154"/>
      <c r="EP1008" s="154"/>
      <c r="EQ1008" s="154"/>
      <c r="ER1008" s="154"/>
      <c r="ES1008" s="154"/>
      <c r="ET1008" s="154"/>
      <c r="EU1008" s="154"/>
      <c r="EV1008" s="154"/>
    </row>
    <row r="1009" spans="32:152" ht="12.75">
      <c r="AF1009" s="154"/>
      <c r="AG1009" s="154"/>
      <c r="AH1009" s="154"/>
      <c r="AI1009" s="154"/>
      <c r="AJ1009" s="154"/>
      <c r="AK1009" s="154"/>
      <c r="AL1009" s="154"/>
      <c r="AM1009" s="154"/>
      <c r="AN1009" s="154"/>
      <c r="AO1009" s="154"/>
      <c r="AP1009" s="154"/>
      <c r="AQ1009" s="154"/>
      <c r="AR1009" s="154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  <c r="BD1009" s="154"/>
      <c r="BE1009" s="154"/>
      <c r="BF1009" s="154"/>
      <c r="BG1009" s="154"/>
      <c r="BH1009" s="154"/>
      <c r="BI1009" s="154"/>
      <c r="BJ1009" s="154"/>
      <c r="BK1009" s="154"/>
      <c r="BL1009" s="154"/>
      <c r="BM1009" s="154"/>
      <c r="BN1009" s="154"/>
      <c r="BO1009" s="154"/>
      <c r="BP1009" s="154"/>
      <c r="BQ1009" s="154"/>
      <c r="BR1009" s="154"/>
      <c r="BS1009" s="154"/>
      <c r="BT1009" s="154"/>
      <c r="BU1009" s="154"/>
      <c r="BV1009" s="154"/>
      <c r="BW1009" s="154"/>
      <c r="BX1009" s="154"/>
      <c r="BY1009" s="154"/>
      <c r="BZ1009" s="154"/>
      <c r="CA1009" s="154"/>
      <c r="CB1009" s="154"/>
      <c r="CC1009" s="154"/>
      <c r="CD1009" s="154"/>
      <c r="CE1009" s="154"/>
      <c r="CF1009" s="154"/>
      <c r="CG1009" s="154"/>
      <c r="CH1009" s="154"/>
      <c r="CI1009" s="154"/>
      <c r="CJ1009" s="154"/>
      <c r="CK1009" s="154"/>
      <c r="CL1009" s="154"/>
      <c r="CM1009" s="154"/>
      <c r="CN1009" s="154"/>
      <c r="CO1009" s="154"/>
      <c r="CP1009" s="154"/>
      <c r="CQ1009" s="154"/>
      <c r="CR1009" s="154"/>
      <c r="CS1009" s="154"/>
      <c r="CT1009" s="154"/>
      <c r="CU1009" s="154"/>
      <c r="CV1009" s="154"/>
      <c r="CW1009" s="154"/>
      <c r="CX1009" s="154"/>
      <c r="CY1009" s="154"/>
      <c r="CZ1009" s="154"/>
      <c r="DA1009" s="154"/>
      <c r="DB1009" s="154"/>
      <c r="DC1009" s="154"/>
      <c r="DD1009" s="154"/>
      <c r="DE1009" s="154"/>
      <c r="DF1009" s="154"/>
      <c r="DG1009" s="154"/>
      <c r="DH1009" s="154"/>
      <c r="DI1009" s="154"/>
      <c r="DJ1009" s="154"/>
      <c r="DK1009" s="154"/>
      <c r="DL1009" s="154"/>
      <c r="DM1009" s="154"/>
      <c r="DN1009" s="154"/>
      <c r="DO1009" s="154"/>
      <c r="DP1009" s="154"/>
      <c r="DQ1009" s="154"/>
      <c r="DR1009" s="154"/>
      <c r="DS1009" s="154"/>
      <c r="DT1009" s="154"/>
      <c r="DU1009" s="154"/>
      <c r="DV1009" s="154"/>
      <c r="DW1009" s="154"/>
      <c r="DX1009" s="154"/>
      <c r="DY1009" s="154"/>
      <c r="DZ1009" s="154"/>
      <c r="EA1009" s="154"/>
      <c r="EB1009" s="154"/>
      <c r="EC1009" s="154"/>
      <c r="ED1009" s="154"/>
      <c r="EE1009" s="154"/>
      <c r="EF1009" s="154"/>
      <c r="EG1009" s="154"/>
      <c r="EH1009" s="154"/>
      <c r="EI1009" s="154"/>
      <c r="EJ1009" s="154"/>
      <c r="EK1009" s="154"/>
      <c r="EL1009" s="154"/>
      <c r="EM1009" s="154"/>
      <c r="EN1009" s="154"/>
      <c r="EO1009" s="154"/>
      <c r="EP1009" s="154"/>
      <c r="EQ1009" s="154"/>
      <c r="ER1009" s="154"/>
      <c r="ES1009" s="154"/>
      <c r="ET1009" s="154"/>
      <c r="EU1009" s="154"/>
      <c r="EV1009" s="154"/>
    </row>
    <row r="1010" spans="32:152" ht="12.75">
      <c r="AF1010" s="154"/>
      <c r="AG1010" s="154"/>
      <c r="AH1010" s="154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  <c r="BD1010" s="154"/>
      <c r="BE1010" s="154"/>
      <c r="BF1010" s="154"/>
      <c r="BG1010" s="154"/>
      <c r="BH1010" s="154"/>
      <c r="BI1010" s="154"/>
      <c r="BJ1010" s="154"/>
      <c r="BK1010" s="154"/>
      <c r="BL1010" s="154"/>
      <c r="BM1010" s="154"/>
      <c r="BN1010" s="154"/>
      <c r="BO1010" s="154"/>
      <c r="BP1010" s="154"/>
      <c r="BQ1010" s="154"/>
      <c r="BR1010" s="154"/>
      <c r="BS1010" s="154"/>
      <c r="BT1010" s="154"/>
      <c r="BU1010" s="154"/>
      <c r="BV1010" s="154"/>
      <c r="BW1010" s="154"/>
      <c r="BX1010" s="154"/>
      <c r="BY1010" s="154"/>
      <c r="BZ1010" s="154"/>
      <c r="CA1010" s="154"/>
      <c r="CB1010" s="154"/>
      <c r="CC1010" s="154"/>
      <c r="CD1010" s="154"/>
      <c r="CE1010" s="154"/>
      <c r="CF1010" s="154"/>
      <c r="CG1010" s="154"/>
      <c r="CH1010" s="154"/>
      <c r="CI1010" s="154"/>
      <c r="CJ1010" s="154"/>
      <c r="CK1010" s="154"/>
      <c r="CL1010" s="154"/>
      <c r="CM1010" s="154"/>
      <c r="CN1010" s="154"/>
      <c r="CO1010" s="154"/>
      <c r="CP1010" s="154"/>
      <c r="CQ1010" s="154"/>
      <c r="CR1010" s="154"/>
      <c r="CS1010" s="154"/>
      <c r="CT1010" s="154"/>
      <c r="CU1010" s="154"/>
      <c r="CV1010" s="154"/>
      <c r="CW1010" s="154"/>
      <c r="CX1010" s="154"/>
      <c r="CY1010" s="154"/>
      <c r="CZ1010" s="154"/>
      <c r="DA1010" s="154"/>
      <c r="DB1010" s="154"/>
      <c r="DC1010" s="154"/>
      <c r="DD1010" s="154"/>
      <c r="DE1010" s="154"/>
      <c r="DF1010" s="154"/>
      <c r="DG1010" s="154"/>
      <c r="DH1010" s="154"/>
      <c r="DI1010" s="154"/>
      <c r="DJ1010" s="154"/>
      <c r="DK1010" s="154"/>
      <c r="DL1010" s="154"/>
      <c r="DM1010" s="154"/>
      <c r="DN1010" s="154"/>
      <c r="DO1010" s="154"/>
      <c r="DP1010" s="154"/>
      <c r="DQ1010" s="154"/>
      <c r="DR1010" s="154"/>
      <c r="DS1010" s="154"/>
      <c r="DT1010" s="154"/>
      <c r="DU1010" s="154"/>
      <c r="DV1010" s="154"/>
      <c r="DW1010" s="154"/>
      <c r="DX1010" s="154"/>
      <c r="DY1010" s="154"/>
      <c r="DZ1010" s="154"/>
      <c r="EA1010" s="154"/>
      <c r="EB1010" s="154"/>
      <c r="EC1010" s="154"/>
      <c r="ED1010" s="154"/>
      <c r="EE1010" s="154"/>
      <c r="EF1010" s="154"/>
      <c r="EG1010" s="154"/>
      <c r="EH1010" s="154"/>
      <c r="EI1010" s="154"/>
      <c r="EJ1010" s="154"/>
      <c r="EK1010" s="154"/>
      <c r="EL1010" s="154"/>
      <c r="EM1010" s="154"/>
      <c r="EN1010" s="154"/>
      <c r="EO1010" s="154"/>
      <c r="EP1010" s="154"/>
      <c r="EQ1010" s="154"/>
      <c r="ER1010" s="154"/>
      <c r="ES1010" s="154"/>
      <c r="ET1010" s="154"/>
      <c r="EU1010" s="154"/>
      <c r="EV1010" s="154"/>
    </row>
    <row r="1011" spans="32:152" ht="12.75">
      <c r="AF1011" s="154"/>
      <c r="AG1011" s="154"/>
      <c r="AH1011" s="154"/>
      <c r="AI1011" s="154"/>
      <c r="AJ1011" s="154"/>
      <c r="AK1011" s="154"/>
      <c r="AL1011" s="154"/>
      <c r="AM1011" s="154"/>
      <c r="AN1011" s="154"/>
      <c r="AO1011" s="154"/>
      <c r="AP1011" s="154"/>
      <c r="AQ1011" s="154"/>
      <c r="AR1011" s="154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  <c r="BD1011" s="154"/>
      <c r="BE1011" s="154"/>
      <c r="BF1011" s="154"/>
      <c r="BG1011" s="154"/>
      <c r="BH1011" s="154"/>
      <c r="BI1011" s="154"/>
      <c r="BJ1011" s="154"/>
      <c r="BK1011" s="154"/>
      <c r="BL1011" s="154"/>
      <c r="BM1011" s="154"/>
      <c r="BN1011" s="154"/>
      <c r="BO1011" s="154"/>
      <c r="BP1011" s="154"/>
      <c r="BQ1011" s="154"/>
      <c r="BR1011" s="154"/>
      <c r="BS1011" s="154"/>
      <c r="BT1011" s="154"/>
      <c r="BU1011" s="154"/>
      <c r="BV1011" s="154"/>
      <c r="BW1011" s="154"/>
      <c r="BX1011" s="154"/>
      <c r="BY1011" s="154"/>
      <c r="BZ1011" s="154"/>
      <c r="CA1011" s="154"/>
      <c r="CB1011" s="154"/>
      <c r="CC1011" s="154"/>
      <c r="CD1011" s="154"/>
      <c r="CE1011" s="154"/>
      <c r="CF1011" s="154"/>
      <c r="CG1011" s="154"/>
      <c r="CH1011" s="154"/>
      <c r="CI1011" s="154"/>
      <c r="CJ1011" s="154"/>
      <c r="CK1011" s="154"/>
      <c r="CL1011" s="154"/>
      <c r="CM1011" s="154"/>
      <c r="CN1011" s="154"/>
      <c r="CO1011" s="154"/>
      <c r="CP1011" s="154"/>
      <c r="CQ1011" s="154"/>
      <c r="CR1011" s="154"/>
      <c r="CS1011" s="154"/>
      <c r="CT1011" s="154"/>
      <c r="CU1011" s="154"/>
      <c r="CV1011" s="154"/>
      <c r="CW1011" s="154"/>
      <c r="CX1011" s="154"/>
      <c r="CY1011" s="154"/>
      <c r="CZ1011" s="154"/>
      <c r="DA1011" s="154"/>
      <c r="DB1011" s="154"/>
      <c r="DC1011" s="154"/>
      <c r="DD1011" s="154"/>
      <c r="DE1011" s="154"/>
      <c r="DF1011" s="154"/>
      <c r="DG1011" s="154"/>
      <c r="DH1011" s="154"/>
      <c r="DI1011" s="154"/>
      <c r="DJ1011" s="154"/>
      <c r="DK1011" s="154"/>
      <c r="DL1011" s="154"/>
      <c r="DM1011" s="154"/>
      <c r="DN1011" s="154"/>
      <c r="DO1011" s="154"/>
      <c r="DP1011" s="154"/>
      <c r="DQ1011" s="154"/>
      <c r="DR1011" s="154"/>
      <c r="DS1011" s="154"/>
      <c r="DT1011" s="154"/>
      <c r="DU1011" s="154"/>
      <c r="DV1011" s="154"/>
      <c r="DW1011" s="154"/>
      <c r="DX1011" s="154"/>
      <c r="DY1011" s="154"/>
      <c r="DZ1011" s="154"/>
      <c r="EA1011" s="154"/>
      <c r="EB1011" s="154"/>
      <c r="EC1011" s="154"/>
      <c r="ED1011" s="154"/>
      <c r="EE1011" s="154"/>
      <c r="EF1011" s="154"/>
      <c r="EG1011" s="154"/>
      <c r="EH1011" s="154"/>
      <c r="EI1011" s="154"/>
      <c r="EJ1011" s="154"/>
      <c r="EK1011" s="154"/>
      <c r="EL1011" s="154"/>
      <c r="EM1011" s="154"/>
      <c r="EN1011" s="154"/>
      <c r="EO1011" s="154"/>
      <c r="EP1011" s="154"/>
      <c r="EQ1011" s="154"/>
      <c r="ER1011" s="154"/>
      <c r="ES1011" s="154"/>
      <c r="ET1011" s="154"/>
      <c r="EU1011" s="154"/>
      <c r="EV1011" s="154"/>
    </row>
    <row r="1012" spans="32:152" ht="12.75">
      <c r="AF1012" s="154"/>
      <c r="AG1012" s="154"/>
      <c r="AH1012" s="154"/>
      <c r="AI1012" s="154"/>
      <c r="AJ1012" s="154"/>
      <c r="AK1012" s="154"/>
      <c r="AL1012" s="154"/>
      <c r="AM1012" s="154"/>
      <c r="AN1012" s="154"/>
      <c r="AO1012" s="154"/>
      <c r="AP1012" s="154"/>
      <c r="AQ1012" s="154"/>
      <c r="AR1012" s="154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  <c r="BD1012" s="154"/>
      <c r="BE1012" s="154"/>
      <c r="BF1012" s="154"/>
      <c r="BG1012" s="154"/>
      <c r="BH1012" s="154"/>
      <c r="BI1012" s="154"/>
      <c r="BJ1012" s="154"/>
      <c r="BK1012" s="154"/>
      <c r="BL1012" s="154"/>
      <c r="BM1012" s="154"/>
      <c r="BN1012" s="154"/>
      <c r="BO1012" s="154"/>
      <c r="BP1012" s="154"/>
      <c r="BQ1012" s="154"/>
      <c r="BR1012" s="154"/>
      <c r="BS1012" s="154"/>
      <c r="BT1012" s="154"/>
      <c r="BU1012" s="154"/>
      <c r="BV1012" s="154"/>
      <c r="BW1012" s="154"/>
      <c r="BX1012" s="154"/>
      <c r="BY1012" s="154"/>
      <c r="BZ1012" s="154"/>
      <c r="CA1012" s="154"/>
      <c r="CB1012" s="154"/>
      <c r="CC1012" s="154"/>
      <c r="CD1012" s="154"/>
      <c r="CE1012" s="154"/>
      <c r="CF1012" s="154"/>
      <c r="CG1012" s="154"/>
      <c r="CH1012" s="154"/>
      <c r="CI1012" s="154"/>
      <c r="CJ1012" s="154"/>
      <c r="CK1012" s="154"/>
      <c r="CL1012" s="154"/>
      <c r="CM1012" s="154"/>
      <c r="CN1012" s="154"/>
      <c r="CO1012" s="154"/>
      <c r="CP1012" s="154"/>
      <c r="CQ1012" s="154"/>
      <c r="CR1012" s="154"/>
      <c r="CS1012" s="154"/>
      <c r="CT1012" s="154"/>
      <c r="CU1012" s="154"/>
      <c r="CV1012" s="154"/>
      <c r="CW1012" s="154"/>
      <c r="CX1012" s="154"/>
      <c r="CY1012" s="154"/>
      <c r="CZ1012" s="154"/>
      <c r="DA1012" s="154"/>
      <c r="DB1012" s="154"/>
      <c r="DC1012" s="154"/>
      <c r="DD1012" s="154"/>
      <c r="DE1012" s="154"/>
      <c r="DF1012" s="154"/>
      <c r="DG1012" s="154"/>
      <c r="DH1012" s="154"/>
      <c r="DI1012" s="154"/>
      <c r="DJ1012" s="154"/>
      <c r="DK1012" s="154"/>
      <c r="DL1012" s="154"/>
      <c r="DM1012" s="154"/>
      <c r="DN1012" s="154"/>
      <c r="DO1012" s="154"/>
      <c r="DP1012" s="154"/>
      <c r="DQ1012" s="154"/>
      <c r="DR1012" s="154"/>
      <c r="DS1012" s="154"/>
      <c r="DT1012" s="154"/>
      <c r="DU1012" s="154"/>
      <c r="DV1012" s="154"/>
      <c r="DW1012" s="154"/>
      <c r="DX1012" s="154"/>
      <c r="DY1012" s="154"/>
      <c r="DZ1012" s="154"/>
      <c r="EA1012" s="154"/>
      <c r="EB1012" s="154"/>
      <c r="EC1012" s="154"/>
      <c r="ED1012" s="154"/>
      <c r="EE1012" s="154"/>
      <c r="EF1012" s="154"/>
      <c r="EG1012" s="154"/>
      <c r="EH1012" s="154"/>
      <c r="EI1012" s="154"/>
      <c r="EJ1012" s="154"/>
      <c r="EK1012" s="154"/>
      <c r="EL1012" s="154"/>
      <c r="EM1012" s="154"/>
      <c r="EN1012" s="154"/>
      <c r="EO1012" s="154"/>
      <c r="EP1012" s="154"/>
      <c r="EQ1012" s="154"/>
      <c r="ER1012" s="154"/>
      <c r="ES1012" s="154"/>
      <c r="ET1012" s="154"/>
      <c r="EU1012" s="154"/>
      <c r="EV1012" s="154"/>
    </row>
    <row r="1013" spans="32:152" ht="12.75">
      <c r="AF1013" s="154"/>
      <c r="AG1013" s="154"/>
      <c r="AH1013" s="154"/>
      <c r="AI1013" s="154"/>
      <c r="AJ1013" s="154"/>
      <c r="AK1013" s="154"/>
      <c r="AL1013" s="154"/>
      <c r="AM1013" s="154"/>
      <c r="AN1013" s="154"/>
      <c r="AO1013" s="154"/>
      <c r="AP1013" s="154"/>
      <c r="AQ1013" s="154"/>
      <c r="AR1013" s="154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  <c r="BD1013" s="154"/>
      <c r="BE1013" s="154"/>
      <c r="BF1013" s="154"/>
      <c r="BG1013" s="154"/>
      <c r="BH1013" s="154"/>
      <c r="BI1013" s="154"/>
      <c r="BJ1013" s="154"/>
      <c r="BK1013" s="154"/>
      <c r="BL1013" s="154"/>
      <c r="BM1013" s="154"/>
      <c r="BN1013" s="154"/>
      <c r="BO1013" s="154"/>
      <c r="BP1013" s="154"/>
      <c r="BQ1013" s="154"/>
      <c r="BR1013" s="154"/>
      <c r="BS1013" s="154"/>
      <c r="BT1013" s="154"/>
      <c r="BU1013" s="154"/>
      <c r="BV1013" s="154"/>
      <c r="BW1013" s="154"/>
      <c r="BX1013" s="154"/>
      <c r="BY1013" s="154"/>
      <c r="BZ1013" s="154"/>
      <c r="CA1013" s="154"/>
      <c r="CB1013" s="154"/>
      <c r="CC1013" s="154"/>
      <c r="CD1013" s="154"/>
      <c r="CE1013" s="154"/>
      <c r="CF1013" s="154"/>
      <c r="CG1013" s="154"/>
      <c r="CH1013" s="154"/>
      <c r="CI1013" s="154"/>
      <c r="CJ1013" s="154"/>
      <c r="CK1013" s="154"/>
      <c r="CL1013" s="154"/>
      <c r="CM1013" s="154"/>
      <c r="CN1013" s="154"/>
      <c r="CO1013" s="154"/>
      <c r="CP1013" s="154"/>
      <c r="CQ1013" s="154"/>
      <c r="CR1013" s="154"/>
      <c r="CS1013" s="154"/>
      <c r="CT1013" s="154"/>
      <c r="CU1013" s="154"/>
      <c r="CV1013" s="154"/>
      <c r="CW1013" s="154"/>
      <c r="CX1013" s="154"/>
      <c r="CY1013" s="154"/>
      <c r="CZ1013" s="154"/>
      <c r="DA1013" s="154"/>
      <c r="DB1013" s="154"/>
      <c r="DC1013" s="154"/>
      <c r="DD1013" s="154"/>
      <c r="DE1013" s="154"/>
      <c r="DF1013" s="154"/>
      <c r="DG1013" s="154"/>
      <c r="DH1013" s="154"/>
      <c r="DI1013" s="154"/>
      <c r="DJ1013" s="154"/>
      <c r="DK1013" s="154"/>
      <c r="DL1013" s="154"/>
      <c r="DM1013" s="154"/>
      <c r="DN1013" s="154"/>
      <c r="DO1013" s="154"/>
      <c r="DP1013" s="154"/>
      <c r="DQ1013" s="154"/>
      <c r="DR1013" s="154"/>
      <c r="DS1013" s="154"/>
      <c r="DT1013" s="154"/>
      <c r="DU1013" s="154"/>
      <c r="DV1013" s="154"/>
      <c r="DW1013" s="154"/>
      <c r="DX1013" s="154"/>
      <c r="DY1013" s="154"/>
      <c r="DZ1013" s="154"/>
      <c r="EA1013" s="154"/>
      <c r="EB1013" s="154"/>
      <c r="EC1013" s="154"/>
      <c r="ED1013" s="154"/>
      <c r="EE1013" s="154"/>
      <c r="EF1013" s="154"/>
      <c r="EG1013" s="154"/>
      <c r="EH1013" s="154"/>
      <c r="EI1013" s="154"/>
      <c r="EJ1013" s="154"/>
      <c r="EK1013" s="154"/>
      <c r="EL1013" s="154"/>
      <c r="EM1013" s="154"/>
      <c r="EN1013" s="154"/>
      <c r="EO1013" s="154"/>
      <c r="EP1013" s="154"/>
      <c r="EQ1013" s="154"/>
      <c r="ER1013" s="154"/>
      <c r="ES1013" s="154"/>
      <c r="ET1013" s="154"/>
      <c r="EU1013" s="154"/>
      <c r="EV1013" s="154"/>
    </row>
    <row r="1014" spans="32:152" ht="12.75">
      <c r="AF1014" s="154"/>
      <c r="AG1014" s="154"/>
      <c r="AH1014" s="154"/>
      <c r="AI1014" s="154"/>
      <c r="AJ1014" s="154"/>
      <c r="AK1014" s="154"/>
      <c r="AL1014" s="154"/>
      <c r="AM1014" s="154"/>
      <c r="AN1014" s="154"/>
      <c r="AO1014" s="154"/>
      <c r="AP1014" s="154"/>
      <c r="AQ1014" s="154"/>
      <c r="AR1014" s="154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  <c r="BC1014" s="154"/>
      <c r="BD1014" s="154"/>
      <c r="BE1014" s="154"/>
      <c r="BF1014" s="154"/>
      <c r="BG1014" s="154"/>
      <c r="BH1014" s="154"/>
      <c r="BI1014" s="154"/>
      <c r="BJ1014" s="154"/>
      <c r="BK1014" s="154"/>
      <c r="BL1014" s="154"/>
      <c r="BM1014" s="154"/>
      <c r="BN1014" s="154"/>
      <c r="BO1014" s="154"/>
      <c r="BP1014" s="154"/>
      <c r="BQ1014" s="154"/>
      <c r="BR1014" s="154"/>
      <c r="BS1014" s="154"/>
      <c r="BT1014" s="154"/>
      <c r="BU1014" s="154"/>
      <c r="BV1014" s="154"/>
      <c r="BW1014" s="154"/>
      <c r="BX1014" s="154"/>
      <c r="BY1014" s="154"/>
      <c r="BZ1014" s="154"/>
      <c r="CA1014" s="154"/>
      <c r="CB1014" s="154"/>
      <c r="CC1014" s="154"/>
      <c r="CD1014" s="154"/>
      <c r="CE1014" s="154"/>
      <c r="CF1014" s="154"/>
      <c r="CG1014" s="154"/>
      <c r="CH1014" s="154"/>
      <c r="CI1014" s="154"/>
      <c r="CJ1014" s="154"/>
      <c r="CK1014" s="154"/>
      <c r="CL1014" s="154"/>
      <c r="CM1014" s="154"/>
      <c r="CN1014" s="154"/>
      <c r="CO1014" s="154"/>
      <c r="CP1014" s="154"/>
      <c r="CQ1014" s="154"/>
      <c r="CR1014" s="154"/>
      <c r="CS1014" s="154"/>
      <c r="CT1014" s="154"/>
      <c r="CU1014" s="154"/>
      <c r="CV1014" s="154"/>
      <c r="CW1014" s="154"/>
      <c r="CX1014" s="154"/>
      <c r="CY1014" s="154"/>
      <c r="CZ1014" s="154"/>
      <c r="DA1014" s="154"/>
      <c r="DB1014" s="154"/>
      <c r="DC1014" s="154"/>
      <c r="DD1014" s="154"/>
      <c r="DE1014" s="154"/>
      <c r="DF1014" s="154"/>
      <c r="DG1014" s="154"/>
      <c r="DH1014" s="154"/>
      <c r="DI1014" s="154"/>
      <c r="DJ1014" s="154"/>
      <c r="DK1014" s="154"/>
      <c r="DL1014" s="154"/>
      <c r="DM1014" s="154"/>
      <c r="DN1014" s="154"/>
      <c r="DO1014" s="154"/>
      <c r="DP1014" s="154"/>
      <c r="DQ1014" s="154"/>
      <c r="DR1014" s="154"/>
      <c r="DS1014" s="154"/>
      <c r="DT1014" s="154"/>
      <c r="DU1014" s="154"/>
      <c r="DV1014" s="154"/>
      <c r="DW1014" s="154"/>
      <c r="DX1014" s="154"/>
      <c r="DY1014" s="154"/>
      <c r="DZ1014" s="154"/>
      <c r="EA1014" s="154"/>
      <c r="EB1014" s="154"/>
      <c r="EC1014" s="154"/>
      <c r="ED1014" s="154"/>
      <c r="EE1014" s="154"/>
      <c r="EF1014" s="154"/>
      <c r="EG1014" s="154"/>
      <c r="EH1014" s="154"/>
      <c r="EI1014" s="154"/>
      <c r="EJ1014" s="154"/>
      <c r="EK1014" s="154"/>
      <c r="EL1014" s="154"/>
      <c r="EM1014" s="154"/>
      <c r="EN1014" s="154"/>
      <c r="EO1014" s="154"/>
      <c r="EP1014" s="154"/>
      <c r="EQ1014" s="154"/>
      <c r="ER1014" s="154"/>
      <c r="ES1014" s="154"/>
      <c r="ET1014" s="154"/>
      <c r="EU1014" s="154"/>
      <c r="EV1014" s="154"/>
    </row>
    <row r="1015" spans="32:152" ht="12.75">
      <c r="AF1015" s="154"/>
      <c r="AG1015" s="154"/>
      <c r="AH1015" s="154"/>
      <c r="AI1015" s="154"/>
      <c r="AJ1015" s="154"/>
      <c r="AK1015" s="154"/>
      <c r="AL1015" s="154"/>
      <c r="AM1015" s="154"/>
      <c r="AN1015" s="154"/>
      <c r="AO1015" s="154"/>
      <c r="AP1015" s="154"/>
      <c r="AQ1015" s="154"/>
      <c r="AR1015" s="154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  <c r="BC1015" s="154"/>
      <c r="BD1015" s="154"/>
      <c r="BE1015" s="154"/>
      <c r="BF1015" s="154"/>
      <c r="BG1015" s="154"/>
      <c r="BH1015" s="154"/>
      <c r="BI1015" s="154"/>
      <c r="BJ1015" s="154"/>
      <c r="BK1015" s="154"/>
      <c r="BL1015" s="154"/>
      <c r="BM1015" s="154"/>
      <c r="BN1015" s="154"/>
      <c r="BO1015" s="154"/>
      <c r="BP1015" s="154"/>
      <c r="BQ1015" s="154"/>
      <c r="BR1015" s="154"/>
      <c r="BS1015" s="154"/>
      <c r="BT1015" s="154"/>
      <c r="BU1015" s="154"/>
      <c r="BV1015" s="154"/>
      <c r="BW1015" s="154"/>
      <c r="BX1015" s="154"/>
      <c r="BY1015" s="154"/>
      <c r="BZ1015" s="154"/>
      <c r="CA1015" s="154"/>
      <c r="CB1015" s="154"/>
      <c r="CC1015" s="154"/>
      <c r="CD1015" s="154"/>
      <c r="CE1015" s="154"/>
      <c r="CF1015" s="154"/>
      <c r="CG1015" s="154"/>
      <c r="CH1015" s="154"/>
      <c r="CI1015" s="154"/>
      <c r="CJ1015" s="154"/>
      <c r="CK1015" s="154"/>
      <c r="CL1015" s="154"/>
      <c r="CM1015" s="154"/>
      <c r="CN1015" s="154"/>
      <c r="CO1015" s="154"/>
      <c r="CP1015" s="154"/>
      <c r="CQ1015" s="154"/>
      <c r="CR1015" s="154"/>
      <c r="CS1015" s="154"/>
      <c r="CT1015" s="154"/>
      <c r="CU1015" s="154"/>
      <c r="CV1015" s="154"/>
      <c r="CW1015" s="154"/>
      <c r="CX1015" s="154"/>
      <c r="CY1015" s="154"/>
      <c r="CZ1015" s="154"/>
      <c r="DA1015" s="154"/>
      <c r="DB1015" s="154"/>
      <c r="DC1015" s="154"/>
      <c r="DD1015" s="154"/>
      <c r="DE1015" s="154"/>
      <c r="DF1015" s="154"/>
      <c r="DG1015" s="154"/>
      <c r="DH1015" s="154"/>
      <c r="DI1015" s="154"/>
      <c r="DJ1015" s="154"/>
      <c r="DK1015" s="154"/>
      <c r="DL1015" s="154"/>
      <c r="DM1015" s="154"/>
      <c r="DN1015" s="154"/>
      <c r="DO1015" s="154"/>
      <c r="DP1015" s="154"/>
      <c r="DQ1015" s="154"/>
      <c r="DR1015" s="154"/>
      <c r="DS1015" s="154"/>
      <c r="DT1015" s="154"/>
      <c r="DU1015" s="154"/>
      <c r="DV1015" s="154"/>
      <c r="DW1015" s="154"/>
      <c r="DX1015" s="154"/>
      <c r="DY1015" s="154"/>
      <c r="DZ1015" s="154"/>
      <c r="EA1015" s="154"/>
      <c r="EB1015" s="154"/>
      <c r="EC1015" s="154"/>
      <c r="ED1015" s="154"/>
      <c r="EE1015" s="154"/>
      <c r="EF1015" s="154"/>
      <c r="EG1015" s="154"/>
      <c r="EH1015" s="154"/>
      <c r="EI1015" s="154"/>
      <c r="EJ1015" s="154"/>
      <c r="EK1015" s="154"/>
      <c r="EL1015" s="154"/>
      <c r="EM1015" s="154"/>
      <c r="EN1015" s="154"/>
      <c r="EO1015" s="154"/>
      <c r="EP1015" s="154"/>
      <c r="EQ1015" s="154"/>
      <c r="ER1015" s="154"/>
      <c r="ES1015" s="154"/>
      <c r="ET1015" s="154"/>
      <c r="EU1015" s="154"/>
      <c r="EV1015" s="154"/>
    </row>
    <row r="1016" spans="32:152" ht="12.75">
      <c r="AF1016" s="154"/>
      <c r="AG1016" s="154"/>
      <c r="AH1016" s="154"/>
      <c r="AI1016" s="154"/>
      <c r="AJ1016" s="154"/>
      <c r="AK1016" s="154"/>
      <c r="AL1016" s="154"/>
      <c r="AM1016" s="154"/>
      <c r="AN1016" s="154"/>
      <c r="AO1016" s="154"/>
      <c r="AP1016" s="154"/>
      <c r="AQ1016" s="154"/>
      <c r="AR1016" s="154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  <c r="BC1016" s="154"/>
      <c r="BD1016" s="154"/>
      <c r="BE1016" s="154"/>
      <c r="BF1016" s="154"/>
      <c r="BG1016" s="154"/>
      <c r="BH1016" s="154"/>
      <c r="BI1016" s="154"/>
      <c r="BJ1016" s="154"/>
      <c r="BK1016" s="154"/>
      <c r="BL1016" s="154"/>
      <c r="BM1016" s="154"/>
      <c r="BN1016" s="154"/>
      <c r="BO1016" s="154"/>
      <c r="BP1016" s="154"/>
      <c r="BQ1016" s="154"/>
      <c r="BR1016" s="154"/>
      <c r="BS1016" s="154"/>
      <c r="BT1016" s="154"/>
      <c r="BU1016" s="154"/>
      <c r="BV1016" s="154"/>
      <c r="BW1016" s="154"/>
      <c r="BX1016" s="154"/>
      <c r="BY1016" s="154"/>
      <c r="BZ1016" s="154"/>
      <c r="CA1016" s="154"/>
      <c r="CB1016" s="154"/>
      <c r="CC1016" s="154"/>
      <c r="CD1016" s="154"/>
      <c r="CE1016" s="154"/>
      <c r="CF1016" s="154"/>
      <c r="CG1016" s="154"/>
      <c r="CH1016" s="154"/>
      <c r="CI1016" s="154"/>
      <c r="CJ1016" s="154"/>
      <c r="CK1016" s="154"/>
      <c r="CL1016" s="154"/>
      <c r="CM1016" s="154"/>
      <c r="CN1016" s="154"/>
      <c r="CO1016" s="154"/>
      <c r="CP1016" s="154"/>
      <c r="CQ1016" s="154"/>
      <c r="CR1016" s="154"/>
      <c r="CS1016" s="154"/>
      <c r="CT1016" s="154"/>
      <c r="CU1016" s="154"/>
      <c r="CV1016" s="154"/>
      <c r="CW1016" s="154"/>
      <c r="CX1016" s="154"/>
      <c r="CY1016" s="154"/>
      <c r="CZ1016" s="154"/>
      <c r="DA1016" s="154"/>
      <c r="DB1016" s="154"/>
      <c r="DC1016" s="154"/>
      <c r="DD1016" s="154"/>
      <c r="DE1016" s="154"/>
      <c r="DF1016" s="154"/>
      <c r="DG1016" s="154"/>
      <c r="DH1016" s="154"/>
      <c r="DI1016" s="154"/>
      <c r="DJ1016" s="154"/>
      <c r="DK1016" s="154"/>
      <c r="DL1016" s="154"/>
      <c r="DM1016" s="154"/>
      <c r="DN1016" s="154"/>
      <c r="DO1016" s="154"/>
      <c r="DP1016" s="154"/>
      <c r="DQ1016" s="154"/>
      <c r="DR1016" s="154"/>
      <c r="DS1016" s="154"/>
      <c r="DT1016" s="154"/>
      <c r="DU1016" s="154"/>
      <c r="DV1016" s="154"/>
      <c r="DW1016" s="154"/>
      <c r="DX1016" s="154"/>
      <c r="DY1016" s="154"/>
      <c r="DZ1016" s="154"/>
      <c r="EA1016" s="154"/>
      <c r="EB1016" s="154"/>
      <c r="EC1016" s="154"/>
      <c r="ED1016" s="154"/>
      <c r="EE1016" s="154"/>
      <c r="EF1016" s="154"/>
      <c r="EG1016" s="154"/>
      <c r="EH1016" s="154"/>
      <c r="EI1016" s="154"/>
      <c r="EJ1016" s="154"/>
      <c r="EK1016" s="154"/>
      <c r="EL1016" s="154"/>
      <c r="EM1016" s="154"/>
      <c r="EN1016" s="154"/>
      <c r="EO1016" s="154"/>
      <c r="EP1016" s="154"/>
      <c r="EQ1016" s="154"/>
      <c r="ER1016" s="154"/>
      <c r="ES1016" s="154"/>
      <c r="ET1016" s="154"/>
      <c r="EU1016" s="154"/>
      <c r="EV1016" s="154"/>
    </row>
    <row r="1017" spans="32:152" ht="12.75">
      <c r="AF1017" s="154"/>
      <c r="AG1017" s="154"/>
      <c r="AH1017" s="154"/>
      <c r="AI1017" s="154"/>
      <c r="AJ1017" s="154"/>
      <c r="AK1017" s="154"/>
      <c r="AL1017" s="154"/>
      <c r="AM1017" s="154"/>
      <c r="AN1017" s="154"/>
      <c r="AO1017" s="154"/>
      <c r="AP1017" s="154"/>
      <c r="AQ1017" s="154"/>
      <c r="AR1017" s="154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  <c r="BD1017" s="154"/>
      <c r="BE1017" s="154"/>
      <c r="BF1017" s="154"/>
      <c r="BG1017" s="154"/>
      <c r="BH1017" s="154"/>
      <c r="BI1017" s="154"/>
      <c r="BJ1017" s="154"/>
      <c r="BK1017" s="154"/>
      <c r="BL1017" s="154"/>
      <c r="BM1017" s="154"/>
      <c r="BN1017" s="154"/>
      <c r="BO1017" s="154"/>
      <c r="BP1017" s="154"/>
      <c r="BQ1017" s="154"/>
      <c r="BR1017" s="154"/>
      <c r="BS1017" s="154"/>
      <c r="BT1017" s="154"/>
      <c r="BU1017" s="154"/>
      <c r="BV1017" s="154"/>
      <c r="BW1017" s="154"/>
      <c r="BX1017" s="154"/>
      <c r="BY1017" s="154"/>
      <c r="BZ1017" s="154"/>
      <c r="CA1017" s="154"/>
      <c r="CB1017" s="154"/>
      <c r="CC1017" s="154"/>
      <c r="CD1017" s="154"/>
      <c r="CE1017" s="154"/>
      <c r="CF1017" s="154"/>
      <c r="CG1017" s="154"/>
      <c r="CH1017" s="154"/>
      <c r="CI1017" s="154"/>
      <c r="CJ1017" s="154"/>
      <c r="CK1017" s="154"/>
      <c r="CL1017" s="154"/>
      <c r="CM1017" s="154"/>
      <c r="CN1017" s="154"/>
      <c r="CO1017" s="154"/>
      <c r="CP1017" s="154"/>
      <c r="CQ1017" s="154"/>
      <c r="CR1017" s="154"/>
      <c r="CS1017" s="154"/>
      <c r="CT1017" s="154"/>
      <c r="CU1017" s="154"/>
      <c r="CV1017" s="154"/>
      <c r="CW1017" s="154"/>
      <c r="CX1017" s="154"/>
      <c r="CY1017" s="154"/>
      <c r="CZ1017" s="154"/>
      <c r="DA1017" s="154"/>
      <c r="DB1017" s="154"/>
      <c r="DC1017" s="154"/>
      <c r="DD1017" s="154"/>
      <c r="DE1017" s="154"/>
      <c r="DF1017" s="154"/>
      <c r="DG1017" s="154"/>
      <c r="DH1017" s="154"/>
      <c r="DI1017" s="154"/>
      <c r="DJ1017" s="154"/>
      <c r="DK1017" s="154"/>
      <c r="DL1017" s="154"/>
      <c r="DM1017" s="154"/>
      <c r="DN1017" s="154"/>
      <c r="DO1017" s="154"/>
      <c r="DP1017" s="154"/>
      <c r="DQ1017" s="154"/>
      <c r="DR1017" s="154"/>
      <c r="DS1017" s="154"/>
      <c r="DT1017" s="154"/>
      <c r="DU1017" s="154"/>
      <c r="DV1017" s="154"/>
      <c r="DW1017" s="154"/>
      <c r="DX1017" s="154"/>
      <c r="DY1017" s="154"/>
      <c r="DZ1017" s="154"/>
      <c r="EA1017" s="154"/>
      <c r="EB1017" s="154"/>
      <c r="EC1017" s="154"/>
      <c r="ED1017" s="154"/>
      <c r="EE1017" s="154"/>
      <c r="EF1017" s="154"/>
      <c r="EG1017" s="154"/>
      <c r="EH1017" s="154"/>
      <c r="EI1017" s="154"/>
      <c r="EJ1017" s="154"/>
      <c r="EK1017" s="154"/>
      <c r="EL1017" s="154"/>
      <c r="EM1017" s="154"/>
      <c r="EN1017" s="154"/>
      <c r="EO1017" s="154"/>
      <c r="EP1017" s="154"/>
      <c r="EQ1017" s="154"/>
      <c r="ER1017" s="154"/>
      <c r="ES1017" s="154"/>
      <c r="ET1017" s="154"/>
      <c r="EU1017" s="154"/>
      <c r="EV1017" s="154"/>
    </row>
    <row r="1018" spans="32:152" ht="12.75">
      <c r="AF1018" s="154"/>
      <c r="AG1018" s="154"/>
      <c r="AH1018" s="154"/>
      <c r="AI1018" s="154"/>
      <c r="AJ1018" s="154"/>
      <c r="AK1018" s="154"/>
      <c r="AL1018" s="154"/>
      <c r="AM1018" s="154"/>
      <c r="AN1018" s="154"/>
      <c r="AO1018" s="154"/>
      <c r="AP1018" s="154"/>
      <c r="AQ1018" s="154"/>
      <c r="AR1018" s="154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  <c r="BD1018" s="154"/>
      <c r="BE1018" s="154"/>
      <c r="BF1018" s="154"/>
      <c r="BG1018" s="154"/>
      <c r="BH1018" s="154"/>
      <c r="BI1018" s="154"/>
      <c r="BJ1018" s="154"/>
      <c r="BK1018" s="154"/>
      <c r="BL1018" s="154"/>
      <c r="BM1018" s="154"/>
      <c r="BN1018" s="154"/>
      <c r="BO1018" s="154"/>
      <c r="BP1018" s="154"/>
      <c r="BQ1018" s="154"/>
      <c r="BR1018" s="154"/>
      <c r="BS1018" s="154"/>
      <c r="BT1018" s="154"/>
      <c r="BU1018" s="154"/>
      <c r="BV1018" s="154"/>
      <c r="BW1018" s="154"/>
      <c r="BX1018" s="154"/>
      <c r="BY1018" s="154"/>
      <c r="BZ1018" s="154"/>
      <c r="CA1018" s="154"/>
      <c r="CB1018" s="154"/>
      <c r="CC1018" s="154"/>
      <c r="CD1018" s="154"/>
      <c r="CE1018" s="154"/>
      <c r="CF1018" s="154"/>
      <c r="CG1018" s="154"/>
      <c r="CH1018" s="154"/>
      <c r="CI1018" s="154"/>
      <c r="CJ1018" s="154"/>
      <c r="CK1018" s="154"/>
      <c r="CL1018" s="154"/>
      <c r="CM1018" s="154"/>
      <c r="CN1018" s="154"/>
      <c r="CO1018" s="154"/>
      <c r="CP1018" s="154"/>
      <c r="CQ1018" s="154"/>
      <c r="CR1018" s="154"/>
      <c r="CS1018" s="154"/>
      <c r="CT1018" s="154"/>
      <c r="CU1018" s="154"/>
      <c r="CV1018" s="154"/>
      <c r="CW1018" s="154"/>
      <c r="CX1018" s="154"/>
      <c r="CY1018" s="154"/>
      <c r="CZ1018" s="154"/>
      <c r="DA1018" s="154"/>
      <c r="DB1018" s="154"/>
      <c r="DC1018" s="154"/>
      <c r="DD1018" s="154"/>
      <c r="DE1018" s="154"/>
      <c r="DF1018" s="154"/>
      <c r="DG1018" s="154"/>
      <c r="DH1018" s="154"/>
      <c r="DI1018" s="154"/>
      <c r="DJ1018" s="154"/>
      <c r="DK1018" s="154"/>
      <c r="DL1018" s="154"/>
      <c r="DM1018" s="154"/>
      <c r="DN1018" s="154"/>
      <c r="DO1018" s="154"/>
      <c r="DP1018" s="154"/>
      <c r="DQ1018" s="154"/>
      <c r="DR1018" s="154"/>
      <c r="DS1018" s="154"/>
      <c r="DT1018" s="154"/>
      <c r="DU1018" s="154"/>
      <c r="DV1018" s="154"/>
      <c r="DW1018" s="154"/>
      <c r="DX1018" s="154"/>
      <c r="DY1018" s="154"/>
      <c r="DZ1018" s="154"/>
      <c r="EA1018" s="154"/>
      <c r="EB1018" s="154"/>
      <c r="EC1018" s="154"/>
      <c r="ED1018" s="154"/>
      <c r="EE1018" s="154"/>
      <c r="EF1018" s="154"/>
      <c r="EG1018" s="154"/>
      <c r="EH1018" s="154"/>
      <c r="EI1018" s="154"/>
      <c r="EJ1018" s="154"/>
      <c r="EK1018" s="154"/>
      <c r="EL1018" s="154"/>
      <c r="EM1018" s="154"/>
      <c r="EN1018" s="154"/>
      <c r="EO1018" s="154"/>
      <c r="EP1018" s="154"/>
      <c r="EQ1018" s="154"/>
      <c r="ER1018" s="154"/>
      <c r="ES1018" s="154"/>
      <c r="ET1018" s="154"/>
      <c r="EU1018" s="154"/>
      <c r="EV1018" s="154"/>
    </row>
    <row r="1019" spans="32:152" ht="12.75">
      <c r="AF1019" s="154"/>
      <c r="AG1019" s="154"/>
      <c r="AH1019" s="154"/>
      <c r="AI1019" s="154"/>
      <c r="AJ1019" s="154"/>
      <c r="AK1019" s="154"/>
      <c r="AL1019" s="154"/>
      <c r="AM1019" s="154"/>
      <c r="AN1019" s="154"/>
      <c r="AO1019" s="154"/>
      <c r="AP1019" s="154"/>
      <c r="AQ1019" s="154"/>
      <c r="AR1019" s="154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  <c r="BD1019" s="154"/>
      <c r="BE1019" s="154"/>
      <c r="BF1019" s="154"/>
      <c r="BG1019" s="154"/>
      <c r="BH1019" s="154"/>
      <c r="BI1019" s="154"/>
      <c r="BJ1019" s="154"/>
      <c r="BK1019" s="154"/>
      <c r="BL1019" s="154"/>
      <c r="BM1019" s="154"/>
      <c r="BN1019" s="154"/>
      <c r="BO1019" s="154"/>
      <c r="BP1019" s="154"/>
      <c r="BQ1019" s="154"/>
      <c r="BR1019" s="154"/>
      <c r="BS1019" s="154"/>
      <c r="BT1019" s="154"/>
      <c r="BU1019" s="154"/>
      <c r="BV1019" s="154"/>
      <c r="BW1019" s="154"/>
      <c r="BX1019" s="154"/>
      <c r="BY1019" s="154"/>
      <c r="BZ1019" s="154"/>
      <c r="CA1019" s="154"/>
      <c r="CB1019" s="154"/>
      <c r="CC1019" s="154"/>
      <c r="CD1019" s="154"/>
      <c r="CE1019" s="154"/>
      <c r="CF1019" s="154"/>
      <c r="CG1019" s="154"/>
      <c r="CH1019" s="154"/>
      <c r="CI1019" s="154"/>
      <c r="CJ1019" s="154"/>
      <c r="CK1019" s="154"/>
      <c r="CL1019" s="154"/>
      <c r="CM1019" s="154"/>
      <c r="CN1019" s="154"/>
      <c r="CO1019" s="154"/>
      <c r="CP1019" s="154"/>
      <c r="CQ1019" s="154"/>
      <c r="CR1019" s="154"/>
      <c r="CS1019" s="154"/>
      <c r="CT1019" s="154"/>
      <c r="CU1019" s="154"/>
      <c r="CV1019" s="154"/>
      <c r="CW1019" s="154"/>
      <c r="CX1019" s="154"/>
      <c r="CY1019" s="154"/>
      <c r="CZ1019" s="154"/>
      <c r="DA1019" s="154"/>
      <c r="DB1019" s="154"/>
      <c r="DC1019" s="154"/>
      <c r="DD1019" s="154"/>
      <c r="DE1019" s="154"/>
      <c r="DF1019" s="154"/>
      <c r="DG1019" s="154"/>
      <c r="DH1019" s="154"/>
      <c r="DI1019" s="154"/>
      <c r="DJ1019" s="154"/>
      <c r="DK1019" s="154"/>
      <c r="DL1019" s="154"/>
      <c r="DM1019" s="154"/>
      <c r="DN1019" s="154"/>
      <c r="DO1019" s="154"/>
      <c r="DP1019" s="154"/>
      <c r="DQ1019" s="154"/>
      <c r="DR1019" s="154"/>
      <c r="DS1019" s="154"/>
      <c r="DT1019" s="154"/>
      <c r="DU1019" s="154"/>
      <c r="DV1019" s="154"/>
      <c r="DW1019" s="154"/>
      <c r="DX1019" s="154"/>
      <c r="DY1019" s="154"/>
      <c r="DZ1019" s="154"/>
      <c r="EA1019" s="154"/>
      <c r="EB1019" s="154"/>
      <c r="EC1019" s="154"/>
      <c r="ED1019" s="154"/>
      <c r="EE1019" s="154"/>
      <c r="EF1019" s="154"/>
      <c r="EG1019" s="154"/>
      <c r="EH1019" s="154"/>
      <c r="EI1019" s="154"/>
      <c r="EJ1019" s="154"/>
      <c r="EK1019" s="154"/>
      <c r="EL1019" s="154"/>
      <c r="EM1019" s="154"/>
      <c r="EN1019" s="154"/>
      <c r="EO1019" s="154"/>
      <c r="EP1019" s="154"/>
      <c r="EQ1019" s="154"/>
      <c r="ER1019" s="154"/>
      <c r="ES1019" s="154"/>
      <c r="ET1019" s="154"/>
      <c r="EU1019" s="154"/>
      <c r="EV1019" s="154"/>
    </row>
    <row r="1020" spans="32:152" ht="12.75">
      <c r="AF1020" s="154"/>
      <c r="AG1020" s="154"/>
      <c r="AH1020" s="154"/>
      <c r="AI1020" s="154"/>
      <c r="AJ1020" s="154"/>
      <c r="AK1020" s="154"/>
      <c r="AL1020" s="154"/>
      <c r="AM1020" s="154"/>
      <c r="AN1020" s="154"/>
      <c r="AO1020" s="154"/>
      <c r="AP1020" s="154"/>
      <c r="AQ1020" s="154"/>
      <c r="AR1020" s="154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  <c r="BC1020" s="154"/>
      <c r="BD1020" s="154"/>
      <c r="BE1020" s="154"/>
      <c r="BF1020" s="154"/>
      <c r="BG1020" s="154"/>
      <c r="BH1020" s="154"/>
      <c r="BI1020" s="154"/>
      <c r="BJ1020" s="154"/>
      <c r="BK1020" s="154"/>
      <c r="BL1020" s="154"/>
      <c r="BM1020" s="154"/>
      <c r="BN1020" s="154"/>
      <c r="BO1020" s="154"/>
      <c r="BP1020" s="154"/>
      <c r="BQ1020" s="154"/>
      <c r="BR1020" s="154"/>
      <c r="BS1020" s="154"/>
      <c r="BT1020" s="154"/>
      <c r="BU1020" s="154"/>
      <c r="BV1020" s="154"/>
      <c r="BW1020" s="154"/>
      <c r="BX1020" s="154"/>
      <c r="BY1020" s="154"/>
      <c r="BZ1020" s="154"/>
      <c r="CA1020" s="154"/>
      <c r="CB1020" s="154"/>
      <c r="CC1020" s="154"/>
      <c r="CD1020" s="154"/>
      <c r="CE1020" s="154"/>
      <c r="CF1020" s="154"/>
      <c r="CG1020" s="154"/>
      <c r="CH1020" s="154"/>
      <c r="CI1020" s="154"/>
      <c r="CJ1020" s="154"/>
      <c r="CK1020" s="154"/>
      <c r="CL1020" s="154"/>
      <c r="CM1020" s="154"/>
      <c r="CN1020" s="154"/>
      <c r="CO1020" s="154"/>
      <c r="CP1020" s="154"/>
      <c r="CQ1020" s="154"/>
      <c r="CR1020" s="154"/>
      <c r="CS1020" s="154"/>
      <c r="CT1020" s="154"/>
      <c r="CU1020" s="154"/>
      <c r="CV1020" s="154"/>
      <c r="CW1020" s="154"/>
      <c r="CX1020" s="154"/>
      <c r="CY1020" s="154"/>
      <c r="CZ1020" s="154"/>
      <c r="DA1020" s="154"/>
      <c r="DB1020" s="154"/>
      <c r="DC1020" s="154"/>
      <c r="DD1020" s="154"/>
      <c r="DE1020" s="154"/>
      <c r="DF1020" s="154"/>
      <c r="DG1020" s="154"/>
      <c r="DH1020" s="154"/>
      <c r="DI1020" s="154"/>
      <c r="DJ1020" s="154"/>
      <c r="DK1020" s="154"/>
      <c r="DL1020" s="154"/>
      <c r="DM1020" s="154"/>
      <c r="DN1020" s="154"/>
      <c r="DO1020" s="154"/>
      <c r="DP1020" s="154"/>
      <c r="DQ1020" s="154"/>
      <c r="DR1020" s="154"/>
      <c r="DS1020" s="154"/>
      <c r="DT1020" s="154"/>
      <c r="DU1020" s="154"/>
      <c r="DV1020" s="154"/>
      <c r="DW1020" s="154"/>
      <c r="DX1020" s="154"/>
      <c r="DY1020" s="154"/>
      <c r="DZ1020" s="154"/>
      <c r="EA1020" s="154"/>
      <c r="EB1020" s="154"/>
      <c r="EC1020" s="154"/>
      <c r="ED1020" s="154"/>
      <c r="EE1020" s="154"/>
      <c r="EF1020" s="154"/>
      <c r="EG1020" s="154"/>
      <c r="EH1020" s="154"/>
      <c r="EI1020" s="154"/>
      <c r="EJ1020" s="154"/>
      <c r="EK1020" s="154"/>
      <c r="EL1020" s="154"/>
      <c r="EM1020" s="154"/>
      <c r="EN1020" s="154"/>
      <c r="EO1020" s="154"/>
      <c r="EP1020" s="154"/>
      <c r="EQ1020" s="154"/>
      <c r="ER1020" s="154"/>
      <c r="ES1020" s="154"/>
      <c r="ET1020" s="154"/>
      <c r="EU1020" s="154"/>
      <c r="EV1020" s="154"/>
    </row>
    <row r="1021" spans="32:152" ht="12.75">
      <c r="AF1021" s="154"/>
      <c r="AG1021" s="154"/>
      <c r="AH1021" s="154"/>
      <c r="AI1021" s="154"/>
      <c r="AJ1021" s="154"/>
      <c r="AK1021" s="154"/>
      <c r="AL1021" s="154"/>
      <c r="AM1021" s="154"/>
      <c r="AN1021" s="154"/>
      <c r="AO1021" s="154"/>
      <c r="AP1021" s="154"/>
      <c r="AQ1021" s="154"/>
      <c r="AR1021" s="154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  <c r="BD1021" s="154"/>
      <c r="BE1021" s="154"/>
      <c r="BF1021" s="154"/>
      <c r="BG1021" s="154"/>
      <c r="BH1021" s="154"/>
      <c r="BI1021" s="154"/>
      <c r="BJ1021" s="154"/>
      <c r="BK1021" s="154"/>
      <c r="BL1021" s="154"/>
      <c r="BM1021" s="154"/>
      <c r="BN1021" s="154"/>
      <c r="BO1021" s="154"/>
      <c r="BP1021" s="154"/>
      <c r="BQ1021" s="154"/>
      <c r="BR1021" s="154"/>
      <c r="BS1021" s="154"/>
      <c r="BT1021" s="154"/>
      <c r="BU1021" s="154"/>
      <c r="BV1021" s="154"/>
      <c r="BW1021" s="154"/>
      <c r="BX1021" s="154"/>
      <c r="BY1021" s="154"/>
      <c r="BZ1021" s="154"/>
      <c r="CA1021" s="154"/>
      <c r="CB1021" s="154"/>
      <c r="CC1021" s="154"/>
      <c r="CD1021" s="154"/>
      <c r="CE1021" s="154"/>
      <c r="CF1021" s="154"/>
      <c r="CG1021" s="154"/>
      <c r="CH1021" s="154"/>
      <c r="CI1021" s="154"/>
      <c r="CJ1021" s="154"/>
      <c r="CK1021" s="154"/>
      <c r="CL1021" s="154"/>
      <c r="CM1021" s="154"/>
      <c r="CN1021" s="154"/>
      <c r="CO1021" s="154"/>
      <c r="CP1021" s="154"/>
      <c r="CQ1021" s="154"/>
      <c r="CR1021" s="154"/>
      <c r="CS1021" s="154"/>
      <c r="CT1021" s="154"/>
      <c r="CU1021" s="154"/>
      <c r="CV1021" s="154"/>
      <c r="CW1021" s="154"/>
      <c r="CX1021" s="154"/>
      <c r="CY1021" s="154"/>
      <c r="CZ1021" s="154"/>
      <c r="DA1021" s="154"/>
      <c r="DB1021" s="154"/>
      <c r="DC1021" s="154"/>
      <c r="DD1021" s="154"/>
      <c r="DE1021" s="154"/>
      <c r="DF1021" s="154"/>
      <c r="DG1021" s="154"/>
      <c r="DH1021" s="154"/>
      <c r="DI1021" s="154"/>
      <c r="DJ1021" s="154"/>
      <c r="DK1021" s="154"/>
      <c r="DL1021" s="154"/>
      <c r="DM1021" s="154"/>
      <c r="DN1021" s="154"/>
      <c r="DO1021" s="154"/>
      <c r="DP1021" s="154"/>
      <c r="DQ1021" s="154"/>
      <c r="DR1021" s="154"/>
      <c r="DS1021" s="154"/>
      <c r="DT1021" s="154"/>
      <c r="DU1021" s="154"/>
      <c r="DV1021" s="154"/>
      <c r="DW1021" s="154"/>
      <c r="DX1021" s="154"/>
      <c r="DY1021" s="154"/>
      <c r="DZ1021" s="154"/>
      <c r="EA1021" s="154"/>
      <c r="EB1021" s="154"/>
      <c r="EC1021" s="154"/>
      <c r="ED1021" s="154"/>
      <c r="EE1021" s="154"/>
      <c r="EF1021" s="154"/>
      <c r="EG1021" s="154"/>
      <c r="EH1021" s="154"/>
      <c r="EI1021" s="154"/>
      <c r="EJ1021" s="154"/>
      <c r="EK1021" s="154"/>
      <c r="EL1021" s="154"/>
      <c r="EM1021" s="154"/>
      <c r="EN1021" s="154"/>
      <c r="EO1021" s="154"/>
      <c r="EP1021" s="154"/>
      <c r="EQ1021" s="154"/>
      <c r="ER1021" s="154"/>
      <c r="ES1021" s="154"/>
      <c r="ET1021" s="154"/>
      <c r="EU1021" s="154"/>
      <c r="EV1021" s="154"/>
    </row>
    <row r="1022" spans="32:152" ht="12.75">
      <c r="AF1022" s="154"/>
      <c r="AG1022" s="154"/>
      <c r="AH1022" s="154"/>
      <c r="AI1022" s="154"/>
      <c r="AJ1022" s="154"/>
      <c r="AK1022" s="154"/>
      <c r="AL1022" s="154"/>
      <c r="AM1022" s="154"/>
      <c r="AN1022" s="154"/>
      <c r="AO1022" s="154"/>
      <c r="AP1022" s="154"/>
      <c r="AQ1022" s="154"/>
      <c r="AR1022" s="154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  <c r="BD1022" s="154"/>
      <c r="BE1022" s="154"/>
      <c r="BF1022" s="154"/>
      <c r="BG1022" s="154"/>
      <c r="BH1022" s="154"/>
      <c r="BI1022" s="154"/>
      <c r="BJ1022" s="154"/>
      <c r="BK1022" s="154"/>
      <c r="BL1022" s="154"/>
      <c r="BM1022" s="154"/>
      <c r="BN1022" s="154"/>
      <c r="BO1022" s="154"/>
      <c r="BP1022" s="154"/>
      <c r="BQ1022" s="154"/>
      <c r="BR1022" s="154"/>
      <c r="BS1022" s="154"/>
      <c r="BT1022" s="154"/>
      <c r="BU1022" s="154"/>
      <c r="BV1022" s="154"/>
      <c r="BW1022" s="154"/>
      <c r="BX1022" s="154"/>
      <c r="BY1022" s="154"/>
      <c r="BZ1022" s="154"/>
      <c r="CA1022" s="154"/>
      <c r="CB1022" s="154"/>
      <c r="CC1022" s="154"/>
      <c r="CD1022" s="154"/>
      <c r="CE1022" s="154"/>
      <c r="CF1022" s="154"/>
      <c r="CG1022" s="154"/>
      <c r="CH1022" s="154"/>
      <c r="CI1022" s="154"/>
      <c r="CJ1022" s="154"/>
      <c r="CK1022" s="154"/>
      <c r="CL1022" s="154"/>
      <c r="CM1022" s="154"/>
      <c r="CN1022" s="154"/>
      <c r="CO1022" s="154"/>
      <c r="CP1022" s="154"/>
      <c r="CQ1022" s="154"/>
      <c r="CR1022" s="154"/>
      <c r="CS1022" s="154"/>
      <c r="CT1022" s="154"/>
      <c r="CU1022" s="154"/>
      <c r="CV1022" s="154"/>
      <c r="CW1022" s="154"/>
      <c r="CX1022" s="154"/>
      <c r="CY1022" s="154"/>
      <c r="CZ1022" s="154"/>
      <c r="DA1022" s="154"/>
      <c r="DB1022" s="154"/>
      <c r="DC1022" s="154"/>
      <c r="DD1022" s="154"/>
      <c r="DE1022" s="154"/>
      <c r="DF1022" s="154"/>
      <c r="DG1022" s="154"/>
      <c r="DH1022" s="154"/>
      <c r="DI1022" s="154"/>
      <c r="DJ1022" s="154"/>
      <c r="DK1022" s="154"/>
      <c r="DL1022" s="154"/>
      <c r="DM1022" s="154"/>
      <c r="DN1022" s="154"/>
      <c r="DO1022" s="154"/>
      <c r="DP1022" s="154"/>
      <c r="DQ1022" s="154"/>
      <c r="DR1022" s="154"/>
      <c r="DS1022" s="154"/>
      <c r="DT1022" s="154"/>
      <c r="DU1022" s="154"/>
      <c r="DV1022" s="154"/>
      <c r="DW1022" s="154"/>
      <c r="DX1022" s="154"/>
      <c r="DY1022" s="154"/>
      <c r="DZ1022" s="154"/>
      <c r="EA1022" s="154"/>
      <c r="EB1022" s="154"/>
      <c r="EC1022" s="154"/>
      <c r="ED1022" s="154"/>
      <c r="EE1022" s="154"/>
      <c r="EF1022" s="154"/>
      <c r="EG1022" s="154"/>
      <c r="EH1022" s="154"/>
      <c r="EI1022" s="154"/>
      <c r="EJ1022" s="154"/>
      <c r="EK1022" s="154"/>
      <c r="EL1022" s="154"/>
      <c r="EM1022" s="154"/>
      <c r="EN1022" s="154"/>
      <c r="EO1022" s="154"/>
      <c r="EP1022" s="154"/>
      <c r="EQ1022" s="154"/>
      <c r="ER1022" s="154"/>
      <c r="ES1022" s="154"/>
      <c r="ET1022" s="154"/>
      <c r="EU1022" s="154"/>
      <c r="EV1022" s="154"/>
    </row>
    <row r="1023" spans="32:152" ht="12.75">
      <c r="AF1023" s="154"/>
      <c r="AG1023" s="154"/>
      <c r="AH1023" s="154"/>
      <c r="AI1023" s="154"/>
      <c r="AJ1023" s="154"/>
      <c r="AK1023" s="154"/>
      <c r="AL1023" s="154"/>
      <c r="AM1023" s="154"/>
      <c r="AN1023" s="154"/>
      <c r="AO1023" s="154"/>
      <c r="AP1023" s="154"/>
      <c r="AQ1023" s="154"/>
      <c r="AR1023" s="154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  <c r="BD1023" s="154"/>
      <c r="BE1023" s="154"/>
      <c r="BF1023" s="154"/>
      <c r="BG1023" s="154"/>
      <c r="BH1023" s="154"/>
      <c r="BI1023" s="154"/>
      <c r="BJ1023" s="154"/>
      <c r="BK1023" s="154"/>
      <c r="BL1023" s="154"/>
      <c r="BM1023" s="154"/>
      <c r="BN1023" s="154"/>
      <c r="BO1023" s="154"/>
      <c r="BP1023" s="154"/>
      <c r="BQ1023" s="154"/>
      <c r="BR1023" s="154"/>
      <c r="BS1023" s="154"/>
      <c r="BT1023" s="154"/>
      <c r="BU1023" s="154"/>
      <c r="BV1023" s="154"/>
      <c r="BW1023" s="154"/>
      <c r="BX1023" s="154"/>
      <c r="BY1023" s="154"/>
      <c r="BZ1023" s="154"/>
      <c r="CA1023" s="154"/>
      <c r="CB1023" s="154"/>
      <c r="CC1023" s="154"/>
      <c r="CD1023" s="154"/>
      <c r="CE1023" s="154"/>
      <c r="CF1023" s="154"/>
      <c r="CG1023" s="154"/>
      <c r="CH1023" s="154"/>
      <c r="CI1023" s="154"/>
      <c r="CJ1023" s="154"/>
      <c r="CK1023" s="154"/>
      <c r="CL1023" s="154"/>
      <c r="CM1023" s="154"/>
      <c r="CN1023" s="154"/>
      <c r="CO1023" s="154"/>
      <c r="CP1023" s="154"/>
      <c r="CQ1023" s="154"/>
      <c r="CR1023" s="154"/>
      <c r="CS1023" s="154"/>
      <c r="CT1023" s="154"/>
      <c r="CU1023" s="154"/>
      <c r="CV1023" s="154"/>
      <c r="CW1023" s="154"/>
      <c r="CX1023" s="154"/>
      <c r="CY1023" s="154"/>
      <c r="CZ1023" s="154"/>
      <c r="DA1023" s="154"/>
      <c r="DB1023" s="154"/>
      <c r="DC1023" s="154"/>
      <c r="DD1023" s="154"/>
      <c r="DE1023" s="154"/>
      <c r="DF1023" s="154"/>
      <c r="DG1023" s="154"/>
      <c r="DH1023" s="154"/>
      <c r="DI1023" s="154"/>
      <c r="DJ1023" s="154"/>
      <c r="DK1023" s="154"/>
      <c r="DL1023" s="154"/>
      <c r="DM1023" s="154"/>
      <c r="DN1023" s="154"/>
      <c r="DO1023" s="154"/>
      <c r="DP1023" s="154"/>
      <c r="DQ1023" s="154"/>
      <c r="DR1023" s="154"/>
      <c r="DS1023" s="154"/>
      <c r="DT1023" s="154"/>
      <c r="DU1023" s="154"/>
      <c r="DV1023" s="154"/>
      <c r="DW1023" s="154"/>
      <c r="DX1023" s="154"/>
      <c r="DY1023" s="154"/>
      <c r="DZ1023" s="154"/>
      <c r="EA1023" s="154"/>
      <c r="EB1023" s="154"/>
      <c r="EC1023" s="154"/>
      <c r="ED1023" s="154"/>
      <c r="EE1023" s="154"/>
      <c r="EF1023" s="154"/>
      <c r="EG1023" s="154"/>
      <c r="EH1023" s="154"/>
      <c r="EI1023" s="154"/>
      <c r="EJ1023" s="154"/>
      <c r="EK1023" s="154"/>
      <c r="EL1023" s="154"/>
      <c r="EM1023" s="154"/>
      <c r="EN1023" s="154"/>
      <c r="EO1023" s="154"/>
      <c r="EP1023" s="154"/>
      <c r="EQ1023" s="154"/>
      <c r="ER1023" s="154"/>
      <c r="ES1023" s="154"/>
      <c r="ET1023" s="154"/>
      <c r="EU1023" s="154"/>
      <c r="EV1023" s="154"/>
    </row>
    <row r="1024" spans="32:152" ht="12.75">
      <c r="AF1024" s="154"/>
      <c r="AG1024" s="154"/>
      <c r="AH1024" s="154"/>
      <c r="AI1024" s="154"/>
      <c r="AJ1024" s="154"/>
      <c r="AK1024" s="154"/>
      <c r="AL1024" s="154"/>
      <c r="AM1024" s="154"/>
      <c r="AN1024" s="154"/>
      <c r="AO1024" s="154"/>
      <c r="AP1024" s="154"/>
      <c r="AQ1024" s="154"/>
      <c r="AR1024" s="154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  <c r="BD1024" s="154"/>
      <c r="BE1024" s="154"/>
      <c r="BF1024" s="154"/>
      <c r="BG1024" s="154"/>
      <c r="BH1024" s="154"/>
      <c r="BI1024" s="154"/>
      <c r="BJ1024" s="154"/>
      <c r="BK1024" s="154"/>
      <c r="BL1024" s="154"/>
      <c r="BM1024" s="154"/>
      <c r="BN1024" s="154"/>
      <c r="BO1024" s="154"/>
      <c r="BP1024" s="154"/>
      <c r="BQ1024" s="154"/>
      <c r="BR1024" s="154"/>
      <c r="BS1024" s="154"/>
      <c r="BT1024" s="154"/>
      <c r="BU1024" s="154"/>
      <c r="BV1024" s="154"/>
      <c r="BW1024" s="154"/>
      <c r="BX1024" s="154"/>
      <c r="BY1024" s="154"/>
      <c r="BZ1024" s="154"/>
      <c r="CA1024" s="154"/>
      <c r="CB1024" s="154"/>
      <c r="CC1024" s="154"/>
      <c r="CD1024" s="154"/>
      <c r="CE1024" s="154"/>
      <c r="CF1024" s="154"/>
      <c r="CG1024" s="154"/>
      <c r="CH1024" s="154"/>
      <c r="CI1024" s="154"/>
      <c r="CJ1024" s="154"/>
      <c r="CK1024" s="154"/>
      <c r="CL1024" s="154"/>
      <c r="CM1024" s="154"/>
      <c r="CN1024" s="154"/>
      <c r="CO1024" s="154"/>
      <c r="CP1024" s="154"/>
      <c r="CQ1024" s="154"/>
      <c r="CR1024" s="154"/>
      <c r="CS1024" s="154"/>
      <c r="CT1024" s="154"/>
      <c r="CU1024" s="154"/>
      <c r="CV1024" s="154"/>
      <c r="CW1024" s="154"/>
      <c r="CX1024" s="154"/>
      <c r="CY1024" s="154"/>
      <c r="CZ1024" s="154"/>
      <c r="DA1024" s="154"/>
      <c r="DB1024" s="154"/>
      <c r="DC1024" s="154"/>
      <c r="DD1024" s="154"/>
      <c r="DE1024" s="154"/>
      <c r="DF1024" s="154"/>
      <c r="DG1024" s="154"/>
      <c r="DH1024" s="154"/>
      <c r="DI1024" s="154"/>
      <c r="DJ1024" s="154"/>
      <c r="DK1024" s="154"/>
      <c r="DL1024" s="154"/>
      <c r="DM1024" s="154"/>
      <c r="DN1024" s="154"/>
      <c r="DO1024" s="154"/>
      <c r="DP1024" s="154"/>
      <c r="DQ1024" s="154"/>
      <c r="DR1024" s="154"/>
      <c r="DS1024" s="154"/>
      <c r="DT1024" s="154"/>
      <c r="DU1024" s="154"/>
      <c r="DV1024" s="154"/>
      <c r="DW1024" s="154"/>
      <c r="DX1024" s="154"/>
      <c r="DY1024" s="154"/>
      <c r="DZ1024" s="154"/>
      <c r="EA1024" s="154"/>
      <c r="EB1024" s="154"/>
      <c r="EC1024" s="154"/>
      <c r="ED1024" s="154"/>
      <c r="EE1024" s="154"/>
      <c r="EF1024" s="154"/>
      <c r="EG1024" s="154"/>
      <c r="EH1024" s="154"/>
      <c r="EI1024" s="154"/>
      <c r="EJ1024" s="154"/>
      <c r="EK1024" s="154"/>
      <c r="EL1024" s="154"/>
      <c r="EM1024" s="154"/>
      <c r="EN1024" s="154"/>
      <c r="EO1024" s="154"/>
      <c r="EP1024" s="154"/>
      <c r="EQ1024" s="154"/>
      <c r="ER1024" s="154"/>
      <c r="ES1024" s="154"/>
      <c r="ET1024" s="154"/>
      <c r="EU1024" s="154"/>
      <c r="EV1024" s="154"/>
    </row>
    <row r="1025" spans="32:152" ht="12.75">
      <c r="AF1025" s="154"/>
      <c r="AG1025" s="154"/>
      <c r="AH1025" s="154"/>
      <c r="AI1025" s="154"/>
      <c r="AJ1025" s="154"/>
      <c r="AK1025" s="154"/>
      <c r="AL1025" s="154"/>
      <c r="AM1025" s="154"/>
      <c r="AN1025" s="154"/>
      <c r="AO1025" s="154"/>
      <c r="AP1025" s="154"/>
      <c r="AQ1025" s="154"/>
      <c r="AR1025" s="154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  <c r="BD1025" s="154"/>
      <c r="BE1025" s="154"/>
      <c r="BF1025" s="154"/>
      <c r="BG1025" s="154"/>
      <c r="BH1025" s="154"/>
      <c r="BI1025" s="154"/>
      <c r="BJ1025" s="154"/>
      <c r="BK1025" s="154"/>
      <c r="BL1025" s="154"/>
      <c r="BM1025" s="154"/>
      <c r="BN1025" s="154"/>
      <c r="BO1025" s="154"/>
      <c r="BP1025" s="154"/>
      <c r="BQ1025" s="154"/>
      <c r="BR1025" s="154"/>
      <c r="BS1025" s="154"/>
      <c r="BT1025" s="154"/>
      <c r="BU1025" s="154"/>
      <c r="BV1025" s="154"/>
      <c r="BW1025" s="154"/>
      <c r="BX1025" s="154"/>
      <c r="BY1025" s="154"/>
      <c r="BZ1025" s="154"/>
      <c r="CA1025" s="154"/>
      <c r="CB1025" s="154"/>
      <c r="CC1025" s="154"/>
      <c r="CD1025" s="154"/>
      <c r="CE1025" s="154"/>
      <c r="CF1025" s="154"/>
      <c r="CG1025" s="154"/>
      <c r="CH1025" s="154"/>
      <c r="CI1025" s="154"/>
      <c r="CJ1025" s="154"/>
      <c r="CK1025" s="154"/>
      <c r="CL1025" s="154"/>
      <c r="CM1025" s="154"/>
      <c r="CN1025" s="154"/>
      <c r="CO1025" s="154"/>
      <c r="CP1025" s="154"/>
      <c r="CQ1025" s="154"/>
      <c r="CR1025" s="154"/>
      <c r="CS1025" s="154"/>
      <c r="CT1025" s="154"/>
      <c r="CU1025" s="154"/>
      <c r="CV1025" s="154"/>
      <c r="CW1025" s="154"/>
      <c r="CX1025" s="154"/>
      <c r="CY1025" s="154"/>
      <c r="CZ1025" s="154"/>
      <c r="DA1025" s="154"/>
      <c r="DB1025" s="154"/>
      <c r="DC1025" s="154"/>
      <c r="DD1025" s="154"/>
      <c r="DE1025" s="154"/>
      <c r="DF1025" s="154"/>
      <c r="DG1025" s="154"/>
      <c r="DH1025" s="154"/>
      <c r="DI1025" s="154"/>
      <c r="DJ1025" s="154"/>
      <c r="DK1025" s="154"/>
      <c r="DL1025" s="154"/>
      <c r="DM1025" s="154"/>
      <c r="DN1025" s="154"/>
      <c r="DO1025" s="154"/>
      <c r="DP1025" s="154"/>
      <c r="DQ1025" s="154"/>
      <c r="DR1025" s="154"/>
      <c r="DS1025" s="154"/>
      <c r="DT1025" s="154"/>
      <c r="DU1025" s="154"/>
      <c r="DV1025" s="154"/>
      <c r="DW1025" s="154"/>
      <c r="DX1025" s="154"/>
      <c r="DY1025" s="154"/>
      <c r="DZ1025" s="154"/>
      <c r="EA1025" s="154"/>
      <c r="EB1025" s="154"/>
      <c r="EC1025" s="154"/>
      <c r="ED1025" s="154"/>
      <c r="EE1025" s="154"/>
      <c r="EF1025" s="154"/>
      <c r="EG1025" s="154"/>
      <c r="EH1025" s="154"/>
      <c r="EI1025" s="154"/>
      <c r="EJ1025" s="154"/>
      <c r="EK1025" s="154"/>
      <c r="EL1025" s="154"/>
      <c r="EM1025" s="154"/>
      <c r="EN1025" s="154"/>
      <c r="EO1025" s="154"/>
      <c r="EP1025" s="154"/>
      <c r="EQ1025" s="154"/>
      <c r="ER1025" s="154"/>
      <c r="ES1025" s="154"/>
      <c r="ET1025" s="154"/>
      <c r="EU1025" s="154"/>
      <c r="EV1025" s="154"/>
    </row>
    <row r="1026" spans="32:152" ht="12.75">
      <c r="AF1026" s="154"/>
      <c r="AG1026" s="154"/>
      <c r="AH1026" s="154"/>
      <c r="AI1026" s="154"/>
      <c r="AJ1026" s="154"/>
      <c r="AK1026" s="154"/>
      <c r="AL1026" s="154"/>
      <c r="AM1026" s="154"/>
      <c r="AN1026" s="154"/>
      <c r="AO1026" s="154"/>
      <c r="AP1026" s="154"/>
      <c r="AQ1026" s="154"/>
      <c r="AR1026" s="154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  <c r="BC1026" s="154"/>
      <c r="BD1026" s="154"/>
      <c r="BE1026" s="154"/>
      <c r="BF1026" s="154"/>
      <c r="BG1026" s="154"/>
      <c r="BH1026" s="154"/>
      <c r="BI1026" s="154"/>
      <c r="BJ1026" s="154"/>
      <c r="BK1026" s="154"/>
      <c r="BL1026" s="154"/>
      <c r="BM1026" s="154"/>
      <c r="BN1026" s="154"/>
      <c r="BO1026" s="154"/>
      <c r="BP1026" s="154"/>
      <c r="BQ1026" s="154"/>
      <c r="BR1026" s="154"/>
      <c r="BS1026" s="154"/>
      <c r="BT1026" s="154"/>
      <c r="BU1026" s="154"/>
      <c r="BV1026" s="154"/>
      <c r="BW1026" s="154"/>
      <c r="BX1026" s="154"/>
      <c r="BY1026" s="154"/>
      <c r="BZ1026" s="154"/>
      <c r="CA1026" s="154"/>
      <c r="CB1026" s="154"/>
      <c r="CC1026" s="154"/>
      <c r="CD1026" s="154"/>
      <c r="CE1026" s="154"/>
      <c r="CF1026" s="154"/>
      <c r="CG1026" s="154"/>
      <c r="CH1026" s="154"/>
      <c r="CI1026" s="154"/>
      <c r="CJ1026" s="154"/>
      <c r="CK1026" s="154"/>
      <c r="CL1026" s="154"/>
      <c r="CM1026" s="154"/>
      <c r="CN1026" s="154"/>
      <c r="CO1026" s="154"/>
      <c r="CP1026" s="154"/>
      <c r="CQ1026" s="154"/>
      <c r="CR1026" s="154"/>
      <c r="CS1026" s="154"/>
      <c r="CT1026" s="154"/>
      <c r="CU1026" s="154"/>
      <c r="CV1026" s="154"/>
      <c r="CW1026" s="154"/>
      <c r="CX1026" s="154"/>
      <c r="CY1026" s="154"/>
      <c r="CZ1026" s="154"/>
      <c r="DA1026" s="154"/>
      <c r="DB1026" s="154"/>
      <c r="DC1026" s="154"/>
      <c r="DD1026" s="154"/>
      <c r="DE1026" s="154"/>
      <c r="DF1026" s="154"/>
      <c r="DG1026" s="154"/>
      <c r="DH1026" s="154"/>
      <c r="DI1026" s="154"/>
      <c r="DJ1026" s="154"/>
      <c r="DK1026" s="154"/>
      <c r="DL1026" s="154"/>
      <c r="DM1026" s="154"/>
      <c r="DN1026" s="154"/>
      <c r="DO1026" s="154"/>
      <c r="DP1026" s="154"/>
      <c r="DQ1026" s="154"/>
      <c r="DR1026" s="154"/>
      <c r="DS1026" s="154"/>
      <c r="DT1026" s="154"/>
      <c r="DU1026" s="154"/>
      <c r="DV1026" s="154"/>
      <c r="DW1026" s="154"/>
      <c r="DX1026" s="154"/>
      <c r="DY1026" s="154"/>
      <c r="DZ1026" s="154"/>
      <c r="EA1026" s="154"/>
      <c r="EB1026" s="154"/>
      <c r="EC1026" s="154"/>
      <c r="ED1026" s="154"/>
      <c r="EE1026" s="154"/>
      <c r="EF1026" s="154"/>
      <c r="EG1026" s="154"/>
      <c r="EH1026" s="154"/>
      <c r="EI1026" s="154"/>
      <c r="EJ1026" s="154"/>
      <c r="EK1026" s="154"/>
      <c r="EL1026" s="154"/>
      <c r="EM1026" s="154"/>
      <c r="EN1026" s="154"/>
      <c r="EO1026" s="154"/>
      <c r="EP1026" s="154"/>
      <c r="EQ1026" s="154"/>
      <c r="ER1026" s="154"/>
      <c r="ES1026" s="154"/>
      <c r="ET1026" s="154"/>
      <c r="EU1026" s="154"/>
      <c r="EV1026" s="154"/>
    </row>
    <row r="1027" spans="32:152" ht="12.75">
      <c r="AF1027" s="154"/>
      <c r="AG1027" s="154"/>
      <c r="AH1027" s="154"/>
      <c r="AI1027" s="154"/>
      <c r="AJ1027" s="154"/>
      <c r="AK1027" s="154"/>
      <c r="AL1027" s="154"/>
      <c r="AM1027" s="154"/>
      <c r="AN1027" s="154"/>
      <c r="AO1027" s="154"/>
      <c r="AP1027" s="154"/>
      <c r="AQ1027" s="154"/>
      <c r="AR1027" s="154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  <c r="BC1027" s="154"/>
      <c r="BD1027" s="154"/>
      <c r="BE1027" s="154"/>
      <c r="BF1027" s="154"/>
      <c r="BG1027" s="154"/>
      <c r="BH1027" s="154"/>
      <c r="BI1027" s="154"/>
      <c r="BJ1027" s="154"/>
      <c r="BK1027" s="154"/>
      <c r="BL1027" s="154"/>
      <c r="BM1027" s="154"/>
      <c r="BN1027" s="154"/>
      <c r="BO1027" s="154"/>
      <c r="BP1027" s="154"/>
      <c r="BQ1027" s="154"/>
      <c r="BR1027" s="154"/>
      <c r="BS1027" s="154"/>
      <c r="BT1027" s="154"/>
      <c r="BU1027" s="154"/>
      <c r="BV1027" s="154"/>
      <c r="BW1027" s="154"/>
      <c r="BX1027" s="154"/>
      <c r="BY1027" s="154"/>
      <c r="BZ1027" s="154"/>
      <c r="CA1027" s="154"/>
      <c r="CB1027" s="154"/>
      <c r="CC1027" s="154"/>
      <c r="CD1027" s="154"/>
      <c r="CE1027" s="154"/>
      <c r="CF1027" s="154"/>
      <c r="CG1027" s="154"/>
      <c r="CH1027" s="154"/>
      <c r="CI1027" s="154"/>
      <c r="CJ1027" s="154"/>
      <c r="CK1027" s="154"/>
      <c r="CL1027" s="154"/>
      <c r="CM1027" s="154"/>
      <c r="CN1027" s="154"/>
      <c r="CO1027" s="154"/>
      <c r="CP1027" s="154"/>
      <c r="CQ1027" s="154"/>
      <c r="CR1027" s="154"/>
      <c r="CS1027" s="154"/>
      <c r="CT1027" s="154"/>
      <c r="CU1027" s="154"/>
      <c r="CV1027" s="154"/>
      <c r="CW1027" s="154"/>
      <c r="CX1027" s="154"/>
      <c r="CY1027" s="154"/>
      <c r="CZ1027" s="154"/>
      <c r="DA1027" s="154"/>
      <c r="DB1027" s="154"/>
      <c r="DC1027" s="154"/>
      <c r="DD1027" s="154"/>
      <c r="DE1027" s="154"/>
      <c r="DF1027" s="154"/>
      <c r="DG1027" s="154"/>
      <c r="DH1027" s="154"/>
      <c r="DI1027" s="154"/>
      <c r="DJ1027" s="154"/>
      <c r="DK1027" s="154"/>
      <c r="DL1027" s="154"/>
      <c r="DM1027" s="154"/>
      <c r="DN1027" s="154"/>
      <c r="DO1027" s="154"/>
      <c r="DP1027" s="154"/>
      <c r="DQ1027" s="154"/>
      <c r="DR1027" s="154"/>
      <c r="DS1027" s="154"/>
      <c r="DT1027" s="154"/>
      <c r="DU1027" s="154"/>
      <c r="DV1027" s="154"/>
      <c r="DW1027" s="154"/>
      <c r="DX1027" s="154"/>
      <c r="DY1027" s="154"/>
      <c r="DZ1027" s="154"/>
      <c r="EA1027" s="154"/>
      <c r="EB1027" s="154"/>
      <c r="EC1027" s="154"/>
      <c r="ED1027" s="154"/>
      <c r="EE1027" s="154"/>
      <c r="EF1027" s="154"/>
      <c r="EG1027" s="154"/>
      <c r="EH1027" s="154"/>
      <c r="EI1027" s="154"/>
      <c r="EJ1027" s="154"/>
      <c r="EK1027" s="154"/>
      <c r="EL1027" s="154"/>
      <c r="EM1027" s="154"/>
      <c r="EN1027" s="154"/>
      <c r="EO1027" s="154"/>
      <c r="EP1027" s="154"/>
      <c r="EQ1027" s="154"/>
      <c r="ER1027" s="154"/>
      <c r="ES1027" s="154"/>
      <c r="ET1027" s="154"/>
      <c r="EU1027" s="154"/>
      <c r="EV1027" s="154"/>
    </row>
    <row r="1028" spans="32:152" ht="12.75">
      <c r="AF1028" s="154"/>
      <c r="AG1028" s="154"/>
      <c r="AH1028" s="154"/>
      <c r="AI1028" s="154"/>
      <c r="AJ1028" s="154"/>
      <c r="AK1028" s="154"/>
      <c r="AL1028" s="154"/>
      <c r="AM1028" s="154"/>
      <c r="AN1028" s="154"/>
      <c r="AO1028" s="154"/>
      <c r="AP1028" s="154"/>
      <c r="AQ1028" s="154"/>
      <c r="AR1028" s="154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  <c r="BD1028" s="154"/>
      <c r="BE1028" s="154"/>
      <c r="BF1028" s="154"/>
      <c r="BG1028" s="154"/>
      <c r="BH1028" s="154"/>
      <c r="BI1028" s="154"/>
      <c r="BJ1028" s="154"/>
      <c r="BK1028" s="154"/>
      <c r="BL1028" s="154"/>
      <c r="BM1028" s="154"/>
      <c r="BN1028" s="154"/>
      <c r="BO1028" s="154"/>
      <c r="BP1028" s="154"/>
      <c r="BQ1028" s="154"/>
      <c r="BR1028" s="154"/>
      <c r="BS1028" s="154"/>
      <c r="BT1028" s="154"/>
      <c r="BU1028" s="154"/>
      <c r="BV1028" s="154"/>
      <c r="BW1028" s="154"/>
      <c r="BX1028" s="154"/>
      <c r="BY1028" s="154"/>
      <c r="BZ1028" s="154"/>
      <c r="CA1028" s="154"/>
      <c r="CB1028" s="154"/>
      <c r="CC1028" s="154"/>
      <c r="CD1028" s="154"/>
      <c r="CE1028" s="154"/>
      <c r="CF1028" s="154"/>
      <c r="CG1028" s="154"/>
      <c r="CH1028" s="154"/>
      <c r="CI1028" s="154"/>
      <c r="CJ1028" s="154"/>
      <c r="CK1028" s="154"/>
      <c r="CL1028" s="154"/>
      <c r="CM1028" s="154"/>
      <c r="CN1028" s="154"/>
      <c r="CO1028" s="154"/>
      <c r="CP1028" s="154"/>
      <c r="CQ1028" s="154"/>
      <c r="CR1028" s="154"/>
      <c r="CS1028" s="154"/>
      <c r="CT1028" s="154"/>
      <c r="CU1028" s="154"/>
      <c r="CV1028" s="154"/>
      <c r="CW1028" s="154"/>
      <c r="CX1028" s="154"/>
      <c r="CY1028" s="154"/>
      <c r="CZ1028" s="154"/>
      <c r="DA1028" s="154"/>
      <c r="DB1028" s="154"/>
      <c r="DC1028" s="154"/>
      <c r="DD1028" s="154"/>
      <c r="DE1028" s="154"/>
      <c r="DF1028" s="154"/>
      <c r="DG1028" s="154"/>
      <c r="DH1028" s="154"/>
      <c r="DI1028" s="154"/>
      <c r="DJ1028" s="154"/>
      <c r="DK1028" s="154"/>
      <c r="DL1028" s="154"/>
      <c r="DM1028" s="154"/>
      <c r="DN1028" s="154"/>
      <c r="DO1028" s="154"/>
      <c r="DP1028" s="154"/>
      <c r="DQ1028" s="154"/>
      <c r="DR1028" s="154"/>
      <c r="DS1028" s="154"/>
      <c r="DT1028" s="154"/>
      <c r="DU1028" s="154"/>
      <c r="DV1028" s="154"/>
      <c r="DW1028" s="154"/>
      <c r="DX1028" s="154"/>
      <c r="DY1028" s="154"/>
      <c r="DZ1028" s="154"/>
      <c r="EA1028" s="154"/>
      <c r="EB1028" s="154"/>
      <c r="EC1028" s="154"/>
      <c r="ED1028" s="154"/>
      <c r="EE1028" s="154"/>
      <c r="EF1028" s="154"/>
      <c r="EG1028" s="154"/>
      <c r="EH1028" s="154"/>
      <c r="EI1028" s="154"/>
      <c r="EJ1028" s="154"/>
      <c r="EK1028" s="154"/>
      <c r="EL1028" s="154"/>
      <c r="EM1028" s="154"/>
      <c r="EN1028" s="154"/>
      <c r="EO1028" s="154"/>
      <c r="EP1028" s="154"/>
      <c r="EQ1028" s="154"/>
      <c r="ER1028" s="154"/>
      <c r="ES1028" s="154"/>
      <c r="ET1028" s="154"/>
      <c r="EU1028" s="154"/>
      <c r="EV1028" s="154"/>
    </row>
    <row r="1029" spans="32:152" ht="12.75">
      <c r="AF1029" s="154"/>
      <c r="AG1029" s="154"/>
      <c r="AH1029" s="154"/>
      <c r="AI1029" s="154"/>
      <c r="AJ1029" s="154"/>
      <c r="AK1029" s="154"/>
      <c r="AL1029" s="154"/>
      <c r="AM1029" s="154"/>
      <c r="AN1029" s="154"/>
      <c r="AO1029" s="154"/>
      <c r="AP1029" s="154"/>
      <c r="AQ1029" s="154"/>
      <c r="AR1029" s="154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  <c r="BD1029" s="154"/>
      <c r="BE1029" s="154"/>
      <c r="BF1029" s="154"/>
      <c r="BG1029" s="154"/>
      <c r="BH1029" s="154"/>
      <c r="BI1029" s="154"/>
      <c r="BJ1029" s="154"/>
      <c r="BK1029" s="154"/>
      <c r="BL1029" s="154"/>
      <c r="BM1029" s="154"/>
      <c r="BN1029" s="154"/>
      <c r="BO1029" s="154"/>
      <c r="BP1029" s="154"/>
      <c r="BQ1029" s="154"/>
      <c r="BR1029" s="154"/>
      <c r="BS1029" s="154"/>
      <c r="BT1029" s="154"/>
      <c r="BU1029" s="154"/>
      <c r="BV1029" s="154"/>
      <c r="BW1029" s="154"/>
      <c r="BX1029" s="154"/>
      <c r="BY1029" s="154"/>
      <c r="BZ1029" s="154"/>
      <c r="CA1029" s="154"/>
      <c r="CB1029" s="154"/>
      <c r="CC1029" s="154"/>
      <c r="CD1029" s="154"/>
      <c r="CE1029" s="154"/>
      <c r="CF1029" s="154"/>
      <c r="CG1029" s="154"/>
      <c r="CH1029" s="154"/>
      <c r="CI1029" s="154"/>
      <c r="CJ1029" s="154"/>
      <c r="CK1029" s="154"/>
      <c r="CL1029" s="154"/>
      <c r="CM1029" s="154"/>
      <c r="CN1029" s="154"/>
      <c r="CO1029" s="154"/>
      <c r="CP1029" s="154"/>
      <c r="CQ1029" s="154"/>
      <c r="CR1029" s="154"/>
      <c r="CS1029" s="154"/>
      <c r="CT1029" s="154"/>
      <c r="CU1029" s="154"/>
      <c r="CV1029" s="154"/>
      <c r="CW1029" s="154"/>
      <c r="CX1029" s="154"/>
      <c r="CY1029" s="154"/>
      <c r="CZ1029" s="154"/>
      <c r="DA1029" s="154"/>
      <c r="DB1029" s="154"/>
      <c r="DC1029" s="154"/>
      <c r="DD1029" s="154"/>
      <c r="DE1029" s="154"/>
      <c r="DF1029" s="154"/>
      <c r="DG1029" s="154"/>
      <c r="DH1029" s="154"/>
      <c r="DI1029" s="154"/>
      <c r="DJ1029" s="154"/>
      <c r="DK1029" s="154"/>
      <c r="DL1029" s="154"/>
      <c r="DM1029" s="154"/>
      <c r="DN1029" s="154"/>
      <c r="DO1029" s="154"/>
      <c r="DP1029" s="154"/>
      <c r="DQ1029" s="154"/>
      <c r="DR1029" s="154"/>
      <c r="DS1029" s="154"/>
      <c r="DT1029" s="154"/>
      <c r="DU1029" s="154"/>
      <c r="DV1029" s="154"/>
      <c r="DW1029" s="154"/>
      <c r="DX1029" s="154"/>
      <c r="DY1029" s="154"/>
      <c r="DZ1029" s="154"/>
      <c r="EA1029" s="154"/>
      <c r="EB1029" s="154"/>
      <c r="EC1029" s="154"/>
      <c r="ED1029" s="154"/>
      <c r="EE1029" s="154"/>
      <c r="EF1029" s="154"/>
      <c r="EG1029" s="154"/>
      <c r="EH1029" s="154"/>
      <c r="EI1029" s="154"/>
      <c r="EJ1029" s="154"/>
      <c r="EK1029" s="154"/>
      <c r="EL1029" s="154"/>
      <c r="EM1029" s="154"/>
      <c r="EN1029" s="154"/>
      <c r="EO1029" s="154"/>
      <c r="EP1029" s="154"/>
      <c r="EQ1029" s="154"/>
      <c r="ER1029" s="154"/>
      <c r="ES1029" s="154"/>
      <c r="ET1029" s="154"/>
      <c r="EU1029" s="154"/>
      <c r="EV1029" s="154"/>
    </row>
    <row r="1030" spans="32:152" ht="12.75">
      <c r="AF1030" s="154"/>
      <c r="AG1030" s="154"/>
      <c r="AH1030" s="154"/>
      <c r="AI1030" s="154"/>
      <c r="AJ1030" s="154"/>
      <c r="AK1030" s="154"/>
      <c r="AL1030" s="154"/>
      <c r="AM1030" s="154"/>
      <c r="AN1030" s="154"/>
      <c r="AO1030" s="154"/>
      <c r="AP1030" s="154"/>
      <c r="AQ1030" s="154"/>
      <c r="AR1030" s="154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  <c r="BC1030" s="154"/>
      <c r="BD1030" s="154"/>
      <c r="BE1030" s="154"/>
      <c r="BF1030" s="154"/>
      <c r="BG1030" s="154"/>
      <c r="BH1030" s="154"/>
      <c r="BI1030" s="154"/>
      <c r="BJ1030" s="154"/>
      <c r="BK1030" s="154"/>
      <c r="BL1030" s="154"/>
      <c r="BM1030" s="154"/>
      <c r="BN1030" s="154"/>
      <c r="BO1030" s="154"/>
      <c r="BP1030" s="154"/>
      <c r="BQ1030" s="154"/>
      <c r="BR1030" s="154"/>
      <c r="BS1030" s="154"/>
      <c r="BT1030" s="154"/>
      <c r="BU1030" s="154"/>
      <c r="BV1030" s="154"/>
      <c r="BW1030" s="154"/>
      <c r="BX1030" s="154"/>
      <c r="BY1030" s="154"/>
      <c r="BZ1030" s="154"/>
      <c r="CA1030" s="154"/>
      <c r="CB1030" s="154"/>
      <c r="CC1030" s="154"/>
      <c r="CD1030" s="154"/>
      <c r="CE1030" s="154"/>
      <c r="CF1030" s="154"/>
      <c r="CG1030" s="154"/>
      <c r="CH1030" s="154"/>
      <c r="CI1030" s="154"/>
      <c r="CJ1030" s="154"/>
      <c r="CK1030" s="154"/>
      <c r="CL1030" s="154"/>
      <c r="CM1030" s="154"/>
      <c r="CN1030" s="154"/>
      <c r="CO1030" s="154"/>
      <c r="CP1030" s="154"/>
      <c r="CQ1030" s="154"/>
      <c r="CR1030" s="154"/>
      <c r="CS1030" s="154"/>
      <c r="CT1030" s="154"/>
      <c r="CU1030" s="154"/>
      <c r="CV1030" s="154"/>
      <c r="CW1030" s="154"/>
      <c r="CX1030" s="154"/>
      <c r="CY1030" s="154"/>
      <c r="CZ1030" s="154"/>
      <c r="DA1030" s="154"/>
      <c r="DB1030" s="154"/>
      <c r="DC1030" s="154"/>
      <c r="DD1030" s="154"/>
      <c r="DE1030" s="154"/>
      <c r="DF1030" s="154"/>
      <c r="DG1030" s="154"/>
      <c r="DH1030" s="154"/>
      <c r="DI1030" s="154"/>
      <c r="DJ1030" s="154"/>
      <c r="DK1030" s="154"/>
      <c r="DL1030" s="154"/>
      <c r="DM1030" s="154"/>
      <c r="DN1030" s="154"/>
      <c r="DO1030" s="154"/>
      <c r="DP1030" s="154"/>
      <c r="DQ1030" s="154"/>
      <c r="DR1030" s="154"/>
      <c r="DS1030" s="154"/>
      <c r="DT1030" s="154"/>
      <c r="DU1030" s="154"/>
      <c r="DV1030" s="154"/>
      <c r="DW1030" s="154"/>
      <c r="DX1030" s="154"/>
      <c r="DY1030" s="154"/>
      <c r="DZ1030" s="154"/>
      <c r="EA1030" s="154"/>
      <c r="EB1030" s="154"/>
      <c r="EC1030" s="154"/>
      <c r="ED1030" s="154"/>
      <c r="EE1030" s="154"/>
      <c r="EF1030" s="154"/>
      <c r="EG1030" s="154"/>
      <c r="EH1030" s="154"/>
      <c r="EI1030" s="154"/>
      <c r="EJ1030" s="154"/>
      <c r="EK1030" s="154"/>
      <c r="EL1030" s="154"/>
      <c r="EM1030" s="154"/>
      <c r="EN1030" s="154"/>
      <c r="EO1030" s="154"/>
      <c r="EP1030" s="154"/>
      <c r="EQ1030" s="154"/>
      <c r="ER1030" s="154"/>
      <c r="ES1030" s="154"/>
      <c r="ET1030" s="154"/>
      <c r="EU1030" s="154"/>
      <c r="EV1030" s="154"/>
    </row>
    <row r="1031" spans="32:152" ht="12.75">
      <c r="AF1031" s="154"/>
      <c r="AG1031" s="154"/>
      <c r="AH1031" s="154"/>
      <c r="AI1031" s="154"/>
      <c r="AJ1031" s="154"/>
      <c r="AK1031" s="154"/>
      <c r="AL1031" s="154"/>
      <c r="AM1031" s="154"/>
      <c r="AN1031" s="154"/>
      <c r="AO1031" s="154"/>
      <c r="AP1031" s="154"/>
      <c r="AQ1031" s="154"/>
      <c r="AR1031" s="154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  <c r="BC1031" s="154"/>
      <c r="BD1031" s="154"/>
      <c r="BE1031" s="154"/>
      <c r="BF1031" s="154"/>
      <c r="BG1031" s="154"/>
      <c r="BH1031" s="154"/>
      <c r="BI1031" s="154"/>
      <c r="BJ1031" s="154"/>
      <c r="BK1031" s="154"/>
      <c r="BL1031" s="154"/>
      <c r="BM1031" s="154"/>
      <c r="BN1031" s="154"/>
      <c r="BO1031" s="154"/>
      <c r="BP1031" s="154"/>
      <c r="BQ1031" s="154"/>
      <c r="BR1031" s="154"/>
      <c r="BS1031" s="154"/>
      <c r="BT1031" s="154"/>
      <c r="BU1031" s="154"/>
      <c r="BV1031" s="154"/>
      <c r="BW1031" s="154"/>
      <c r="BX1031" s="154"/>
      <c r="BY1031" s="154"/>
      <c r="BZ1031" s="154"/>
      <c r="CA1031" s="154"/>
      <c r="CB1031" s="154"/>
      <c r="CC1031" s="154"/>
      <c r="CD1031" s="154"/>
      <c r="CE1031" s="154"/>
      <c r="CF1031" s="154"/>
      <c r="CG1031" s="154"/>
      <c r="CH1031" s="154"/>
      <c r="CI1031" s="154"/>
      <c r="CJ1031" s="154"/>
      <c r="CK1031" s="154"/>
      <c r="CL1031" s="154"/>
      <c r="CM1031" s="154"/>
      <c r="CN1031" s="154"/>
      <c r="CO1031" s="154"/>
      <c r="CP1031" s="154"/>
      <c r="CQ1031" s="154"/>
      <c r="CR1031" s="154"/>
      <c r="CS1031" s="154"/>
      <c r="CT1031" s="154"/>
      <c r="CU1031" s="154"/>
      <c r="CV1031" s="154"/>
      <c r="CW1031" s="154"/>
      <c r="CX1031" s="154"/>
      <c r="CY1031" s="154"/>
      <c r="CZ1031" s="154"/>
      <c r="DA1031" s="154"/>
      <c r="DB1031" s="154"/>
      <c r="DC1031" s="154"/>
      <c r="DD1031" s="154"/>
      <c r="DE1031" s="154"/>
      <c r="DF1031" s="154"/>
      <c r="DG1031" s="154"/>
      <c r="DH1031" s="154"/>
      <c r="DI1031" s="154"/>
      <c r="DJ1031" s="154"/>
      <c r="DK1031" s="154"/>
      <c r="DL1031" s="154"/>
      <c r="DM1031" s="154"/>
      <c r="DN1031" s="154"/>
      <c r="DO1031" s="154"/>
      <c r="DP1031" s="154"/>
      <c r="DQ1031" s="154"/>
      <c r="DR1031" s="154"/>
      <c r="DS1031" s="154"/>
      <c r="DT1031" s="154"/>
      <c r="DU1031" s="154"/>
      <c r="DV1031" s="154"/>
      <c r="DW1031" s="154"/>
      <c r="DX1031" s="154"/>
      <c r="DY1031" s="154"/>
      <c r="DZ1031" s="154"/>
      <c r="EA1031" s="154"/>
      <c r="EB1031" s="154"/>
      <c r="EC1031" s="154"/>
      <c r="ED1031" s="154"/>
      <c r="EE1031" s="154"/>
      <c r="EF1031" s="154"/>
      <c r="EG1031" s="154"/>
      <c r="EH1031" s="154"/>
      <c r="EI1031" s="154"/>
      <c r="EJ1031" s="154"/>
      <c r="EK1031" s="154"/>
      <c r="EL1031" s="154"/>
      <c r="EM1031" s="154"/>
      <c r="EN1031" s="154"/>
      <c r="EO1031" s="154"/>
      <c r="EP1031" s="154"/>
      <c r="EQ1031" s="154"/>
      <c r="ER1031" s="154"/>
      <c r="ES1031" s="154"/>
      <c r="ET1031" s="154"/>
      <c r="EU1031" s="154"/>
      <c r="EV1031" s="154"/>
    </row>
    <row r="1032" spans="32:152" ht="12.75">
      <c r="AF1032" s="154"/>
      <c r="AG1032" s="154"/>
      <c r="AH1032" s="154"/>
      <c r="AI1032" s="154"/>
      <c r="AJ1032" s="154"/>
      <c r="AK1032" s="154"/>
      <c r="AL1032" s="154"/>
      <c r="AM1032" s="154"/>
      <c r="AN1032" s="154"/>
      <c r="AO1032" s="154"/>
      <c r="AP1032" s="154"/>
      <c r="AQ1032" s="154"/>
      <c r="AR1032" s="154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  <c r="BC1032" s="154"/>
      <c r="BD1032" s="154"/>
      <c r="BE1032" s="154"/>
      <c r="BF1032" s="154"/>
      <c r="BG1032" s="154"/>
      <c r="BH1032" s="154"/>
      <c r="BI1032" s="154"/>
      <c r="BJ1032" s="154"/>
      <c r="BK1032" s="154"/>
      <c r="BL1032" s="154"/>
      <c r="BM1032" s="154"/>
      <c r="BN1032" s="154"/>
      <c r="BO1032" s="154"/>
      <c r="BP1032" s="154"/>
      <c r="BQ1032" s="154"/>
      <c r="BR1032" s="154"/>
      <c r="BS1032" s="154"/>
      <c r="BT1032" s="154"/>
      <c r="BU1032" s="154"/>
      <c r="BV1032" s="154"/>
      <c r="BW1032" s="154"/>
      <c r="BX1032" s="154"/>
      <c r="BY1032" s="154"/>
      <c r="BZ1032" s="154"/>
      <c r="CA1032" s="154"/>
      <c r="CB1032" s="154"/>
      <c r="CC1032" s="154"/>
      <c r="CD1032" s="154"/>
      <c r="CE1032" s="154"/>
      <c r="CF1032" s="154"/>
      <c r="CG1032" s="154"/>
      <c r="CH1032" s="154"/>
      <c r="CI1032" s="154"/>
      <c r="CJ1032" s="154"/>
      <c r="CK1032" s="154"/>
      <c r="CL1032" s="154"/>
      <c r="CM1032" s="154"/>
      <c r="CN1032" s="154"/>
      <c r="CO1032" s="154"/>
      <c r="CP1032" s="154"/>
      <c r="CQ1032" s="154"/>
      <c r="CR1032" s="154"/>
      <c r="CS1032" s="154"/>
      <c r="CT1032" s="154"/>
      <c r="CU1032" s="154"/>
      <c r="CV1032" s="154"/>
      <c r="CW1032" s="154"/>
      <c r="CX1032" s="154"/>
      <c r="CY1032" s="154"/>
      <c r="CZ1032" s="154"/>
      <c r="DA1032" s="154"/>
      <c r="DB1032" s="154"/>
      <c r="DC1032" s="154"/>
      <c r="DD1032" s="154"/>
      <c r="DE1032" s="154"/>
      <c r="DF1032" s="154"/>
      <c r="DG1032" s="154"/>
      <c r="DH1032" s="154"/>
      <c r="DI1032" s="154"/>
      <c r="DJ1032" s="154"/>
      <c r="DK1032" s="154"/>
      <c r="DL1032" s="154"/>
      <c r="DM1032" s="154"/>
      <c r="DN1032" s="154"/>
      <c r="DO1032" s="154"/>
      <c r="DP1032" s="154"/>
      <c r="DQ1032" s="154"/>
      <c r="DR1032" s="154"/>
      <c r="DS1032" s="154"/>
      <c r="DT1032" s="154"/>
      <c r="DU1032" s="154"/>
      <c r="DV1032" s="154"/>
      <c r="DW1032" s="154"/>
      <c r="DX1032" s="154"/>
      <c r="DY1032" s="154"/>
      <c r="DZ1032" s="154"/>
      <c r="EA1032" s="154"/>
      <c r="EB1032" s="154"/>
      <c r="EC1032" s="154"/>
      <c r="ED1032" s="154"/>
      <c r="EE1032" s="154"/>
      <c r="EF1032" s="154"/>
      <c r="EG1032" s="154"/>
      <c r="EH1032" s="154"/>
      <c r="EI1032" s="154"/>
      <c r="EJ1032" s="154"/>
      <c r="EK1032" s="154"/>
      <c r="EL1032" s="154"/>
      <c r="EM1032" s="154"/>
      <c r="EN1032" s="154"/>
      <c r="EO1032" s="154"/>
      <c r="EP1032" s="154"/>
      <c r="EQ1032" s="154"/>
      <c r="ER1032" s="154"/>
      <c r="ES1032" s="154"/>
      <c r="ET1032" s="154"/>
      <c r="EU1032" s="154"/>
      <c r="EV1032" s="154"/>
    </row>
    <row r="1033" spans="32:152" ht="12.75">
      <c r="AF1033" s="154"/>
      <c r="AG1033" s="154"/>
      <c r="AH1033" s="154"/>
      <c r="AI1033" s="154"/>
      <c r="AJ1033" s="154"/>
      <c r="AK1033" s="154"/>
      <c r="AL1033" s="154"/>
      <c r="AM1033" s="154"/>
      <c r="AN1033" s="154"/>
      <c r="AO1033" s="154"/>
      <c r="AP1033" s="154"/>
      <c r="AQ1033" s="154"/>
      <c r="AR1033" s="154"/>
      <c r="AS1033" s="154"/>
      <c r="AT1033" s="154"/>
      <c r="AU1033" s="154"/>
      <c r="AV1033" s="154"/>
      <c r="AW1033" s="154"/>
      <c r="AX1033" s="154"/>
      <c r="AY1033" s="154"/>
      <c r="AZ1033" s="154"/>
      <c r="BA1033" s="154"/>
      <c r="BB1033" s="154"/>
      <c r="BC1033" s="154"/>
      <c r="BD1033" s="154"/>
      <c r="BE1033" s="154"/>
      <c r="BF1033" s="154"/>
      <c r="BG1033" s="154"/>
      <c r="BH1033" s="154"/>
      <c r="BI1033" s="154"/>
      <c r="BJ1033" s="154"/>
      <c r="BK1033" s="154"/>
      <c r="BL1033" s="154"/>
      <c r="BM1033" s="154"/>
      <c r="BN1033" s="154"/>
      <c r="BO1033" s="154"/>
      <c r="BP1033" s="154"/>
      <c r="BQ1033" s="154"/>
      <c r="BR1033" s="154"/>
      <c r="BS1033" s="154"/>
      <c r="BT1033" s="154"/>
      <c r="BU1033" s="154"/>
      <c r="BV1033" s="154"/>
      <c r="BW1033" s="154"/>
      <c r="BX1033" s="154"/>
      <c r="BY1033" s="154"/>
      <c r="BZ1033" s="154"/>
      <c r="CA1033" s="154"/>
      <c r="CB1033" s="154"/>
      <c r="CC1033" s="154"/>
      <c r="CD1033" s="154"/>
      <c r="CE1033" s="154"/>
      <c r="CF1033" s="154"/>
      <c r="CG1033" s="154"/>
      <c r="CH1033" s="154"/>
      <c r="CI1033" s="154"/>
      <c r="CJ1033" s="154"/>
      <c r="CK1033" s="154"/>
      <c r="CL1033" s="154"/>
      <c r="CM1033" s="154"/>
      <c r="CN1033" s="154"/>
      <c r="CO1033" s="154"/>
      <c r="CP1033" s="154"/>
      <c r="CQ1033" s="154"/>
      <c r="CR1033" s="154"/>
      <c r="CS1033" s="154"/>
      <c r="CT1033" s="154"/>
      <c r="CU1033" s="154"/>
      <c r="CV1033" s="154"/>
      <c r="CW1033" s="154"/>
      <c r="CX1033" s="154"/>
      <c r="CY1033" s="154"/>
      <c r="CZ1033" s="154"/>
      <c r="DA1033" s="154"/>
      <c r="DB1033" s="154"/>
      <c r="DC1033" s="154"/>
      <c r="DD1033" s="154"/>
      <c r="DE1033" s="154"/>
      <c r="DF1033" s="154"/>
      <c r="DG1033" s="154"/>
      <c r="DH1033" s="154"/>
      <c r="DI1033" s="154"/>
      <c r="DJ1033" s="154"/>
      <c r="DK1033" s="154"/>
      <c r="DL1033" s="154"/>
      <c r="DM1033" s="154"/>
      <c r="DN1033" s="154"/>
      <c r="DO1033" s="154"/>
      <c r="DP1033" s="154"/>
      <c r="DQ1033" s="154"/>
      <c r="DR1033" s="154"/>
      <c r="DS1033" s="154"/>
      <c r="DT1033" s="154"/>
      <c r="DU1033" s="154"/>
      <c r="DV1033" s="154"/>
      <c r="DW1033" s="154"/>
      <c r="DX1033" s="154"/>
      <c r="DY1033" s="154"/>
      <c r="DZ1033" s="154"/>
      <c r="EA1033" s="154"/>
      <c r="EB1033" s="154"/>
      <c r="EC1033" s="154"/>
      <c r="ED1033" s="154"/>
      <c r="EE1033" s="154"/>
      <c r="EF1033" s="154"/>
      <c r="EG1033" s="154"/>
      <c r="EH1033" s="154"/>
      <c r="EI1033" s="154"/>
      <c r="EJ1033" s="154"/>
      <c r="EK1033" s="154"/>
      <c r="EL1033" s="154"/>
      <c r="EM1033" s="154"/>
      <c r="EN1033" s="154"/>
      <c r="EO1033" s="154"/>
      <c r="EP1033" s="154"/>
      <c r="EQ1033" s="154"/>
      <c r="ER1033" s="154"/>
      <c r="ES1033" s="154"/>
      <c r="ET1033" s="154"/>
      <c r="EU1033" s="154"/>
      <c r="EV1033" s="154"/>
    </row>
    <row r="1034" spans="32:152" ht="12.75">
      <c r="AF1034" s="154"/>
      <c r="AG1034" s="154"/>
      <c r="AH1034" s="154"/>
      <c r="AI1034" s="154"/>
      <c r="AJ1034" s="154"/>
      <c r="AK1034" s="154"/>
      <c r="AL1034" s="154"/>
      <c r="AM1034" s="154"/>
      <c r="AN1034" s="154"/>
      <c r="AO1034" s="154"/>
      <c r="AP1034" s="154"/>
      <c r="AQ1034" s="154"/>
      <c r="AR1034" s="154"/>
      <c r="AS1034" s="154"/>
      <c r="AT1034" s="154"/>
      <c r="AU1034" s="154"/>
      <c r="AV1034" s="154"/>
      <c r="AW1034" s="154"/>
      <c r="AX1034" s="154"/>
      <c r="AY1034" s="154"/>
      <c r="AZ1034" s="154"/>
      <c r="BA1034" s="154"/>
      <c r="BB1034" s="154"/>
      <c r="BC1034" s="154"/>
      <c r="BD1034" s="154"/>
      <c r="BE1034" s="154"/>
      <c r="BF1034" s="154"/>
      <c r="BG1034" s="154"/>
      <c r="BH1034" s="154"/>
      <c r="BI1034" s="154"/>
      <c r="BJ1034" s="154"/>
      <c r="BK1034" s="154"/>
      <c r="BL1034" s="154"/>
      <c r="BM1034" s="154"/>
      <c r="BN1034" s="154"/>
      <c r="BO1034" s="154"/>
      <c r="BP1034" s="154"/>
      <c r="BQ1034" s="154"/>
      <c r="BR1034" s="154"/>
      <c r="BS1034" s="154"/>
      <c r="BT1034" s="154"/>
      <c r="BU1034" s="154"/>
      <c r="BV1034" s="154"/>
      <c r="BW1034" s="154"/>
      <c r="BX1034" s="154"/>
      <c r="BY1034" s="154"/>
      <c r="BZ1034" s="154"/>
      <c r="CA1034" s="154"/>
      <c r="CB1034" s="154"/>
      <c r="CC1034" s="154"/>
      <c r="CD1034" s="154"/>
      <c r="CE1034" s="154"/>
      <c r="CF1034" s="154"/>
      <c r="CG1034" s="154"/>
      <c r="CH1034" s="154"/>
      <c r="CI1034" s="154"/>
      <c r="CJ1034" s="154"/>
      <c r="CK1034" s="154"/>
      <c r="CL1034" s="154"/>
      <c r="CM1034" s="154"/>
      <c r="CN1034" s="154"/>
      <c r="CO1034" s="154"/>
      <c r="CP1034" s="154"/>
      <c r="CQ1034" s="154"/>
      <c r="CR1034" s="154"/>
      <c r="CS1034" s="154"/>
      <c r="CT1034" s="154"/>
      <c r="CU1034" s="154"/>
      <c r="CV1034" s="154"/>
      <c r="CW1034" s="154"/>
      <c r="CX1034" s="154"/>
      <c r="CY1034" s="154"/>
      <c r="CZ1034" s="154"/>
      <c r="DA1034" s="154"/>
      <c r="DB1034" s="154"/>
      <c r="DC1034" s="154"/>
      <c r="DD1034" s="154"/>
      <c r="DE1034" s="154"/>
      <c r="DF1034" s="154"/>
      <c r="DG1034" s="154"/>
      <c r="DH1034" s="154"/>
      <c r="DI1034" s="154"/>
      <c r="DJ1034" s="154"/>
      <c r="DK1034" s="154"/>
      <c r="DL1034" s="154"/>
      <c r="DM1034" s="154"/>
      <c r="DN1034" s="154"/>
      <c r="DO1034" s="154"/>
      <c r="DP1034" s="154"/>
      <c r="DQ1034" s="154"/>
      <c r="DR1034" s="154"/>
      <c r="DS1034" s="154"/>
      <c r="DT1034" s="154"/>
      <c r="DU1034" s="154"/>
      <c r="DV1034" s="154"/>
      <c r="DW1034" s="154"/>
      <c r="DX1034" s="154"/>
      <c r="DY1034" s="154"/>
      <c r="DZ1034" s="154"/>
      <c r="EA1034" s="154"/>
      <c r="EB1034" s="154"/>
      <c r="EC1034" s="154"/>
      <c r="ED1034" s="154"/>
      <c r="EE1034" s="154"/>
      <c r="EF1034" s="154"/>
      <c r="EG1034" s="154"/>
      <c r="EH1034" s="154"/>
      <c r="EI1034" s="154"/>
      <c r="EJ1034" s="154"/>
      <c r="EK1034" s="154"/>
      <c r="EL1034" s="154"/>
      <c r="EM1034" s="154"/>
      <c r="EN1034" s="154"/>
      <c r="EO1034" s="154"/>
      <c r="EP1034" s="154"/>
      <c r="EQ1034" s="154"/>
      <c r="ER1034" s="154"/>
      <c r="ES1034" s="154"/>
      <c r="ET1034" s="154"/>
      <c r="EU1034" s="154"/>
      <c r="EV1034" s="154"/>
    </row>
    <row r="1035" spans="32:152" ht="12.75">
      <c r="AF1035" s="154"/>
      <c r="AG1035" s="154"/>
      <c r="AH1035" s="154"/>
      <c r="AI1035" s="154"/>
      <c r="AJ1035" s="154"/>
      <c r="AK1035" s="154"/>
      <c r="AL1035" s="154"/>
      <c r="AM1035" s="154"/>
      <c r="AN1035" s="154"/>
      <c r="AO1035" s="154"/>
      <c r="AP1035" s="154"/>
      <c r="AQ1035" s="154"/>
      <c r="AR1035" s="154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  <c r="BC1035" s="154"/>
      <c r="BD1035" s="154"/>
      <c r="BE1035" s="154"/>
      <c r="BF1035" s="154"/>
      <c r="BG1035" s="154"/>
      <c r="BH1035" s="154"/>
      <c r="BI1035" s="154"/>
      <c r="BJ1035" s="154"/>
      <c r="BK1035" s="154"/>
      <c r="BL1035" s="154"/>
      <c r="BM1035" s="154"/>
      <c r="BN1035" s="154"/>
      <c r="BO1035" s="154"/>
      <c r="BP1035" s="154"/>
      <c r="BQ1035" s="154"/>
      <c r="BR1035" s="154"/>
      <c r="BS1035" s="154"/>
      <c r="BT1035" s="154"/>
      <c r="BU1035" s="154"/>
      <c r="BV1035" s="154"/>
      <c r="BW1035" s="154"/>
      <c r="BX1035" s="154"/>
      <c r="BY1035" s="154"/>
      <c r="BZ1035" s="154"/>
      <c r="CA1035" s="154"/>
      <c r="CB1035" s="154"/>
      <c r="CC1035" s="154"/>
      <c r="CD1035" s="154"/>
      <c r="CE1035" s="154"/>
      <c r="CF1035" s="154"/>
      <c r="CG1035" s="154"/>
      <c r="CH1035" s="154"/>
      <c r="CI1035" s="154"/>
      <c r="CJ1035" s="154"/>
      <c r="CK1035" s="154"/>
      <c r="CL1035" s="154"/>
      <c r="CM1035" s="154"/>
      <c r="CN1035" s="154"/>
      <c r="CO1035" s="154"/>
      <c r="CP1035" s="154"/>
      <c r="CQ1035" s="154"/>
      <c r="CR1035" s="154"/>
      <c r="CS1035" s="154"/>
      <c r="CT1035" s="154"/>
      <c r="CU1035" s="154"/>
      <c r="CV1035" s="154"/>
      <c r="CW1035" s="154"/>
      <c r="CX1035" s="154"/>
      <c r="CY1035" s="154"/>
      <c r="CZ1035" s="154"/>
      <c r="DA1035" s="154"/>
      <c r="DB1035" s="154"/>
      <c r="DC1035" s="154"/>
      <c r="DD1035" s="154"/>
      <c r="DE1035" s="154"/>
      <c r="DF1035" s="154"/>
      <c r="DG1035" s="154"/>
      <c r="DH1035" s="154"/>
      <c r="DI1035" s="154"/>
      <c r="DJ1035" s="154"/>
      <c r="DK1035" s="154"/>
      <c r="DL1035" s="154"/>
      <c r="DM1035" s="154"/>
      <c r="DN1035" s="154"/>
      <c r="DO1035" s="154"/>
      <c r="DP1035" s="154"/>
      <c r="DQ1035" s="154"/>
      <c r="DR1035" s="154"/>
      <c r="DS1035" s="154"/>
      <c r="DT1035" s="154"/>
      <c r="DU1035" s="154"/>
      <c r="DV1035" s="154"/>
      <c r="DW1035" s="154"/>
      <c r="DX1035" s="154"/>
      <c r="DY1035" s="154"/>
      <c r="DZ1035" s="154"/>
      <c r="EA1035" s="154"/>
      <c r="EB1035" s="154"/>
      <c r="EC1035" s="154"/>
      <c r="ED1035" s="154"/>
      <c r="EE1035" s="154"/>
      <c r="EF1035" s="154"/>
      <c r="EG1035" s="154"/>
      <c r="EH1035" s="154"/>
      <c r="EI1035" s="154"/>
      <c r="EJ1035" s="154"/>
      <c r="EK1035" s="154"/>
      <c r="EL1035" s="154"/>
      <c r="EM1035" s="154"/>
      <c r="EN1035" s="154"/>
      <c r="EO1035" s="154"/>
      <c r="EP1035" s="154"/>
      <c r="EQ1035" s="154"/>
      <c r="ER1035" s="154"/>
      <c r="ES1035" s="154"/>
      <c r="ET1035" s="154"/>
      <c r="EU1035" s="154"/>
      <c r="EV1035" s="154"/>
    </row>
    <row r="1036" spans="32:152" ht="12.75">
      <c r="AF1036" s="154"/>
      <c r="AG1036" s="154"/>
      <c r="AH1036" s="154"/>
      <c r="AI1036" s="154"/>
      <c r="AJ1036" s="154"/>
      <c r="AK1036" s="154"/>
      <c r="AL1036" s="154"/>
      <c r="AM1036" s="154"/>
      <c r="AN1036" s="154"/>
      <c r="AO1036" s="154"/>
      <c r="AP1036" s="154"/>
      <c r="AQ1036" s="154"/>
      <c r="AR1036" s="154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  <c r="BC1036" s="154"/>
      <c r="BD1036" s="154"/>
      <c r="BE1036" s="154"/>
      <c r="BF1036" s="154"/>
      <c r="BG1036" s="154"/>
      <c r="BH1036" s="154"/>
      <c r="BI1036" s="154"/>
      <c r="BJ1036" s="154"/>
      <c r="BK1036" s="154"/>
      <c r="BL1036" s="154"/>
      <c r="BM1036" s="154"/>
      <c r="BN1036" s="154"/>
      <c r="BO1036" s="154"/>
      <c r="BP1036" s="154"/>
      <c r="BQ1036" s="154"/>
      <c r="BR1036" s="154"/>
      <c r="BS1036" s="154"/>
      <c r="BT1036" s="154"/>
      <c r="BU1036" s="154"/>
      <c r="BV1036" s="154"/>
      <c r="BW1036" s="154"/>
      <c r="BX1036" s="154"/>
      <c r="BY1036" s="154"/>
      <c r="BZ1036" s="154"/>
      <c r="CA1036" s="154"/>
      <c r="CB1036" s="154"/>
      <c r="CC1036" s="154"/>
      <c r="CD1036" s="154"/>
      <c r="CE1036" s="154"/>
      <c r="CF1036" s="154"/>
      <c r="CG1036" s="154"/>
      <c r="CH1036" s="154"/>
      <c r="CI1036" s="154"/>
      <c r="CJ1036" s="154"/>
      <c r="CK1036" s="154"/>
      <c r="CL1036" s="154"/>
      <c r="CM1036" s="154"/>
      <c r="CN1036" s="154"/>
      <c r="CO1036" s="154"/>
      <c r="CP1036" s="154"/>
      <c r="CQ1036" s="154"/>
      <c r="CR1036" s="154"/>
      <c r="CS1036" s="154"/>
      <c r="CT1036" s="154"/>
      <c r="CU1036" s="154"/>
      <c r="CV1036" s="154"/>
      <c r="CW1036" s="154"/>
      <c r="CX1036" s="154"/>
      <c r="CY1036" s="154"/>
      <c r="CZ1036" s="154"/>
      <c r="DA1036" s="154"/>
      <c r="DB1036" s="154"/>
      <c r="DC1036" s="154"/>
      <c r="DD1036" s="154"/>
      <c r="DE1036" s="154"/>
      <c r="DF1036" s="154"/>
      <c r="DG1036" s="154"/>
      <c r="DH1036" s="154"/>
      <c r="DI1036" s="154"/>
      <c r="DJ1036" s="154"/>
      <c r="DK1036" s="154"/>
      <c r="DL1036" s="154"/>
      <c r="DM1036" s="154"/>
      <c r="DN1036" s="154"/>
      <c r="DO1036" s="154"/>
      <c r="DP1036" s="154"/>
      <c r="DQ1036" s="154"/>
      <c r="DR1036" s="154"/>
      <c r="DS1036" s="154"/>
      <c r="DT1036" s="154"/>
      <c r="DU1036" s="154"/>
      <c r="DV1036" s="154"/>
      <c r="DW1036" s="154"/>
      <c r="DX1036" s="154"/>
      <c r="DY1036" s="154"/>
      <c r="DZ1036" s="154"/>
      <c r="EA1036" s="154"/>
      <c r="EB1036" s="154"/>
      <c r="EC1036" s="154"/>
      <c r="ED1036" s="154"/>
      <c r="EE1036" s="154"/>
      <c r="EF1036" s="154"/>
      <c r="EG1036" s="154"/>
      <c r="EH1036" s="154"/>
      <c r="EI1036" s="154"/>
      <c r="EJ1036" s="154"/>
      <c r="EK1036" s="154"/>
      <c r="EL1036" s="154"/>
      <c r="EM1036" s="154"/>
      <c r="EN1036" s="154"/>
      <c r="EO1036" s="154"/>
      <c r="EP1036" s="154"/>
      <c r="EQ1036" s="154"/>
      <c r="ER1036" s="154"/>
      <c r="ES1036" s="154"/>
      <c r="ET1036" s="154"/>
      <c r="EU1036" s="154"/>
      <c r="EV1036" s="154"/>
    </row>
    <row r="1037" spans="32:152" ht="12.75">
      <c r="AF1037" s="154"/>
      <c r="AG1037" s="154"/>
      <c r="AH1037" s="154"/>
      <c r="AI1037" s="154"/>
      <c r="AJ1037" s="154"/>
      <c r="AK1037" s="154"/>
      <c r="AL1037" s="154"/>
      <c r="AM1037" s="154"/>
      <c r="AN1037" s="154"/>
      <c r="AO1037" s="154"/>
      <c r="AP1037" s="154"/>
      <c r="AQ1037" s="154"/>
      <c r="AR1037" s="154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  <c r="BC1037" s="154"/>
      <c r="BD1037" s="154"/>
      <c r="BE1037" s="154"/>
      <c r="BF1037" s="154"/>
      <c r="BG1037" s="154"/>
      <c r="BH1037" s="154"/>
      <c r="BI1037" s="154"/>
      <c r="BJ1037" s="154"/>
      <c r="BK1037" s="154"/>
      <c r="BL1037" s="154"/>
      <c r="BM1037" s="154"/>
      <c r="BN1037" s="154"/>
      <c r="BO1037" s="154"/>
      <c r="BP1037" s="154"/>
      <c r="BQ1037" s="154"/>
      <c r="BR1037" s="154"/>
      <c r="BS1037" s="154"/>
      <c r="BT1037" s="154"/>
      <c r="BU1037" s="154"/>
      <c r="BV1037" s="154"/>
      <c r="BW1037" s="154"/>
      <c r="BX1037" s="154"/>
      <c r="BY1037" s="154"/>
      <c r="BZ1037" s="154"/>
      <c r="CA1037" s="154"/>
      <c r="CB1037" s="154"/>
      <c r="CC1037" s="154"/>
      <c r="CD1037" s="154"/>
      <c r="CE1037" s="154"/>
      <c r="CF1037" s="154"/>
      <c r="CG1037" s="154"/>
      <c r="CH1037" s="154"/>
      <c r="CI1037" s="154"/>
      <c r="CJ1037" s="154"/>
      <c r="CK1037" s="154"/>
      <c r="CL1037" s="154"/>
      <c r="CM1037" s="154"/>
      <c r="CN1037" s="154"/>
      <c r="CO1037" s="154"/>
      <c r="CP1037" s="154"/>
      <c r="CQ1037" s="154"/>
      <c r="CR1037" s="154"/>
      <c r="CS1037" s="154"/>
      <c r="CT1037" s="154"/>
      <c r="CU1037" s="154"/>
      <c r="CV1037" s="154"/>
      <c r="CW1037" s="154"/>
      <c r="CX1037" s="154"/>
      <c r="CY1037" s="154"/>
      <c r="CZ1037" s="154"/>
      <c r="DA1037" s="154"/>
      <c r="DB1037" s="154"/>
      <c r="DC1037" s="154"/>
      <c r="DD1037" s="154"/>
      <c r="DE1037" s="154"/>
      <c r="DF1037" s="154"/>
      <c r="DG1037" s="154"/>
      <c r="DH1037" s="154"/>
      <c r="DI1037" s="154"/>
      <c r="DJ1037" s="154"/>
      <c r="DK1037" s="154"/>
      <c r="DL1037" s="154"/>
      <c r="DM1037" s="154"/>
      <c r="DN1037" s="154"/>
      <c r="DO1037" s="154"/>
      <c r="DP1037" s="154"/>
      <c r="DQ1037" s="154"/>
      <c r="DR1037" s="154"/>
      <c r="DS1037" s="154"/>
      <c r="DT1037" s="154"/>
      <c r="DU1037" s="154"/>
      <c r="DV1037" s="154"/>
      <c r="DW1037" s="154"/>
      <c r="DX1037" s="154"/>
      <c r="DY1037" s="154"/>
      <c r="DZ1037" s="154"/>
      <c r="EA1037" s="154"/>
      <c r="EB1037" s="154"/>
      <c r="EC1037" s="154"/>
      <c r="ED1037" s="154"/>
      <c r="EE1037" s="154"/>
      <c r="EF1037" s="154"/>
      <c r="EG1037" s="154"/>
      <c r="EH1037" s="154"/>
      <c r="EI1037" s="154"/>
      <c r="EJ1037" s="154"/>
      <c r="EK1037" s="154"/>
      <c r="EL1037" s="154"/>
      <c r="EM1037" s="154"/>
      <c r="EN1037" s="154"/>
      <c r="EO1037" s="154"/>
      <c r="EP1037" s="154"/>
      <c r="EQ1037" s="154"/>
      <c r="ER1037" s="154"/>
      <c r="ES1037" s="154"/>
      <c r="ET1037" s="154"/>
      <c r="EU1037" s="154"/>
      <c r="EV1037" s="154"/>
    </row>
    <row r="1038" spans="32:152" ht="12.75">
      <c r="AF1038" s="154"/>
      <c r="AG1038" s="154"/>
      <c r="AH1038" s="154"/>
      <c r="AI1038" s="154"/>
      <c r="AJ1038" s="154"/>
      <c r="AK1038" s="154"/>
      <c r="AL1038" s="154"/>
      <c r="AM1038" s="154"/>
      <c r="AN1038" s="154"/>
      <c r="AO1038" s="154"/>
      <c r="AP1038" s="154"/>
      <c r="AQ1038" s="154"/>
      <c r="AR1038" s="154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  <c r="BC1038" s="154"/>
      <c r="BD1038" s="154"/>
      <c r="BE1038" s="154"/>
      <c r="BF1038" s="154"/>
      <c r="BG1038" s="154"/>
      <c r="BH1038" s="154"/>
      <c r="BI1038" s="154"/>
      <c r="BJ1038" s="154"/>
      <c r="BK1038" s="154"/>
      <c r="BL1038" s="154"/>
      <c r="BM1038" s="154"/>
      <c r="BN1038" s="154"/>
      <c r="BO1038" s="154"/>
      <c r="BP1038" s="154"/>
      <c r="BQ1038" s="154"/>
      <c r="BR1038" s="154"/>
      <c r="BS1038" s="154"/>
      <c r="BT1038" s="154"/>
      <c r="BU1038" s="154"/>
      <c r="BV1038" s="154"/>
      <c r="BW1038" s="154"/>
      <c r="BX1038" s="154"/>
      <c r="BY1038" s="154"/>
      <c r="BZ1038" s="154"/>
      <c r="CA1038" s="154"/>
      <c r="CB1038" s="154"/>
      <c r="CC1038" s="154"/>
      <c r="CD1038" s="154"/>
      <c r="CE1038" s="154"/>
      <c r="CF1038" s="154"/>
      <c r="CG1038" s="154"/>
      <c r="CH1038" s="154"/>
      <c r="CI1038" s="154"/>
      <c r="CJ1038" s="154"/>
      <c r="CK1038" s="154"/>
      <c r="CL1038" s="154"/>
      <c r="CM1038" s="154"/>
      <c r="CN1038" s="154"/>
      <c r="CO1038" s="154"/>
      <c r="CP1038" s="154"/>
      <c r="CQ1038" s="154"/>
      <c r="CR1038" s="154"/>
      <c r="CS1038" s="154"/>
      <c r="CT1038" s="154"/>
      <c r="CU1038" s="154"/>
      <c r="CV1038" s="154"/>
      <c r="CW1038" s="154"/>
      <c r="CX1038" s="154"/>
      <c r="CY1038" s="154"/>
      <c r="CZ1038" s="154"/>
      <c r="DA1038" s="154"/>
      <c r="DB1038" s="154"/>
      <c r="DC1038" s="154"/>
      <c r="DD1038" s="154"/>
      <c r="DE1038" s="154"/>
      <c r="DF1038" s="154"/>
      <c r="DG1038" s="154"/>
      <c r="DH1038" s="154"/>
      <c r="DI1038" s="154"/>
      <c r="DJ1038" s="154"/>
      <c r="DK1038" s="154"/>
      <c r="DL1038" s="154"/>
      <c r="DM1038" s="154"/>
      <c r="DN1038" s="154"/>
      <c r="DO1038" s="154"/>
      <c r="DP1038" s="154"/>
      <c r="DQ1038" s="154"/>
      <c r="DR1038" s="154"/>
      <c r="DS1038" s="154"/>
      <c r="DT1038" s="154"/>
      <c r="DU1038" s="154"/>
      <c r="DV1038" s="154"/>
      <c r="DW1038" s="154"/>
      <c r="DX1038" s="154"/>
      <c r="DY1038" s="154"/>
      <c r="DZ1038" s="154"/>
      <c r="EA1038" s="154"/>
      <c r="EB1038" s="154"/>
      <c r="EC1038" s="154"/>
      <c r="ED1038" s="154"/>
      <c r="EE1038" s="154"/>
      <c r="EF1038" s="154"/>
      <c r="EG1038" s="154"/>
      <c r="EH1038" s="154"/>
      <c r="EI1038" s="154"/>
      <c r="EJ1038" s="154"/>
      <c r="EK1038" s="154"/>
      <c r="EL1038" s="154"/>
      <c r="EM1038" s="154"/>
      <c r="EN1038" s="154"/>
      <c r="EO1038" s="154"/>
      <c r="EP1038" s="154"/>
      <c r="EQ1038" s="154"/>
      <c r="ER1038" s="154"/>
      <c r="ES1038" s="154"/>
      <c r="ET1038" s="154"/>
      <c r="EU1038" s="154"/>
      <c r="EV1038" s="154"/>
    </row>
    <row r="1039" spans="32:152" ht="12.75">
      <c r="AF1039" s="154"/>
      <c r="AG1039" s="154"/>
      <c r="AH1039" s="154"/>
      <c r="AI1039" s="154"/>
      <c r="AJ1039" s="154"/>
      <c r="AK1039" s="154"/>
      <c r="AL1039" s="154"/>
      <c r="AM1039" s="154"/>
      <c r="AN1039" s="154"/>
      <c r="AO1039" s="154"/>
      <c r="AP1039" s="154"/>
      <c r="AQ1039" s="154"/>
      <c r="AR1039" s="154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  <c r="BC1039" s="154"/>
      <c r="BD1039" s="154"/>
      <c r="BE1039" s="154"/>
      <c r="BF1039" s="154"/>
      <c r="BG1039" s="154"/>
      <c r="BH1039" s="154"/>
      <c r="BI1039" s="154"/>
      <c r="BJ1039" s="154"/>
      <c r="BK1039" s="154"/>
      <c r="BL1039" s="154"/>
      <c r="BM1039" s="154"/>
      <c r="BN1039" s="154"/>
      <c r="BO1039" s="154"/>
      <c r="BP1039" s="154"/>
      <c r="BQ1039" s="154"/>
      <c r="BR1039" s="154"/>
      <c r="BS1039" s="154"/>
      <c r="BT1039" s="154"/>
      <c r="BU1039" s="154"/>
      <c r="BV1039" s="154"/>
      <c r="BW1039" s="154"/>
      <c r="BX1039" s="154"/>
      <c r="BY1039" s="154"/>
      <c r="BZ1039" s="154"/>
      <c r="CA1039" s="154"/>
      <c r="CB1039" s="154"/>
      <c r="CC1039" s="154"/>
      <c r="CD1039" s="154"/>
      <c r="CE1039" s="154"/>
      <c r="CF1039" s="154"/>
      <c r="CG1039" s="154"/>
      <c r="CH1039" s="154"/>
      <c r="CI1039" s="154"/>
      <c r="CJ1039" s="154"/>
      <c r="CK1039" s="154"/>
      <c r="CL1039" s="154"/>
      <c r="CM1039" s="154"/>
      <c r="CN1039" s="154"/>
      <c r="CO1039" s="154"/>
      <c r="CP1039" s="154"/>
      <c r="CQ1039" s="154"/>
      <c r="CR1039" s="154"/>
      <c r="CS1039" s="154"/>
      <c r="CT1039" s="154"/>
      <c r="CU1039" s="154"/>
      <c r="CV1039" s="154"/>
      <c r="CW1039" s="154"/>
      <c r="CX1039" s="154"/>
      <c r="CY1039" s="154"/>
      <c r="CZ1039" s="154"/>
      <c r="DA1039" s="154"/>
      <c r="DB1039" s="154"/>
      <c r="DC1039" s="154"/>
      <c r="DD1039" s="154"/>
      <c r="DE1039" s="154"/>
      <c r="DF1039" s="154"/>
      <c r="DG1039" s="154"/>
      <c r="DH1039" s="154"/>
      <c r="DI1039" s="154"/>
      <c r="DJ1039" s="154"/>
      <c r="DK1039" s="154"/>
      <c r="DL1039" s="154"/>
      <c r="DM1039" s="154"/>
      <c r="DN1039" s="154"/>
      <c r="DO1039" s="154"/>
      <c r="DP1039" s="154"/>
      <c r="DQ1039" s="154"/>
      <c r="DR1039" s="154"/>
      <c r="DS1039" s="154"/>
      <c r="DT1039" s="154"/>
      <c r="DU1039" s="154"/>
      <c r="DV1039" s="154"/>
      <c r="DW1039" s="154"/>
      <c r="DX1039" s="154"/>
      <c r="DY1039" s="154"/>
      <c r="DZ1039" s="154"/>
      <c r="EA1039" s="154"/>
      <c r="EB1039" s="154"/>
      <c r="EC1039" s="154"/>
      <c r="ED1039" s="154"/>
      <c r="EE1039" s="154"/>
      <c r="EF1039" s="154"/>
      <c r="EG1039" s="154"/>
      <c r="EH1039" s="154"/>
      <c r="EI1039" s="154"/>
      <c r="EJ1039" s="154"/>
      <c r="EK1039" s="154"/>
      <c r="EL1039" s="154"/>
      <c r="EM1039" s="154"/>
      <c r="EN1039" s="154"/>
      <c r="EO1039" s="154"/>
      <c r="EP1039" s="154"/>
      <c r="EQ1039" s="154"/>
      <c r="ER1039" s="154"/>
      <c r="ES1039" s="154"/>
      <c r="ET1039" s="154"/>
      <c r="EU1039" s="154"/>
      <c r="EV1039" s="154"/>
    </row>
    <row r="1040" spans="32:152" ht="12.75">
      <c r="AF1040" s="154"/>
      <c r="AG1040" s="154"/>
      <c r="AH1040" s="154"/>
      <c r="AI1040" s="154"/>
      <c r="AJ1040" s="154"/>
      <c r="AK1040" s="154"/>
      <c r="AL1040" s="154"/>
      <c r="AM1040" s="154"/>
      <c r="AN1040" s="154"/>
      <c r="AO1040" s="154"/>
      <c r="AP1040" s="154"/>
      <c r="AQ1040" s="154"/>
      <c r="AR1040" s="154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  <c r="BC1040" s="154"/>
      <c r="BD1040" s="154"/>
      <c r="BE1040" s="154"/>
      <c r="BF1040" s="154"/>
      <c r="BG1040" s="154"/>
      <c r="BH1040" s="154"/>
      <c r="BI1040" s="154"/>
      <c r="BJ1040" s="154"/>
      <c r="BK1040" s="154"/>
      <c r="BL1040" s="154"/>
      <c r="BM1040" s="154"/>
      <c r="BN1040" s="154"/>
      <c r="BO1040" s="154"/>
      <c r="BP1040" s="154"/>
      <c r="BQ1040" s="154"/>
      <c r="BR1040" s="154"/>
      <c r="BS1040" s="154"/>
      <c r="BT1040" s="154"/>
      <c r="BU1040" s="154"/>
      <c r="BV1040" s="154"/>
      <c r="BW1040" s="154"/>
      <c r="BX1040" s="154"/>
      <c r="BY1040" s="154"/>
      <c r="BZ1040" s="154"/>
      <c r="CA1040" s="154"/>
      <c r="CB1040" s="154"/>
      <c r="CC1040" s="154"/>
      <c r="CD1040" s="154"/>
      <c r="CE1040" s="154"/>
      <c r="CF1040" s="154"/>
      <c r="CG1040" s="154"/>
      <c r="CH1040" s="154"/>
      <c r="CI1040" s="154"/>
      <c r="CJ1040" s="154"/>
      <c r="CK1040" s="154"/>
      <c r="CL1040" s="154"/>
      <c r="CM1040" s="154"/>
      <c r="CN1040" s="154"/>
      <c r="CO1040" s="154"/>
      <c r="CP1040" s="154"/>
      <c r="CQ1040" s="154"/>
      <c r="CR1040" s="154"/>
      <c r="CS1040" s="154"/>
      <c r="CT1040" s="154"/>
      <c r="CU1040" s="154"/>
      <c r="CV1040" s="154"/>
      <c r="CW1040" s="154"/>
      <c r="CX1040" s="154"/>
      <c r="CY1040" s="154"/>
      <c r="CZ1040" s="154"/>
      <c r="DA1040" s="154"/>
      <c r="DB1040" s="154"/>
      <c r="DC1040" s="154"/>
      <c r="DD1040" s="154"/>
      <c r="DE1040" s="154"/>
      <c r="DF1040" s="154"/>
      <c r="DG1040" s="154"/>
      <c r="DH1040" s="154"/>
      <c r="DI1040" s="154"/>
      <c r="DJ1040" s="154"/>
      <c r="DK1040" s="154"/>
      <c r="DL1040" s="154"/>
      <c r="DM1040" s="154"/>
      <c r="DN1040" s="154"/>
      <c r="DO1040" s="154"/>
      <c r="DP1040" s="154"/>
      <c r="DQ1040" s="154"/>
      <c r="DR1040" s="154"/>
      <c r="DS1040" s="154"/>
      <c r="DT1040" s="154"/>
      <c r="DU1040" s="154"/>
      <c r="DV1040" s="154"/>
      <c r="DW1040" s="154"/>
      <c r="DX1040" s="154"/>
      <c r="DY1040" s="154"/>
      <c r="DZ1040" s="154"/>
      <c r="EA1040" s="154"/>
      <c r="EB1040" s="154"/>
      <c r="EC1040" s="154"/>
      <c r="ED1040" s="154"/>
      <c r="EE1040" s="154"/>
      <c r="EF1040" s="154"/>
      <c r="EG1040" s="154"/>
      <c r="EH1040" s="154"/>
      <c r="EI1040" s="154"/>
      <c r="EJ1040" s="154"/>
      <c r="EK1040" s="154"/>
      <c r="EL1040" s="154"/>
      <c r="EM1040" s="154"/>
      <c r="EN1040" s="154"/>
      <c r="EO1040" s="154"/>
      <c r="EP1040" s="154"/>
      <c r="EQ1040" s="154"/>
      <c r="ER1040" s="154"/>
      <c r="ES1040" s="154"/>
      <c r="ET1040" s="154"/>
      <c r="EU1040" s="154"/>
      <c r="EV1040" s="154"/>
    </row>
    <row r="1041" spans="32:152" ht="12.75">
      <c r="AF1041" s="154"/>
      <c r="AG1041" s="154"/>
      <c r="AH1041" s="154"/>
      <c r="AI1041" s="154"/>
      <c r="AJ1041" s="154"/>
      <c r="AK1041" s="154"/>
      <c r="AL1041" s="154"/>
      <c r="AM1041" s="154"/>
      <c r="AN1041" s="154"/>
      <c r="AO1041" s="154"/>
      <c r="AP1041" s="154"/>
      <c r="AQ1041" s="154"/>
      <c r="AR1041" s="154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  <c r="BC1041" s="154"/>
      <c r="BD1041" s="154"/>
      <c r="BE1041" s="154"/>
      <c r="BF1041" s="154"/>
      <c r="BG1041" s="154"/>
      <c r="BH1041" s="154"/>
      <c r="BI1041" s="154"/>
      <c r="BJ1041" s="154"/>
      <c r="BK1041" s="154"/>
      <c r="BL1041" s="154"/>
      <c r="BM1041" s="154"/>
      <c r="BN1041" s="154"/>
      <c r="BO1041" s="154"/>
      <c r="BP1041" s="154"/>
      <c r="BQ1041" s="154"/>
      <c r="BR1041" s="154"/>
      <c r="BS1041" s="154"/>
      <c r="BT1041" s="154"/>
      <c r="BU1041" s="154"/>
      <c r="BV1041" s="154"/>
      <c r="BW1041" s="154"/>
      <c r="BX1041" s="154"/>
      <c r="BY1041" s="154"/>
      <c r="BZ1041" s="154"/>
      <c r="CA1041" s="154"/>
      <c r="CB1041" s="154"/>
      <c r="CC1041" s="154"/>
      <c r="CD1041" s="154"/>
      <c r="CE1041" s="154"/>
      <c r="CF1041" s="154"/>
      <c r="CG1041" s="154"/>
      <c r="CH1041" s="154"/>
      <c r="CI1041" s="154"/>
      <c r="CJ1041" s="154"/>
      <c r="CK1041" s="154"/>
      <c r="CL1041" s="154"/>
      <c r="CM1041" s="154"/>
      <c r="CN1041" s="154"/>
      <c r="CO1041" s="154"/>
      <c r="CP1041" s="154"/>
      <c r="CQ1041" s="154"/>
      <c r="CR1041" s="154"/>
      <c r="CS1041" s="154"/>
      <c r="CT1041" s="154"/>
      <c r="CU1041" s="154"/>
      <c r="CV1041" s="154"/>
      <c r="CW1041" s="154"/>
      <c r="CX1041" s="154"/>
      <c r="CY1041" s="154"/>
      <c r="CZ1041" s="154"/>
      <c r="DA1041" s="154"/>
      <c r="DB1041" s="154"/>
      <c r="DC1041" s="154"/>
      <c r="DD1041" s="154"/>
      <c r="DE1041" s="154"/>
      <c r="DF1041" s="154"/>
      <c r="DG1041" s="154"/>
      <c r="DH1041" s="154"/>
      <c r="DI1041" s="154"/>
      <c r="DJ1041" s="154"/>
      <c r="DK1041" s="154"/>
      <c r="DL1041" s="154"/>
      <c r="DM1041" s="154"/>
      <c r="DN1041" s="154"/>
      <c r="DO1041" s="154"/>
      <c r="DP1041" s="154"/>
      <c r="DQ1041" s="154"/>
      <c r="DR1041" s="154"/>
      <c r="DS1041" s="154"/>
      <c r="DT1041" s="154"/>
      <c r="DU1041" s="154"/>
      <c r="DV1041" s="154"/>
      <c r="DW1041" s="154"/>
      <c r="DX1041" s="154"/>
      <c r="DY1041" s="154"/>
      <c r="DZ1041" s="154"/>
      <c r="EA1041" s="154"/>
      <c r="EB1041" s="154"/>
      <c r="EC1041" s="154"/>
      <c r="ED1041" s="154"/>
      <c r="EE1041" s="154"/>
      <c r="EF1041" s="154"/>
      <c r="EG1041" s="154"/>
      <c r="EH1041" s="154"/>
      <c r="EI1041" s="154"/>
      <c r="EJ1041" s="154"/>
      <c r="EK1041" s="154"/>
      <c r="EL1041" s="154"/>
      <c r="EM1041" s="154"/>
      <c r="EN1041" s="154"/>
      <c r="EO1041" s="154"/>
      <c r="EP1041" s="154"/>
      <c r="EQ1041" s="154"/>
      <c r="ER1041" s="154"/>
      <c r="ES1041" s="154"/>
      <c r="ET1041" s="154"/>
      <c r="EU1041" s="154"/>
      <c r="EV1041" s="154"/>
    </row>
    <row r="1042" spans="32:152" ht="12.75">
      <c r="AF1042" s="154"/>
      <c r="AG1042" s="154"/>
      <c r="AH1042" s="154"/>
      <c r="AI1042" s="154"/>
      <c r="AJ1042" s="154"/>
      <c r="AK1042" s="154"/>
      <c r="AL1042" s="154"/>
      <c r="AM1042" s="154"/>
      <c r="AN1042" s="154"/>
      <c r="AO1042" s="154"/>
      <c r="AP1042" s="154"/>
      <c r="AQ1042" s="154"/>
      <c r="AR1042" s="154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  <c r="BC1042" s="154"/>
      <c r="BD1042" s="154"/>
      <c r="BE1042" s="154"/>
      <c r="BF1042" s="154"/>
      <c r="BG1042" s="154"/>
      <c r="BH1042" s="154"/>
      <c r="BI1042" s="154"/>
      <c r="BJ1042" s="154"/>
      <c r="BK1042" s="154"/>
      <c r="BL1042" s="154"/>
      <c r="BM1042" s="154"/>
      <c r="BN1042" s="154"/>
      <c r="BO1042" s="154"/>
      <c r="BP1042" s="154"/>
      <c r="BQ1042" s="154"/>
      <c r="BR1042" s="154"/>
      <c r="BS1042" s="154"/>
      <c r="BT1042" s="154"/>
      <c r="BU1042" s="154"/>
      <c r="BV1042" s="154"/>
      <c r="BW1042" s="154"/>
      <c r="BX1042" s="154"/>
      <c r="BY1042" s="154"/>
      <c r="BZ1042" s="154"/>
      <c r="CA1042" s="154"/>
      <c r="CB1042" s="154"/>
      <c r="CC1042" s="154"/>
      <c r="CD1042" s="154"/>
      <c r="CE1042" s="154"/>
      <c r="CF1042" s="154"/>
      <c r="CG1042" s="154"/>
      <c r="CH1042" s="154"/>
      <c r="CI1042" s="154"/>
      <c r="CJ1042" s="154"/>
      <c r="CK1042" s="154"/>
      <c r="CL1042" s="154"/>
      <c r="CM1042" s="154"/>
      <c r="CN1042" s="154"/>
      <c r="CO1042" s="154"/>
      <c r="CP1042" s="154"/>
      <c r="CQ1042" s="154"/>
      <c r="CR1042" s="154"/>
      <c r="CS1042" s="154"/>
      <c r="CT1042" s="154"/>
      <c r="CU1042" s="154"/>
      <c r="CV1042" s="154"/>
      <c r="CW1042" s="154"/>
      <c r="CX1042" s="154"/>
      <c r="CY1042" s="154"/>
      <c r="CZ1042" s="154"/>
      <c r="DA1042" s="154"/>
      <c r="DB1042" s="154"/>
      <c r="DC1042" s="154"/>
      <c r="DD1042" s="154"/>
      <c r="DE1042" s="154"/>
      <c r="DF1042" s="154"/>
      <c r="DG1042" s="154"/>
      <c r="DH1042" s="154"/>
      <c r="DI1042" s="154"/>
      <c r="DJ1042" s="154"/>
      <c r="DK1042" s="154"/>
      <c r="DL1042" s="154"/>
      <c r="DM1042" s="154"/>
      <c r="DN1042" s="154"/>
      <c r="DO1042" s="154"/>
      <c r="DP1042" s="154"/>
      <c r="DQ1042" s="154"/>
      <c r="DR1042" s="154"/>
      <c r="DS1042" s="154"/>
      <c r="DT1042" s="154"/>
      <c r="DU1042" s="154"/>
      <c r="DV1042" s="154"/>
      <c r="DW1042" s="154"/>
      <c r="DX1042" s="154"/>
      <c r="DY1042" s="154"/>
      <c r="DZ1042" s="154"/>
      <c r="EA1042" s="154"/>
      <c r="EB1042" s="154"/>
      <c r="EC1042" s="154"/>
      <c r="ED1042" s="154"/>
      <c r="EE1042" s="154"/>
      <c r="EF1042" s="154"/>
      <c r="EG1042" s="154"/>
      <c r="EH1042" s="154"/>
      <c r="EI1042" s="154"/>
      <c r="EJ1042" s="154"/>
      <c r="EK1042" s="154"/>
      <c r="EL1042" s="154"/>
      <c r="EM1042" s="154"/>
      <c r="EN1042" s="154"/>
      <c r="EO1042" s="154"/>
      <c r="EP1042" s="154"/>
      <c r="EQ1042" s="154"/>
      <c r="ER1042" s="154"/>
      <c r="ES1042" s="154"/>
      <c r="ET1042" s="154"/>
      <c r="EU1042" s="154"/>
      <c r="EV1042" s="154"/>
    </row>
    <row r="1043" spans="32:152" ht="12.75">
      <c r="AF1043" s="154"/>
      <c r="AG1043" s="154"/>
      <c r="AH1043" s="154"/>
      <c r="AI1043" s="154"/>
      <c r="AJ1043" s="154"/>
      <c r="AK1043" s="154"/>
      <c r="AL1043" s="154"/>
      <c r="AM1043" s="154"/>
      <c r="AN1043" s="154"/>
      <c r="AO1043" s="154"/>
      <c r="AP1043" s="154"/>
      <c r="AQ1043" s="154"/>
      <c r="AR1043" s="154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  <c r="BC1043" s="154"/>
      <c r="BD1043" s="154"/>
      <c r="BE1043" s="154"/>
      <c r="BF1043" s="154"/>
      <c r="BG1043" s="154"/>
      <c r="BH1043" s="154"/>
      <c r="BI1043" s="154"/>
      <c r="BJ1043" s="154"/>
      <c r="BK1043" s="154"/>
      <c r="BL1043" s="154"/>
      <c r="BM1043" s="154"/>
      <c r="BN1043" s="154"/>
      <c r="BO1043" s="154"/>
      <c r="BP1043" s="154"/>
      <c r="BQ1043" s="154"/>
      <c r="BR1043" s="154"/>
      <c r="BS1043" s="154"/>
      <c r="BT1043" s="154"/>
      <c r="BU1043" s="154"/>
      <c r="BV1043" s="154"/>
      <c r="BW1043" s="154"/>
      <c r="BX1043" s="154"/>
      <c r="BY1043" s="154"/>
      <c r="BZ1043" s="154"/>
      <c r="CA1043" s="154"/>
      <c r="CB1043" s="154"/>
      <c r="CC1043" s="154"/>
      <c r="CD1043" s="154"/>
      <c r="CE1043" s="154"/>
      <c r="CF1043" s="154"/>
      <c r="CG1043" s="154"/>
      <c r="CH1043" s="154"/>
      <c r="CI1043" s="154"/>
      <c r="CJ1043" s="154"/>
      <c r="CK1043" s="154"/>
      <c r="CL1043" s="154"/>
      <c r="CM1043" s="154"/>
      <c r="CN1043" s="154"/>
      <c r="CO1043" s="154"/>
      <c r="CP1043" s="154"/>
      <c r="CQ1043" s="154"/>
      <c r="CR1043" s="154"/>
      <c r="CS1043" s="154"/>
      <c r="CT1043" s="154"/>
      <c r="CU1043" s="154"/>
      <c r="CV1043" s="154"/>
      <c r="CW1043" s="154"/>
      <c r="CX1043" s="154"/>
      <c r="CY1043" s="154"/>
      <c r="CZ1043" s="154"/>
      <c r="DA1043" s="154"/>
      <c r="DB1043" s="154"/>
      <c r="DC1043" s="154"/>
      <c r="DD1043" s="154"/>
      <c r="DE1043" s="154"/>
      <c r="DF1043" s="154"/>
      <c r="DG1043" s="154"/>
      <c r="DH1043" s="154"/>
      <c r="DI1043" s="154"/>
      <c r="DJ1043" s="154"/>
      <c r="DK1043" s="154"/>
      <c r="DL1043" s="154"/>
      <c r="DM1043" s="154"/>
      <c r="DN1043" s="154"/>
      <c r="DO1043" s="154"/>
      <c r="DP1043" s="154"/>
      <c r="DQ1043" s="154"/>
      <c r="DR1043" s="154"/>
      <c r="DS1043" s="154"/>
      <c r="DT1043" s="154"/>
      <c r="DU1043" s="154"/>
      <c r="DV1043" s="154"/>
      <c r="DW1043" s="154"/>
      <c r="DX1043" s="154"/>
      <c r="DY1043" s="154"/>
      <c r="DZ1043" s="154"/>
      <c r="EA1043" s="154"/>
      <c r="EB1043" s="154"/>
      <c r="EC1043" s="154"/>
      <c r="ED1043" s="154"/>
      <c r="EE1043" s="154"/>
      <c r="EF1043" s="154"/>
      <c r="EG1043" s="154"/>
      <c r="EH1043" s="154"/>
      <c r="EI1043" s="154"/>
      <c r="EJ1043" s="154"/>
      <c r="EK1043" s="154"/>
      <c r="EL1043" s="154"/>
      <c r="EM1043" s="154"/>
      <c r="EN1043" s="154"/>
      <c r="EO1043" s="154"/>
      <c r="EP1043" s="154"/>
      <c r="EQ1043" s="154"/>
      <c r="ER1043" s="154"/>
      <c r="ES1043" s="154"/>
      <c r="ET1043" s="154"/>
      <c r="EU1043" s="154"/>
      <c r="EV1043" s="154"/>
    </row>
    <row r="1044" spans="32:152" ht="12.75">
      <c r="AF1044" s="154"/>
      <c r="AG1044" s="154"/>
      <c r="AH1044" s="154"/>
      <c r="AI1044" s="154"/>
      <c r="AJ1044" s="154"/>
      <c r="AK1044" s="154"/>
      <c r="AL1044" s="154"/>
      <c r="AM1044" s="154"/>
      <c r="AN1044" s="154"/>
      <c r="AO1044" s="154"/>
      <c r="AP1044" s="154"/>
      <c r="AQ1044" s="154"/>
      <c r="AR1044" s="154"/>
      <c r="AS1044" s="154"/>
      <c r="AT1044" s="154"/>
      <c r="AU1044" s="154"/>
      <c r="AV1044" s="154"/>
      <c r="AW1044" s="154"/>
      <c r="AX1044" s="154"/>
      <c r="AY1044" s="154"/>
      <c r="AZ1044" s="154"/>
      <c r="BA1044" s="154"/>
      <c r="BB1044" s="154"/>
      <c r="BC1044" s="154"/>
      <c r="BD1044" s="154"/>
      <c r="BE1044" s="154"/>
      <c r="BF1044" s="154"/>
      <c r="BG1044" s="154"/>
      <c r="BH1044" s="154"/>
      <c r="BI1044" s="154"/>
      <c r="BJ1044" s="154"/>
      <c r="BK1044" s="154"/>
      <c r="BL1044" s="154"/>
      <c r="BM1044" s="154"/>
      <c r="BN1044" s="154"/>
      <c r="BO1044" s="154"/>
      <c r="BP1044" s="154"/>
      <c r="BQ1044" s="154"/>
      <c r="BR1044" s="154"/>
      <c r="BS1044" s="154"/>
      <c r="BT1044" s="154"/>
      <c r="BU1044" s="154"/>
      <c r="BV1044" s="154"/>
      <c r="BW1044" s="154"/>
      <c r="BX1044" s="154"/>
      <c r="BY1044" s="154"/>
      <c r="BZ1044" s="154"/>
      <c r="CA1044" s="154"/>
      <c r="CB1044" s="154"/>
      <c r="CC1044" s="154"/>
      <c r="CD1044" s="154"/>
      <c r="CE1044" s="154"/>
      <c r="CF1044" s="154"/>
      <c r="CG1044" s="154"/>
      <c r="CH1044" s="154"/>
      <c r="CI1044" s="154"/>
      <c r="CJ1044" s="154"/>
      <c r="CK1044" s="154"/>
      <c r="CL1044" s="154"/>
      <c r="CM1044" s="154"/>
      <c r="CN1044" s="154"/>
      <c r="CO1044" s="154"/>
      <c r="CP1044" s="154"/>
      <c r="CQ1044" s="154"/>
      <c r="CR1044" s="154"/>
      <c r="CS1044" s="154"/>
      <c r="CT1044" s="154"/>
      <c r="CU1044" s="154"/>
      <c r="CV1044" s="154"/>
      <c r="CW1044" s="154"/>
      <c r="CX1044" s="154"/>
      <c r="CY1044" s="154"/>
      <c r="CZ1044" s="154"/>
      <c r="DA1044" s="154"/>
      <c r="DB1044" s="154"/>
      <c r="DC1044" s="154"/>
      <c r="DD1044" s="154"/>
      <c r="DE1044" s="154"/>
      <c r="DF1044" s="154"/>
      <c r="DG1044" s="154"/>
      <c r="DH1044" s="154"/>
      <c r="DI1044" s="154"/>
      <c r="DJ1044" s="154"/>
      <c r="DK1044" s="154"/>
      <c r="DL1044" s="154"/>
      <c r="DM1044" s="154"/>
      <c r="DN1044" s="154"/>
      <c r="DO1044" s="154"/>
      <c r="DP1044" s="154"/>
      <c r="DQ1044" s="154"/>
      <c r="DR1044" s="154"/>
      <c r="DS1044" s="154"/>
      <c r="DT1044" s="154"/>
      <c r="DU1044" s="154"/>
      <c r="DV1044" s="154"/>
      <c r="DW1044" s="154"/>
      <c r="DX1044" s="154"/>
      <c r="DY1044" s="154"/>
      <c r="DZ1044" s="154"/>
      <c r="EA1044" s="154"/>
      <c r="EB1044" s="154"/>
      <c r="EC1044" s="154"/>
      <c r="ED1044" s="154"/>
      <c r="EE1044" s="154"/>
      <c r="EF1044" s="154"/>
      <c r="EG1044" s="154"/>
      <c r="EH1044" s="154"/>
      <c r="EI1044" s="154"/>
      <c r="EJ1044" s="154"/>
      <c r="EK1044" s="154"/>
      <c r="EL1044" s="154"/>
      <c r="EM1044" s="154"/>
      <c r="EN1044" s="154"/>
      <c r="EO1044" s="154"/>
      <c r="EP1044" s="154"/>
      <c r="EQ1044" s="154"/>
      <c r="ER1044" s="154"/>
      <c r="ES1044" s="154"/>
      <c r="ET1044" s="154"/>
      <c r="EU1044" s="154"/>
      <c r="EV1044" s="154"/>
    </row>
    <row r="1045" spans="32:152" ht="12.75">
      <c r="AF1045" s="154"/>
      <c r="AG1045" s="154"/>
      <c r="AH1045" s="154"/>
      <c r="AI1045" s="154"/>
      <c r="AJ1045" s="154"/>
      <c r="AK1045" s="154"/>
      <c r="AL1045" s="154"/>
      <c r="AM1045" s="154"/>
      <c r="AN1045" s="154"/>
      <c r="AO1045" s="154"/>
      <c r="AP1045" s="154"/>
      <c r="AQ1045" s="154"/>
      <c r="AR1045" s="154"/>
      <c r="AS1045" s="154"/>
      <c r="AT1045" s="154"/>
      <c r="AU1045" s="154"/>
      <c r="AV1045" s="154"/>
      <c r="AW1045" s="154"/>
      <c r="AX1045" s="154"/>
      <c r="AY1045" s="154"/>
      <c r="AZ1045" s="154"/>
      <c r="BA1045" s="154"/>
      <c r="BB1045" s="154"/>
      <c r="BC1045" s="154"/>
      <c r="BD1045" s="154"/>
      <c r="BE1045" s="154"/>
      <c r="BF1045" s="154"/>
      <c r="BG1045" s="154"/>
      <c r="BH1045" s="154"/>
      <c r="BI1045" s="154"/>
      <c r="BJ1045" s="154"/>
      <c r="BK1045" s="154"/>
      <c r="BL1045" s="154"/>
      <c r="BM1045" s="154"/>
      <c r="BN1045" s="154"/>
      <c r="BO1045" s="154"/>
      <c r="BP1045" s="154"/>
      <c r="BQ1045" s="154"/>
      <c r="BR1045" s="154"/>
      <c r="BS1045" s="154"/>
      <c r="BT1045" s="154"/>
      <c r="BU1045" s="154"/>
      <c r="BV1045" s="154"/>
      <c r="BW1045" s="154"/>
      <c r="BX1045" s="154"/>
      <c r="BY1045" s="154"/>
      <c r="BZ1045" s="154"/>
      <c r="CA1045" s="154"/>
      <c r="CB1045" s="154"/>
      <c r="CC1045" s="154"/>
      <c r="CD1045" s="154"/>
      <c r="CE1045" s="154"/>
      <c r="CF1045" s="154"/>
      <c r="CG1045" s="154"/>
      <c r="CH1045" s="154"/>
      <c r="CI1045" s="154"/>
      <c r="CJ1045" s="154"/>
      <c r="CK1045" s="154"/>
      <c r="CL1045" s="154"/>
      <c r="CM1045" s="154"/>
      <c r="CN1045" s="154"/>
      <c r="CO1045" s="154"/>
      <c r="CP1045" s="154"/>
      <c r="CQ1045" s="154"/>
      <c r="CR1045" s="154"/>
      <c r="CS1045" s="154"/>
      <c r="CT1045" s="154"/>
      <c r="CU1045" s="154"/>
      <c r="CV1045" s="154"/>
      <c r="CW1045" s="154"/>
      <c r="CX1045" s="154"/>
      <c r="CY1045" s="154"/>
      <c r="CZ1045" s="154"/>
      <c r="DA1045" s="154"/>
      <c r="DB1045" s="154"/>
      <c r="DC1045" s="154"/>
      <c r="DD1045" s="154"/>
      <c r="DE1045" s="154"/>
      <c r="DF1045" s="154"/>
      <c r="DG1045" s="154"/>
      <c r="DH1045" s="154"/>
      <c r="DI1045" s="154"/>
      <c r="DJ1045" s="154"/>
      <c r="DK1045" s="154"/>
      <c r="DL1045" s="154"/>
      <c r="DM1045" s="154"/>
      <c r="DN1045" s="154"/>
      <c r="DO1045" s="154"/>
      <c r="DP1045" s="154"/>
      <c r="DQ1045" s="154"/>
      <c r="DR1045" s="154"/>
      <c r="DS1045" s="154"/>
      <c r="DT1045" s="154"/>
      <c r="DU1045" s="154"/>
      <c r="DV1045" s="154"/>
      <c r="DW1045" s="154"/>
      <c r="DX1045" s="154"/>
      <c r="DY1045" s="154"/>
      <c r="DZ1045" s="154"/>
      <c r="EA1045" s="154"/>
      <c r="EB1045" s="154"/>
      <c r="EC1045" s="154"/>
      <c r="ED1045" s="154"/>
      <c r="EE1045" s="154"/>
      <c r="EF1045" s="154"/>
      <c r="EG1045" s="154"/>
      <c r="EH1045" s="154"/>
      <c r="EI1045" s="154"/>
      <c r="EJ1045" s="154"/>
      <c r="EK1045" s="154"/>
      <c r="EL1045" s="154"/>
      <c r="EM1045" s="154"/>
      <c r="EN1045" s="154"/>
      <c r="EO1045" s="154"/>
      <c r="EP1045" s="154"/>
      <c r="EQ1045" s="154"/>
      <c r="ER1045" s="154"/>
      <c r="ES1045" s="154"/>
      <c r="ET1045" s="154"/>
      <c r="EU1045" s="154"/>
      <c r="EV1045" s="154"/>
    </row>
    <row r="1046" spans="32:152" ht="12.75">
      <c r="AF1046" s="154"/>
      <c r="AG1046" s="154"/>
      <c r="AH1046" s="154"/>
      <c r="AI1046" s="154"/>
      <c r="AJ1046" s="154"/>
      <c r="AK1046" s="154"/>
      <c r="AL1046" s="154"/>
      <c r="AM1046" s="154"/>
      <c r="AN1046" s="154"/>
      <c r="AO1046" s="154"/>
      <c r="AP1046" s="154"/>
      <c r="AQ1046" s="154"/>
      <c r="AR1046" s="154"/>
      <c r="AS1046" s="154"/>
      <c r="AT1046" s="154"/>
      <c r="AU1046" s="154"/>
      <c r="AV1046" s="154"/>
      <c r="AW1046" s="154"/>
      <c r="AX1046" s="154"/>
      <c r="AY1046" s="154"/>
      <c r="AZ1046" s="154"/>
      <c r="BA1046" s="154"/>
      <c r="BB1046" s="154"/>
      <c r="BC1046" s="154"/>
      <c r="BD1046" s="154"/>
      <c r="BE1046" s="154"/>
      <c r="BF1046" s="154"/>
      <c r="BG1046" s="154"/>
      <c r="BH1046" s="154"/>
      <c r="BI1046" s="154"/>
      <c r="BJ1046" s="154"/>
      <c r="BK1046" s="154"/>
      <c r="BL1046" s="154"/>
      <c r="BM1046" s="154"/>
      <c r="BN1046" s="154"/>
      <c r="BO1046" s="154"/>
      <c r="BP1046" s="154"/>
      <c r="BQ1046" s="154"/>
      <c r="BR1046" s="154"/>
      <c r="BS1046" s="154"/>
      <c r="BT1046" s="154"/>
      <c r="BU1046" s="154"/>
      <c r="BV1046" s="154"/>
      <c r="BW1046" s="154"/>
      <c r="BX1046" s="154"/>
      <c r="BY1046" s="154"/>
      <c r="BZ1046" s="154"/>
      <c r="CA1046" s="154"/>
      <c r="CB1046" s="154"/>
      <c r="CC1046" s="154"/>
      <c r="CD1046" s="154"/>
      <c r="CE1046" s="154"/>
      <c r="CF1046" s="154"/>
      <c r="CG1046" s="154"/>
      <c r="CH1046" s="154"/>
      <c r="CI1046" s="154"/>
      <c r="CJ1046" s="154"/>
      <c r="CK1046" s="154"/>
      <c r="CL1046" s="154"/>
      <c r="CM1046" s="154"/>
      <c r="CN1046" s="154"/>
      <c r="CO1046" s="154"/>
      <c r="CP1046" s="154"/>
      <c r="CQ1046" s="154"/>
      <c r="CR1046" s="154"/>
      <c r="CS1046" s="154"/>
      <c r="CT1046" s="154"/>
      <c r="CU1046" s="154"/>
      <c r="CV1046" s="154"/>
      <c r="CW1046" s="154"/>
      <c r="CX1046" s="154"/>
      <c r="CY1046" s="154"/>
      <c r="CZ1046" s="154"/>
      <c r="DA1046" s="154"/>
      <c r="DB1046" s="154"/>
      <c r="DC1046" s="154"/>
      <c r="DD1046" s="154"/>
      <c r="DE1046" s="154"/>
      <c r="DF1046" s="154"/>
      <c r="DG1046" s="154"/>
      <c r="DH1046" s="154"/>
      <c r="DI1046" s="154"/>
      <c r="DJ1046" s="154"/>
      <c r="DK1046" s="154"/>
      <c r="DL1046" s="154"/>
      <c r="DM1046" s="154"/>
      <c r="DN1046" s="154"/>
      <c r="DO1046" s="154"/>
      <c r="DP1046" s="154"/>
      <c r="DQ1046" s="154"/>
      <c r="DR1046" s="154"/>
      <c r="DS1046" s="154"/>
      <c r="DT1046" s="154"/>
      <c r="DU1046" s="154"/>
      <c r="DV1046" s="154"/>
      <c r="DW1046" s="154"/>
      <c r="DX1046" s="154"/>
      <c r="DY1046" s="154"/>
      <c r="DZ1046" s="154"/>
      <c r="EA1046" s="154"/>
      <c r="EB1046" s="154"/>
      <c r="EC1046" s="154"/>
      <c r="ED1046" s="154"/>
      <c r="EE1046" s="154"/>
      <c r="EF1046" s="154"/>
      <c r="EG1046" s="154"/>
      <c r="EH1046" s="154"/>
      <c r="EI1046" s="154"/>
      <c r="EJ1046" s="154"/>
      <c r="EK1046" s="154"/>
      <c r="EL1046" s="154"/>
      <c r="EM1046" s="154"/>
      <c r="EN1046" s="154"/>
      <c r="EO1046" s="154"/>
      <c r="EP1046" s="154"/>
      <c r="EQ1046" s="154"/>
      <c r="ER1046" s="154"/>
      <c r="ES1046" s="154"/>
      <c r="ET1046" s="154"/>
      <c r="EU1046" s="154"/>
      <c r="EV1046" s="154"/>
    </row>
    <row r="1047" spans="32:152" ht="12.75">
      <c r="AF1047" s="154"/>
      <c r="AG1047" s="154"/>
      <c r="AH1047" s="154"/>
      <c r="AI1047" s="154"/>
      <c r="AJ1047" s="154"/>
      <c r="AK1047" s="154"/>
      <c r="AL1047" s="154"/>
      <c r="AM1047" s="154"/>
      <c r="AN1047" s="154"/>
      <c r="AO1047" s="154"/>
      <c r="AP1047" s="154"/>
      <c r="AQ1047" s="154"/>
      <c r="AR1047" s="154"/>
      <c r="AS1047" s="154"/>
      <c r="AT1047" s="154"/>
      <c r="AU1047" s="154"/>
      <c r="AV1047" s="154"/>
      <c r="AW1047" s="154"/>
      <c r="AX1047" s="154"/>
      <c r="AY1047" s="154"/>
      <c r="AZ1047" s="154"/>
      <c r="BA1047" s="154"/>
      <c r="BB1047" s="154"/>
      <c r="BC1047" s="154"/>
      <c r="BD1047" s="154"/>
      <c r="BE1047" s="154"/>
      <c r="BF1047" s="154"/>
      <c r="BG1047" s="154"/>
      <c r="BH1047" s="154"/>
      <c r="BI1047" s="154"/>
      <c r="BJ1047" s="154"/>
      <c r="BK1047" s="154"/>
      <c r="BL1047" s="154"/>
      <c r="BM1047" s="154"/>
      <c r="BN1047" s="154"/>
      <c r="BO1047" s="154"/>
      <c r="BP1047" s="154"/>
      <c r="BQ1047" s="154"/>
      <c r="BR1047" s="154"/>
      <c r="BS1047" s="154"/>
      <c r="BT1047" s="154"/>
      <c r="BU1047" s="154"/>
      <c r="BV1047" s="154"/>
      <c r="BW1047" s="154"/>
      <c r="BX1047" s="154"/>
      <c r="BY1047" s="154"/>
      <c r="BZ1047" s="154"/>
      <c r="CA1047" s="154"/>
      <c r="CB1047" s="154"/>
      <c r="CC1047" s="154"/>
      <c r="CD1047" s="154"/>
      <c r="CE1047" s="154"/>
      <c r="CF1047" s="154"/>
      <c r="CG1047" s="154"/>
      <c r="CH1047" s="154"/>
      <c r="CI1047" s="154"/>
      <c r="CJ1047" s="154"/>
      <c r="CK1047" s="154"/>
      <c r="CL1047" s="154"/>
      <c r="CM1047" s="154"/>
      <c r="CN1047" s="154"/>
      <c r="CO1047" s="154"/>
      <c r="CP1047" s="154"/>
      <c r="CQ1047" s="154"/>
      <c r="CR1047" s="154"/>
      <c r="CS1047" s="154"/>
      <c r="CT1047" s="154"/>
      <c r="CU1047" s="154"/>
      <c r="CV1047" s="154"/>
      <c r="CW1047" s="154"/>
      <c r="CX1047" s="154"/>
      <c r="CY1047" s="154"/>
      <c r="CZ1047" s="154"/>
      <c r="DA1047" s="154"/>
      <c r="DB1047" s="154"/>
      <c r="DC1047" s="154"/>
      <c r="DD1047" s="154"/>
      <c r="DE1047" s="154"/>
      <c r="DF1047" s="154"/>
      <c r="DG1047" s="154"/>
      <c r="DH1047" s="154"/>
      <c r="DI1047" s="154"/>
      <c r="DJ1047" s="154"/>
      <c r="DK1047" s="154"/>
      <c r="DL1047" s="154"/>
      <c r="DM1047" s="154"/>
      <c r="DN1047" s="154"/>
      <c r="DO1047" s="154"/>
      <c r="DP1047" s="154"/>
      <c r="DQ1047" s="154"/>
      <c r="DR1047" s="154"/>
      <c r="DS1047" s="154"/>
      <c r="DT1047" s="154"/>
      <c r="DU1047" s="154"/>
      <c r="DV1047" s="154"/>
      <c r="DW1047" s="154"/>
      <c r="DX1047" s="154"/>
      <c r="DY1047" s="154"/>
      <c r="DZ1047" s="154"/>
      <c r="EA1047" s="154"/>
      <c r="EB1047" s="154"/>
      <c r="EC1047" s="154"/>
      <c r="ED1047" s="154"/>
      <c r="EE1047" s="154"/>
      <c r="EF1047" s="154"/>
      <c r="EG1047" s="154"/>
      <c r="EH1047" s="154"/>
      <c r="EI1047" s="154"/>
      <c r="EJ1047" s="154"/>
      <c r="EK1047" s="154"/>
      <c r="EL1047" s="154"/>
      <c r="EM1047" s="154"/>
      <c r="EN1047" s="154"/>
      <c r="EO1047" s="154"/>
      <c r="EP1047" s="154"/>
      <c r="EQ1047" s="154"/>
      <c r="ER1047" s="154"/>
      <c r="ES1047" s="154"/>
      <c r="ET1047" s="154"/>
      <c r="EU1047" s="154"/>
      <c r="EV1047" s="154"/>
    </row>
    <row r="1048" spans="32:152" ht="12.75">
      <c r="AF1048" s="154"/>
      <c r="AG1048" s="154"/>
      <c r="AH1048" s="154"/>
      <c r="AI1048" s="154"/>
      <c r="AJ1048" s="154"/>
      <c r="AK1048" s="154"/>
      <c r="AL1048" s="154"/>
      <c r="AM1048" s="154"/>
      <c r="AN1048" s="154"/>
      <c r="AO1048" s="154"/>
      <c r="AP1048" s="154"/>
      <c r="AQ1048" s="154"/>
      <c r="AR1048" s="154"/>
      <c r="AS1048" s="154"/>
      <c r="AT1048" s="154"/>
      <c r="AU1048" s="154"/>
      <c r="AV1048" s="154"/>
      <c r="AW1048" s="154"/>
      <c r="AX1048" s="154"/>
      <c r="AY1048" s="154"/>
      <c r="AZ1048" s="154"/>
      <c r="BA1048" s="154"/>
      <c r="BB1048" s="154"/>
      <c r="BC1048" s="154"/>
      <c r="BD1048" s="154"/>
      <c r="BE1048" s="154"/>
      <c r="BF1048" s="154"/>
      <c r="BG1048" s="154"/>
      <c r="BH1048" s="154"/>
      <c r="BI1048" s="154"/>
      <c r="BJ1048" s="154"/>
      <c r="BK1048" s="154"/>
      <c r="BL1048" s="154"/>
      <c r="BM1048" s="154"/>
      <c r="BN1048" s="154"/>
      <c r="BO1048" s="154"/>
      <c r="BP1048" s="154"/>
      <c r="BQ1048" s="154"/>
      <c r="BR1048" s="154"/>
      <c r="BS1048" s="154"/>
      <c r="BT1048" s="154"/>
      <c r="BU1048" s="154"/>
      <c r="BV1048" s="154"/>
      <c r="BW1048" s="154"/>
      <c r="BX1048" s="154"/>
      <c r="BY1048" s="154"/>
      <c r="BZ1048" s="154"/>
      <c r="CA1048" s="154"/>
      <c r="CB1048" s="154"/>
      <c r="CC1048" s="154"/>
      <c r="CD1048" s="154"/>
      <c r="CE1048" s="154"/>
      <c r="CF1048" s="154"/>
      <c r="CG1048" s="154"/>
      <c r="CH1048" s="154"/>
      <c r="CI1048" s="154"/>
      <c r="CJ1048" s="154"/>
      <c r="CK1048" s="154"/>
      <c r="CL1048" s="154"/>
      <c r="CM1048" s="154"/>
      <c r="CN1048" s="154"/>
      <c r="CO1048" s="154"/>
      <c r="CP1048" s="154"/>
      <c r="CQ1048" s="154"/>
      <c r="CR1048" s="154"/>
      <c r="CS1048" s="154"/>
      <c r="CT1048" s="154"/>
      <c r="CU1048" s="154"/>
      <c r="CV1048" s="154"/>
      <c r="CW1048" s="154"/>
      <c r="CX1048" s="154"/>
      <c r="CY1048" s="154"/>
      <c r="CZ1048" s="154"/>
      <c r="DA1048" s="154"/>
      <c r="DB1048" s="154"/>
      <c r="DC1048" s="154"/>
      <c r="DD1048" s="154"/>
      <c r="DE1048" s="154"/>
      <c r="DF1048" s="154"/>
      <c r="DG1048" s="154"/>
      <c r="DH1048" s="154"/>
      <c r="DI1048" s="154"/>
      <c r="DJ1048" s="154"/>
      <c r="DK1048" s="154"/>
      <c r="DL1048" s="154"/>
      <c r="DM1048" s="154"/>
      <c r="DN1048" s="154"/>
      <c r="DO1048" s="154"/>
      <c r="DP1048" s="154"/>
      <c r="DQ1048" s="154"/>
      <c r="DR1048" s="154"/>
      <c r="DS1048" s="154"/>
      <c r="DT1048" s="154"/>
      <c r="DU1048" s="154"/>
      <c r="DV1048" s="154"/>
      <c r="DW1048" s="154"/>
      <c r="DX1048" s="154"/>
      <c r="DY1048" s="154"/>
      <c r="DZ1048" s="154"/>
      <c r="EA1048" s="154"/>
      <c r="EB1048" s="154"/>
      <c r="EC1048" s="154"/>
      <c r="ED1048" s="154"/>
      <c r="EE1048" s="154"/>
      <c r="EF1048" s="154"/>
      <c r="EG1048" s="154"/>
      <c r="EH1048" s="154"/>
      <c r="EI1048" s="154"/>
      <c r="EJ1048" s="154"/>
      <c r="EK1048" s="154"/>
      <c r="EL1048" s="154"/>
      <c r="EM1048" s="154"/>
      <c r="EN1048" s="154"/>
      <c r="EO1048" s="154"/>
      <c r="EP1048" s="154"/>
      <c r="EQ1048" s="154"/>
      <c r="ER1048" s="154"/>
      <c r="ES1048" s="154"/>
      <c r="ET1048" s="154"/>
      <c r="EU1048" s="154"/>
      <c r="EV1048" s="154"/>
    </row>
    <row r="1049" spans="32:152" ht="12.75">
      <c r="AF1049" s="154"/>
      <c r="AG1049" s="154"/>
      <c r="AH1049" s="154"/>
      <c r="AI1049" s="154"/>
      <c r="AJ1049" s="154"/>
      <c r="AK1049" s="154"/>
      <c r="AL1049" s="154"/>
      <c r="AM1049" s="154"/>
      <c r="AN1049" s="154"/>
      <c r="AO1049" s="154"/>
      <c r="AP1049" s="154"/>
      <c r="AQ1049" s="154"/>
      <c r="AR1049" s="154"/>
      <c r="AS1049" s="154"/>
      <c r="AT1049" s="154"/>
      <c r="AU1049" s="154"/>
      <c r="AV1049" s="154"/>
      <c r="AW1049" s="154"/>
      <c r="AX1049" s="154"/>
      <c r="AY1049" s="154"/>
      <c r="AZ1049" s="154"/>
      <c r="BA1049" s="154"/>
      <c r="BB1049" s="154"/>
      <c r="BC1049" s="154"/>
      <c r="BD1049" s="154"/>
      <c r="BE1049" s="154"/>
      <c r="BF1049" s="154"/>
      <c r="BG1049" s="154"/>
      <c r="BH1049" s="154"/>
      <c r="BI1049" s="154"/>
      <c r="BJ1049" s="154"/>
      <c r="BK1049" s="154"/>
      <c r="BL1049" s="154"/>
      <c r="BM1049" s="154"/>
      <c r="BN1049" s="154"/>
      <c r="BO1049" s="154"/>
      <c r="BP1049" s="154"/>
      <c r="BQ1049" s="154"/>
      <c r="BR1049" s="154"/>
      <c r="BS1049" s="154"/>
      <c r="BT1049" s="154"/>
      <c r="BU1049" s="154"/>
      <c r="BV1049" s="154"/>
      <c r="BW1049" s="154"/>
      <c r="BX1049" s="154"/>
      <c r="BY1049" s="154"/>
      <c r="BZ1049" s="154"/>
      <c r="CA1049" s="154"/>
      <c r="CB1049" s="154"/>
      <c r="CC1049" s="154"/>
      <c r="CD1049" s="154"/>
      <c r="CE1049" s="154"/>
      <c r="CF1049" s="154"/>
      <c r="CG1049" s="154"/>
      <c r="CH1049" s="154"/>
      <c r="CI1049" s="154"/>
      <c r="CJ1049" s="154"/>
      <c r="CK1049" s="154"/>
      <c r="CL1049" s="154"/>
      <c r="CM1049" s="154"/>
      <c r="CN1049" s="154"/>
      <c r="CO1049" s="154"/>
      <c r="CP1049" s="154"/>
      <c r="CQ1049" s="154"/>
      <c r="CR1049" s="154"/>
      <c r="CS1049" s="154"/>
      <c r="CT1049" s="154"/>
      <c r="CU1049" s="154"/>
      <c r="CV1049" s="154"/>
      <c r="CW1049" s="154"/>
      <c r="CX1049" s="154"/>
      <c r="CY1049" s="154"/>
      <c r="CZ1049" s="154"/>
      <c r="DA1049" s="154"/>
      <c r="DB1049" s="154"/>
      <c r="DC1049" s="154"/>
      <c r="DD1049" s="154"/>
      <c r="DE1049" s="154"/>
      <c r="DF1049" s="154"/>
      <c r="DG1049" s="154"/>
      <c r="DH1049" s="154"/>
      <c r="DI1049" s="154"/>
      <c r="DJ1049" s="154"/>
      <c r="DK1049" s="154"/>
      <c r="DL1049" s="154"/>
      <c r="DM1049" s="154"/>
      <c r="DN1049" s="154"/>
      <c r="DO1049" s="154"/>
      <c r="DP1049" s="154"/>
      <c r="DQ1049" s="154"/>
      <c r="DR1049" s="154"/>
      <c r="DS1049" s="154"/>
      <c r="DT1049" s="154"/>
      <c r="DU1049" s="154"/>
      <c r="DV1049" s="154"/>
      <c r="DW1049" s="154"/>
      <c r="DX1049" s="154"/>
      <c r="DY1049" s="154"/>
      <c r="DZ1049" s="154"/>
      <c r="EA1049" s="154"/>
      <c r="EB1049" s="154"/>
      <c r="EC1049" s="154"/>
      <c r="ED1049" s="154"/>
      <c r="EE1049" s="154"/>
      <c r="EF1049" s="154"/>
      <c r="EG1049" s="154"/>
      <c r="EH1049" s="154"/>
      <c r="EI1049" s="154"/>
      <c r="EJ1049" s="154"/>
      <c r="EK1049" s="154"/>
      <c r="EL1049" s="154"/>
      <c r="EM1049" s="154"/>
      <c r="EN1049" s="154"/>
      <c r="EO1049" s="154"/>
      <c r="EP1049" s="154"/>
      <c r="EQ1049" s="154"/>
      <c r="ER1049" s="154"/>
      <c r="ES1049" s="154"/>
      <c r="ET1049" s="154"/>
      <c r="EU1049" s="154"/>
      <c r="EV1049" s="154"/>
    </row>
    <row r="1050" spans="32:152" ht="12.75">
      <c r="AF1050" s="154"/>
      <c r="AG1050" s="154"/>
      <c r="AH1050" s="154"/>
      <c r="AI1050" s="154"/>
      <c r="AJ1050" s="154"/>
      <c r="AK1050" s="154"/>
      <c r="AL1050" s="154"/>
      <c r="AM1050" s="154"/>
      <c r="AN1050" s="154"/>
      <c r="AO1050" s="154"/>
      <c r="AP1050" s="154"/>
      <c r="AQ1050" s="154"/>
      <c r="AR1050" s="154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  <c r="BC1050" s="154"/>
      <c r="BD1050" s="154"/>
      <c r="BE1050" s="154"/>
      <c r="BF1050" s="154"/>
      <c r="BG1050" s="154"/>
      <c r="BH1050" s="154"/>
      <c r="BI1050" s="154"/>
      <c r="BJ1050" s="154"/>
      <c r="BK1050" s="154"/>
      <c r="BL1050" s="154"/>
      <c r="BM1050" s="154"/>
      <c r="BN1050" s="154"/>
      <c r="BO1050" s="154"/>
      <c r="BP1050" s="154"/>
      <c r="BQ1050" s="154"/>
      <c r="BR1050" s="154"/>
      <c r="BS1050" s="154"/>
      <c r="BT1050" s="154"/>
      <c r="BU1050" s="154"/>
      <c r="BV1050" s="154"/>
      <c r="BW1050" s="154"/>
      <c r="BX1050" s="154"/>
      <c r="BY1050" s="154"/>
      <c r="BZ1050" s="154"/>
      <c r="CA1050" s="154"/>
      <c r="CB1050" s="154"/>
      <c r="CC1050" s="154"/>
      <c r="CD1050" s="154"/>
      <c r="CE1050" s="154"/>
      <c r="CF1050" s="154"/>
      <c r="CG1050" s="154"/>
      <c r="CH1050" s="154"/>
      <c r="CI1050" s="154"/>
      <c r="CJ1050" s="154"/>
      <c r="CK1050" s="154"/>
      <c r="CL1050" s="154"/>
      <c r="CM1050" s="154"/>
      <c r="CN1050" s="154"/>
      <c r="CO1050" s="154"/>
      <c r="CP1050" s="154"/>
      <c r="CQ1050" s="154"/>
      <c r="CR1050" s="154"/>
      <c r="CS1050" s="154"/>
      <c r="CT1050" s="154"/>
      <c r="CU1050" s="154"/>
      <c r="CV1050" s="154"/>
      <c r="CW1050" s="154"/>
      <c r="CX1050" s="154"/>
      <c r="CY1050" s="154"/>
      <c r="CZ1050" s="154"/>
      <c r="DA1050" s="154"/>
      <c r="DB1050" s="154"/>
      <c r="DC1050" s="154"/>
      <c r="DD1050" s="154"/>
      <c r="DE1050" s="154"/>
      <c r="DF1050" s="154"/>
      <c r="DG1050" s="154"/>
      <c r="DH1050" s="154"/>
      <c r="DI1050" s="154"/>
      <c r="DJ1050" s="154"/>
      <c r="DK1050" s="154"/>
      <c r="DL1050" s="154"/>
      <c r="DM1050" s="154"/>
      <c r="DN1050" s="154"/>
      <c r="DO1050" s="154"/>
      <c r="DP1050" s="154"/>
      <c r="DQ1050" s="154"/>
      <c r="DR1050" s="154"/>
      <c r="DS1050" s="154"/>
      <c r="DT1050" s="154"/>
      <c r="DU1050" s="154"/>
      <c r="DV1050" s="154"/>
      <c r="DW1050" s="154"/>
      <c r="DX1050" s="154"/>
      <c r="DY1050" s="154"/>
      <c r="DZ1050" s="154"/>
      <c r="EA1050" s="154"/>
      <c r="EB1050" s="154"/>
      <c r="EC1050" s="154"/>
      <c r="ED1050" s="154"/>
      <c r="EE1050" s="154"/>
      <c r="EF1050" s="154"/>
      <c r="EG1050" s="154"/>
      <c r="EH1050" s="154"/>
      <c r="EI1050" s="154"/>
      <c r="EJ1050" s="154"/>
      <c r="EK1050" s="154"/>
      <c r="EL1050" s="154"/>
      <c r="EM1050" s="154"/>
      <c r="EN1050" s="154"/>
      <c r="EO1050" s="154"/>
      <c r="EP1050" s="154"/>
      <c r="EQ1050" s="154"/>
      <c r="ER1050" s="154"/>
      <c r="ES1050" s="154"/>
      <c r="ET1050" s="154"/>
      <c r="EU1050" s="154"/>
      <c r="EV1050" s="154"/>
    </row>
    <row r="1051" spans="32:152" ht="12.75">
      <c r="AF1051" s="154"/>
      <c r="AG1051" s="154"/>
      <c r="AH1051" s="154"/>
      <c r="AI1051" s="154"/>
      <c r="AJ1051" s="154"/>
      <c r="AK1051" s="154"/>
      <c r="AL1051" s="154"/>
      <c r="AM1051" s="154"/>
      <c r="AN1051" s="154"/>
      <c r="AO1051" s="154"/>
      <c r="AP1051" s="154"/>
      <c r="AQ1051" s="154"/>
      <c r="AR1051" s="154"/>
      <c r="AS1051" s="154"/>
      <c r="AT1051" s="154"/>
      <c r="AU1051" s="154"/>
      <c r="AV1051" s="154"/>
      <c r="AW1051" s="154"/>
      <c r="AX1051" s="154"/>
      <c r="AY1051" s="154"/>
      <c r="AZ1051" s="154"/>
      <c r="BA1051" s="154"/>
      <c r="BB1051" s="154"/>
      <c r="BC1051" s="154"/>
      <c r="BD1051" s="154"/>
      <c r="BE1051" s="154"/>
      <c r="BF1051" s="154"/>
      <c r="BG1051" s="154"/>
      <c r="BH1051" s="154"/>
      <c r="BI1051" s="154"/>
      <c r="BJ1051" s="154"/>
      <c r="BK1051" s="154"/>
      <c r="BL1051" s="154"/>
      <c r="BM1051" s="154"/>
      <c r="BN1051" s="154"/>
      <c r="BO1051" s="154"/>
      <c r="BP1051" s="154"/>
      <c r="BQ1051" s="154"/>
      <c r="BR1051" s="154"/>
      <c r="BS1051" s="154"/>
      <c r="BT1051" s="154"/>
      <c r="BU1051" s="154"/>
      <c r="BV1051" s="154"/>
      <c r="BW1051" s="154"/>
      <c r="BX1051" s="154"/>
      <c r="BY1051" s="154"/>
      <c r="BZ1051" s="154"/>
      <c r="CA1051" s="154"/>
      <c r="CB1051" s="154"/>
      <c r="CC1051" s="154"/>
      <c r="CD1051" s="154"/>
      <c r="CE1051" s="154"/>
      <c r="CF1051" s="154"/>
      <c r="CG1051" s="154"/>
      <c r="CH1051" s="154"/>
      <c r="CI1051" s="154"/>
      <c r="CJ1051" s="154"/>
      <c r="CK1051" s="154"/>
      <c r="CL1051" s="154"/>
      <c r="CM1051" s="154"/>
      <c r="CN1051" s="154"/>
      <c r="CO1051" s="154"/>
      <c r="CP1051" s="154"/>
      <c r="CQ1051" s="154"/>
      <c r="CR1051" s="154"/>
      <c r="CS1051" s="154"/>
      <c r="CT1051" s="154"/>
      <c r="CU1051" s="154"/>
      <c r="CV1051" s="154"/>
      <c r="CW1051" s="154"/>
      <c r="CX1051" s="154"/>
      <c r="CY1051" s="154"/>
      <c r="CZ1051" s="154"/>
      <c r="DA1051" s="154"/>
      <c r="DB1051" s="154"/>
      <c r="DC1051" s="154"/>
      <c r="DD1051" s="154"/>
      <c r="DE1051" s="154"/>
      <c r="DF1051" s="154"/>
      <c r="DG1051" s="154"/>
      <c r="DH1051" s="154"/>
      <c r="DI1051" s="154"/>
      <c r="DJ1051" s="154"/>
      <c r="DK1051" s="154"/>
      <c r="DL1051" s="154"/>
      <c r="DM1051" s="154"/>
      <c r="DN1051" s="154"/>
      <c r="DO1051" s="154"/>
      <c r="DP1051" s="154"/>
      <c r="DQ1051" s="154"/>
      <c r="DR1051" s="154"/>
      <c r="DS1051" s="154"/>
      <c r="DT1051" s="154"/>
      <c r="DU1051" s="154"/>
      <c r="DV1051" s="154"/>
      <c r="DW1051" s="154"/>
      <c r="DX1051" s="154"/>
      <c r="DY1051" s="154"/>
      <c r="DZ1051" s="154"/>
      <c r="EA1051" s="154"/>
      <c r="EB1051" s="154"/>
      <c r="EC1051" s="154"/>
      <c r="ED1051" s="154"/>
      <c r="EE1051" s="154"/>
      <c r="EF1051" s="154"/>
      <c r="EG1051" s="154"/>
      <c r="EH1051" s="154"/>
      <c r="EI1051" s="154"/>
      <c r="EJ1051" s="154"/>
      <c r="EK1051" s="154"/>
      <c r="EL1051" s="154"/>
      <c r="EM1051" s="154"/>
      <c r="EN1051" s="154"/>
      <c r="EO1051" s="154"/>
      <c r="EP1051" s="154"/>
      <c r="EQ1051" s="154"/>
      <c r="ER1051" s="154"/>
      <c r="ES1051" s="154"/>
      <c r="ET1051" s="154"/>
      <c r="EU1051" s="154"/>
      <c r="EV1051" s="154"/>
    </row>
    <row r="1052" spans="32:152" ht="12.75">
      <c r="AF1052" s="154"/>
      <c r="AG1052" s="154"/>
      <c r="AH1052" s="154"/>
      <c r="AI1052" s="154"/>
      <c r="AJ1052" s="154"/>
      <c r="AK1052" s="154"/>
      <c r="AL1052" s="154"/>
      <c r="AM1052" s="154"/>
      <c r="AN1052" s="154"/>
      <c r="AO1052" s="154"/>
      <c r="AP1052" s="154"/>
      <c r="AQ1052" s="154"/>
      <c r="AR1052" s="154"/>
      <c r="AS1052" s="154"/>
      <c r="AT1052" s="154"/>
      <c r="AU1052" s="154"/>
      <c r="AV1052" s="154"/>
      <c r="AW1052" s="154"/>
      <c r="AX1052" s="154"/>
      <c r="AY1052" s="154"/>
      <c r="AZ1052" s="154"/>
      <c r="BA1052" s="154"/>
      <c r="BB1052" s="154"/>
      <c r="BC1052" s="154"/>
      <c r="BD1052" s="154"/>
      <c r="BE1052" s="154"/>
      <c r="BF1052" s="154"/>
      <c r="BG1052" s="154"/>
      <c r="BH1052" s="154"/>
      <c r="BI1052" s="154"/>
      <c r="BJ1052" s="154"/>
      <c r="BK1052" s="154"/>
      <c r="BL1052" s="154"/>
      <c r="BM1052" s="154"/>
      <c r="BN1052" s="154"/>
      <c r="BO1052" s="154"/>
      <c r="BP1052" s="154"/>
      <c r="BQ1052" s="154"/>
      <c r="BR1052" s="154"/>
      <c r="BS1052" s="154"/>
      <c r="BT1052" s="154"/>
      <c r="BU1052" s="154"/>
      <c r="BV1052" s="154"/>
      <c r="BW1052" s="154"/>
      <c r="BX1052" s="154"/>
      <c r="BY1052" s="154"/>
      <c r="BZ1052" s="154"/>
      <c r="CA1052" s="154"/>
      <c r="CB1052" s="154"/>
      <c r="CC1052" s="154"/>
      <c r="CD1052" s="154"/>
      <c r="CE1052" s="154"/>
      <c r="CF1052" s="154"/>
      <c r="CG1052" s="154"/>
      <c r="CH1052" s="154"/>
      <c r="CI1052" s="154"/>
      <c r="CJ1052" s="154"/>
      <c r="CK1052" s="154"/>
      <c r="CL1052" s="154"/>
      <c r="CM1052" s="154"/>
      <c r="CN1052" s="154"/>
      <c r="CO1052" s="154"/>
      <c r="CP1052" s="154"/>
      <c r="CQ1052" s="154"/>
      <c r="CR1052" s="154"/>
      <c r="CS1052" s="154"/>
      <c r="CT1052" s="154"/>
      <c r="CU1052" s="154"/>
      <c r="CV1052" s="154"/>
      <c r="CW1052" s="154"/>
      <c r="CX1052" s="154"/>
      <c r="CY1052" s="154"/>
      <c r="CZ1052" s="154"/>
      <c r="DA1052" s="154"/>
      <c r="DB1052" s="154"/>
      <c r="DC1052" s="154"/>
      <c r="DD1052" s="154"/>
      <c r="DE1052" s="154"/>
      <c r="DF1052" s="154"/>
      <c r="DG1052" s="154"/>
      <c r="DH1052" s="154"/>
      <c r="DI1052" s="154"/>
      <c r="DJ1052" s="154"/>
      <c r="DK1052" s="154"/>
      <c r="DL1052" s="154"/>
      <c r="DM1052" s="154"/>
      <c r="DN1052" s="154"/>
      <c r="DO1052" s="154"/>
      <c r="DP1052" s="154"/>
      <c r="DQ1052" s="154"/>
      <c r="DR1052" s="154"/>
      <c r="DS1052" s="154"/>
      <c r="DT1052" s="154"/>
      <c r="DU1052" s="154"/>
      <c r="DV1052" s="154"/>
      <c r="DW1052" s="154"/>
      <c r="DX1052" s="154"/>
      <c r="DY1052" s="154"/>
      <c r="DZ1052" s="154"/>
      <c r="EA1052" s="154"/>
      <c r="EB1052" s="154"/>
      <c r="EC1052" s="154"/>
      <c r="ED1052" s="154"/>
      <c r="EE1052" s="154"/>
      <c r="EF1052" s="154"/>
      <c r="EG1052" s="154"/>
      <c r="EH1052" s="154"/>
      <c r="EI1052" s="154"/>
      <c r="EJ1052" s="154"/>
      <c r="EK1052" s="154"/>
      <c r="EL1052" s="154"/>
      <c r="EM1052" s="154"/>
      <c r="EN1052" s="154"/>
      <c r="EO1052" s="154"/>
      <c r="EP1052" s="154"/>
      <c r="EQ1052" s="154"/>
      <c r="ER1052" s="154"/>
      <c r="ES1052" s="154"/>
      <c r="ET1052" s="154"/>
      <c r="EU1052" s="154"/>
      <c r="EV1052" s="154"/>
    </row>
    <row r="1053" spans="32:152" ht="12.75">
      <c r="AF1053" s="154"/>
      <c r="AG1053" s="154"/>
      <c r="AH1053" s="154"/>
      <c r="AI1053" s="154"/>
      <c r="AJ1053" s="154"/>
      <c r="AK1053" s="154"/>
      <c r="AL1053" s="154"/>
      <c r="AM1053" s="154"/>
      <c r="AN1053" s="154"/>
      <c r="AO1053" s="154"/>
      <c r="AP1053" s="154"/>
      <c r="AQ1053" s="154"/>
      <c r="AR1053" s="154"/>
      <c r="AS1053" s="154"/>
      <c r="AT1053" s="154"/>
      <c r="AU1053" s="154"/>
      <c r="AV1053" s="154"/>
      <c r="AW1053" s="154"/>
      <c r="AX1053" s="154"/>
      <c r="AY1053" s="154"/>
      <c r="AZ1053" s="154"/>
      <c r="BA1053" s="154"/>
      <c r="BB1053" s="154"/>
      <c r="BC1053" s="154"/>
      <c r="BD1053" s="154"/>
      <c r="BE1053" s="154"/>
      <c r="BF1053" s="154"/>
      <c r="BG1053" s="154"/>
      <c r="BH1053" s="154"/>
      <c r="BI1053" s="154"/>
      <c r="BJ1053" s="154"/>
      <c r="BK1053" s="154"/>
      <c r="BL1053" s="154"/>
      <c r="BM1053" s="154"/>
      <c r="BN1053" s="154"/>
      <c r="BO1053" s="154"/>
      <c r="BP1053" s="154"/>
      <c r="BQ1053" s="154"/>
      <c r="BR1053" s="154"/>
      <c r="BS1053" s="154"/>
      <c r="BT1053" s="154"/>
      <c r="BU1053" s="154"/>
      <c r="BV1053" s="154"/>
      <c r="BW1053" s="154"/>
      <c r="BX1053" s="154"/>
      <c r="BY1053" s="154"/>
      <c r="BZ1053" s="154"/>
      <c r="CA1053" s="154"/>
      <c r="CB1053" s="154"/>
      <c r="CC1053" s="154"/>
      <c r="CD1053" s="154"/>
      <c r="CE1053" s="154"/>
      <c r="CF1053" s="154"/>
      <c r="CG1053" s="154"/>
      <c r="CH1053" s="154"/>
      <c r="CI1053" s="154"/>
      <c r="CJ1053" s="154"/>
      <c r="CK1053" s="154"/>
      <c r="CL1053" s="154"/>
      <c r="CM1053" s="154"/>
      <c r="CN1053" s="154"/>
      <c r="CO1053" s="154"/>
      <c r="CP1053" s="154"/>
      <c r="CQ1053" s="154"/>
      <c r="CR1053" s="154"/>
      <c r="CS1053" s="154"/>
      <c r="CT1053" s="154"/>
      <c r="CU1053" s="154"/>
      <c r="CV1053" s="154"/>
      <c r="CW1053" s="154"/>
      <c r="CX1053" s="154"/>
      <c r="CY1053" s="154"/>
      <c r="CZ1053" s="154"/>
      <c r="DA1053" s="154"/>
      <c r="DB1053" s="154"/>
      <c r="DC1053" s="154"/>
      <c r="DD1053" s="154"/>
      <c r="DE1053" s="154"/>
      <c r="DF1053" s="154"/>
      <c r="DG1053" s="154"/>
      <c r="DH1053" s="154"/>
      <c r="DI1053" s="154"/>
      <c r="DJ1053" s="154"/>
      <c r="DK1053" s="154"/>
      <c r="DL1053" s="154"/>
      <c r="DM1053" s="154"/>
      <c r="DN1053" s="154"/>
      <c r="DO1053" s="154"/>
      <c r="DP1053" s="154"/>
      <c r="DQ1053" s="154"/>
      <c r="DR1053" s="154"/>
      <c r="DS1053" s="154"/>
      <c r="DT1053" s="154"/>
      <c r="DU1053" s="154"/>
      <c r="DV1053" s="154"/>
      <c r="DW1053" s="154"/>
      <c r="DX1053" s="154"/>
      <c r="DY1053" s="154"/>
      <c r="DZ1053" s="154"/>
      <c r="EA1053" s="154"/>
      <c r="EB1053" s="154"/>
      <c r="EC1053" s="154"/>
      <c r="ED1053" s="154"/>
      <c r="EE1053" s="154"/>
      <c r="EF1053" s="154"/>
      <c r="EG1053" s="154"/>
      <c r="EH1053" s="154"/>
      <c r="EI1053" s="154"/>
      <c r="EJ1053" s="154"/>
      <c r="EK1053" s="154"/>
      <c r="EL1053" s="154"/>
      <c r="EM1053" s="154"/>
      <c r="EN1053" s="154"/>
      <c r="EO1053" s="154"/>
      <c r="EP1053" s="154"/>
      <c r="EQ1053" s="154"/>
      <c r="ER1053" s="154"/>
      <c r="ES1053" s="154"/>
      <c r="ET1053" s="154"/>
      <c r="EU1053" s="154"/>
      <c r="EV1053" s="154"/>
    </row>
    <row r="1054" spans="32:152" ht="12.75">
      <c r="AF1054" s="154"/>
      <c r="AG1054" s="154"/>
      <c r="AH1054" s="154"/>
      <c r="AI1054" s="154"/>
      <c r="AJ1054" s="154"/>
      <c r="AK1054" s="154"/>
      <c r="AL1054" s="154"/>
      <c r="AM1054" s="154"/>
      <c r="AN1054" s="154"/>
      <c r="AO1054" s="154"/>
      <c r="AP1054" s="154"/>
      <c r="AQ1054" s="154"/>
      <c r="AR1054" s="154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  <c r="BC1054" s="154"/>
      <c r="BD1054" s="154"/>
      <c r="BE1054" s="154"/>
      <c r="BF1054" s="154"/>
      <c r="BG1054" s="154"/>
      <c r="BH1054" s="154"/>
      <c r="BI1054" s="154"/>
      <c r="BJ1054" s="154"/>
      <c r="BK1054" s="154"/>
      <c r="BL1054" s="154"/>
      <c r="BM1054" s="154"/>
      <c r="BN1054" s="154"/>
      <c r="BO1054" s="154"/>
      <c r="BP1054" s="154"/>
      <c r="BQ1054" s="154"/>
      <c r="BR1054" s="154"/>
      <c r="BS1054" s="154"/>
      <c r="BT1054" s="154"/>
      <c r="BU1054" s="154"/>
      <c r="BV1054" s="154"/>
      <c r="BW1054" s="154"/>
      <c r="BX1054" s="154"/>
      <c r="BY1054" s="154"/>
      <c r="BZ1054" s="154"/>
      <c r="CA1054" s="154"/>
      <c r="CB1054" s="154"/>
      <c r="CC1054" s="154"/>
      <c r="CD1054" s="154"/>
      <c r="CE1054" s="154"/>
      <c r="CF1054" s="154"/>
      <c r="CG1054" s="154"/>
      <c r="CH1054" s="154"/>
      <c r="CI1054" s="154"/>
      <c r="CJ1054" s="154"/>
      <c r="CK1054" s="154"/>
      <c r="CL1054" s="154"/>
      <c r="CM1054" s="154"/>
      <c r="CN1054" s="154"/>
      <c r="CO1054" s="154"/>
      <c r="CP1054" s="154"/>
      <c r="CQ1054" s="154"/>
      <c r="CR1054" s="154"/>
      <c r="CS1054" s="154"/>
      <c r="CT1054" s="154"/>
      <c r="CU1054" s="154"/>
      <c r="CV1054" s="154"/>
      <c r="CW1054" s="154"/>
      <c r="CX1054" s="154"/>
      <c r="CY1054" s="154"/>
      <c r="CZ1054" s="154"/>
      <c r="DA1054" s="154"/>
      <c r="DB1054" s="154"/>
      <c r="DC1054" s="154"/>
      <c r="DD1054" s="154"/>
      <c r="DE1054" s="154"/>
      <c r="DF1054" s="154"/>
      <c r="DG1054" s="154"/>
      <c r="DH1054" s="154"/>
      <c r="DI1054" s="154"/>
      <c r="DJ1054" s="154"/>
      <c r="DK1054" s="154"/>
      <c r="DL1054" s="154"/>
      <c r="DM1054" s="154"/>
      <c r="DN1054" s="154"/>
      <c r="DO1054" s="154"/>
      <c r="DP1054" s="154"/>
      <c r="DQ1054" s="154"/>
      <c r="DR1054" s="154"/>
      <c r="DS1054" s="154"/>
      <c r="DT1054" s="154"/>
      <c r="DU1054" s="154"/>
      <c r="DV1054" s="154"/>
      <c r="DW1054" s="154"/>
      <c r="DX1054" s="154"/>
      <c r="DY1054" s="154"/>
      <c r="DZ1054" s="154"/>
      <c r="EA1054" s="154"/>
      <c r="EB1054" s="154"/>
      <c r="EC1054" s="154"/>
      <c r="ED1054" s="154"/>
      <c r="EE1054" s="154"/>
      <c r="EF1054" s="154"/>
      <c r="EG1054" s="154"/>
      <c r="EH1054" s="154"/>
      <c r="EI1054" s="154"/>
      <c r="EJ1054" s="154"/>
      <c r="EK1054" s="154"/>
      <c r="EL1054" s="154"/>
      <c r="EM1054" s="154"/>
      <c r="EN1054" s="154"/>
      <c r="EO1054" s="154"/>
      <c r="EP1054" s="154"/>
      <c r="EQ1054" s="154"/>
      <c r="ER1054" s="154"/>
      <c r="ES1054" s="154"/>
      <c r="ET1054" s="154"/>
      <c r="EU1054" s="154"/>
      <c r="EV1054" s="154"/>
    </row>
    <row r="1055" spans="32:152" ht="12.75">
      <c r="AF1055" s="154"/>
      <c r="AG1055" s="154"/>
      <c r="AH1055" s="154"/>
      <c r="AI1055" s="154"/>
      <c r="AJ1055" s="154"/>
      <c r="AK1055" s="154"/>
      <c r="AL1055" s="154"/>
      <c r="AM1055" s="154"/>
      <c r="AN1055" s="154"/>
      <c r="AO1055" s="154"/>
      <c r="AP1055" s="154"/>
      <c r="AQ1055" s="154"/>
      <c r="AR1055" s="154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  <c r="BC1055" s="154"/>
      <c r="BD1055" s="154"/>
      <c r="BE1055" s="154"/>
      <c r="BF1055" s="154"/>
      <c r="BG1055" s="154"/>
      <c r="BH1055" s="154"/>
      <c r="BI1055" s="154"/>
      <c r="BJ1055" s="154"/>
      <c r="BK1055" s="154"/>
      <c r="BL1055" s="154"/>
      <c r="BM1055" s="154"/>
      <c r="BN1055" s="154"/>
      <c r="BO1055" s="154"/>
      <c r="BP1055" s="154"/>
      <c r="BQ1055" s="154"/>
      <c r="BR1055" s="154"/>
      <c r="BS1055" s="154"/>
      <c r="BT1055" s="154"/>
      <c r="BU1055" s="154"/>
      <c r="BV1055" s="154"/>
      <c r="BW1055" s="154"/>
      <c r="BX1055" s="154"/>
      <c r="BY1055" s="154"/>
      <c r="BZ1055" s="154"/>
      <c r="CA1055" s="154"/>
      <c r="CB1055" s="154"/>
      <c r="CC1055" s="154"/>
      <c r="CD1055" s="154"/>
      <c r="CE1055" s="154"/>
      <c r="CF1055" s="154"/>
      <c r="CG1055" s="154"/>
      <c r="CH1055" s="154"/>
      <c r="CI1055" s="154"/>
      <c r="CJ1055" s="154"/>
      <c r="CK1055" s="154"/>
      <c r="CL1055" s="154"/>
      <c r="CM1055" s="154"/>
      <c r="CN1055" s="154"/>
      <c r="CO1055" s="154"/>
      <c r="CP1055" s="154"/>
      <c r="CQ1055" s="154"/>
      <c r="CR1055" s="154"/>
      <c r="CS1055" s="154"/>
      <c r="CT1055" s="154"/>
      <c r="CU1055" s="154"/>
      <c r="CV1055" s="154"/>
      <c r="CW1055" s="154"/>
      <c r="CX1055" s="154"/>
      <c r="CY1055" s="154"/>
      <c r="CZ1055" s="154"/>
      <c r="DA1055" s="154"/>
      <c r="DB1055" s="154"/>
      <c r="DC1055" s="154"/>
      <c r="DD1055" s="154"/>
      <c r="DE1055" s="154"/>
      <c r="DF1055" s="154"/>
      <c r="DG1055" s="154"/>
      <c r="DH1055" s="154"/>
      <c r="DI1055" s="154"/>
      <c r="DJ1055" s="154"/>
      <c r="DK1055" s="154"/>
      <c r="DL1055" s="154"/>
      <c r="DM1055" s="154"/>
      <c r="DN1055" s="154"/>
      <c r="DO1055" s="154"/>
      <c r="DP1055" s="154"/>
      <c r="DQ1055" s="154"/>
      <c r="DR1055" s="154"/>
      <c r="DS1055" s="154"/>
      <c r="DT1055" s="154"/>
      <c r="DU1055" s="154"/>
      <c r="DV1055" s="154"/>
      <c r="DW1055" s="154"/>
      <c r="DX1055" s="154"/>
      <c r="DY1055" s="154"/>
      <c r="DZ1055" s="154"/>
      <c r="EA1055" s="154"/>
      <c r="EB1055" s="154"/>
      <c r="EC1055" s="154"/>
      <c r="ED1055" s="154"/>
      <c r="EE1055" s="154"/>
      <c r="EF1055" s="154"/>
      <c r="EG1055" s="154"/>
      <c r="EH1055" s="154"/>
      <c r="EI1055" s="154"/>
      <c r="EJ1055" s="154"/>
      <c r="EK1055" s="154"/>
      <c r="EL1055" s="154"/>
      <c r="EM1055" s="154"/>
      <c r="EN1055" s="154"/>
      <c r="EO1055" s="154"/>
      <c r="EP1055" s="154"/>
      <c r="EQ1055" s="154"/>
      <c r="ER1055" s="154"/>
      <c r="ES1055" s="154"/>
      <c r="ET1055" s="154"/>
      <c r="EU1055" s="154"/>
      <c r="EV1055" s="154"/>
    </row>
    <row r="1056" spans="32:152" ht="12.75">
      <c r="AF1056" s="154"/>
      <c r="AG1056" s="154"/>
      <c r="AH1056" s="154"/>
      <c r="AI1056" s="154"/>
      <c r="AJ1056" s="154"/>
      <c r="AK1056" s="154"/>
      <c r="AL1056" s="154"/>
      <c r="AM1056" s="154"/>
      <c r="AN1056" s="154"/>
      <c r="AO1056" s="154"/>
      <c r="AP1056" s="154"/>
      <c r="AQ1056" s="154"/>
      <c r="AR1056" s="154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  <c r="BC1056" s="154"/>
      <c r="BD1056" s="154"/>
      <c r="BE1056" s="154"/>
      <c r="BF1056" s="154"/>
      <c r="BG1056" s="154"/>
      <c r="BH1056" s="154"/>
      <c r="BI1056" s="154"/>
      <c r="BJ1056" s="154"/>
      <c r="BK1056" s="154"/>
      <c r="BL1056" s="154"/>
      <c r="BM1056" s="154"/>
      <c r="BN1056" s="154"/>
      <c r="BO1056" s="154"/>
      <c r="BP1056" s="154"/>
      <c r="BQ1056" s="154"/>
      <c r="BR1056" s="154"/>
      <c r="BS1056" s="154"/>
      <c r="BT1056" s="154"/>
      <c r="BU1056" s="154"/>
      <c r="BV1056" s="154"/>
      <c r="BW1056" s="154"/>
      <c r="BX1056" s="154"/>
      <c r="BY1056" s="154"/>
      <c r="BZ1056" s="154"/>
      <c r="CA1056" s="154"/>
      <c r="CB1056" s="154"/>
      <c r="CC1056" s="154"/>
      <c r="CD1056" s="154"/>
      <c r="CE1056" s="154"/>
      <c r="CF1056" s="154"/>
      <c r="CG1056" s="154"/>
      <c r="CH1056" s="154"/>
      <c r="CI1056" s="154"/>
      <c r="CJ1056" s="154"/>
      <c r="CK1056" s="154"/>
      <c r="CL1056" s="154"/>
      <c r="CM1056" s="154"/>
      <c r="CN1056" s="154"/>
      <c r="CO1056" s="154"/>
      <c r="CP1056" s="154"/>
      <c r="CQ1056" s="154"/>
      <c r="CR1056" s="154"/>
      <c r="CS1056" s="154"/>
      <c r="CT1056" s="154"/>
      <c r="CU1056" s="154"/>
      <c r="CV1056" s="154"/>
      <c r="CW1056" s="154"/>
      <c r="CX1056" s="154"/>
      <c r="CY1056" s="154"/>
      <c r="CZ1056" s="154"/>
      <c r="DA1056" s="154"/>
      <c r="DB1056" s="154"/>
      <c r="DC1056" s="154"/>
      <c r="DD1056" s="154"/>
      <c r="DE1056" s="154"/>
      <c r="DF1056" s="154"/>
      <c r="DG1056" s="154"/>
      <c r="DH1056" s="154"/>
      <c r="DI1056" s="154"/>
      <c r="DJ1056" s="154"/>
      <c r="DK1056" s="154"/>
      <c r="DL1056" s="154"/>
      <c r="DM1056" s="154"/>
      <c r="DN1056" s="154"/>
      <c r="DO1056" s="154"/>
      <c r="DP1056" s="154"/>
      <c r="DQ1056" s="154"/>
      <c r="DR1056" s="154"/>
      <c r="DS1056" s="154"/>
      <c r="DT1056" s="154"/>
      <c r="DU1056" s="154"/>
      <c r="DV1056" s="154"/>
      <c r="DW1056" s="154"/>
      <c r="DX1056" s="154"/>
      <c r="DY1056" s="154"/>
      <c r="DZ1056" s="154"/>
      <c r="EA1056" s="154"/>
      <c r="EB1056" s="154"/>
      <c r="EC1056" s="154"/>
      <c r="ED1056" s="154"/>
      <c r="EE1056" s="154"/>
      <c r="EF1056" s="154"/>
      <c r="EG1056" s="154"/>
      <c r="EH1056" s="154"/>
      <c r="EI1056" s="154"/>
      <c r="EJ1056" s="154"/>
      <c r="EK1056" s="154"/>
      <c r="EL1056" s="154"/>
      <c r="EM1056" s="154"/>
      <c r="EN1056" s="154"/>
      <c r="EO1056" s="154"/>
      <c r="EP1056" s="154"/>
      <c r="EQ1056" s="154"/>
      <c r="ER1056" s="154"/>
      <c r="ES1056" s="154"/>
      <c r="ET1056" s="154"/>
      <c r="EU1056" s="154"/>
      <c r="EV1056" s="154"/>
    </row>
    <row r="1057" spans="32:152" ht="12.75">
      <c r="AF1057" s="154"/>
      <c r="AG1057" s="154"/>
      <c r="AH1057" s="154"/>
      <c r="AI1057" s="154"/>
      <c r="AJ1057" s="154"/>
      <c r="AK1057" s="154"/>
      <c r="AL1057" s="154"/>
      <c r="AM1057" s="154"/>
      <c r="AN1057" s="154"/>
      <c r="AO1057" s="154"/>
      <c r="AP1057" s="154"/>
      <c r="AQ1057" s="154"/>
      <c r="AR1057" s="154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  <c r="BC1057" s="154"/>
      <c r="BD1057" s="154"/>
      <c r="BE1057" s="154"/>
      <c r="BF1057" s="154"/>
      <c r="BG1057" s="154"/>
      <c r="BH1057" s="154"/>
      <c r="BI1057" s="154"/>
      <c r="BJ1057" s="154"/>
      <c r="BK1057" s="154"/>
      <c r="BL1057" s="154"/>
      <c r="BM1057" s="154"/>
      <c r="BN1057" s="154"/>
      <c r="BO1057" s="154"/>
      <c r="BP1057" s="154"/>
      <c r="BQ1057" s="154"/>
      <c r="BR1057" s="154"/>
      <c r="BS1057" s="154"/>
      <c r="BT1057" s="154"/>
      <c r="BU1057" s="154"/>
      <c r="BV1057" s="154"/>
      <c r="BW1057" s="154"/>
      <c r="BX1057" s="154"/>
      <c r="BY1057" s="154"/>
      <c r="BZ1057" s="154"/>
      <c r="CA1057" s="154"/>
      <c r="CB1057" s="154"/>
      <c r="CC1057" s="154"/>
      <c r="CD1057" s="154"/>
      <c r="CE1057" s="154"/>
      <c r="CF1057" s="154"/>
      <c r="CG1057" s="154"/>
      <c r="CH1057" s="154"/>
      <c r="CI1057" s="154"/>
      <c r="CJ1057" s="154"/>
      <c r="CK1057" s="154"/>
      <c r="CL1057" s="154"/>
      <c r="CM1057" s="154"/>
      <c r="CN1057" s="154"/>
      <c r="CO1057" s="154"/>
      <c r="CP1057" s="154"/>
      <c r="CQ1057" s="154"/>
      <c r="CR1057" s="154"/>
      <c r="CS1057" s="154"/>
      <c r="CT1057" s="154"/>
      <c r="CU1057" s="154"/>
      <c r="CV1057" s="154"/>
      <c r="CW1057" s="154"/>
      <c r="CX1057" s="154"/>
      <c r="CY1057" s="154"/>
      <c r="CZ1057" s="154"/>
      <c r="DA1057" s="154"/>
      <c r="DB1057" s="154"/>
      <c r="DC1057" s="154"/>
      <c r="DD1057" s="154"/>
      <c r="DE1057" s="154"/>
      <c r="DF1057" s="154"/>
      <c r="DG1057" s="154"/>
      <c r="DH1057" s="154"/>
      <c r="DI1057" s="154"/>
      <c r="DJ1057" s="154"/>
      <c r="DK1057" s="154"/>
      <c r="DL1057" s="154"/>
      <c r="DM1057" s="154"/>
      <c r="DN1057" s="154"/>
      <c r="DO1057" s="154"/>
      <c r="DP1057" s="154"/>
      <c r="DQ1057" s="154"/>
      <c r="DR1057" s="154"/>
      <c r="DS1057" s="154"/>
      <c r="DT1057" s="154"/>
      <c r="DU1057" s="154"/>
      <c r="DV1057" s="154"/>
      <c r="DW1057" s="154"/>
      <c r="DX1057" s="154"/>
      <c r="DY1057" s="154"/>
      <c r="DZ1057" s="154"/>
      <c r="EA1057" s="154"/>
      <c r="EB1057" s="154"/>
      <c r="EC1057" s="154"/>
      <c r="ED1057" s="154"/>
      <c r="EE1057" s="154"/>
      <c r="EF1057" s="154"/>
      <c r="EG1057" s="154"/>
      <c r="EH1057" s="154"/>
      <c r="EI1057" s="154"/>
      <c r="EJ1057" s="154"/>
      <c r="EK1057" s="154"/>
      <c r="EL1057" s="154"/>
      <c r="EM1057" s="154"/>
      <c r="EN1057" s="154"/>
      <c r="EO1057" s="154"/>
      <c r="EP1057" s="154"/>
      <c r="EQ1057" s="154"/>
      <c r="ER1057" s="154"/>
      <c r="ES1057" s="154"/>
      <c r="ET1057" s="154"/>
      <c r="EU1057" s="154"/>
      <c r="EV1057" s="154"/>
    </row>
    <row r="1058" spans="32:152" ht="12.75">
      <c r="AF1058" s="154"/>
      <c r="AG1058" s="154"/>
      <c r="AH1058" s="154"/>
      <c r="AI1058" s="154"/>
      <c r="AJ1058" s="154"/>
      <c r="AK1058" s="154"/>
      <c r="AL1058" s="154"/>
      <c r="AM1058" s="154"/>
      <c r="AN1058" s="154"/>
      <c r="AO1058" s="154"/>
      <c r="AP1058" s="154"/>
      <c r="AQ1058" s="154"/>
      <c r="AR1058" s="154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  <c r="BC1058" s="154"/>
      <c r="BD1058" s="154"/>
      <c r="BE1058" s="154"/>
      <c r="BF1058" s="154"/>
      <c r="BG1058" s="154"/>
      <c r="BH1058" s="154"/>
      <c r="BI1058" s="154"/>
      <c r="BJ1058" s="154"/>
      <c r="BK1058" s="154"/>
      <c r="BL1058" s="154"/>
      <c r="BM1058" s="154"/>
      <c r="BN1058" s="154"/>
      <c r="BO1058" s="154"/>
      <c r="BP1058" s="154"/>
      <c r="BQ1058" s="154"/>
      <c r="BR1058" s="154"/>
      <c r="BS1058" s="154"/>
      <c r="BT1058" s="154"/>
      <c r="BU1058" s="154"/>
      <c r="BV1058" s="154"/>
      <c r="BW1058" s="154"/>
      <c r="BX1058" s="154"/>
      <c r="BY1058" s="154"/>
      <c r="BZ1058" s="154"/>
      <c r="CA1058" s="154"/>
      <c r="CB1058" s="154"/>
      <c r="CC1058" s="154"/>
      <c r="CD1058" s="154"/>
      <c r="CE1058" s="154"/>
      <c r="CF1058" s="154"/>
      <c r="CG1058" s="154"/>
      <c r="CH1058" s="154"/>
      <c r="CI1058" s="154"/>
      <c r="CJ1058" s="154"/>
      <c r="CK1058" s="154"/>
      <c r="CL1058" s="154"/>
      <c r="CM1058" s="154"/>
      <c r="CN1058" s="154"/>
      <c r="CO1058" s="154"/>
      <c r="CP1058" s="154"/>
      <c r="CQ1058" s="154"/>
      <c r="CR1058" s="154"/>
      <c r="CS1058" s="154"/>
      <c r="CT1058" s="154"/>
      <c r="CU1058" s="154"/>
      <c r="CV1058" s="154"/>
      <c r="CW1058" s="154"/>
      <c r="CX1058" s="154"/>
      <c r="CY1058" s="154"/>
      <c r="CZ1058" s="154"/>
      <c r="DA1058" s="154"/>
      <c r="DB1058" s="154"/>
      <c r="DC1058" s="154"/>
      <c r="DD1058" s="154"/>
      <c r="DE1058" s="154"/>
      <c r="DF1058" s="154"/>
      <c r="DG1058" s="154"/>
      <c r="DH1058" s="154"/>
      <c r="DI1058" s="154"/>
      <c r="DJ1058" s="154"/>
      <c r="DK1058" s="154"/>
      <c r="DL1058" s="154"/>
      <c r="DM1058" s="154"/>
      <c r="DN1058" s="154"/>
      <c r="DO1058" s="154"/>
      <c r="DP1058" s="154"/>
      <c r="DQ1058" s="154"/>
      <c r="DR1058" s="154"/>
      <c r="DS1058" s="154"/>
      <c r="DT1058" s="154"/>
      <c r="DU1058" s="154"/>
      <c r="DV1058" s="154"/>
      <c r="DW1058" s="154"/>
      <c r="DX1058" s="154"/>
      <c r="DY1058" s="154"/>
      <c r="DZ1058" s="154"/>
      <c r="EA1058" s="154"/>
      <c r="EB1058" s="154"/>
      <c r="EC1058" s="154"/>
      <c r="ED1058" s="154"/>
      <c r="EE1058" s="154"/>
      <c r="EF1058" s="154"/>
      <c r="EG1058" s="154"/>
      <c r="EH1058" s="154"/>
      <c r="EI1058" s="154"/>
      <c r="EJ1058" s="154"/>
      <c r="EK1058" s="154"/>
      <c r="EL1058" s="154"/>
      <c r="EM1058" s="154"/>
      <c r="EN1058" s="154"/>
      <c r="EO1058" s="154"/>
      <c r="EP1058" s="154"/>
      <c r="EQ1058" s="154"/>
      <c r="ER1058" s="154"/>
      <c r="ES1058" s="154"/>
      <c r="ET1058" s="154"/>
      <c r="EU1058" s="154"/>
      <c r="EV1058" s="154"/>
    </row>
    <row r="1059" spans="32:152" ht="12.75">
      <c r="AF1059" s="154"/>
      <c r="AG1059" s="154"/>
      <c r="AH1059" s="154"/>
      <c r="AI1059" s="154"/>
      <c r="AJ1059" s="154"/>
      <c r="AK1059" s="154"/>
      <c r="AL1059" s="154"/>
      <c r="AM1059" s="154"/>
      <c r="AN1059" s="154"/>
      <c r="AO1059" s="154"/>
      <c r="AP1059" s="154"/>
      <c r="AQ1059" s="154"/>
      <c r="AR1059" s="154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  <c r="BC1059" s="154"/>
      <c r="BD1059" s="154"/>
      <c r="BE1059" s="154"/>
      <c r="BF1059" s="154"/>
      <c r="BG1059" s="154"/>
      <c r="BH1059" s="154"/>
      <c r="BI1059" s="154"/>
      <c r="BJ1059" s="154"/>
      <c r="BK1059" s="154"/>
      <c r="BL1059" s="154"/>
      <c r="BM1059" s="154"/>
      <c r="BN1059" s="154"/>
      <c r="BO1059" s="154"/>
      <c r="BP1059" s="154"/>
      <c r="BQ1059" s="154"/>
      <c r="BR1059" s="154"/>
      <c r="BS1059" s="154"/>
      <c r="BT1059" s="154"/>
      <c r="BU1059" s="154"/>
      <c r="BV1059" s="154"/>
      <c r="BW1059" s="154"/>
      <c r="BX1059" s="154"/>
      <c r="BY1059" s="154"/>
      <c r="BZ1059" s="154"/>
      <c r="CA1059" s="154"/>
      <c r="CB1059" s="154"/>
      <c r="CC1059" s="154"/>
      <c r="CD1059" s="154"/>
      <c r="CE1059" s="154"/>
      <c r="CF1059" s="154"/>
      <c r="CG1059" s="154"/>
      <c r="CH1059" s="154"/>
      <c r="CI1059" s="154"/>
      <c r="CJ1059" s="154"/>
      <c r="CK1059" s="154"/>
      <c r="CL1059" s="154"/>
      <c r="CM1059" s="154"/>
      <c r="CN1059" s="154"/>
      <c r="CO1059" s="154"/>
      <c r="CP1059" s="154"/>
      <c r="CQ1059" s="154"/>
      <c r="CR1059" s="154"/>
      <c r="CS1059" s="154"/>
      <c r="CT1059" s="154"/>
      <c r="CU1059" s="154"/>
      <c r="CV1059" s="154"/>
      <c r="CW1059" s="154"/>
      <c r="CX1059" s="154"/>
      <c r="CY1059" s="154"/>
      <c r="CZ1059" s="154"/>
      <c r="DA1059" s="154"/>
      <c r="DB1059" s="154"/>
      <c r="DC1059" s="154"/>
      <c r="DD1059" s="154"/>
      <c r="DE1059" s="154"/>
      <c r="DF1059" s="154"/>
      <c r="DG1059" s="154"/>
      <c r="DH1059" s="154"/>
      <c r="DI1059" s="154"/>
      <c r="DJ1059" s="154"/>
      <c r="DK1059" s="154"/>
      <c r="DL1059" s="154"/>
      <c r="DM1059" s="154"/>
      <c r="DN1059" s="154"/>
      <c r="DO1059" s="154"/>
      <c r="DP1059" s="154"/>
      <c r="DQ1059" s="154"/>
      <c r="DR1059" s="154"/>
      <c r="DS1059" s="154"/>
      <c r="DT1059" s="154"/>
      <c r="DU1059" s="154"/>
      <c r="DV1059" s="154"/>
      <c r="DW1059" s="154"/>
      <c r="DX1059" s="154"/>
      <c r="DY1059" s="154"/>
      <c r="DZ1059" s="154"/>
      <c r="EA1059" s="154"/>
      <c r="EB1059" s="154"/>
      <c r="EC1059" s="154"/>
      <c r="ED1059" s="154"/>
      <c r="EE1059" s="154"/>
      <c r="EF1059" s="154"/>
      <c r="EG1059" s="154"/>
      <c r="EH1059" s="154"/>
      <c r="EI1059" s="154"/>
      <c r="EJ1059" s="154"/>
      <c r="EK1059" s="154"/>
      <c r="EL1059" s="154"/>
      <c r="EM1059" s="154"/>
      <c r="EN1059" s="154"/>
      <c r="EO1059" s="154"/>
      <c r="EP1059" s="154"/>
      <c r="EQ1059" s="154"/>
      <c r="ER1059" s="154"/>
      <c r="ES1059" s="154"/>
      <c r="ET1059" s="154"/>
      <c r="EU1059" s="154"/>
      <c r="EV1059" s="154"/>
    </row>
    <row r="1060" spans="32:152" ht="12.75">
      <c r="AF1060" s="154"/>
      <c r="AG1060" s="154"/>
      <c r="AH1060" s="154"/>
      <c r="AI1060" s="154"/>
      <c r="AJ1060" s="154"/>
      <c r="AK1060" s="154"/>
      <c r="AL1060" s="154"/>
      <c r="AM1060" s="154"/>
      <c r="AN1060" s="154"/>
      <c r="AO1060" s="154"/>
      <c r="AP1060" s="154"/>
      <c r="AQ1060" s="154"/>
      <c r="AR1060" s="154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  <c r="BC1060" s="154"/>
      <c r="BD1060" s="154"/>
      <c r="BE1060" s="154"/>
      <c r="BF1060" s="154"/>
      <c r="BG1060" s="154"/>
      <c r="BH1060" s="154"/>
      <c r="BI1060" s="154"/>
      <c r="BJ1060" s="154"/>
      <c r="BK1060" s="154"/>
      <c r="BL1060" s="154"/>
      <c r="BM1060" s="154"/>
      <c r="BN1060" s="154"/>
      <c r="BO1060" s="154"/>
      <c r="BP1060" s="154"/>
      <c r="BQ1060" s="154"/>
      <c r="BR1060" s="154"/>
      <c r="BS1060" s="154"/>
      <c r="BT1060" s="154"/>
      <c r="BU1060" s="154"/>
      <c r="BV1060" s="154"/>
      <c r="BW1060" s="154"/>
      <c r="BX1060" s="154"/>
      <c r="BY1060" s="154"/>
      <c r="BZ1060" s="154"/>
      <c r="CA1060" s="154"/>
      <c r="CB1060" s="154"/>
      <c r="CC1060" s="154"/>
      <c r="CD1060" s="154"/>
      <c r="CE1060" s="154"/>
      <c r="CF1060" s="154"/>
      <c r="CG1060" s="154"/>
      <c r="CH1060" s="154"/>
      <c r="CI1060" s="154"/>
      <c r="CJ1060" s="154"/>
      <c r="CK1060" s="154"/>
      <c r="CL1060" s="154"/>
      <c r="CM1060" s="154"/>
      <c r="CN1060" s="154"/>
      <c r="CO1060" s="154"/>
      <c r="CP1060" s="154"/>
      <c r="CQ1060" s="154"/>
      <c r="CR1060" s="154"/>
      <c r="CS1060" s="154"/>
      <c r="CT1060" s="154"/>
      <c r="CU1060" s="154"/>
      <c r="CV1060" s="154"/>
      <c r="CW1060" s="154"/>
      <c r="CX1060" s="154"/>
      <c r="CY1060" s="154"/>
      <c r="CZ1060" s="154"/>
      <c r="DA1060" s="154"/>
      <c r="DB1060" s="154"/>
      <c r="DC1060" s="154"/>
      <c r="DD1060" s="154"/>
      <c r="DE1060" s="154"/>
      <c r="DF1060" s="154"/>
      <c r="DG1060" s="154"/>
      <c r="DH1060" s="154"/>
      <c r="DI1060" s="154"/>
      <c r="DJ1060" s="154"/>
      <c r="DK1060" s="154"/>
      <c r="DL1060" s="154"/>
      <c r="DM1060" s="154"/>
      <c r="DN1060" s="154"/>
      <c r="DO1060" s="154"/>
      <c r="DP1060" s="154"/>
      <c r="DQ1060" s="154"/>
      <c r="DR1060" s="154"/>
      <c r="DS1060" s="154"/>
      <c r="DT1060" s="154"/>
      <c r="DU1060" s="154"/>
      <c r="DV1060" s="154"/>
      <c r="DW1060" s="154"/>
      <c r="DX1060" s="154"/>
      <c r="DY1060" s="154"/>
      <c r="DZ1060" s="154"/>
      <c r="EA1060" s="154"/>
      <c r="EB1060" s="154"/>
      <c r="EC1060" s="154"/>
      <c r="ED1060" s="154"/>
      <c r="EE1060" s="154"/>
      <c r="EF1060" s="154"/>
      <c r="EG1060" s="154"/>
      <c r="EH1060" s="154"/>
      <c r="EI1060" s="154"/>
      <c r="EJ1060" s="154"/>
      <c r="EK1060" s="154"/>
      <c r="EL1060" s="154"/>
      <c r="EM1060" s="154"/>
      <c r="EN1060" s="154"/>
      <c r="EO1060" s="154"/>
      <c r="EP1060" s="154"/>
      <c r="EQ1060" s="154"/>
      <c r="ER1060" s="154"/>
      <c r="ES1060" s="154"/>
      <c r="ET1060" s="154"/>
      <c r="EU1060" s="154"/>
      <c r="EV1060" s="154"/>
    </row>
    <row r="1061" spans="32:152" ht="12.75">
      <c r="AF1061" s="154"/>
      <c r="AG1061" s="154"/>
      <c r="AH1061" s="154"/>
      <c r="AI1061" s="154"/>
      <c r="AJ1061" s="154"/>
      <c r="AK1061" s="154"/>
      <c r="AL1061" s="154"/>
      <c r="AM1061" s="154"/>
      <c r="AN1061" s="154"/>
      <c r="AO1061" s="154"/>
      <c r="AP1061" s="154"/>
      <c r="AQ1061" s="154"/>
      <c r="AR1061" s="154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  <c r="BC1061" s="154"/>
      <c r="BD1061" s="154"/>
      <c r="BE1061" s="154"/>
      <c r="BF1061" s="154"/>
      <c r="BG1061" s="154"/>
      <c r="BH1061" s="154"/>
      <c r="BI1061" s="154"/>
      <c r="BJ1061" s="154"/>
      <c r="BK1061" s="154"/>
      <c r="BL1061" s="154"/>
      <c r="BM1061" s="154"/>
      <c r="BN1061" s="154"/>
      <c r="BO1061" s="154"/>
      <c r="BP1061" s="154"/>
      <c r="BQ1061" s="154"/>
      <c r="BR1061" s="154"/>
      <c r="BS1061" s="154"/>
      <c r="BT1061" s="154"/>
      <c r="BU1061" s="154"/>
      <c r="BV1061" s="154"/>
      <c r="BW1061" s="154"/>
      <c r="BX1061" s="154"/>
      <c r="BY1061" s="154"/>
      <c r="BZ1061" s="154"/>
      <c r="CA1061" s="154"/>
      <c r="CB1061" s="154"/>
      <c r="CC1061" s="154"/>
      <c r="CD1061" s="154"/>
      <c r="CE1061" s="154"/>
      <c r="CF1061" s="154"/>
      <c r="CG1061" s="154"/>
      <c r="CH1061" s="154"/>
      <c r="CI1061" s="154"/>
      <c r="CJ1061" s="154"/>
      <c r="CK1061" s="154"/>
      <c r="CL1061" s="154"/>
      <c r="CM1061" s="154"/>
      <c r="CN1061" s="154"/>
      <c r="CO1061" s="154"/>
      <c r="CP1061" s="154"/>
      <c r="CQ1061" s="154"/>
      <c r="CR1061" s="154"/>
      <c r="CS1061" s="154"/>
      <c r="CT1061" s="154"/>
      <c r="CU1061" s="154"/>
      <c r="CV1061" s="154"/>
      <c r="CW1061" s="154"/>
      <c r="CX1061" s="154"/>
      <c r="CY1061" s="154"/>
      <c r="CZ1061" s="154"/>
      <c r="DA1061" s="154"/>
      <c r="DB1061" s="154"/>
      <c r="DC1061" s="154"/>
      <c r="DD1061" s="154"/>
      <c r="DE1061" s="154"/>
      <c r="DF1061" s="154"/>
      <c r="DG1061" s="154"/>
      <c r="DH1061" s="154"/>
      <c r="DI1061" s="154"/>
      <c r="DJ1061" s="154"/>
      <c r="DK1061" s="154"/>
      <c r="DL1061" s="154"/>
      <c r="DM1061" s="154"/>
      <c r="DN1061" s="154"/>
      <c r="DO1061" s="154"/>
      <c r="DP1061" s="154"/>
      <c r="DQ1061" s="154"/>
      <c r="DR1061" s="154"/>
      <c r="DS1061" s="154"/>
      <c r="DT1061" s="154"/>
      <c r="DU1061" s="154"/>
      <c r="DV1061" s="154"/>
      <c r="DW1061" s="154"/>
      <c r="DX1061" s="154"/>
      <c r="DY1061" s="154"/>
      <c r="DZ1061" s="154"/>
      <c r="EA1061" s="154"/>
      <c r="EB1061" s="154"/>
      <c r="EC1061" s="154"/>
      <c r="ED1061" s="154"/>
      <c r="EE1061" s="154"/>
      <c r="EF1061" s="154"/>
      <c r="EG1061" s="154"/>
      <c r="EH1061" s="154"/>
      <c r="EI1061" s="154"/>
      <c r="EJ1061" s="154"/>
      <c r="EK1061" s="154"/>
      <c r="EL1061" s="154"/>
      <c r="EM1061" s="154"/>
      <c r="EN1061" s="154"/>
      <c r="EO1061" s="154"/>
      <c r="EP1061" s="154"/>
      <c r="EQ1061" s="154"/>
      <c r="ER1061" s="154"/>
      <c r="ES1061" s="154"/>
      <c r="ET1061" s="154"/>
      <c r="EU1061" s="154"/>
      <c r="EV1061" s="154"/>
    </row>
    <row r="1062" spans="32:152" ht="12.75">
      <c r="AF1062" s="154"/>
      <c r="AG1062" s="154"/>
      <c r="AH1062" s="154"/>
      <c r="AI1062" s="154"/>
      <c r="AJ1062" s="154"/>
      <c r="AK1062" s="154"/>
      <c r="AL1062" s="154"/>
      <c r="AM1062" s="154"/>
      <c r="AN1062" s="154"/>
      <c r="AO1062" s="154"/>
      <c r="AP1062" s="154"/>
      <c r="AQ1062" s="154"/>
      <c r="AR1062" s="154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  <c r="BC1062" s="154"/>
      <c r="BD1062" s="154"/>
      <c r="BE1062" s="154"/>
      <c r="BF1062" s="154"/>
      <c r="BG1062" s="154"/>
      <c r="BH1062" s="154"/>
      <c r="BI1062" s="154"/>
      <c r="BJ1062" s="154"/>
      <c r="BK1062" s="154"/>
      <c r="BL1062" s="154"/>
      <c r="BM1062" s="154"/>
      <c r="BN1062" s="154"/>
      <c r="BO1062" s="154"/>
      <c r="BP1062" s="154"/>
      <c r="BQ1062" s="154"/>
      <c r="BR1062" s="154"/>
      <c r="BS1062" s="154"/>
      <c r="BT1062" s="154"/>
      <c r="BU1062" s="154"/>
      <c r="BV1062" s="154"/>
      <c r="BW1062" s="154"/>
      <c r="BX1062" s="154"/>
      <c r="BY1062" s="154"/>
      <c r="BZ1062" s="154"/>
      <c r="CA1062" s="154"/>
      <c r="CB1062" s="154"/>
      <c r="CC1062" s="154"/>
      <c r="CD1062" s="154"/>
      <c r="CE1062" s="154"/>
      <c r="CF1062" s="154"/>
      <c r="CG1062" s="154"/>
      <c r="CH1062" s="154"/>
      <c r="CI1062" s="154"/>
      <c r="CJ1062" s="154"/>
      <c r="CK1062" s="154"/>
      <c r="CL1062" s="154"/>
      <c r="CM1062" s="154"/>
      <c r="CN1062" s="154"/>
      <c r="CO1062" s="154"/>
      <c r="CP1062" s="154"/>
      <c r="CQ1062" s="154"/>
      <c r="CR1062" s="154"/>
      <c r="CS1062" s="154"/>
      <c r="CT1062" s="154"/>
      <c r="CU1062" s="154"/>
      <c r="CV1062" s="154"/>
      <c r="CW1062" s="154"/>
      <c r="CX1062" s="154"/>
      <c r="CY1062" s="154"/>
      <c r="CZ1062" s="154"/>
      <c r="DA1062" s="154"/>
      <c r="DB1062" s="154"/>
      <c r="DC1062" s="154"/>
      <c r="DD1062" s="154"/>
      <c r="DE1062" s="154"/>
      <c r="DF1062" s="154"/>
      <c r="DG1062" s="154"/>
      <c r="DH1062" s="154"/>
      <c r="DI1062" s="154"/>
      <c r="DJ1062" s="154"/>
      <c r="DK1062" s="154"/>
      <c r="DL1062" s="154"/>
      <c r="DM1062" s="154"/>
      <c r="DN1062" s="154"/>
      <c r="DO1062" s="154"/>
      <c r="DP1062" s="154"/>
      <c r="DQ1062" s="154"/>
      <c r="DR1062" s="154"/>
      <c r="DS1062" s="154"/>
      <c r="DT1062" s="154"/>
      <c r="DU1062" s="154"/>
      <c r="DV1062" s="154"/>
      <c r="DW1062" s="154"/>
      <c r="DX1062" s="154"/>
      <c r="DY1062" s="154"/>
      <c r="DZ1062" s="154"/>
      <c r="EA1062" s="154"/>
      <c r="EB1062" s="154"/>
      <c r="EC1062" s="154"/>
      <c r="ED1062" s="154"/>
      <c r="EE1062" s="154"/>
      <c r="EF1062" s="154"/>
      <c r="EG1062" s="154"/>
      <c r="EH1062" s="154"/>
      <c r="EI1062" s="154"/>
      <c r="EJ1062" s="154"/>
      <c r="EK1062" s="154"/>
      <c r="EL1062" s="154"/>
      <c r="EM1062" s="154"/>
      <c r="EN1062" s="154"/>
      <c r="EO1062" s="154"/>
      <c r="EP1062" s="154"/>
      <c r="EQ1062" s="154"/>
      <c r="ER1062" s="154"/>
      <c r="ES1062" s="154"/>
      <c r="ET1062" s="154"/>
      <c r="EU1062" s="154"/>
      <c r="EV1062" s="154"/>
    </row>
    <row r="1063" spans="32:152" ht="12.75">
      <c r="AF1063" s="154"/>
      <c r="AG1063" s="154"/>
      <c r="AH1063" s="154"/>
      <c r="AI1063" s="154"/>
      <c r="AJ1063" s="154"/>
      <c r="AK1063" s="154"/>
      <c r="AL1063" s="154"/>
      <c r="AM1063" s="154"/>
      <c r="AN1063" s="154"/>
      <c r="AO1063" s="154"/>
      <c r="AP1063" s="154"/>
      <c r="AQ1063" s="154"/>
      <c r="AR1063" s="154"/>
      <c r="AS1063" s="154"/>
      <c r="AT1063" s="154"/>
      <c r="AU1063" s="154"/>
      <c r="AV1063" s="154"/>
      <c r="AW1063" s="154"/>
      <c r="AX1063" s="154"/>
      <c r="AY1063" s="154"/>
      <c r="AZ1063" s="154"/>
      <c r="BA1063" s="154"/>
      <c r="BB1063" s="154"/>
      <c r="BC1063" s="154"/>
      <c r="BD1063" s="154"/>
      <c r="BE1063" s="154"/>
      <c r="BF1063" s="154"/>
      <c r="BG1063" s="154"/>
      <c r="BH1063" s="154"/>
      <c r="BI1063" s="154"/>
      <c r="BJ1063" s="154"/>
      <c r="BK1063" s="154"/>
      <c r="BL1063" s="154"/>
      <c r="BM1063" s="154"/>
      <c r="BN1063" s="154"/>
      <c r="BO1063" s="154"/>
      <c r="BP1063" s="154"/>
      <c r="BQ1063" s="154"/>
      <c r="BR1063" s="154"/>
      <c r="BS1063" s="154"/>
      <c r="BT1063" s="154"/>
      <c r="BU1063" s="154"/>
      <c r="BV1063" s="154"/>
      <c r="BW1063" s="154"/>
      <c r="BX1063" s="154"/>
      <c r="BY1063" s="154"/>
      <c r="BZ1063" s="154"/>
      <c r="CA1063" s="154"/>
      <c r="CB1063" s="154"/>
      <c r="CC1063" s="154"/>
      <c r="CD1063" s="154"/>
      <c r="CE1063" s="154"/>
      <c r="CF1063" s="154"/>
      <c r="CG1063" s="154"/>
      <c r="CH1063" s="154"/>
      <c r="CI1063" s="154"/>
      <c r="CJ1063" s="154"/>
      <c r="CK1063" s="154"/>
      <c r="CL1063" s="154"/>
      <c r="CM1063" s="154"/>
      <c r="CN1063" s="154"/>
      <c r="CO1063" s="154"/>
      <c r="CP1063" s="154"/>
      <c r="CQ1063" s="154"/>
      <c r="CR1063" s="154"/>
      <c r="CS1063" s="154"/>
      <c r="CT1063" s="154"/>
      <c r="CU1063" s="154"/>
      <c r="CV1063" s="154"/>
      <c r="CW1063" s="154"/>
      <c r="CX1063" s="154"/>
      <c r="CY1063" s="154"/>
      <c r="CZ1063" s="154"/>
      <c r="DA1063" s="154"/>
      <c r="DB1063" s="154"/>
      <c r="DC1063" s="154"/>
      <c r="DD1063" s="154"/>
      <c r="DE1063" s="154"/>
      <c r="DF1063" s="154"/>
      <c r="DG1063" s="154"/>
      <c r="DH1063" s="154"/>
      <c r="DI1063" s="154"/>
      <c r="DJ1063" s="154"/>
      <c r="DK1063" s="154"/>
      <c r="DL1063" s="154"/>
      <c r="DM1063" s="154"/>
      <c r="DN1063" s="154"/>
      <c r="DO1063" s="154"/>
      <c r="DP1063" s="154"/>
      <c r="DQ1063" s="154"/>
      <c r="DR1063" s="154"/>
      <c r="DS1063" s="154"/>
      <c r="DT1063" s="154"/>
      <c r="DU1063" s="154"/>
      <c r="DV1063" s="154"/>
      <c r="DW1063" s="154"/>
      <c r="DX1063" s="154"/>
      <c r="DY1063" s="154"/>
      <c r="DZ1063" s="154"/>
      <c r="EA1063" s="154"/>
      <c r="EB1063" s="154"/>
      <c r="EC1063" s="154"/>
      <c r="ED1063" s="154"/>
      <c r="EE1063" s="154"/>
      <c r="EF1063" s="154"/>
      <c r="EG1063" s="154"/>
      <c r="EH1063" s="154"/>
      <c r="EI1063" s="154"/>
      <c r="EJ1063" s="154"/>
      <c r="EK1063" s="154"/>
      <c r="EL1063" s="154"/>
      <c r="EM1063" s="154"/>
      <c r="EN1063" s="154"/>
      <c r="EO1063" s="154"/>
      <c r="EP1063" s="154"/>
      <c r="EQ1063" s="154"/>
      <c r="ER1063" s="154"/>
      <c r="ES1063" s="154"/>
      <c r="ET1063" s="154"/>
      <c r="EU1063" s="154"/>
      <c r="EV1063" s="154"/>
    </row>
    <row r="1064" spans="32:152" ht="12.75">
      <c r="AF1064" s="154"/>
      <c r="AG1064" s="154"/>
      <c r="AH1064" s="154"/>
      <c r="AI1064" s="154"/>
      <c r="AJ1064" s="154"/>
      <c r="AK1064" s="154"/>
      <c r="AL1064" s="154"/>
      <c r="AM1064" s="154"/>
      <c r="AN1064" s="154"/>
      <c r="AO1064" s="154"/>
      <c r="AP1064" s="154"/>
      <c r="AQ1064" s="154"/>
      <c r="AR1064" s="154"/>
      <c r="AS1064" s="154"/>
      <c r="AT1064" s="154"/>
      <c r="AU1064" s="154"/>
      <c r="AV1064" s="154"/>
      <c r="AW1064" s="154"/>
      <c r="AX1064" s="154"/>
      <c r="AY1064" s="154"/>
      <c r="AZ1064" s="154"/>
      <c r="BA1064" s="154"/>
      <c r="BB1064" s="154"/>
      <c r="BC1064" s="154"/>
      <c r="BD1064" s="154"/>
      <c r="BE1064" s="154"/>
      <c r="BF1064" s="154"/>
      <c r="BG1064" s="154"/>
      <c r="BH1064" s="154"/>
      <c r="BI1064" s="154"/>
      <c r="BJ1064" s="154"/>
      <c r="BK1064" s="154"/>
      <c r="BL1064" s="154"/>
      <c r="BM1064" s="154"/>
      <c r="BN1064" s="154"/>
      <c r="BO1064" s="154"/>
      <c r="BP1064" s="154"/>
      <c r="BQ1064" s="154"/>
      <c r="BR1064" s="154"/>
      <c r="BS1064" s="154"/>
      <c r="BT1064" s="154"/>
      <c r="BU1064" s="154"/>
      <c r="BV1064" s="154"/>
      <c r="BW1064" s="154"/>
      <c r="BX1064" s="154"/>
      <c r="BY1064" s="154"/>
      <c r="BZ1064" s="154"/>
      <c r="CA1064" s="154"/>
      <c r="CB1064" s="154"/>
      <c r="CC1064" s="154"/>
      <c r="CD1064" s="154"/>
      <c r="CE1064" s="154"/>
      <c r="CF1064" s="154"/>
      <c r="CG1064" s="154"/>
      <c r="CH1064" s="154"/>
      <c r="CI1064" s="154"/>
      <c r="CJ1064" s="154"/>
      <c r="CK1064" s="154"/>
      <c r="CL1064" s="154"/>
      <c r="CM1064" s="154"/>
      <c r="CN1064" s="154"/>
      <c r="CO1064" s="154"/>
      <c r="CP1064" s="154"/>
      <c r="CQ1064" s="154"/>
      <c r="CR1064" s="154"/>
      <c r="CS1064" s="154"/>
      <c r="CT1064" s="154"/>
      <c r="CU1064" s="154"/>
      <c r="CV1064" s="154"/>
      <c r="CW1064" s="154"/>
      <c r="CX1064" s="154"/>
      <c r="CY1064" s="154"/>
      <c r="CZ1064" s="154"/>
      <c r="DA1064" s="154"/>
      <c r="DB1064" s="154"/>
      <c r="DC1064" s="154"/>
      <c r="DD1064" s="154"/>
      <c r="DE1064" s="154"/>
      <c r="DF1064" s="154"/>
      <c r="DG1064" s="154"/>
      <c r="DH1064" s="154"/>
      <c r="DI1064" s="154"/>
      <c r="DJ1064" s="154"/>
      <c r="DK1064" s="154"/>
      <c r="DL1064" s="154"/>
      <c r="DM1064" s="154"/>
      <c r="DN1064" s="154"/>
      <c r="DO1064" s="154"/>
      <c r="DP1064" s="154"/>
      <c r="DQ1064" s="154"/>
      <c r="DR1064" s="154"/>
      <c r="DS1064" s="154"/>
      <c r="DT1064" s="154"/>
      <c r="DU1064" s="154"/>
      <c r="DV1064" s="154"/>
      <c r="DW1064" s="154"/>
      <c r="DX1064" s="154"/>
      <c r="DY1064" s="154"/>
      <c r="DZ1064" s="154"/>
      <c r="EA1064" s="154"/>
      <c r="EB1064" s="154"/>
      <c r="EC1064" s="154"/>
      <c r="ED1064" s="154"/>
      <c r="EE1064" s="154"/>
      <c r="EF1064" s="154"/>
      <c r="EG1064" s="154"/>
      <c r="EH1064" s="154"/>
      <c r="EI1064" s="154"/>
      <c r="EJ1064" s="154"/>
      <c r="EK1064" s="154"/>
      <c r="EL1064" s="154"/>
      <c r="EM1064" s="154"/>
      <c r="EN1064" s="154"/>
      <c r="EO1064" s="154"/>
      <c r="EP1064" s="154"/>
      <c r="EQ1064" s="154"/>
      <c r="ER1064" s="154"/>
      <c r="ES1064" s="154"/>
      <c r="ET1064" s="154"/>
      <c r="EU1064" s="154"/>
      <c r="EV1064" s="154"/>
    </row>
    <row r="1065" spans="32:152" ht="12.75">
      <c r="AF1065" s="154"/>
      <c r="AG1065" s="154"/>
      <c r="AH1065" s="154"/>
      <c r="AI1065" s="154"/>
      <c r="AJ1065" s="154"/>
      <c r="AK1065" s="154"/>
      <c r="AL1065" s="154"/>
      <c r="AM1065" s="154"/>
      <c r="AN1065" s="154"/>
      <c r="AO1065" s="154"/>
      <c r="AP1065" s="154"/>
      <c r="AQ1065" s="154"/>
      <c r="AR1065" s="154"/>
      <c r="AS1065" s="154"/>
      <c r="AT1065" s="154"/>
      <c r="AU1065" s="154"/>
      <c r="AV1065" s="154"/>
      <c r="AW1065" s="154"/>
      <c r="AX1065" s="154"/>
      <c r="AY1065" s="154"/>
      <c r="AZ1065" s="154"/>
      <c r="BA1065" s="154"/>
      <c r="BB1065" s="154"/>
      <c r="BC1065" s="154"/>
      <c r="BD1065" s="154"/>
      <c r="BE1065" s="154"/>
      <c r="BF1065" s="154"/>
      <c r="BG1065" s="154"/>
      <c r="BH1065" s="154"/>
      <c r="BI1065" s="154"/>
      <c r="BJ1065" s="154"/>
      <c r="BK1065" s="154"/>
      <c r="BL1065" s="154"/>
      <c r="BM1065" s="154"/>
      <c r="BN1065" s="154"/>
      <c r="BO1065" s="154"/>
      <c r="BP1065" s="154"/>
      <c r="BQ1065" s="154"/>
      <c r="BR1065" s="154"/>
      <c r="BS1065" s="154"/>
      <c r="BT1065" s="154"/>
      <c r="BU1065" s="154"/>
      <c r="BV1065" s="154"/>
      <c r="BW1065" s="154"/>
      <c r="BX1065" s="154"/>
      <c r="BY1065" s="154"/>
      <c r="BZ1065" s="154"/>
      <c r="CA1065" s="154"/>
      <c r="CB1065" s="154"/>
      <c r="CC1065" s="154"/>
      <c r="CD1065" s="154"/>
      <c r="CE1065" s="154"/>
      <c r="CF1065" s="154"/>
      <c r="CG1065" s="154"/>
      <c r="CH1065" s="154"/>
      <c r="CI1065" s="154"/>
      <c r="CJ1065" s="154"/>
      <c r="CK1065" s="154"/>
      <c r="CL1065" s="154"/>
      <c r="CM1065" s="154"/>
      <c r="CN1065" s="154"/>
      <c r="CO1065" s="154"/>
      <c r="CP1065" s="154"/>
      <c r="CQ1065" s="154"/>
      <c r="CR1065" s="154"/>
      <c r="CS1065" s="154"/>
      <c r="CT1065" s="154"/>
      <c r="CU1065" s="154"/>
      <c r="CV1065" s="154"/>
      <c r="CW1065" s="154"/>
      <c r="CX1065" s="154"/>
      <c r="CY1065" s="154"/>
      <c r="CZ1065" s="154"/>
      <c r="DA1065" s="154"/>
      <c r="DB1065" s="154"/>
      <c r="DC1065" s="154"/>
      <c r="DD1065" s="154"/>
      <c r="DE1065" s="154"/>
      <c r="DF1065" s="154"/>
      <c r="DG1065" s="154"/>
      <c r="DH1065" s="154"/>
      <c r="DI1065" s="154"/>
      <c r="DJ1065" s="154"/>
      <c r="DK1065" s="154"/>
      <c r="DL1065" s="154"/>
      <c r="DM1065" s="154"/>
      <c r="DN1065" s="154"/>
      <c r="DO1065" s="154"/>
      <c r="DP1065" s="154"/>
      <c r="DQ1065" s="154"/>
      <c r="DR1065" s="154"/>
      <c r="DS1065" s="154"/>
      <c r="DT1065" s="154"/>
      <c r="DU1065" s="154"/>
      <c r="DV1065" s="154"/>
      <c r="DW1065" s="154"/>
      <c r="DX1065" s="154"/>
      <c r="DY1065" s="154"/>
      <c r="DZ1065" s="154"/>
      <c r="EA1065" s="154"/>
      <c r="EB1065" s="154"/>
      <c r="EC1065" s="154"/>
      <c r="ED1065" s="154"/>
      <c r="EE1065" s="154"/>
      <c r="EF1065" s="154"/>
      <c r="EG1065" s="154"/>
      <c r="EH1065" s="154"/>
      <c r="EI1065" s="154"/>
      <c r="EJ1065" s="154"/>
      <c r="EK1065" s="154"/>
      <c r="EL1065" s="154"/>
      <c r="EM1065" s="154"/>
      <c r="EN1065" s="154"/>
      <c r="EO1065" s="154"/>
      <c r="EP1065" s="154"/>
      <c r="EQ1065" s="154"/>
      <c r="ER1065" s="154"/>
      <c r="ES1065" s="154"/>
      <c r="ET1065" s="154"/>
      <c r="EU1065" s="154"/>
      <c r="EV1065" s="154"/>
    </row>
    <row r="1066" spans="32:152" ht="12.75">
      <c r="AF1066" s="154"/>
      <c r="AG1066" s="154"/>
      <c r="AH1066" s="154"/>
      <c r="AI1066" s="154"/>
      <c r="AJ1066" s="154"/>
      <c r="AK1066" s="154"/>
      <c r="AL1066" s="154"/>
      <c r="AM1066" s="154"/>
      <c r="AN1066" s="154"/>
      <c r="AO1066" s="154"/>
      <c r="AP1066" s="154"/>
      <c r="AQ1066" s="154"/>
      <c r="AR1066" s="154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  <c r="BC1066" s="154"/>
      <c r="BD1066" s="154"/>
      <c r="BE1066" s="154"/>
      <c r="BF1066" s="154"/>
      <c r="BG1066" s="154"/>
      <c r="BH1066" s="154"/>
      <c r="BI1066" s="154"/>
      <c r="BJ1066" s="154"/>
      <c r="BK1066" s="154"/>
      <c r="BL1066" s="154"/>
      <c r="BM1066" s="154"/>
      <c r="BN1066" s="154"/>
      <c r="BO1066" s="154"/>
      <c r="BP1066" s="154"/>
      <c r="BQ1066" s="154"/>
      <c r="BR1066" s="154"/>
      <c r="BS1066" s="154"/>
      <c r="BT1066" s="154"/>
      <c r="BU1066" s="154"/>
      <c r="BV1066" s="154"/>
      <c r="BW1066" s="154"/>
      <c r="BX1066" s="154"/>
      <c r="BY1066" s="154"/>
      <c r="BZ1066" s="154"/>
      <c r="CA1066" s="154"/>
      <c r="CB1066" s="154"/>
      <c r="CC1066" s="154"/>
      <c r="CD1066" s="154"/>
      <c r="CE1066" s="154"/>
      <c r="CF1066" s="154"/>
      <c r="CG1066" s="154"/>
      <c r="CH1066" s="154"/>
      <c r="CI1066" s="154"/>
      <c r="CJ1066" s="154"/>
      <c r="CK1066" s="154"/>
      <c r="CL1066" s="154"/>
      <c r="CM1066" s="154"/>
      <c r="CN1066" s="154"/>
      <c r="CO1066" s="154"/>
      <c r="CP1066" s="154"/>
      <c r="CQ1066" s="154"/>
      <c r="CR1066" s="154"/>
      <c r="CS1066" s="154"/>
      <c r="CT1066" s="154"/>
      <c r="CU1066" s="154"/>
      <c r="CV1066" s="154"/>
      <c r="CW1066" s="154"/>
      <c r="CX1066" s="154"/>
      <c r="CY1066" s="154"/>
      <c r="CZ1066" s="154"/>
      <c r="DA1066" s="154"/>
      <c r="DB1066" s="154"/>
      <c r="DC1066" s="154"/>
      <c r="DD1066" s="154"/>
      <c r="DE1066" s="154"/>
      <c r="DF1066" s="154"/>
      <c r="DG1066" s="154"/>
      <c r="DH1066" s="154"/>
      <c r="DI1066" s="154"/>
      <c r="DJ1066" s="154"/>
      <c r="DK1066" s="154"/>
      <c r="DL1066" s="154"/>
      <c r="DM1066" s="154"/>
      <c r="DN1066" s="154"/>
      <c r="DO1066" s="154"/>
      <c r="DP1066" s="154"/>
      <c r="DQ1066" s="154"/>
      <c r="DR1066" s="154"/>
      <c r="DS1066" s="154"/>
      <c r="DT1066" s="154"/>
      <c r="DU1066" s="154"/>
      <c r="DV1066" s="154"/>
      <c r="DW1066" s="154"/>
      <c r="DX1066" s="154"/>
      <c r="DY1066" s="154"/>
      <c r="DZ1066" s="154"/>
      <c r="EA1066" s="154"/>
      <c r="EB1066" s="154"/>
      <c r="EC1066" s="154"/>
      <c r="ED1066" s="154"/>
      <c r="EE1066" s="154"/>
      <c r="EF1066" s="154"/>
      <c r="EG1066" s="154"/>
      <c r="EH1066" s="154"/>
      <c r="EI1066" s="154"/>
      <c r="EJ1066" s="154"/>
      <c r="EK1066" s="154"/>
      <c r="EL1066" s="154"/>
      <c r="EM1066" s="154"/>
      <c r="EN1066" s="154"/>
      <c r="EO1066" s="154"/>
      <c r="EP1066" s="154"/>
      <c r="EQ1066" s="154"/>
      <c r="ER1066" s="154"/>
      <c r="ES1066" s="154"/>
      <c r="ET1066" s="154"/>
      <c r="EU1066" s="154"/>
      <c r="EV1066" s="154"/>
    </row>
    <row r="1067" spans="32:152" ht="12.75">
      <c r="AF1067" s="154"/>
      <c r="AG1067" s="154"/>
      <c r="AH1067" s="154"/>
      <c r="AI1067" s="154"/>
      <c r="AJ1067" s="154"/>
      <c r="AK1067" s="154"/>
      <c r="AL1067" s="154"/>
      <c r="AM1067" s="154"/>
      <c r="AN1067" s="154"/>
      <c r="AO1067" s="154"/>
      <c r="AP1067" s="154"/>
      <c r="AQ1067" s="154"/>
      <c r="AR1067" s="154"/>
      <c r="AS1067" s="154"/>
      <c r="AT1067" s="154"/>
      <c r="AU1067" s="154"/>
      <c r="AV1067" s="154"/>
      <c r="AW1067" s="154"/>
      <c r="AX1067" s="154"/>
      <c r="AY1067" s="154"/>
      <c r="AZ1067" s="154"/>
      <c r="BA1067" s="154"/>
      <c r="BB1067" s="154"/>
      <c r="BC1067" s="154"/>
      <c r="BD1067" s="154"/>
      <c r="BE1067" s="154"/>
      <c r="BF1067" s="154"/>
      <c r="BG1067" s="154"/>
      <c r="BH1067" s="154"/>
      <c r="BI1067" s="154"/>
      <c r="BJ1067" s="154"/>
      <c r="BK1067" s="154"/>
      <c r="BL1067" s="154"/>
      <c r="BM1067" s="154"/>
      <c r="BN1067" s="154"/>
      <c r="BO1067" s="154"/>
      <c r="BP1067" s="154"/>
      <c r="BQ1067" s="154"/>
      <c r="BR1067" s="154"/>
      <c r="BS1067" s="154"/>
      <c r="BT1067" s="154"/>
      <c r="BU1067" s="154"/>
      <c r="BV1067" s="154"/>
      <c r="BW1067" s="154"/>
      <c r="BX1067" s="154"/>
      <c r="BY1067" s="154"/>
      <c r="BZ1067" s="154"/>
      <c r="CA1067" s="154"/>
      <c r="CB1067" s="154"/>
      <c r="CC1067" s="154"/>
      <c r="CD1067" s="154"/>
      <c r="CE1067" s="154"/>
      <c r="CF1067" s="154"/>
      <c r="CG1067" s="154"/>
      <c r="CH1067" s="154"/>
      <c r="CI1067" s="154"/>
      <c r="CJ1067" s="154"/>
      <c r="CK1067" s="154"/>
      <c r="CL1067" s="154"/>
      <c r="CM1067" s="154"/>
      <c r="CN1067" s="154"/>
      <c r="CO1067" s="154"/>
      <c r="CP1067" s="154"/>
      <c r="CQ1067" s="154"/>
      <c r="CR1067" s="154"/>
      <c r="CS1067" s="154"/>
      <c r="CT1067" s="154"/>
      <c r="CU1067" s="154"/>
      <c r="CV1067" s="154"/>
      <c r="CW1067" s="154"/>
      <c r="CX1067" s="154"/>
      <c r="CY1067" s="154"/>
      <c r="CZ1067" s="154"/>
      <c r="DA1067" s="154"/>
      <c r="DB1067" s="154"/>
      <c r="DC1067" s="154"/>
      <c r="DD1067" s="154"/>
      <c r="DE1067" s="154"/>
      <c r="DF1067" s="154"/>
      <c r="DG1067" s="154"/>
      <c r="DH1067" s="154"/>
      <c r="DI1067" s="154"/>
      <c r="DJ1067" s="154"/>
      <c r="DK1067" s="154"/>
      <c r="DL1067" s="154"/>
      <c r="DM1067" s="154"/>
      <c r="DN1067" s="154"/>
      <c r="DO1067" s="154"/>
      <c r="DP1067" s="154"/>
      <c r="DQ1067" s="154"/>
      <c r="DR1067" s="154"/>
      <c r="DS1067" s="154"/>
      <c r="DT1067" s="154"/>
      <c r="DU1067" s="154"/>
      <c r="DV1067" s="154"/>
      <c r="DW1067" s="154"/>
      <c r="DX1067" s="154"/>
      <c r="DY1067" s="154"/>
      <c r="DZ1067" s="154"/>
      <c r="EA1067" s="154"/>
      <c r="EB1067" s="154"/>
      <c r="EC1067" s="154"/>
      <c r="ED1067" s="154"/>
      <c r="EE1067" s="154"/>
      <c r="EF1067" s="154"/>
      <c r="EG1067" s="154"/>
      <c r="EH1067" s="154"/>
      <c r="EI1067" s="154"/>
      <c r="EJ1067" s="154"/>
      <c r="EK1067" s="154"/>
      <c r="EL1067" s="154"/>
      <c r="EM1067" s="154"/>
      <c r="EN1067" s="154"/>
      <c r="EO1067" s="154"/>
      <c r="EP1067" s="154"/>
      <c r="EQ1067" s="154"/>
      <c r="ER1067" s="154"/>
      <c r="ES1067" s="154"/>
      <c r="ET1067" s="154"/>
      <c r="EU1067" s="154"/>
      <c r="EV1067" s="154"/>
    </row>
    <row r="1068" spans="32:152" ht="12.75">
      <c r="AF1068" s="154"/>
      <c r="AG1068" s="154"/>
      <c r="AH1068" s="154"/>
      <c r="AI1068" s="154"/>
      <c r="AJ1068" s="154"/>
      <c r="AK1068" s="154"/>
      <c r="AL1068" s="154"/>
      <c r="AM1068" s="154"/>
      <c r="AN1068" s="154"/>
      <c r="AO1068" s="154"/>
      <c r="AP1068" s="154"/>
      <c r="AQ1068" s="154"/>
      <c r="AR1068" s="154"/>
      <c r="AS1068" s="154"/>
      <c r="AT1068" s="154"/>
      <c r="AU1068" s="154"/>
      <c r="AV1068" s="154"/>
      <c r="AW1068" s="154"/>
      <c r="AX1068" s="154"/>
      <c r="AY1068" s="154"/>
      <c r="AZ1068" s="154"/>
      <c r="BA1068" s="154"/>
      <c r="BB1068" s="154"/>
      <c r="BC1068" s="154"/>
      <c r="BD1068" s="154"/>
      <c r="BE1068" s="154"/>
      <c r="BF1068" s="154"/>
      <c r="BG1068" s="154"/>
      <c r="BH1068" s="154"/>
      <c r="BI1068" s="154"/>
      <c r="BJ1068" s="154"/>
      <c r="BK1068" s="154"/>
      <c r="BL1068" s="154"/>
      <c r="BM1068" s="154"/>
      <c r="BN1068" s="154"/>
      <c r="BO1068" s="154"/>
      <c r="BP1068" s="154"/>
      <c r="BQ1068" s="154"/>
      <c r="BR1068" s="154"/>
      <c r="BS1068" s="154"/>
      <c r="BT1068" s="154"/>
      <c r="BU1068" s="154"/>
      <c r="BV1068" s="154"/>
      <c r="BW1068" s="154"/>
      <c r="BX1068" s="154"/>
      <c r="BY1068" s="154"/>
      <c r="BZ1068" s="154"/>
      <c r="CA1068" s="154"/>
      <c r="CB1068" s="154"/>
      <c r="CC1068" s="154"/>
      <c r="CD1068" s="154"/>
      <c r="CE1068" s="154"/>
      <c r="CF1068" s="154"/>
      <c r="CG1068" s="154"/>
      <c r="CH1068" s="154"/>
      <c r="CI1068" s="154"/>
      <c r="CJ1068" s="154"/>
      <c r="CK1068" s="154"/>
      <c r="CL1068" s="154"/>
      <c r="CM1068" s="154"/>
      <c r="CN1068" s="154"/>
      <c r="CO1068" s="154"/>
      <c r="CP1068" s="154"/>
      <c r="CQ1068" s="154"/>
      <c r="CR1068" s="154"/>
      <c r="CS1068" s="154"/>
      <c r="CT1068" s="154"/>
      <c r="CU1068" s="154"/>
      <c r="CV1068" s="154"/>
      <c r="CW1068" s="154"/>
      <c r="CX1068" s="154"/>
      <c r="CY1068" s="154"/>
      <c r="CZ1068" s="154"/>
      <c r="DA1068" s="154"/>
      <c r="DB1068" s="154"/>
      <c r="DC1068" s="154"/>
      <c r="DD1068" s="154"/>
      <c r="DE1068" s="154"/>
      <c r="DF1068" s="154"/>
      <c r="DG1068" s="154"/>
      <c r="DH1068" s="154"/>
      <c r="DI1068" s="154"/>
      <c r="DJ1068" s="154"/>
      <c r="DK1068" s="154"/>
      <c r="DL1068" s="154"/>
      <c r="DM1068" s="154"/>
      <c r="DN1068" s="154"/>
      <c r="DO1068" s="154"/>
      <c r="DP1068" s="154"/>
      <c r="DQ1068" s="154"/>
      <c r="DR1068" s="154"/>
      <c r="DS1068" s="154"/>
      <c r="DT1068" s="154"/>
      <c r="DU1068" s="154"/>
      <c r="DV1068" s="154"/>
      <c r="DW1068" s="154"/>
      <c r="DX1068" s="154"/>
      <c r="DY1068" s="154"/>
      <c r="DZ1068" s="154"/>
      <c r="EA1068" s="154"/>
      <c r="EB1068" s="154"/>
      <c r="EC1068" s="154"/>
      <c r="ED1068" s="154"/>
      <c r="EE1068" s="154"/>
      <c r="EF1068" s="154"/>
      <c r="EG1068" s="154"/>
      <c r="EH1068" s="154"/>
      <c r="EI1068" s="154"/>
      <c r="EJ1068" s="154"/>
      <c r="EK1068" s="154"/>
      <c r="EL1068" s="154"/>
      <c r="EM1068" s="154"/>
      <c r="EN1068" s="154"/>
      <c r="EO1068" s="154"/>
      <c r="EP1068" s="154"/>
      <c r="EQ1068" s="154"/>
      <c r="ER1068" s="154"/>
      <c r="ES1068" s="154"/>
      <c r="ET1068" s="154"/>
      <c r="EU1068" s="154"/>
      <c r="EV1068" s="154"/>
    </row>
    <row r="1069" spans="32:152" ht="12.75">
      <c r="AF1069" s="154"/>
      <c r="AG1069" s="154"/>
      <c r="AH1069" s="154"/>
      <c r="AI1069" s="154"/>
      <c r="AJ1069" s="154"/>
      <c r="AK1069" s="154"/>
      <c r="AL1069" s="154"/>
      <c r="AM1069" s="154"/>
      <c r="AN1069" s="154"/>
      <c r="AO1069" s="154"/>
      <c r="AP1069" s="154"/>
      <c r="AQ1069" s="154"/>
      <c r="AR1069" s="154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  <c r="BC1069" s="154"/>
      <c r="BD1069" s="154"/>
      <c r="BE1069" s="154"/>
      <c r="BF1069" s="154"/>
      <c r="BG1069" s="154"/>
      <c r="BH1069" s="154"/>
      <c r="BI1069" s="154"/>
      <c r="BJ1069" s="154"/>
      <c r="BK1069" s="154"/>
      <c r="BL1069" s="154"/>
      <c r="BM1069" s="154"/>
      <c r="BN1069" s="154"/>
      <c r="BO1069" s="154"/>
      <c r="BP1069" s="154"/>
      <c r="BQ1069" s="154"/>
      <c r="BR1069" s="154"/>
      <c r="BS1069" s="154"/>
      <c r="BT1069" s="154"/>
      <c r="BU1069" s="154"/>
      <c r="BV1069" s="154"/>
      <c r="BW1069" s="154"/>
      <c r="BX1069" s="154"/>
      <c r="BY1069" s="154"/>
      <c r="BZ1069" s="154"/>
      <c r="CA1069" s="154"/>
      <c r="CB1069" s="154"/>
      <c r="CC1069" s="154"/>
      <c r="CD1069" s="154"/>
      <c r="CE1069" s="154"/>
      <c r="CF1069" s="154"/>
      <c r="CG1069" s="154"/>
      <c r="CH1069" s="154"/>
      <c r="CI1069" s="154"/>
      <c r="CJ1069" s="154"/>
      <c r="CK1069" s="154"/>
      <c r="CL1069" s="154"/>
      <c r="CM1069" s="154"/>
      <c r="CN1069" s="154"/>
      <c r="CO1069" s="154"/>
      <c r="CP1069" s="154"/>
      <c r="CQ1069" s="154"/>
      <c r="CR1069" s="154"/>
      <c r="CS1069" s="154"/>
      <c r="CT1069" s="154"/>
      <c r="CU1069" s="154"/>
      <c r="CV1069" s="154"/>
      <c r="CW1069" s="154"/>
      <c r="CX1069" s="154"/>
      <c r="CY1069" s="154"/>
      <c r="CZ1069" s="154"/>
      <c r="DA1069" s="154"/>
      <c r="DB1069" s="154"/>
      <c r="DC1069" s="154"/>
      <c r="DD1069" s="154"/>
      <c r="DE1069" s="154"/>
      <c r="DF1069" s="154"/>
      <c r="DG1069" s="154"/>
      <c r="DH1069" s="154"/>
      <c r="DI1069" s="154"/>
      <c r="DJ1069" s="154"/>
      <c r="DK1069" s="154"/>
      <c r="DL1069" s="154"/>
      <c r="DM1069" s="154"/>
      <c r="DN1069" s="154"/>
      <c r="DO1069" s="154"/>
      <c r="DP1069" s="154"/>
      <c r="DQ1069" s="154"/>
      <c r="DR1069" s="154"/>
      <c r="DS1069" s="154"/>
      <c r="DT1069" s="154"/>
      <c r="DU1069" s="154"/>
      <c r="DV1069" s="154"/>
      <c r="DW1069" s="154"/>
      <c r="DX1069" s="154"/>
      <c r="DY1069" s="154"/>
      <c r="DZ1069" s="154"/>
      <c r="EA1069" s="154"/>
      <c r="EB1069" s="154"/>
      <c r="EC1069" s="154"/>
      <c r="ED1069" s="154"/>
      <c r="EE1069" s="154"/>
      <c r="EF1069" s="154"/>
      <c r="EG1069" s="154"/>
      <c r="EH1069" s="154"/>
      <c r="EI1069" s="154"/>
      <c r="EJ1069" s="154"/>
      <c r="EK1069" s="154"/>
      <c r="EL1069" s="154"/>
      <c r="EM1069" s="154"/>
      <c r="EN1069" s="154"/>
      <c r="EO1069" s="154"/>
      <c r="EP1069" s="154"/>
      <c r="EQ1069" s="154"/>
      <c r="ER1069" s="154"/>
      <c r="ES1069" s="154"/>
      <c r="ET1069" s="154"/>
      <c r="EU1069" s="154"/>
      <c r="EV1069" s="154"/>
    </row>
    <row r="1070" spans="32:152" ht="12.75">
      <c r="AF1070" s="154"/>
      <c r="AG1070" s="154"/>
      <c r="AH1070" s="154"/>
      <c r="AI1070" s="154"/>
      <c r="AJ1070" s="154"/>
      <c r="AK1070" s="154"/>
      <c r="AL1070" s="154"/>
      <c r="AM1070" s="154"/>
      <c r="AN1070" s="154"/>
      <c r="AO1070" s="154"/>
      <c r="AP1070" s="154"/>
      <c r="AQ1070" s="154"/>
      <c r="AR1070" s="154"/>
      <c r="AS1070" s="154"/>
      <c r="AT1070" s="154"/>
      <c r="AU1070" s="154"/>
      <c r="AV1070" s="154"/>
      <c r="AW1070" s="154"/>
      <c r="AX1070" s="154"/>
      <c r="AY1070" s="154"/>
      <c r="AZ1070" s="154"/>
      <c r="BA1070" s="154"/>
      <c r="BB1070" s="154"/>
      <c r="BC1070" s="154"/>
      <c r="BD1070" s="154"/>
      <c r="BE1070" s="154"/>
      <c r="BF1070" s="154"/>
      <c r="BG1070" s="154"/>
      <c r="BH1070" s="154"/>
      <c r="BI1070" s="154"/>
      <c r="BJ1070" s="154"/>
      <c r="BK1070" s="154"/>
      <c r="BL1070" s="154"/>
      <c r="BM1070" s="154"/>
      <c r="BN1070" s="154"/>
      <c r="BO1070" s="154"/>
      <c r="BP1070" s="154"/>
      <c r="BQ1070" s="154"/>
      <c r="BR1070" s="154"/>
      <c r="BS1070" s="154"/>
      <c r="BT1070" s="154"/>
      <c r="BU1070" s="154"/>
      <c r="BV1070" s="154"/>
      <c r="BW1070" s="154"/>
      <c r="BX1070" s="154"/>
      <c r="BY1070" s="154"/>
      <c r="BZ1070" s="154"/>
      <c r="CA1070" s="154"/>
      <c r="CB1070" s="154"/>
      <c r="CC1070" s="154"/>
      <c r="CD1070" s="154"/>
      <c r="CE1070" s="154"/>
      <c r="CF1070" s="154"/>
      <c r="CG1070" s="154"/>
      <c r="CH1070" s="154"/>
      <c r="CI1070" s="154"/>
      <c r="CJ1070" s="154"/>
      <c r="CK1070" s="154"/>
      <c r="CL1070" s="154"/>
      <c r="CM1070" s="154"/>
      <c r="CN1070" s="154"/>
      <c r="CO1070" s="154"/>
      <c r="CP1070" s="154"/>
      <c r="CQ1070" s="154"/>
      <c r="CR1070" s="154"/>
      <c r="CS1070" s="154"/>
      <c r="CT1070" s="154"/>
      <c r="CU1070" s="154"/>
      <c r="CV1070" s="154"/>
      <c r="CW1070" s="154"/>
      <c r="CX1070" s="154"/>
      <c r="CY1070" s="154"/>
      <c r="CZ1070" s="154"/>
      <c r="DA1070" s="154"/>
      <c r="DB1070" s="154"/>
      <c r="DC1070" s="154"/>
      <c r="DD1070" s="154"/>
      <c r="DE1070" s="154"/>
      <c r="DF1070" s="154"/>
      <c r="DG1070" s="154"/>
      <c r="DH1070" s="154"/>
      <c r="DI1070" s="154"/>
      <c r="DJ1070" s="154"/>
      <c r="DK1070" s="154"/>
      <c r="DL1070" s="154"/>
      <c r="DM1070" s="154"/>
      <c r="DN1070" s="154"/>
      <c r="DO1070" s="154"/>
      <c r="DP1070" s="154"/>
      <c r="DQ1070" s="154"/>
      <c r="DR1070" s="154"/>
      <c r="DS1070" s="154"/>
      <c r="DT1070" s="154"/>
      <c r="DU1070" s="154"/>
      <c r="DV1070" s="154"/>
      <c r="DW1070" s="154"/>
      <c r="DX1070" s="154"/>
      <c r="DY1070" s="154"/>
      <c r="DZ1070" s="154"/>
      <c r="EA1070" s="154"/>
      <c r="EB1070" s="154"/>
      <c r="EC1070" s="154"/>
      <c r="ED1070" s="154"/>
      <c r="EE1070" s="154"/>
      <c r="EF1070" s="154"/>
      <c r="EG1070" s="154"/>
      <c r="EH1070" s="154"/>
      <c r="EI1070" s="154"/>
      <c r="EJ1070" s="154"/>
      <c r="EK1070" s="154"/>
      <c r="EL1070" s="154"/>
      <c r="EM1070" s="154"/>
      <c r="EN1070" s="154"/>
      <c r="EO1070" s="154"/>
      <c r="EP1070" s="154"/>
      <c r="EQ1070" s="154"/>
      <c r="ER1070" s="154"/>
      <c r="ES1070" s="154"/>
      <c r="ET1070" s="154"/>
      <c r="EU1070" s="154"/>
      <c r="EV1070" s="154"/>
    </row>
    <row r="1071" spans="32:152" ht="12.75">
      <c r="AF1071" s="154"/>
      <c r="AG1071" s="154"/>
      <c r="AH1071" s="154"/>
      <c r="AI1071" s="154"/>
      <c r="AJ1071" s="154"/>
      <c r="AK1071" s="154"/>
      <c r="AL1071" s="154"/>
      <c r="AM1071" s="154"/>
      <c r="AN1071" s="154"/>
      <c r="AO1071" s="154"/>
      <c r="AP1071" s="154"/>
      <c r="AQ1071" s="154"/>
      <c r="AR1071" s="154"/>
      <c r="AS1071" s="154"/>
      <c r="AT1071" s="154"/>
      <c r="AU1071" s="154"/>
      <c r="AV1071" s="154"/>
      <c r="AW1071" s="154"/>
      <c r="AX1071" s="154"/>
      <c r="AY1071" s="154"/>
      <c r="AZ1071" s="154"/>
      <c r="BA1071" s="154"/>
      <c r="BB1071" s="154"/>
      <c r="BC1071" s="154"/>
      <c r="BD1071" s="154"/>
      <c r="BE1071" s="154"/>
      <c r="BF1071" s="154"/>
      <c r="BG1071" s="154"/>
      <c r="BH1071" s="154"/>
      <c r="BI1071" s="154"/>
      <c r="BJ1071" s="154"/>
      <c r="BK1071" s="154"/>
      <c r="BL1071" s="154"/>
      <c r="BM1071" s="154"/>
      <c r="BN1071" s="154"/>
      <c r="BO1071" s="154"/>
      <c r="BP1071" s="154"/>
      <c r="BQ1071" s="154"/>
      <c r="BR1071" s="154"/>
      <c r="BS1071" s="154"/>
      <c r="BT1071" s="154"/>
      <c r="BU1071" s="154"/>
      <c r="BV1071" s="154"/>
      <c r="BW1071" s="154"/>
      <c r="BX1071" s="154"/>
      <c r="BY1071" s="154"/>
      <c r="BZ1071" s="154"/>
      <c r="CA1071" s="154"/>
      <c r="CB1071" s="154"/>
      <c r="CC1071" s="154"/>
      <c r="CD1071" s="154"/>
      <c r="CE1071" s="154"/>
      <c r="CF1071" s="154"/>
      <c r="CG1071" s="154"/>
      <c r="CH1071" s="154"/>
      <c r="CI1071" s="154"/>
      <c r="CJ1071" s="154"/>
      <c r="CK1071" s="154"/>
      <c r="CL1071" s="154"/>
      <c r="CM1071" s="154"/>
      <c r="CN1071" s="154"/>
      <c r="CO1071" s="154"/>
      <c r="CP1071" s="154"/>
      <c r="CQ1071" s="154"/>
      <c r="CR1071" s="154"/>
      <c r="CS1071" s="154"/>
      <c r="CT1071" s="154"/>
      <c r="CU1071" s="154"/>
      <c r="CV1071" s="154"/>
      <c r="CW1071" s="154"/>
      <c r="CX1071" s="154"/>
      <c r="CY1071" s="154"/>
      <c r="CZ1071" s="154"/>
      <c r="DA1071" s="154"/>
      <c r="DB1071" s="154"/>
      <c r="DC1071" s="154"/>
      <c r="DD1071" s="154"/>
      <c r="DE1071" s="154"/>
      <c r="DF1071" s="154"/>
      <c r="DG1071" s="154"/>
      <c r="DH1071" s="154"/>
      <c r="DI1071" s="154"/>
      <c r="DJ1071" s="154"/>
      <c r="DK1071" s="154"/>
      <c r="DL1071" s="154"/>
      <c r="DM1071" s="154"/>
      <c r="DN1071" s="154"/>
      <c r="DO1071" s="154"/>
      <c r="DP1071" s="154"/>
      <c r="DQ1071" s="154"/>
      <c r="DR1071" s="154"/>
      <c r="DS1071" s="154"/>
      <c r="DT1071" s="154"/>
      <c r="DU1071" s="154"/>
      <c r="DV1071" s="154"/>
      <c r="DW1071" s="154"/>
      <c r="DX1071" s="154"/>
      <c r="DY1071" s="154"/>
      <c r="DZ1071" s="154"/>
      <c r="EA1071" s="154"/>
      <c r="EB1071" s="154"/>
      <c r="EC1071" s="154"/>
      <c r="ED1071" s="154"/>
      <c r="EE1071" s="154"/>
      <c r="EF1071" s="154"/>
      <c r="EG1071" s="154"/>
      <c r="EH1071" s="154"/>
      <c r="EI1071" s="154"/>
      <c r="EJ1071" s="154"/>
      <c r="EK1071" s="154"/>
      <c r="EL1071" s="154"/>
      <c r="EM1071" s="154"/>
      <c r="EN1071" s="154"/>
      <c r="EO1071" s="154"/>
      <c r="EP1071" s="154"/>
      <c r="EQ1071" s="154"/>
      <c r="ER1071" s="154"/>
      <c r="ES1071" s="154"/>
      <c r="ET1071" s="154"/>
      <c r="EU1071" s="154"/>
      <c r="EV1071" s="154"/>
    </row>
    <row r="1072" spans="32:152" ht="12.75">
      <c r="AF1072" s="154"/>
      <c r="AG1072" s="154"/>
      <c r="AH1072" s="154"/>
      <c r="AI1072" s="154"/>
      <c r="AJ1072" s="154"/>
      <c r="AK1072" s="154"/>
      <c r="AL1072" s="154"/>
      <c r="AM1072" s="154"/>
      <c r="AN1072" s="154"/>
      <c r="AO1072" s="154"/>
      <c r="AP1072" s="154"/>
      <c r="AQ1072" s="154"/>
      <c r="AR1072" s="154"/>
      <c r="AS1072" s="154"/>
      <c r="AT1072" s="154"/>
      <c r="AU1072" s="154"/>
      <c r="AV1072" s="154"/>
      <c r="AW1072" s="154"/>
      <c r="AX1072" s="154"/>
      <c r="AY1072" s="154"/>
      <c r="AZ1072" s="154"/>
      <c r="BA1072" s="154"/>
      <c r="BB1072" s="154"/>
      <c r="BC1072" s="154"/>
      <c r="BD1072" s="154"/>
      <c r="BE1072" s="154"/>
      <c r="BF1072" s="154"/>
      <c r="BG1072" s="154"/>
      <c r="BH1072" s="154"/>
      <c r="BI1072" s="154"/>
      <c r="BJ1072" s="154"/>
      <c r="BK1072" s="154"/>
      <c r="BL1072" s="154"/>
      <c r="BM1072" s="154"/>
      <c r="BN1072" s="154"/>
      <c r="BO1072" s="154"/>
      <c r="BP1072" s="154"/>
      <c r="BQ1072" s="154"/>
      <c r="BR1072" s="154"/>
      <c r="BS1072" s="154"/>
      <c r="BT1072" s="154"/>
      <c r="BU1072" s="154"/>
      <c r="BV1072" s="154"/>
      <c r="BW1072" s="154"/>
      <c r="BX1072" s="154"/>
      <c r="BY1072" s="154"/>
      <c r="BZ1072" s="154"/>
      <c r="CA1072" s="154"/>
      <c r="CB1072" s="154"/>
      <c r="CC1072" s="154"/>
      <c r="CD1072" s="154"/>
      <c r="CE1072" s="154"/>
      <c r="CF1072" s="154"/>
      <c r="CG1072" s="154"/>
      <c r="CH1072" s="154"/>
      <c r="CI1072" s="154"/>
      <c r="CJ1072" s="154"/>
      <c r="CK1072" s="154"/>
      <c r="CL1072" s="154"/>
      <c r="CM1072" s="154"/>
      <c r="CN1072" s="154"/>
      <c r="CO1072" s="154"/>
      <c r="CP1072" s="154"/>
      <c r="CQ1072" s="154"/>
      <c r="CR1072" s="154"/>
      <c r="CS1072" s="154"/>
      <c r="CT1072" s="154"/>
      <c r="CU1072" s="154"/>
      <c r="CV1072" s="154"/>
      <c r="CW1072" s="154"/>
      <c r="CX1072" s="154"/>
      <c r="CY1072" s="154"/>
      <c r="CZ1072" s="154"/>
      <c r="DA1072" s="154"/>
      <c r="DB1072" s="154"/>
      <c r="DC1072" s="154"/>
      <c r="DD1072" s="154"/>
      <c r="DE1072" s="154"/>
      <c r="DF1072" s="154"/>
      <c r="DG1072" s="154"/>
      <c r="DH1072" s="154"/>
      <c r="DI1072" s="154"/>
      <c r="DJ1072" s="154"/>
      <c r="DK1072" s="154"/>
      <c r="DL1072" s="154"/>
      <c r="DM1072" s="154"/>
      <c r="DN1072" s="154"/>
      <c r="DO1072" s="154"/>
      <c r="DP1072" s="154"/>
      <c r="DQ1072" s="154"/>
      <c r="DR1072" s="154"/>
      <c r="DS1072" s="154"/>
      <c r="DT1072" s="154"/>
      <c r="DU1072" s="154"/>
      <c r="DV1072" s="154"/>
      <c r="DW1072" s="154"/>
      <c r="DX1072" s="154"/>
      <c r="DY1072" s="154"/>
      <c r="DZ1072" s="154"/>
      <c r="EA1072" s="154"/>
      <c r="EB1072" s="154"/>
      <c r="EC1072" s="154"/>
      <c r="ED1072" s="154"/>
      <c r="EE1072" s="154"/>
      <c r="EF1072" s="154"/>
      <c r="EG1072" s="154"/>
      <c r="EH1072" s="154"/>
      <c r="EI1072" s="154"/>
      <c r="EJ1072" s="154"/>
      <c r="EK1072" s="154"/>
      <c r="EL1072" s="154"/>
      <c r="EM1072" s="154"/>
      <c r="EN1072" s="154"/>
      <c r="EO1072" s="154"/>
      <c r="EP1072" s="154"/>
      <c r="EQ1072" s="154"/>
      <c r="ER1072" s="154"/>
      <c r="ES1072" s="154"/>
      <c r="ET1072" s="154"/>
      <c r="EU1072" s="154"/>
      <c r="EV1072" s="154"/>
    </row>
    <row r="1073" spans="32:152" ht="12.75">
      <c r="AF1073" s="154"/>
      <c r="AG1073" s="154"/>
      <c r="AH1073" s="154"/>
      <c r="AI1073" s="154"/>
      <c r="AJ1073" s="154"/>
      <c r="AK1073" s="154"/>
      <c r="AL1073" s="154"/>
      <c r="AM1073" s="154"/>
      <c r="AN1073" s="154"/>
      <c r="AO1073" s="154"/>
      <c r="AP1073" s="154"/>
      <c r="AQ1073" s="154"/>
      <c r="AR1073" s="154"/>
      <c r="AS1073" s="154"/>
      <c r="AT1073" s="154"/>
      <c r="AU1073" s="154"/>
      <c r="AV1073" s="154"/>
      <c r="AW1073" s="154"/>
      <c r="AX1073" s="154"/>
      <c r="AY1073" s="154"/>
      <c r="AZ1073" s="154"/>
      <c r="BA1073" s="154"/>
      <c r="BB1073" s="154"/>
      <c r="BC1073" s="154"/>
      <c r="BD1073" s="154"/>
      <c r="BE1073" s="154"/>
      <c r="BF1073" s="154"/>
      <c r="BG1073" s="154"/>
      <c r="BH1073" s="154"/>
      <c r="BI1073" s="154"/>
      <c r="BJ1073" s="154"/>
      <c r="BK1073" s="154"/>
      <c r="BL1073" s="154"/>
      <c r="BM1073" s="154"/>
      <c r="BN1073" s="154"/>
      <c r="BO1073" s="154"/>
      <c r="BP1073" s="154"/>
      <c r="BQ1073" s="154"/>
      <c r="BR1073" s="154"/>
      <c r="BS1073" s="154"/>
      <c r="BT1073" s="154"/>
      <c r="BU1073" s="154"/>
      <c r="BV1073" s="154"/>
      <c r="BW1073" s="154"/>
      <c r="BX1073" s="154"/>
      <c r="BY1073" s="154"/>
      <c r="BZ1073" s="154"/>
      <c r="CA1073" s="154"/>
      <c r="CB1073" s="154"/>
      <c r="CC1073" s="154"/>
      <c r="CD1073" s="154"/>
      <c r="CE1073" s="154"/>
      <c r="CF1073" s="154"/>
      <c r="CG1073" s="154"/>
      <c r="CH1073" s="154"/>
      <c r="CI1073" s="154"/>
      <c r="CJ1073" s="154"/>
      <c r="CK1073" s="154"/>
      <c r="CL1073" s="154"/>
      <c r="CM1073" s="154"/>
      <c r="CN1073" s="154"/>
      <c r="CO1073" s="154"/>
      <c r="CP1073" s="154"/>
      <c r="CQ1073" s="154"/>
      <c r="CR1073" s="154"/>
      <c r="CS1073" s="154"/>
      <c r="CT1073" s="154"/>
      <c r="CU1073" s="154"/>
      <c r="CV1073" s="154"/>
      <c r="CW1073" s="154"/>
      <c r="CX1073" s="154"/>
      <c r="CY1073" s="154"/>
      <c r="CZ1073" s="154"/>
      <c r="DA1073" s="154"/>
      <c r="DB1073" s="154"/>
      <c r="DC1073" s="154"/>
      <c r="DD1073" s="154"/>
      <c r="DE1073" s="154"/>
      <c r="DF1073" s="154"/>
      <c r="DG1073" s="154"/>
      <c r="DH1073" s="154"/>
      <c r="DI1073" s="154"/>
      <c r="DJ1073" s="154"/>
      <c r="DK1073" s="154"/>
      <c r="DL1073" s="154"/>
      <c r="DM1073" s="154"/>
      <c r="DN1073" s="154"/>
      <c r="DO1073" s="154"/>
      <c r="DP1073" s="154"/>
      <c r="DQ1073" s="154"/>
      <c r="DR1073" s="154"/>
      <c r="DS1073" s="154"/>
      <c r="DT1073" s="154"/>
      <c r="DU1073" s="154"/>
      <c r="DV1073" s="154"/>
      <c r="DW1073" s="154"/>
      <c r="DX1073" s="154"/>
      <c r="DY1073" s="154"/>
      <c r="DZ1073" s="154"/>
      <c r="EA1073" s="154"/>
      <c r="EB1073" s="154"/>
      <c r="EC1073" s="154"/>
      <c r="ED1073" s="154"/>
      <c r="EE1073" s="154"/>
      <c r="EF1073" s="154"/>
      <c r="EG1073" s="154"/>
      <c r="EH1073" s="154"/>
      <c r="EI1073" s="154"/>
      <c r="EJ1073" s="154"/>
      <c r="EK1073" s="154"/>
      <c r="EL1073" s="154"/>
      <c r="EM1073" s="154"/>
      <c r="EN1073" s="154"/>
      <c r="EO1073" s="154"/>
      <c r="EP1073" s="154"/>
      <c r="EQ1073" s="154"/>
      <c r="ER1073" s="154"/>
      <c r="ES1073" s="154"/>
      <c r="ET1073" s="154"/>
      <c r="EU1073" s="154"/>
      <c r="EV1073" s="154"/>
    </row>
    <row r="1074" spans="32:152" ht="12.75">
      <c r="AF1074" s="154"/>
      <c r="AG1074" s="154"/>
      <c r="AH1074" s="154"/>
      <c r="AI1074" s="154"/>
      <c r="AJ1074" s="154"/>
      <c r="AK1074" s="154"/>
      <c r="AL1074" s="154"/>
      <c r="AM1074" s="154"/>
      <c r="AN1074" s="154"/>
      <c r="AO1074" s="154"/>
      <c r="AP1074" s="154"/>
      <c r="AQ1074" s="154"/>
      <c r="AR1074" s="154"/>
      <c r="AS1074" s="154"/>
      <c r="AT1074" s="154"/>
      <c r="AU1074" s="154"/>
      <c r="AV1074" s="154"/>
      <c r="AW1074" s="154"/>
      <c r="AX1074" s="154"/>
      <c r="AY1074" s="154"/>
      <c r="AZ1074" s="154"/>
      <c r="BA1074" s="154"/>
      <c r="BB1074" s="154"/>
      <c r="BC1074" s="154"/>
      <c r="BD1074" s="154"/>
      <c r="BE1074" s="154"/>
      <c r="BF1074" s="154"/>
      <c r="BG1074" s="154"/>
      <c r="BH1074" s="154"/>
      <c r="BI1074" s="154"/>
      <c r="BJ1074" s="154"/>
      <c r="BK1074" s="154"/>
      <c r="BL1074" s="154"/>
      <c r="BM1074" s="154"/>
      <c r="BN1074" s="154"/>
      <c r="BO1074" s="154"/>
      <c r="BP1074" s="154"/>
      <c r="BQ1074" s="154"/>
      <c r="BR1074" s="154"/>
      <c r="BS1074" s="154"/>
      <c r="BT1074" s="154"/>
      <c r="BU1074" s="154"/>
      <c r="BV1074" s="154"/>
      <c r="BW1074" s="154"/>
      <c r="BX1074" s="154"/>
      <c r="BY1074" s="154"/>
      <c r="BZ1074" s="154"/>
      <c r="CA1074" s="154"/>
      <c r="CB1074" s="154"/>
      <c r="CC1074" s="154"/>
      <c r="CD1074" s="154"/>
      <c r="CE1074" s="154"/>
      <c r="CF1074" s="154"/>
      <c r="CG1074" s="154"/>
      <c r="CH1074" s="154"/>
      <c r="CI1074" s="154"/>
      <c r="CJ1074" s="154"/>
      <c r="CK1074" s="154"/>
      <c r="CL1074" s="154"/>
      <c r="CM1074" s="154"/>
      <c r="CN1074" s="154"/>
      <c r="CO1074" s="154"/>
      <c r="CP1074" s="154"/>
      <c r="CQ1074" s="154"/>
      <c r="CR1074" s="154"/>
      <c r="CS1074" s="154"/>
      <c r="CT1074" s="154"/>
      <c r="CU1074" s="154"/>
      <c r="CV1074" s="154"/>
      <c r="CW1074" s="154"/>
      <c r="CX1074" s="154"/>
      <c r="CY1074" s="154"/>
      <c r="CZ1074" s="154"/>
      <c r="DA1074" s="154"/>
      <c r="DB1074" s="154"/>
      <c r="DC1074" s="154"/>
      <c r="DD1074" s="154"/>
      <c r="DE1074" s="154"/>
      <c r="DF1074" s="154"/>
      <c r="DG1074" s="154"/>
      <c r="DH1074" s="154"/>
      <c r="DI1074" s="154"/>
      <c r="DJ1074" s="154"/>
      <c r="DK1074" s="154"/>
      <c r="DL1074" s="154"/>
      <c r="DM1074" s="154"/>
      <c r="DN1074" s="154"/>
      <c r="DO1074" s="154"/>
      <c r="DP1074" s="154"/>
      <c r="DQ1074" s="154"/>
      <c r="DR1074" s="154"/>
      <c r="DS1074" s="154"/>
      <c r="DT1074" s="154"/>
      <c r="DU1074" s="154"/>
      <c r="DV1074" s="154"/>
      <c r="DW1074" s="154"/>
      <c r="DX1074" s="154"/>
      <c r="DY1074" s="154"/>
      <c r="DZ1074" s="154"/>
      <c r="EA1074" s="154"/>
      <c r="EB1074" s="154"/>
      <c r="EC1074" s="154"/>
      <c r="ED1074" s="154"/>
      <c r="EE1074" s="154"/>
      <c r="EF1074" s="154"/>
      <c r="EG1074" s="154"/>
      <c r="EH1074" s="154"/>
      <c r="EI1074" s="154"/>
      <c r="EJ1074" s="154"/>
      <c r="EK1074" s="154"/>
      <c r="EL1074" s="154"/>
      <c r="EM1074" s="154"/>
      <c r="EN1074" s="154"/>
      <c r="EO1074" s="154"/>
      <c r="EP1074" s="154"/>
      <c r="EQ1074" s="154"/>
      <c r="ER1074" s="154"/>
      <c r="ES1074" s="154"/>
      <c r="ET1074" s="154"/>
      <c r="EU1074" s="154"/>
      <c r="EV1074" s="154"/>
    </row>
    <row r="1075" spans="32:152" ht="12.75">
      <c r="AF1075" s="154"/>
      <c r="AG1075" s="154"/>
      <c r="AH1075" s="154"/>
      <c r="AI1075" s="154"/>
      <c r="AJ1075" s="154"/>
      <c r="AK1075" s="154"/>
      <c r="AL1075" s="154"/>
      <c r="AM1075" s="154"/>
      <c r="AN1075" s="154"/>
      <c r="AO1075" s="154"/>
      <c r="AP1075" s="154"/>
      <c r="AQ1075" s="154"/>
      <c r="AR1075" s="154"/>
      <c r="AS1075" s="154"/>
      <c r="AT1075" s="154"/>
      <c r="AU1075" s="154"/>
      <c r="AV1075" s="154"/>
      <c r="AW1075" s="154"/>
      <c r="AX1075" s="154"/>
      <c r="AY1075" s="154"/>
      <c r="AZ1075" s="154"/>
      <c r="BA1075" s="154"/>
      <c r="BB1075" s="154"/>
      <c r="BC1075" s="154"/>
      <c r="BD1075" s="154"/>
      <c r="BE1075" s="154"/>
      <c r="BF1075" s="154"/>
      <c r="BG1075" s="154"/>
      <c r="BH1075" s="154"/>
      <c r="BI1075" s="154"/>
      <c r="BJ1075" s="154"/>
      <c r="BK1075" s="154"/>
      <c r="BL1075" s="154"/>
      <c r="BM1075" s="154"/>
      <c r="BN1075" s="154"/>
      <c r="BO1075" s="154"/>
      <c r="BP1075" s="154"/>
      <c r="BQ1075" s="154"/>
      <c r="BR1075" s="154"/>
      <c r="BS1075" s="154"/>
      <c r="BT1075" s="154"/>
      <c r="BU1075" s="154"/>
      <c r="BV1075" s="154"/>
      <c r="BW1075" s="154"/>
      <c r="BX1075" s="154"/>
      <c r="BY1075" s="154"/>
      <c r="BZ1075" s="154"/>
      <c r="CA1075" s="154"/>
      <c r="CB1075" s="154"/>
      <c r="CC1075" s="154"/>
      <c r="CD1075" s="154"/>
      <c r="CE1075" s="154"/>
      <c r="CF1075" s="154"/>
      <c r="CG1075" s="154"/>
      <c r="CH1075" s="154"/>
      <c r="CI1075" s="154"/>
      <c r="CJ1075" s="154"/>
      <c r="CK1075" s="154"/>
      <c r="CL1075" s="154"/>
      <c r="CM1075" s="154"/>
      <c r="CN1075" s="154"/>
      <c r="CO1075" s="154"/>
      <c r="CP1075" s="154"/>
      <c r="CQ1075" s="154"/>
      <c r="CR1075" s="154"/>
      <c r="CS1075" s="154"/>
      <c r="CT1075" s="154"/>
      <c r="CU1075" s="154"/>
      <c r="CV1075" s="154"/>
      <c r="CW1075" s="154"/>
      <c r="CX1075" s="154"/>
      <c r="CY1075" s="154"/>
      <c r="CZ1075" s="154"/>
      <c r="DA1075" s="154"/>
      <c r="DB1075" s="154"/>
      <c r="DC1075" s="154"/>
      <c r="DD1075" s="154"/>
      <c r="DE1075" s="154"/>
      <c r="DF1075" s="154"/>
      <c r="DG1075" s="154"/>
      <c r="DH1075" s="154"/>
      <c r="DI1075" s="154"/>
      <c r="DJ1075" s="154"/>
      <c r="DK1075" s="154"/>
      <c r="DL1075" s="154"/>
      <c r="DM1075" s="154"/>
      <c r="DN1075" s="154"/>
      <c r="DO1075" s="154"/>
      <c r="DP1075" s="154"/>
      <c r="DQ1075" s="154"/>
      <c r="DR1075" s="154"/>
      <c r="DS1075" s="154"/>
      <c r="DT1075" s="154"/>
      <c r="DU1075" s="154"/>
      <c r="DV1075" s="154"/>
      <c r="DW1075" s="154"/>
      <c r="DX1075" s="154"/>
      <c r="DY1075" s="154"/>
      <c r="DZ1075" s="154"/>
      <c r="EA1075" s="154"/>
      <c r="EB1075" s="154"/>
      <c r="EC1075" s="154"/>
      <c r="ED1075" s="154"/>
      <c r="EE1075" s="154"/>
      <c r="EF1075" s="154"/>
      <c r="EG1075" s="154"/>
      <c r="EH1075" s="154"/>
      <c r="EI1075" s="154"/>
      <c r="EJ1075" s="154"/>
      <c r="EK1075" s="154"/>
      <c r="EL1075" s="154"/>
      <c r="EM1075" s="154"/>
      <c r="EN1075" s="154"/>
      <c r="EO1075" s="154"/>
      <c r="EP1075" s="154"/>
      <c r="EQ1075" s="154"/>
      <c r="ER1075" s="154"/>
      <c r="ES1075" s="154"/>
      <c r="ET1075" s="154"/>
      <c r="EU1075" s="154"/>
      <c r="EV1075" s="154"/>
    </row>
    <row r="1076" spans="32:152" ht="12.75">
      <c r="AF1076" s="154"/>
      <c r="AG1076" s="154"/>
      <c r="AH1076" s="154"/>
      <c r="AI1076" s="154"/>
      <c r="AJ1076" s="154"/>
      <c r="AK1076" s="154"/>
      <c r="AL1076" s="154"/>
      <c r="AM1076" s="154"/>
      <c r="AN1076" s="154"/>
      <c r="AO1076" s="154"/>
      <c r="AP1076" s="154"/>
      <c r="AQ1076" s="154"/>
      <c r="AR1076" s="154"/>
      <c r="AS1076" s="154"/>
      <c r="AT1076" s="154"/>
      <c r="AU1076" s="154"/>
      <c r="AV1076" s="154"/>
      <c r="AW1076" s="154"/>
      <c r="AX1076" s="154"/>
      <c r="AY1076" s="154"/>
      <c r="AZ1076" s="154"/>
      <c r="BA1076" s="154"/>
      <c r="BB1076" s="154"/>
      <c r="BC1076" s="154"/>
      <c r="BD1076" s="154"/>
      <c r="BE1076" s="154"/>
      <c r="BF1076" s="154"/>
      <c r="BG1076" s="154"/>
      <c r="BH1076" s="154"/>
      <c r="BI1076" s="154"/>
      <c r="BJ1076" s="154"/>
      <c r="BK1076" s="154"/>
      <c r="BL1076" s="154"/>
      <c r="BM1076" s="154"/>
      <c r="BN1076" s="154"/>
      <c r="BO1076" s="154"/>
      <c r="BP1076" s="154"/>
      <c r="BQ1076" s="154"/>
      <c r="BR1076" s="154"/>
      <c r="BS1076" s="154"/>
      <c r="BT1076" s="154"/>
      <c r="BU1076" s="154"/>
      <c r="BV1076" s="154"/>
      <c r="BW1076" s="154"/>
      <c r="BX1076" s="154"/>
      <c r="BY1076" s="154"/>
      <c r="BZ1076" s="154"/>
      <c r="CA1076" s="154"/>
      <c r="CB1076" s="154"/>
      <c r="CC1076" s="154"/>
      <c r="CD1076" s="154"/>
      <c r="CE1076" s="154"/>
      <c r="CF1076" s="154"/>
      <c r="CG1076" s="154"/>
      <c r="CH1076" s="154"/>
      <c r="CI1076" s="154"/>
      <c r="CJ1076" s="154"/>
      <c r="CK1076" s="154"/>
      <c r="CL1076" s="154"/>
      <c r="CM1076" s="154"/>
      <c r="CN1076" s="154"/>
      <c r="CO1076" s="154"/>
      <c r="CP1076" s="154"/>
      <c r="CQ1076" s="154"/>
      <c r="CR1076" s="154"/>
      <c r="CS1076" s="154"/>
      <c r="CT1076" s="154"/>
      <c r="CU1076" s="154"/>
      <c r="CV1076" s="154"/>
      <c r="CW1076" s="154"/>
      <c r="CX1076" s="154"/>
      <c r="CY1076" s="154"/>
      <c r="CZ1076" s="154"/>
      <c r="DA1076" s="154"/>
      <c r="DB1076" s="154"/>
      <c r="DC1076" s="154"/>
      <c r="DD1076" s="154"/>
      <c r="DE1076" s="154"/>
      <c r="DF1076" s="154"/>
      <c r="DG1076" s="154"/>
      <c r="DH1076" s="154"/>
      <c r="DI1076" s="154"/>
      <c r="DJ1076" s="154"/>
      <c r="DK1076" s="154"/>
      <c r="DL1076" s="154"/>
      <c r="DM1076" s="154"/>
      <c r="DN1076" s="154"/>
      <c r="DO1076" s="154"/>
      <c r="DP1076" s="154"/>
      <c r="DQ1076" s="154"/>
      <c r="DR1076" s="154"/>
      <c r="DS1076" s="154"/>
      <c r="DT1076" s="154"/>
      <c r="DU1076" s="154"/>
      <c r="DV1076" s="154"/>
      <c r="DW1076" s="154"/>
      <c r="DX1076" s="154"/>
      <c r="DY1076" s="154"/>
      <c r="DZ1076" s="154"/>
      <c r="EA1076" s="154"/>
      <c r="EB1076" s="154"/>
      <c r="EC1076" s="154"/>
      <c r="ED1076" s="154"/>
      <c r="EE1076" s="154"/>
      <c r="EF1076" s="154"/>
      <c r="EG1076" s="154"/>
      <c r="EH1076" s="154"/>
      <c r="EI1076" s="154"/>
      <c r="EJ1076" s="154"/>
      <c r="EK1076" s="154"/>
      <c r="EL1076" s="154"/>
      <c r="EM1076" s="154"/>
      <c r="EN1076" s="154"/>
      <c r="EO1076" s="154"/>
      <c r="EP1076" s="154"/>
      <c r="EQ1076" s="154"/>
      <c r="ER1076" s="154"/>
      <c r="ES1076" s="154"/>
      <c r="ET1076" s="154"/>
      <c r="EU1076" s="154"/>
      <c r="EV1076" s="154"/>
    </row>
    <row r="1077" spans="32:152" ht="12.75">
      <c r="AF1077" s="154"/>
      <c r="AG1077" s="154"/>
      <c r="AH1077" s="154"/>
      <c r="AI1077" s="154"/>
      <c r="AJ1077" s="154"/>
      <c r="AK1077" s="154"/>
      <c r="AL1077" s="154"/>
      <c r="AM1077" s="154"/>
      <c r="AN1077" s="154"/>
      <c r="AO1077" s="154"/>
      <c r="AP1077" s="154"/>
      <c r="AQ1077" s="154"/>
      <c r="AR1077" s="154"/>
      <c r="AS1077" s="154"/>
      <c r="AT1077" s="154"/>
      <c r="AU1077" s="154"/>
      <c r="AV1077" s="154"/>
      <c r="AW1077" s="154"/>
      <c r="AX1077" s="154"/>
      <c r="AY1077" s="154"/>
      <c r="AZ1077" s="154"/>
      <c r="BA1077" s="154"/>
      <c r="BB1077" s="154"/>
      <c r="BC1077" s="154"/>
      <c r="BD1077" s="154"/>
      <c r="BE1077" s="154"/>
      <c r="BF1077" s="154"/>
      <c r="BG1077" s="154"/>
      <c r="BH1077" s="154"/>
      <c r="BI1077" s="154"/>
      <c r="BJ1077" s="154"/>
      <c r="BK1077" s="154"/>
      <c r="BL1077" s="154"/>
      <c r="BM1077" s="154"/>
      <c r="BN1077" s="154"/>
      <c r="BO1077" s="154"/>
      <c r="BP1077" s="154"/>
      <c r="BQ1077" s="154"/>
      <c r="BR1077" s="154"/>
      <c r="BS1077" s="154"/>
      <c r="BT1077" s="154"/>
      <c r="BU1077" s="154"/>
      <c r="BV1077" s="154"/>
      <c r="BW1077" s="154"/>
      <c r="BX1077" s="154"/>
      <c r="BY1077" s="154"/>
      <c r="BZ1077" s="154"/>
      <c r="CA1077" s="154"/>
      <c r="CB1077" s="154"/>
      <c r="CC1077" s="154"/>
      <c r="CD1077" s="154"/>
      <c r="CE1077" s="154"/>
      <c r="CF1077" s="154"/>
      <c r="CG1077" s="154"/>
      <c r="CH1077" s="154"/>
      <c r="CI1077" s="154"/>
      <c r="CJ1077" s="154"/>
      <c r="CK1077" s="154"/>
      <c r="CL1077" s="154"/>
      <c r="CM1077" s="154"/>
      <c r="CN1077" s="154"/>
      <c r="CO1077" s="154"/>
      <c r="CP1077" s="154"/>
      <c r="CQ1077" s="154"/>
      <c r="CR1077" s="154"/>
      <c r="CS1077" s="154"/>
      <c r="CT1077" s="154"/>
      <c r="CU1077" s="154"/>
      <c r="CV1077" s="154"/>
      <c r="CW1077" s="154"/>
      <c r="CX1077" s="154"/>
      <c r="CY1077" s="154"/>
      <c r="CZ1077" s="154"/>
      <c r="DA1077" s="154"/>
      <c r="DB1077" s="154"/>
      <c r="DC1077" s="154"/>
      <c r="DD1077" s="154"/>
      <c r="DE1077" s="154"/>
      <c r="DF1077" s="154"/>
      <c r="DG1077" s="154"/>
      <c r="DH1077" s="154"/>
      <c r="DI1077" s="154"/>
      <c r="DJ1077" s="154"/>
      <c r="DK1077" s="154"/>
      <c r="DL1077" s="154"/>
      <c r="DM1077" s="154"/>
      <c r="DN1077" s="154"/>
      <c r="DO1077" s="154"/>
      <c r="DP1077" s="154"/>
      <c r="DQ1077" s="154"/>
      <c r="DR1077" s="154"/>
      <c r="DS1077" s="154"/>
      <c r="DT1077" s="154"/>
      <c r="DU1077" s="154"/>
      <c r="DV1077" s="154"/>
      <c r="DW1077" s="154"/>
      <c r="DX1077" s="154"/>
      <c r="DY1077" s="154"/>
      <c r="DZ1077" s="154"/>
      <c r="EA1077" s="154"/>
      <c r="EB1077" s="154"/>
      <c r="EC1077" s="154"/>
      <c r="ED1077" s="154"/>
      <c r="EE1077" s="154"/>
      <c r="EF1077" s="154"/>
      <c r="EG1077" s="154"/>
      <c r="EH1077" s="154"/>
      <c r="EI1077" s="154"/>
      <c r="EJ1077" s="154"/>
      <c r="EK1077" s="154"/>
      <c r="EL1077" s="154"/>
      <c r="EM1077" s="154"/>
      <c r="EN1077" s="154"/>
      <c r="EO1077" s="154"/>
      <c r="EP1077" s="154"/>
      <c r="EQ1077" s="154"/>
      <c r="ER1077" s="154"/>
      <c r="ES1077" s="154"/>
      <c r="ET1077" s="154"/>
      <c r="EU1077" s="154"/>
      <c r="EV1077" s="154"/>
    </row>
    <row r="1078" spans="32:152" ht="12.75">
      <c r="AF1078" s="154"/>
      <c r="AG1078" s="154"/>
      <c r="AH1078" s="154"/>
      <c r="AI1078" s="154"/>
      <c r="AJ1078" s="154"/>
      <c r="AK1078" s="154"/>
      <c r="AL1078" s="154"/>
      <c r="AM1078" s="154"/>
      <c r="AN1078" s="154"/>
      <c r="AO1078" s="154"/>
      <c r="AP1078" s="154"/>
      <c r="AQ1078" s="154"/>
      <c r="AR1078" s="154"/>
      <c r="AS1078" s="154"/>
      <c r="AT1078" s="154"/>
      <c r="AU1078" s="154"/>
      <c r="AV1078" s="154"/>
      <c r="AW1078" s="154"/>
      <c r="AX1078" s="154"/>
      <c r="AY1078" s="154"/>
      <c r="AZ1078" s="154"/>
      <c r="BA1078" s="154"/>
      <c r="BB1078" s="154"/>
      <c r="BC1078" s="154"/>
      <c r="BD1078" s="154"/>
      <c r="BE1078" s="154"/>
      <c r="BF1078" s="154"/>
      <c r="BG1078" s="154"/>
      <c r="BH1078" s="154"/>
      <c r="BI1078" s="154"/>
      <c r="BJ1078" s="154"/>
      <c r="BK1078" s="154"/>
      <c r="BL1078" s="154"/>
      <c r="BM1078" s="154"/>
      <c r="BN1078" s="154"/>
      <c r="BO1078" s="154"/>
      <c r="BP1078" s="154"/>
      <c r="BQ1078" s="154"/>
      <c r="BR1078" s="154"/>
      <c r="BS1078" s="154"/>
      <c r="BT1078" s="154"/>
      <c r="BU1078" s="154"/>
      <c r="BV1078" s="154"/>
      <c r="BW1078" s="154"/>
      <c r="BX1078" s="154"/>
      <c r="BY1078" s="154"/>
      <c r="BZ1078" s="154"/>
      <c r="CA1078" s="154"/>
      <c r="CB1078" s="154"/>
      <c r="CC1078" s="154"/>
      <c r="CD1078" s="154"/>
      <c r="CE1078" s="154"/>
      <c r="CF1078" s="154"/>
      <c r="CG1078" s="154"/>
      <c r="CH1078" s="154"/>
      <c r="CI1078" s="154"/>
      <c r="CJ1078" s="154"/>
      <c r="CK1078" s="154"/>
      <c r="CL1078" s="154"/>
      <c r="CM1078" s="154"/>
      <c r="CN1078" s="154"/>
      <c r="CO1078" s="154"/>
      <c r="CP1078" s="154"/>
      <c r="CQ1078" s="154"/>
      <c r="CR1078" s="154"/>
      <c r="CS1078" s="154"/>
      <c r="CT1078" s="154"/>
      <c r="CU1078" s="154"/>
      <c r="CV1078" s="154"/>
      <c r="CW1078" s="154"/>
      <c r="CX1078" s="154"/>
      <c r="CY1078" s="154"/>
      <c r="CZ1078" s="154"/>
      <c r="DA1078" s="154"/>
      <c r="DB1078" s="154"/>
      <c r="DC1078" s="154"/>
      <c r="DD1078" s="154"/>
      <c r="DE1078" s="154"/>
      <c r="DF1078" s="154"/>
      <c r="DG1078" s="154"/>
      <c r="DH1078" s="154"/>
      <c r="DI1078" s="154"/>
      <c r="DJ1078" s="154"/>
      <c r="DK1078" s="154"/>
      <c r="DL1078" s="154"/>
      <c r="DM1078" s="154"/>
      <c r="DN1078" s="154"/>
      <c r="DO1078" s="154"/>
      <c r="DP1078" s="154"/>
      <c r="DQ1078" s="154"/>
      <c r="DR1078" s="154"/>
      <c r="DS1078" s="154"/>
      <c r="DT1078" s="154"/>
      <c r="DU1078" s="154"/>
      <c r="DV1078" s="154"/>
      <c r="DW1078" s="154"/>
      <c r="DX1078" s="154"/>
      <c r="DY1078" s="154"/>
      <c r="DZ1078" s="154"/>
      <c r="EA1078" s="154"/>
      <c r="EB1078" s="154"/>
      <c r="EC1078" s="154"/>
      <c r="ED1078" s="154"/>
      <c r="EE1078" s="154"/>
      <c r="EF1078" s="154"/>
      <c r="EG1078" s="154"/>
      <c r="EH1078" s="154"/>
      <c r="EI1078" s="154"/>
      <c r="EJ1078" s="154"/>
      <c r="EK1078" s="154"/>
      <c r="EL1078" s="154"/>
      <c r="EM1078" s="154"/>
      <c r="EN1078" s="154"/>
      <c r="EO1078" s="154"/>
      <c r="EP1078" s="154"/>
      <c r="EQ1078" s="154"/>
      <c r="ER1078" s="154"/>
      <c r="ES1078" s="154"/>
      <c r="ET1078" s="154"/>
      <c r="EU1078" s="154"/>
      <c r="EV1078" s="154"/>
    </row>
    <row r="1079" spans="32:152" ht="12.75">
      <c r="AF1079" s="154"/>
      <c r="AG1079" s="154"/>
      <c r="AH1079" s="154"/>
      <c r="AI1079" s="154"/>
      <c r="AJ1079" s="154"/>
      <c r="AK1079" s="154"/>
      <c r="AL1079" s="154"/>
      <c r="AM1079" s="154"/>
      <c r="AN1079" s="154"/>
      <c r="AO1079" s="154"/>
      <c r="AP1079" s="154"/>
      <c r="AQ1079" s="154"/>
      <c r="AR1079" s="154"/>
      <c r="AS1079" s="154"/>
      <c r="AT1079" s="154"/>
      <c r="AU1079" s="154"/>
      <c r="AV1079" s="154"/>
      <c r="AW1079" s="154"/>
      <c r="AX1079" s="154"/>
      <c r="AY1079" s="154"/>
      <c r="AZ1079" s="154"/>
      <c r="BA1079" s="154"/>
      <c r="BB1079" s="154"/>
      <c r="BC1079" s="154"/>
      <c r="BD1079" s="154"/>
      <c r="BE1079" s="154"/>
      <c r="BF1079" s="154"/>
      <c r="BG1079" s="154"/>
      <c r="BH1079" s="154"/>
      <c r="BI1079" s="154"/>
      <c r="BJ1079" s="154"/>
      <c r="BK1079" s="154"/>
      <c r="BL1079" s="154"/>
      <c r="BM1079" s="154"/>
      <c r="BN1079" s="154"/>
      <c r="BO1079" s="154"/>
      <c r="BP1079" s="154"/>
      <c r="BQ1079" s="154"/>
      <c r="BR1079" s="154"/>
      <c r="BS1079" s="154"/>
      <c r="BT1079" s="154"/>
      <c r="BU1079" s="154"/>
      <c r="BV1079" s="154"/>
      <c r="BW1079" s="154"/>
      <c r="BX1079" s="154"/>
      <c r="BY1079" s="154"/>
      <c r="BZ1079" s="154"/>
      <c r="CA1079" s="154"/>
      <c r="CB1079" s="154"/>
      <c r="CC1079" s="154"/>
      <c r="CD1079" s="154"/>
      <c r="CE1079" s="154"/>
      <c r="CF1079" s="154"/>
      <c r="CG1079" s="154"/>
      <c r="CH1079" s="154"/>
      <c r="CI1079" s="154"/>
      <c r="CJ1079" s="154"/>
      <c r="CK1079" s="154"/>
      <c r="CL1079" s="154"/>
      <c r="CM1079" s="154"/>
      <c r="CN1079" s="154"/>
      <c r="CO1079" s="154"/>
      <c r="CP1079" s="154"/>
      <c r="CQ1079" s="154"/>
      <c r="CR1079" s="154"/>
      <c r="CS1079" s="154"/>
      <c r="CT1079" s="154"/>
      <c r="CU1079" s="154"/>
      <c r="CV1079" s="154"/>
      <c r="CW1079" s="154"/>
      <c r="CX1079" s="154"/>
      <c r="CY1079" s="154"/>
      <c r="CZ1079" s="154"/>
      <c r="DA1079" s="154"/>
      <c r="DB1079" s="154"/>
      <c r="DC1079" s="154"/>
      <c r="DD1079" s="154"/>
      <c r="DE1079" s="154"/>
      <c r="DF1079" s="154"/>
      <c r="DG1079" s="154"/>
      <c r="DH1079" s="154"/>
      <c r="DI1079" s="154"/>
      <c r="DJ1079" s="154"/>
      <c r="DK1079" s="154"/>
      <c r="DL1079" s="154"/>
      <c r="DM1079" s="154"/>
      <c r="DN1079" s="154"/>
      <c r="DO1079" s="154"/>
      <c r="DP1079" s="154"/>
      <c r="DQ1079" s="154"/>
      <c r="DR1079" s="154"/>
      <c r="DS1079" s="154"/>
      <c r="DT1079" s="154"/>
      <c r="DU1079" s="154"/>
      <c r="DV1079" s="154"/>
      <c r="DW1079" s="154"/>
      <c r="DX1079" s="154"/>
      <c r="DY1079" s="154"/>
      <c r="DZ1079" s="154"/>
      <c r="EA1079" s="154"/>
      <c r="EB1079" s="154"/>
      <c r="EC1079" s="154"/>
      <c r="ED1079" s="154"/>
      <c r="EE1079" s="154"/>
      <c r="EF1079" s="154"/>
      <c r="EG1079" s="154"/>
      <c r="EH1079" s="154"/>
      <c r="EI1079" s="154"/>
      <c r="EJ1079" s="154"/>
      <c r="EK1079" s="154"/>
      <c r="EL1079" s="154"/>
      <c r="EM1079" s="154"/>
      <c r="EN1079" s="154"/>
      <c r="EO1079" s="154"/>
      <c r="EP1079" s="154"/>
      <c r="EQ1079" s="154"/>
      <c r="ER1079" s="154"/>
      <c r="ES1079" s="154"/>
      <c r="ET1079" s="154"/>
      <c r="EU1079" s="154"/>
      <c r="EV1079" s="154"/>
    </row>
    <row r="1080" spans="32:152" ht="12.75">
      <c r="AF1080" s="154"/>
      <c r="AG1080" s="154"/>
      <c r="AH1080" s="154"/>
      <c r="AI1080" s="154"/>
      <c r="AJ1080" s="154"/>
      <c r="AK1080" s="154"/>
      <c r="AL1080" s="154"/>
      <c r="AM1080" s="154"/>
      <c r="AN1080" s="154"/>
      <c r="AO1080" s="154"/>
      <c r="AP1080" s="154"/>
      <c r="AQ1080" s="154"/>
      <c r="AR1080" s="154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  <c r="BC1080" s="154"/>
      <c r="BD1080" s="154"/>
      <c r="BE1080" s="154"/>
      <c r="BF1080" s="154"/>
      <c r="BG1080" s="154"/>
      <c r="BH1080" s="154"/>
      <c r="BI1080" s="154"/>
      <c r="BJ1080" s="154"/>
      <c r="BK1080" s="154"/>
      <c r="BL1080" s="154"/>
      <c r="BM1080" s="154"/>
      <c r="BN1080" s="154"/>
      <c r="BO1080" s="154"/>
      <c r="BP1080" s="154"/>
      <c r="BQ1080" s="154"/>
      <c r="BR1080" s="154"/>
      <c r="BS1080" s="154"/>
      <c r="BT1080" s="154"/>
      <c r="BU1080" s="154"/>
      <c r="BV1080" s="154"/>
      <c r="BW1080" s="154"/>
      <c r="BX1080" s="154"/>
      <c r="BY1080" s="154"/>
      <c r="BZ1080" s="154"/>
      <c r="CA1080" s="154"/>
      <c r="CB1080" s="154"/>
      <c r="CC1080" s="154"/>
      <c r="CD1080" s="154"/>
      <c r="CE1080" s="154"/>
      <c r="CF1080" s="154"/>
      <c r="CG1080" s="154"/>
      <c r="CH1080" s="154"/>
      <c r="CI1080" s="154"/>
      <c r="CJ1080" s="154"/>
      <c r="CK1080" s="154"/>
      <c r="CL1080" s="154"/>
      <c r="CM1080" s="154"/>
      <c r="CN1080" s="154"/>
      <c r="CO1080" s="154"/>
      <c r="CP1080" s="154"/>
      <c r="CQ1080" s="154"/>
      <c r="CR1080" s="154"/>
      <c r="CS1080" s="154"/>
      <c r="CT1080" s="154"/>
      <c r="CU1080" s="154"/>
      <c r="CV1080" s="154"/>
      <c r="CW1080" s="154"/>
      <c r="CX1080" s="154"/>
      <c r="CY1080" s="154"/>
      <c r="CZ1080" s="154"/>
      <c r="DA1080" s="154"/>
      <c r="DB1080" s="154"/>
      <c r="DC1080" s="154"/>
      <c r="DD1080" s="154"/>
      <c r="DE1080" s="154"/>
      <c r="DF1080" s="154"/>
      <c r="DG1080" s="154"/>
      <c r="DH1080" s="154"/>
      <c r="DI1080" s="154"/>
      <c r="DJ1080" s="154"/>
      <c r="DK1080" s="154"/>
      <c r="DL1080" s="154"/>
      <c r="DM1080" s="154"/>
      <c r="DN1080" s="154"/>
      <c r="DO1080" s="154"/>
      <c r="DP1080" s="154"/>
      <c r="DQ1080" s="154"/>
      <c r="DR1080" s="154"/>
      <c r="DS1080" s="154"/>
      <c r="DT1080" s="154"/>
      <c r="DU1080" s="154"/>
      <c r="DV1080" s="154"/>
      <c r="DW1080" s="154"/>
      <c r="DX1080" s="154"/>
      <c r="DY1080" s="154"/>
      <c r="DZ1080" s="154"/>
      <c r="EA1080" s="154"/>
      <c r="EB1080" s="154"/>
      <c r="EC1080" s="154"/>
      <c r="ED1080" s="154"/>
      <c r="EE1080" s="154"/>
      <c r="EF1080" s="154"/>
      <c r="EG1080" s="154"/>
      <c r="EH1080" s="154"/>
      <c r="EI1080" s="154"/>
      <c r="EJ1080" s="154"/>
      <c r="EK1080" s="154"/>
      <c r="EL1080" s="154"/>
      <c r="EM1080" s="154"/>
      <c r="EN1080" s="154"/>
      <c r="EO1080" s="154"/>
      <c r="EP1080" s="154"/>
      <c r="EQ1080" s="154"/>
      <c r="ER1080" s="154"/>
      <c r="ES1080" s="154"/>
      <c r="ET1080" s="154"/>
      <c r="EU1080" s="154"/>
      <c r="EV1080" s="154"/>
    </row>
    <row r="1081" spans="32:152" ht="12.75">
      <c r="AF1081" s="154"/>
      <c r="AG1081" s="154"/>
      <c r="AH1081" s="154"/>
      <c r="AI1081" s="154"/>
      <c r="AJ1081" s="154"/>
      <c r="AK1081" s="154"/>
      <c r="AL1081" s="154"/>
      <c r="AM1081" s="154"/>
      <c r="AN1081" s="154"/>
      <c r="AO1081" s="154"/>
      <c r="AP1081" s="154"/>
      <c r="AQ1081" s="154"/>
      <c r="AR1081" s="154"/>
      <c r="AS1081" s="154"/>
      <c r="AT1081" s="154"/>
      <c r="AU1081" s="154"/>
      <c r="AV1081" s="154"/>
      <c r="AW1081" s="154"/>
      <c r="AX1081" s="154"/>
      <c r="AY1081" s="154"/>
      <c r="AZ1081" s="154"/>
      <c r="BA1081" s="154"/>
      <c r="BB1081" s="154"/>
      <c r="BC1081" s="154"/>
      <c r="BD1081" s="154"/>
      <c r="BE1081" s="154"/>
      <c r="BF1081" s="154"/>
      <c r="BG1081" s="154"/>
      <c r="BH1081" s="154"/>
      <c r="BI1081" s="154"/>
      <c r="BJ1081" s="154"/>
      <c r="BK1081" s="154"/>
      <c r="BL1081" s="154"/>
      <c r="BM1081" s="154"/>
      <c r="BN1081" s="154"/>
      <c r="BO1081" s="154"/>
      <c r="BP1081" s="154"/>
      <c r="BQ1081" s="154"/>
      <c r="BR1081" s="154"/>
      <c r="BS1081" s="154"/>
      <c r="BT1081" s="154"/>
      <c r="BU1081" s="154"/>
      <c r="BV1081" s="154"/>
      <c r="BW1081" s="154"/>
      <c r="BX1081" s="154"/>
      <c r="BY1081" s="154"/>
      <c r="BZ1081" s="154"/>
      <c r="CA1081" s="154"/>
      <c r="CB1081" s="154"/>
      <c r="CC1081" s="154"/>
      <c r="CD1081" s="154"/>
      <c r="CE1081" s="154"/>
      <c r="CF1081" s="154"/>
      <c r="CG1081" s="154"/>
      <c r="CH1081" s="154"/>
      <c r="CI1081" s="154"/>
      <c r="CJ1081" s="154"/>
      <c r="CK1081" s="154"/>
      <c r="CL1081" s="154"/>
      <c r="CM1081" s="154"/>
      <c r="CN1081" s="154"/>
      <c r="CO1081" s="154"/>
      <c r="CP1081" s="154"/>
      <c r="CQ1081" s="154"/>
      <c r="CR1081" s="154"/>
      <c r="CS1081" s="154"/>
      <c r="CT1081" s="154"/>
      <c r="CU1081" s="154"/>
      <c r="CV1081" s="154"/>
      <c r="CW1081" s="154"/>
      <c r="CX1081" s="154"/>
      <c r="CY1081" s="154"/>
      <c r="CZ1081" s="154"/>
      <c r="DA1081" s="154"/>
      <c r="DB1081" s="154"/>
      <c r="DC1081" s="154"/>
      <c r="DD1081" s="154"/>
      <c r="DE1081" s="154"/>
      <c r="DF1081" s="154"/>
      <c r="DG1081" s="154"/>
      <c r="DH1081" s="154"/>
      <c r="DI1081" s="154"/>
      <c r="DJ1081" s="154"/>
      <c r="DK1081" s="154"/>
      <c r="DL1081" s="154"/>
      <c r="DM1081" s="154"/>
      <c r="DN1081" s="154"/>
      <c r="DO1081" s="154"/>
      <c r="DP1081" s="154"/>
      <c r="DQ1081" s="154"/>
      <c r="DR1081" s="154"/>
      <c r="DS1081" s="154"/>
      <c r="DT1081" s="154"/>
      <c r="DU1081" s="154"/>
      <c r="DV1081" s="154"/>
      <c r="DW1081" s="154"/>
      <c r="DX1081" s="154"/>
      <c r="DY1081" s="154"/>
      <c r="DZ1081" s="154"/>
      <c r="EA1081" s="154"/>
      <c r="EB1081" s="154"/>
      <c r="EC1081" s="154"/>
      <c r="ED1081" s="154"/>
      <c r="EE1081" s="154"/>
      <c r="EF1081" s="154"/>
      <c r="EG1081" s="154"/>
      <c r="EH1081" s="154"/>
      <c r="EI1081" s="154"/>
      <c r="EJ1081" s="154"/>
      <c r="EK1081" s="154"/>
      <c r="EL1081" s="154"/>
      <c r="EM1081" s="154"/>
      <c r="EN1081" s="154"/>
      <c r="EO1081" s="154"/>
      <c r="EP1081" s="154"/>
      <c r="EQ1081" s="154"/>
      <c r="ER1081" s="154"/>
      <c r="ES1081" s="154"/>
      <c r="ET1081" s="154"/>
      <c r="EU1081" s="154"/>
      <c r="EV1081" s="154"/>
    </row>
    <row r="1082" spans="32:152" ht="12.75">
      <c r="AF1082" s="154"/>
      <c r="AG1082" s="154"/>
      <c r="AH1082" s="154"/>
      <c r="AI1082" s="154"/>
      <c r="AJ1082" s="154"/>
      <c r="AK1082" s="154"/>
      <c r="AL1082" s="154"/>
      <c r="AM1082" s="154"/>
      <c r="AN1082" s="154"/>
      <c r="AO1082" s="154"/>
      <c r="AP1082" s="154"/>
      <c r="AQ1082" s="154"/>
      <c r="AR1082" s="154"/>
      <c r="AS1082" s="154"/>
      <c r="AT1082" s="154"/>
      <c r="AU1082" s="154"/>
      <c r="AV1082" s="154"/>
      <c r="AW1082" s="154"/>
      <c r="AX1082" s="154"/>
      <c r="AY1082" s="154"/>
      <c r="AZ1082" s="154"/>
      <c r="BA1082" s="154"/>
      <c r="BB1082" s="154"/>
      <c r="BC1082" s="154"/>
      <c r="BD1082" s="154"/>
      <c r="BE1082" s="154"/>
      <c r="BF1082" s="154"/>
      <c r="BG1082" s="154"/>
      <c r="BH1082" s="154"/>
      <c r="BI1082" s="154"/>
      <c r="BJ1082" s="154"/>
      <c r="BK1082" s="154"/>
      <c r="BL1082" s="154"/>
      <c r="BM1082" s="154"/>
      <c r="BN1082" s="154"/>
      <c r="BO1082" s="154"/>
      <c r="BP1082" s="154"/>
      <c r="BQ1082" s="154"/>
      <c r="BR1082" s="154"/>
      <c r="BS1082" s="154"/>
      <c r="BT1082" s="154"/>
      <c r="BU1082" s="154"/>
      <c r="BV1082" s="154"/>
      <c r="BW1082" s="154"/>
      <c r="BX1082" s="154"/>
      <c r="BY1082" s="154"/>
      <c r="BZ1082" s="154"/>
      <c r="CA1082" s="154"/>
      <c r="CB1082" s="154"/>
      <c r="CC1082" s="154"/>
      <c r="CD1082" s="154"/>
      <c r="CE1082" s="154"/>
      <c r="CF1082" s="154"/>
      <c r="CG1082" s="154"/>
      <c r="CH1082" s="154"/>
      <c r="CI1082" s="154"/>
      <c r="CJ1082" s="154"/>
      <c r="CK1082" s="154"/>
      <c r="CL1082" s="154"/>
      <c r="CM1082" s="154"/>
      <c r="CN1082" s="154"/>
      <c r="CO1082" s="154"/>
      <c r="CP1082" s="154"/>
      <c r="CQ1082" s="154"/>
      <c r="CR1082" s="154"/>
      <c r="CS1082" s="154"/>
      <c r="CT1082" s="154"/>
      <c r="CU1082" s="154"/>
      <c r="CV1082" s="154"/>
      <c r="CW1082" s="154"/>
      <c r="CX1082" s="154"/>
      <c r="CY1082" s="154"/>
      <c r="CZ1082" s="154"/>
      <c r="DA1082" s="154"/>
      <c r="DB1082" s="154"/>
      <c r="DC1082" s="154"/>
      <c r="DD1082" s="154"/>
      <c r="DE1082" s="154"/>
      <c r="DF1082" s="154"/>
      <c r="DG1082" s="154"/>
      <c r="DH1082" s="154"/>
      <c r="DI1082" s="154"/>
      <c r="DJ1082" s="154"/>
      <c r="DK1082" s="154"/>
      <c r="DL1082" s="154"/>
      <c r="DM1082" s="154"/>
      <c r="DN1082" s="154"/>
      <c r="DO1082" s="154"/>
      <c r="DP1082" s="154"/>
      <c r="DQ1082" s="154"/>
      <c r="DR1082" s="154"/>
      <c r="DS1082" s="154"/>
      <c r="DT1082" s="154"/>
      <c r="DU1082" s="154"/>
      <c r="DV1082" s="154"/>
      <c r="DW1082" s="154"/>
      <c r="DX1082" s="154"/>
      <c r="DY1082" s="154"/>
      <c r="DZ1082" s="154"/>
      <c r="EA1082" s="154"/>
      <c r="EB1082" s="154"/>
      <c r="EC1082" s="154"/>
      <c r="ED1082" s="154"/>
      <c r="EE1082" s="154"/>
      <c r="EF1082" s="154"/>
      <c r="EG1082" s="154"/>
      <c r="EH1082" s="154"/>
      <c r="EI1082" s="154"/>
      <c r="EJ1082" s="154"/>
      <c r="EK1082" s="154"/>
      <c r="EL1082" s="154"/>
      <c r="EM1082" s="154"/>
      <c r="EN1082" s="154"/>
      <c r="EO1082" s="154"/>
      <c r="EP1082" s="154"/>
      <c r="EQ1082" s="154"/>
      <c r="ER1082" s="154"/>
      <c r="ES1082" s="154"/>
      <c r="ET1082" s="154"/>
      <c r="EU1082" s="154"/>
      <c r="EV1082" s="154"/>
    </row>
    <row r="1083" spans="32:152" ht="12.75">
      <c r="AF1083" s="154"/>
      <c r="AG1083" s="154"/>
      <c r="AH1083" s="154"/>
      <c r="AI1083" s="154"/>
      <c r="AJ1083" s="154"/>
      <c r="AK1083" s="154"/>
      <c r="AL1083" s="154"/>
      <c r="AM1083" s="154"/>
      <c r="AN1083" s="154"/>
      <c r="AO1083" s="154"/>
      <c r="AP1083" s="154"/>
      <c r="AQ1083" s="154"/>
      <c r="AR1083" s="154"/>
      <c r="AS1083" s="154"/>
      <c r="AT1083" s="154"/>
      <c r="AU1083" s="154"/>
      <c r="AV1083" s="154"/>
      <c r="AW1083" s="154"/>
      <c r="AX1083" s="154"/>
      <c r="AY1083" s="154"/>
      <c r="AZ1083" s="154"/>
      <c r="BA1083" s="154"/>
      <c r="BB1083" s="154"/>
      <c r="BC1083" s="154"/>
      <c r="BD1083" s="154"/>
      <c r="BE1083" s="154"/>
      <c r="BF1083" s="154"/>
      <c r="BG1083" s="154"/>
      <c r="BH1083" s="154"/>
      <c r="BI1083" s="154"/>
      <c r="BJ1083" s="154"/>
      <c r="BK1083" s="154"/>
      <c r="BL1083" s="154"/>
      <c r="BM1083" s="154"/>
      <c r="BN1083" s="154"/>
      <c r="BO1083" s="154"/>
      <c r="BP1083" s="154"/>
      <c r="BQ1083" s="154"/>
      <c r="BR1083" s="154"/>
      <c r="BS1083" s="154"/>
      <c r="BT1083" s="154"/>
      <c r="BU1083" s="154"/>
      <c r="BV1083" s="154"/>
      <c r="BW1083" s="154"/>
      <c r="BX1083" s="154"/>
      <c r="BY1083" s="154"/>
      <c r="BZ1083" s="154"/>
      <c r="CA1083" s="154"/>
      <c r="CB1083" s="154"/>
      <c r="CC1083" s="154"/>
      <c r="CD1083" s="154"/>
      <c r="CE1083" s="154"/>
      <c r="CF1083" s="154"/>
      <c r="CG1083" s="154"/>
      <c r="CH1083" s="154"/>
      <c r="CI1083" s="154"/>
      <c r="CJ1083" s="154"/>
      <c r="CK1083" s="154"/>
      <c r="CL1083" s="154"/>
      <c r="CM1083" s="154"/>
      <c r="CN1083" s="154"/>
      <c r="CO1083" s="154"/>
      <c r="CP1083" s="154"/>
      <c r="CQ1083" s="154"/>
      <c r="CR1083" s="154"/>
      <c r="CS1083" s="154"/>
      <c r="CT1083" s="154"/>
      <c r="CU1083" s="154"/>
      <c r="CV1083" s="154"/>
      <c r="CW1083" s="154"/>
      <c r="CX1083" s="154"/>
      <c r="CY1083" s="154"/>
      <c r="CZ1083" s="154"/>
      <c r="DA1083" s="154"/>
      <c r="DB1083" s="154"/>
      <c r="DC1083" s="154"/>
      <c r="DD1083" s="154"/>
      <c r="DE1083" s="154"/>
      <c r="DF1083" s="154"/>
      <c r="DG1083" s="154"/>
      <c r="DH1083" s="154"/>
      <c r="DI1083" s="154"/>
      <c r="DJ1083" s="154"/>
      <c r="DK1083" s="154"/>
      <c r="DL1083" s="154"/>
      <c r="DM1083" s="154"/>
      <c r="DN1083" s="154"/>
      <c r="DO1083" s="154"/>
      <c r="DP1083" s="154"/>
      <c r="DQ1083" s="154"/>
      <c r="DR1083" s="154"/>
      <c r="DS1083" s="154"/>
      <c r="DT1083" s="154"/>
      <c r="DU1083" s="154"/>
      <c r="DV1083" s="154"/>
      <c r="DW1083" s="154"/>
      <c r="DX1083" s="154"/>
      <c r="DY1083" s="154"/>
      <c r="DZ1083" s="154"/>
      <c r="EA1083" s="154"/>
      <c r="EB1083" s="154"/>
      <c r="EC1083" s="154"/>
      <c r="ED1083" s="154"/>
      <c r="EE1083" s="154"/>
      <c r="EF1083" s="154"/>
      <c r="EG1083" s="154"/>
      <c r="EH1083" s="154"/>
      <c r="EI1083" s="154"/>
      <c r="EJ1083" s="154"/>
      <c r="EK1083" s="154"/>
      <c r="EL1083" s="154"/>
      <c r="EM1083" s="154"/>
      <c r="EN1083" s="154"/>
      <c r="EO1083" s="154"/>
      <c r="EP1083" s="154"/>
      <c r="EQ1083" s="154"/>
      <c r="ER1083" s="154"/>
      <c r="ES1083" s="154"/>
      <c r="ET1083" s="154"/>
      <c r="EU1083" s="154"/>
      <c r="EV1083" s="154"/>
    </row>
    <row r="1084" spans="32:152" ht="12.75">
      <c r="AF1084" s="154"/>
      <c r="AG1084" s="154"/>
      <c r="AH1084" s="154"/>
      <c r="AI1084" s="154"/>
      <c r="AJ1084" s="154"/>
      <c r="AK1084" s="154"/>
      <c r="AL1084" s="154"/>
      <c r="AM1084" s="154"/>
      <c r="AN1084" s="154"/>
      <c r="AO1084" s="154"/>
      <c r="AP1084" s="154"/>
      <c r="AQ1084" s="154"/>
      <c r="AR1084" s="154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  <c r="BC1084" s="154"/>
      <c r="BD1084" s="154"/>
      <c r="BE1084" s="154"/>
      <c r="BF1084" s="154"/>
      <c r="BG1084" s="154"/>
      <c r="BH1084" s="154"/>
      <c r="BI1084" s="154"/>
      <c r="BJ1084" s="154"/>
      <c r="BK1084" s="154"/>
      <c r="BL1084" s="154"/>
      <c r="BM1084" s="154"/>
      <c r="BN1084" s="154"/>
      <c r="BO1084" s="154"/>
      <c r="BP1084" s="154"/>
      <c r="BQ1084" s="154"/>
      <c r="BR1084" s="154"/>
      <c r="BS1084" s="154"/>
      <c r="BT1084" s="154"/>
      <c r="BU1084" s="154"/>
      <c r="BV1084" s="154"/>
      <c r="BW1084" s="154"/>
      <c r="BX1084" s="154"/>
      <c r="BY1084" s="154"/>
      <c r="BZ1084" s="154"/>
      <c r="CA1084" s="154"/>
      <c r="CB1084" s="154"/>
      <c r="CC1084" s="154"/>
      <c r="CD1084" s="154"/>
      <c r="CE1084" s="154"/>
      <c r="CF1084" s="154"/>
      <c r="CG1084" s="154"/>
      <c r="CH1084" s="154"/>
      <c r="CI1084" s="154"/>
      <c r="CJ1084" s="154"/>
      <c r="CK1084" s="154"/>
      <c r="CL1084" s="154"/>
      <c r="CM1084" s="154"/>
      <c r="CN1084" s="154"/>
      <c r="CO1084" s="154"/>
      <c r="CP1084" s="154"/>
      <c r="CQ1084" s="154"/>
      <c r="CR1084" s="154"/>
      <c r="CS1084" s="154"/>
      <c r="CT1084" s="154"/>
      <c r="CU1084" s="154"/>
      <c r="CV1084" s="154"/>
      <c r="CW1084" s="154"/>
      <c r="CX1084" s="154"/>
      <c r="CY1084" s="154"/>
      <c r="CZ1084" s="154"/>
      <c r="DA1084" s="154"/>
      <c r="DB1084" s="154"/>
      <c r="DC1084" s="154"/>
      <c r="DD1084" s="154"/>
      <c r="DE1084" s="154"/>
      <c r="DF1084" s="154"/>
      <c r="DG1084" s="154"/>
      <c r="DH1084" s="154"/>
      <c r="DI1084" s="154"/>
      <c r="DJ1084" s="154"/>
      <c r="DK1084" s="154"/>
      <c r="DL1084" s="154"/>
      <c r="DM1084" s="154"/>
      <c r="DN1084" s="154"/>
      <c r="DO1084" s="154"/>
      <c r="DP1084" s="154"/>
      <c r="DQ1084" s="154"/>
      <c r="DR1084" s="154"/>
      <c r="DS1084" s="154"/>
      <c r="DT1084" s="154"/>
      <c r="DU1084" s="154"/>
      <c r="DV1084" s="154"/>
      <c r="DW1084" s="154"/>
      <c r="DX1084" s="154"/>
      <c r="DY1084" s="154"/>
      <c r="DZ1084" s="154"/>
      <c r="EA1084" s="154"/>
      <c r="EB1084" s="154"/>
      <c r="EC1084" s="154"/>
      <c r="ED1084" s="154"/>
      <c r="EE1084" s="154"/>
      <c r="EF1084" s="154"/>
      <c r="EG1084" s="154"/>
      <c r="EH1084" s="154"/>
      <c r="EI1084" s="154"/>
      <c r="EJ1084" s="154"/>
      <c r="EK1084" s="154"/>
      <c r="EL1084" s="154"/>
      <c r="EM1084" s="154"/>
      <c r="EN1084" s="154"/>
      <c r="EO1084" s="154"/>
      <c r="EP1084" s="154"/>
      <c r="EQ1084" s="154"/>
      <c r="ER1084" s="154"/>
      <c r="ES1084" s="154"/>
      <c r="ET1084" s="154"/>
      <c r="EU1084" s="154"/>
      <c r="EV1084" s="154"/>
    </row>
    <row r="1085" spans="32:152" ht="12.75">
      <c r="AF1085" s="154"/>
      <c r="AG1085" s="154"/>
      <c r="AH1085" s="154"/>
      <c r="AI1085" s="154"/>
      <c r="AJ1085" s="154"/>
      <c r="AK1085" s="154"/>
      <c r="AL1085" s="154"/>
      <c r="AM1085" s="154"/>
      <c r="AN1085" s="154"/>
      <c r="AO1085" s="154"/>
      <c r="AP1085" s="154"/>
      <c r="AQ1085" s="154"/>
      <c r="AR1085" s="154"/>
      <c r="AS1085" s="154"/>
      <c r="AT1085" s="154"/>
      <c r="AU1085" s="154"/>
      <c r="AV1085" s="154"/>
      <c r="AW1085" s="154"/>
      <c r="AX1085" s="154"/>
      <c r="AY1085" s="154"/>
      <c r="AZ1085" s="154"/>
      <c r="BA1085" s="154"/>
      <c r="BB1085" s="154"/>
      <c r="BC1085" s="154"/>
      <c r="BD1085" s="154"/>
      <c r="BE1085" s="154"/>
      <c r="BF1085" s="154"/>
      <c r="BG1085" s="154"/>
      <c r="BH1085" s="154"/>
      <c r="BI1085" s="154"/>
      <c r="BJ1085" s="154"/>
      <c r="BK1085" s="154"/>
      <c r="BL1085" s="154"/>
      <c r="BM1085" s="154"/>
      <c r="BN1085" s="154"/>
      <c r="BO1085" s="154"/>
      <c r="BP1085" s="154"/>
      <c r="BQ1085" s="154"/>
      <c r="BR1085" s="154"/>
      <c r="BS1085" s="154"/>
      <c r="BT1085" s="154"/>
      <c r="BU1085" s="154"/>
      <c r="BV1085" s="154"/>
      <c r="BW1085" s="154"/>
      <c r="BX1085" s="154"/>
      <c r="BY1085" s="154"/>
      <c r="BZ1085" s="154"/>
      <c r="CA1085" s="154"/>
      <c r="CB1085" s="154"/>
      <c r="CC1085" s="154"/>
      <c r="CD1085" s="154"/>
      <c r="CE1085" s="154"/>
      <c r="CF1085" s="154"/>
      <c r="CG1085" s="154"/>
      <c r="CH1085" s="154"/>
      <c r="CI1085" s="154"/>
      <c r="CJ1085" s="154"/>
      <c r="CK1085" s="154"/>
      <c r="CL1085" s="154"/>
      <c r="CM1085" s="154"/>
      <c r="CN1085" s="154"/>
      <c r="CO1085" s="154"/>
      <c r="CP1085" s="154"/>
      <c r="CQ1085" s="154"/>
      <c r="CR1085" s="154"/>
      <c r="CS1085" s="154"/>
      <c r="CT1085" s="154"/>
      <c r="CU1085" s="154"/>
      <c r="CV1085" s="154"/>
      <c r="CW1085" s="154"/>
      <c r="CX1085" s="154"/>
      <c r="CY1085" s="154"/>
      <c r="CZ1085" s="154"/>
      <c r="DA1085" s="154"/>
      <c r="DB1085" s="154"/>
      <c r="DC1085" s="154"/>
      <c r="DD1085" s="154"/>
      <c r="DE1085" s="154"/>
      <c r="DF1085" s="154"/>
      <c r="DG1085" s="154"/>
      <c r="DH1085" s="154"/>
      <c r="DI1085" s="154"/>
      <c r="DJ1085" s="154"/>
      <c r="DK1085" s="154"/>
      <c r="DL1085" s="154"/>
      <c r="DM1085" s="154"/>
      <c r="DN1085" s="154"/>
      <c r="DO1085" s="154"/>
      <c r="DP1085" s="154"/>
      <c r="DQ1085" s="154"/>
      <c r="DR1085" s="154"/>
      <c r="DS1085" s="154"/>
      <c r="DT1085" s="154"/>
      <c r="DU1085" s="154"/>
      <c r="DV1085" s="154"/>
      <c r="DW1085" s="154"/>
      <c r="DX1085" s="154"/>
      <c r="DY1085" s="154"/>
      <c r="DZ1085" s="154"/>
      <c r="EA1085" s="154"/>
      <c r="EB1085" s="154"/>
      <c r="EC1085" s="154"/>
      <c r="ED1085" s="154"/>
      <c r="EE1085" s="154"/>
      <c r="EF1085" s="154"/>
      <c r="EG1085" s="154"/>
      <c r="EH1085" s="154"/>
      <c r="EI1085" s="154"/>
      <c r="EJ1085" s="154"/>
      <c r="EK1085" s="154"/>
      <c r="EL1085" s="154"/>
      <c r="EM1085" s="154"/>
      <c r="EN1085" s="154"/>
      <c r="EO1085" s="154"/>
      <c r="EP1085" s="154"/>
      <c r="EQ1085" s="154"/>
      <c r="ER1085" s="154"/>
      <c r="ES1085" s="154"/>
      <c r="ET1085" s="154"/>
      <c r="EU1085" s="154"/>
      <c r="EV1085" s="154"/>
    </row>
    <row r="1086" spans="32:152" ht="12.75">
      <c r="AF1086" s="154"/>
      <c r="AG1086" s="154"/>
      <c r="AH1086" s="154"/>
      <c r="AI1086" s="154"/>
      <c r="AJ1086" s="154"/>
      <c r="AK1086" s="154"/>
      <c r="AL1086" s="154"/>
      <c r="AM1086" s="154"/>
      <c r="AN1086" s="154"/>
      <c r="AO1086" s="154"/>
      <c r="AP1086" s="154"/>
      <c r="AQ1086" s="154"/>
      <c r="AR1086" s="154"/>
      <c r="AS1086" s="154"/>
      <c r="AT1086" s="154"/>
      <c r="AU1086" s="154"/>
      <c r="AV1086" s="154"/>
      <c r="AW1086" s="154"/>
      <c r="AX1086" s="154"/>
      <c r="AY1086" s="154"/>
      <c r="AZ1086" s="154"/>
      <c r="BA1086" s="154"/>
      <c r="BB1086" s="154"/>
      <c r="BC1086" s="154"/>
      <c r="BD1086" s="154"/>
      <c r="BE1086" s="154"/>
      <c r="BF1086" s="154"/>
      <c r="BG1086" s="154"/>
      <c r="BH1086" s="154"/>
      <c r="BI1086" s="154"/>
      <c r="BJ1086" s="154"/>
      <c r="BK1086" s="154"/>
      <c r="BL1086" s="154"/>
      <c r="BM1086" s="154"/>
      <c r="BN1086" s="154"/>
      <c r="BO1086" s="154"/>
      <c r="BP1086" s="154"/>
      <c r="BQ1086" s="154"/>
      <c r="BR1086" s="154"/>
      <c r="BS1086" s="154"/>
      <c r="BT1086" s="154"/>
      <c r="BU1086" s="154"/>
      <c r="BV1086" s="154"/>
      <c r="BW1086" s="154"/>
      <c r="BX1086" s="154"/>
      <c r="BY1086" s="154"/>
      <c r="BZ1086" s="154"/>
      <c r="CA1086" s="154"/>
      <c r="CB1086" s="154"/>
      <c r="CC1086" s="154"/>
      <c r="CD1086" s="154"/>
      <c r="CE1086" s="154"/>
      <c r="CF1086" s="154"/>
      <c r="CG1086" s="154"/>
      <c r="CH1086" s="154"/>
      <c r="CI1086" s="154"/>
      <c r="CJ1086" s="154"/>
      <c r="CK1086" s="154"/>
      <c r="CL1086" s="154"/>
      <c r="CM1086" s="154"/>
      <c r="CN1086" s="154"/>
      <c r="CO1086" s="154"/>
      <c r="CP1086" s="154"/>
      <c r="CQ1086" s="154"/>
      <c r="CR1086" s="154"/>
      <c r="CS1086" s="154"/>
      <c r="CT1086" s="154"/>
      <c r="CU1086" s="154"/>
      <c r="CV1086" s="154"/>
      <c r="CW1086" s="154"/>
      <c r="CX1086" s="154"/>
      <c r="CY1086" s="154"/>
      <c r="CZ1086" s="154"/>
      <c r="DA1086" s="154"/>
      <c r="DB1086" s="154"/>
      <c r="DC1086" s="154"/>
      <c r="DD1086" s="154"/>
      <c r="DE1086" s="154"/>
      <c r="DF1086" s="154"/>
      <c r="DG1086" s="154"/>
      <c r="DH1086" s="154"/>
      <c r="DI1086" s="154"/>
      <c r="DJ1086" s="154"/>
      <c r="DK1086" s="154"/>
      <c r="DL1086" s="154"/>
      <c r="DM1086" s="154"/>
      <c r="DN1086" s="154"/>
      <c r="DO1086" s="154"/>
      <c r="DP1086" s="154"/>
      <c r="DQ1086" s="154"/>
      <c r="DR1086" s="154"/>
      <c r="DS1086" s="154"/>
      <c r="DT1086" s="154"/>
      <c r="DU1086" s="154"/>
      <c r="DV1086" s="154"/>
      <c r="DW1086" s="154"/>
      <c r="DX1086" s="154"/>
      <c r="DY1086" s="154"/>
      <c r="DZ1086" s="154"/>
      <c r="EA1086" s="154"/>
      <c r="EB1086" s="154"/>
      <c r="EC1086" s="154"/>
      <c r="ED1086" s="154"/>
      <c r="EE1086" s="154"/>
      <c r="EF1086" s="154"/>
      <c r="EG1086" s="154"/>
      <c r="EH1086" s="154"/>
      <c r="EI1086" s="154"/>
      <c r="EJ1086" s="154"/>
      <c r="EK1086" s="154"/>
      <c r="EL1086" s="154"/>
      <c r="EM1086" s="154"/>
      <c r="EN1086" s="154"/>
      <c r="EO1086" s="154"/>
      <c r="EP1086" s="154"/>
      <c r="EQ1086" s="154"/>
      <c r="ER1086" s="154"/>
      <c r="ES1086" s="154"/>
      <c r="ET1086" s="154"/>
      <c r="EU1086" s="154"/>
      <c r="EV1086" s="154"/>
    </row>
    <row r="1087" spans="32:152" ht="12.75">
      <c r="AF1087" s="154"/>
      <c r="AG1087" s="154"/>
      <c r="AH1087" s="154"/>
      <c r="AI1087" s="154"/>
      <c r="AJ1087" s="154"/>
      <c r="AK1087" s="154"/>
      <c r="AL1087" s="154"/>
      <c r="AM1087" s="154"/>
      <c r="AN1087" s="154"/>
      <c r="AO1087" s="154"/>
      <c r="AP1087" s="154"/>
      <c r="AQ1087" s="154"/>
      <c r="AR1087" s="154"/>
      <c r="AS1087" s="154"/>
      <c r="AT1087" s="154"/>
      <c r="AU1087" s="154"/>
      <c r="AV1087" s="154"/>
      <c r="AW1087" s="154"/>
      <c r="AX1087" s="154"/>
      <c r="AY1087" s="154"/>
      <c r="AZ1087" s="154"/>
      <c r="BA1087" s="154"/>
      <c r="BB1087" s="154"/>
      <c r="BC1087" s="154"/>
      <c r="BD1087" s="154"/>
      <c r="BE1087" s="154"/>
      <c r="BF1087" s="154"/>
      <c r="BG1087" s="154"/>
      <c r="BH1087" s="154"/>
      <c r="BI1087" s="154"/>
      <c r="BJ1087" s="154"/>
      <c r="BK1087" s="154"/>
      <c r="BL1087" s="154"/>
      <c r="BM1087" s="154"/>
      <c r="BN1087" s="154"/>
      <c r="BO1087" s="154"/>
      <c r="BP1087" s="154"/>
      <c r="BQ1087" s="154"/>
      <c r="BR1087" s="154"/>
      <c r="BS1087" s="154"/>
      <c r="BT1087" s="154"/>
      <c r="BU1087" s="154"/>
      <c r="BV1087" s="154"/>
      <c r="BW1087" s="154"/>
      <c r="BX1087" s="154"/>
      <c r="BY1087" s="154"/>
      <c r="BZ1087" s="154"/>
      <c r="CA1087" s="154"/>
      <c r="CB1087" s="154"/>
      <c r="CC1087" s="154"/>
      <c r="CD1087" s="154"/>
      <c r="CE1087" s="154"/>
      <c r="CF1087" s="154"/>
      <c r="CG1087" s="154"/>
      <c r="CH1087" s="154"/>
      <c r="CI1087" s="154"/>
      <c r="CJ1087" s="154"/>
      <c r="CK1087" s="154"/>
      <c r="CL1087" s="154"/>
      <c r="CM1087" s="154"/>
      <c r="CN1087" s="154"/>
      <c r="CO1087" s="154"/>
      <c r="CP1087" s="154"/>
      <c r="CQ1087" s="154"/>
      <c r="CR1087" s="154"/>
      <c r="CS1087" s="154"/>
      <c r="CT1087" s="154"/>
      <c r="CU1087" s="154"/>
      <c r="CV1087" s="154"/>
      <c r="CW1087" s="154"/>
      <c r="CX1087" s="154"/>
      <c r="CY1087" s="154"/>
      <c r="CZ1087" s="154"/>
      <c r="DA1087" s="154"/>
      <c r="DB1087" s="154"/>
      <c r="DC1087" s="154"/>
      <c r="DD1087" s="154"/>
      <c r="DE1087" s="154"/>
      <c r="DF1087" s="154"/>
      <c r="DG1087" s="154"/>
      <c r="DH1087" s="154"/>
      <c r="DI1087" s="154"/>
      <c r="DJ1087" s="154"/>
      <c r="DK1087" s="154"/>
      <c r="DL1087" s="154"/>
      <c r="DM1087" s="154"/>
      <c r="DN1087" s="154"/>
      <c r="DO1087" s="154"/>
      <c r="DP1087" s="154"/>
      <c r="DQ1087" s="154"/>
      <c r="DR1087" s="154"/>
      <c r="DS1087" s="154"/>
      <c r="DT1087" s="154"/>
      <c r="DU1087" s="154"/>
      <c r="DV1087" s="154"/>
      <c r="DW1087" s="154"/>
      <c r="DX1087" s="154"/>
      <c r="DY1087" s="154"/>
      <c r="DZ1087" s="154"/>
      <c r="EA1087" s="154"/>
      <c r="EB1087" s="154"/>
      <c r="EC1087" s="154"/>
      <c r="ED1087" s="154"/>
      <c r="EE1087" s="154"/>
      <c r="EF1087" s="154"/>
      <c r="EG1087" s="154"/>
      <c r="EH1087" s="154"/>
      <c r="EI1087" s="154"/>
      <c r="EJ1087" s="154"/>
      <c r="EK1087" s="154"/>
      <c r="EL1087" s="154"/>
      <c r="EM1087" s="154"/>
      <c r="EN1087" s="154"/>
      <c r="EO1087" s="154"/>
      <c r="EP1087" s="154"/>
      <c r="EQ1087" s="154"/>
      <c r="ER1087" s="154"/>
      <c r="ES1087" s="154"/>
      <c r="ET1087" s="154"/>
      <c r="EU1087" s="154"/>
      <c r="EV1087" s="154"/>
    </row>
    <row r="1088" spans="32:152" ht="12.75">
      <c r="AF1088" s="154"/>
      <c r="AG1088" s="154"/>
      <c r="AH1088" s="154"/>
      <c r="AI1088" s="154"/>
      <c r="AJ1088" s="154"/>
      <c r="AK1088" s="154"/>
      <c r="AL1088" s="154"/>
      <c r="AM1088" s="154"/>
      <c r="AN1088" s="154"/>
      <c r="AO1088" s="154"/>
      <c r="AP1088" s="154"/>
      <c r="AQ1088" s="154"/>
      <c r="AR1088" s="154"/>
      <c r="AS1088" s="154"/>
      <c r="AT1088" s="154"/>
      <c r="AU1088" s="154"/>
      <c r="AV1088" s="154"/>
      <c r="AW1088" s="154"/>
      <c r="AX1088" s="154"/>
      <c r="AY1088" s="154"/>
      <c r="AZ1088" s="154"/>
      <c r="BA1088" s="154"/>
      <c r="BB1088" s="154"/>
      <c r="BC1088" s="154"/>
      <c r="BD1088" s="154"/>
      <c r="BE1088" s="154"/>
      <c r="BF1088" s="154"/>
      <c r="BG1088" s="154"/>
      <c r="BH1088" s="154"/>
      <c r="BI1088" s="154"/>
      <c r="BJ1088" s="154"/>
      <c r="BK1088" s="154"/>
      <c r="BL1088" s="154"/>
      <c r="BM1088" s="154"/>
      <c r="BN1088" s="154"/>
      <c r="BO1088" s="154"/>
      <c r="BP1088" s="154"/>
      <c r="BQ1088" s="154"/>
      <c r="BR1088" s="154"/>
      <c r="BS1088" s="154"/>
      <c r="BT1088" s="154"/>
      <c r="BU1088" s="154"/>
      <c r="BV1088" s="154"/>
      <c r="BW1088" s="154"/>
      <c r="BX1088" s="154"/>
      <c r="BY1088" s="154"/>
      <c r="BZ1088" s="154"/>
      <c r="CA1088" s="154"/>
      <c r="CB1088" s="154"/>
      <c r="CC1088" s="154"/>
      <c r="CD1088" s="154"/>
      <c r="CE1088" s="154"/>
      <c r="CF1088" s="154"/>
      <c r="CG1088" s="154"/>
      <c r="CH1088" s="154"/>
      <c r="CI1088" s="154"/>
      <c r="CJ1088" s="154"/>
      <c r="CK1088" s="154"/>
      <c r="CL1088" s="154"/>
      <c r="CM1088" s="154"/>
      <c r="CN1088" s="154"/>
      <c r="CO1088" s="154"/>
      <c r="CP1088" s="154"/>
      <c r="CQ1088" s="154"/>
      <c r="CR1088" s="154"/>
      <c r="CS1088" s="154"/>
      <c r="CT1088" s="154"/>
      <c r="CU1088" s="154"/>
      <c r="CV1088" s="154"/>
      <c r="CW1088" s="154"/>
      <c r="CX1088" s="154"/>
      <c r="CY1088" s="154"/>
      <c r="CZ1088" s="154"/>
      <c r="DA1088" s="154"/>
      <c r="DB1088" s="154"/>
      <c r="DC1088" s="154"/>
      <c r="DD1088" s="154"/>
      <c r="DE1088" s="154"/>
      <c r="DF1088" s="154"/>
      <c r="DG1088" s="154"/>
      <c r="DH1088" s="154"/>
      <c r="DI1088" s="154"/>
      <c r="DJ1088" s="154"/>
      <c r="DK1088" s="154"/>
      <c r="DL1088" s="154"/>
      <c r="DM1088" s="154"/>
      <c r="DN1088" s="154"/>
      <c r="DO1088" s="154"/>
      <c r="DP1088" s="154"/>
      <c r="DQ1088" s="154"/>
      <c r="DR1088" s="154"/>
      <c r="DS1088" s="154"/>
      <c r="DT1088" s="154"/>
      <c r="DU1088" s="154"/>
      <c r="DV1088" s="154"/>
      <c r="DW1088" s="154"/>
      <c r="DX1088" s="154"/>
      <c r="DY1088" s="154"/>
      <c r="DZ1088" s="154"/>
      <c r="EA1088" s="154"/>
      <c r="EB1088" s="154"/>
      <c r="EC1088" s="154"/>
      <c r="ED1088" s="154"/>
      <c r="EE1088" s="154"/>
      <c r="EF1088" s="154"/>
      <c r="EG1088" s="154"/>
      <c r="EH1088" s="154"/>
      <c r="EI1088" s="154"/>
      <c r="EJ1088" s="154"/>
      <c r="EK1088" s="154"/>
      <c r="EL1088" s="154"/>
      <c r="EM1088" s="154"/>
      <c r="EN1088" s="154"/>
      <c r="EO1088" s="154"/>
      <c r="EP1088" s="154"/>
      <c r="EQ1088" s="154"/>
      <c r="ER1088" s="154"/>
      <c r="ES1088" s="154"/>
      <c r="ET1088" s="154"/>
      <c r="EU1088" s="154"/>
      <c r="EV1088" s="154"/>
    </row>
    <row r="1089" spans="32:152" ht="12.75">
      <c r="AF1089" s="154"/>
      <c r="AG1089" s="154"/>
      <c r="AH1089" s="154"/>
      <c r="AI1089" s="154"/>
      <c r="AJ1089" s="154"/>
      <c r="AK1089" s="154"/>
      <c r="AL1089" s="154"/>
      <c r="AM1089" s="154"/>
      <c r="AN1089" s="154"/>
      <c r="AO1089" s="154"/>
      <c r="AP1089" s="154"/>
      <c r="AQ1089" s="154"/>
      <c r="AR1089" s="154"/>
      <c r="AS1089" s="154"/>
      <c r="AT1089" s="154"/>
      <c r="AU1089" s="154"/>
      <c r="AV1089" s="154"/>
      <c r="AW1089" s="154"/>
      <c r="AX1089" s="154"/>
      <c r="AY1089" s="154"/>
      <c r="AZ1089" s="154"/>
      <c r="BA1089" s="154"/>
      <c r="BB1089" s="154"/>
      <c r="BC1089" s="154"/>
      <c r="BD1089" s="154"/>
      <c r="BE1089" s="154"/>
      <c r="BF1089" s="154"/>
      <c r="BG1089" s="154"/>
      <c r="BH1089" s="154"/>
      <c r="BI1089" s="154"/>
      <c r="BJ1089" s="154"/>
      <c r="BK1089" s="154"/>
      <c r="BL1089" s="154"/>
      <c r="BM1089" s="154"/>
      <c r="BN1089" s="154"/>
      <c r="BO1089" s="154"/>
      <c r="BP1089" s="154"/>
      <c r="BQ1089" s="154"/>
      <c r="BR1089" s="154"/>
      <c r="BS1089" s="154"/>
      <c r="BT1089" s="154"/>
      <c r="BU1089" s="154"/>
      <c r="BV1089" s="154"/>
      <c r="BW1089" s="154"/>
      <c r="BX1089" s="154"/>
      <c r="BY1089" s="154"/>
      <c r="BZ1089" s="154"/>
      <c r="CA1089" s="154"/>
      <c r="CB1089" s="154"/>
      <c r="CC1089" s="154"/>
      <c r="CD1089" s="154"/>
      <c r="CE1089" s="154"/>
      <c r="CF1089" s="154"/>
      <c r="CG1089" s="154"/>
      <c r="CH1089" s="154"/>
      <c r="CI1089" s="154"/>
      <c r="CJ1089" s="154"/>
      <c r="CK1089" s="154"/>
      <c r="CL1089" s="154"/>
      <c r="CM1089" s="154"/>
      <c r="CN1089" s="154"/>
      <c r="CO1089" s="154"/>
      <c r="CP1089" s="154"/>
      <c r="CQ1089" s="154"/>
      <c r="CR1089" s="154"/>
      <c r="CS1089" s="154"/>
      <c r="CT1089" s="154"/>
      <c r="CU1089" s="154"/>
      <c r="CV1089" s="154"/>
      <c r="CW1089" s="154"/>
      <c r="CX1089" s="154"/>
      <c r="CY1089" s="154"/>
      <c r="CZ1089" s="154"/>
      <c r="DA1089" s="154"/>
      <c r="DB1089" s="154"/>
      <c r="DC1089" s="154"/>
      <c r="DD1089" s="154"/>
      <c r="DE1089" s="154"/>
      <c r="DF1089" s="154"/>
      <c r="DG1089" s="154"/>
      <c r="DH1089" s="154"/>
      <c r="DI1089" s="154"/>
      <c r="DJ1089" s="154"/>
      <c r="DK1089" s="154"/>
      <c r="DL1089" s="154"/>
      <c r="DM1089" s="154"/>
      <c r="DN1089" s="154"/>
      <c r="DO1089" s="154"/>
      <c r="DP1089" s="154"/>
      <c r="DQ1089" s="154"/>
      <c r="DR1089" s="154"/>
      <c r="DS1089" s="154"/>
      <c r="DT1089" s="154"/>
      <c r="DU1089" s="154"/>
      <c r="DV1089" s="154"/>
      <c r="DW1089" s="154"/>
      <c r="DX1089" s="154"/>
      <c r="DY1089" s="154"/>
      <c r="DZ1089" s="154"/>
      <c r="EA1089" s="154"/>
      <c r="EB1089" s="154"/>
      <c r="EC1089" s="154"/>
      <c r="ED1089" s="154"/>
      <c r="EE1089" s="154"/>
      <c r="EF1089" s="154"/>
      <c r="EG1089" s="154"/>
      <c r="EH1089" s="154"/>
      <c r="EI1089" s="154"/>
      <c r="EJ1089" s="154"/>
      <c r="EK1089" s="154"/>
      <c r="EL1089" s="154"/>
      <c r="EM1089" s="154"/>
      <c r="EN1089" s="154"/>
      <c r="EO1089" s="154"/>
      <c r="EP1089" s="154"/>
      <c r="EQ1089" s="154"/>
      <c r="ER1089" s="154"/>
      <c r="ES1089" s="154"/>
      <c r="ET1089" s="154"/>
      <c r="EU1089" s="154"/>
      <c r="EV1089" s="154"/>
    </row>
    <row r="1090" spans="32:152" ht="12.75">
      <c r="AF1090" s="154"/>
      <c r="AG1090" s="154"/>
      <c r="AH1090" s="154"/>
      <c r="AI1090" s="154"/>
      <c r="AJ1090" s="154"/>
      <c r="AK1090" s="154"/>
      <c r="AL1090" s="154"/>
      <c r="AM1090" s="154"/>
      <c r="AN1090" s="154"/>
      <c r="AO1090" s="154"/>
      <c r="AP1090" s="154"/>
      <c r="AQ1090" s="154"/>
      <c r="AR1090" s="154"/>
      <c r="AS1090" s="154"/>
      <c r="AT1090" s="154"/>
      <c r="AU1090" s="154"/>
      <c r="AV1090" s="154"/>
      <c r="AW1090" s="154"/>
      <c r="AX1090" s="154"/>
      <c r="AY1090" s="154"/>
      <c r="AZ1090" s="154"/>
      <c r="BA1090" s="154"/>
      <c r="BB1090" s="154"/>
      <c r="BC1090" s="154"/>
      <c r="BD1090" s="154"/>
      <c r="BE1090" s="154"/>
      <c r="BF1090" s="154"/>
      <c r="BG1090" s="154"/>
      <c r="BH1090" s="154"/>
      <c r="BI1090" s="154"/>
      <c r="BJ1090" s="154"/>
      <c r="BK1090" s="154"/>
      <c r="BL1090" s="154"/>
      <c r="BM1090" s="154"/>
      <c r="BN1090" s="154"/>
      <c r="BO1090" s="154"/>
      <c r="BP1090" s="154"/>
      <c r="BQ1090" s="154"/>
      <c r="BR1090" s="154"/>
      <c r="BS1090" s="154"/>
      <c r="BT1090" s="154"/>
      <c r="BU1090" s="154"/>
      <c r="BV1090" s="154"/>
      <c r="BW1090" s="154"/>
      <c r="BX1090" s="154"/>
      <c r="BY1090" s="154"/>
      <c r="BZ1090" s="154"/>
      <c r="CA1090" s="154"/>
      <c r="CB1090" s="154"/>
      <c r="CC1090" s="154"/>
      <c r="CD1090" s="154"/>
      <c r="CE1090" s="154"/>
      <c r="CF1090" s="154"/>
      <c r="CG1090" s="154"/>
      <c r="CH1090" s="154"/>
      <c r="CI1090" s="154"/>
      <c r="CJ1090" s="154"/>
      <c r="CK1090" s="154"/>
      <c r="CL1090" s="154"/>
      <c r="CM1090" s="154"/>
      <c r="CN1090" s="154"/>
      <c r="CO1090" s="154"/>
      <c r="CP1090" s="154"/>
      <c r="CQ1090" s="154"/>
      <c r="CR1090" s="154"/>
      <c r="CS1090" s="154"/>
      <c r="CT1090" s="154"/>
      <c r="CU1090" s="154"/>
      <c r="CV1090" s="154"/>
      <c r="CW1090" s="154"/>
      <c r="CX1090" s="154"/>
      <c r="CY1090" s="154"/>
      <c r="CZ1090" s="154"/>
      <c r="DA1090" s="154"/>
      <c r="DB1090" s="154"/>
      <c r="DC1090" s="154"/>
      <c r="DD1090" s="154"/>
      <c r="DE1090" s="154"/>
      <c r="DF1090" s="154"/>
      <c r="DG1090" s="154"/>
      <c r="DH1090" s="154"/>
      <c r="DI1090" s="154"/>
      <c r="DJ1090" s="154"/>
      <c r="DK1090" s="154"/>
      <c r="DL1090" s="154"/>
      <c r="DM1090" s="154"/>
      <c r="DN1090" s="154"/>
      <c r="DO1090" s="154"/>
      <c r="DP1090" s="154"/>
      <c r="DQ1090" s="154"/>
      <c r="DR1090" s="154"/>
      <c r="DS1090" s="154"/>
      <c r="DT1090" s="154"/>
      <c r="DU1090" s="154"/>
      <c r="DV1090" s="154"/>
      <c r="DW1090" s="154"/>
      <c r="DX1090" s="154"/>
      <c r="DY1090" s="154"/>
      <c r="DZ1090" s="154"/>
      <c r="EA1090" s="154"/>
      <c r="EB1090" s="154"/>
      <c r="EC1090" s="154"/>
      <c r="ED1090" s="154"/>
      <c r="EE1090" s="154"/>
      <c r="EF1090" s="154"/>
      <c r="EG1090" s="154"/>
      <c r="EH1090" s="154"/>
      <c r="EI1090" s="154"/>
      <c r="EJ1090" s="154"/>
      <c r="EK1090" s="154"/>
      <c r="EL1090" s="154"/>
      <c r="EM1090" s="154"/>
      <c r="EN1090" s="154"/>
      <c r="EO1090" s="154"/>
      <c r="EP1090" s="154"/>
      <c r="EQ1090" s="154"/>
      <c r="ER1090" s="154"/>
      <c r="ES1090" s="154"/>
      <c r="ET1090" s="154"/>
      <c r="EU1090" s="154"/>
      <c r="EV1090" s="154"/>
    </row>
    <row r="1091" spans="32:152" ht="12.75">
      <c r="AF1091" s="154"/>
      <c r="AG1091" s="154"/>
      <c r="AH1091" s="154"/>
      <c r="AI1091" s="154"/>
      <c r="AJ1091" s="154"/>
      <c r="AK1091" s="154"/>
      <c r="AL1091" s="154"/>
      <c r="AM1091" s="154"/>
      <c r="AN1091" s="154"/>
      <c r="AO1091" s="154"/>
      <c r="AP1091" s="154"/>
      <c r="AQ1091" s="154"/>
      <c r="AR1091" s="154"/>
      <c r="AS1091" s="154"/>
      <c r="AT1091" s="154"/>
      <c r="AU1091" s="154"/>
      <c r="AV1091" s="154"/>
      <c r="AW1091" s="154"/>
      <c r="AX1091" s="154"/>
      <c r="AY1091" s="154"/>
      <c r="AZ1091" s="154"/>
      <c r="BA1091" s="154"/>
      <c r="BB1091" s="154"/>
      <c r="BC1091" s="154"/>
      <c r="BD1091" s="154"/>
      <c r="BE1091" s="154"/>
      <c r="BF1091" s="154"/>
      <c r="BG1091" s="154"/>
      <c r="BH1091" s="154"/>
      <c r="BI1091" s="154"/>
      <c r="BJ1091" s="154"/>
      <c r="BK1091" s="154"/>
      <c r="BL1091" s="154"/>
      <c r="BM1091" s="154"/>
      <c r="BN1091" s="154"/>
      <c r="BO1091" s="154"/>
      <c r="BP1091" s="154"/>
      <c r="BQ1091" s="154"/>
      <c r="BR1091" s="154"/>
      <c r="BS1091" s="154"/>
      <c r="BT1091" s="154"/>
      <c r="BU1091" s="154"/>
      <c r="BV1091" s="154"/>
      <c r="BW1091" s="154"/>
      <c r="BX1091" s="154"/>
      <c r="BY1091" s="154"/>
      <c r="BZ1091" s="154"/>
      <c r="CA1091" s="154"/>
      <c r="CB1091" s="154"/>
      <c r="CC1091" s="154"/>
      <c r="CD1091" s="154"/>
      <c r="CE1091" s="154"/>
      <c r="CF1091" s="154"/>
      <c r="CG1091" s="154"/>
      <c r="CH1091" s="154"/>
      <c r="CI1091" s="154"/>
      <c r="CJ1091" s="154"/>
      <c r="CK1091" s="154"/>
      <c r="CL1091" s="154"/>
      <c r="CM1091" s="154"/>
      <c r="CN1091" s="154"/>
      <c r="CO1091" s="154"/>
      <c r="CP1091" s="154"/>
      <c r="CQ1091" s="154"/>
      <c r="CR1091" s="154"/>
      <c r="CS1091" s="154"/>
      <c r="CT1091" s="154"/>
      <c r="CU1091" s="154"/>
      <c r="CV1091" s="154"/>
      <c r="CW1091" s="154"/>
      <c r="CX1091" s="154"/>
      <c r="CY1091" s="154"/>
      <c r="CZ1091" s="154"/>
      <c r="DA1091" s="154"/>
      <c r="DB1091" s="154"/>
      <c r="DC1091" s="154"/>
      <c r="DD1091" s="154"/>
      <c r="DE1091" s="154"/>
      <c r="DF1091" s="154"/>
      <c r="DG1091" s="154"/>
      <c r="DH1091" s="154"/>
      <c r="DI1091" s="154"/>
      <c r="DJ1091" s="154"/>
      <c r="DK1091" s="154"/>
      <c r="DL1091" s="154"/>
      <c r="DM1091" s="154"/>
      <c r="DN1091" s="154"/>
      <c r="DO1091" s="154"/>
      <c r="DP1091" s="154"/>
      <c r="DQ1091" s="154"/>
      <c r="DR1091" s="154"/>
      <c r="DS1091" s="154"/>
      <c r="DT1091" s="154"/>
      <c r="DU1091" s="154"/>
      <c r="DV1091" s="154"/>
      <c r="DW1091" s="154"/>
      <c r="DX1091" s="154"/>
      <c r="DY1091" s="154"/>
      <c r="DZ1091" s="154"/>
      <c r="EA1091" s="154"/>
      <c r="EB1091" s="154"/>
      <c r="EC1091" s="154"/>
      <c r="ED1091" s="154"/>
      <c r="EE1091" s="154"/>
      <c r="EF1091" s="154"/>
      <c r="EG1091" s="154"/>
      <c r="EH1091" s="154"/>
      <c r="EI1091" s="154"/>
      <c r="EJ1091" s="154"/>
      <c r="EK1091" s="154"/>
      <c r="EL1091" s="154"/>
      <c r="EM1091" s="154"/>
      <c r="EN1091" s="154"/>
      <c r="EO1091" s="154"/>
      <c r="EP1091" s="154"/>
      <c r="EQ1091" s="154"/>
      <c r="ER1091" s="154"/>
      <c r="ES1091" s="154"/>
      <c r="ET1091" s="154"/>
      <c r="EU1091" s="154"/>
      <c r="EV1091" s="154"/>
    </row>
    <row r="1092" spans="32:152" ht="12.75">
      <c r="AF1092" s="154"/>
      <c r="AG1092" s="154"/>
      <c r="AH1092" s="154"/>
      <c r="AI1092" s="154"/>
      <c r="AJ1092" s="154"/>
      <c r="AK1092" s="154"/>
      <c r="AL1092" s="154"/>
      <c r="AM1092" s="154"/>
      <c r="AN1092" s="154"/>
      <c r="AO1092" s="154"/>
      <c r="AP1092" s="154"/>
      <c r="AQ1092" s="154"/>
      <c r="AR1092" s="154"/>
      <c r="AS1092" s="154"/>
      <c r="AT1092" s="154"/>
      <c r="AU1092" s="154"/>
      <c r="AV1092" s="154"/>
      <c r="AW1092" s="154"/>
      <c r="AX1092" s="154"/>
      <c r="AY1092" s="154"/>
      <c r="AZ1092" s="154"/>
      <c r="BA1092" s="154"/>
      <c r="BB1092" s="154"/>
      <c r="BC1092" s="154"/>
      <c r="BD1092" s="154"/>
      <c r="BE1092" s="154"/>
      <c r="BF1092" s="154"/>
      <c r="BG1092" s="154"/>
      <c r="BH1092" s="154"/>
      <c r="BI1092" s="154"/>
      <c r="BJ1092" s="154"/>
      <c r="BK1092" s="154"/>
      <c r="BL1092" s="154"/>
      <c r="BM1092" s="154"/>
      <c r="BN1092" s="154"/>
      <c r="BO1092" s="154"/>
      <c r="BP1092" s="154"/>
      <c r="BQ1092" s="154"/>
      <c r="BR1092" s="154"/>
      <c r="BS1092" s="154"/>
      <c r="BT1092" s="154"/>
      <c r="BU1092" s="154"/>
      <c r="BV1092" s="154"/>
      <c r="BW1092" s="154"/>
      <c r="BX1092" s="154"/>
      <c r="BY1092" s="154"/>
      <c r="BZ1092" s="154"/>
      <c r="CA1092" s="154"/>
      <c r="CB1092" s="154"/>
      <c r="CC1092" s="154"/>
      <c r="CD1092" s="154"/>
      <c r="CE1092" s="154"/>
      <c r="CF1092" s="154"/>
      <c r="CG1092" s="154"/>
      <c r="CH1092" s="154"/>
      <c r="CI1092" s="154"/>
      <c r="CJ1092" s="154"/>
      <c r="CK1092" s="154"/>
      <c r="CL1092" s="154"/>
      <c r="CM1092" s="154"/>
      <c r="CN1092" s="154"/>
      <c r="CO1092" s="154"/>
      <c r="CP1092" s="154"/>
      <c r="CQ1092" s="154"/>
      <c r="CR1092" s="154"/>
      <c r="CS1092" s="154"/>
      <c r="CT1092" s="154"/>
      <c r="CU1092" s="154"/>
      <c r="CV1092" s="154"/>
      <c r="CW1092" s="154"/>
      <c r="CX1092" s="154"/>
      <c r="CY1092" s="154"/>
      <c r="CZ1092" s="154"/>
      <c r="DA1092" s="154"/>
      <c r="DB1092" s="154"/>
      <c r="DC1092" s="154"/>
      <c r="DD1092" s="154"/>
      <c r="DE1092" s="154"/>
      <c r="DF1092" s="154"/>
      <c r="DG1092" s="154"/>
      <c r="DH1092" s="154"/>
      <c r="DI1092" s="154"/>
      <c r="DJ1092" s="154"/>
      <c r="DK1092" s="154"/>
      <c r="DL1092" s="154"/>
      <c r="DM1092" s="154"/>
      <c r="DN1092" s="154"/>
      <c r="DO1092" s="154"/>
      <c r="DP1092" s="154"/>
      <c r="DQ1092" s="154"/>
      <c r="DR1092" s="154"/>
      <c r="DS1092" s="154"/>
      <c r="DT1092" s="154"/>
      <c r="DU1092" s="154"/>
      <c r="DV1092" s="154"/>
      <c r="DW1092" s="154"/>
      <c r="DX1092" s="154"/>
      <c r="DY1092" s="154"/>
      <c r="DZ1092" s="154"/>
      <c r="EA1092" s="154"/>
      <c r="EB1092" s="154"/>
      <c r="EC1092" s="154"/>
      <c r="ED1092" s="154"/>
      <c r="EE1092" s="154"/>
      <c r="EF1092" s="154"/>
      <c r="EG1092" s="154"/>
      <c r="EH1092" s="154"/>
      <c r="EI1092" s="154"/>
      <c r="EJ1092" s="154"/>
      <c r="EK1092" s="154"/>
      <c r="EL1092" s="154"/>
      <c r="EM1092" s="154"/>
      <c r="EN1092" s="154"/>
      <c r="EO1092" s="154"/>
      <c r="EP1092" s="154"/>
      <c r="EQ1092" s="154"/>
      <c r="ER1092" s="154"/>
      <c r="ES1092" s="154"/>
      <c r="ET1092" s="154"/>
      <c r="EU1092" s="154"/>
      <c r="EV1092" s="154"/>
    </row>
    <row r="1093" spans="32:152" ht="12.75">
      <c r="AF1093" s="154"/>
      <c r="AG1093" s="154"/>
      <c r="AH1093" s="154"/>
      <c r="AI1093" s="154"/>
      <c r="AJ1093" s="154"/>
      <c r="AK1093" s="154"/>
      <c r="AL1093" s="154"/>
      <c r="AM1093" s="154"/>
      <c r="AN1093" s="154"/>
      <c r="AO1093" s="154"/>
      <c r="AP1093" s="154"/>
      <c r="AQ1093" s="154"/>
      <c r="AR1093" s="154"/>
      <c r="AS1093" s="154"/>
      <c r="AT1093" s="154"/>
      <c r="AU1093" s="154"/>
      <c r="AV1093" s="154"/>
      <c r="AW1093" s="154"/>
      <c r="AX1093" s="154"/>
      <c r="AY1093" s="154"/>
      <c r="AZ1093" s="154"/>
      <c r="BA1093" s="154"/>
      <c r="BB1093" s="154"/>
      <c r="BC1093" s="154"/>
      <c r="BD1093" s="154"/>
      <c r="BE1093" s="154"/>
      <c r="BF1093" s="154"/>
      <c r="BG1093" s="154"/>
      <c r="BH1093" s="154"/>
      <c r="BI1093" s="154"/>
      <c r="BJ1093" s="154"/>
      <c r="BK1093" s="154"/>
      <c r="BL1093" s="154"/>
      <c r="BM1093" s="154"/>
      <c r="BN1093" s="154"/>
      <c r="BO1093" s="154"/>
      <c r="BP1093" s="154"/>
      <c r="BQ1093" s="154"/>
      <c r="BR1093" s="154"/>
      <c r="BS1093" s="154"/>
      <c r="BT1093" s="154"/>
      <c r="BU1093" s="154"/>
      <c r="BV1093" s="154"/>
      <c r="BW1093" s="154"/>
      <c r="BX1093" s="154"/>
      <c r="BY1093" s="154"/>
      <c r="BZ1093" s="154"/>
      <c r="CA1093" s="154"/>
      <c r="CB1093" s="154"/>
      <c r="CC1093" s="154"/>
      <c r="CD1093" s="154"/>
      <c r="CE1093" s="154"/>
      <c r="CF1093" s="154"/>
      <c r="CG1093" s="154"/>
      <c r="CH1093" s="154"/>
      <c r="CI1093" s="154"/>
      <c r="CJ1093" s="154"/>
      <c r="CK1093" s="154"/>
      <c r="CL1093" s="154"/>
      <c r="CM1093" s="154"/>
      <c r="CN1093" s="154"/>
      <c r="CO1093" s="154"/>
      <c r="CP1093" s="154"/>
      <c r="CQ1093" s="154"/>
      <c r="CR1093" s="154"/>
      <c r="CS1093" s="154"/>
      <c r="CT1093" s="154"/>
      <c r="CU1093" s="154"/>
      <c r="CV1093" s="154"/>
      <c r="CW1093" s="154"/>
      <c r="CX1093" s="154"/>
      <c r="CY1093" s="154"/>
      <c r="CZ1093" s="154"/>
      <c r="DA1093" s="154"/>
      <c r="DB1093" s="154"/>
      <c r="DC1093" s="154"/>
      <c r="DD1093" s="154"/>
      <c r="DE1093" s="154"/>
      <c r="DF1093" s="154"/>
      <c r="DG1093" s="154"/>
      <c r="DH1093" s="154"/>
      <c r="DI1093" s="154"/>
      <c r="DJ1093" s="154"/>
      <c r="DK1093" s="154"/>
      <c r="DL1093" s="154"/>
      <c r="DM1093" s="154"/>
      <c r="DN1093" s="154"/>
      <c r="DO1093" s="154"/>
      <c r="DP1093" s="154"/>
      <c r="DQ1093" s="154"/>
      <c r="DR1093" s="154"/>
      <c r="DS1093" s="154"/>
      <c r="DT1093" s="154"/>
      <c r="DU1093" s="154"/>
      <c r="DV1093" s="154"/>
      <c r="DW1093" s="154"/>
      <c r="DX1093" s="154"/>
      <c r="DY1093" s="154"/>
      <c r="DZ1093" s="154"/>
      <c r="EA1093" s="154"/>
      <c r="EB1093" s="154"/>
      <c r="EC1093" s="154"/>
      <c r="ED1093" s="154"/>
      <c r="EE1093" s="154"/>
      <c r="EF1093" s="154"/>
      <c r="EG1093" s="154"/>
      <c r="EH1093" s="154"/>
      <c r="EI1093" s="154"/>
      <c r="EJ1093" s="154"/>
      <c r="EK1093" s="154"/>
      <c r="EL1093" s="154"/>
      <c r="EM1093" s="154"/>
      <c r="EN1093" s="154"/>
      <c r="EO1093" s="154"/>
      <c r="EP1093" s="154"/>
      <c r="EQ1093" s="154"/>
      <c r="ER1093" s="154"/>
      <c r="ES1093" s="154"/>
      <c r="ET1093" s="154"/>
      <c r="EU1093" s="154"/>
      <c r="EV1093" s="154"/>
    </row>
    <row r="1094" spans="32:152" ht="12.75">
      <c r="AF1094" s="154"/>
      <c r="AG1094" s="154"/>
      <c r="AH1094" s="154"/>
      <c r="AI1094" s="154"/>
      <c r="AJ1094" s="154"/>
      <c r="AK1094" s="154"/>
      <c r="AL1094" s="154"/>
      <c r="AM1094" s="154"/>
      <c r="AN1094" s="154"/>
      <c r="AO1094" s="154"/>
      <c r="AP1094" s="154"/>
      <c r="AQ1094" s="154"/>
      <c r="AR1094" s="154"/>
      <c r="AS1094" s="154"/>
      <c r="AT1094" s="154"/>
      <c r="AU1094" s="154"/>
      <c r="AV1094" s="154"/>
      <c r="AW1094" s="154"/>
      <c r="AX1094" s="154"/>
      <c r="AY1094" s="154"/>
      <c r="AZ1094" s="154"/>
      <c r="BA1094" s="154"/>
      <c r="BB1094" s="154"/>
      <c r="BC1094" s="154"/>
      <c r="BD1094" s="154"/>
      <c r="BE1094" s="154"/>
      <c r="BF1094" s="154"/>
      <c r="BG1094" s="154"/>
      <c r="BH1094" s="154"/>
      <c r="BI1094" s="154"/>
      <c r="BJ1094" s="154"/>
      <c r="BK1094" s="154"/>
      <c r="BL1094" s="154"/>
      <c r="BM1094" s="154"/>
      <c r="BN1094" s="154"/>
      <c r="BO1094" s="154"/>
      <c r="BP1094" s="154"/>
      <c r="BQ1094" s="154"/>
      <c r="BR1094" s="154"/>
      <c r="BS1094" s="154"/>
      <c r="BT1094" s="154"/>
      <c r="BU1094" s="154"/>
      <c r="BV1094" s="154"/>
      <c r="BW1094" s="154"/>
      <c r="BX1094" s="154"/>
      <c r="BY1094" s="154"/>
      <c r="BZ1094" s="154"/>
      <c r="CA1094" s="154"/>
      <c r="CB1094" s="154"/>
      <c r="CC1094" s="154"/>
      <c r="CD1094" s="154"/>
      <c r="CE1094" s="154"/>
      <c r="CF1094" s="154"/>
      <c r="CG1094" s="154"/>
      <c r="CH1094" s="154"/>
      <c r="CI1094" s="154"/>
      <c r="CJ1094" s="154"/>
      <c r="CK1094" s="154"/>
      <c r="CL1094" s="154"/>
      <c r="CM1094" s="154"/>
      <c r="CN1094" s="154"/>
      <c r="CO1094" s="154"/>
      <c r="CP1094" s="154"/>
      <c r="CQ1094" s="154"/>
      <c r="CR1094" s="154"/>
      <c r="CS1094" s="154"/>
      <c r="CT1094" s="154"/>
      <c r="CU1094" s="154"/>
      <c r="CV1094" s="154"/>
      <c r="CW1094" s="154"/>
      <c r="CX1094" s="154"/>
      <c r="CY1094" s="154"/>
      <c r="CZ1094" s="154"/>
      <c r="DA1094" s="154"/>
      <c r="DB1094" s="154"/>
      <c r="DC1094" s="154"/>
      <c r="DD1094" s="154"/>
      <c r="DE1094" s="154"/>
      <c r="DF1094" s="154"/>
      <c r="DG1094" s="154"/>
      <c r="DH1094" s="154"/>
      <c r="DI1094" s="154"/>
      <c r="DJ1094" s="154"/>
      <c r="DK1094" s="154"/>
      <c r="DL1094" s="154"/>
      <c r="DM1094" s="154"/>
      <c r="DN1094" s="154"/>
      <c r="DO1094" s="154"/>
      <c r="DP1094" s="154"/>
      <c r="DQ1094" s="154"/>
      <c r="DR1094" s="154"/>
      <c r="DS1094" s="154"/>
      <c r="DT1094" s="154"/>
      <c r="DU1094" s="154"/>
      <c r="DV1094" s="154"/>
      <c r="DW1094" s="154"/>
      <c r="DX1094" s="154"/>
      <c r="DY1094" s="154"/>
      <c r="DZ1094" s="154"/>
      <c r="EA1094" s="154"/>
      <c r="EB1094" s="154"/>
      <c r="EC1094" s="154"/>
      <c r="ED1094" s="154"/>
      <c r="EE1094" s="154"/>
      <c r="EF1094" s="154"/>
      <c r="EG1094" s="154"/>
      <c r="EH1094" s="154"/>
      <c r="EI1094" s="154"/>
      <c r="EJ1094" s="154"/>
      <c r="EK1094" s="154"/>
      <c r="EL1094" s="154"/>
      <c r="EM1094" s="154"/>
      <c r="EN1094" s="154"/>
      <c r="EO1094" s="154"/>
      <c r="EP1094" s="154"/>
      <c r="EQ1094" s="154"/>
      <c r="ER1094" s="154"/>
      <c r="ES1094" s="154"/>
      <c r="ET1094" s="154"/>
      <c r="EU1094" s="154"/>
      <c r="EV1094" s="154"/>
    </row>
    <row r="1095" spans="32:152" ht="12.75">
      <c r="AF1095" s="154"/>
      <c r="AG1095" s="154"/>
      <c r="AH1095" s="154"/>
      <c r="AI1095" s="154"/>
      <c r="AJ1095" s="154"/>
      <c r="AK1095" s="154"/>
      <c r="AL1095" s="154"/>
      <c r="AM1095" s="154"/>
      <c r="AN1095" s="154"/>
      <c r="AO1095" s="154"/>
      <c r="AP1095" s="154"/>
      <c r="AQ1095" s="154"/>
      <c r="AR1095" s="154"/>
      <c r="AS1095" s="154"/>
      <c r="AT1095" s="154"/>
      <c r="AU1095" s="154"/>
      <c r="AV1095" s="154"/>
      <c r="AW1095" s="154"/>
      <c r="AX1095" s="154"/>
      <c r="AY1095" s="154"/>
      <c r="AZ1095" s="154"/>
      <c r="BA1095" s="154"/>
      <c r="BB1095" s="154"/>
      <c r="BC1095" s="154"/>
      <c r="BD1095" s="154"/>
      <c r="BE1095" s="154"/>
      <c r="BF1095" s="154"/>
      <c r="BG1095" s="154"/>
      <c r="BH1095" s="154"/>
      <c r="BI1095" s="154"/>
      <c r="BJ1095" s="154"/>
      <c r="BK1095" s="154"/>
      <c r="BL1095" s="154"/>
      <c r="BM1095" s="154"/>
      <c r="BN1095" s="154"/>
      <c r="BO1095" s="154"/>
      <c r="BP1095" s="154"/>
      <c r="BQ1095" s="154"/>
      <c r="BR1095" s="154"/>
      <c r="BS1095" s="154"/>
      <c r="BT1095" s="154"/>
      <c r="BU1095" s="154"/>
      <c r="BV1095" s="154"/>
      <c r="BW1095" s="154"/>
      <c r="BX1095" s="154"/>
      <c r="BY1095" s="154"/>
      <c r="BZ1095" s="154"/>
      <c r="CA1095" s="154"/>
      <c r="CB1095" s="154"/>
      <c r="CC1095" s="154"/>
      <c r="CD1095" s="154"/>
      <c r="CE1095" s="154"/>
      <c r="CF1095" s="154"/>
      <c r="CG1095" s="154"/>
      <c r="CH1095" s="154"/>
      <c r="CI1095" s="154"/>
      <c r="CJ1095" s="154"/>
      <c r="CK1095" s="154"/>
      <c r="CL1095" s="154"/>
      <c r="CM1095" s="154"/>
      <c r="CN1095" s="154"/>
      <c r="CO1095" s="154"/>
      <c r="CP1095" s="154"/>
      <c r="CQ1095" s="154"/>
      <c r="CR1095" s="154"/>
      <c r="CS1095" s="154"/>
      <c r="CT1095" s="154"/>
      <c r="CU1095" s="154"/>
      <c r="CV1095" s="154"/>
      <c r="CW1095" s="154"/>
      <c r="CX1095" s="154"/>
      <c r="CY1095" s="154"/>
      <c r="CZ1095" s="154"/>
      <c r="DA1095" s="154"/>
      <c r="DB1095" s="154"/>
      <c r="DC1095" s="154"/>
      <c r="DD1095" s="154"/>
      <c r="DE1095" s="154"/>
      <c r="DF1095" s="154"/>
      <c r="DG1095" s="154"/>
      <c r="DH1095" s="154"/>
      <c r="DI1095" s="154"/>
      <c r="DJ1095" s="154"/>
      <c r="DK1095" s="154"/>
      <c r="DL1095" s="154"/>
      <c r="DM1095" s="154"/>
      <c r="DN1095" s="154"/>
      <c r="DO1095" s="154"/>
      <c r="DP1095" s="154"/>
      <c r="DQ1095" s="154"/>
      <c r="DR1095" s="154"/>
      <c r="DS1095" s="154"/>
      <c r="DT1095" s="154"/>
      <c r="DU1095" s="154"/>
      <c r="DV1095" s="154"/>
      <c r="DW1095" s="154"/>
      <c r="DX1095" s="154"/>
      <c r="DY1095" s="154"/>
      <c r="DZ1095" s="154"/>
      <c r="EA1095" s="154"/>
      <c r="EB1095" s="154"/>
      <c r="EC1095" s="154"/>
      <c r="ED1095" s="154"/>
      <c r="EE1095" s="154"/>
      <c r="EF1095" s="154"/>
      <c r="EG1095" s="154"/>
      <c r="EH1095" s="154"/>
      <c r="EI1095" s="154"/>
      <c r="EJ1095" s="154"/>
      <c r="EK1095" s="154"/>
      <c r="EL1095" s="154"/>
      <c r="EM1095" s="154"/>
      <c r="EN1095" s="154"/>
      <c r="EO1095" s="154"/>
      <c r="EP1095" s="154"/>
      <c r="EQ1095" s="154"/>
      <c r="ER1095" s="154"/>
      <c r="ES1095" s="154"/>
      <c r="ET1095" s="154"/>
      <c r="EU1095" s="154"/>
      <c r="EV1095" s="154"/>
    </row>
    <row r="1096" spans="32:152" ht="12.75">
      <c r="AF1096" s="154"/>
      <c r="AG1096" s="154"/>
      <c r="AH1096" s="154"/>
      <c r="AI1096" s="154"/>
      <c r="AJ1096" s="154"/>
      <c r="AK1096" s="154"/>
      <c r="AL1096" s="154"/>
      <c r="AM1096" s="154"/>
      <c r="AN1096" s="154"/>
      <c r="AO1096" s="154"/>
      <c r="AP1096" s="154"/>
      <c r="AQ1096" s="154"/>
      <c r="AR1096" s="154"/>
      <c r="AS1096" s="154"/>
      <c r="AT1096" s="154"/>
      <c r="AU1096" s="154"/>
      <c r="AV1096" s="154"/>
      <c r="AW1096" s="154"/>
      <c r="AX1096" s="154"/>
      <c r="AY1096" s="154"/>
      <c r="AZ1096" s="154"/>
      <c r="BA1096" s="154"/>
      <c r="BB1096" s="154"/>
      <c r="BC1096" s="154"/>
      <c r="BD1096" s="154"/>
      <c r="BE1096" s="154"/>
      <c r="BF1096" s="154"/>
      <c r="BG1096" s="154"/>
      <c r="BH1096" s="154"/>
      <c r="BI1096" s="154"/>
      <c r="BJ1096" s="154"/>
      <c r="BK1096" s="154"/>
      <c r="BL1096" s="154"/>
      <c r="BM1096" s="154"/>
      <c r="BN1096" s="154"/>
      <c r="BO1096" s="154"/>
      <c r="BP1096" s="154"/>
      <c r="BQ1096" s="154"/>
      <c r="BR1096" s="154"/>
      <c r="BS1096" s="154"/>
      <c r="BT1096" s="154"/>
      <c r="BU1096" s="154"/>
      <c r="BV1096" s="154"/>
      <c r="BW1096" s="154"/>
      <c r="BX1096" s="154"/>
      <c r="BY1096" s="154"/>
      <c r="BZ1096" s="154"/>
      <c r="CA1096" s="154"/>
      <c r="CB1096" s="154"/>
      <c r="CC1096" s="154"/>
      <c r="CD1096" s="154"/>
      <c r="CE1096" s="154"/>
      <c r="CF1096" s="154"/>
      <c r="CG1096" s="154"/>
      <c r="CH1096" s="154"/>
      <c r="CI1096" s="154"/>
      <c r="CJ1096" s="154"/>
      <c r="CK1096" s="154"/>
      <c r="CL1096" s="154"/>
      <c r="CM1096" s="154"/>
      <c r="CN1096" s="154"/>
      <c r="CO1096" s="154"/>
      <c r="CP1096" s="154"/>
      <c r="CQ1096" s="154"/>
      <c r="CR1096" s="154"/>
      <c r="CS1096" s="154"/>
      <c r="CT1096" s="154"/>
      <c r="CU1096" s="154"/>
      <c r="CV1096" s="154"/>
      <c r="CW1096" s="154"/>
      <c r="CX1096" s="154"/>
      <c r="CY1096" s="154"/>
      <c r="CZ1096" s="154"/>
      <c r="DA1096" s="154"/>
      <c r="DB1096" s="154"/>
      <c r="DC1096" s="154"/>
      <c r="DD1096" s="154"/>
      <c r="DE1096" s="154"/>
      <c r="DF1096" s="154"/>
      <c r="DG1096" s="154"/>
      <c r="DH1096" s="154"/>
      <c r="DI1096" s="154"/>
      <c r="DJ1096" s="154"/>
      <c r="DK1096" s="154"/>
      <c r="DL1096" s="154"/>
      <c r="DM1096" s="154"/>
      <c r="DN1096" s="154"/>
      <c r="DO1096" s="154"/>
      <c r="DP1096" s="154"/>
      <c r="DQ1096" s="154"/>
      <c r="DR1096" s="154"/>
      <c r="DS1096" s="154"/>
      <c r="DT1096" s="154"/>
      <c r="DU1096" s="154"/>
      <c r="DV1096" s="154"/>
      <c r="DW1096" s="154"/>
      <c r="DX1096" s="154"/>
      <c r="DY1096" s="154"/>
      <c r="DZ1096" s="154"/>
      <c r="EA1096" s="154"/>
      <c r="EB1096" s="154"/>
      <c r="EC1096" s="154"/>
      <c r="ED1096" s="154"/>
      <c r="EE1096" s="154"/>
      <c r="EF1096" s="154"/>
      <c r="EG1096" s="154"/>
      <c r="EH1096" s="154"/>
      <c r="EI1096" s="154"/>
      <c r="EJ1096" s="154"/>
      <c r="EK1096" s="154"/>
      <c r="EL1096" s="154"/>
      <c r="EM1096" s="154"/>
      <c r="EN1096" s="154"/>
      <c r="EO1096" s="154"/>
      <c r="EP1096" s="154"/>
      <c r="EQ1096" s="154"/>
      <c r="ER1096" s="154"/>
      <c r="ES1096" s="154"/>
      <c r="ET1096" s="154"/>
      <c r="EU1096" s="154"/>
      <c r="EV1096" s="154"/>
    </row>
    <row r="1097" spans="32:152" ht="12.75">
      <c r="AF1097" s="154"/>
      <c r="AG1097" s="154"/>
      <c r="AH1097" s="154"/>
      <c r="AI1097" s="154"/>
      <c r="AJ1097" s="154"/>
      <c r="AK1097" s="154"/>
      <c r="AL1097" s="154"/>
      <c r="AM1097" s="154"/>
      <c r="AN1097" s="154"/>
      <c r="AO1097" s="154"/>
      <c r="AP1097" s="154"/>
      <c r="AQ1097" s="154"/>
      <c r="AR1097" s="154"/>
      <c r="AS1097" s="154"/>
      <c r="AT1097" s="154"/>
      <c r="AU1097" s="154"/>
      <c r="AV1097" s="154"/>
      <c r="AW1097" s="154"/>
      <c r="AX1097" s="154"/>
      <c r="AY1097" s="154"/>
      <c r="AZ1097" s="154"/>
      <c r="BA1097" s="154"/>
      <c r="BB1097" s="154"/>
      <c r="BC1097" s="154"/>
      <c r="BD1097" s="154"/>
      <c r="BE1097" s="154"/>
      <c r="BF1097" s="154"/>
      <c r="BG1097" s="154"/>
      <c r="BH1097" s="154"/>
      <c r="BI1097" s="154"/>
      <c r="BJ1097" s="154"/>
      <c r="BK1097" s="154"/>
      <c r="BL1097" s="154"/>
      <c r="BM1097" s="154"/>
      <c r="BN1097" s="154"/>
      <c r="BO1097" s="154"/>
      <c r="BP1097" s="154"/>
      <c r="BQ1097" s="154"/>
      <c r="BR1097" s="154"/>
      <c r="BS1097" s="154"/>
      <c r="BT1097" s="154"/>
      <c r="BU1097" s="154"/>
      <c r="BV1097" s="154"/>
      <c r="BW1097" s="154"/>
      <c r="BX1097" s="154"/>
      <c r="BY1097" s="154"/>
      <c r="BZ1097" s="154"/>
      <c r="CA1097" s="154"/>
      <c r="CB1097" s="154"/>
      <c r="CC1097" s="154"/>
      <c r="CD1097" s="154"/>
      <c r="CE1097" s="154"/>
      <c r="CF1097" s="154"/>
      <c r="CG1097" s="154"/>
      <c r="CH1097" s="154"/>
      <c r="CI1097" s="154"/>
      <c r="CJ1097" s="154"/>
      <c r="CK1097" s="154"/>
      <c r="CL1097" s="154"/>
      <c r="CM1097" s="154"/>
      <c r="CN1097" s="154"/>
      <c r="CO1097" s="154"/>
      <c r="CP1097" s="154"/>
      <c r="CQ1097" s="154"/>
      <c r="CR1097" s="154"/>
      <c r="CS1097" s="154"/>
      <c r="CT1097" s="154"/>
      <c r="CU1097" s="154"/>
      <c r="CV1097" s="154"/>
      <c r="CW1097" s="154"/>
      <c r="CX1097" s="154"/>
      <c r="CY1097" s="154"/>
      <c r="CZ1097" s="154"/>
      <c r="DA1097" s="154"/>
      <c r="DB1097" s="154"/>
      <c r="DC1097" s="154"/>
      <c r="DD1097" s="154"/>
      <c r="DE1097" s="154"/>
      <c r="DF1097" s="154"/>
      <c r="DG1097" s="154"/>
      <c r="DH1097" s="154"/>
      <c r="DI1097" s="154"/>
      <c r="DJ1097" s="154"/>
      <c r="DK1097" s="154"/>
      <c r="DL1097" s="154"/>
      <c r="DM1097" s="154"/>
      <c r="DN1097" s="154"/>
      <c r="DO1097" s="154"/>
      <c r="DP1097" s="154"/>
      <c r="DQ1097" s="154"/>
      <c r="DR1097" s="154"/>
      <c r="DS1097" s="154"/>
      <c r="DT1097" s="154"/>
      <c r="DU1097" s="154"/>
      <c r="DV1097" s="154"/>
      <c r="DW1097" s="154"/>
      <c r="DX1097" s="154"/>
      <c r="DY1097" s="154"/>
      <c r="DZ1097" s="154"/>
      <c r="EA1097" s="154"/>
      <c r="EB1097" s="154"/>
      <c r="EC1097" s="154"/>
      <c r="ED1097" s="154"/>
      <c r="EE1097" s="154"/>
      <c r="EF1097" s="154"/>
      <c r="EG1097" s="154"/>
      <c r="EH1097" s="154"/>
      <c r="EI1097" s="154"/>
      <c r="EJ1097" s="154"/>
      <c r="EK1097" s="154"/>
      <c r="EL1097" s="154"/>
      <c r="EM1097" s="154"/>
      <c r="EN1097" s="154"/>
      <c r="EO1097" s="154"/>
      <c r="EP1097" s="154"/>
      <c r="EQ1097" s="154"/>
      <c r="ER1097" s="154"/>
      <c r="ES1097" s="154"/>
      <c r="ET1097" s="154"/>
      <c r="EU1097" s="154"/>
      <c r="EV1097" s="154"/>
    </row>
    <row r="1098" spans="32:152" ht="12.75">
      <c r="AF1098" s="154"/>
      <c r="AG1098" s="154"/>
      <c r="AH1098" s="154"/>
      <c r="AI1098" s="154"/>
      <c r="AJ1098" s="154"/>
      <c r="AK1098" s="154"/>
      <c r="AL1098" s="154"/>
      <c r="AM1098" s="154"/>
      <c r="AN1098" s="154"/>
      <c r="AO1098" s="154"/>
      <c r="AP1098" s="154"/>
      <c r="AQ1098" s="154"/>
      <c r="AR1098" s="154"/>
      <c r="AS1098" s="154"/>
      <c r="AT1098" s="154"/>
      <c r="AU1098" s="154"/>
      <c r="AV1098" s="154"/>
      <c r="AW1098" s="154"/>
      <c r="AX1098" s="154"/>
      <c r="AY1098" s="154"/>
      <c r="AZ1098" s="154"/>
      <c r="BA1098" s="154"/>
      <c r="BB1098" s="154"/>
      <c r="BC1098" s="154"/>
      <c r="BD1098" s="154"/>
      <c r="BE1098" s="154"/>
      <c r="BF1098" s="154"/>
      <c r="BG1098" s="154"/>
      <c r="BH1098" s="154"/>
      <c r="BI1098" s="154"/>
      <c r="BJ1098" s="154"/>
      <c r="BK1098" s="154"/>
      <c r="BL1098" s="154"/>
      <c r="BM1098" s="154"/>
      <c r="BN1098" s="154"/>
      <c r="BO1098" s="154"/>
      <c r="BP1098" s="154"/>
      <c r="BQ1098" s="154"/>
      <c r="BR1098" s="154"/>
      <c r="BS1098" s="154"/>
      <c r="BT1098" s="154"/>
      <c r="BU1098" s="154"/>
      <c r="BV1098" s="154"/>
      <c r="BW1098" s="154"/>
      <c r="BX1098" s="154"/>
      <c r="BY1098" s="154"/>
      <c r="BZ1098" s="154"/>
      <c r="CA1098" s="154"/>
      <c r="CB1098" s="154"/>
      <c r="CC1098" s="154"/>
      <c r="CD1098" s="154"/>
      <c r="CE1098" s="154"/>
      <c r="CF1098" s="154"/>
      <c r="CG1098" s="154"/>
      <c r="CH1098" s="154"/>
      <c r="CI1098" s="154"/>
      <c r="CJ1098" s="154"/>
      <c r="CK1098" s="154"/>
      <c r="CL1098" s="154"/>
      <c r="CM1098" s="154"/>
      <c r="CN1098" s="154"/>
      <c r="CO1098" s="154"/>
      <c r="CP1098" s="154"/>
      <c r="CQ1098" s="154"/>
      <c r="CR1098" s="154"/>
      <c r="CS1098" s="154"/>
      <c r="CT1098" s="154"/>
      <c r="CU1098" s="154"/>
      <c r="CV1098" s="154"/>
      <c r="CW1098" s="154"/>
      <c r="CX1098" s="154"/>
      <c r="CY1098" s="154"/>
      <c r="CZ1098" s="154"/>
      <c r="DA1098" s="154"/>
      <c r="DB1098" s="154"/>
      <c r="DC1098" s="154"/>
      <c r="DD1098" s="154"/>
      <c r="DE1098" s="154"/>
      <c r="DF1098" s="154"/>
      <c r="DG1098" s="154"/>
      <c r="DH1098" s="154"/>
      <c r="DI1098" s="154"/>
      <c r="DJ1098" s="154"/>
      <c r="DK1098" s="154"/>
      <c r="DL1098" s="154"/>
      <c r="DM1098" s="154"/>
      <c r="DN1098" s="154"/>
      <c r="DO1098" s="154"/>
      <c r="DP1098" s="154"/>
      <c r="DQ1098" s="154"/>
      <c r="DR1098" s="154"/>
      <c r="DS1098" s="154"/>
      <c r="DT1098" s="154"/>
      <c r="DU1098" s="154"/>
      <c r="DV1098" s="154"/>
      <c r="DW1098" s="154"/>
      <c r="DX1098" s="154"/>
      <c r="DY1098" s="154"/>
      <c r="DZ1098" s="154"/>
      <c r="EA1098" s="154"/>
      <c r="EB1098" s="154"/>
      <c r="EC1098" s="154"/>
      <c r="ED1098" s="154"/>
      <c r="EE1098" s="154"/>
      <c r="EF1098" s="154"/>
      <c r="EG1098" s="154"/>
      <c r="EH1098" s="154"/>
      <c r="EI1098" s="154"/>
      <c r="EJ1098" s="154"/>
      <c r="EK1098" s="154"/>
      <c r="EL1098" s="154"/>
      <c r="EM1098" s="154"/>
      <c r="EN1098" s="154"/>
      <c r="EO1098" s="154"/>
      <c r="EP1098" s="154"/>
      <c r="EQ1098" s="154"/>
      <c r="ER1098" s="154"/>
      <c r="ES1098" s="154"/>
      <c r="ET1098" s="154"/>
      <c r="EU1098" s="154"/>
      <c r="EV1098" s="154"/>
    </row>
    <row r="1099" spans="32:152" ht="12.75">
      <c r="AF1099" s="154"/>
      <c r="AG1099" s="154"/>
      <c r="AH1099" s="154"/>
      <c r="AI1099" s="154"/>
      <c r="AJ1099" s="154"/>
      <c r="AK1099" s="154"/>
      <c r="AL1099" s="154"/>
      <c r="AM1099" s="154"/>
      <c r="AN1099" s="154"/>
      <c r="AO1099" s="154"/>
      <c r="AP1099" s="154"/>
      <c r="AQ1099" s="154"/>
      <c r="AR1099" s="154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  <c r="BC1099" s="154"/>
      <c r="BD1099" s="154"/>
      <c r="BE1099" s="154"/>
      <c r="BF1099" s="154"/>
      <c r="BG1099" s="154"/>
      <c r="BH1099" s="154"/>
      <c r="BI1099" s="154"/>
      <c r="BJ1099" s="154"/>
      <c r="BK1099" s="154"/>
      <c r="BL1099" s="154"/>
      <c r="BM1099" s="154"/>
      <c r="BN1099" s="154"/>
      <c r="BO1099" s="154"/>
      <c r="BP1099" s="154"/>
      <c r="BQ1099" s="154"/>
      <c r="BR1099" s="154"/>
      <c r="BS1099" s="154"/>
      <c r="BT1099" s="154"/>
      <c r="BU1099" s="154"/>
      <c r="BV1099" s="154"/>
      <c r="BW1099" s="154"/>
      <c r="BX1099" s="154"/>
      <c r="BY1099" s="154"/>
      <c r="BZ1099" s="154"/>
      <c r="CA1099" s="154"/>
      <c r="CB1099" s="154"/>
      <c r="CC1099" s="154"/>
      <c r="CD1099" s="154"/>
      <c r="CE1099" s="154"/>
      <c r="CF1099" s="154"/>
      <c r="CG1099" s="154"/>
      <c r="CH1099" s="154"/>
      <c r="CI1099" s="154"/>
      <c r="CJ1099" s="154"/>
      <c r="CK1099" s="154"/>
      <c r="CL1099" s="154"/>
      <c r="CM1099" s="154"/>
      <c r="CN1099" s="154"/>
      <c r="CO1099" s="154"/>
      <c r="CP1099" s="154"/>
      <c r="CQ1099" s="154"/>
      <c r="CR1099" s="154"/>
      <c r="CS1099" s="154"/>
      <c r="CT1099" s="154"/>
      <c r="CU1099" s="154"/>
      <c r="CV1099" s="154"/>
      <c r="CW1099" s="154"/>
      <c r="CX1099" s="154"/>
      <c r="CY1099" s="154"/>
      <c r="CZ1099" s="154"/>
      <c r="DA1099" s="154"/>
      <c r="DB1099" s="154"/>
      <c r="DC1099" s="154"/>
      <c r="DD1099" s="154"/>
      <c r="DE1099" s="154"/>
      <c r="DF1099" s="154"/>
      <c r="DG1099" s="154"/>
      <c r="DH1099" s="154"/>
      <c r="DI1099" s="154"/>
      <c r="DJ1099" s="154"/>
      <c r="DK1099" s="154"/>
      <c r="DL1099" s="154"/>
      <c r="DM1099" s="154"/>
      <c r="DN1099" s="154"/>
      <c r="DO1099" s="154"/>
      <c r="DP1099" s="154"/>
      <c r="DQ1099" s="154"/>
      <c r="DR1099" s="154"/>
      <c r="DS1099" s="154"/>
      <c r="DT1099" s="154"/>
      <c r="DU1099" s="154"/>
      <c r="DV1099" s="154"/>
      <c r="DW1099" s="154"/>
      <c r="DX1099" s="154"/>
      <c r="DY1099" s="154"/>
      <c r="DZ1099" s="154"/>
      <c r="EA1099" s="154"/>
      <c r="EB1099" s="154"/>
      <c r="EC1099" s="154"/>
      <c r="ED1099" s="154"/>
      <c r="EE1099" s="154"/>
      <c r="EF1099" s="154"/>
      <c r="EG1099" s="154"/>
      <c r="EH1099" s="154"/>
      <c r="EI1099" s="154"/>
      <c r="EJ1099" s="154"/>
      <c r="EK1099" s="154"/>
      <c r="EL1099" s="154"/>
      <c r="EM1099" s="154"/>
      <c r="EN1099" s="154"/>
      <c r="EO1099" s="154"/>
      <c r="EP1099" s="154"/>
      <c r="EQ1099" s="154"/>
      <c r="ER1099" s="154"/>
      <c r="ES1099" s="154"/>
      <c r="ET1099" s="154"/>
      <c r="EU1099" s="154"/>
      <c r="EV1099" s="154"/>
    </row>
    <row r="1100" spans="32:152" ht="12.75">
      <c r="AF1100" s="154"/>
      <c r="AG1100" s="154"/>
      <c r="AH1100" s="154"/>
      <c r="AI1100" s="154"/>
      <c r="AJ1100" s="154"/>
      <c r="AK1100" s="154"/>
      <c r="AL1100" s="154"/>
      <c r="AM1100" s="154"/>
      <c r="AN1100" s="154"/>
      <c r="AO1100" s="154"/>
      <c r="AP1100" s="154"/>
      <c r="AQ1100" s="154"/>
      <c r="AR1100" s="154"/>
      <c r="AS1100" s="154"/>
      <c r="AT1100" s="154"/>
      <c r="AU1100" s="154"/>
      <c r="AV1100" s="154"/>
      <c r="AW1100" s="154"/>
      <c r="AX1100" s="154"/>
      <c r="AY1100" s="154"/>
      <c r="AZ1100" s="154"/>
      <c r="BA1100" s="154"/>
      <c r="BB1100" s="154"/>
      <c r="BC1100" s="154"/>
      <c r="BD1100" s="154"/>
      <c r="BE1100" s="154"/>
      <c r="BF1100" s="154"/>
      <c r="BG1100" s="154"/>
      <c r="BH1100" s="154"/>
      <c r="BI1100" s="154"/>
      <c r="BJ1100" s="154"/>
      <c r="BK1100" s="154"/>
      <c r="BL1100" s="154"/>
      <c r="BM1100" s="154"/>
      <c r="BN1100" s="154"/>
      <c r="BO1100" s="154"/>
      <c r="BP1100" s="154"/>
      <c r="BQ1100" s="154"/>
      <c r="BR1100" s="154"/>
      <c r="BS1100" s="154"/>
      <c r="BT1100" s="154"/>
      <c r="BU1100" s="154"/>
      <c r="BV1100" s="154"/>
      <c r="BW1100" s="154"/>
      <c r="BX1100" s="154"/>
      <c r="BY1100" s="154"/>
      <c r="BZ1100" s="154"/>
      <c r="CA1100" s="154"/>
      <c r="CB1100" s="154"/>
      <c r="CC1100" s="154"/>
      <c r="CD1100" s="154"/>
      <c r="CE1100" s="154"/>
      <c r="CF1100" s="154"/>
      <c r="CG1100" s="154"/>
      <c r="CH1100" s="154"/>
      <c r="CI1100" s="154"/>
      <c r="CJ1100" s="154"/>
      <c r="CK1100" s="154"/>
      <c r="CL1100" s="154"/>
      <c r="CM1100" s="154"/>
      <c r="CN1100" s="154"/>
      <c r="CO1100" s="154"/>
      <c r="CP1100" s="154"/>
      <c r="CQ1100" s="154"/>
      <c r="CR1100" s="154"/>
      <c r="CS1100" s="154"/>
      <c r="CT1100" s="154"/>
      <c r="CU1100" s="154"/>
      <c r="CV1100" s="154"/>
      <c r="CW1100" s="154"/>
      <c r="CX1100" s="154"/>
      <c r="CY1100" s="154"/>
      <c r="CZ1100" s="154"/>
      <c r="DA1100" s="154"/>
      <c r="DB1100" s="154"/>
      <c r="DC1100" s="154"/>
      <c r="DD1100" s="154"/>
      <c r="DE1100" s="154"/>
      <c r="DF1100" s="154"/>
      <c r="DG1100" s="154"/>
      <c r="DH1100" s="154"/>
      <c r="DI1100" s="154"/>
      <c r="DJ1100" s="154"/>
      <c r="DK1100" s="154"/>
      <c r="DL1100" s="154"/>
      <c r="DM1100" s="154"/>
      <c r="DN1100" s="154"/>
      <c r="DO1100" s="154"/>
      <c r="DP1100" s="154"/>
      <c r="DQ1100" s="154"/>
      <c r="DR1100" s="154"/>
      <c r="DS1100" s="154"/>
      <c r="DT1100" s="154"/>
      <c r="DU1100" s="154"/>
      <c r="DV1100" s="154"/>
      <c r="DW1100" s="154"/>
      <c r="DX1100" s="154"/>
      <c r="DY1100" s="154"/>
      <c r="DZ1100" s="154"/>
      <c r="EA1100" s="154"/>
      <c r="EB1100" s="154"/>
      <c r="EC1100" s="154"/>
      <c r="ED1100" s="154"/>
      <c r="EE1100" s="154"/>
      <c r="EF1100" s="154"/>
      <c r="EG1100" s="154"/>
      <c r="EH1100" s="154"/>
      <c r="EI1100" s="154"/>
      <c r="EJ1100" s="154"/>
      <c r="EK1100" s="154"/>
      <c r="EL1100" s="154"/>
      <c r="EM1100" s="154"/>
      <c r="EN1100" s="154"/>
      <c r="EO1100" s="154"/>
      <c r="EP1100" s="154"/>
      <c r="EQ1100" s="154"/>
      <c r="ER1100" s="154"/>
      <c r="ES1100" s="154"/>
      <c r="ET1100" s="154"/>
      <c r="EU1100" s="154"/>
      <c r="EV1100" s="154"/>
    </row>
    <row r="1101" spans="32:152" ht="12.75">
      <c r="AF1101" s="154"/>
      <c r="AG1101" s="154"/>
      <c r="AH1101" s="154"/>
      <c r="AI1101" s="154"/>
      <c r="AJ1101" s="154"/>
      <c r="AK1101" s="154"/>
      <c r="AL1101" s="154"/>
      <c r="AM1101" s="154"/>
      <c r="AN1101" s="154"/>
      <c r="AO1101" s="154"/>
      <c r="AP1101" s="154"/>
      <c r="AQ1101" s="154"/>
      <c r="AR1101" s="154"/>
      <c r="AS1101" s="154"/>
      <c r="AT1101" s="154"/>
      <c r="AU1101" s="154"/>
      <c r="AV1101" s="154"/>
      <c r="AW1101" s="154"/>
      <c r="AX1101" s="154"/>
      <c r="AY1101" s="154"/>
      <c r="AZ1101" s="154"/>
      <c r="BA1101" s="154"/>
      <c r="BB1101" s="154"/>
      <c r="BC1101" s="154"/>
      <c r="BD1101" s="154"/>
      <c r="BE1101" s="154"/>
      <c r="BF1101" s="154"/>
      <c r="BG1101" s="154"/>
      <c r="BH1101" s="154"/>
      <c r="BI1101" s="154"/>
      <c r="BJ1101" s="154"/>
      <c r="BK1101" s="154"/>
      <c r="BL1101" s="154"/>
      <c r="BM1101" s="154"/>
      <c r="BN1101" s="154"/>
      <c r="BO1101" s="154"/>
      <c r="BP1101" s="154"/>
      <c r="BQ1101" s="154"/>
      <c r="BR1101" s="154"/>
      <c r="BS1101" s="154"/>
      <c r="BT1101" s="154"/>
      <c r="BU1101" s="154"/>
      <c r="BV1101" s="154"/>
      <c r="BW1101" s="154"/>
      <c r="BX1101" s="154"/>
      <c r="BY1101" s="154"/>
      <c r="BZ1101" s="154"/>
      <c r="CA1101" s="154"/>
      <c r="CB1101" s="154"/>
      <c r="CC1101" s="154"/>
      <c r="CD1101" s="154"/>
      <c r="CE1101" s="154"/>
      <c r="CF1101" s="154"/>
      <c r="CG1101" s="154"/>
      <c r="CH1101" s="154"/>
      <c r="CI1101" s="154"/>
      <c r="CJ1101" s="154"/>
      <c r="CK1101" s="154"/>
      <c r="CL1101" s="154"/>
      <c r="CM1101" s="154"/>
      <c r="CN1101" s="154"/>
      <c r="CO1101" s="154"/>
      <c r="CP1101" s="154"/>
      <c r="CQ1101" s="154"/>
      <c r="CR1101" s="154"/>
      <c r="CS1101" s="154"/>
      <c r="CT1101" s="154"/>
      <c r="CU1101" s="154"/>
      <c r="CV1101" s="154"/>
      <c r="CW1101" s="154"/>
      <c r="CX1101" s="154"/>
      <c r="CY1101" s="154"/>
      <c r="CZ1101" s="154"/>
      <c r="DA1101" s="154"/>
      <c r="DB1101" s="154"/>
      <c r="DC1101" s="154"/>
      <c r="DD1101" s="154"/>
      <c r="DE1101" s="154"/>
      <c r="DF1101" s="154"/>
      <c r="DG1101" s="154"/>
      <c r="DH1101" s="154"/>
      <c r="DI1101" s="154"/>
      <c r="DJ1101" s="154"/>
      <c r="DK1101" s="154"/>
      <c r="DL1101" s="154"/>
      <c r="DM1101" s="154"/>
      <c r="DN1101" s="154"/>
      <c r="DO1101" s="154"/>
      <c r="DP1101" s="154"/>
      <c r="DQ1101" s="154"/>
      <c r="DR1101" s="154"/>
      <c r="DS1101" s="154"/>
      <c r="DT1101" s="154"/>
      <c r="DU1101" s="154"/>
      <c r="DV1101" s="154"/>
      <c r="DW1101" s="154"/>
      <c r="DX1101" s="154"/>
      <c r="DY1101" s="154"/>
      <c r="DZ1101" s="154"/>
      <c r="EA1101" s="154"/>
      <c r="EB1101" s="154"/>
      <c r="EC1101" s="154"/>
      <c r="ED1101" s="154"/>
      <c r="EE1101" s="154"/>
      <c r="EF1101" s="154"/>
      <c r="EG1101" s="154"/>
      <c r="EH1101" s="154"/>
      <c r="EI1101" s="154"/>
      <c r="EJ1101" s="154"/>
      <c r="EK1101" s="154"/>
      <c r="EL1101" s="154"/>
      <c r="EM1101" s="154"/>
      <c r="EN1101" s="154"/>
      <c r="EO1101" s="154"/>
      <c r="EP1101" s="154"/>
      <c r="EQ1101" s="154"/>
      <c r="ER1101" s="154"/>
      <c r="ES1101" s="154"/>
      <c r="ET1101" s="154"/>
      <c r="EU1101" s="154"/>
      <c r="EV1101" s="154"/>
    </row>
    <row r="1102" spans="32:152" ht="12.75">
      <c r="AF1102" s="154"/>
      <c r="AG1102" s="154"/>
      <c r="AH1102" s="154"/>
      <c r="AI1102" s="154"/>
      <c r="AJ1102" s="154"/>
      <c r="AK1102" s="154"/>
      <c r="AL1102" s="154"/>
      <c r="AM1102" s="154"/>
      <c r="AN1102" s="154"/>
      <c r="AO1102" s="154"/>
      <c r="AP1102" s="154"/>
      <c r="AQ1102" s="154"/>
      <c r="AR1102" s="154"/>
      <c r="AS1102" s="154"/>
      <c r="AT1102" s="154"/>
      <c r="AU1102" s="154"/>
      <c r="AV1102" s="154"/>
      <c r="AW1102" s="154"/>
      <c r="AX1102" s="154"/>
      <c r="AY1102" s="154"/>
      <c r="AZ1102" s="154"/>
      <c r="BA1102" s="154"/>
      <c r="BB1102" s="154"/>
      <c r="BC1102" s="154"/>
      <c r="BD1102" s="154"/>
      <c r="BE1102" s="154"/>
      <c r="BF1102" s="154"/>
      <c r="BG1102" s="154"/>
      <c r="BH1102" s="154"/>
      <c r="BI1102" s="154"/>
      <c r="BJ1102" s="154"/>
      <c r="BK1102" s="154"/>
      <c r="BL1102" s="154"/>
      <c r="BM1102" s="154"/>
      <c r="BN1102" s="154"/>
      <c r="BO1102" s="154"/>
      <c r="BP1102" s="154"/>
      <c r="BQ1102" s="154"/>
      <c r="BR1102" s="154"/>
      <c r="BS1102" s="154"/>
      <c r="BT1102" s="154"/>
      <c r="BU1102" s="154"/>
      <c r="BV1102" s="154"/>
      <c r="BW1102" s="154"/>
      <c r="BX1102" s="154"/>
      <c r="BY1102" s="154"/>
      <c r="BZ1102" s="154"/>
      <c r="CA1102" s="154"/>
      <c r="CB1102" s="154"/>
      <c r="CC1102" s="154"/>
      <c r="CD1102" s="154"/>
      <c r="CE1102" s="154"/>
      <c r="CF1102" s="154"/>
      <c r="CG1102" s="154"/>
      <c r="CH1102" s="154"/>
      <c r="CI1102" s="154"/>
      <c r="CJ1102" s="154"/>
      <c r="CK1102" s="154"/>
      <c r="CL1102" s="154"/>
      <c r="CM1102" s="154"/>
      <c r="CN1102" s="154"/>
      <c r="CO1102" s="154"/>
      <c r="CP1102" s="154"/>
      <c r="CQ1102" s="154"/>
      <c r="CR1102" s="154"/>
      <c r="CS1102" s="154"/>
      <c r="CT1102" s="154"/>
      <c r="CU1102" s="154"/>
      <c r="CV1102" s="154"/>
      <c r="CW1102" s="154"/>
      <c r="CX1102" s="154"/>
      <c r="CY1102" s="154"/>
      <c r="CZ1102" s="154"/>
      <c r="DA1102" s="154"/>
      <c r="DB1102" s="154"/>
      <c r="DC1102" s="154"/>
      <c r="DD1102" s="154"/>
      <c r="DE1102" s="154"/>
      <c r="DF1102" s="154"/>
      <c r="DG1102" s="154"/>
      <c r="DH1102" s="154"/>
      <c r="DI1102" s="154"/>
      <c r="DJ1102" s="154"/>
      <c r="DK1102" s="154"/>
      <c r="DL1102" s="154"/>
      <c r="DM1102" s="154"/>
      <c r="DN1102" s="154"/>
      <c r="DO1102" s="154"/>
      <c r="DP1102" s="154"/>
      <c r="DQ1102" s="154"/>
      <c r="DR1102" s="154"/>
      <c r="DS1102" s="154"/>
      <c r="DT1102" s="154"/>
      <c r="DU1102" s="154"/>
      <c r="DV1102" s="154"/>
      <c r="DW1102" s="154"/>
      <c r="DX1102" s="154"/>
      <c r="DY1102" s="154"/>
      <c r="DZ1102" s="154"/>
      <c r="EA1102" s="154"/>
      <c r="EB1102" s="154"/>
      <c r="EC1102" s="154"/>
      <c r="ED1102" s="154"/>
      <c r="EE1102" s="154"/>
      <c r="EF1102" s="154"/>
      <c r="EG1102" s="154"/>
      <c r="EH1102" s="154"/>
      <c r="EI1102" s="154"/>
      <c r="EJ1102" s="154"/>
      <c r="EK1102" s="154"/>
      <c r="EL1102" s="154"/>
      <c r="EM1102" s="154"/>
      <c r="EN1102" s="154"/>
      <c r="EO1102" s="154"/>
      <c r="EP1102" s="154"/>
      <c r="EQ1102" s="154"/>
      <c r="ER1102" s="154"/>
      <c r="ES1102" s="154"/>
      <c r="ET1102" s="154"/>
      <c r="EU1102" s="154"/>
      <c r="EV1102" s="154"/>
    </row>
    <row r="1103" spans="32:152" ht="12.75">
      <c r="AF1103" s="154"/>
      <c r="AG1103" s="154"/>
      <c r="AH1103" s="154"/>
      <c r="AI1103" s="154"/>
      <c r="AJ1103" s="154"/>
      <c r="AK1103" s="154"/>
      <c r="AL1103" s="154"/>
      <c r="AM1103" s="154"/>
      <c r="AN1103" s="154"/>
      <c r="AO1103" s="154"/>
      <c r="AP1103" s="154"/>
      <c r="AQ1103" s="154"/>
      <c r="AR1103" s="154"/>
      <c r="AS1103" s="154"/>
      <c r="AT1103" s="154"/>
      <c r="AU1103" s="154"/>
      <c r="AV1103" s="154"/>
      <c r="AW1103" s="154"/>
      <c r="AX1103" s="154"/>
      <c r="AY1103" s="154"/>
      <c r="AZ1103" s="154"/>
      <c r="BA1103" s="154"/>
      <c r="BB1103" s="154"/>
      <c r="BC1103" s="154"/>
      <c r="BD1103" s="154"/>
      <c r="BE1103" s="154"/>
      <c r="BF1103" s="154"/>
      <c r="BG1103" s="154"/>
      <c r="BH1103" s="154"/>
      <c r="BI1103" s="154"/>
      <c r="BJ1103" s="154"/>
      <c r="BK1103" s="154"/>
      <c r="BL1103" s="154"/>
      <c r="BM1103" s="154"/>
      <c r="BN1103" s="154"/>
      <c r="BO1103" s="154"/>
      <c r="BP1103" s="154"/>
      <c r="BQ1103" s="154"/>
      <c r="BR1103" s="154"/>
      <c r="BS1103" s="154"/>
      <c r="BT1103" s="154"/>
      <c r="BU1103" s="154"/>
      <c r="BV1103" s="154"/>
      <c r="BW1103" s="154"/>
      <c r="BX1103" s="154"/>
      <c r="BY1103" s="154"/>
      <c r="BZ1103" s="154"/>
      <c r="CA1103" s="154"/>
      <c r="CB1103" s="154"/>
      <c r="CC1103" s="154"/>
      <c r="CD1103" s="154"/>
      <c r="CE1103" s="154"/>
      <c r="CF1103" s="154"/>
      <c r="CG1103" s="154"/>
      <c r="CH1103" s="154"/>
      <c r="CI1103" s="154"/>
      <c r="CJ1103" s="154"/>
      <c r="CK1103" s="154"/>
      <c r="CL1103" s="154"/>
      <c r="CM1103" s="154"/>
      <c r="CN1103" s="154"/>
      <c r="CO1103" s="154"/>
      <c r="CP1103" s="154"/>
      <c r="CQ1103" s="154"/>
      <c r="CR1103" s="154"/>
      <c r="CS1103" s="154"/>
      <c r="CT1103" s="154"/>
      <c r="CU1103" s="154"/>
      <c r="CV1103" s="154"/>
      <c r="CW1103" s="154"/>
      <c r="CX1103" s="154"/>
      <c r="CY1103" s="154"/>
      <c r="CZ1103" s="154"/>
      <c r="DA1103" s="154"/>
      <c r="DB1103" s="154"/>
      <c r="DC1103" s="154"/>
      <c r="DD1103" s="154"/>
      <c r="DE1103" s="154"/>
      <c r="DF1103" s="154"/>
      <c r="DG1103" s="154"/>
      <c r="DH1103" s="154"/>
      <c r="DI1103" s="154"/>
      <c r="DJ1103" s="154"/>
      <c r="DK1103" s="154"/>
      <c r="DL1103" s="154"/>
      <c r="DM1103" s="154"/>
      <c r="DN1103" s="154"/>
      <c r="DO1103" s="154"/>
      <c r="DP1103" s="154"/>
      <c r="DQ1103" s="154"/>
      <c r="DR1103" s="154"/>
      <c r="DS1103" s="154"/>
      <c r="DT1103" s="154"/>
      <c r="DU1103" s="154"/>
      <c r="DV1103" s="154"/>
      <c r="DW1103" s="154"/>
      <c r="DX1103" s="154"/>
      <c r="DY1103" s="154"/>
      <c r="DZ1103" s="154"/>
      <c r="EA1103" s="154"/>
      <c r="EB1103" s="154"/>
      <c r="EC1103" s="154"/>
      <c r="ED1103" s="154"/>
      <c r="EE1103" s="154"/>
      <c r="EF1103" s="154"/>
      <c r="EG1103" s="154"/>
      <c r="EH1103" s="154"/>
      <c r="EI1103" s="154"/>
      <c r="EJ1103" s="154"/>
      <c r="EK1103" s="154"/>
      <c r="EL1103" s="154"/>
      <c r="EM1103" s="154"/>
      <c r="EN1103" s="154"/>
      <c r="EO1103" s="154"/>
      <c r="EP1103" s="154"/>
      <c r="EQ1103" s="154"/>
      <c r="ER1103" s="154"/>
      <c r="ES1103" s="154"/>
      <c r="ET1103" s="154"/>
      <c r="EU1103" s="154"/>
      <c r="EV1103" s="154"/>
    </row>
    <row r="1104" spans="32:152" ht="12.75">
      <c r="AF1104" s="154"/>
      <c r="AG1104" s="154"/>
      <c r="AH1104" s="154"/>
      <c r="AI1104" s="154"/>
      <c r="AJ1104" s="154"/>
      <c r="AK1104" s="154"/>
      <c r="AL1104" s="154"/>
      <c r="AM1104" s="154"/>
      <c r="AN1104" s="154"/>
      <c r="AO1104" s="154"/>
      <c r="AP1104" s="154"/>
      <c r="AQ1104" s="154"/>
      <c r="AR1104" s="154"/>
      <c r="AS1104" s="154"/>
      <c r="AT1104" s="154"/>
      <c r="AU1104" s="154"/>
      <c r="AV1104" s="154"/>
      <c r="AW1104" s="154"/>
      <c r="AX1104" s="154"/>
      <c r="AY1104" s="154"/>
      <c r="AZ1104" s="154"/>
      <c r="BA1104" s="154"/>
      <c r="BB1104" s="154"/>
      <c r="BC1104" s="154"/>
      <c r="BD1104" s="154"/>
      <c r="BE1104" s="154"/>
      <c r="BF1104" s="154"/>
      <c r="BG1104" s="154"/>
      <c r="BH1104" s="154"/>
      <c r="BI1104" s="154"/>
      <c r="BJ1104" s="154"/>
      <c r="BK1104" s="154"/>
      <c r="BL1104" s="154"/>
      <c r="BM1104" s="154"/>
      <c r="BN1104" s="154"/>
      <c r="BO1104" s="154"/>
      <c r="BP1104" s="154"/>
      <c r="BQ1104" s="154"/>
      <c r="BR1104" s="154"/>
      <c r="BS1104" s="154"/>
      <c r="BT1104" s="154"/>
      <c r="BU1104" s="154"/>
      <c r="BV1104" s="154"/>
      <c r="BW1104" s="154"/>
      <c r="BX1104" s="154"/>
      <c r="BY1104" s="154"/>
      <c r="BZ1104" s="154"/>
      <c r="CA1104" s="154"/>
      <c r="CB1104" s="154"/>
      <c r="CC1104" s="154"/>
      <c r="CD1104" s="154"/>
      <c r="CE1104" s="154"/>
      <c r="CF1104" s="154"/>
      <c r="CG1104" s="154"/>
      <c r="CH1104" s="154"/>
      <c r="CI1104" s="154"/>
      <c r="CJ1104" s="154"/>
      <c r="CK1104" s="154"/>
      <c r="CL1104" s="154"/>
      <c r="CM1104" s="154"/>
      <c r="CN1104" s="154"/>
      <c r="CO1104" s="154"/>
      <c r="CP1104" s="154"/>
      <c r="CQ1104" s="154"/>
      <c r="CR1104" s="154"/>
      <c r="CS1104" s="154"/>
      <c r="CT1104" s="154"/>
      <c r="CU1104" s="154"/>
      <c r="CV1104" s="154"/>
      <c r="CW1104" s="154"/>
      <c r="CX1104" s="154"/>
      <c r="CY1104" s="154"/>
      <c r="CZ1104" s="154"/>
      <c r="DA1104" s="154"/>
      <c r="DB1104" s="154"/>
      <c r="DC1104" s="154"/>
      <c r="DD1104" s="154"/>
      <c r="DE1104" s="154"/>
      <c r="DF1104" s="154"/>
      <c r="DG1104" s="154"/>
      <c r="DH1104" s="154"/>
      <c r="DI1104" s="154"/>
      <c r="DJ1104" s="154"/>
      <c r="DK1104" s="154"/>
      <c r="DL1104" s="154"/>
      <c r="DM1104" s="154"/>
      <c r="DN1104" s="154"/>
      <c r="DO1104" s="154"/>
      <c r="DP1104" s="154"/>
      <c r="DQ1104" s="154"/>
      <c r="DR1104" s="154"/>
      <c r="DS1104" s="154"/>
      <c r="DT1104" s="154"/>
      <c r="DU1104" s="154"/>
      <c r="DV1104" s="154"/>
      <c r="DW1104" s="154"/>
      <c r="DX1104" s="154"/>
      <c r="DY1104" s="154"/>
      <c r="DZ1104" s="154"/>
      <c r="EA1104" s="154"/>
      <c r="EB1104" s="154"/>
      <c r="EC1104" s="154"/>
      <c r="ED1104" s="154"/>
      <c r="EE1104" s="154"/>
      <c r="EF1104" s="154"/>
      <c r="EG1104" s="154"/>
      <c r="EH1104" s="154"/>
      <c r="EI1104" s="154"/>
      <c r="EJ1104" s="154"/>
      <c r="EK1104" s="154"/>
      <c r="EL1104" s="154"/>
      <c r="EM1104" s="154"/>
      <c r="EN1104" s="154"/>
      <c r="EO1104" s="154"/>
      <c r="EP1104" s="154"/>
      <c r="EQ1104" s="154"/>
      <c r="ER1104" s="154"/>
      <c r="ES1104" s="154"/>
      <c r="ET1104" s="154"/>
      <c r="EU1104" s="154"/>
      <c r="EV1104" s="154"/>
    </row>
    <row r="1105" spans="32:152" ht="12.75">
      <c r="AF1105" s="154"/>
      <c r="AG1105" s="154"/>
      <c r="AH1105" s="154"/>
      <c r="AI1105" s="154"/>
      <c r="AJ1105" s="154"/>
      <c r="AK1105" s="154"/>
      <c r="AL1105" s="154"/>
      <c r="AM1105" s="154"/>
      <c r="AN1105" s="154"/>
      <c r="AO1105" s="154"/>
      <c r="AP1105" s="154"/>
      <c r="AQ1105" s="154"/>
      <c r="AR1105" s="154"/>
      <c r="AS1105" s="154"/>
      <c r="AT1105" s="154"/>
      <c r="AU1105" s="154"/>
      <c r="AV1105" s="154"/>
      <c r="AW1105" s="154"/>
      <c r="AX1105" s="154"/>
      <c r="AY1105" s="154"/>
      <c r="AZ1105" s="154"/>
      <c r="BA1105" s="154"/>
      <c r="BB1105" s="154"/>
      <c r="BC1105" s="154"/>
      <c r="BD1105" s="154"/>
      <c r="BE1105" s="154"/>
      <c r="BF1105" s="154"/>
      <c r="BG1105" s="154"/>
      <c r="BH1105" s="154"/>
      <c r="BI1105" s="154"/>
      <c r="BJ1105" s="154"/>
      <c r="BK1105" s="154"/>
      <c r="BL1105" s="154"/>
      <c r="BM1105" s="154"/>
      <c r="BN1105" s="154"/>
      <c r="BO1105" s="154"/>
      <c r="BP1105" s="154"/>
      <c r="BQ1105" s="154"/>
      <c r="BR1105" s="154"/>
      <c r="BS1105" s="154"/>
      <c r="BT1105" s="154"/>
      <c r="BU1105" s="154"/>
      <c r="BV1105" s="154"/>
      <c r="BW1105" s="154"/>
      <c r="BX1105" s="154"/>
      <c r="BY1105" s="154"/>
      <c r="BZ1105" s="154"/>
      <c r="CA1105" s="154"/>
      <c r="CB1105" s="154"/>
      <c r="CC1105" s="154"/>
      <c r="CD1105" s="154"/>
      <c r="CE1105" s="154"/>
      <c r="CF1105" s="154"/>
      <c r="CG1105" s="154"/>
      <c r="CH1105" s="154"/>
      <c r="CI1105" s="154"/>
      <c r="CJ1105" s="154"/>
      <c r="CK1105" s="154"/>
      <c r="CL1105" s="154"/>
      <c r="CM1105" s="154"/>
      <c r="CN1105" s="154"/>
      <c r="CO1105" s="154"/>
      <c r="CP1105" s="154"/>
      <c r="CQ1105" s="154"/>
      <c r="CR1105" s="154"/>
      <c r="CS1105" s="154"/>
      <c r="CT1105" s="154"/>
      <c r="CU1105" s="154"/>
      <c r="CV1105" s="154"/>
      <c r="CW1105" s="154"/>
      <c r="CX1105" s="154"/>
      <c r="CY1105" s="154"/>
      <c r="CZ1105" s="154"/>
      <c r="DA1105" s="154"/>
      <c r="DB1105" s="154"/>
      <c r="DC1105" s="154"/>
      <c r="DD1105" s="154"/>
      <c r="DE1105" s="154"/>
      <c r="DF1105" s="154"/>
      <c r="DG1105" s="154"/>
      <c r="DH1105" s="154"/>
      <c r="DI1105" s="154"/>
      <c r="DJ1105" s="154"/>
      <c r="DK1105" s="154"/>
      <c r="DL1105" s="154"/>
      <c r="DM1105" s="154"/>
      <c r="DN1105" s="154"/>
      <c r="DO1105" s="154"/>
      <c r="DP1105" s="154"/>
      <c r="DQ1105" s="154"/>
      <c r="DR1105" s="154"/>
      <c r="DS1105" s="154"/>
      <c r="DT1105" s="154"/>
      <c r="DU1105" s="154"/>
      <c r="DV1105" s="154"/>
      <c r="DW1105" s="154"/>
      <c r="DX1105" s="154"/>
      <c r="DY1105" s="154"/>
      <c r="DZ1105" s="154"/>
      <c r="EA1105" s="154"/>
      <c r="EB1105" s="154"/>
      <c r="EC1105" s="154"/>
      <c r="ED1105" s="154"/>
      <c r="EE1105" s="154"/>
      <c r="EF1105" s="154"/>
      <c r="EG1105" s="154"/>
      <c r="EH1105" s="154"/>
      <c r="EI1105" s="154"/>
      <c r="EJ1105" s="154"/>
      <c r="EK1105" s="154"/>
      <c r="EL1105" s="154"/>
      <c r="EM1105" s="154"/>
      <c r="EN1105" s="154"/>
      <c r="EO1105" s="154"/>
      <c r="EP1105" s="154"/>
      <c r="EQ1105" s="154"/>
      <c r="ER1105" s="154"/>
      <c r="ES1105" s="154"/>
      <c r="ET1105" s="154"/>
      <c r="EU1105" s="154"/>
      <c r="EV1105" s="154"/>
    </row>
    <row r="1106" spans="32:152" ht="12.75">
      <c r="AF1106" s="154"/>
      <c r="AG1106" s="154"/>
      <c r="AH1106" s="154"/>
      <c r="AI1106" s="154"/>
      <c r="AJ1106" s="154"/>
      <c r="AK1106" s="154"/>
      <c r="AL1106" s="154"/>
      <c r="AM1106" s="154"/>
      <c r="AN1106" s="154"/>
      <c r="AO1106" s="154"/>
      <c r="AP1106" s="154"/>
      <c r="AQ1106" s="154"/>
      <c r="AR1106" s="154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  <c r="BC1106" s="154"/>
      <c r="BD1106" s="154"/>
      <c r="BE1106" s="154"/>
      <c r="BF1106" s="154"/>
      <c r="BG1106" s="154"/>
      <c r="BH1106" s="154"/>
      <c r="BI1106" s="154"/>
      <c r="BJ1106" s="154"/>
      <c r="BK1106" s="154"/>
      <c r="BL1106" s="154"/>
      <c r="BM1106" s="154"/>
      <c r="BN1106" s="154"/>
      <c r="BO1106" s="154"/>
      <c r="BP1106" s="154"/>
      <c r="BQ1106" s="154"/>
      <c r="BR1106" s="154"/>
      <c r="BS1106" s="154"/>
      <c r="BT1106" s="154"/>
      <c r="BU1106" s="154"/>
      <c r="BV1106" s="154"/>
      <c r="BW1106" s="154"/>
      <c r="BX1106" s="154"/>
      <c r="BY1106" s="154"/>
      <c r="BZ1106" s="154"/>
      <c r="CA1106" s="154"/>
      <c r="CB1106" s="154"/>
      <c r="CC1106" s="154"/>
      <c r="CD1106" s="154"/>
      <c r="CE1106" s="154"/>
      <c r="CF1106" s="154"/>
      <c r="CG1106" s="154"/>
      <c r="CH1106" s="154"/>
      <c r="CI1106" s="154"/>
      <c r="CJ1106" s="154"/>
      <c r="CK1106" s="154"/>
      <c r="CL1106" s="154"/>
      <c r="CM1106" s="154"/>
      <c r="CN1106" s="154"/>
      <c r="CO1106" s="154"/>
      <c r="CP1106" s="154"/>
      <c r="CQ1106" s="154"/>
      <c r="CR1106" s="154"/>
      <c r="CS1106" s="154"/>
      <c r="CT1106" s="154"/>
      <c r="CU1106" s="154"/>
      <c r="CV1106" s="154"/>
      <c r="CW1106" s="154"/>
      <c r="CX1106" s="154"/>
      <c r="CY1106" s="154"/>
      <c r="CZ1106" s="154"/>
      <c r="DA1106" s="154"/>
      <c r="DB1106" s="154"/>
      <c r="DC1106" s="154"/>
      <c r="DD1106" s="154"/>
      <c r="DE1106" s="154"/>
      <c r="DF1106" s="154"/>
      <c r="DG1106" s="154"/>
      <c r="DH1106" s="154"/>
      <c r="DI1106" s="154"/>
      <c r="DJ1106" s="154"/>
      <c r="DK1106" s="154"/>
      <c r="DL1106" s="154"/>
      <c r="DM1106" s="154"/>
      <c r="DN1106" s="154"/>
      <c r="DO1106" s="154"/>
      <c r="DP1106" s="154"/>
      <c r="DQ1106" s="154"/>
      <c r="DR1106" s="154"/>
      <c r="DS1106" s="154"/>
      <c r="DT1106" s="154"/>
      <c r="DU1106" s="154"/>
      <c r="DV1106" s="154"/>
      <c r="DW1106" s="154"/>
      <c r="DX1106" s="154"/>
      <c r="DY1106" s="154"/>
      <c r="DZ1106" s="154"/>
      <c r="EA1106" s="154"/>
      <c r="EB1106" s="154"/>
      <c r="EC1106" s="154"/>
      <c r="ED1106" s="154"/>
      <c r="EE1106" s="154"/>
      <c r="EF1106" s="154"/>
      <c r="EG1106" s="154"/>
      <c r="EH1106" s="154"/>
      <c r="EI1106" s="154"/>
      <c r="EJ1106" s="154"/>
      <c r="EK1106" s="154"/>
      <c r="EL1106" s="154"/>
      <c r="EM1106" s="154"/>
      <c r="EN1106" s="154"/>
      <c r="EO1106" s="154"/>
      <c r="EP1106" s="154"/>
      <c r="EQ1106" s="154"/>
      <c r="ER1106" s="154"/>
      <c r="ES1106" s="154"/>
      <c r="ET1106" s="154"/>
      <c r="EU1106" s="154"/>
      <c r="EV1106" s="154"/>
    </row>
    <row r="1107" spans="32:152" ht="12.75">
      <c r="AF1107" s="154"/>
      <c r="AG1107" s="154"/>
      <c r="AH1107" s="154"/>
      <c r="AI1107" s="154"/>
      <c r="AJ1107" s="154"/>
      <c r="AK1107" s="154"/>
      <c r="AL1107" s="154"/>
      <c r="AM1107" s="154"/>
      <c r="AN1107" s="154"/>
      <c r="AO1107" s="154"/>
      <c r="AP1107" s="154"/>
      <c r="AQ1107" s="154"/>
      <c r="AR1107" s="154"/>
      <c r="AS1107" s="154"/>
      <c r="AT1107" s="154"/>
      <c r="AU1107" s="154"/>
      <c r="AV1107" s="154"/>
      <c r="AW1107" s="154"/>
      <c r="AX1107" s="154"/>
      <c r="AY1107" s="154"/>
      <c r="AZ1107" s="154"/>
      <c r="BA1107" s="154"/>
      <c r="BB1107" s="154"/>
      <c r="BC1107" s="154"/>
      <c r="BD1107" s="154"/>
      <c r="BE1107" s="154"/>
      <c r="BF1107" s="154"/>
      <c r="BG1107" s="154"/>
      <c r="BH1107" s="154"/>
      <c r="BI1107" s="154"/>
      <c r="BJ1107" s="154"/>
      <c r="BK1107" s="154"/>
      <c r="BL1107" s="154"/>
      <c r="BM1107" s="154"/>
      <c r="BN1107" s="154"/>
      <c r="BO1107" s="154"/>
      <c r="BP1107" s="154"/>
      <c r="BQ1107" s="154"/>
      <c r="BR1107" s="154"/>
      <c r="BS1107" s="154"/>
      <c r="BT1107" s="154"/>
      <c r="BU1107" s="154"/>
      <c r="BV1107" s="154"/>
      <c r="BW1107" s="154"/>
      <c r="BX1107" s="154"/>
      <c r="BY1107" s="154"/>
      <c r="BZ1107" s="154"/>
      <c r="CA1107" s="154"/>
      <c r="CB1107" s="154"/>
      <c r="CC1107" s="154"/>
      <c r="CD1107" s="154"/>
      <c r="CE1107" s="154"/>
      <c r="CF1107" s="154"/>
      <c r="CG1107" s="154"/>
      <c r="CH1107" s="154"/>
      <c r="CI1107" s="154"/>
      <c r="CJ1107" s="154"/>
      <c r="CK1107" s="154"/>
      <c r="CL1107" s="154"/>
      <c r="CM1107" s="154"/>
      <c r="CN1107" s="154"/>
      <c r="CO1107" s="154"/>
      <c r="CP1107" s="154"/>
      <c r="CQ1107" s="154"/>
      <c r="CR1107" s="154"/>
      <c r="CS1107" s="154"/>
      <c r="CT1107" s="154"/>
      <c r="CU1107" s="154"/>
      <c r="CV1107" s="154"/>
      <c r="CW1107" s="154"/>
      <c r="CX1107" s="154"/>
      <c r="CY1107" s="154"/>
      <c r="CZ1107" s="154"/>
      <c r="DA1107" s="154"/>
      <c r="DB1107" s="154"/>
      <c r="DC1107" s="154"/>
      <c r="DD1107" s="154"/>
      <c r="DE1107" s="154"/>
      <c r="DF1107" s="154"/>
      <c r="DG1107" s="154"/>
      <c r="DH1107" s="154"/>
      <c r="DI1107" s="154"/>
      <c r="DJ1107" s="154"/>
      <c r="DK1107" s="154"/>
      <c r="DL1107" s="154"/>
      <c r="DM1107" s="154"/>
      <c r="DN1107" s="154"/>
      <c r="DO1107" s="154"/>
      <c r="DP1107" s="154"/>
      <c r="DQ1107" s="154"/>
      <c r="DR1107" s="154"/>
      <c r="DS1107" s="154"/>
      <c r="DT1107" s="154"/>
      <c r="DU1107" s="154"/>
      <c r="DV1107" s="154"/>
      <c r="DW1107" s="154"/>
      <c r="DX1107" s="154"/>
      <c r="DY1107" s="154"/>
      <c r="DZ1107" s="154"/>
      <c r="EA1107" s="154"/>
      <c r="EB1107" s="154"/>
      <c r="EC1107" s="154"/>
      <c r="ED1107" s="154"/>
      <c r="EE1107" s="154"/>
      <c r="EF1107" s="154"/>
      <c r="EG1107" s="154"/>
      <c r="EH1107" s="154"/>
      <c r="EI1107" s="154"/>
      <c r="EJ1107" s="154"/>
      <c r="EK1107" s="154"/>
      <c r="EL1107" s="154"/>
      <c r="EM1107" s="154"/>
      <c r="EN1107" s="154"/>
      <c r="EO1107" s="154"/>
      <c r="EP1107" s="154"/>
      <c r="EQ1107" s="154"/>
      <c r="ER1107" s="154"/>
      <c r="ES1107" s="154"/>
      <c r="ET1107" s="154"/>
      <c r="EU1107" s="154"/>
      <c r="EV1107" s="154"/>
    </row>
    <row r="1108" spans="32:152" ht="12.75">
      <c r="AF1108" s="154"/>
      <c r="AG1108" s="154"/>
      <c r="AH1108" s="154"/>
      <c r="AI1108" s="154"/>
      <c r="AJ1108" s="154"/>
      <c r="AK1108" s="154"/>
      <c r="AL1108" s="154"/>
      <c r="AM1108" s="154"/>
      <c r="AN1108" s="154"/>
      <c r="AO1108" s="154"/>
      <c r="AP1108" s="154"/>
      <c r="AQ1108" s="154"/>
      <c r="AR1108" s="154"/>
      <c r="AS1108" s="154"/>
      <c r="AT1108" s="154"/>
      <c r="AU1108" s="154"/>
      <c r="AV1108" s="154"/>
      <c r="AW1108" s="154"/>
      <c r="AX1108" s="154"/>
      <c r="AY1108" s="154"/>
      <c r="AZ1108" s="154"/>
      <c r="BA1108" s="154"/>
      <c r="BB1108" s="154"/>
      <c r="BC1108" s="154"/>
      <c r="BD1108" s="154"/>
      <c r="BE1108" s="154"/>
      <c r="BF1108" s="154"/>
      <c r="BG1108" s="154"/>
      <c r="BH1108" s="154"/>
      <c r="BI1108" s="154"/>
      <c r="BJ1108" s="154"/>
      <c r="BK1108" s="154"/>
      <c r="BL1108" s="154"/>
      <c r="BM1108" s="154"/>
      <c r="BN1108" s="154"/>
      <c r="BO1108" s="154"/>
      <c r="BP1108" s="154"/>
      <c r="BQ1108" s="154"/>
      <c r="BR1108" s="154"/>
      <c r="BS1108" s="154"/>
      <c r="BT1108" s="154"/>
      <c r="BU1108" s="154"/>
      <c r="BV1108" s="154"/>
      <c r="BW1108" s="154"/>
      <c r="BX1108" s="154"/>
      <c r="BY1108" s="154"/>
      <c r="BZ1108" s="154"/>
      <c r="CA1108" s="154"/>
      <c r="CB1108" s="154"/>
      <c r="CC1108" s="154"/>
      <c r="CD1108" s="154"/>
      <c r="CE1108" s="154"/>
      <c r="CF1108" s="154"/>
      <c r="CG1108" s="154"/>
      <c r="CH1108" s="154"/>
      <c r="CI1108" s="154"/>
      <c r="CJ1108" s="154"/>
      <c r="CK1108" s="154"/>
      <c r="CL1108" s="154"/>
      <c r="CM1108" s="154"/>
      <c r="CN1108" s="154"/>
      <c r="CO1108" s="154"/>
      <c r="CP1108" s="154"/>
      <c r="CQ1108" s="154"/>
      <c r="CR1108" s="154"/>
      <c r="CS1108" s="154"/>
      <c r="CT1108" s="154"/>
      <c r="CU1108" s="154"/>
      <c r="CV1108" s="154"/>
      <c r="CW1108" s="154"/>
      <c r="CX1108" s="154"/>
      <c r="CY1108" s="154"/>
      <c r="CZ1108" s="154"/>
      <c r="DA1108" s="154"/>
      <c r="DB1108" s="154"/>
      <c r="DC1108" s="154"/>
      <c r="DD1108" s="154"/>
      <c r="DE1108" s="154"/>
      <c r="DF1108" s="154"/>
      <c r="DG1108" s="154"/>
      <c r="DH1108" s="154"/>
      <c r="DI1108" s="154"/>
      <c r="DJ1108" s="154"/>
      <c r="DK1108" s="154"/>
      <c r="DL1108" s="154"/>
      <c r="DM1108" s="154"/>
      <c r="DN1108" s="154"/>
      <c r="DO1108" s="154"/>
      <c r="DP1108" s="154"/>
      <c r="DQ1108" s="154"/>
      <c r="DR1108" s="154"/>
      <c r="DS1108" s="154"/>
      <c r="DT1108" s="154"/>
      <c r="DU1108" s="154"/>
      <c r="DV1108" s="154"/>
      <c r="DW1108" s="154"/>
      <c r="DX1108" s="154"/>
      <c r="DY1108" s="154"/>
      <c r="DZ1108" s="154"/>
      <c r="EA1108" s="154"/>
      <c r="EB1108" s="154"/>
      <c r="EC1108" s="154"/>
      <c r="ED1108" s="154"/>
      <c r="EE1108" s="154"/>
      <c r="EF1108" s="154"/>
      <c r="EG1108" s="154"/>
      <c r="EH1108" s="154"/>
      <c r="EI1108" s="154"/>
      <c r="EJ1108" s="154"/>
      <c r="EK1108" s="154"/>
      <c r="EL1108" s="154"/>
      <c r="EM1108" s="154"/>
      <c r="EN1108" s="154"/>
      <c r="EO1108" s="154"/>
      <c r="EP1108" s="154"/>
      <c r="EQ1108" s="154"/>
      <c r="ER1108" s="154"/>
      <c r="ES1108" s="154"/>
      <c r="ET1108" s="154"/>
      <c r="EU1108" s="154"/>
      <c r="EV1108" s="154"/>
    </row>
    <row r="1109" spans="32:152" ht="12.75">
      <c r="AF1109" s="154"/>
      <c r="AG1109" s="154"/>
      <c r="AH1109" s="154"/>
      <c r="AI1109" s="154"/>
      <c r="AJ1109" s="154"/>
      <c r="AK1109" s="154"/>
      <c r="AL1109" s="154"/>
      <c r="AM1109" s="154"/>
      <c r="AN1109" s="154"/>
      <c r="AO1109" s="154"/>
      <c r="AP1109" s="154"/>
      <c r="AQ1109" s="154"/>
      <c r="AR1109" s="154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  <c r="BC1109" s="154"/>
      <c r="BD1109" s="154"/>
      <c r="BE1109" s="154"/>
      <c r="BF1109" s="154"/>
      <c r="BG1109" s="154"/>
      <c r="BH1109" s="154"/>
      <c r="BI1109" s="154"/>
      <c r="BJ1109" s="154"/>
      <c r="BK1109" s="154"/>
      <c r="BL1109" s="154"/>
      <c r="BM1109" s="154"/>
      <c r="BN1109" s="154"/>
      <c r="BO1109" s="154"/>
      <c r="BP1109" s="154"/>
      <c r="BQ1109" s="154"/>
      <c r="BR1109" s="154"/>
      <c r="BS1109" s="154"/>
      <c r="BT1109" s="154"/>
      <c r="BU1109" s="154"/>
      <c r="BV1109" s="154"/>
      <c r="BW1109" s="154"/>
      <c r="BX1109" s="154"/>
      <c r="BY1109" s="154"/>
      <c r="BZ1109" s="154"/>
      <c r="CA1109" s="154"/>
      <c r="CB1109" s="154"/>
      <c r="CC1109" s="154"/>
      <c r="CD1109" s="154"/>
      <c r="CE1109" s="154"/>
      <c r="CF1109" s="154"/>
      <c r="CG1109" s="154"/>
      <c r="CH1109" s="154"/>
      <c r="CI1109" s="154"/>
      <c r="CJ1109" s="154"/>
      <c r="CK1109" s="154"/>
      <c r="CL1109" s="154"/>
      <c r="CM1109" s="154"/>
      <c r="CN1109" s="154"/>
      <c r="CO1109" s="154"/>
      <c r="CP1109" s="154"/>
      <c r="CQ1109" s="154"/>
      <c r="CR1109" s="154"/>
      <c r="CS1109" s="154"/>
      <c r="CT1109" s="154"/>
      <c r="CU1109" s="154"/>
      <c r="CV1109" s="154"/>
      <c r="CW1109" s="154"/>
      <c r="CX1109" s="154"/>
      <c r="CY1109" s="154"/>
      <c r="CZ1109" s="154"/>
      <c r="DA1109" s="154"/>
      <c r="DB1109" s="154"/>
      <c r="DC1109" s="154"/>
      <c r="DD1109" s="154"/>
      <c r="DE1109" s="154"/>
      <c r="DF1109" s="154"/>
      <c r="DG1109" s="154"/>
      <c r="DH1109" s="154"/>
      <c r="DI1109" s="154"/>
      <c r="DJ1109" s="154"/>
      <c r="DK1109" s="154"/>
      <c r="DL1109" s="154"/>
      <c r="DM1109" s="154"/>
      <c r="DN1109" s="154"/>
      <c r="DO1109" s="154"/>
      <c r="DP1109" s="154"/>
      <c r="DQ1109" s="154"/>
      <c r="DR1109" s="154"/>
      <c r="DS1109" s="154"/>
      <c r="DT1109" s="154"/>
      <c r="DU1109" s="154"/>
      <c r="DV1109" s="154"/>
      <c r="DW1109" s="154"/>
      <c r="DX1109" s="154"/>
      <c r="DY1109" s="154"/>
      <c r="DZ1109" s="154"/>
      <c r="EA1109" s="154"/>
      <c r="EB1109" s="154"/>
      <c r="EC1109" s="154"/>
      <c r="ED1109" s="154"/>
      <c r="EE1109" s="154"/>
      <c r="EF1109" s="154"/>
      <c r="EG1109" s="154"/>
      <c r="EH1109" s="154"/>
      <c r="EI1109" s="154"/>
      <c r="EJ1109" s="154"/>
      <c r="EK1109" s="154"/>
      <c r="EL1109" s="154"/>
      <c r="EM1109" s="154"/>
      <c r="EN1109" s="154"/>
      <c r="EO1109" s="154"/>
      <c r="EP1109" s="154"/>
      <c r="EQ1109" s="154"/>
      <c r="ER1109" s="154"/>
      <c r="ES1109" s="154"/>
      <c r="ET1109" s="154"/>
      <c r="EU1109" s="154"/>
      <c r="EV1109" s="154"/>
    </row>
    <row r="1110" spans="32:152" ht="12.75">
      <c r="AF1110" s="154"/>
      <c r="AG1110" s="154"/>
      <c r="AH1110" s="154"/>
      <c r="AI1110" s="154"/>
      <c r="AJ1110" s="154"/>
      <c r="AK1110" s="154"/>
      <c r="AL1110" s="154"/>
      <c r="AM1110" s="154"/>
      <c r="AN1110" s="154"/>
      <c r="AO1110" s="154"/>
      <c r="AP1110" s="154"/>
      <c r="AQ1110" s="154"/>
      <c r="AR1110" s="154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  <c r="BC1110" s="154"/>
      <c r="BD1110" s="154"/>
      <c r="BE1110" s="154"/>
      <c r="BF1110" s="154"/>
      <c r="BG1110" s="154"/>
      <c r="BH1110" s="154"/>
      <c r="BI1110" s="154"/>
      <c r="BJ1110" s="154"/>
      <c r="BK1110" s="154"/>
      <c r="BL1110" s="154"/>
      <c r="BM1110" s="154"/>
      <c r="BN1110" s="154"/>
      <c r="BO1110" s="154"/>
      <c r="BP1110" s="154"/>
      <c r="BQ1110" s="154"/>
      <c r="BR1110" s="154"/>
      <c r="BS1110" s="154"/>
      <c r="BT1110" s="154"/>
      <c r="BU1110" s="154"/>
      <c r="BV1110" s="154"/>
      <c r="BW1110" s="154"/>
      <c r="BX1110" s="154"/>
      <c r="BY1110" s="154"/>
      <c r="BZ1110" s="154"/>
      <c r="CA1110" s="154"/>
      <c r="CB1110" s="154"/>
      <c r="CC1110" s="154"/>
      <c r="CD1110" s="154"/>
      <c r="CE1110" s="154"/>
      <c r="CF1110" s="154"/>
      <c r="CG1110" s="154"/>
      <c r="CH1110" s="154"/>
      <c r="CI1110" s="154"/>
      <c r="CJ1110" s="154"/>
      <c r="CK1110" s="154"/>
      <c r="CL1110" s="154"/>
      <c r="CM1110" s="154"/>
      <c r="CN1110" s="154"/>
      <c r="CO1110" s="154"/>
      <c r="CP1110" s="154"/>
      <c r="CQ1110" s="154"/>
      <c r="CR1110" s="154"/>
      <c r="CS1110" s="154"/>
      <c r="CT1110" s="154"/>
      <c r="CU1110" s="154"/>
      <c r="CV1110" s="154"/>
      <c r="CW1110" s="154"/>
      <c r="CX1110" s="154"/>
      <c r="CY1110" s="154"/>
      <c r="CZ1110" s="154"/>
      <c r="DA1110" s="154"/>
      <c r="DB1110" s="154"/>
      <c r="DC1110" s="154"/>
      <c r="DD1110" s="154"/>
      <c r="DE1110" s="154"/>
      <c r="DF1110" s="154"/>
      <c r="DG1110" s="154"/>
      <c r="DH1110" s="154"/>
      <c r="DI1110" s="154"/>
      <c r="DJ1110" s="154"/>
      <c r="DK1110" s="154"/>
      <c r="DL1110" s="154"/>
      <c r="DM1110" s="154"/>
      <c r="DN1110" s="154"/>
      <c r="DO1110" s="154"/>
      <c r="DP1110" s="154"/>
      <c r="DQ1110" s="154"/>
      <c r="DR1110" s="154"/>
      <c r="DS1110" s="154"/>
      <c r="DT1110" s="154"/>
      <c r="DU1110" s="154"/>
      <c r="DV1110" s="154"/>
      <c r="DW1110" s="154"/>
      <c r="DX1110" s="154"/>
      <c r="DY1110" s="154"/>
      <c r="DZ1110" s="154"/>
      <c r="EA1110" s="154"/>
      <c r="EB1110" s="154"/>
      <c r="EC1110" s="154"/>
      <c r="ED1110" s="154"/>
      <c r="EE1110" s="154"/>
      <c r="EF1110" s="154"/>
      <c r="EG1110" s="154"/>
      <c r="EH1110" s="154"/>
      <c r="EI1110" s="154"/>
      <c r="EJ1110" s="154"/>
      <c r="EK1110" s="154"/>
      <c r="EL1110" s="154"/>
      <c r="EM1110" s="154"/>
      <c r="EN1110" s="154"/>
      <c r="EO1110" s="154"/>
      <c r="EP1110" s="154"/>
      <c r="EQ1110" s="154"/>
      <c r="ER1110" s="154"/>
      <c r="ES1110" s="154"/>
      <c r="ET1110" s="154"/>
      <c r="EU1110" s="154"/>
      <c r="EV1110" s="154"/>
    </row>
    <row r="1111" spans="32:152" ht="12.75">
      <c r="AF1111" s="154"/>
      <c r="AG1111" s="154"/>
      <c r="AH1111" s="154"/>
      <c r="AI1111" s="154"/>
      <c r="AJ1111" s="154"/>
      <c r="AK1111" s="154"/>
      <c r="AL1111" s="154"/>
      <c r="AM1111" s="154"/>
      <c r="AN1111" s="154"/>
      <c r="AO1111" s="154"/>
      <c r="AP1111" s="154"/>
      <c r="AQ1111" s="154"/>
      <c r="AR1111" s="154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  <c r="BC1111" s="154"/>
      <c r="BD1111" s="154"/>
      <c r="BE1111" s="154"/>
      <c r="BF1111" s="154"/>
      <c r="BG1111" s="154"/>
      <c r="BH1111" s="154"/>
      <c r="BI1111" s="154"/>
      <c r="BJ1111" s="154"/>
      <c r="BK1111" s="154"/>
      <c r="BL1111" s="154"/>
      <c r="BM1111" s="154"/>
      <c r="BN1111" s="154"/>
      <c r="BO1111" s="154"/>
      <c r="BP1111" s="154"/>
      <c r="BQ1111" s="154"/>
      <c r="BR1111" s="154"/>
      <c r="BS1111" s="154"/>
      <c r="BT1111" s="154"/>
      <c r="BU1111" s="154"/>
      <c r="BV1111" s="154"/>
      <c r="BW1111" s="154"/>
      <c r="BX1111" s="154"/>
      <c r="BY1111" s="154"/>
      <c r="BZ1111" s="154"/>
      <c r="CA1111" s="154"/>
      <c r="CB1111" s="154"/>
      <c r="CC1111" s="154"/>
      <c r="CD1111" s="154"/>
      <c r="CE1111" s="154"/>
      <c r="CF1111" s="154"/>
      <c r="CG1111" s="154"/>
      <c r="CH1111" s="154"/>
      <c r="CI1111" s="154"/>
      <c r="CJ1111" s="154"/>
      <c r="CK1111" s="154"/>
      <c r="CL1111" s="154"/>
      <c r="CM1111" s="154"/>
      <c r="CN1111" s="154"/>
      <c r="CO1111" s="154"/>
      <c r="CP1111" s="154"/>
      <c r="CQ1111" s="154"/>
      <c r="CR1111" s="154"/>
      <c r="CS1111" s="154"/>
      <c r="CT1111" s="154"/>
      <c r="CU1111" s="154"/>
      <c r="CV1111" s="154"/>
      <c r="CW1111" s="154"/>
      <c r="CX1111" s="154"/>
      <c r="CY1111" s="154"/>
      <c r="CZ1111" s="154"/>
      <c r="DA1111" s="154"/>
      <c r="DB1111" s="154"/>
      <c r="DC1111" s="154"/>
      <c r="DD1111" s="154"/>
      <c r="DE1111" s="154"/>
      <c r="DF1111" s="154"/>
      <c r="DG1111" s="154"/>
      <c r="DH1111" s="154"/>
      <c r="DI1111" s="154"/>
      <c r="DJ1111" s="154"/>
      <c r="DK1111" s="154"/>
      <c r="DL1111" s="154"/>
      <c r="DM1111" s="154"/>
      <c r="DN1111" s="154"/>
      <c r="DO1111" s="154"/>
      <c r="DP1111" s="154"/>
      <c r="DQ1111" s="154"/>
      <c r="DR1111" s="154"/>
      <c r="DS1111" s="154"/>
      <c r="DT1111" s="154"/>
      <c r="DU1111" s="154"/>
      <c r="DV1111" s="154"/>
      <c r="DW1111" s="154"/>
      <c r="DX1111" s="154"/>
      <c r="DY1111" s="154"/>
      <c r="DZ1111" s="154"/>
      <c r="EA1111" s="154"/>
      <c r="EB1111" s="154"/>
      <c r="EC1111" s="154"/>
      <c r="ED1111" s="154"/>
      <c r="EE1111" s="154"/>
      <c r="EF1111" s="154"/>
      <c r="EG1111" s="154"/>
      <c r="EH1111" s="154"/>
      <c r="EI1111" s="154"/>
      <c r="EJ1111" s="154"/>
      <c r="EK1111" s="154"/>
      <c r="EL1111" s="154"/>
      <c r="EM1111" s="154"/>
      <c r="EN1111" s="154"/>
      <c r="EO1111" s="154"/>
      <c r="EP1111" s="154"/>
      <c r="EQ1111" s="154"/>
      <c r="ER1111" s="154"/>
      <c r="ES1111" s="154"/>
      <c r="ET1111" s="154"/>
      <c r="EU1111" s="154"/>
      <c r="EV1111" s="154"/>
    </row>
    <row r="1112" spans="32:152" ht="12.75">
      <c r="AF1112" s="154"/>
      <c r="AG1112" s="154"/>
      <c r="AH1112" s="154"/>
      <c r="AI1112" s="154"/>
      <c r="AJ1112" s="154"/>
      <c r="AK1112" s="154"/>
      <c r="AL1112" s="154"/>
      <c r="AM1112" s="154"/>
      <c r="AN1112" s="154"/>
      <c r="AO1112" s="154"/>
      <c r="AP1112" s="154"/>
      <c r="AQ1112" s="154"/>
      <c r="AR1112" s="154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  <c r="BC1112" s="154"/>
      <c r="BD1112" s="154"/>
      <c r="BE1112" s="154"/>
      <c r="BF1112" s="154"/>
      <c r="BG1112" s="154"/>
      <c r="BH1112" s="154"/>
      <c r="BI1112" s="154"/>
      <c r="BJ1112" s="154"/>
      <c r="BK1112" s="154"/>
      <c r="BL1112" s="154"/>
      <c r="BM1112" s="154"/>
      <c r="BN1112" s="154"/>
      <c r="BO1112" s="154"/>
      <c r="BP1112" s="154"/>
      <c r="BQ1112" s="154"/>
      <c r="BR1112" s="154"/>
      <c r="BS1112" s="154"/>
      <c r="BT1112" s="154"/>
      <c r="BU1112" s="154"/>
      <c r="BV1112" s="154"/>
      <c r="BW1112" s="154"/>
      <c r="BX1112" s="154"/>
      <c r="BY1112" s="154"/>
      <c r="BZ1112" s="154"/>
      <c r="CA1112" s="154"/>
      <c r="CB1112" s="154"/>
      <c r="CC1112" s="154"/>
      <c r="CD1112" s="154"/>
      <c r="CE1112" s="154"/>
      <c r="CF1112" s="154"/>
      <c r="CG1112" s="154"/>
      <c r="CH1112" s="154"/>
      <c r="CI1112" s="154"/>
      <c r="CJ1112" s="154"/>
      <c r="CK1112" s="154"/>
      <c r="CL1112" s="154"/>
      <c r="CM1112" s="154"/>
      <c r="CN1112" s="154"/>
      <c r="CO1112" s="154"/>
      <c r="CP1112" s="154"/>
      <c r="CQ1112" s="154"/>
      <c r="CR1112" s="154"/>
      <c r="CS1112" s="154"/>
      <c r="CT1112" s="154"/>
      <c r="CU1112" s="154"/>
      <c r="CV1112" s="154"/>
      <c r="CW1112" s="154"/>
      <c r="CX1112" s="154"/>
      <c r="CY1112" s="154"/>
      <c r="CZ1112" s="154"/>
      <c r="DA1112" s="154"/>
      <c r="DB1112" s="154"/>
      <c r="DC1112" s="154"/>
      <c r="DD1112" s="154"/>
      <c r="DE1112" s="154"/>
      <c r="DF1112" s="154"/>
      <c r="DG1112" s="154"/>
      <c r="DH1112" s="154"/>
      <c r="DI1112" s="154"/>
      <c r="DJ1112" s="154"/>
      <c r="DK1112" s="154"/>
      <c r="DL1112" s="154"/>
      <c r="DM1112" s="154"/>
      <c r="DN1112" s="154"/>
      <c r="DO1112" s="154"/>
      <c r="DP1112" s="154"/>
      <c r="DQ1112" s="154"/>
      <c r="DR1112" s="154"/>
      <c r="DS1112" s="154"/>
      <c r="DT1112" s="154"/>
      <c r="DU1112" s="154"/>
      <c r="DV1112" s="154"/>
      <c r="DW1112" s="154"/>
      <c r="DX1112" s="154"/>
      <c r="DY1112" s="154"/>
      <c r="DZ1112" s="154"/>
      <c r="EA1112" s="154"/>
      <c r="EB1112" s="154"/>
      <c r="EC1112" s="154"/>
      <c r="ED1112" s="154"/>
      <c r="EE1112" s="154"/>
      <c r="EF1112" s="154"/>
      <c r="EG1112" s="154"/>
      <c r="EH1112" s="154"/>
      <c r="EI1112" s="154"/>
      <c r="EJ1112" s="154"/>
      <c r="EK1112" s="154"/>
      <c r="EL1112" s="154"/>
      <c r="EM1112" s="154"/>
      <c r="EN1112" s="154"/>
      <c r="EO1112" s="154"/>
      <c r="EP1112" s="154"/>
      <c r="EQ1112" s="154"/>
      <c r="ER1112" s="154"/>
      <c r="ES1112" s="154"/>
      <c r="ET1112" s="154"/>
      <c r="EU1112" s="154"/>
      <c r="EV1112" s="154"/>
    </row>
    <row r="1113" spans="32:152" ht="12.75">
      <c r="AF1113" s="154"/>
      <c r="AG1113" s="154"/>
      <c r="AH1113" s="154"/>
      <c r="AI1113" s="154"/>
      <c r="AJ1113" s="154"/>
      <c r="AK1113" s="154"/>
      <c r="AL1113" s="154"/>
      <c r="AM1113" s="154"/>
      <c r="AN1113" s="154"/>
      <c r="AO1113" s="154"/>
      <c r="AP1113" s="154"/>
      <c r="AQ1113" s="154"/>
      <c r="AR1113" s="154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  <c r="BC1113" s="154"/>
      <c r="BD1113" s="154"/>
      <c r="BE1113" s="154"/>
      <c r="BF1113" s="154"/>
      <c r="BG1113" s="154"/>
      <c r="BH1113" s="154"/>
      <c r="BI1113" s="154"/>
      <c r="BJ1113" s="154"/>
      <c r="BK1113" s="154"/>
      <c r="BL1113" s="154"/>
      <c r="BM1113" s="154"/>
      <c r="BN1113" s="154"/>
      <c r="BO1113" s="154"/>
      <c r="BP1113" s="154"/>
      <c r="BQ1113" s="154"/>
      <c r="BR1113" s="154"/>
      <c r="BS1113" s="154"/>
      <c r="BT1113" s="154"/>
      <c r="BU1113" s="154"/>
      <c r="BV1113" s="154"/>
      <c r="BW1113" s="154"/>
      <c r="BX1113" s="154"/>
      <c r="BY1113" s="154"/>
      <c r="BZ1113" s="154"/>
      <c r="CA1113" s="154"/>
      <c r="CB1113" s="154"/>
      <c r="CC1113" s="154"/>
      <c r="CD1113" s="154"/>
      <c r="CE1113" s="154"/>
      <c r="CF1113" s="154"/>
      <c r="CG1113" s="154"/>
      <c r="CH1113" s="154"/>
      <c r="CI1113" s="154"/>
      <c r="CJ1113" s="154"/>
      <c r="CK1113" s="154"/>
      <c r="CL1113" s="154"/>
      <c r="CM1113" s="154"/>
      <c r="CN1113" s="154"/>
      <c r="CO1113" s="154"/>
      <c r="CP1113" s="154"/>
      <c r="CQ1113" s="154"/>
      <c r="CR1113" s="154"/>
      <c r="CS1113" s="154"/>
      <c r="CT1113" s="154"/>
      <c r="CU1113" s="154"/>
      <c r="CV1113" s="154"/>
      <c r="CW1113" s="154"/>
      <c r="CX1113" s="154"/>
      <c r="CY1113" s="154"/>
      <c r="CZ1113" s="154"/>
      <c r="DA1113" s="154"/>
      <c r="DB1113" s="154"/>
      <c r="DC1113" s="154"/>
      <c r="DD1113" s="154"/>
      <c r="DE1113" s="154"/>
      <c r="DF1113" s="154"/>
      <c r="DG1113" s="154"/>
      <c r="DH1113" s="154"/>
      <c r="DI1113" s="154"/>
      <c r="DJ1113" s="154"/>
      <c r="DK1113" s="154"/>
      <c r="DL1113" s="154"/>
      <c r="DM1113" s="154"/>
      <c r="DN1113" s="154"/>
      <c r="DO1113" s="154"/>
      <c r="DP1113" s="154"/>
      <c r="DQ1113" s="154"/>
      <c r="DR1113" s="154"/>
      <c r="DS1113" s="154"/>
      <c r="DT1113" s="154"/>
      <c r="DU1113" s="154"/>
      <c r="DV1113" s="154"/>
      <c r="DW1113" s="154"/>
      <c r="DX1113" s="154"/>
      <c r="DY1113" s="154"/>
      <c r="DZ1113" s="154"/>
      <c r="EA1113" s="154"/>
      <c r="EB1113" s="154"/>
      <c r="EC1113" s="154"/>
      <c r="ED1113" s="154"/>
      <c r="EE1113" s="154"/>
      <c r="EF1113" s="154"/>
      <c r="EG1113" s="154"/>
      <c r="EH1113" s="154"/>
      <c r="EI1113" s="154"/>
      <c r="EJ1113" s="154"/>
      <c r="EK1113" s="154"/>
      <c r="EL1113" s="154"/>
      <c r="EM1113" s="154"/>
      <c r="EN1113" s="154"/>
      <c r="EO1113" s="154"/>
      <c r="EP1113" s="154"/>
      <c r="EQ1113" s="154"/>
      <c r="ER1113" s="154"/>
      <c r="ES1113" s="154"/>
      <c r="ET1113" s="154"/>
      <c r="EU1113" s="154"/>
      <c r="EV1113" s="154"/>
    </row>
    <row r="1114" spans="32:152" ht="12.75">
      <c r="AF1114" s="154"/>
      <c r="AG1114" s="154"/>
      <c r="AH1114" s="154"/>
      <c r="AI1114" s="154"/>
      <c r="AJ1114" s="154"/>
      <c r="AK1114" s="154"/>
      <c r="AL1114" s="154"/>
      <c r="AM1114" s="154"/>
      <c r="AN1114" s="154"/>
      <c r="AO1114" s="154"/>
      <c r="AP1114" s="154"/>
      <c r="AQ1114" s="154"/>
      <c r="AR1114" s="154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  <c r="BC1114" s="154"/>
      <c r="BD1114" s="154"/>
      <c r="BE1114" s="154"/>
      <c r="BF1114" s="154"/>
      <c r="BG1114" s="154"/>
      <c r="BH1114" s="154"/>
      <c r="BI1114" s="154"/>
      <c r="BJ1114" s="154"/>
      <c r="BK1114" s="154"/>
      <c r="BL1114" s="154"/>
      <c r="BM1114" s="154"/>
      <c r="BN1114" s="154"/>
      <c r="BO1114" s="154"/>
      <c r="BP1114" s="154"/>
      <c r="BQ1114" s="154"/>
      <c r="BR1114" s="154"/>
      <c r="BS1114" s="154"/>
      <c r="BT1114" s="154"/>
      <c r="BU1114" s="154"/>
      <c r="BV1114" s="154"/>
      <c r="BW1114" s="154"/>
      <c r="BX1114" s="154"/>
      <c r="BY1114" s="154"/>
      <c r="BZ1114" s="154"/>
      <c r="CA1114" s="154"/>
      <c r="CB1114" s="154"/>
      <c r="CC1114" s="154"/>
      <c r="CD1114" s="154"/>
      <c r="CE1114" s="154"/>
      <c r="CF1114" s="154"/>
      <c r="CG1114" s="154"/>
      <c r="CH1114" s="154"/>
      <c r="CI1114" s="154"/>
      <c r="CJ1114" s="154"/>
      <c r="CK1114" s="154"/>
      <c r="CL1114" s="154"/>
      <c r="CM1114" s="154"/>
      <c r="CN1114" s="154"/>
      <c r="CO1114" s="154"/>
      <c r="CP1114" s="154"/>
      <c r="CQ1114" s="154"/>
      <c r="CR1114" s="154"/>
      <c r="CS1114" s="154"/>
      <c r="CT1114" s="154"/>
      <c r="CU1114" s="154"/>
      <c r="CV1114" s="154"/>
      <c r="CW1114" s="154"/>
      <c r="CX1114" s="154"/>
      <c r="CY1114" s="154"/>
      <c r="CZ1114" s="154"/>
      <c r="DA1114" s="154"/>
      <c r="DB1114" s="154"/>
      <c r="DC1114" s="154"/>
      <c r="DD1114" s="154"/>
      <c r="DE1114" s="154"/>
      <c r="DF1114" s="154"/>
      <c r="DG1114" s="154"/>
      <c r="DH1114" s="154"/>
      <c r="DI1114" s="154"/>
      <c r="DJ1114" s="154"/>
      <c r="DK1114" s="154"/>
      <c r="DL1114" s="154"/>
      <c r="DM1114" s="154"/>
      <c r="DN1114" s="154"/>
      <c r="DO1114" s="154"/>
      <c r="DP1114" s="154"/>
      <c r="DQ1114" s="154"/>
      <c r="DR1114" s="154"/>
      <c r="DS1114" s="154"/>
      <c r="DT1114" s="154"/>
      <c r="DU1114" s="154"/>
      <c r="DV1114" s="154"/>
      <c r="DW1114" s="154"/>
      <c r="DX1114" s="154"/>
      <c r="DY1114" s="154"/>
      <c r="DZ1114" s="154"/>
      <c r="EA1114" s="154"/>
      <c r="EB1114" s="154"/>
      <c r="EC1114" s="154"/>
      <c r="ED1114" s="154"/>
      <c r="EE1114" s="154"/>
      <c r="EF1114" s="154"/>
      <c r="EG1114" s="154"/>
      <c r="EH1114" s="154"/>
      <c r="EI1114" s="154"/>
      <c r="EJ1114" s="154"/>
      <c r="EK1114" s="154"/>
      <c r="EL1114" s="154"/>
      <c r="EM1114" s="154"/>
      <c r="EN1114" s="154"/>
      <c r="EO1114" s="154"/>
      <c r="EP1114" s="154"/>
      <c r="EQ1114" s="154"/>
      <c r="ER1114" s="154"/>
      <c r="ES1114" s="154"/>
      <c r="ET1114" s="154"/>
      <c r="EU1114" s="154"/>
      <c r="EV1114" s="154"/>
    </row>
    <row r="1115" spans="32:152" ht="12.75">
      <c r="AF1115" s="154"/>
      <c r="AG1115" s="154"/>
      <c r="AH1115" s="154"/>
      <c r="AI1115" s="154"/>
      <c r="AJ1115" s="154"/>
      <c r="AK1115" s="154"/>
      <c r="AL1115" s="154"/>
      <c r="AM1115" s="154"/>
      <c r="AN1115" s="154"/>
      <c r="AO1115" s="154"/>
      <c r="AP1115" s="154"/>
      <c r="AQ1115" s="154"/>
      <c r="AR1115" s="154"/>
      <c r="AS1115" s="154"/>
      <c r="AT1115" s="154"/>
      <c r="AU1115" s="154"/>
      <c r="AV1115" s="154"/>
      <c r="AW1115" s="154"/>
      <c r="AX1115" s="154"/>
      <c r="AY1115" s="154"/>
      <c r="AZ1115" s="154"/>
      <c r="BA1115" s="154"/>
      <c r="BB1115" s="154"/>
      <c r="BC1115" s="154"/>
      <c r="BD1115" s="154"/>
      <c r="BE1115" s="154"/>
      <c r="BF1115" s="154"/>
      <c r="BG1115" s="154"/>
      <c r="BH1115" s="154"/>
      <c r="BI1115" s="154"/>
      <c r="BJ1115" s="154"/>
      <c r="BK1115" s="154"/>
      <c r="BL1115" s="154"/>
      <c r="BM1115" s="154"/>
      <c r="BN1115" s="154"/>
      <c r="BO1115" s="154"/>
      <c r="BP1115" s="154"/>
      <c r="BQ1115" s="154"/>
      <c r="BR1115" s="154"/>
      <c r="BS1115" s="154"/>
      <c r="BT1115" s="154"/>
      <c r="BU1115" s="154"/>
      <c r="BV1115" s="154"/>
      <c r="BW1115" s="154"/>
      <c r="BX1115" s="154"/>
      <c r="BY1115" s="154"/>
      <c r="BZ1115" s="154"/>
      <c r="CA1115" s="154"/>
      <c r="CB1115" s="154"/>
      <c r="CC1115" s="154"/>
      <c r="CD1115" s="154"/>
      <c r="CE1115" s="154"/>
      <c r="CF1115" s="154"/>
      <c r="CG1115" s="154"/>
      <c r="CH1115" s="154"/>
      <c r="CI1115" s="154"/>
      <c r="CJ1115" s="154"/>
      <c r="CK1115" s="154"/>
      <c r="CL1115" s="154"/>
      <c r="CM1115" s="154"/>
      <c r="CN1115" s="154"/>
      <c r="CO1115" s="154"/>
      <c r="CP1115" s="154"/>
      <c r="CQ1115" s="154"/>
      <c r="CR1115" s="154"/>
      <c r="CS1115" s="154"/>
      <c r="CT1115" s="154"/>
      <c r="CU1115" s="154"/>
      <c r="CV1115" s="154"/>
      <c r="CW1115" s="154"/>
      <c r="CX1115" s="154"/>
      <c r="CY1115" s="154"/>
      <c r="CZ1115" s="154"/>
      <c r="DA1115" s="154"/>
      <c r="DB1115" s="154"/>
      <c r="DC1115" s="154"/>
      <c r="DD1115" s="154"/>
      <c r="DE1115" s="154"/>
      <c r="DF1115" s="154"/>
      <c r="DG1115" s="154"/>
      <c r="DH1115" s="154"/>
      <c r="DI1115" s="154"/>
      <c r="DJ1115" s="154"/>
      <c r="DK1115" s="154"/>
      <c r="DL1115" s="154"/>
      <c r="DM1115" s="154"/>
      <c r="DN1115" s="154"/>
      <c r="DO1115" s="154"/>
      <c r="DP1115" s="154"/>
      <c r="DQ1115" s="154"/>
      <c r="DR1115" s="154"/>
      <c r="DS1115" s="154"/>
      <c r="DT1115" s="154"/>
      <c r="DU1115" s="154"/>
      <c r="DV1115" s="154"/>
      <c r="DW1115" s="154"/>
      <c r="DX1115" s="154"/>
      <c r="DY1115" s="154"/>
      <c r="DZ1115" s="154"/>
      <c r="EA1115" s="154"/>
      <c r="EB1115" s="154"/>
      <c r="EC1115" s="154"/>
      <c r="ED1115" s="154"/>
      <c r="EE1115" s="154"/>
      <c r="EF1115" s="154"/>
      <c r="EG1115" s="154"/>
      <c r="EH1115" s="154"/>
      <c r="EI1115" s="154"/>
      <c r="EJ1115" s="154"/>
      <c r="EK1115" s="154"/>
      <c r="EL1115" s="154"/>
      <c r="EM1115" s="154"/>
      <c r="EN1115" s="154"/>
      <c r="EO1115" s="154"/>
      <c r="EP1115" s="154"/>
      <c r="EQ1115" s="154"/>
      <c r="ER1115" s="154"/>
      <c r="ES1115" s="154"/>
      <c r="ET1115" s="154"/>
      <c r="EU1115" s="154"/>
      <c r="EV1115" s="154"/>
    </row>
    <row r="1116" spans="32:152" ht="12.75">
      <c r="AF1116" s="154"/>
      <c r="AG1116" s="154"/>
      <c r="AH1116" s="154"/>
      <c r="AI1116" s="154"/>
      <c r="AJ1116" s="154"/>
      <c r="AK1116" s="154"/>
      <c r="AL1116" s="154"/>
      <c r="AM1116" s="154"/>
      <c r="AN1116" s="154"/>
      <c r="AO1116" s="154"/>
      <c r="AP1116" s="154"/>
      <c r="AQ1116" s="154"/>
      <c r="AR1116" s="154"/>
      <c r="AS1116" s="154"/>
      <c r="AT1116" s="154"/>
      <c r="AU1116" s="154"/>
      <c r="AV1116" s="154"/>
      <c r="AW1116" s="154"/>
      <c r="AX1116" s="154"/>
      <c r="AY1116" s="154"/>
      <c r="AZ1116" s="154"/>
      <c r="BA1116" s="154"/>
      <c r="BB1116" s="154"/>
      <c r="BC1116" s="154"/>
      <c r="BD1116" s="154"/>
      <c r="BE1116" s="154"/>
      <c r="BF1116" s="154"/>
      <c r="BG1116" s="154"/>
      <c r="BH1116" s="154"/>
      <c r="BI1116" s="154"/>
      <c r="BJ1116" s="154"/>
      <c r="BK1116" s="154"/>
      <c r="BL1116" s="154"/>
      <c r="BM1116" s="154"/>
      <c r="BN1116" s="154"/>
      <c r="BO1116" s="154"/>
      <c r="BP1116" s="154"/>
      <c r="BQ1116" s="154"/>
      <c r="BR1116" s="154"/>
      <c r="BS1116" s="154"/>
      <c r="BT1116" s="154"/>
      <c r="BU1116" s="154"/>
      <c r="BV1116" s="154"/>
      <c r="BW1116" s="154"/>
      <c r="BX1116" s="154"/>
      <c r="BY1116" s="154"/>
      <c r="BZ1116" s="154"/>
      <c r="CA1116" s="154"/>
      <c r="CB1116" s="154"/>
      <c r="CC1116" s="154"/>
      <c r="CD1116" s="154"/>
      <c r="CE1116" s="154"/>
      <c r="CF1116" s="154"/>
      <c r="CG1116" s="154"/>
      <c r="CH1116" s="154"/>
      <c r="CI1116" s="154"/>
      <c r="CJ1116" s="154"/>
      <c r="CK1116" s="154"/>
      <c r="CL1116" s="154"/>
      <c r="CM1116" s="154"/>
      <c r="CN1116" s="154"/>
      <c r="CO1116" s="154"/>
      <c r="CP1116" s="154"/>
      <c r="CQ1116" s="154"/>
      <c r="CR1116" s="154"/>
      <c r="CS1116" s="154"/>
      <c r="CT1116" s="154"/>
      <c r="CU1116" s="154"/>
      <c r="CV1116" s="154"/>
      <c r="CW1116" s="154"/>
      <c r="CX1116" s="154"/>
      <c r="CY1116" s="154"/>
      <c r="CZ1116" s="154"/>
      <c r="DA1116" s="154"/>
      <c r="DB1116" s="154"/>
      <c r="DC1116" s="154"/>
      <c r="DD1116" s="154"/>
      <c r="DE1116" s="154"/>
      <c r="DF1116" s="154"/>
      <c r="DG1116" s="154"/>
      <c r="DH1116" s="154"/>
      <c r="DI1116" s="154"/>
      <c r="DJ1116" s="154"/>
      <c r="DK1116" s="154"/>
      <c r="DL1116" s="154"/>
      <c r="DM1116" s="154"/>
      <c r="DN1116" s="154"/>
      <c r="DO1116" s="154"/>
      <c r="DP1116" s="154"/>
      <c r="DQ1116" s="154"/>
      <c r="DR1116" s="154"/>
      <c r="DS1116" s="154"/>
      <c r="DT1116" s="154"/>
      <c r="DU1116" s="154"/>
      <c r="DV1116" s="154"/>
      <c r="DW1116" s="154"/>
      <c r="DX1116" s="154"/>
      <c r="DY1116" s="154"/>
      <c r="DZ1116" s="154"/>
      <c r="EA1116" s="154"/>
      <c r="EB1116" s="154"/>
      <c r="EC1116" s="154"/>
      <c r="ED1116" s="154"/>
      <c r="EE1116" s="154"/>
      <c r="EF1116" s="154"/>
      <c r="EG1116" s="154"/>
      <c r="EH1116" s="154"/>
      <c r="EI1116" s="154"/>
      <c r="EJ1116" s="154"/>
      <c r="EK1116" s="154"/>
      <c r="EL1116" s="154"/>
      <c r="EM1116" s="154"/>
      <c r="EN1116" s="154"/>
      <c r="EO1116" s="154"/>
      <c r="EP1116" s="154"/>
      <c r="EQ1116" s="154"/>
      <c r="ER1116" s="154"/>
      <c r="ES1116" s="154"/>
      <c r="ET1116" s="154"/>
      <c r="EU1116" s="154"/>
      <c r="EV1116" s="154"/>
    </row>
    <row r="1117" spans="32:152" ht="12.75">
      <c r="AF1117" s="154"/>
      <c r="AG1117" s="154"/>
      <c r="AH1117" s="154"/>
      <c r="AI1117" s="154"/>
      <c r="AJ1117" s="154"/>
      <c r="AK1117" s="154"/>
      <c r="AL1117" s="154"/>
      <c r="AM1117" s="154"/>
      <c r="AN1117" s="154"/>
      <c r="AO1117" s="154"/>
      <c r="AP1117" s="154"/>
      <c r="AQ1117" s="154"/>
      <c r="AR1117" s="154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  <c r="BC1117" s="154"/>
      <c r="BD1117" s="154"/>
      <c r="BE1117" s="154"/>
      <c r="BF1117" s="154"/>
      <c r="BG1117" s="154"/>
      <c r="BH1117" s="154"/>
      <c r="BI1117" s="154"/>
      <c r="BJ1117" s="154"/>
      <c r="BK1117" s="154"/>
      <c r="BL1117" s="154"/>
      <c r="BM1117" s="154"/>
      <c r="BN1117" s="154"/>
      <c r="BO1117" s="154"/>
      <c r="BP1117" s="154"/>
      <c r="BQ1117" s="154"/>
      <c r="BR1117" s="154"/>
      <c r="BS1117" s="154"/>
      <c r="BT1117" s="154"/>
      <c r="BU1117" s="154"/>
      <c r="BV1117" s="154"/>
      <c r="BW1117" s="154"/>
      <c r="BX1117" s="154"/>
      <c r="BY1117" s="154"/>
      <c r="BZ1117" s="154"/>
      <c r="CA1117" s="154"/>
      <c r="CB1117" s="154"/>
      <c r="CC1117" s="154"/>
      <c r="CD1117" s="154"/>
      <c r="CE1117" s="154"/>
      <c r="CF1117" s="154"/>
      <c r="CG1117" s="154"/>
      <c r="CH1117" s="154"/>
      <c r="CI1117" s="154"/>
      <c r="CJ1117" s="154"/>
      <c r="CK1117" s="154"/>
      <c r="CL1117" s="154"/>
      <c r="CM1117" s="154"/>
      <c r="CN1117" s="154"/>
      <c r="CO1117" s="154"/>
      <c r="CP1117" s="154"/>
      <c r="CQ1117" s="154"/>
      <c r="CR1117" s="154"/>
      <c r="CS1117" s="154"/>
      <c r="CT1117" s="154"/>
      <c r="CU1117" s="154"/>
      <c r="CV1117" s="154"/>
      <c r="CW1117" s="154"/>
      <c r="CX1117" s="154"/>
      <c r="CY1117" s="154"/>
      <c r="CZ1117" s="154"/>
      <c r="DA1117" s="154"/>
      <c r="DB1117" s="154"/>
      <c r="DC1117" s="154"/>
      <c r="DD1117" s="154"/>
      <c r="DE1117" s="154"/>
      <c r="DF1117" s="154"/>
      <c r="DG1117" s="154"/>
      <c r="DH1117" s="154"/>
      <c r="DI1117" s="154"/>
      <c r="DJ1117" s="154"/>
      <c r="DK1117" s="154"/>
      <c r="DL1117" s="154"/>
      <c r="DM1117" s="154"/>
      <c r="DN1117" s="154"/>
      <c r="DO1117" s="154"/>
      <c r="DP1117" s="154"/>
      <c r="DQ1117" s="154"/>
      <c r="DR1117" s="154"/>
      <c r="DS1117" s="154"/>
      <c r="DT1117" s="154"/>
      <c r="DU1117" s="154"/>
      <c r="DV1117" s="154"/>
      <c r="DW1117" s="154"/>
      <c r="DX1117" s="154"/>
      <c r="DY1117" s="154"/>
      <c r="DZ1117" s="154"/>
      <c r="EA1117" s="154"/>
      <c r="EB1117" s="154"/>
      <c r="EC1117" s="154"/>
      <c r="ED1117" s="154"/>
      <c r="EE1117" s="154"/>
      <c r="EF1117" s="154"/>
      <c r="EG1117" s="154"/>
      <c r="EH1117" s="154"/>
      <c r="EI1117" s="154"/>
      <c r="EJ1117" s="154"/>
      <c r="EK1117" s="154"/>
      <c r="EL1117" s="154"/>
      <c r="EM1117" s="154"/>
      <c r="EN1117" s="154"/>
      <c r="EO1117" s="154"/>
      <c r="EP1117" s="154"/>
      <c r="EQ1117" s="154"/>
      <c r="ER1117" s="154"/>
      <c r="ES1117" s="154"/>
      <c r="ET1117" s="154"/>
      <c r="EU1117" s="154"/>
      <c r="EV1117" s="154"/>
    </row>
    <row r="1118" spans="32:152" ht="12.75">
      <c r="AF1118" s="154"/>
      <c r="AG1118" s="154"/>
      <c r="AH1118" s="154"/>
      <c r="AI1118" s="154"/>
      <c r="AJ1118" s="154"/>
      <c r="AK1118" s="154"/>
      <c r="AL1118" s="154"/>
      <c r="AM1118" s="154"/>
      <c r="AN1118" s="154"/>
      <c r="AO1118" s="154"/>
      <c r="AP1118" s="154"/>
      <c r="AQ1118" s="154"/>
      <c r="AR1118" s="154"/>
      <c r="AS1118" s="154"/>
      <c r="AT1118" s="154"/>
      <c r="AU1118" s="154"/>
      <c r="AV1118" s="154"/>
      <c r="AW1118" s="154"/>
      <c r="AX1118" s="154"/>
      <c r="AY1118" s="154"/>
      <c r="AZ1118" s="154"/>
      <c r="BA1118" s="154"/>
      <c r="BB1118" s="154"/>
      <c r="BC1118" s="154"/>
      <c r="BD1118" s="154"/>
      <c r="BE1118" s="154"/>
      <c r="BF1118" s="154"/>
      <c r="BG1118" s="154"/>
      <c r="BH1118" s="154"/>
      <c r="BI1118" s="154"/>
      <c r="BJ1118" s="154"/>
      <c r="BK1118" s="154"/>
      <c r="BL1118" s="154"/>
      <c r="BM1118" s="154"/>
      <c r="BN1118" s="154"/>
      <c r="BO1118" s="154"/>
      <c r="BP1118" s="154"/>
      <c r="BQ1118" s="154"/>
      <c r="BR1118" s="154"/>
      <c r="BS1118" s="154"/>
      <c r="BT1118" s="154"/>
      <c r="BU1118" s="154"/>
      <c r="BV1118" s="154"/>
      <c r="BW1118" s="154"/>
      <c r="BX1118" s="154"/>
      <c r="BY1118" s="154"/>
      <c r="BZ1118" s="154"/>
      <c r="CA1118" s="154"/>
      <c r="CB1118" s="154"/>
      <c r="CC1118" s="154"/>
      <c r="CD1118" s="154"/>
      <c r="CE1118" s="154"/>
      <c r="CF1118" s="154"/>
      <c r="CG1118" s="154"/>
      <c r="CH1118" s="154"/>
      <c r="CI1118" s="154"/>
      <c r="CJ1118" s="154"/>
      <c r="CK1118" s="154"/>
      <c r="CL1118" s="154"/>
      <c r="CM1118" s="154"/>
      <c r="CN1118" s="154"/>
      <c r="CO1118" s="154"/>
      <c r="CP1118" s="154"/>
      <c r="CQ1118" s="154"/>
      <c r="CR1118" s="154"/>
      <c r="CS1118" s="154"/>
      <c r="CT1118" s="154"/>
      <c r="CU1118" s="154"/>
      <c r="CV1118" s="154"/>
      <c r="CW1118" s="154"/>
      <c r="CX1118" s="154"/>
      <c r="CY1118" s="154"/>
      <c r="CZ1118" s="154"/>
      <c r="DA1118" s="154"/>
      <c r="DB1118" s="154"/>
      <c r="DC1118" s="154"/>
      <c r="DD1118" s="154"/>
      <c r="DE1118" s="154"/>
      <c r="DF1118" s="154"/>
      <c r="DG1118" s="154"/>
      <c r="DH1118" s="154"/>
      <c r="DI1118" s="154"/>
      <c r="DJ1118" s="154"/>
      <c r="DK1118" s="154"/>
      <c r="DL1118" s="154"/>
      <c r="DM1118" s="154"/>
      <c r="DN1118" s="154"/>
      <c r="DO1118" s="154"/>
      <c r="DP1118" s="154"/>
      <c r="DQ1118" s="154"/>
      <c r="DR1118" s="154"/>
      <c r="DS1118" s="154"/>
      <c r="DT1118" s="154"/>
      <c r="DU1118" s="154"/>
      <c r="DV1118" s="154"/>
      <c r="DW1118" s="154"/>
      <c r="DX1118" s="154"/>
      <c r="DY1118" s="154"/>
      <c r="DZ1118" s="154"/>
      <c r="EA1118" s="154"/>
      <c r="EB1118" s="154"/>
      <c r="EC1118" s="154"/>
      <c r="ED1118" s="154"/>
      <c r="EE1118" s="154"/>
      <c r="EF1118" s="154"/>
      <c r="EG1118" s="154"/>
      <c r="EH1118" s="154"/>
      <c r="EI1118" s="154"/>
      <c r="EJ1118" s="154"/>
      <c r="EK1118" s="154"/>
      <c r="EL1118" s="154"/>
      <c r="EM1118" s="154"/>
      <c r="EN1118" s="154"/>
      <c r="EO1118" s="154"/>
      <c r="EP1118" s="154"/>
      <c r="EQ1118" s="154"/>
      <c r="ER1118" s="154"/>
      <c r="ES1118" s="154"/>
      <c r="ET1118" s="154"/>
      <c r="EU1118" s="154"/>
      <c r="EV1118" s="154"/>
    </row>
    <row r="1119" spans="32:152" ht="12.75">
      <c r="AF1119" s="154"/>
      <c r="AG1119" s="154"/>
      <c r="AH1119" s="154"/>
      <c r="AI1119" s="154"/>
      <c r="AJ1119" s="154"/>
      <c r="AK1119" s="154"/>
      <c r="AL1119" s="154"/>
      <c r="AM1119" s="154"/>
      <c r="AN1119" s="154"/>
      <c r="AO1119" s="154"/>
      <c r="AP1119" s="154"/>
      <c r="AQ1119" s="154"/>
      <c r="AR1119" s="154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  <c r="BC1119" s="154"/>
      <c r="BD1119" s="154"/>
      <c r="BE1119" s="154"/>
      <c r="BF1119" s="154"/>
      <c r="BG1119" s="154"/>
      <c r="BH1119" s="154"/>
      <c r="BI1119" s="154"/>
      <c r="BJ1119" s="154"/>
      <c r="BK1119" s="154"/>
      <c r="BL1119" s="154"/>
      <c r="BM1119" s="154"/>
      <c r="BN1119" s="154"/>
      <c r="BO1119" s="154"/>
      <c r="BP1119" s="154"/>
      <c r="BQ1119" s="154"/>
      <c r="BR1119" s="154"/>
      <c r="BS1119" s="154"/>
      <c r="BT1119" s="154"/>
      <c r="BU1119" s="154"/>
      <c r="BV1119" s="154"/>
      <c r="BW1119" s="154"/>
      <c r="BX1119" s="154"/>
      <c r="BY1119" s="154"/>
      <c r="BZ1119" s="154"/>
      <c r="CA1119" s="154"/>
      <c r="CB1119" s="154"/>
      <c r="CC1119" s="154"/>
      <c r="CD1119" s="154"/>
      <c r="CE1119" s="154"/>
      <c r="CF1119" s="154"/>
      <c r="CG1119" s="154"/>
      <c r="CH1119" s="154"/>
      <c r="CI1119" s="154"/>
      <c r="CJ1119" s="154"/>
      <c r="CK1119" s="154"/>
      <c r="CL1119" s="154"/>
      <c r="CM1119" s="154"/>
      <c r="CN1119" s="154"/>
      <c r="CO1119" s="154"/>
      <c r="CP1119" s="154"/>
      <c r="CQ1119" s="154"/>
      <c r="CR1119" s="154"/>
      <c r="CS1119" s="154"/>
      <c r="CT1119" s="154"/>
      <c r="CU1119" s="154"/>
      <c r="CV1119" s="154"/>
      <c r="CW1119" s="154"/>
      <c r="CX1119" s="154"/>
      <c r="CY1119" s="154"/>
      <c r="CZ1119" s="154"/>
      <c r="DA1119" s="154"/>
      <c r="DB1119" s="154"/>
      <c r="DC1119" s="154"/>
      <c r="DD1119" s="154"/>
      <c r="DE1119" s="154"/>
      <c r="DF1119" s="154"/>
      <c r="DG1119" s="154"/>
      <c r="DH1119" s="154"/>
      <c r="DI1119" s="154"/>
      <c r="DJ1119" s="154"/>
      <c r="DK1119" s="154"/>
      <c r="DL1119" s="154"/>
      <c r="DM1119" s="154"/>
      <c r="DN1119" s="154"/>
      <c r="DO1119" s="154"/>
      <c r="DP1119" s="154"/>
      <c r="DQ1119" s="154"/>
      <c r="DR1119" s="154"/>
      <c r="DS1119" s="154"/>
      <c r="DT1119" s="154"/>
      <c r="DU1119" s="154"/>
      <c r="DV1119" s="154"/>
      <c r="DW1119" s="154"/>
      <c r="DX1119" s="154"/>
      <c r="DY1119" s="154"/>
      <c r="DZ1119" s="154"/>
      <c r="EA1119" s="154"/>
      <c r="EB1119" s="154"/>
      <c r="EC1119" s="154"/>
      <c r="ED1119" s="154"/>
      <c r="EE1119" s="154"/>
      <c r="EF1119" s="154"/>
      <c r="EG1119" s="154"/>
      <c r="EH1119" s="154"/>
      <c r="EI1119" s="154"/>
      <c r="EJ1119" s="154"/>
      <c r="EK1119" s="154"/>
      <c r="EL1119" s="154"/>
      <c r="EM1119" s="154"/>
      <c r="EN1119" s="154"/>
      <c r="EO1119" s="154"/>
      <c r="EP1119" s="154"/>
      <c r="EQ1119" s="154"/>
      <c r="ER1119" s="154"/>
      <c r="ES1119" s="154"/>
      <c r="ET1119" s="154"/>
      <c r="EU1119" s="154"/>
      <c r="EV1119" s="154"/>
    </row>
    <row r="1120" spans="32:152" ht="12.75">
      <c r="AF1120" s="154"/>
      <c r="AG1120" s="154"/>
      <c r="AH1120" s="154"/>
      <c r="AI1120" s="154"/>
      <c r="AJ1120" s="154"/>
      <c r="AK1120" s="154"/>
      <c r="AL1120" s="154"/>
      <c r="AM1120" s="154"/>
      <c r="AN1120" s="154"/>
      <c r="AO1120" s="154"/>
      <c r="AP1120" s="154"/>
      <c r="AQ1120" s="154"/>
      <c r="AR1120" s="154"/>
      <c r="AS1120" s="154"/>
      <c r="AT1120" s="154"/>
      <c r="AU1120" s="154"/>
      <c r="AV1120" s="154"/>
      <c r="AW1120" s="154"/>
      <c r="AX1120" s="154"/>
      <c r="AY1120" s="154"/>
      <c r="AZ1120" s="154"/>
      <c r="BA1120" s="154"/>
      <c r="BB1120" s="154"/>
      <c r="BC1120" s="154"/>
      <c r="BD1120" s="154"/>
      <c r="BE1120" s="154"/>
      <c r="BF1120" s="154"/>
      <c r="BG1120" s="154"/>
      <c r="BH1120" s="154"/>
      <c r="BI1120" s="154"/>
      <c r="BJ1120" s="154"/>
      <c r="BK1120" s="154"/>
      <c r="BL1120" s="154"/>
      <c r="BM1120" s="154"/>
      <c r="BN1120" s="154"/>
      <c r="BO1120" s="154"/>
      <c r="BP1120" s="154"/>
      <c r="BQ1120" s="154"/>
      <c r="BR1120" s="154"/>
      <c r="BS1120" s="154"/>
      <c r="BT1120" s="154"/>
      <c r="BU1120" s="154"/>
      <c r="BV1120" s="154"/>
      <c r="BW1120" s="154"/>
      <c r="BX1120" s="154"/>
      <c r="BY1120" s="154"/>
      <c r="BZ1120" s="154"/>
      <c r="CA1120" s="154"/>
      <c r="CB1120" s="154"/>
      <c r="CC1120" s="154"/>
      <c r="CD1120" s="154"/>
      <c r="CE1120" s="154"/>
      <c r="CF1120" s="154"/>
      <c r="CG1120" s="154"/>
      <c r="CH1120" s="154"/>
      <c r="CI1120" s="154"/>
      <c r="CJ1120" s="154"/>
      <c r="CK1120" s="154"/>
      <c r="CL1120" s="154"/>
      <c r="CM1120" s="154"/>
      <c r="CN1120" s="154"/>
      <c r="CO1120" s="154"/>
      <c r="CP1120" s="154"/>
      <c r="CQ1120" s="154"/>
      <c r="CR1120" s="154"/>
      <c r="CS1120" s="154"/>
      <c r="CT1120" s="154"/>
      <c r="CU1120" s="154"/>
      <c r="CV1120" s="154"/>
      <c r="CW1120" s="154"/>
      <c r="CX1120" s="154"/>
      <c r="CY1120" s="154"/>
      <c r="CZ1120" s="154"/>
      <c r="DA1120" s="154"/>
      <c r="DB1120" s="154"/>
      <c r="DC1120" s="154"/>
      <c r="DD1120" s="154"/>
      <c r="DE1120" s="154"/>
      <c r="DF1120" s="154"/>
      <c r="DG1120" s="154"/>
      <c r="DH1120" s="154"/>
      <c r="DI1120" s="154"/>
      <c r="DJ1120" s="154"/>
      <c r="DK1120" s="154"/>
      <c r="DL1120" s="154"/>
      <c r="DM1120" s="154"/>
      <c r="DN1120" s="154"/>
      <c r="DO1120" s="154"/>
      <c r="DP1120" s="154"/>
      <c r="DQ1120" s="154"/>
      <c r="DR1120" s="154"/>
      <c r="DS1120" s="154"/>
      <c r="DT1120" s="154"/>
      <c r="DU1120" s="154"/>
      <c r="DV1120" s="154"/>
      <c r="DW1120" s="154"/>
      <c r="DX1120" s="154"/>
      <c r="DY1120" s="154"/>
      <c r="DZ1120" s="154"/>
      <c r="EA1120" s="154"/>
      <c r="EB1120" s="154"/>
      <c r="EC1120" s="154"/>
      <c r="ED1120" s="154"/>
      <c r="EE1120" s="154"/>
      <c r="EF1120" s="154"/>
      <c r="EG1120" s="154"/>
      <c r="EH1120" s="154"/>
      <c r="EI1120" s="154"/>
      <c r="EJ1120" s="154"/>
      <c r="EK1120" s="154"/>
      <c r="EL1120" s="154"/>
      <c r="EM1120" s="154"/>
      <c r="EN1120" s="154"/>
      <c r="EO1120" s="154"/>
      <c r="EP1120" s="154"/>
      <c r="EQ1120" s="154"/>
      <c r="ER1120" s="154"/>
      <c r="ES1120" s="154"/>
      <c r="ET1120" s="154"/>
      <c r="EU1120" s="154"/>
      <c r="EV1120" s="154"/>
    </row>
    <row r="1121" spans="32:152" ht="12.75">
      <c r="AF1121" s="154"/>
      <c r="AG1121" s="154"/>
      <c r="AH1121" s="154"/>
      <c r="AI1121" s="154"/>
      <c r="AJ1121" s="154"/>
      <c r="AK1121" s="154"/>
      <c r="AL1121" s="154"/>
      <c r="AM1121" s="154"/>
      <c r="AN1121" s="154"/>
      <c r="AO1121" s="154"/>
      <c r="AP1121" s="154"/>
      <c r="AQ1121" s="154"/>
      <c r="AR1121" s="154"/>
      <c r="AS1121" s="154"/>
      <c r="AT1121" s="154"/>
      <c r="AU1121" s="154"/>
      <c r="AV1121" s="154"/>
      <c r="AW1121" s="154"/>
      <c r="AX1121" s="154"/>
      <c r="AY1121" s="154"/>
      <c r="AZ1121" s="154"/>
      <c r="BA1121" s="154"/>
      <c r="BB1121" s="154"/>
      <c r="BC1121" s="154"/>
      <c r="BD1121" s="154"/>
      <c r="BE1121" s="154"/>
      <c r="BF1121" s="154"/>
      <c r="BG1121" s="154"/>
      <c r="BH1121" s="154"/>
      <c r="BI1121" s="154"/>
      <c r="BJ1121" s="154"/>
      <c r="BK1121" s="154"/>
      <c r="BL1121" s="154"/>
      <c r="BM1121" s="154"/>
      <c r="BN1121" s="154"/>
      <c r="BO1121" s="154"/>
      <c r="BP1121" s="154"/>
      <c r="BQ1121" s="154"/>
      <c r="BR1121" s="154"/>
      <c r="BS1121" s="154"/>
      <c r="BT1121" s="154"/>
      <c r="BU1121" s="154"/>
      <c r="BV1121" s="154"/>
      <c r="BW1121" s="154"/>
      <c r="BX1121" s="154"/>
      <c r="BY1121" s="154"/>
      <c r="BZ1121" s="154"/>
      <c r="CA1121" s="154"/>
      <c r="CB1121" s="154"/>
      <c r="CC1121" s="154"/>
      <c r="CD1121" s="154"/>
      <c r="CE1121" s="154"/>
      <c r="CF1121" s="154"/>
      <c r="CG1121" s="154"/>
      <c r="CH1121" s="154"/>
      <c r="CI1121" s="154"/>
      <c r="CJ1121" s="154"/>
      <c r="CK1121" s="154"/>
      <c r="CL1121" s="154"/>
      <c r="CM1121" s="154"/>
      <c r="CN1121" s="154"/>
      <c r="CO1121" s="154"/>
      <c r="CP1121" s="154"/>
      <c r="CQ1121" s="154"/>
      <c r="CR1121" s="154"/>
      <c r="CS1121" s="154"/>
      <c r="CT1121" s="154"/>
      <c r="CU1121" s="154"/>
      <c r="CV1121" s="154"/>
      <c r="CW1121" s="154"/>
      <c r="CX1121" s="154"/>
      <c r="CY1121" s="154"/>
      <c r="CZ1121" s="154"/>
      <c r="DA1121" s="154"/>
      <c r="DB1121" s="154"/>
      <c r="DC1121" s="154"/>
      <c r="DD1121" s="154"/>
      <c r="DE1121" s="154"/>
      <c r="DF1121" s="154"/>
      <c r="DG1121" s="154"/>
      <c r="DH1121" s="154"/>
      <c r="DI1121" s="154"/>
      <c r="DJ1121" s="154"/>
      <c r="DK1121" s="154"/>
      <c r="DL1121" s="154"/>
      <c r="DM1121" s="154"/>
      <c r="DN1121" s="154"/>
      <c r="DO1121" s="154"/>
      <c r="DP1121" s="154"/>
      <c r="DQ1121" s="154"/>
      <c r="DR1121" s="154"/>
      <c r="DS1121" s="154"/>
      <c r="DT1121" s="154"/>
      <c r="DU1121" s="154"/>
      <c r="DV1121" s="154"/>
      <c r="DW1121" s="154"/>
      <c r="DX1121" s="154"/>
      <c r="DY1121" s="154"/>
      <c r="DZ1121" s="154"/>
      <c r="EA1121" s="154"/>
      <c r="EB1121" s="154"/>
      <c r="EC1121" s="154"/>
      <c r="ED1121" s="154"/>
      <c r="EE1121" s="154"/>
      <c r="EF1121" s="154"/>
      <c r="EG1121" s="154"/>
      <c r="EH1121" s="154"/>
      <c r="EI1121" s="154"/>
      <c r="EJ1121" s="154"/>
      <c r="EK1121" s="154"/>
      <c r="EL1121" s="154"/>
      <c r="EM1121" s="154"/>
      <c r="EN1121" s="154"/>
      <c r="EO1121" s="154"/>
      <c r="EP1121" s="154"/>
      <c r="EQ1121" s="154"/>
      <c r="ER1121" s="154"/>
      <c r="ES1121" s="154"/>
      <c r="ET1121" s="154"/>
      <c r="EU1121" s="154"/>
      <c r="EV1121" s="154"/>
    </row>
    <row r="1122" spans="32:152" ht="12.75">
      <c r="AF1122" s="154"/>
      <c r="AG1122" s="154"/>
      <c r="AH1122" s="154"/>
      <c r="AI1122" s="154"/>
      <c r="AJ1122" s="154"/>
      <c r="AK1122" s="154"/>
      <c r="AL1122" s="154"/>
      <c r="AM1122" s="154"/>
      <c r="AN1122" s="154"/>
      <c r="AO1122" s="154"/>
      <c r="AP1122" s="154"/>
      <c r="AQ1122" s="154"/>
      <c r="AR1122" s="154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  <c r="BC1122" s="154"/>
      <c r="BD1122" s="154"/>
      <c r="BE1122" s="154"/>
      <c r="BF1122" s="154"/>
      <c r="BG1122" s="154"/>
      <c r="BH1122" s="154"/>
      <c r="BI1122" s="154"/>
      <c r="BJ1122" s="154"/>
      <c r="BK1122" s="154"/>
      <c r="BL1122" s="154"/>
      <c r="BM1122" s="154"/>
      <c r="BN1122" s="154"/>
      <c r="BO1122" s="154"/>
      <c r="BP1122" s="154"/>
      <c r="BQ1122" s="154"/>
      <c r="BR1122" s="154"/>
      <c r="BS1122" s="154"/>
      <c r="BT1122" s="154"/>
      <c r="BU1122" s="154"/>
      <c r="BV1122" s="154"/>
      <c r="BW1122" s="154"/>
      <c r="BX1122" s="154"/>
      <c r="BY1122" s="154"/>
      <c r="BZ1122" s="154"/>
      <c r="CA1122" s="154"/>
      <c r="CB1122" s="154"/>
      <c r="CC1122" s="154"/>
      <c r="CD1122" s="154"/>
      <c r="CE1122" s="154"/>
      <c r="CF1122" s="154"/>
      <c r="CG1122" s="154"/>
      <c r="CH1122" s="154"/>
      <c r="CI1122" s="154"/>
      <c r="CJ1122" s="154"/>
      <c r="CK1122" s="154"/>
      <c r="CL1122" s="154"/>
      <c r="CM1122" s="154"/>
      <c r="CN1122" s="154"/>
      <c r="CO1122" s="154"/>
      <c r="CP1122" s="154"/>
      <c r="CQ1122" s="154"/>
      <c r="CR1122" s="154"/>
      <c r="CS1122" s="154"/>
      <c r="CT1122" s="154"/>
      <c r="CU1122" s="154"/>
      <c r="CV1122" s="154"/>
      <c r="CW1122" s="154"/>
      <c r="CX1122" s="154"/>
      <c r="CY1122" s="154"/>
      <c r="CZ1122" s="154"/>
      <c r="DA1122" s="154"/>
      <c r="DB1122" s="154"/>
      <c r="DC1122" s="154"/>
      <c r="DD1122" s="154"/>
      <c r="DE1122" s="154"/>
      <c r="DF1122" s="154"/>
      <c r="DG1122" s="154"/>
      <c r="DH1122" s="154"/>
      <c r="DI1122" s="154"/>
      <c r="DJ1122" s="154"/>
      <c r="DK1122" s="154"/>
      <c r="DL1122" s="154"/>
      <c r="DM1122" s="154"/>
      <c r="DN1122" s="154"/>
      <c r="DO1122" s="154"/>
      <c r="DP1122" s="154"/>
      <c r="DQ1122" s="154"/>
      <c r="DR1122" s="154"/>
      <c r="DS1122" s="154"/>
      <c r="DT1122" s="154"/>
      <c r="DU1122" s="154"/>
      <c r="DV1122" s="154"/>
      <c r="DW1122" s="154"/>
      <c r="DX1122" s="154"/>
      <c r="DY1122" s="154"/>
      <c r="DZ1122" s="154"/>
      <c r="EA1122" s="154"/>
      <c r="EB1122" s="154"/>
      <c r="EC1122" s="154"/>
      <c r="ED1122" s="154"/>
      <c r="EE1122" s="154"/>
      <c r="EF1122" s="154"/>
      <c r="EG1122" s="154"/>
      <c r="EH1122" s="154"/>
      <c r="EI1122" s="154"/>
      <c r="EJ1122" s="154"/>
      <c r="EK1122" s="154"/>
      <c r="EL1122" s="154"/>
      <c r="EM1122" s="154"/>
      <c r="EN1122" s="154"/>
      <c r="EO1122" s="154"/>
      <c r="EP1122" s="154"/>
      <c r="EQ1122" s="154"/>
      <c r="ER1122" s="154"/>
      <c r="ES1122" s="154"/>
      <c r="ET1122" s="154"/>
      <c r="EU1122" s="154"/>
      <c r="EV1122" s="154"/>
    </row>
    <row r="1123" spans="32:152" ht="12.75">
      <c r="AF1123" s="154"/>
      <c r="AG1123" s="154"/>
      <c r="AH1123" s="154"/>
      <c r="AI1123" s="154"/>
      <c r="AJ1123" s="154"/>
      <c r="AK1123" s="154"/>
      <c r="AL1123" s="154"/>
      <c r="AM1123" s="154"/>
      <c r="AN1123" s="154"/>
      <c r="AO1123" s="154"/>
      <c r="AP1123" s="154"/>
      <c r="AQ1123" s="154"/>
      <c r="AR1123" s="154"/>
      <c r="AS1123" s="154"/>
      <c r="AT1123" s="154"/>
      <c r="AU1123" s="154"/>
      <c r="AV1123" s="154"/>
      <c r="AW1123" s="154"/>
      <c r="AX1123" s="154"/>
      <c r="AY1123" s="154"/>
      <c r="AZ1123" s="154"/>
      <c r="BA1123" s="154"/>
      <c r="BB1123" s="154"/>
      <c r="BC1123" s="154"/>
      <c r="BD1123" s="154"/>
      <c r="BE1123" s="154"/>
      <c r="BF1123" s="154"/>
      <c r="BG1123" s="154"/>
      <c r="BH1123" s="154"/>
      <c r="BI1123" s="154"/>
      <c r="BJ1123" s="154"/>
      <c r="BK1123" s="154"/>
      <c r="BL1123" s="154"/>
      <c r="BM1123" s="154"/>
      <c r="BN1123" s="154"/>
      <c r="BO1123" s="154"/>
      <c r="BP1123" s="154"/>
      <c r="BQ1123" s="154"/>
      <c r="BR1123" s="154"/>
      <c r="BS1123" s="154"/>
      <c r="BT1123" s="154"/>
      <c r="BU1123" s="154"/>
      <c r="BV1123" s="154"/>
      <c r="BW1123" s="154"/>
      <c r="BX1123" s="154"/>
      <c r="BY1123" s="154"/>
      <c r="BZ1123" s="154"/>
      <c r="CA1123" s="154"/>
      <c r="CB1123" s="154"/>
      <c r="CC1123" s="154"/>
      <c r="CD1123" s="154"/>
      <c r="CE1123" s="154"/>
      <c r="CF1123" s="154"/>
      <c r="CG1123" s="154"/>
      <c r="CH1123" s="154"/>
      <c r="CI1123" s="154"/>
      <c r="CJ1123" s="154"/>
      <c r="CK1123" s="154"/>
      <c r="CL1123" s="154"/>
      <c r="CM1123" s="154"/>
      <c r="CN1123" s="154"/>
      <c r="CO1123" s="154"/>
      <c r="CP1123" s="154"/>
      <c r="CQ1123" s="154"/>
      <c r="CR1123" s="154"/>
      <c r="CS1123" s="154"/>
      <c r="CT1123" s="154"/>
      <c r="CU1123" s="154"/>
      <c r="CV1123" s="154"/>
      <c r="CW1123" s="154"/>
      <c r="CX1123" s="154"/>
      <c r="CY1123" s="154"/>
      <c r="CZ1123" s="154"/>
      <c r="DA1123" s="154"/>
      <c r="DB1123" s="154"/>
      <c r="DC1123" s="154"/>
      <c r="DD1123" s="154"/>
      <c r="DE1123" s="154"/>
      <c r="DF1123" s="154"/>
      <c r="DG1123" s="154"/>
      <c r="DH1123" s="154"/>
      <c r="DI1123" s="154"/>
      <c r="DJ1123" s="154"/>
      <c r="DK1123" s="154"/>
      <c r="DL1123" s="154"/>
      <c r="DM1123" s="154"/>
      <c r="DN1123" s="154"/>
      <c r="DO1123" s="154"/>
      <c r="DP1123" s="154"/>
      <c r="DQ1123" s="154"/>
      <c r="DR1123" s="154"/>
      <c r="DS1123" s="154"/>
      <c r="DT1123" s="154"/>
      <c r="DU1123" s="154"/>
      <c r="DV1123" s="154"/>
      <c r="DW1123" s="154"/>
      <c r="DX1123" s="154"/>
      <c r="DY1123" s="154"/>
      <c r="DZ1123" s="154"/>
      <c r="EA1123" s="154"/>
      <c r="EB1123" s="154"/>
      <c r="EC1123" s="154"/>
      <c r="ED1123" s="154"/>
      <c r="EE1123" s="154"/>
      <c r="EF1123" s="154"/>
      <c r="EG1123" s="154"/>
      <c r="EH1123" s="154"/>
      <c r="EI1123" s="154"/>
      <c r="EJ1123" s="154"/>
      <c r="EK1123" s="154"/>
      <c r="EL1123" s="154"/>
      <c r="EM1123" s="154"/>
      <c r="EN1123" s="154"/>
      <c r="EO1123" s="154"/>
      <c r="EP1123" s="154"/>
      <c r="EQ1123" s="154"/>
      <c r="ER1123" s="154"/>
      <c r="ES1123" s="154"/>
      <c r="ET1123" s="154"/>
      <c r="EU1123" s="154"/>
      <c r="EV1123" s="154"/>
    </row>
    <row r="1124" spans="32:152" ht="12.75">
      <c r="AF1124" s="154"/>
      <c r="AG1124" s="154"/>
      <c r="AH1124" s="154"/>
      <c r="AI1124" s="154"/>
      <c r="AJ1124" s="154"/>
      <c r="AK1124" s="154"/>
      <c r="AL1124" s="154"/>
      <c r="AM1124" s="154"/>
      <c r="AN1124" s="154"/>
      <c r="AO1124" s="154"/>
      <c r="AP1124" s="154"/>
      <c r="AQ1124" s="154"/>
      <c r="AR1124" s="154"/>
      <c r="AS1124" s="154"/>
      <c r="AT1124" s="154"/>
      <c r="AU1124" s="154"/>
      <c r="AV1124" s="154"/>
      <c r="AW1124" s="154"/>
      <c r="AX1124" s="154"/>
      <c r="AY1124" s="154"/>
      <c r="AZ1124" s="154"/>
      <c r="BA1124" s="154"/>
      <c r="BB1124" s="154"/>
      <c r="BC1124" s="154"/>
      <c r="BD1124" s="154"/>
      <c r="BE1124" s="154"/>
      <c r="BF1124" s="154"/>
      <c r="BG1124" s="154"/>
      <c r="BH1124" s="154"/>
      <c r="BI1124" s="154"/>
      <c r="BJ1124" s="154"/>
      <c r="BK1124" s="154"/>
      <c r="BL1124" s="154"/>
      <c r="BM1124" s="154"/>
      <c r="BN1124" s="154"/>
      <c r="BO1124" s="154"/>
      <c r="BP1124" s="154"/>
      <c r="BQ1124" s="154"/>
      <c r="BR1124" s="154"/>
      <c r="BS1124" s="154"/>
      <c r="BT1124" s="154"/>
      <c r="BU1124" s="154"/>
      <c r="BV1124" s="154"/>
      <c r="BW1124" s="154"/>
      <c r="BX1124" s="154"/>
      <c r="BY1124" s="154"/>
      <c r="BZ1124" s="154"/>
      <c r="CA1124" s="154"/>
      <c r="CB1124" s="154"/>
      <c r="CC1124" s="154"/>
      <c r="CD1124" s="154"/>
      <c r="CE1124" s="154"/>
      <c r="CF1124" s="154"/>
      <c r="CG1124" s="154"/>
      <c r="CH1124" s="154"/>
      <c r="CI1124" s="154"/>
      <c r="CJ1124" s="154"/>
      <c r="CK1124" s="154"/>
      <c r="CL1124" s="154"/>
      <c r="CM1124" s="154"/>
      <c r="CN1124" s="154"/>
      <c r="CO1124" s="154"/>
      <c r="CP1124" s="154"/>
      <c r="CQ1124" s="154"/>
      <c r="CR1124" s="154"/>
      <c r="CS1124" s="154"/>
      <c r="CT1124" s="154"/>
      <c r="CU1124" s="154"/>
      <c r="CV1124" s="154"/>
      <c r="CW1124" s="154"/>
      <c r="CX1124" s="154"/>
      <c r="CY1124" s="154"/>
      <c r="CZ1124" s="154"/>
      <c r="DA1124" s="154"/>
      <c r="DB1124" s="154"/>
      <c r="DC1124" s="154"/>
      <c r="DD1124" s="154"/>
      <c r="DE1124" s="154"/>
      <c r="DF1124" s="154"/>
      <c r="DG1124" s="154"/>
      <c r="DH1124" s="154"/>
      <c r="DI1124" s="154"/>
      <c r="DJ1124" s="154"/>
      <c r="DK1124" s="154"/>
      <c r="DL1124" s="154"/>
      <c r="DM1124" s="154"/>
      <c r="DN1124" s="154"/>
      <c r="DO1124" s="154"/>
      <c r="DP1124" s="154"/>
      <c r="DQ1124" s="154"/>
      <c r="DR1124" s="154"/>
      <c r="DS1124" s="154"/>
      <c r="DT1124" s="154"/>
      <c r="DU1124" s="154"/>
      <c r="DV1124" s="154"/>
      <c r="DW1124" s="154"/>
      <c r="DX1124" s="154"/>
      <c r="DY1124" s="154"/>
      <c r="DZ1124" s="154"/>
      <c r="EA1124" s="154"/>
      <c r="EB1124" s="154"/>
      <c r="EC1124" s="154"/>
      <c r="ED1124" s="154"/>
      <c r="EE1124" s="154"/>
      <c r="EF1124" s="154"/>
      <c r="EG1124" s="154"/>
      <c r="EH1124" s="154"/>
      <c r="EI1124" s="154"/>
      <c r="EJ1124" s="154"/>
      <c r="EK1124" s="154"/>
      <c r="EL1124" s="154"/>
      <c r="EM1124" s="154"/>
      <c r="EN1124" s="154"/>
      <c r="EO1124" s="154"/>
      <c r="EP1124" s="154"/>
      <c r="EQ1124" s="154"/>
      <c r="ER1124" s="154"/>
      <c r="ES1124" s="154"/>
      <c r="ET1124" s="154"/>
      <c r="EU1124" s="154"/>
      <c r="EV1124" s="154"/>
    </row>
    <row r="1125" spans="32:152" ht="12.75">
      <c r="AF1125" s="154"/>
      <c r="AG1125" s="154"/>
      <c r="AH1125" s="154"/>
      <c r="AI1125" s="154"/>
      <c r="AJ1125" s="154"/>
      <c r="AK1125" s="154"/>
      <c r="AL1125" s="154"/>
      <c r="AM1125" s="154"/>
      <c r="AN1125" s="154"/>
      <c r="AO1125" s="154"/>
      <c r="AP1125" s="154"/>
      <c r="AQ1125" s="154"/>
      <c r="AR1125" s="154"/>
      <c r="AS1125" s="154"/>
      <c r="AT1125" s="154"/>
      <c r="AU1125" s="154"/>
      <c r="AV1125" s="154"/>
      <c r="AW1125" s="154"/>
      <c r="AX1125" s="154"/>
      <c r="AY1125" s="154"/>
      <c r="AZ1125" s="154"/>
      <c r="BA1125" s="154"/>
      <c r="BB1125" s="154"/>
      <c r="BC1125" s="154"/>
      <c r="BD1125" s="154"/>
      <c r="BE1125" s="154"/>
      <c r="BF1125" s="154"/>
      <c r="BG1125" s="154"/>
      <c r="BH1125" s="154"/>
      <c r="BI1125" s="154"/>
      <c r="BJ1125" s="154"/>
      <c r="BK1125" s="154"/>
      <c r="BL1125" s="154"/>
      <c r="BM1125" s="154"/>
      <c r="BN1125" s="154"/>
      <c r="BO1125" s="154"/>
      <c r="BP1125" s="154"/>
      <c r="BQ1125" s="154"/>
      <c r="BR1125" s="154"/>
      <c r="BS1125" s="154"/>
      <c r="BT1125" s="154"/>
      <c r="BU1125" s="154"/>
      <c r="BV1125" s="154"/>
      <c r="BW1125" s="154"/>
      <c r="BX1125" s="154"/>
      <c r="BY1125" s="154"/>
      <c r="BZ1125" s="154"/>
      <c r="CA1125" s="154"/>
      <c r="CB1125" s="154"/>
      <c r="CC1125" s="154"/>
      <c r="CD1125" s="154"/>
      <c r="CE1125" s="154"/>
      <c r="CF1125" s="154"/>
      <c r="CG1125" s="154"/>
      <c r="CH1125" s="154"/>
      <c r="CI1125" s="154"/>
      <c r="CJ1125" s="154"/>
      <c r="CK1125" s="154"/>
      <c r="CL1125" s="154"/>
      <c r="CM1125" s="154"/>
      <c r="CN1125" s="154"/>
      <c r="CO1125" s="154"/>
      <c r="CP1125" s="154"/>
      <c r="CQ1125" s="154"/>
      <c r="CR1125" s="154"/>
      <c r="CS1125" s="154"/>
      <c r="CT1125" s="154"/>
      <c r="CU1125" s="154"/>
      <c r="CV1125" s="154"/>
      <c r="CW1125" s="154"/>
      <c r="CX1125" s="154"/>
      <c r="CY1125" s="154"/>
      <c r="CZ1125" s="154"/>
      <c r="DA1125" s="154"/>
      <c r="DB1125" s="154"/>
      <c r="DC1125" s="154"/>
      <c r="DD1125" s="154"/>
      <c r="DE1125" s="154"/>
      <c r="DF1125" s="154"/>
      <c r="DG1125" s="154"/>
      <c r="DH1125" s="154"/>
      <c r="DI1125" s="154"/>
      <c r="DJ1125" s="154"/>
      <c r="DK1125" s="154"/>
      <c r="DL1125" s="154"/>
      <c r="DM1125" s="154"/>
      <c r="DN1125" s="154"/>
      <c r="DO1125" s="154"/>
      <c r="DP1125" s="154"/>
      <c r="DQ1125" s="154"/>
      <c r="DR1125" s="154"/>
      <c r="DS1125" s="154"/>
      <c r="DT1125" s="154"/>
      <c r="DU1125" s="154"/>
      <c r="DV1125" s="154"/>
      <c r="DW1125" s="154"/>
      <c r="DX1125" s="154"/>
      <c r="DY1125" s="154"/>
      <c r="DZ1125" s="154"/>
      <c r="EA1125" s="154"/>
      <c r="EB1125" s="154"/>
      <c r="EC1125" s="154"/>
      <c r="ED1125" s="154"/>
      <c r="EE1125" s="154"/>
      <c r="EF1125" s="154"/>
      <c r="EG1125" s="154"/>
      <c r="EH1125" s="154"/>
      <c r="EI1125" s="154"/>
      <c r="EJ1125" s="154"/>
      <c r="EK1125" s="154"/>
      <c r="EL1125" s="154"/>
      <c r="EM1125" s="154"/>
      <c r="EN1125" s="154"/>
      <c r="EO1125" s="154"/>
      <c r="EP1125" s="154"/>
      <c r="EQ1125" s="154"/>
      <c r="ER1125" s="154"/>
      <c r="ES1125" s="154"/>
      <c r="ET1125" s="154"/>
      <c r="EU1125" s="154"/>
      <c r="EV1125" s="154"/>
    </row>
    <row r="1126" spans="32:152" ht="12.75">
      <c r="AF1126" s="154"/>
      <c r="AG1126" s="154"/>
      <c r="AH1126" s="154"/>
      <c r="AI1126" s="154"/>
      <c r="AJ1126" s="154"/>
      <c r="AK1126" s="154"/>
      <c r="AL1126" s="154"/>
      <c r="AM1126" s="154"/>
      <c r="AN1126" s="154"/>
      <c r="AO1126" s="154"/>
      <c r="AP1126" s="154"/>
      <c r="AQ1126" s="154"/>
      <c r="AR1126" s="154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  <c r="BC1126" s="154"/>
      <c r="BD1126" s="154"/>
      <c r="BE1126" s="154"/>
      <c r="BF1126" s="154"/>
      <c r="BG1126" s="154"/>
      <c r="BH1126" s="154"/>
      <c r="BI1126" s="154"/>
      <c r="BJ1126" s="154"/>
      <c r="BK1126" s="154"/>
      <c r="BL1126" s="154"/>
      <c r="BM1126" s="154"/>
      <c r="BN1126" s="154"/>
      <c r="BO1126" s="154"/>
      <c r="BP1126" s="154"/>
      <c r="BQ1126" s="154"/>
      <c r="BR1126" s="154"/>
      <c r="BS1126" s="154"/>
      <c r="BT1126" s="154"/>
      <c r="BU1126" s="154"/>
      <c r="BV1126" s="154"/>
      <c r="BW1126" s="154"/>
      <c r="BX1126" s="154"/>
      <c r="BY1126" s="154"/>
      <c r="BZ1126" s="154"/>
      <c r="CA1126" s="154"/>
      <c r="CB1126" s="154"/>
      <c r="CC1126" s="154"/>
      <c r="CD1126" s="154"/>
      <c r="CE1126" s="154"/>
      <c r="CF1126" s="154"/>
      <c r="CG1126" s="154"/>
      <c r="CH1126" s="154"/>
      <c r="CI1126" s="154"/>
      <c r="CJ1126" s="154"/>
      <c r="CK1126" s="154"/>
      <c r="CL1126" s="154"/>
      <c r="CM1126" s="154"/>
      <c r="CN1126" s="154"/>
      <c r="CO1126" s="154"/>
      <c r="CP1126" s="154"/>
      <c r="CQ1126" s="154"/>
      <c r="CR1126" s="154"/>
      <c r="CS1126" s="154"/>
      <c r="CT1126" s="154"/>
      <c r="CU1126" s="154"/>
      <c r="CV1126" s="154"/>
      <c r="CW1126" s="154"/>
      <c r="CX1126" s="154"/>
      <c r="CY1126" s="154"/>
      <c r="CZ1126" s="154"/>
      <c r="DA1126" s="154"/>
      <c r="DB1126" s="154"/>
      <c r="DC1126" s="154"/>
      <c r="DD1126" s="154"/>
      <c r="DE1126" s="154"/>
      <c r="DF1126" s="154"/>
      <c r="DG1126" s="154"/>
      <c r="DH1126" s="154"/>
      <c r="DI1126" s="154"/>
      <c r="DJ1126" s="154"/>
      <c r="DK1126" s="154"/>
      <c r="DL1126" s="154"/>
      <c r="DM1126" s="154"/>
      <c r="DN1126" s="154"/>
      <c r="DO1126" s="154"/>
      <c r="DP1126" s="154"/>
      <c r="DQ1126" s="154"/>
      <c r="DR1126" s="154"/>
      <c r="DS1126" s="154"/>
      <c r="DT1126" s="154"/>
      <c r="DU1126" s="154"/>
      <c r="DV1126" s="154"/>
      <c r="DW1126" s="154"/>
      <c r="DX1126" s="154"/>
      <c r="DY1126" s="154"/>
      <c r="DZ1126" s="154"/>
      <c r="EA1126" s="154"/>
      <c r="EB1126" s="154"/>
      <c r="EC1126" s="154"/>
      <c r="ED1126" s="154"/>
      <c r="EE1126" s="154"/>
      <c r="EF1126" s="154"/>
      <c r="EG1126" s="154"/>
      <c r="EH1126" s="154"/>
      <c r="EI1126" s="154"/>
      <c r="EJ1126" s="154"/>
      <c r="EK1126" s="154"/>
      <c r="EL1126" s="154"/>
      <c r="EM1126" s="154"/>
      <c r="EN1126" s="154"/>
      <c r="EO1126" s="154"/>
      <c r="EP1126" s="154"/>
      <c r="EQ1126" s="154"/>
      <c r="ER1126" s="154"/>
      <c r="ES1126" s="154"/>
      <c r="ET1126" s="154"/>
      <c r="EU1126" s="154"/>
      <c r="EV1126" s="154"/>
    </row>
    <row r="1127" spans="32:152" ht="12.75">
      <c r="AF1127" s="154"/>
      <c r="AG1127" s="154"/>
      <c r="AH1127" s="154"/>
      <c r="AI1127" s="154"/>
      <c r="AJ1127" s="154"/>
      <c r="AK1127" s="154"/>
      <c r="AL1127" s="154"/>
      <c r="AM1127" s="154"/>
      <c r="AN1127" s="154"/>
      <c r="AO1127" s="154"/>
      <c r="AP1127" s="154"/>
      <c r="AQ1127" s="154"/>
      <c r="AR1127" s="154"/>
      <c r="AS1127" s="154"/>
      <c r="AT1127" s="154"/>
      <c r="AU1127" s="154"/>
      <c r="AV1127" s="154"/>
      <c r="AW1127" s="154"/>
      <c r="AX1127" s="154"/>
      <c r="AY1127" s="154"/>
      <c r="AZ1127" s="154"/>
      <c r="BA1127" s="154"/>
      <c r="BB1127" s="154"/>
      <c r="BC1127" s="154"/>
      <c r="BD1127" s="154"/>
      <c r="BE1127" s="154"/>
      <c r="BF1127" s="154"/>
      <c r="BG1127" s="154"/>
      <c r="BH1127" s="154"/>
      <c r="BI1127" s="154"/>
      <c r="BJ1127" s="154"/>
      <c r="BK1127" s="154"/>
      <c r="BL1127" s="154"/>
      <c r="BM1127" s="154"/>
      <c r="BN1127" s="154"/>
      <c r="BO1127" s="154"/>
      <c r="BP1127" s="154"/>
      <c r="BQ1127" s="154"/>
      <c r="BR1127" s="154"/>
      <c r="BS1127" s="154"/>
      <c r="BT1127" s="154"/>
      <c r="BU1127" s="154"/>
      <c r="BV1127" s="154"/>
      <c r="BW1127" s="154"/>
      <c r="BX1127" s="154"/>
      <c r="BY1127" s="154"/>
      <c r="BZ1127" s="154"/>
      <c r="CA1127" s="154"/>
      <c r="CB1127" s="154"/>
      <c r="CC1127" s="154"/>
      <c r="CD1127" s="154"/>
      <c r="CE1127" s="154"/>
      <c r="CF1127" s="154"/>
      <c r="CG1127" s="154"/>
      <c r="CH1127" s="154"/>
      <c r="CI1127" s="154"/>
      <c r="CJ1127" s="154"/>
      <c r="CK1127" s="154"/>
      <c r="CL1127" s="154"/>
      <c r="CM1127" s="154"/>
      <c r="CN1127" s="154"/>
      <c r="CO1127" s="154"/>
      <c r="CP1127" s="154"/>
      <c r="CQ1127" s="154"/>
      <c r="CR1127" s="154"/>
      <c r="CS1127" s="154"/>
      <c r="CT1127" s="154"/>
      <c r="CU1127" s="154"/>
      <c r="CV1127" s="154"/>
      <c r="CW1127" s="154"/>
      <c r="CX1127" s="154"/>
      <c r="CY1127" s="154"/>
      <c r="CZ1127" s="154"/>
      <c r="DA1127" s="154"/>
      <c r="DB1127" s="154"/>
      <c r="DC1127" s="154"/>
      <c r="DD1127" s="154"/>
      <c r="DE1127" s="154"/>
      <c r="DF1127" s="154"/>
      <c r="DG1127" s="154"/>
      <c r="DH1127" s="154"/>
      <c r="DI1127" s="154"/>
      <c r="DJ1127" s="154"/>
      <c r="DK1127" s="154"/>
      <c r="DL1127" s="154"/>
      <c r="DM1127" s="154"/>
      <c r="DN1127" s="154"/>
      <c r="DO1127" s="154"/>
      <c r="DP1127" s="154"/>
      <c r="DQ1127" s="154"/>
      <c r="DR1127" s="154"/>
      <c r="DS1127" s="154"/>
      <c r="DT1127" s="154"/>
      <c r="DU1127" s="154"/>
      <c r="DV1127" s="154"/>
      <c r="DW1127" s="154"/>
      <c r="DX1127" s="154"/>
      <c r="DY1127" s="154"/>
      <c r="DZ1127" s="154"/>
      <c r="EA1127" s="154"/>
      <c r="EB1127" s="154"/>
      <c r="EC1127" s="154"/>
      <c r="ED1127" s="154"/>
      <c r="EE1127" s="154"/>
      <c r="EF1127" s="154"/>
      <c r="EG1127" s="154"/>
      <c r="EH1127" s="154"/>
      <c r="EI1127" s="154"/>
      <c r="EJ1127" s="154"/>
      <c r="EK1127" s="154"/>
      <c r="EL1127" s="154"/>
      <c r="EM1127" s="154"/>
      <c r="EN1127" s="154"/>
      <c r="EO1127" s="154"/>
      <c r="EP1127" s="154"/>
      <c r="EQ1127" s="154"/>
      <c r="ER1127" s="154"/>
      <c r="ES1127" s="154"/>
      <c r="ET1127" s="154"/>
      <c r="EU1127" s="154"/>
      <c r="EV1127" s="154"/>
    </row>
    <row r="1128" spans="32:152" ht="12.75">
      <c r="AF1128" s="154"/>
      <c r="AG1128" s="154"/>
      <c r="AH1128" s="154"/>
      <c r="AI1128" s="154"/>
      <c r="AJ1128" s="154"/>
      <c r="AK1128" s="154"/>
      <c r="AL1128" s="154"/>
      <c r="AM1128" s="154"/>
      <c r="AN1128" s="154"/>
      <c r="AO1128" s="154"/>
      <c r="AP1128" s="154"/>
      <c r="AQ1128" s="154"/>
      <c r="AR1128" s="154"/>
      <c r="AS1128" s="154"/>
      <c r="AT1128" s="154"/>
      <c r="AU1128" s="154"/>
      <c r="AV1128" s="154"/>
      <c r="AW1128" s="154"/>
      <c r="AX1128" s="154"/>
      <c r="AY1128" s="154"/>
      <c r="AZ1128" s="154"/>
      <c r="BA1128" s="154"/>
      <c r="BB1128" s="154"/>
      <c r="BC1128" s="154"/>
      <c r="BD1128" s="154"/>
      <c r="BE1128" s="154"/>
      <c r="BF1128" s="154"/>
      <c r="BG1128" s="154"/>
      <c r="BH1128" s="154"/>
      <c r="BI1128" s="154"/>
      <c r="BJ1128" s="154"/>
      <c r="BK1128" s="154"/>
      <c r="BL1128" s="154"/>
      <c r="BM1128" s="154"/>
      <c r="BN1128" s="154"/>
      <c r="BO1128" s="154"/>
      <c r="BP1128" s="154"/>
      <c r="BQ1128" s="154"/>
      <c r="BR1128" s="154"/>
      <c r="BS1128" s="154"/>
      <c r="BT1128" s="154"/>
      <c r="BU1128" s="154"/>
      <c r="BV1128" s="154"/>
      <c r="BW1128" s="154"/>
      <c r="BX1128" s="154"/>
      <c r="BY1128" s="154"/>
      <c r="BZ1128" s="154"/>
      <c r="CA1128" s="154"/>
      <c r="CB1128" s="154"/>
      <c r="CC1128" s="154"/>
      <c r="CD1128" s="154"/>
      <c r="CE1128" s="154"/>
      <c r="CF1128" s="154"/>
      <c r="CG1128" s="154"/>
      <c r="CH1128" s="154"/>
      <c r="CI1128" s="154"/>
      <c r="CJ1128" s="154"/>
      <c r="CK1128" s="154"/>
      <c r="CL1128" s="154"/>
      <c r="CM1128" s="154"/>
      <c r="CN1128" s="154"/>
      <c r="CO1128" s="154"/>
      <c r="CP1128" s="154"/>
      <c r="CQ1128" s="154"/>
      <c r="CR1128" s="154"/>
      <c r="CS1128" s="154"/>
      <c r="CT1128" s="154"/>
      <c r="CU1128" s="154"/>
      <c r="CV1128" s="154"/>
      <c r="CW1128" s="154"/>
      <c r="CX1128" s="154"/>
      <c r="CY1128" s="154"/>
      <c r="CZ1128" s="154"/>
      <c r="DA1128" s="154"/>
      <c r="DB1128" s="154"/>
      <c r="DC1128" s="154"/>
      <c r="DD1128" s="154"/>
      <c r="DE1128" s="154"/>
      <c r="DF1128" s="154"/>
      <c r="DG1128" s="154"/>
      <c r="DH1128" s="154"/>
      <c r="DI1128" s="154"/>
      <c r="DJ1128" s="154"/>
      <c r="DK1128" s="154"/>
      <c r="DL1128" s="154"/>
      <c r="DM1128" s="154"/>
      <c r="DN1128" s="154"/>
      <c r="DO1128" s="154"/>
      <c r="DP1128" s="154"/>
      <c r="DQ1128" s="154"/>
      <c r="DR1128" s="154"/>
      <c r="DS1128" s="154"/>
      <c r="DT1128" s="154"/>
      <c r="DU1128" s="154"/>
      <c r="DV1128" s="154"/>
      <c r="DW1128" s="154"/>
      <c r="DX1128" s="154"/>
      <c r="DY1128" s="154"/>
      <c r="DZ1128" s="154"/>
      <c r="EA1128" s="154"/>
      <c r="EB1128" s="154"/>
      <c r="EC1128" s="154"/>
      <c r="ED1128" s="154"/>
      <c r="EE1128" s="154"/>
      <c r="EF1128" s="154"/>
      <c r="EG1128" s="154"/>
      <c r="EH1128" s="154"/>
      <c r="EI1128" s="154"/>
      <c r="EJ1128" s="154"/>
      <c r="EK1128" s="154"/>
      <c r="EL1128" s="154"/>
      <c r="EM1128" s="154"/>
      <c r="EN1128" s="154"/>
      <c r="EO1128" s="154"/>
      <c r="EP1128" s="154"/>
      <c r="EQ1128" s="154"/>
      <c r="ER1128" s="154"/>
      <c r="ES1128" s="154"/>
      <c r="ET1128" s="154"/>
      <c r="EU1128" s="154"/>
      <c r="EV1128" s="154"/>
    </row>
    <row r="1129" spans="32:152" ht="12.75">
      <c r="AF1129" s="154"/>
      <c r="AG1129" s="154"/>
      <c r="AH1129" s="154"/>
      <c r="AI1129" s="154"/>
      <c r="AJ1129" s="154"/>
      <c r="AK1129" s="154"/>
      <c r="AL1129" s="154"/>
      <c r="AM1129" s="154"/>
      <c r="AN1129" s="154"/>
      <c r="AO1129" s="154"/>
      <c r="AP1129" s="154"/>
      <c r="AQ1129" s="154"/>
      <c r="AR1129" s="154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  <c r="BC1129" s="154"/>
      <c r="BD1129" s="154"/>
      <c r="BE1129" s="154"/>
      <c r="BF1129" s="154"/>
      <c r="BG1129" s="154"/>
      <c r="BH1129" s="154"/>
      <c r="BI1129" s="154"/>
      <c r="BJ1129" s="154"/>
      <c r="BK1129" s="154"/>
      <c r="BL1129" s="154"/>
      <c r="BM1129" s="154"/>
      <c r="BN1129" s="154"/>
      <c r="BO1129" s="154"/>
      <c r="BP1129" s="154"/>
      <c r="BQ1129" s="154"/>
      <c r="BR1129" s="154"/>
      <c r="BS1129" s="154"/>
      <c r="BT1129" s="154"/>
      <c r="BU1129" s="154"/>
      <c r="BV1129" s="154"/>
      <c r="BW1129" s="154"/>
      <c r="BX1129" s="154"/>
      <c r="BY1129" s="154"/>
      <c r="BZ1129" s="154"/>
      <c r="CA1129" s="154"/>
      <c r="CB1129" s="154"/>
      <c r="CC1129" s="154"/>
      <c r="CD1129" s="154"/>
      <c r="CE1129" s="154"/>
      <c r="CF1129" s="154"/>
      <c r="CG1129" s="154"/>
      <c r="CH1129" s="154"/>
      <c r="CI1129" s="154"/>
      <c r="CJ1129" s="154"/>
      <c r="CK1129" s="154"/>
      <c r="CL1129" s="154"/>
      <c r="CM1129" s="154"/>
      <c r="CN1129" s="154"/>
      <c r="CO1129" s="154"/>
      <c r="CP1129" s="154"/>
      <c r="CQ1129" s="154"/>
      <c r="CR1129" s="154"/>
      <c r="CS1129" s="154"/>
      <c r="CT1129" s="154"/>
      <c r="CU1129" s="154"/>
      <c r="CV1129" s="154"/>
      <c r="CW1129" s="154"/>
      <c r="CX1129" s="154"/>
      <c r="CY1129" s="154"/>
      <c r="CZ1129" s="154"/>
      <c r="DA1129" s="154"/>
      <c r="DB1129" s="154"/>
      <c r="DC1129" s="154"/>
      <c r="DD1129" s="154"/>
      <c r="DE1129" s="154"/>
      <c r="DF1129" s="154"/>
      <c r="DG1129" s="154"/>
      <c r="DH1129" s="154"/>
      <c r="DI1129" s="154"/>
      <c r="DJ1129" s="154"/>
      <c r="DK1129" s="154"/>
      <c r="DL1129" s="154"/>
      <c r="DM1129" s="154"/>
      <c r="DN1129" s="154"/>
      <c r="DO1129" s="154"/>
      <c r="DP1129" s="154"/>
      <c r="DQ1129" s="154"/>
      <c r="DR1129" s="154"/>
      <c r="DS1129" s="154"/>
      <c r="DT1129" s="154"/>
      <c r="DU1129" s="154"/>
      <c r="DV1129" s="154"/>
      <c r="DW1129" s="154"/>
      <c r="DX1129" s="154"/>
      <c r="DY1129" s="154"/>
      <c r="DZ1129" s="154"/>
      <c r="EA1129" s="154"/>
      <c r="EB1129" s="154"/>
      <c r="EC1129" s="154"/>
      <c r="ED1129" s="154"/>
      <c r="EE1129" s="154"/>
      <c r="EF1129" s="154"/>
      <c r="EG1129" s="154"/>
      <c r="EH1129" s="154"/>
      <c r="EI1129" s="154"/>
      <c r="EJ1129" s="154"/>
      <c r="EK1129" s="154"/>
      <c r="EL1129" s="154"/>
      <c r="EM1129" s="154"/>
      <c r="EN1129" s="154"/>
      <c r="EO1129" s="154"/>
      <c r="EP1129" s="154"/>
      <c r="EQ1129" s="154"/>
      <c r="ER1129" s="154"/>
      <c r="ES1129" s="154"/>
      <c r="ET1129" s="154"/>
      <c r="EU1129" s="154"/>
      <c r="EV1129" s="154"/>
    </row>
    <row r="1130" spans="32:152" ht="12.75">
      <c r="AF1130" s="154"/>
      <c r="AG1130" s="154"/>
      <c r="AH1130" s="154"/>
      <c r="AI1130" s="154"/>
      <c r="AJ1130" s="154"/>
      <c r="AK1130" s="154"/>
      <c r="AL1130" s="154"/>
      <c r="AM1130" s="154"/>
      <c r="AN1130" s="154"/>
      <c r="AO1130" s="154"/>
      <c r="AP1130" s="154"/>
      <c r="AQ1130" s="154"/>
      <c r="AR1130" s="154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  <c r="BC1130" s="154"/>
      <c r="BD1130" s="154"/>
      <c r="BE1130" s="154"/>
      <c r="BF1130" s="154"/>
      <c r="BG1130" s="154"/>
      <c r="BH1130" s="154"/>
      <c r="BI1130" s="154"/>
      <c r="BJ1130" s="154"/>
      <c r="BK1130" s="154"/>
      <c r="BL1130" s="154"/>
      <c r="BM1130" s="154"/>
      <c r="BN1130" s="154"/>
      <c r="BO1130" s="154"/>
      <c r="BP1130" s="154"/>
      <c r="BQ1130" s="154"/>
      <c r="BR1130" s="154"/>
      <c r="BS1130" s="154"/>
      <c r="BT1130" s="154"/>
      <c r="BU1130" s="154"/>
      <c r="BV1130" s="154"/>
      <c r="BW1130" s="154"/>
      <c r="BX1130" s="154"/>
      <c r="BY1130" s="154"/>
      <c r="BZ1130" s="154"/>
      <c r="CA1130" s="154"/>
      <c r="CB1130" s="154"/>
      <c r="CC1130" s="154"/>
      <c r="CD1130" s="154"/>
      <c r="CE1130" s="154"/>
      <c r="CF1130" s="154"/>
      <c r="CG1130" s="154"/>
      <c r="CH1130" s="154"/>
      <c r="CI1130" s="154"/>
      <c r="CJ1130" s="154"/>
      <c r="CK1130" s="154"/>
      <c r="CL1130" s="154"/>
      <c r="CM1130" s="154"/>
      <c r="CN1130" s="154"/>
      <c r="CO1130" s="154"/>
      <c r="CP1130" s="154"/>
      <c r="CQ1130" s="154"/>
      <c r="CR1130" s="154"/>
      <c r="CS1130" s="154"/>
      <c r="CT1130" s="154"/>
      <c r="CU1130" s="154"/>
      <c r="CV1130" s="154"/>
      <c r="CW1130" s="154"/>
      <c r="CX1130" s="154"/>
      <c r="CY1130" s="154"/>
      <c r="CZ1130" s="154"/>
      <c r="DA1130" s="154"/>
      <c r="DB1130" s="154"/>
      <c r="DC1130" s="154"/>
      <c r="DD1130" s="154"/>
      <c r="DE1130" s="154"/>
      <c r="DF1130" s="154"/>
      <c r="DG1130" s="154"/>
      <c r="DH1130" s="154"/>
      <c r="DI1130" s="154"/>
      <c r="DJ1130" s="154"/>
      <c r="DK1130" s="154"/>
      <c r="DL1130" s="154"/>
      <c r="DM1130" s="154"/>
      <c r="DN1130" s="154"/>
      <c r="DO1130" s="154"/>
      <c r="DP1130" s="154"/>
      <c r="DQ1130" s="154"/>
      <c r="DR1130" s="154"/>
      <c r="DS1130" s="154"/>
      <c r="DT1130" s="154"/>
      <c r="DU1130" s="154"/>
      <c r="DV1130" s="154"/>
      <c r="DW1130" s="154"/>
      <c r="DX1130" s="154"/>
      <c r="DY1130" s="154"/>
      <c r="DZ1130" s="154"/>
      <c r="EA1130" s="154"/>
      <c r="EB1130" s="154"/>
      <c r="EC1130" s="154"/>
      <c r="ED1130" s="154"/>
      <c r="EE1130" s="154"/>
      <c r="EF1130" s="154"/>
      <c r="EG1130" s="154"/>
      <c r="EH1130" s="154"/>
      <c r="EI1130" s="154"/>
      <c r="EJ1130" s="154"/>
      <c r="EK1130" s="154"/>
      <c r="EL1130" s="154"/>
      <c r="EM1130" s="154"/>
      <c r="EN1130" s="154"/>
      <c r="EO1130" s="154"/>
      <c r="EP1130" s="154"/>
      <c r="EQ1130" s="154"/>
      <c r="ER1130" s="154"/>
      <c r="ES1130" s="154"/>
      <c r="ET1130" s="154"/>
      <c r="EU1130" s="154"/>
      <c r="EV1130" s="154"/>
    </row>
    <row r="1131" spans="32:152" ht="12.75">
      <c r="AF1131" s="154"/>
      <c r="AG1131" s="154"/>
      <c r="AH1131" s="154"/>
      <c r="AI1131" s="154"/>
      <c r="AJ1131" s="154"/>
      <c r="AK1131" s="154"/>
      <c r="AL1131" s="154"/>
      <c r="AM1131" s="154"/>
      <c r="AN1131" s="154"/>
      <c r="AO1131" s="154"/>
      <c r="AP1131" s="154"/>
      <c r="AQ1131" s="154"/>
      <c r="AR1131" s="154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  <c r="BC1131" s="154"/>
      <c r="BD1131" s="154"/>
      <c r="BE1131" s="154"/>
      <c r="BF1131" s="154"/>
      <c r="BG1131" s="154"/>
      <c r="BH1131" s="154"/>
      <c r="BI1131" s="154"/>
      <c r="BJ1131" s="154"/>
      <c r="BK1131" s="154"/>
      <c r="BL1131" s="154"/>
      <c r="BM1131" s="154"/>
      <c r="BN1131" s="154"/>
      <c r="BO1131" s="154"/>
      <c r="BP1131" s="154"/>
      <c r="BQ1131" s="154"/>
      <c r="BR1131" s="154"/>
      <c r="BS1131" s="154"/>
      <c r="BT1131" s="154"/>
      <c r="BU1131" s="154"/>
      <c r="BV1131" s="154"/>
      <c r="BW1131" s="154"/>
      <c r="BX1131" s="154"/>
      <c r="BY1131" s="154"/>
      <c r="BZ1131" s="154"/>
      <c r="CA1131" s="154"/>
      <c r="CB1131" s="154"/>
      <c r="CC1131" s="154"/>
      <c r="CD1131" s="154"/>
      <c r="CE1131" s="154"/>
      <c r="CF1131" s="154"/>
      <c r="CG1131" s="154"/>
      <c r="CH1131" s="154"/>
      <c r="CI1131" s="154"/>
      <c r="CJ1131" s="154"/>
      <c r="CK1131" s="154"/>
      <c r="CL1131" s="154"/>
      <c r="CM1131" s="154"/>
      <c r="CN1131" s="154"/>
      <c r="CO1131" s="154"/>
      <c r="CP1131" s="154"/>
      <c r="CQ1131" s="154"/>
      <c r="CR1131" s="154"/>
      <c r="CS1131" s="154"/>
      <c r="CT1131" s="154"/>
      <c r="CU1131" s="154"/>
      <c r="CV1131" s="154"/>
      <c r="CW1131" s="154"/>
      <c r="CX1131" s="154"/>
      <c r="CY1131" s="154"/>
      <c r="CZ1131" s="154"/>
      <c r="DA1131" s="154"/>
      <c r="DB1131" s="154"/>
      <c r="DC1131" s="154"/>
      <c r="DD1131" s="154"/>
      <c r="DE1131" s="154"/>
      <c r="DF1131" s="154"/>
      <c r="DG1131" s="154"/>
      <c r="DH1131" s="154"/>
      <c r="DI1131" s="154"/>
      <c r="DJ1131" s="154"/>
      <c r="DK1131" s="154"/>
      <c r="DL1131" s="154"/>
      <c r="DM1131" s="154"/>
      <c r="DN1131" s="154"/>
      <c r="DO1131" s="154"/>
      <c r="DP1131" s="154"/>
      <c r="DQ1131" s="154"/>
      <c r="DR1131" s="154"/>
      <c r="DS1131" s="154"/>
      <c r="DT1131" s="154"/>
      <c r="DU1131" s="154"/>
      <c r="DV1131" s="154"/>
      <c r="DW1131" s="154"/>
      <c r="DX1131" s="154"/>
      <c r="DY1131" s="154"/>
      <c r="DZ1131" s="154"/>
      <c r="EA1131" s="154"/>
      <c r="EB1131" s="154"/>
      <c r="EC1131" s="154"/>
      <c r="ED1131" s="154"/>
      <c r="EE1131" s="154"/>
      <c r="EF1131" s="154"/>
      <c r="EG1131" s="154"/>
      <c r="EH1131" s="154"/>
      <c r="EI1131" s="154"/>
      <c r="EJ1131" s="154"/>
      <c r="EK1131" s="154"/>
      <c r="EL1131" s="154"/>
      <c r="EM1131" s="154"/>
      <c r="EN1131" s="154"/>
      <c r="EO1131" s="154"/>
      <c r="EP1131" s="154"/>
      <c r="EQ1131" s="154"/>
      <c r="ER1131" s="154"/>
      <c r="ES1131" s="154"/>
      <c r="ET1131" s="154"/>
      <c r="EU1131" s="154"/>
      <c r="EV1131" s="154"/>
    </row>
    <row r="1132" spans="32:152" ht="12.75">
      <c r="AF1132" s="154"/>
      <c r="AG1132" s="154"/>
      <c r="AH1132" s="154"/>
      <c r="AI1132" s="154"/>
      <c r="AJ1132" s="154"/>
      <c r="AK1132" s="154"/>
      <c r="AL1132" s="154"/>
      <c r="AM1132" s="154"/>
      <c r="AN1132" s="154"/>
      <c r="AO1132" s="154"/>
      <c r="AP1132" s="154"/>
      <c r="AQ1132" s="154"/>
      <c r="AR1132" s="154"/>
      <c r="AS1132" s="154"/>
      <c r="AT1132" s="154"/>
      <c r="AU1132" s="154"/>
      <c r="AV1132" s="154"/>
      <c r="AW1132" s="154"/>
      <c r="AX1132" s="154"/>
      <c r="AY1132" s="154"/>
      <c r="AZ1132" s="154"/>
      <c r="BA1132" s="154"/>
      <c r="BB1132" s="154"/>
      <c r="BC1132" s="154"/>
      <c r="BD1132" s="154"/>
      <c r="BE1132" s="154"/>
      <c r="BF1132" s="154"/>
      <c r="BG1132" s="154"/>
      <c r="BH1132" s="154"/>
      <c r="BI1132" s="154"/>
      <c r="BJ1132" s="154"/>
      <c r="BK1132" s="154"/>
      <c r="BL1132" s="154"/>
      <c r="BM1132" s="154"/>
      <c r="BN1132" s="154"/>
      <c r="BO1132" s="154"/>
      <c r="BP1132" s="154"/>
      <c r="BQ1132" s="154"/>
      <c r="BR1132" s="154"/>
      <c r="BS1132" s="154"/>
      <c r="BT1132" s="154"/>
      <c r="BU1132" s="154"/>
      <c r="BV1132" s="154"/>
      <c r="BW1132" s="154"/>
      <c r="BX1132" s="154"/>
      <c r="BY1132" s="154"/>
      <c r="BZ1132" s="154"/>
      <c r="CA1132" s="154"/>
      <c r="CB1132" s="154"/>
      <c r="CC1132" s="154"/>
      <c r="CD1132" s="154"/>
      <c r="CE1132" s="154"/>
      <c r="CF1132" s="154"/>
      <c r="CG1132" s="154"/>
      <c r="CH1132" s="154"/>
      <c r="CI1132" s="154"/>
      <c r="CJ1132" s="154"/>
      <c r="CK1132" s="154"/>
      <c r="CL1132" s="154"/>
      <c r="CM1132" s="154"/>
      <c r="CN1132" s="154"/>
      <c r="CO1132" s="154"/>
      <c r="CP1132" s="154"/>
      <c r="CQ1132" s="154"/>
      <c r="CR1132" s="154"/>
      <c r="CS1132" s="154"/>
      <c r="CT1132" s="154"/>
      <c r="CU1132" s="154"/>
      <c r="CV1132" s="154"/>
      <c r="CW1132" s="154"/>
      <c r="CX1132" s="154"/>
      <c r="CY1132" s="154"/>
      <c r="CZ1132" s="154"/>
      <c r="DA1132" s="154"/>
      <c r="DB1132" s="154"/>
      <c r="DC1132" s="154"/>
      <c r="DD1132" s="154"/>
      <c r="DE1132" s="154"/>
      <c r="DF1132" s="154"/>
      <c r="DG1132" s="154"/>
      <c r="DH1132" s="154"/>
      <c r="DI1132" s="154"/>
      <c r="DJ1132" s="154"/>
      <c r="DK1132" s="154"/>
      <c r="DL1132" s="154"/>
      <c r="DM1132" s="154"/>
      <c r="DN1132" s="154"/>
      <c r="DO1132" s="154"/>
      <c r="DP1132" s="154"/>
      <c r="DQ1132" s="154"/>
      <c r="DR1132" s="154"/>
      <c r="DS1132" s="154"/>
      <c r="DT1132" s="154"/>
      <c r="DU1132" s="154"/>
      <c r="DV1132" s="154"/>
      <c r="DW1132" s="154"/>
      <c r="DX1132" s="154"/>
      <c r="DY1132" s="154"/>
      <c r="DZ1132" s="154"/>
      <c r="EA1132" s="154"/>
      <c r="EB1132" s="154"/>
      <c r="EC1132" s="154"/>
      <c r="ED1132" s="154"/>
      <c r="EE1132" s="154"/>
      <c r="EF1132" s="154"/>
      <c r="EG1132" s="154"/>
      <c r="EH1132" s="154"/>
      <c r="EI1132" s="154"/>
      <c r="EJ1132" s="154"/>
      <c r="EK1132" s="154"/>
      <c r="EL1132" s="154"/>
      <c r="EM1132" s="154"/>
      <c r="EN1132" s="154"/>
      <c r="EO1132" s="154"/>
      <c r="EP1132" s="154"/>
      <c r="EQ1132" s="154"/>
      <c r="ER1132" s="154"/>
      <c r="ES1132" s="154"/>
      <c r="ET1132" s="154"/>
      <c r="EU1132" s="154"/>
      <c r="EV1132" s="154"/>
    </row>
    <row r="1133" spans="32:152" ht="12.75">
      <c r="AF1133" s="154"/>
      <c r="AG1133" s="154"/>
      <c r="AH1133" s="154"/>
      <c r="AI1133" s="154"/>
      <c r="AJ1133" s="154"/>
      <c r="AK1133" s="154"/>
      <c r="AL1133" s="154"/>
      <c r="AM1133" s="154"/>
      <c r="AN1133" s="154"/>
      <c r="AO1133" s="154"/>
      <c r="AP1133" s="154"/>
      <c r="AQ1133" s="154"/>
      <c r="AR1133" s="154"/>
      <c r="AS1133" s="154"/>
      <c r="AT1133" s="154"/>
      <c r="AU1133" s="154"/>
      <c r="AV1133" s="154"/>
      <c r="AW1133" s="154"/>
      <c r="AX1133" s="154"/>
      <c r="AY1133" s="154"/>
      <c r="AZ1133" s="154"/>
      <c r="BA1133" s="154"/>
      <c r="BB1133" s="154"/>
      <c r="BC1133" s="154"/>
      <c r="BD1133" s="154"/>
      <c r="BE1133" s="154"/>
      <c r="BF1133" s="154"/>
      <c r="BG1133" s="154"/>
      <c r="BH1133" s="154"/>
      <c r="BI1133" s="154"/>
      <c r="BJ1133" s="154"/>
      <c r="BK1133" s="154"/>
      <c r="BL1133" s="154"/>
      <c r="BM1133" s="154"/>
      <c r="BN1133" s="154"/>
      <c r="BO1133" s="154"/>
      <c r="BP1133" s="154"/>
      <c r="BQ1133" s="154"/>
      <c r="BR1133" s="154"/>
      <c r="BS1133" s="154"/>
      <c r="BT1133" s="154"/>
      <c r="BU1133" s="154"/>
      <c r="BV1133" s="154"/>
      <c r="BW1133" s="154"/>
      <c r="BX1133" s="154"/>
      <c r="BY1133" s="154"/>
      <c r="BZ1133" s="154"/>
      <c r="CA1133" s="154"/>
      <c r="CB1133" s="154"/>
      <c r="CC1133" s="154"/>
      <c r="CD1133" s="154"/>
      <c r="CE1133" s="154"/>
      <c r="CF1133" s="154"/>
      <c r="CG1133" s="154"/>
      <c r="CH1133" s="154"/>
      <c r="CI1133" s="154"/>
      <c r="CJ1133" s="154"/>
      <c r="CK1133" s="154"/>
      <c r="CL1133" s="154"/>
      <c r="CM1133" s="154"/>
      <c r="CN1133" s="154"/>
      <c r="CO1133" s="154"/>
      <c r="CP1133" s="154"/>
      <c r="CQ1133" s="154"/>
      <c r="CR1133" s="154"/>
      <c r="CS1133" s="154"/>
      <c r="CT1133" s="154"/>
      <c r="CU1133" s="154"/>
      <c r="CV1133" s="154"/>
      <c r="CW1133" s="154"/>
      <c r="CX1133" s="154"/>
      <c r="CY1133" s="154"/>
      <c r="CZ1133" s="154"/>
      <c r="DA1133" s="154"/>
      <c r="DB1133" s="154"/>
      <c r="DC1133" s="154"/>
      <c r="DD1133" s="154"/>
      <c r="DE1133" s="154"/>
      <c r="DF1133" s="154"/>
      <c r="DG1133" s="154"/>
      <c r="DH1133" s="154"/>
      <c r="DI1133" s="154"/>
      <c r="DJ1133" s="154"/>
      <c r="DK1133" s="154"/>
      <c r="DL1133" s="154"/>
      <c r="DM1133" s="154"/>
      <c r="DN1133" s="154"/>
      <c r="DO1133" s="154"/>
      <c r="DP1133" s="154"/>
      <c r="DQ1133" s="154"/>
      <c r="DR1133" s="154"/>
      <c r="DS1133" s="154"/>
      <c r="DT1133" s="154"/>
      <c r="DU1133" s="154"/>
      <c r="DV1133" s="154"/>
      <c r="DW1133" s="154"/>
      <c r="DX1133" s="154"/>
      <c r="DY1133" s="154"/>
      <c r="DZ1133" s="154"/>
      <c r="EA1133" s="154"/>
      <c r="EB1133" s="154"/>
      <c r="EC1133" s="154"/>
      <c r="ED1133" s="154"/>
      <c r="EE1133" s="154"/>
      <c r="EF1133" s="154"/>
      <c r="EG1133" s="154"/>
      <c r="EH1133" s="154"/>
      <c r="EI1133" s="154"/>
      <c r="EJ1133" s="154"/>
      <c r="EK1133" s="154"/>
      <c r="EL1133" s="154"/>
      <c r="EM1133" s="154"/>
      <c r="EN1133" s="154"/>
      <c r="EO1133" s="154"/>
      <c r="EP1133" s="154"/>
      <c r="EQ1133" s="154"/>
      <c r="ER1133" s="154"/>
      <c r="ES1133" s="154"/>
      <c r="ET1133" s="154"/>
      <c r="EU1133" s="154"/>
      <c r="EV1133" s="154"/>
    </row>
    <row r="1134" spans="32:152" ht="12.75">
      <c r="AF1134" s="154"/>
      <c r="AG1134" s="154"/>
      <c r="AH1134" s="154"/>
      <c r="AI1134" s="154"/>
      <c r="AJ1134" s="154"/>
      <c r="AK1134" s="154"/>
      <c r="AL1134" s="154"/>
      <c r="AM1134" s="154"/>
      <c r="AN1134" s="154"/>
      <c r="AO1134" s="154"/>
      <c r="AP1134" s="154"/>
      <c r="AQ1134" s="154"/>
      <c r="AR1134" s="154"/>
      <c r="AS1134" s="154"/>
      <c r="AT1134" s="154"/>
      <c r="AU1134" s="154"/>
      <c r="AV1134" s="154"/>
      <c r="AW1134" s="154"/>
      <c r="AX1134" s="154"/>
      <c r="AY1134" s="154"/>
      <c r="AZ1134" s="154"/>
      <c r="BA1134" s="154"/>
      <c r="BB1134" s="154"/>
      <c r="BC1134" s="154"/>
      <c r="BD1134" s="154"/>
      <c r="BE1134" s="154"/>
      <c r="BF1134" s="154"/>
      <c r="BG1134" s="154"/>
      <c r="BH1134" s="154"/>
      <c r="BI1134" s="154"/>
      <c r="BJ1134" s="154"/>
      <c r="BK1134" s="154"/>
      <c r="BL1134" s="154"/>
      <c r="BM1134" s="154"/>
      <c r="BN1134" s="154"/>
      <c r="BO1134" s="154"/>
      <c r="BP1134" s="154"/>
      <c r="BQ1134" s="154"/>
      <c r="BR1134" s="154"/>
      <c r="BS1134" s="154"/>
      <c r="BT1134" s="154"/>
      <c r="BU1134" s="154"/>
      <c r="BV1134" s="154"/>
      <c r="BW1134" s="154"/>
      <c r="BX1134" s="154"/>
      <c r="BY1134" s="154"/>
      <c r="BZ1134" s="154"/>
      <c r="CA1134" s="154"/>
      <c r="CB1134" s="154"/>
      <c r="CC1134" s="154"/>
      <c r="CD1134" s="154"/>
      <c r="CE1134" s="154"/>
      <c r="CF1134" s="154"/>
      <c r="CG1134" s="154"/>
      <c r="CH1134" s="154"/>
      <c r="CI1134" s="154"/>
      <c r="CJ1134" s="154"/>
      <c r="CK1134" s="154"/>
      <c r="CL1134" s="154"/>
      <c r="CM1134" s="154"/>
      <c r="CN1134" s="154"/>
      <c r="CO1134" s="154"/>
      <c r="CP1134" s="154"/>
      <c r="CQ1134" s="154"/>
      <c r="CR1134" s="154"/>
      <c r="CS1134" s="154"/>
      <c r="CT1134" s="154"/>
      <c r="CU1134" s="154"/>
      <c r="CV1134" s="154"/>
      <c r="CW1134" s="154"/>
      <c r="CX1134" s="154"/>
      <c r="CY1134" s="154"/>
      <c r="CZ1134" s="154"/>
      <c r="DA1134" s="154"/>
      <c r="DB1134" s="154"/>
      <c r="DC1134" s="154"/>
      <c r="DD1134" s="154"/>
      <c r="DE1134" s="154"/>
      <c r="DF1134" s="154"/>
      <c r="DG1134" s="154"/>
      <c r="DH1134" s="154"/>
      <c r="DI1134" s="154"/>
      <c r="DJ1134" s="154"/>
      <c r="DK1134" s="154"/>
      <c r="DL1134" s="154"/>
      <c r="DM1134" s="154"/>
      <c r="DN1134" s="154"/>
      <c r="DO1134" s="154"/>
      <c r="DP1134" s="154"/>
      <c r="DQ1134" s="154"/>
      <c r="DR1134" s="154"/>
      <c r="DS1134" s="154"/>
      <c r="DT1134" s="154"/>
      <c r="DU1134" s="154"/>
      <c r="DV1134" s="154"/>
      <c r="DW1134" s="154"/>
      <c r="DX1134" s="154"/>
      <c r="DY1134" s="154"/>
      <c r="DZ1134" s="154"/>
      <c r="EA1134" s="154"/>
      <c r="EB1134" s="154"/>
      <c r="EC1134" s="154"/>
      <c r="ED1134" s="154"/>
      <c r="EE1134" s="154"/>
      <c r="EF1134" s="154"/>
      <c r="EG1134" s="154"/>
      <c r="EH1134" s="154"/>
      <c r="EI1134" s="154"/>
      <c r="EJ1134" s="154"/>
      <c r="EK1134" s="154"/>
      <c r="EL1134" s="154"/>
      <c r="EM1134" s="154"/>
      <c r="EN1134" s="154"/>
      <c r="EO1134" s="154"/>
      <c r="EP1134" s="154"/>
      <c r="EQ1134" s="154"/>
      <c r="ER1134" s="154"/>
      <c r="ES1134" s="154"/>
      <c r="ET1134" s="154"/>
      <c r="EU1134" s="154"/>
      <c r="EV1134" s="154"/>
    </row>
    <row r="1135" spans="32:152" ht="12.75">
      <c r="AF1135" s="154"/>
      <c r="AG1135" s="154"/>
      <c r="AH1135" s="154"/>
      <c r="AI1135" s="154"/>
      <c r="AJ1135" s="154"/>
      <c r="AK1135" s="154"/>
      <c r="AL1135" s="154"/>
      <c r="AM1135" s="154"/>
      <c r="AN1135" s="154"/>
      <c r="AO1135" s="154"/>
      <c r="AP1135" s="154"/>
      <c r="AQ1135" s="154"/>
      <c r="AR1135" s="154"/>
      <c r="AS1135" s="154"/>
      <c r="AT1135" s="154"/>
      <c r="AU1135" s="154"/>
      <c r="AV1135" s="154"/>
      <c r="AW1135" s="154"/>
      <c r="AX1135" s="154"/>
      <c r="AY1135" s="154"/>
      <c r="AZ1135" s="154"/>
      <c r="BA1135" s="154"/>
      <c r="BB1135" s="154"/>
      <c r="BC1135" s="154"/>
      <c r="BD1135" s="154"/>
      <c r="BE1135" s="154"/>
      <c r="BF1135" s="154"/>
      <c r="BG1135" s="154"/>
      <c r="BH1135" s="154"/>
      <c r="BI1135" s="154"/>
      <c r="BJ1135" s="154"/>
      <c r="BK1135" s="154"/>
      <c r="BL1135" s="154"/>
      <c r="BM1135" s="154"/>
      <c r="BN1135" s="154"/>
      <c r="BO1135" s="154"/>
      <c r="BP1135" s="154"/>
      <c r="BQ1135" s="154"/>
      <c r="BR1135" s="154"/>
      <c r="BS1135" s="154"/>
      <c r="BT1135" s="154"/>
      <c r="BU1135" s="154"/>
      <c r="BV1135" s="154"/>
      <c r="BW1135" s="154"/>
      <c r="BX1135" s="154"/>
      <c r="BY1135" s="154"/>
      <c r="BZ1135" s="154"/>
      <c r="CA1135" s="154"/>
      <c r="CB1135" s="154"/>
      <c r="CC1135" s="154"/>
      <c r="CD1135" s="154"/>
      <c r="CE1135" s="154"/>
      <c r="CF1135" s="154"/>
      <c r="CG1135" s="154"/>
      <c r="CH1135" s="154"/>
      <c r="CI1135" s="154"/>
      <c r="CJ1135" s="154"/>
      <c r="CK1135" s="154"/>
      <c r="CL1135" s="154"/>
      <c r="CM1135" s="154"/>
      <c r="CN1135" s="154"/>
      <c r="CO1135" s="154"/>
      <c r="CP1135" s="154"/>
      <c r="CQ1135" s="154"/>
      <c r="CR1135" s="154"/>
      <c r="CS1135" s="154"/>
      <c r="CT1135" s="154"/>
      <c r="CU1135" s="154"/>
      <c r="CV1135" s="154"/>
      <c r="CW1135" s="154"/>
      <c r="CX1135" s="154"/>
      <c r="CY1135" s="154"/>
      <c r="CZ1135" s="154"/>
      <c r="DA1135" s="154"/>
      <c r="DB1135" s="154"/>
      <c r="DC1135" s="154"/>
      <c r="DD1135" s="154"/>
      <c r="DE1135" s="154"/>
      <c r="DF1135" s="154"/>
      <c r="DG1135" s="154"/>
      <c r="DH1135" s="154"/>
      <c r="DI1135" s="154"/>
      <c r="DJ1135" s="154"/>
      <c r="DK1135" s="154"/>
      <c r="DL1135" s="154"/>
      <c r="DM1135" s="154"/>
      <c r="DN1135" s="154"/>
      <c r="DO1135" s="154"/>
      <c r="DP1135" s="154"/>
      <c r="DQ1135" s="154"/>
      <c r="DR1135" s="154"/>
      <c r="DS1135" s="154"/>
      <c r="DT1135" s="154"/>
      <c r="DU1135" s="154"/>
      <c r="DV1135" s="154"/>
      <c r="DW1135" s="154"/>
      <c r="DX1135" s="154"/>
      <c r="DY1135" s="154"/>
      <c r="DZ1135" s="154"/>
      <c r="EA1135" s="154"/>
      <c r="EB1135" s="154"/>
      <c r="EC1135" s="154"/>
      <c r="ED1135" s="154"/>
      <c r="EE1135" s="154"/>
      <c r="EF1135" s="154"/>
      <c r="EG1135" s="154"/>
      <c r="EH1135" s="154"/>
      <c r="EI1135" s="154"/>
      <c r="EJ1135" s="154"/>
      <c r="EK1135" s="154"/>
      <c r="EL1135" s="154"/>
      <c r="EM1135" s="154"/>
      <c r="EN1135" s="154"/>
      <c r="EO1135" s="154"/>
      <c r="EP1135" s="154"/>
      <c r="EQ1135" s="154"/>
      <c r="ER1135" s="154"/>
      <c r="ES1135" s="154"/>
      <c r="ET1135" s="154"/>
      <c r="EU1135" s="154"/>
      <c r="EV1135" s="154"/>
    </row>
    <row r="1136" spans="32:152" ht="12.75">
      <c r="AF1136" s="154"/>
      <c r="AG1136" s="154"/>
      <c r="AH1136" s="154"/>
      <c r="AI1136" s="154"/>
      <c r="AJ1136" s="154"/>
      <c r="AK1136" s="154"/>
      <c r="AL1136" s="154"/>
      <c r="AM1136" s="154"/>
      <c r="AN1136" s="154"/>
      <c r="AO1136" s="154"/>
      <c r="AP1136" s="154"/>
      <c r="AQ1136" s="154"/>
      <c r="AR1136" s="154"/>
      <c r="AS1136" s="154"/>
      <c r="AT1136" s="154"/>
      <c r="AU1136" s="154"/>
      <c r="AV1136" s="154"/>
      <c r="AW1136" s="154"/>
      <c r="AX1136" s="154"/>
      <c r="AY1136" s="154"/>
      <c r="AZ1136" s="154"/>
      <c r="BA1136" s="154"/>
      <c r="BB1136" s="154"/>
      <c r="BC1136" s="154"/>
      <c r="BD1136" s="154"/>
      <c r="BE1136" s="154"/>
      <c r="BF1136" s="154"/>
      <c r="BG1136" s="154"/>
      <c r="BH1136" s="154"/>
      <c r="BI1136" s="154"/>
      <c r="BJ1136" s="154"/>
      <c r="BK1136" s="154"/>
      <c r="BL1136" s="154"/>
      <c r="BM1136" s="154"/>
      <c r="BN1136" s="154"/>
      <c r="BO1136" s="154"/>
      <c r="BP1136" s="154"/>
      <c r="BQ1136" s="154"/>
      <c r="BR1136" s="154"/>
      <c r="BS1136" s="154"/>
      <c r="BT1136" s="154"/>
      <c r="BU1136" s="154"/>
      <c r="BV1136" s="154"/>
      <c r="BW1136" s="154"/>
      <c r="BX1136" s="154"/>
      <c r="BY1136" s="154"/>
      <c r="BZ1136" s="154"/>
      <c r="CA1136" s="154"/>
      <c r="CB1136" s="154"/>
      <c r="CC1136" s="154"/>
      <c r="CD1136" s="154"/>
      <c r="CE1136" s="154"/>
      <c r="CF1136" s="154"/>
      <c r="CG1136" s="154"/>
      <c r="CH1136" s="154"/>
      <c r="CI1136" s="154"/>
      <c r="CJ1136" s="154"/>
      <c r="CK1136" s="154"/>
      <c r="CL1136" s="154"/>
      <c r="CM1136" s="154"/>
      <c r="CN1136" s="154"/>
      <c r="CO1136" s="154"/>
      <c r="CP1136" s="154"/>
      <c r="CQ1136" s="154"/>
      <c r="CR1136" s="154"/>
      <c r="CS1136" s="154"/>
      <c r="CT1136" s="154"/>
      <c r="CU1136" s="154"/>
      <c r="CV1136" s="154"/>
      <c r="CW1136" s="154"/>
      <c r="CX1136" s="154"/>
      <c r="CY1136" s="154"/>
      <c r="CZ1136" s="154"/>
      <c r="DA1136" s="154"/>
      <c r="DB1136" s="154"/>
      <c r="DC1136" s="154"/>
      <c r="DD1136" s="154"/>
      <c r="DE1136" s="154"/>
      <c r="DF1136" s="154"/>
      <c r="DG1136" s="154"/>
      <c r="DH1136" s="154"/>
      <c r="DI1136" s="154"/>
      <c r="DJ1136" s="154"/>
      <c r="DK1136" s="154"/>
      <c r="DL1136" s="154"/>
      <c r="DM1136" s="154"/>
      <c r="DN1136" s="154"/>
      <c r="DO1136" s="154"/>
      <c r="DP1136" s="154"/>
      <c r="DQ1136" s="154"/>
      <c r="DR1136" s="154"/>
      <c r="DS1136" s="154"/>
      <c r="DT1136" s="154"/>
      <c r="DU1136" s="154"/>
      <c r="DV1136" s="154"/>
      <c r="DW1136" s="154"/>
      <c r="DX1136" s="154"/>
      <c r="DY1136" s="154"/>
      <c r="DZ1136" s="154"/>
      <c r="EA1136" s="154"/>
      <c r="EB1136" s="154"/>
      <c r="EC1136" s="154"/>
      <c r="ED1136" s="154"/>
      <c r="EE1136" s="154"/>
      <c r="EF1136" s="154"/>
      <c r="EG1136" s="154"/>
      <c r="EH1136" s="154"/>
      <c r="EI1136" s="154"/>
      <c r="EJ1136" s="154"/>
      <c r="EK1136" s="154"/>
      <c r="EL1136" s="154"/>
      <c r="EM1136" s="154"/>
      <c r="EN1136" s="154"/>
      <c r="EO1136" s="154"/>
      <c r="EP1136" s="154"/>
      <c r="EQ1136" s="154"/>
      <c r="ER1136" s="154"/>
      <c r="ES1136" s="154"/>
      <c r="ET1136" s="154"/>
      <c r="EU1136" s="154"/>
      <c r="EV1136" s="154"/>
    </row>
    <row r="1137" spans="32:152" ht="12.75">
      <c r="AF1137" s="154"/>
      <c r="AG1137" s="154"/>
      <c r="AH1137" s="154"/>
      <c r="AI1137" s="154"/>
      <c r="AJ1137" s="154"/>
      <c r="AK1137" s="154"/>
      <c r="AL1137" s="154"/>
      <c r="AM1137" s="154"/>
      <c r="AN1137" s="154"/>
      <c r="AO1137" s="154"/>
      <c r="AP1137" s="154"/>
      <c r="AQ1137" s="154"/>
      <c r="AR1137" s="154"/>
      <c r="AS1137" s="154"/>
      <c r="AT1137" s="154"/>
      <c r="AU1137" s="154"/>
      <c r="AV1137" s="154"/>
      <c r="AW1137" s="154"/>
      <c r="AX1137" s="154"/>
      <c r="AY1137" s="154"/>
      <c r="AZ1137" s="154"/>
      <c r="BA1137" s="154"/>
      <c r="BB1137" s="154"/>
      <c r="BC1137" s="154"/>
      <c r="BD1137" s="154"/>
      <c r="BE1137" s="154"/>
      <c r="BF1137" s="154"/>
      <c r="BG1137" s="154"/>
      <c r="BH1137" s="154"/>
      <c r="BI1137" s="154"/>
      <c r="BJ1137" s="154"/>
      <c r="BK1137" s="154"/>
      <c r="BL1137" s="154"/>
      <c r="BM1137" s="154"/>
      <c r="BN1137" s="154"/>
      <c r="BO1137" s="154"/>
      <c r="BP1137" s="154"/>
      <c r="BQ1137" s="154"/>
      <c r="BR1137" s="154"/>
      <c r="BS1137" s="154"/>
      <c r="BT1137" s="154"/>
      <c r="BU1137" s="154"/>
      <c r="BV1137" s="154"/>
      <c r="BW1137" s="154"/>
      <c r="BX1137" s="154"/>
      <c r="BY1137" s="154"/>
      <c r="BZ1137" s="154"/>
      <c r="CA1137" s="154"/>
      <c r="CB1137" s="154"/>
      <c r="CC1137" s="154"/>
      <c r="CD1137" s="154"/>
      <c r="CE1137" s="154"/>
      <c r="CF1137" s="154"/>
      <c r="CG1137" s="154"/>
      <c r="CH1137" s="154"/>
      <c r="CI1137" s="154"/>
      <c r="CJ1137" s="154"/>
      <c r="CK1137" s="154"/>
      <c r="CL1137" s="154"/>
      <c r="CM1137" s="154"/>
      <c r="CN1137" s="154"/>
      <c r="CO1137" s="154"/>
      <c r="CP1137" s="154"/>
      <c r="CQ1137" s="154"/>
      <c r="CR1137" s="154"/>
      <c r="CS1137" s="154"/>
      <c r="CT1137" s="154"/>
      <c r="CU1137" s="154"/>
      <c r="CV1137" s="154"/>
      <c r="CW1137" s="154"/>
      <c r="CX1137" s="154"/>
      <c r="CY1137" s="154"/>
      <c r="CZ1137" s="154"/>
      <c r="DA1137" s="154"/>
      <c r="DB1137" s="154"/>
      <c r="DC1137" s="154"/>
      <c r="DD1137" s="154"/>
      <c r="DE1137" s="154"/>
      <c r="DF1137" s="154"/>
      <c r="DG1137" s="154"/>
      <c r="DH1137" s="154"/>
      <c r="DI1137" s="154"/>
      <c r="DJ1137" s="154"/>
      <c r="DK1137" s="154"/>
      <c r="DL1137" s="154"/>
      <c r="DM1137" s="154"/>
      <c r="DN1137" s="154"/>
      <c r="DO1137" s="154"/>
      <c r="DP1137" s="154"/>
      <c r="DQ1137" s="154"/>
      <c r="DR1137" s="154"/>
      <c r="DS1137" s="154"/>
      <c r="DT1137" s="154"/>
      <c r="DU1137" s="154"/>
      <c r="DV1137" s="154"/>
      <c r="DW1137" s="154"/>
      <c r="DX1137" s="154"/>
      <c r="DY1137" s="154"/>
      <c r="DZ1137" s="154"/>
      <c r="EA1137" s="154"/>
      <c r="EB1137" s="154"/>
      <c r="EC1137" s="154"/>
      <c r="ED1137" s="154"/>
      <c r="EE1137" s="154"/>
      <c r="EF1137" s="154"/>
      <c r="EG1137" s="154"/>
      <c r="EH1137" s="154"/>
      <c r="EI1137" s="154"/>
      <c r="EJ1137" s="154"/>
      <c r="EK1137" s="154"/>
      <c r="EL1137" s="154"/>
      <c r="EM1137" s="154"/>
      <c r="EN1137" s="154"/>
      <c r="EO1137" s="154"/>
      <c r="EP1137" s="154"/>
      <c r="EQ1137" s="154"/>
      <c r="ER1137" s="154"/>
      <c r="ES1137" s="154"/>
      <c r="ET1137" s="154"/>
      <c r="EU1137" s="154"/>
      <c r="EV1137" s="154"/>
    </row>
    <row r="1138" spans="32:152" ht="12.75">
      <c r="AF1138" s="154"/>
      <c r="AG1138" s="154"/>
      <c r="AH1138" s="154"/>
      <c r="AI1138" s="154"/>
      <c r="AJ1138" s="154"/>
      <c r="AK1138" s="154"/>
      <c r="AL1138" s="154"/>
      <c r="AM1138" s="154"/>
      <c r="AN1138" s="154"/>
      <c r="AO1138" s="154"/>
      <c r="AP1138" s="154"/>
      <c r="AQ1138" s="154"/>
      <c r="AR1138" s="154"/>
      <c r="AS1138" s="154"/>
      <c r="AT1138" s="154"/>
      <c r="AU1138" s="154"/>
      <c r="AV1138" s="154"/>
      <c r="AW1138" s="154"/>
      <c r="AX1138" s="154"/>
      <c r="AY1138" s="154"/>
      <c r="AZ1138" s="154"/>
      <c r="BA1138" s="154"/>
      <c r="BB1138" s="154"/>
      <c r="BC1138" s="154"/>
      <c r="BD1138" s="154"/>
      <c r="BE1138" s="154"/>
      <c r="BF1138" s="154"/>
      <c r="BG1138" s="154"/>
      <c r="BH1138" s="154"/>
      <c r="BI1138" s="154"/>
      <c r="BJ1138" s="154"/>
      <c r="BK1138" s="154"/>
      <c r="BL1138" s="154"/>
      <c r="BM1138" s="154"/>
      <c r="BN1138" s="154"/>
      <c r="BO1138" s="154"/>
      <c r="BP1138" s="154"/>
      <c r="BQ1138" s="154"/>
      <c r="BR1138" s="154"/>
      <c r="BS1138" s="154"/>
      <c r="BT1138" s="154"/>
      <c r="BU1138" s="154"/>
      <c r="BV1138" s="154"/>
      <c r="BW1138" s="154"/>
      <c r="BX1138" s="154"/>
      <c r="BY1138" s="154"/>
      <c r="BZ1138" s="154"/>
      <c r="CA1138" s="154"/>
      <c r="CB1138" s="154"/>
      <c r="CC1138" s="154"/>
      <c r="CD1138" s="154"/>
      <c r="CE1138" s="154"/>
      <c r="CF1138" s="154"/>
      <c r="CG1138" s="154"/>
      <c r="CH1138" s="154"/>
      <c r="CI1138" s="154"/>
      <c r="CJ1138" s="154"/>
      <c r="CK1138" s="154"/>
      <c r="CL1138" s="154"/>
      <c r="CM1138" s="154"/>
      <c r="CN1138" s="154"/>
      <c r="CO1138" s="154"/>
      <c r="CP1138" s="154"/>
      <c r="CQ1138" s="154"/>
      <c r="CR1138" s="154"/>
      <c r="CS1138" s="154"/>
      <c r="CT1138" s="154"/>
      <c r="CU1138" s="154"/>
      <c r="CV1138" s="154"/>
      <c r="CW1138" s="154"/>
      <c r="CX1138" s="154"/>
      <c r="CY1138" s="154"/>
      <c r="CZ1138" s="154"/>
      <c r="DA1138" s="154"/>
      <c r="DB1138" s="154"/>
      <c r="DC1138" s="154"/>
      <c r="DD1138" s="154"/>
      <c r="DE1138" s="154"/>
      <c r="DF1138" s="154"/>
      <c r="DG1138" s="154"/>
      <c r="DH1138" s="154"/>
      <c r="DI1138" s="154"/>
      <c r="DJ1138" s="154"/>
      <c r="DK1138" s="154"/>
      <c r="DL1138" s="154"/>
      <c r="DM1138" s="154"/>
      <c r="DN1138" s="154"/>
      <c r="DO1138" s="154"/>
      <c r="DP1138" s="154"/>
      <c r="DQ1138" s="154"/>
      <c r="DR1138" s="154"/>
      <c r="DS1138" s="154"/>
      <c r="DT1138" s="154"/>
      <c r="DU1138" s="154"/>
      <c r="DV1138" s="154"/>
      <c r="DW1138" s="154"/>
      <c r="DX1138" s="154"/>
      <c r="DY1138" s="154"/>
      <c r="DZ1138" s="154"/>
      <c r="EA1138" s="154"/>
      <c r="EB1138" s="154"/>
      <c r="EC1138" s="154"/>
      <c r="ED1138" s="154"/>
      <c r="EE1138" s="154"/>
      <c r="EF1138" s="154"/>
      <c r="EG1138" s="154"/>
      <c r="EH1138" s="154"/>
      <c r="EI1138" s="154"/>
      <c r="EJ1138" s="154"/>
      <c r="EK1138" s="154"/>
      <c r="EL1138" s="154"/>
      <c r="EM1138" s="154"/>
      <c r="EN1138" s="154"/>
      <c r="EO1138" s="154"/>
      <c r="EP1138" s="154"/>
      <c r="EQ1138" s="154"/>
      <c r="ER1138" s="154"/>
      <c r="ES1138" s="154"/>
      <c r="ET1138" s="154"/>
      <c r="EU1138" s="154"/>
      <c r="EV1138" s="154"/>
    </row>
    <row r="1139" spans="32:152" ht="12.75">
      <c r="AF1139" s="154"/>
      <c r="AG1139" s="154"/>
      <c r="AH1139" s="154"/>
      <c r="AI1139" s="154"/>
      <c r="AJ1139" s="154"/>
      <c r="AK1139" s="154"/>
      <c r="AL1139" s="154"/>
      <c r="AM1139" s="154"/>
      <c r="AN1139" s="154"/>
      <c r="AO1139" s="154"/>
      <c r="AP1139" s="154"/>
      <c r="AQ1139" s="154"/>
      <c r="AR1139" s="154"/>
      <c r="AS1139" s="154"/>
      <c r="AT1139" s="154"/>
      <c r="AU1139" s="154"/>
      <c r="AV1139" s="154"/>
      <c r="AW1139" s="154"/>
      <c r="AX1139" s="154"/>
      <c r="AY1139" s="154"/>
      <c r="AZ1139" s="154"/>
      <c r="BA1139" s="154"/>
      <c r="BB1139" s="154"/>
      <c r="BC1139" s="154"/>
      <c r="BD1139" s="154"/>
      <c r="BE1139" s="154"/>
      <c r="BF1139" s="154"/>
      <c r="BG1139" s="154"/>
      <c r="BH1139" s="154"/>
      <c r="BI1139" s="154"/>
      <c r="BJ1139" s="154"/>
      <c r="BK1139" s="154"/>
      <c r="BL1139" s="154"/>
      <c r="BM1139" s="154"/>
      <c r="BN1139" s="154"/>
      <c r="BO1139" s="154"/>
      <c r="BP1139" s="154"/>
      <c r="BQ1139" s="154"/>
      <c r="BR1139" s="154"/>
      <c r="BS1139" s="154"/>
      <c r="BT1139" s="154"/>
      <c r="BU1139" s="154"/>
      <c r="BV1139" s="154"/>
      <c r="BW1139" s="154"/>
      <c r="BX1139" s="154"/>
      <c r="BY1139" s="154"/>
      <c r="BZ1139" s="154"/>
      <c r="CA1139" s="154"/>
      <c r="CB1139" s="154"/>
      <c r="CC1139" s="154"/>
      <c r="CD1139" s="154"/>
      <c r="CE1139" s="154"/>
      <c r="CF1139" s="154"/>
      <c r="CG1139" s="154"/>
      <c r="CH1139" s="154"/>
      <c r="CI1139" s="154"/>
      <c r="CJ1139" s="154"/>
      <c r="CK1139" s="154"/>
      <c r="CL1139" s="154"/>
      <c r="CM1139" s="154"/>
      <c r="CN1139" s="154"/>
      <c r="CO1139" s="154"/>
      <c r="CP1139" s="154"/>
      <c r="CQ1139" s="154"/>
      <c r="CR1139" s="154"/>
      <c r="CS1139" s="154"/>
      <c r="CT1139" s="154"/>
      <c r="CU1139" s="154"/>
      <c r="CV1139" s="154"/>
      <c r="CW1139" s="154"/>
      <c r="CX1139" s="154"/>
      <c r="CY1139" s="154"/>
      <c r="CZ1139" s="154"/>
      <c r="DA1139" s="154"/>
      <c r="DB1139" s="154"/>
      <c r="DC1139" s="154"/>
      <c r="DD1139" s="154"/>
      <c r="DE1139" s="154"/>
      <c r="DF1139" s="154"/>
      <c r="DG1139" s="154"/>
      <c r="DH1139" s="154"/>
      <c r="DI1139" s="154"/>
      <c r="DJ1139" s="154"/>
      <c r="DK1139" s="154"/>
      <c r="DL1139" s="154"/>
      <c r="DM1139" s="154"/>
      <c r="DN1139" s="154"/>
      <c r="DO1139" s="154"/>
      <c r="DP1139" s="154"/>
      <c r="DQ1139" s="154"/>
      <c r="DR1139" s="154"/>
      <c r="DS1139" s="154"/>
      <c r="DT1139" s="154"/>
      <c r="DU1139" s="154"/>
      <c r="DV1139" s="154"/>
      <c r="DW1139" s="154"/>
      <c r="DX1139" s="154"/>
      <c r="DY1139" s="154"/>
      <c r="DZ1139" s="154"/>
      <c r="EA1139" s="154"/>
      <c r="EB1139" s="154"/>
      <c r="EC1139" s="154"/>
      <c r="ED1139" s="154"/>
      <c r="EE1139" s="154"/>
      <c r="EF1139" s="154"/>
      <c r="EG1139" s="154"/>
      <c r="EH1139" s="154"/>
      <c r="EI1139" s="154"/>
      <c r="EJ1139" s="154"/>
      <c r="EK1139" s="154"/>
      <c r="EL1139" s="154"/>
      <c r="EM1139" s="154"/>
      <c r="EN1139" s="154"/>
      <c r="EO1139" s="154"/>
      <c r="EP1139" s="154"/>
      <c r="EQ1139" s="154"/>
      <c r="ER1139" s="154"/>
      <c r="ES1139" s="154"/>
      <c r="ET1139" s="154"/>
      <c r="EU1139" s="154"/>
      <c r="EV1139" s="154"/>
    </row>
    <row r="1140" spans="32:152" ht="12.75">
      <c r="AF1140" s="154"/>
      <c r="AG1140" s="154"/>
      <c r="AH1140" s="154"/>
      <c r="AI1140" s="154"/>
      <c r="AJ1140" s="154"/>
      <c r="AK1140" s="154"/>
      <c r="AL1140" s="154"/>
      <c r="AM1140" s="154"/>
      <c r="AN1140" s="154"/>
      <c r="AO1140" s="154"/>
      <c r="AP1140" s="154"/>
      <c r="AQ1140" s="154"/>
      <c r="AR1140" s="154"/>
      <c r="AS1140" s="154"/>
      <c r="AT1140" s="154"/>
      <c r="AU1140" s="154"/>
      <c r="AV1140" s="154"/>
      <c r="AW1140" s="154"/>
      <c r="AX1140" s="154"/>
      <c r="AY1140" s="154"/>
      <c r="AZ1140" s="154"/>
      <c r="BA1140" s="154"/>
      <c r="BB1140" s="154"/>
      <c r="BC1140" s="154"/>
      <c r="BD1140" s="154"/>
      <c r="BE1140" s="154"/>
      <c r="BF1140" s="154"/>
      <c r="BG1140" s="154"/>
      <c r="BH1140" s="154"/>
      <c r="BI1140" s="154"/>
      <c r="BJ1140" s="154"/>
      <c r="BK1140" s="154"/>
      <c r="BL1140" s="154"/>
      <c r="BM1140" s="154"/>
      <c r="BN1140" s="154"/>
      <c r="BO1140" s="154"/>
      <c r="BP1140" s="154"/>
      <c r="BQ1140" s="154"/>
      <c r="BR1140" s="154"/>
      <c r="BS1140" s="154"/>
      <c r="BT1140" s="154"/>
      <c r="BU1140" s="154"/>
      <c r="BV1140" s="154"/>
      <c r="BW1140" s="154"/>
      <c r="BX1140" s="154"/>
      <c r="BY1140" s="154"/>
      <c r="BZ1140" s="154"/>
      <c r="CA1140" s="154"/>
      <c r="CB1140" s="154"/>
      <c r="CC1140" s="154"/>
      <c r="CD1140" s="154"/>
      <c r="CE1140" s="154"/>
      <c r="CF1140" s="154"/>
      <c r="CG1140" s="154"/>
      <c r="CH1140" s="154"/>
      <c r="CI1140" s="154"/>
      <c r="CJ1140" s="154"/>
      <c r="CK1140" s="154"/>
      <c r="CL1140" s="154"/>
      <c r="CM1140" s="154"/>
      <c r="CN1140" s="154"/>
      <c r="CO1140" s="154"/>
      <c r="CP1140" s="154"/>
      <c r="CQ1140" s="154"/>
      <c r="CR1140" s="154"/>
      <c r="CS1140" s="154"/>
      <c r="CT1140" s="154"/>
      <c r="CU1140" s="154"/>
      <c r="CV1140" s="154"/>
      <c r="CW1140" s="154"/>
      <c r="CX1140" s="154"/>
      <c r="CY1140" s="154"/>
      <c r="CZ1140" s="154"/>
      <c r="DA1140" s="154"/>
      <c r="DB1140" s="154"/>
      <c r="DC1140" s="154"/>
      <c r="DD1140" s="154"/>
      <c r="DE1140" s="154"/>
      <c r="DF1140" s="154"/>
      <c r="DG1140" s="154"/>
      <c r="DH1140" s="154"/>
      <c r="DI1140" s="154"/>
      <c r="DJ1140" s="154"/>
      <c r="DK1140" s="154"/>
      <c r="DL1140" s="154"/>
      <c r="DM1140" s="154"/>
      <c r="DN1140" s="154"/>
      <c r="DO1140" s="154"/>
      <c r="DP1140" s="154"/>
      <c r="DQ1140" s="154"/>
      <c r="DR1140" s="154"/>
      <c r="DS1140" s="154"/>
      <c r="DT1140" s="154"/>
      <c r="DU1140" s="154"/>
      <c r="DV1140" s="154"/>
      <c r="DW1140" s="154"/>
      <c r="DX1140" s="154"/>
      <c r="DY1140" s="154"/>
      <c r="DZ1140" s="154"/>
      <c r="EA1140" s="154"/>
      <c r="EB1140" s="154"/>
      <c r="EC1140" s="154"/>
      <c r="ED1140" s="154"/>
      <c r="EE1140" s="154"/>
      <c r="EF1140" s="154"/>
      <c r="EG1140" s="154"/>
      <c r="EH1140" s="154"/>
      <c r="EI1140" s="154"/>
      <c r="EJ1140" s="154"/>
      <c r="EK1140" s="154"/>
      <c r="EL1140" s="154"/>
      <c r="EM1140" s="154"/>
      <c r="EN1140" s="154"/>
      <c r="EO1140" s="154"/>
      <c r="EP1140" s="154"/>
      <c r="EQ1140" s="154"/>
      <c r="ER1140" s="154"/>
      <c r="ES1140" s="154"/>
      <c r="ET1140" s="154"/>
      <c r="EU1140" s="154"/>
      <c r="EV1140" s="154"/>
    </row>
    <row r="1141" spans="32:152" ht="12.75">
      <c r="AF1141" s="154"/>
      <c r="AG1141" s="154"/>
      <c r="AH1141" s="154"/>
      <c r="AI1141" s="154"/>
      <c r="AJ1141" s="154"/>
      <c r="AK1141" s="154"/>
      <c r="AL1141" s="154"/>
      <c r="AM1141" s="154"/>
      <c r="AN1141" s="154"/>
      <c r="AO1141" s="154"/>
      <c r="AP1141" s="154"/>
      <c r="AQ1141" s="154"/>
      <c r="AR1141" s="154"/>
      <c r="AS1141" s="154"/>
      <c r="AT1141" s="154"/>
      <c r="AU1141" s="154"/>
      <c r="AV1141" s="154"/>
      <c r="AW1141" s="154"/>
      <c r="AX1141" s="154"/>
      <c r="AY1141" s="154"/>
      <c r="AZ1141" s="154"/>
      <c r="BA1141" s="154"/>
      <c r="BB1141" s="154"/>
      <c r="BC1141" s="154"/>
      <c r="BD1141" s="154"/>
      <c r="BE1141" s="154"/>
      <c r="BF1141" s="154"/>
      <c r="BG1141" s="154"/>
      <c r="BH1141" s="154"/>
      <c r="BI1141" s="154"/>
      <c r="BJ1141" s="154"/>
      <c r="BK1141" s="154"/>
      <c r="BL1141" s="154"/>
      <c r="BM1141" s="154"/>
      <c r="BN1141" s="154"/>
      <c r="BO1141" s="154"/>
      <c r="BP1141" s="154"/>
      <c r="BQ1141" s="154"/>
      <c r="BR1141" s="154"/>
      <c r="BS1141" s="154"/>
      <c r="BT1141" s="154"/>
      <c r="BU1141" s="154"/>
      <c r="BV1141" s="154"/>
      <c r="BW1141" s="154"/>
      <c r="BX1141" s="154"/>
      <c r="BY1141" s="154"/>
      <c r="BZ1141" s="154"/>
      <c r="CA1141" s="154"/>
      <c r="CB1141" s="154"/>
      <c r="CC1141" s="154"/>
      <c r="CD1141" s="154"/>
      <c r="CE1141" s="154"/>
      <c r="CF1141" s="154"/>
      <c r="CG1141" s="154"/>
      <c r="CH1141" s="154"/>
      <c r="CI1141" s="154"/>
      <c r="CJ1141" s="154"/>
      <c r="CK1141" s="154"/>
      <c r="CL1141" s="154"/>
      <c r="CM1141" s="154"/>
      <c r="CN1141" s="154"/>
      <c r="CO1141" s="154"/>
      <c r="CP1141" s="154"/>
      <c r="CQ1141" s="154"/>
      <c r="CR1141" s="154"/>
      <c r="CS1141" s="154"/>
      <c r="CT1141" s="154"/>
      <c r="CU1141" s="154"/>
      <c r="CV1141" s="154"/>
      <c r="CW1141" s="154"/>
      <c r="CX1141" s="154"/>
      <c r="CY1141" s="154"/>
      <c r="CZ1141" s="154"/>
      <c r="DA1141" s="154"/>
      <c r="DB1141" s="154"/>
      <c r="DC1141" s="154"/>
      <c r="DD1141" s="154"/>
      <c r="DE1141" s="154"/>
      <c r="DF1141" s="154"/>
      <c r="DG1141" s="154"/>
      <c r="DH1141" s="154"/>
      <c r="DI1141" s="154"/>
      <c r="DJ1141" s="154"/>
      <c r="DK1141" s="154"/>
      <c r="DL1141" s="154"/>
      <c r="DM1141" s="154"/>
      <c r="DN1141" s="154"/>
      <c r="DO1141" s="154"/>
      <c r="DP1141" s="154"/>
      <c r="DQ1141" s="154"/>
      <c r="DR1141" s="154"/>
      <c r="DS1141" s="154"/>
      <c r="DT1141" s="154"/>
      <c r="DU1141" s="154"/>
      <c r="DV1141" s="154"/>
      <c r="DW1141" s="154"/>
      <c r="DX1141" s="154"/>
      <c r="DY1141" s="154"/>
      <c r="DZ1141" s="154"/>
      <c r="EA1141" s="154"/>
      <c r="EB1141" s="154"/>
      <c r="EC1141" s="154"/>
      <c r="ED1141" s="154"/>
      <c r="EE1141" s="154"/>
      <c r="EF1141" s="154"/>
      <c r="EG1141" s="154"/>
      <c r="EH1141" s="154"/>
      <c r="EI1141" s="154"/>
      <c r="EJ1141" s="154"/>
      <c r="EK1141" s="154"/>
      <c r="EL1141" s="154"/>
      <c r="EM1141" s="154"/>
      <c r="EN1141" s="154"/>
      <c r="EO1141" s="154"/>
      <c r="EP1141" s="154"/>
      <c r="EQ1141" s="154"/>
      <c r="ER1141" s="154"/>
      <c r="ES1141" s="154"/>
      <c r="ET1141" s="154"/>
      <c r="EU1141" s="154"/>
      <c r="EV1141" s="154"/>
    </row>
    <row r="1142" spans="32:152" ht="12.75">
      <c r="AF1142" s="154"/>
      <c r="AG1142" s="154"/>
      <c r="AH1142" s="154"/>
      <c r="AI1142" s="154"/>
      <c r="AJ1142" s="154"/>
      <c r="AK1142" s="154"/>
      <c r="AL1142" s="154"/>
      <c r="AM1142" s="154"/>
      <c r="AN1142" s="154"/>
      <c r="AO1142" s="154"/>
      <c r="AP1142" s="154"/>
      <c r="AQ1142" s="154"/>
      <c r="AR1142" s="154"/>
      <c r="AS1142" s="154"/>
      <c r="AT1142" s="154"/>
      <c r="AU1142" s="154"/>
      <c r="AV1142" s="154"/>
      <c r="AW1142" s="154"/>
      <c r="AX1142" s="154"/>
      <c r="AY1142" s="154"/>
      <c r="AZ1142" s="154"/>
      <c r="BA1142" s="154"/>
      <c r="BB1142" s="154"/>
      <c r="BC1142" s="154"/>
      <c r="BD1142" s="154"/>
      <c r="BE1142" s="154"/>
      <c r="BF1142" s="154"/>
      <c r="BG1142" s="154"/>
      <c r="BH1142" s="154"/>
      <c r="BI1142" s="154"/>
      <c r="BJ1142" s="154"/>
      <c r="BK1142" s="154"/>
      <c r="BL1142" s="154"/>
      <c r="BM1142" s="154"/>
      <c r="BN1142" s="154"/>
      <c r="BO1142" s="154"/>
      <c r="BP1142" s="154"/>
      <c r="BQ1142" s="154"/>
      <c r="BR1142" s="154"/>
      <c r="BS1142" s="154"/>
      <c r="BT1142" s="154"/>
      <c r="BU1142" s="154"/>
      <c r="BV1142" s="154"/>
      <c r="BW1142" s="154"/>
      <c r="BX1142" s="154"/>
      <c r="BY1142" s="154"/>
      <c r="BZ1142" s="154"/>
      <c r="CA1142" s="154"/>
      <c r="CB1142" s="154"/>
      <c r="CC1142" s="154"/>
      <c r="CD1142" s="154"/>
      <c r="CE1142" s="154"/>
      <c r="CF1142" s="154"/>
      <c r="CG1142" s="154"/>
      <c r="CH1142" s="154"/>
      <c r="CI1142" s="154"/>
      <c r="CJ1142" s="154"/>
      <c r="CK1142" s="154"/>
      <c r="CL1142" s="154"/>
      <c r="CM1142" s="154"/>
      <c r="CN1142" s="154"/>
      <c r="CO1142" s="154"/>
      <c r="CP1142" s="154"/>
      <c r="CQ1142" s="154"/>
      <c r="CR1142" s="154"/>
      <c r="CS1142" s="154"/>
      <c r="CT1142" s="154"/>
      <c r="CU1142" s="154"/>
      <c r="CV1142" s="154"/>
      <c r="CW1142" s="154"/>
      <c r="CX1142" s="154"/>
      <c r="CY1142" s="154"/>
      <c r="CZ1142" s="154"/>
      <c r="DA1142" s="154"/>
      <c r="DB1142" s="154"/>
      <c r="DC1142" s="154"/>
      <c r="DD1142" s="154"/>
      <c r="DE1142" s="154"/>
      <c r="DF1142" s="154"/>
      <c r="DG1142" s="154"/>
      <c r="DH1142" s="154"/>
      <c r="DI1142" s="154"/>
      <c r="DJ1142" s="154"/>
      <c r="DK1142" s="154"/>
      <c r="DL1142" s="154"/>
      <c r="DM1142" s="154"/>
      <c r="DN1142" s="154"/>
      <c r="DO1142" s="154"/>
      <c r="DP1142" s="154"/>
      <c r="DQ1142" s="154"/>
      <c r="DR1142" s="154"/>
      <c r="DS1142" s="154"/>
      <c r="DT1142" s="154"/>
      <c r="DU1142" s="154"/>
      <c r="DV1142" s="154"/>
      <c r="DW1142" s="154"/>
      <c r="DX1142" s="154"/>
      <c r="DY1142" s="154"/>
      <c r="DZ1142" s="154"/>
      <c r="EA1142" s="154"/>
      <c r="EB1142" s="154"/>
      <c r="EC1142" s="154"/>
      <c r="ED1142" s="154"/>
      <c r="EE1142" s="154"/>
      <c r="EF1142" s="154"/>
      <c r="EG1142" s="154"/>
      <c r="EH1142" s="154"/>
      <c r="EI1142" s="154"/>
      <c r="EJ1142" s="154"/>
      <c r="EK1142" s="154"/>
      <c r="EL1142" s="154"/>
      <c r="EM1142" s="154"/>
      <c r="EN1142" s="154"/>
      <c r="EO1142" s="154"/>
      <c r="EP1142" s="154"/>
      <c r="EQ1142" s="154"/>
      <c r="ER1142" s="154"/>
      <c r="ES1142" s="154"/>
      <c r="ET1142" s="154"/>
      <c r="EU1142" s="154"/>
      <c r="EV1142" s="154"/>
    </row>
    <row r="1143" spans="32:152" ht="12.75">
      <c r="AF1143" s="154"/>
      <c r="AG1143" s="154"/>
      <c r="AH1143" s="154"/>
      <c r="AI1143" s="154"/>
      <c r="AJ1143" s="154"/>
      <c r="AK1143" s="154"/>
      <c r="AL1143" s="154"/>
      <c r="AM1143" s="154"/>
      <c r="AN1143" s="154"/>
      <c r="AO1143" s="154"/>
      <c r="AP1143" s="154"/>
      <c r="AQ1143" s="154"/>
      <c r="AR1143" s="154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  <c r="BC1143" s="154"/>
      <c r="BD1143" s="154"/>
      <c r="BE1143" s="154"/>
      <c r="BF1143" s="154"/>
      <c r="BG1143" s="154"/>
      <c r="BH1143" s="154"/>
      <c r="BI1143" s="154"/>
      <c r="BJ1143" s="154"/>
      <c r="BK1143" s="154"/>
      <c r="BL1143" s="154"/>
      <c r="BM1143" s="154"/>
      <c r="BN1143" s="154"/>
      <c r="BO1143" s="154"/>
      <c r="BP1143" s="154"/>
      <c r="BQ1143" s="154"/>
      <c r="BR1143" s="154"/>
      <c r="BS1143" s="154"/>
      <c r="BT1143" s="154"/>
      <c r="BU1143" s="154"/>
      <c r="BV1143" s="154"/>
      <c r="BW1143" s="154"/>
      <c r="BX1143" s="154"/>
      <c r="BY1143" s="154"/>
      <c r="BZ1143" s="154"/>
      <c r="CA1143" s="154"/>
      <c r="CB1143" s="154"/>
      <c r="CC1143" s="154"/>
      <c r="CD1143" s="154"/>
      <c r="CE1143" s="154"/>
      <c r="CF1143" s="154"/>
      <c r="CG1143" s="154"/>
      <c r="CH1143" s="154"/>
      <c r="CI1143" s="154"/>
      <c r="CJ1143" s="154"/>
      <c r="CK1143" s="154"/>
      <c r="CL1143" s="154"/>
      <c r="CM1143" s="154"/>
      <c r="CN1143" s="154"/>
      <c r="CO1143" s="154"/>
      <c r="CP1143" s="154"/>
      <c r="CQ1143" s="154"/>
      <c r="CR1143" s="154"/>
      <c r="CS1143" s="154"/>
      <c r="CT1143" s="154"/>
      <c r="CU1143" s="154"/>
      <c r="CV1143" s="154"/>
      <c r="CW1143" s="154"/>
      <c r="CX1143" s="154"/>
      <c r="CY1143" s="154"/>
      <c r="CZ1143" s="154"/>
      <c r="DA1143" s="154"/>
      <c r="DB1143" s="154"/>
      <c r="DC1143" s="154"/>
      <c r="DD1143" s="154"/>
      <c r="DE1143" s="154"/>
      <c r="DF1143" s="154"/>
      <c r="DG1143" s="154"/>
      <c r="DH1143" s="154"/>
      <c r="DI1143" s="154"/>
      <c r="DJ1143" s="154"/>
      <c r="DK1143" s="154"/>
      <c r="DL1143" s="154"/>
      <c r="DM1143" s="154"/>
      <c r="DN1143" s="154"/>
      <c r="DO1143" s="154"/>
      <c r="DP1143" s="154"/>
      <c r="DQ1143" s="154"/>
      <c r="DR1143" s="154"/>
      <c r="DS1143" s="154"/>
      <c r="DT1143" s="154"/>
      <c r="DU1143" s="154"/>
      <c r="DV1143" s="154"/>
      <c r="DW1143" s="154"/>
      <c r="DX1143" s="154"/>
      <c r="DY1143" s="154"/>
      <c r="DZ1143" s="154"/>
      <c r="EA1143" s="154"/>
      <c r="EB1143" s="154"/>
      <c r="EC1143" s="154"/>
      <c r="ED1143" s="154"/>
      <c r="EE1143" s="154"/>
      <c r="EF1143" s="154"/>
      <c r="EG1143" s="154"/>
      <c r="EH1143" s="154"/>
      <c r="EI1143" s="154"/>
      <c r="EJ1143" s="154"/>
      <c r="EK1143" s="154"/>
      <c r="EL1143" s="154"/>
      <c r="EM1143" s="154"/>
      <c r="EN1143" s="154"/>
      <c r="EO1143" s="154"/>
      <c r="EP1143" s="154"/>
      <c r="EQ1143" s="154"/>
      <c r="ER1143" s="154"/>
      <c r="ES1143" s="154"/>
      <c r="ET1143" s="154"/>
      <c r="EU1143" s="154"/>
      <c r="EV1143" s="154"/>
    </row>
    <row r="1144" spans="32:152" ht="12.75">
      <c r="AF1144" s="154"/>
      <c r="AG1144" s="154"/>
      <c r="AH1144" s="154"/>
      <c r="AI1144" s="154"/>
      <c r="AJ1144" s="154"/>
      <c r="AK1144" s="154"/>
      <c r="AL1144" s="154"/>
      <c r="AM1144" s="154"/>
      <c r="AN1144" s="154"/>
      <c r="AO1144" s="154"/>
      <c r="AP1144" s="154"/>
      <c r="AQ1144" s="154"/>
      <c r="AR1144" s="154"/>
      <c r="AS1144" s="154"/>
      <c r="AT1144" s="154"/>
      <c r="AU1144" s="154"/>
      <c r="AV1144" s="154"/>
      <c r="AW1144" s="154"/>
      <c r="AX1144" s="154"/>
      <c r="AY1144" s="154"/>
      <c r="AZ1144" s="154"/>
      <c r="BA1144" s="154"/>
      <c r="BB1144" s="154"/>
      <c r="BC1144" s="154"/>
      <c r="BD1144" s="154"/>
      <c r="BE1144" s="154"/>
      <c r="BF1144" s="154"/>
      <c r="BG1144" s="154"/>
      <c r="BH1144" s="154"/>
      <c r="BI1144" s="154"/>
      <c r="BJ1144" s="154"/>
      <c r="BK1144" s="154"/>
      <c r="BL1144" s="154"/>
      <c r="BM1144" s="154"/>
      <c r="BN1144" s="154"/>
      <c r="BO1144" s="154"/>
      <c r="BP1144" s="154"/>
      <c r="BQ1144" s="154"/>
      <c r="BR1144" s="154"/>
      <c r="BS1144" s="154"/>
      <c r="BT1144" s="154"/>
      <c r="BU1144" s="154"/>
      <c r="BV1144" s="154"/>
      <c r="BW1144" s="154"/>
      <c r="BX1144" s="154"/>
      <c r="BY1144" s="154"/>
      <c r="BZ1144" s="154"/>
      <c r="CA1144" s="154"/>
      <c r="CB1144" s="154"/>
      <c r="CC1144" s="154"/>
      <c r="CD1144" s="154"/>
      <c r="CE1144" s="154"/>
      <c r="CF1144" s="154"/>
      <c r="CG1144" s="154"/>
      <c r="CH1144" s="154"/>
      <c r="CI1144" s="154"/>
      <c r="CJ1144" s="154"/>
      <c r="CK1144" s="154"/>
      <c r="CL1144" s="154"/>
      <c r="CM1144" s="154"/>
      <c r="CN1144" s="154"/>
      <c r="CO1144" s="154"/>
      <c r="CP1144" s="154"/>
      <c r="CQ1144" s="154"/>
      <c r="CR1144" s="154"/>
      <c r="CS1144" s="154"/>
      <c r="CT1144" s="154"/>
      <c r="CU1144" s="154"/>
      <c r="CV1144" s="154"/>
      <c r="CW1144" s="154"/>
      <c r="CX1144" s="154"/>
      <c r="CY1144" s="154"/>
      <c r="CZ1144" s="154"/>
      <c r="DA1144" s="154"/>
      <c r="DB1144" s="154"/>
      <c r="DC1144" s="154"/>
      <c r="DD1144" s="154"/>
      <c r="DE1144" s="154"/>
      <c r="DF1144" s="154"/>
      <c r="DG1144" s="154"/>
      <c r="DH1144" s="154"/>
      <c r="DI1144" s="154"/>
      <c r="DJ1144" s="154"/>
      <c r="DK1144" s="154"/>
      <c r="DL1144" s="154"/>
      <c r="DM1144" s="154"/>
      <c r="DN1144" s="154"/>
      <c r="DO1144" s="154"/>
      <c r="DP1144" s="154"/>
      <c r="DQ1144" s="154"/>
      <c r="DR1144" s="154"/>
      <c r="DS1144" s="154"/>
      <c r="DT1144" s="154"/>
      <c r="DU1144" s="154"/>
      <c r="DV1144" s="154"/>
      <c r="DW1144" s="154"/>
      <c r="DX1144" s="154"/>
      <c r="DY1144" s="154"/>
      <c r="DZ1144" s="154"/>
      <c r="EA1144" s="154"/>
      <c r="EB1144" s="154"/>
      <c r="EC1144" s="154"/>
      <c r="ED1144" s="154"/>
      <c r="EE1144" s="154"/>
      <c r="EF1144" s="154"/>
      <c r="EG1144" s="154"/>
      <c r="EH1144" s="154"/>
      <c r="EI1144" s="154"/>
      <c r="EJ1144" s="154"/>
      <c r="EK1144" s="154"/>
      <c r="EL1144" s="154"/>
      <c r="EM1144" s="154"/>
      <c r="EN1144" s="154"/>
      <c r="EO1144" s="154"/>
      <c r="EP1144" s="154"/>
      <c r="EQ1144" s="154"/>
      <c r="ER1144" s="154"/>
      <c r="ES1144" s="154"/>
      <c r="ET1144" s="154"/>
      <c r="EU1144" s="154"/>
      <c r="EV1144" s="154"/>
    </row>
    <row r="1145" spans="32:152" ht="12.75">
      <c r="AF1145" s="154"/>
      <c r="AG1145" s="154"/>
      <c r="AH1145" s="154"/>
      <c r="AI1145" s="154"/>
      <c r="AJ1145" s="154"/>
      <c r="AK1145" s="154"/>
      <c r="AL1145" s="154"/>
      <c r="AM1145" s="154"/>
      <c r="AN1145" s="154"/>
      <c r="AO1145" s="154"/>
      <c r="AP1145" s="154"/>
      <c r="AQ1145" s="154"/>
      <c r="AR1145" s="154"/>
      <c r="AS1145" s="154"/>
      <c r="AT1145" s="154"/>
      <c r="AU1145" s="154"/>
      <c r="AV1145" s="154"/>
      <c r="AW1145" s="154"/>
      <c r="AX1145" s="154"/>
      <c r="AY1145" s="154"/>
      <c r="AZ1145" s="154"/>
      <c r="BA1145" s="154"/>
      <c r="BB1145" s="154"/>
      <c r="BC1145" s="154"/>
      <c r="BD1145" s="154"/>
      <c r="BE1145" s="154"/>
      <c r="BF1145" s="154"/>
      <c r="BG1145" s="154"/>
      <c r="BH1145" s="154"/>
      <c r="BI1145" s="154"/>
      <c r="BJ1145" s="154"/>
      <c r="BK1145" s="154"/>
      <c r="BL1145" s="154"/>
      <c r="BM1145" s="154"/>
      <c r="BN1145" s="154"/>
      <c r="BO1145" s="154"/>
      <c r="BP1145" s="154"/>
      <c r="BQ1145" s="154"/>
      <c r="BR1145" s="154"/>
      <c r="BS1145" s="154"/>
      <c r="BT1145" s="154"/>
      <c r="BU1145" s="154"/>
      <c r="BV1145" s="154"/>
      <c r="BW1145" s="154"/>
      <c r="BX1145" s="154"/>
      <c r="BY1145" s="154"/>
      <c r="BZ1145" s="154"/>
      <c r="CA1145" s="154"/>
      <c r="CB1145" s="154"/>
      <c r="CC1145" s="154"/>
      <c r="CD1145" s="154"/>
      <c r="CE1145" s="154"/>
      <c r="CF1145" s="154"/>
      <c r="CG1145" s="154"/>
      <c r="CH1145" s="154"/>
      <c r="CI1145" s="154"/>
      <c r="CJ1145" s="154"/>
      <c r="CK1145" s="154"/>
      <c r="CL1145" s="154"/>
      <c r="CM1145" s="154"/>
      <c r="CN1145" s="154"/>
      <c r="CO1145" s="154"/>
      <c r="CP1145" s="154"/>
      <c r="CQ1145" s="154"/>
      <c r="CR1145" s="154"/>
      <c r="CS1145" s="154"/>
      <c r="CT1145" s="154"/>
      <c r="CU1145" s="154"/>
      <c r="CV1145" s="154"/>
      <c r="CW1145" s="154"/>
      <c r="CX1145" s="154"/>
      <c r="CY1145" s="154"/>
      <c r="CZ1145" s="154"/>
      <c r="DA1145" s="154"/>
      <c r="DB1145" s="154"/>
      <c r="DC1145" s="154"/>
      <c r="DD1145" s="154"/>
      <c r="DE1145" s="154"/>
      <c r="DF1145" s="154"/>
      <c r="DG1145" s="154"/>
      <c r="DH1145" s="154"/>
      <c r="DI1145" s="154"/>
      <c r="DJ1145" s="154"/>
      <c r="DK1145" s="154"/>
      <c r="DL1145" s="154"/>
      <c r="DM1145" s="154"/>
      <c r="DN1145" s="154"/>
      <c r="DO1145" s="154"/>
      <c r="DP1145" s="154"/>
      <c r="DQ1145" s="154"/>
      <c r="DR1145" s="154"/>
      <c r="DS1145" s="154"/>
      <c r="DT1145" s="154"/>
      <c r="DU1145" s="154"/>
      <c r="DV1145" s="154"/>
      <c r="DW1145" s="154"/>
      <c r="DX1145" s="154"/>
      <c r="DY1145" s="154"/>
      <c r="DZ1145" s="154"/>
      <c r="EA1145" s="154"/>
      <c r="EB1145" s="154"/>
      <c r="EC1145" s="154"/>
      <c r="ED1145" s="154"/>
      <c r="EE1145" s="154"/>
      <c r="EF1145" s="154"/>
      <c r="EG1145" s="154"/>
      <c r="EH1145" s="154"/>
      <c r="EI1145" s="154"/>
      <c r="EJ1145" s="154"/>
      <c r="EK1145" s="154"/>
      <c r="EL1145" s="154"/>
      <c r="EM1145" s="154"/>
      <c r="EN1145" s="154"/>
      <c r="EO1145" s="154"/>
      <c r="EP1145" s="154"/>
      <c r="EQ1145" s="154"/>
      <c r="ER1145" s="154"/>
      <c r="ES1145" s="154"/>
      <c r="ET1145" s="154"/>
      <c r="EU1145" s="154"/>
      <c r="EV1145" s="154"/>
    </row>
    <row r="1146" spans="32:152" ht="12.75">
      <c r="AF1146" s="154"/>
      <c r="AG1146" s="154"/>
      <c r="AH1146" s="154"/>
      <c r="AI1146" s="154"/>
      <c r="AJ1146" s="154"/>
      <c r="AK1146" s="154"/>
      <c r="AL1146" s="154"/>
      <c r="AM1146" s="154"/>
      <c r="AN1146" s="154"/>
      <c r="AO1146" s="154"/>
      <c r="AP1146" s="154"/>
      <c r="AQ1146" s="154"/>
      <c r="AR1146" s="154"/>
      <c r="AS1146" s="154"/>
      <c r="AT1146" s="154"/>
      <c r="AU1146" s="154"/>
      <c r="AV1146" s="154"/>
      <c r="AW1146" s="154"/>
      <c r="AX1146" s="154"/>
      <c r="AY1146" s="154"/>
      <c r="AZ1146" s="154"/>
      <c r="BA1146" s="154"/>
      <c r="BB1146" s="154"/>
      <c r="BC1146" s="154"/>
      <c r="BD1146" s="154"/>
      <c r="BE1146" s="154"/>
      <c r="BF1146" s="154"/>
      <c r="BG1146" s="154"/>
      <c r="BH1146" s="154"/>
      <c r="BI1146" s="154"/>
      <c r="BJ1146" s="154"/>
      <c r="BK1146" s="154"/>
      <c r="BL1146" s="154"/>
      <c r="BM1146" s="154"/>
      <c r="BN1146" s="154"/>
      <c r="BO1146" s="154"/>
      <c r="BP1146" s="154"/>
      <c r="BQ1146" s="154"/>
      <c r="BR1146" s="154"/>
      <c r="BS1146" s="154"/>
      <c r="BT1146" s="154"/>
      <c r="BU1146" s="154"/>
      <c r="BV1146" s="154"/>
      <c r="BW1146" s="154"/>
      <c r="BX1146" s="154"/>
      <c r="BY1146" s="154"/>
      <c r="BZ1146" s="154"/>
      <c r="CA1146" s="154"/>
      <c r="CB1146" s="154"/>
      <c r="CC1146" s="154"/>
      <c r="CD1146" s="154"/>
      <c r="CE1146" s="154"/>
      <c r="CF1146" s="154"/>
      <c r="CG1146" s="154"/>
      <c r="CH1146" s="154"/>
      <c r="CI1146" s="154"/>
      <c r="CJ1146" s="154"/>
      <c r="CK1146" s="154"/>
      <c r="CL1146" s="154"/>
      <c r="CM1146" s="154"/>
      <c r="CN1146" s="154"/>
      <c r="CO1146" s="154"/>
      <c r="CP1146" s="154"/>
      <c r="CQ1146" s="154"/>
      <c r="CR1146" s="154"/>
      <c r="CS1146" s="154"/>
      <c r="CT1146" s="154"/>
      <c r="CU1146" s="154"/>
      <c r="CV1146" s="154"/>
      <c r="CW1146" s="154"/>
      <c r="CX1146" s="154"/>
      <c r="CY1146" s="154"/>
      <c r="CZ1146" s="154"/>
      <c r="DA1146" s="154"/>
      <c r="DB1146" s="154"/>
      <c r="DC1146" s="154"/>
      <c r="DD1146" s="154"/>
      <c r="DE1146" s="154"/>
      <c r="DF1146" s="154"/>
      <c r="DG1146" s="154"/>
      <c r="DH1146" s="154"/>
      <c r="DI1146" s="154"/>
      <c r="DJ1146" s="154"/>
      <c r="DK1146" s="154"/>
      <c r="DL1146" s="154"/>
      <c r="DM1146" s="154"/>
      <c r="DN1146" s="154"/>
      <c r="DO1146" s="154"/>
      <c r="DP1146" s="154"/>
      <c r="DQ1146" s="154"/>
      <c r="DR1146" s="154"/>
      <c r="DS1146" s="154"/>
      <c r="DT1146" s="154"/>
      <c r="DU1146" s="154"/>
      <c r="DV1146" s="154"/>
      <c r="DW1146" s="154"/>
      <c r="DX1146" s="154"/>
      <c r="DY1146" s="154"/>
      <c r="DZ1146" s="154"/>
      <c r="EA1146" s="154"/>
      <c r="EB1146" s="154"/>
      <c r="EC1146" s="154"/>
      <c r="ED1146" s="154"/>
      <c r="EE1146" s="154"/>
      <c r="EF1146" s="154"/>
      <c r="EG1146" s="154"/>
      <c r="EH1146" s="154"/>
      <c r="EI1146" s="154"/>
      <c r="EJ1146" s="154"/>
      <c r="EK1146" s="154"/>
      <c r="EL1146" s="154"/>
      <c r="EM1146" s="154"/>
      <c r="EN1146" s="154"/>
      <c r="EO1146" s="154"/>
      <c r="EP1146" s="154"/>
      <c r="EQ1146" s="154"/>
      <c r="ER1146" s="154"/>
      <c r="ES1146" s="154"/>
      <c r="ET1146" s="154"/>
      <c r="EU1146" s="154"/>
      <c r="EV1146" s="154"/>
    </row>
    <row r="1147" spans="32:152" ht="12.75">
      <c r="AF1147" s="154"/>
      <c r="AG1147" s="154"/>
      <c r="AH1147" s="154"/>
      <c r="AI1147" s="154"/>
      <c r="AJ1147" s="154"/>
      <c r="AK1147" s="154"/>
      <c r="AL1147" s="154"/>
      <c r="AM1147" s="154"/>
      <c r="AN1147" s="154"/>
      <c r="AO1147" s="154"/>
      <c r="AP1147" s="154"/>
      <c r="AQ1147" s="154"/>
      <c r="AR1147" s="154"/>
      <c r="AS1147" s="154"/>
      <c r="AT1147" s="154"/>
      <c r="AU1147" s="154"/>
      <c r="AV1147" s="154"/>
      <c r="AW1147" s="154"/>
      <c r="AX1147" s="154"/>
      <c r="AY1147" s="154"/>
      <c r="AZ1147" s="154"/>
      <c r="BA1147" s="154"/>
      <c r="BB1147" s="154"/>
      <c r="BC1147" s="154"/>
      <c r="BD1147" s="154"/>
      <c r="BE1147" s="154"/>
      <c r="BF1147" s="154"/>
      <c r="BG1147" s="154"/>
      <c r="BH1147" s="154"/>
      <c r="BI1147" s="154"/>
      <c r="BJ1147" s="154"/>
      <c r="BK1147" s="154"/>
      <c r="BL1147" s="154"/>
      <c r="BM1147" s="154"/>
      <c r="BN1147" s="154"/>
      <c r="BO1147" s="154"/>
      <c r="BP1147" s="154"/>
      <c r="BQ1147" s="154"/>
      <c r="BR1147" s="154"/>
      <c r="BS1147" s="154"/>
      <c r="BT1147" s="154"/>
      <c r="BU1147" s="154"/>
      <c r="BV1147" s="154"/>
      <c r="BW1147" s="154"/>
      <c r="BX1147" s="154"/>
      <c r="BY1147" s="154"/>
      <c r="BZ1147" s="154"/>
      <c r="CA1147" s="154"/>
      <c r="CB1147" s="154"/>
      <c r="CC1147" s="154"/>
      <c r="CD1147" s="154"/>
      <c r="CE1147" s="154"/>
      <c r="CF1147" s="154"/>
      <c r="CG1147" s="154"/>
      <c r="CH1147" s="154"/>
      <c r="CI1147" s="154"/>
      <c r="CJ1147" s="154"/>
      <c r="CK1147" s="154"/>
      <c r="CL1147" s="154"/>
      <c r="CM1147" s="154"/>
      <c r="CN1147" s="154"/>
      <c r="CO1147" s="154"/>
      <c r="CP1147" s="154"/>
      <c r="CQ1147" s="154"/>
      <c r="CR1147" s="154"/>
      <c r="CS1147" s="154"/>
      <c r="CT1147" s="154"/>
      <c r="CU1147" s="154"/>
      <c r="CV1147" s="154"/>
      <c r="CW1147" s="154"/>
      <c r="CX1147" s="154"/>
      <c r="CY1147" s="154"/>
      <c r="CZ1147" s="154"/>
      <c r="DA1147" s="154"/>
      <c r="DB1147" s="154"/>
      <c r="DC1147" s="154"/>
      <c r="DD1147" s="154"/>
      <c r="DE1147" s="154"/>
      <c r="DF1147" s="154"/>
      <c r="DG1147" s="154"/>
      <c r="DH1147" s="154"/>
      <c r="DI1147" s="154"/>
      <c r="DJ1147" s="154"/>
      <c r="DK1147" s="154"/>
      <c r="DL1147" s="154"/>
      <c r="DM1147" s="154"/>
      <c r="DN1147" s="154"/>
      <c r="DO1147" s="154"/>
      <c r="DP1147" s="154"/>
      <c r="DQ1147" s="154"/>
      <c r="DR1147" s="154"/>
      <c r="DS1147" s="154"/>
      <c r="DT1147" s="154"/>
      <c r="DU1147" s="154"/>
      <c r="DV1147" s="154"/>
      <c r="DW1147" s="154"/>
      <c r="DX1147" s="154"/>
      <c r="DY1147" s="154"/>
      <c r="DZ1147" s="154"/>
      <c r="EA1147" s="154"/>
      <c r="EB1147" s="154"/>
      <c r="EC1147" s="154"/>
      <c r="ED1147" s="154"/>
      <c r="EE1147" s="154"/>
      <c r="EF1147" s="154"/>
      <c r="EG1147" s="154"/>
      <c r="EH1147" s="154"/>
      <c r="EI1147" s="154"/>
      <c r="EJ1147" s="154"/>
      <c r="EK1147" s="154"/>
      <c r="EL1147" s="154"/>
      <c r="EM1147" s="154"/>
      <c r="EN1147" s="154"/>
      <c r="EO1147" s="154"/>
      <c r="EP1147" s="154"/>
      <c r="EQ1147" s="154"/>
      <c r="ER1147" s="154"/>
      <c r="ES1147" s="154"/>
      <c r="ET1147" s="154"/>
      <c r="EU1147" s="154"/>
      <c r="EV1147" s="154"/>
    </row>
    <row r="1148" spans="32:152" ht="12.75">
      <c r="AF1148" s="154"/>
      <c r="AG1148" s="154"/>
      <c r="AH1148" s="154"/>
      <c r="AI1148" s="154"/>
      <c r="AJ1148" s="154"/>
      <c r="AK1148" s="154"/>
      <c r="AL1148" s="154"/>
      <c r="AM1148" s="154"/>
      <c r="AN1148" s="154"/>
      <c r="AO1148" s="154"/>
      <c r="AP1148" s="154"/>
      <c r="AQ1148" s="154"/>
      <c r="AR1148" s="154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  <c r="BC1148" s="154"/>
      <c r="BD1148" s="154"/>
      <c r="BE1148" s="154"/>
      <c r="BF1148" s="154"/>
      <c r="BG1148" s="154"/>
      <c r="BH1148" s="154"/>
      <c r="BI1148" s="154"/>
      <c r="BJ1148" s="154"/>
      <c r="BK1148" s="154"/>
      <c r="BL1148" s="154"/>
      <c r="BM1148" s="154"/>
      <c r="BN1148" s="154"/>
      <c r="BO1148" s="154"/>
      <c r="BP1148" s="154"/>
      <c r="BQ1148" s="154"/>
      <c r="BR1148" s="154"/>
      <c r="BS1148" s="154"/>
      <c r="BT1148" s="154"/>
      <c r="BU1148" s="154"/>
      <c r="BV1148" s="154"/>
      <c r="BW1148" s="154"/>
      <c r="BX1148" s="154"/>
      <c r="BY1148" s="154"/>
      <c r="BZ1148" s="154"/>
      <c r="CA1148" s="154"/>
      <c r="CB1148" s="154"/>
      <c r="CC1148" s="154"/>
      <c r="CD1148" s="154"/>
      <c r="CE1148" s="154"/>
      <c r="CF1148" s="154"/>
      <c r="CG1148" s="154"/>
      <c r="CH1148" s="154"/>
      <c r="CI1148" s="154"/>
      <c r="CJ1148" s="154"/>
      <c r="CK1148" s="154"/>
      <c r="CL1148" s="154"/>
      <c r="CM1148" s="154"/>
      <c r="CN1148" s="154"/>
      <c r="CO1148" s="154"/>
      <c r="CP1148" s="154"/>
      <c r="CQ1148" s="154"/>
      <c r="CR1148" s="154"/>
      <c r="CS1148" s="154"/>
      <c r="CT1148" s="154"/>
      <c r="CU1148" s="154"/>
      <c r="CV1148" s="154"/>
      <c r="CW1148" s="154"/>
      <c r="CX1148" s="154"/>
      <c r="CY1148" s="154"/>
      <c r="CZ1148" s="154"/>
      <c r="DA1148" s="154"/>
      <c r="DB1148" s="154"/>
      <c r="DC1148" s="154"/>
      <c r="DD1148" s="154"/>
      <c r="DE1148" s="154"/>
      <c r="DF1148" s="154"/>
      <c r="DG1148" s="154"/>
      <c r="DH1148" s="154"/>
      <c r="DI1148" s="154"/>
      <c r="DJ1148" s="154"/>
      <c r="DK1148" s="154"/>
      <c r="DL1148" s="154"/>
      <c r="DM1148" s="154"/>
      <c r="DN1148" s="154"/>
      <c r="DO1148" s="154"/>
      <c r="DP1148" s="154"/>
      <c r="DQ1148" s="154"/>
      <c r="DR1148" s="154"/>
      <c r="DS1148" s="154"/>
      <c r="DT1148" s="154"/>
      <c r="DU1148" s="154"/>
      <c r="DV1148" s="154"/>
      <c r="DW1148" s="154"/>
      <c r="DX1148" s="154"/>
      <c r="DY1148" s="154"/>
      <c r="DZ1148" s="154"/>
      <c r="EA1148" s="154"/>
      <c r="EB1148" s="154"/>
      <c r="EC1148" s="154"/>
      <c r="ED1148" s="154"/>
      <c r="EE1148" s="154"/>
      <c r="EF1148" s="154"/>
      <c r="EG1148" s="154"/>
      <c r="EH1148" s="154"/>
      <c r="EI1148" s="154"/>
      <c r="EJ1148" s="154"/>
      <c r="EK1148" s="154"/>
      <c r="EL1148" s="154"/>
      <c r="EM1148" s="154"/>
      <c r="EN1148" s="154"/>
      <c r="EO1148" s="154"/>
      <c r="EP1148" s="154"/>
      <c r="EQ1148" s="154"/>
      <c r="ER1148" s="154"/>
      <c r="ES1148" s="154"/>
      <c r="ET1148" s="154"/>
      <c r="EU1148" s="154"/>
      <c r="EV1148" s="154"/>
    </row>
    <row r="1149" spans="32:152" ht="12.75">
      <c r="AF1149" s="154"/>
      <c r="AG1149" s="154"/>
      <c r="AH1149" s="154"/>
      <c r="AI1149" s="154"/>
      <c r="AJ1149" s="154"/>
      <c r="AK1149" s="154"/>
      <c r="AL1149" s="154"/>
      <c r="AM1149" s="154"/>
      <c r="AN1149" s="154"/>
      <c r="AO1149" s="154"/>
      <c r="AP1149" s="154"/>
      <c r="AQ1149" s="154"/>
      <c r="AR1149" s="154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  <c r="BC1149" s="154"/>
      <c r="BD1149" s="154"/>
      <c r="BE1149" s="154"/>
      <c r="BF1149" s="154"/>
      <c r="BG1149" s="154"/>
      <c r="BH1149" s="154"/>
      <c r="BI1149" s="154"/>
      <c r="BJ1149" s="154"/>
      <c r="BK1149" s="154"/>
      <c r="BL1149" s="154"/>
      <c r="BM1149" s="154"/>
      <c r="BN1149" s="154"/>
      <c r="BO1149" s="154"/>
      <c r="BP1149" s="154"/>
      <c r="BQ1149" s="154"/>
      <c r="BR1149" s="154"/>
      <c r="BS1149" s="154"/>
      <c r="BT1149" s="154"/>
      <c r="BU1149" s="154"/>
      <c r="BV1149" s="154"/>
      <c r="BW1149" s="154"/>
      <c r="BX1149" s="154"/>
      <c r="BY1149" s="154"/>
      <c r="BZ1149" s="154"/>
      <c r="CA1149" s="154"/>
      <c r="CB1149" s="154"/>
      <c r="CC1149" s="154"/>
      <c r="CD1149" s="154"/>
      <c r="CE1149" s="154"/>
      <c r="CF1149" s="154"/>
      <c r="CG1149" s="154"/>
      <c r="CH1149" s="154"/>
      <c r="CI1149" s="154"/>
      <c r="CJ1149" s="154"/>
      <c r="CK1149" s="154"/>
      <c r="CL1149" s="154"/>
      <c r="CM1149" s="154"/>
      <c r="CN1149" s="154"/>
      <c r="CO1149" s="154"/>
      <c r="CP1149" s="154"/>
      <c r="CQ1149" s="154"/>
      <c r="CR1149" s="154"/>
      <c r="CS1149" s="154"/>
      <c r="CT1149" s="154"/>
      <c r="CU1149" s="154"/>
      <c r="CV1149" s="154"/>
      <c r="CW1149" s="154"/>
      <c r="CX1149" s="154"/>
      <c r="CY1149" s="154"/>
      <c r="CZ1149" s="154"/>
      <c r="DA1149" s="154"/>
      <c r="DB1149" s="154"/>
      <c r="DC1149" s="154"/>
      <c r="DD1149" s="154"/>
      <c r="DE1149" s="154"/>
      <c r="DF1149" s="154"/>
      <c r="DG1149" s="154"/>
      <c r="DH1149" s="154"/>
      <c r="DI1149" s="154"/>
      <c r="DJ1149" s="154"/>
      <c r="DK1149" s="154"/>
      <c r="DL1149" s="154"/>
      <c r="DM1149" s="154"/>
      <c r="DN1149" s="154"/>
      <c r="DO1149" s="154"/>
      <c r="DP1149" s="154"/>
      <c r="DQ1149" s="154"/>
      <c r="DR1149" s="154"/>
      <c r="DS1149" s="154"/>
      <c r="DT1149" s="154"/>
      <c r="DU1149" s="154"/>
      <c r="DV1149" s="154"/>
      <c r="DW1149" s="154"/>
      <c r="DX1149" s="154"/>
      <c r="DY1149" s="154"/>
      <c r="DZ1149" s="154"/>
      <c r="EA1149" s="154"/>
      <c r="EB1149" s="154"/>
      <c r="EC1149" s="154"/>
      <c r="ED1149" s="154"/>
      <c r="EE1149" s="154"/>
      <c r="EF1149" s="154"/>
      <c r="EG1149" s="154"/>
      <c r="EH1149" s="154"/>
      <c r="EI1149" s="154"/>
      <c r="EJ1149" s="154"/>
      <c r="EK1149" s="154"/>
      <c r="EL1149" s="154"/>
      <c r="EM1149" s="154"/>
      <c r="EN1149" s="154"/>
      <c r="EO1149" s="154"/>
      <c r="EP1149" s="154"/>
      <c r="EQ1149" s="154"/>
      <c r="ER1149" s="154"/>
      <c r="ES1149" s="154"/>
      <c r="ET1149" s="154"/>
      <c r="EU1149" s="154"/>
      <c r="EV1149" s="154"/>
    </row>
    <row r="1150" spans="32:152" ht="12.75">
      <c r="AF1150" s="154"/>
      <c r="AG1150" s="154"/>
      <c r="AH1150" s="154"/>
      <c r="AI1150" s="154"/>
      <c r="AJ1150" s="154"/>
      <c r="AK1150" s="154"/>
      <c r="AL1150" s="154"/>
      <c r="AM1150" s="154"/>
      <c r="AN1150" s="154"/>
      <c r="AO1150" s="154"/>
      <c r="AP1150" s="154"/>
      <c r="AQ1150" s="154"/>
      <c r="AR1150" s="154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  <c r="BC1150" s="154"/>
      <c r="BD1150" s="154"/>
      <c r="BE1150" s="154"/>
      <c r="BF1150" s="154"/>
      <c r="BG1150" s="154"/>
      <c r="BH1150" s="154"/>
      <c r="BI1150" s="154"/>
      <c r="BJ1150" s="154"/>
      <c r="BK1150" s="154"/>
      <c r="BL1150" s="154"/>
      <c r="BM1150" s="154"/>
      <c r="BN1150" s="154"/>
      <c r="BO1150" s="154"/>
      <c r="BP1150" s="154"/>
      <c r="BQ1150" s="154"/>
      <c r="BR1150" s="154"/>
      <c r="BS1150" s="154"/>
      <c r="BT1150" s="154"/>
      <c r="BU1150" s="154"/>
      <c r="BV1150" s="154"/>
      <c r="BW1150" s="154"/>
      <c r="BX1150" s="154"/>
      <c r="BY1150" s="154"/>
      <c r="BZ1150" s="154"/>
      <c r="CA1150" s="154"/>
      <c r="CB1150" s="154"/>
      <c r="CC1150" s="154"/>
      <c r="CD1150" s="154"/>
      <c r="CE1150" s="154"/>
      <c r="CF1150" s="154"/>
      <c r="CG1150" s="154"/>
      <c r="CH1150" s="154"/>
      <c r="CI1150" s="154"/>
      <c r="CJ1150" s="154"/>
      <c r="CK1150" s="154"/>
      <c r="CL1150" s="154"/>
      <c r="CM1150" s="154"/>
      <c r="CN1150" s="154"/>
      <c r="CO1150" s="154"/>
      <c r="CP1150" s="154"/>
      <c r="CQ1150" s="154"/>
      <c r="CR1150" s="154"/>
      <c r="CS1150" s="154"/>
      <c r="CT1150" s="154"/>
      <c r="CU1150" s="154"/>
      <c r="CV1150" s="154"/>
      <c r="CW1150" s="154"/>
      <c r="CX1150" s="154"/>
      <c r="CY1150" s="154"/>
      <c r="CZ1150" s="154"/>
      <c r="DA1150" s="154"/>
      <c r="DB1150" s="154"/>
      <c r="DC1150" s="154"/>
      <c r="DD1150" s="154"/>
      <c r="DE1150" s="154"/>
      <c r="DF1150" s="154"/>
      <c r="DG1150" s="154"/>
      <c r="DH1150" s="154"/>
      <c r="DI1150" s="154"/>
      <c r="DJ1150" s="154"/>
      <c r="DK1150" s="154"/>
      <c r="DL1150" s="154"/>
      <c r="DM1150" s="154"/>
      <c r="DN1150" s="154"/>
      <c r="DO1150" s="154"/>
      <c r="DP1150" s="154"/>
      <c r="DQ1150" s="154"/>
      <c r="DR1150" s="154"/>
      <c r="DS1150" s="154"/>
      <c r="DT1150" s="154"/>
      <c r="DU1150" s="154"/>
      <c r="DV1150" s="154"/>
      <c r="DW1150" s="154"/>
      <c r="DX1150" s="154"/>
      <c r="DY1150" s="154"/>
      <c r="DZ1150" s="154"/>
      <c r="EA1150" s="154"/>
      <c r="EB1150" s="154"/>
      <c r="EC1150" s="154"/>
      <c r="ED1150" s="154"/>
      <c r="EE1150" s="154"/>
      <c r="EF1150" s="154"/>
      <c r="EG1150" s="154"/>
      <c r="EH1150" s="154"/>
      <c r="EI1150" s="154"/>
      <c r="EJ1150" s="154"/>
      <c r="EK1150" s="154"/>
      <c r="EL1150" s="154"/>
      <c r="EM1150" s="154"/>
      <c r="EN1150" s="154"/>
      <c r="EO1150" s="154"/>
      <c r="EP1150" s="154"/>
      <c r="EQ1150" s="154"/>
      <c r="ER1150" s="154"/>
      <c r="ES1150" s="154"/>
      <c r="ET1150" s="154"/>
      <c r="EU1150" s="154"/>
      <c r="EV1150" s="154"/>
    </row>
    <row r="1151" spans="32:152" ht="12.75">
      <c r="AF1151" s="154"/>
      <c r="AG1151" s="154"/>
      <c r="AH1151" s="154"/>
      <c r="AI1151" s="154"/>
      <c r="AJ1151" s="154"/>
      <c r="AK1151" s="154"/>
      <c r="AL1151" s="154"/>
      <c r="AM1151" s="154"/>
      <c r="AN1151" s="154"/>
      <c r="AO1151" s="154"/>
      <c r="AP1151" s="154"/>
      <c r="AQ1151" s="154"/>
      <c r="AR1151" s="154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  <c r="BC1151" s="154"/>
      <c r="BD1151" s="154"/>
      <c r="BE1151" s="154"/>
      <c r="BF1151" s="154"/>
      <c r="BG1151" s="154"/>
      <c r="BH1151" s="154"/>
      <c r="BI1151" s="154"/>
      <c r="BJ1151" s="154"/>
      <c r="BK1151" s="154"/>
      <c r="BL1151" s="154"/>
      <c r="BM1151" s="154"/>
      <c r="BN1151" s="154"/>
      <c r="BO1151" s="154"/>
      <c r="BP1151" s="154"/>
      <c r="BQ1151" s="154"/>
      <c r="BR1151" s="154"/>
      <c r="BS1151" s="154"/>
      <c r="BT1151" s="154"/>
      <c r="BU1151" s="154"/>
      <c r="BV1151" s="154"/>
      <c r="BW1151" s="154"/>
      <c r="BX1151" s="154"/>
      <c r="BY1151" s="154"/>
      <c r="BZ1151" s="154"/>
      <c r="CA1151" s="154"/>
      <c r="CB1151" s="154"/>
      <c r="CC1151" s="154"/>
      <c r="CD1151" s="154"/>
      <c r="CE1151" s="154"/>
      <c r="CF1151" s="154"/>
      <c r="CG1151" s="154"/>
      <c r="CH1151" s="154"/>
      <c r="CI1151" s="154"/>
      <c r="CJ1151" s="154"/>
      <c r="CK1151" s="154"/>
      <c r="CL1151" s="154"/>
      <c r="CM1151" s="154"/>
      <c r="CN1151" s="154"/>
      <c r="CO1151" s="154"/>
      <c r="CP1151" s="154"/>
      <c r="CQ1151" s="154"/>
      <c r="CR1151" s="154"/>
      <c r="CS1151" s="154"/>
      <c r="CT1151" s="154"/>
      <c r="CU1151" s="154"/>
      <c r="CV1151" s="154"/>
      <c r="CW1151" s="154"/>
      <c r="CX1151" s="154"/>
      <c r="CY1151" s="154"/>
      <c r="CZ1151" s="154"/>
      <c r="DA1151" s="154"/>
      <c r="DB1151" s="154"/>
      <c r="DC1151" s="154"/>
      <c r="DD1151" s="154"/>
      <c r="DE1151" s="154"/>
      <c r="DF1151" s="154"/>
      <c r="DG1151" s="154"/>
      <c r="DH1151" s="154"/>
      <c r="DI1151" s="154"/>
      <c r="DJ1151" s="154"/>
      <c r="DK1151" s="154"/>
      <c r="DL1151" s="154"/>
      <c r="DM1151" s="154"/>
      <c r="DN1151" s="154"/>
      <c r="DO1151" s="154"/>
      <c r="DP1151" s="154"/>
      <c r="DQ1151" s="154"/>
      <c r="DR1151" s="154"/>
      <c r="DS1151" s="154"/>
      <c r="DT1151" s="154"/>
      <c r="DU1151" s="154"/>
      <c r="DV1151" s="154"/>
      <c r="DW1151" s="154"/>
      <c r="DX1151" s="154"/>
      <c r="DY1151" s="154"/>
      <c r="DZ1151" s="154"/>
      <c r="EA1151" s="154"/>
      <c r="EB1151" s="154"/>
      <c r="EC1151" s="154"/>
      <c r="ED1151" s="154"/>
      <c r="EE1151" s="154"/>
      <c r="EF1151" s="154"/>
      <c r="EG1151" s="154"/>
      <c r="EH1151" s="154"/>
      <c r="EI1151" s="154"/>
      <c r="EJ1151" s="154"/>
      <c r="EK1151" s="154"/>
      <c r="EL1151" s="154"/>
      <c r="EM1151" s="154"/>
      <c r="EN1151" s="154"/>
      <c r="EO1151" s="154"/>
      <c r="EP1151" s="154"/>
      <c r="EQ1151" s="154"/>
      <c r="ER1151" s="154"/>
      <c r="ES1151" s="154"/>
      <c r="ET1151" s="154"/>
      <c r="EU1151" s="154"/>
      <c r="EV1151" s="154"/>
    </row>
    <row r="1152" spans="32:152" ht="12.75">
      <c r="AF1152" s="154"/>
      <c r="AG1152" s="154"/>
      <c r="AH1152" s="154"/>
      <c r="AI1152" s="154"/>
      <c r="AJ1152" s="154"/>
      <c r="AK1152" s="154"/>
      <c r="AL1152" s="154"/>
      <c r="AM1152" s="154"/>
      <c r="AN1152" s="154"/>
      <c r="AO1152" s="154"/>
      <c r="AP1152" s="154"/>
      <c r="AQ1152" s="154"/>
      <c r="AR1152" s="154"/>
      <c r="AS1152" s="154"/>
      <c r="AT1152" s="154"/>
      <c r="AU1152" s="154"/>
      <c r="AV1152" s="154"/>
      <c r="AW1152" s="154"/>
      <c r="AX1152" s="154"/>
      <c r="AY1152" s="154"/>
      <c r="AZ1152" s="154"/>
      <c r="BA1152" s="154"/>
      <c r="BB1152" s="154"/>
      <c r="BC1152" s="154"/>
      <c r="BD1152" s="154"/>
      <c r="BE1152" s="154"/>
      <c r="BF1152" s="154"/>
      <c r="BG1152" s="154"/>
      <c r="BH1152" s="154"/>
      <c r="BI1152" s="154"/>
      <c r="BJ1152" s="154"/>
      <c r="BK1152" s="154"/>
      <c r="BL1152" s="154"/>
      <c r="BM1152" s="154"/>
      <c r="BN1152" s="154"/>
      <c r="BO1152" s="154"/>
      <c r="BP1152" s="154"/>
      <c r="BQ1152" s="154"/>
      <c r="BR1152" s="154"/>
      <c r="BS1152" s="154"/>
      <c r="BT1152" s="154"/>
      <c r="BU1152" s="154"/>
      <c r="BV1152" s="154"/>
      <c r="BW1152" s="154"/>
      <c r="BX1152" s="154"/>
      <c r="BY1152" s="154"/>
      <c r="BZ1152" s="154"/>
      <c r="CA1152" s="154"/>
      <c r="CB1152" s="154"/>
      <c r="CC1152" s="154"/>
      <c r="CD1152" s="154"/>
      <c r="CE1152" s="154"/>
      <c r="CF1152" s="154"/>
      <c r="CG1152" s="154"/>
      <c r="CH1152" s="154"/>
      <c r="CI1152" s="154"/>
      <c r="CJ1152" s="154"/>
      <c r="CK1152" s="154"/>
      <c r="CL1152" s="154"/>
      <c r="CM1152" s="154"/>
      <c r="CN1152" s="154"/>
      <c r="CO1152" s="154"/>
      <c r="CP1152" s="154"/>
      <c r="CQ1152" s="154"/>
      <c r="CR1152" s="154"/>
      <c r="CS1152" s="154"/>
      <c r="CT1152" s="154"/>
      <c r="CU1152" s="154"/>
      <c r="CV1152" s="154"/>
      <c r="CW1152" s="154"/>
      <c r="CX1152" s="154"/>
      <c r="CY1152" s="154"/>
      <c r="CZ1152" s="154"/>
      <c r="DA1152" s="154"/>
      <c r="DB1152" s="154"/>
      <c r="DC1152" s="154"/>
      <c r="DD1152" s="154"/>
      <c r="DE1152" s="154"/>
      <c r="DF1152" s="154"/>
      <c r="DG1152" s="154"/>
      <c r="DH1152" s="154"/>
      <c r="DI1152" s="154"/>
      <c r="DJ1152" s="154"/>
      <c r="DK1152" s="154"/>
      <c r="DL1152" s="154"/>
      <c r="DM1152" s="154"/>
      <c r="DN1152" s="154"/>
      <c r="DO1152" s="154"/>
      <c r="DP1152" s="154"/>
      <c r="DQ1152" s="154"/>
      <c r="DR1152" s="154"/>
      <c r="DS1152" s="154"/>
      <c r="DT1152" s="154"/>
      <c r="DU1152" s="154"/>
      <c r="DV1152" s="154"/>
      <c r="DW1152" s="154"/>
      <c r="DX1152" s="154"/>
      <c r="DY1152" s="154"/>
      <c r="DZ1152" s="154"/>
      <c r="EA1152" s="154"/>
      <c r="EB1152" s="154"/>
      <c r="EC1152" s="154"/>
      <c r="ED1152" s="154"/>
      <c r="EE1152" s="154"/>
      <c r="EF1152" s="154"/>
      <c r="EG1152" s="154"/>
      <c r="EH1152" s="154"/>
      <c r="EI1152" s="154"/>
      <c r="EJ1152" s="154"/>
      <c r="EK1152" s="154"/>
      <c r="EL1152" s="154"/>
      <c r="EM1152" s="154"/>
      <c r="EN1152" s="154"/>
      <c r="EO1152" s="154"/>
      <c r="EP1152" s="154"/>
      <c r="EQ1152" s="154"/>
      <c r="ER1152" s="154"/>
      <c r="ES1152" s="154"/>
      <c r="ET1152" s="154"/>
      <c r="EU1152" s="154"/>
      <c r="EV1152" s="154"/>
    </row>
    <row r="1153" spans="32:152" ht="12.75">
      <c r="AF1153" s="154"/>
      <c r="AG1153" s="154"/>
      <c r="AH1153" s="154"/>
      <c r="AI1153" s="154"/>
      <c r="AJ1153" s="154"/>
      <c r="AK1153" s="154"/>
      <c r="AL1153" s="154"/>
      <c r="AM1153" s="154"/>
      <c r="AN1153" s="154"/>
      <c r="AO1153" s="154"/>
      <c r="AP1153" s="154"/>
      <c r="AQ1153" s="154"/>
      <c r="AR1153" s="154"/>
      <c r="AS1153" s="154"/>
      <c r="AT1153" s="154"/>
      <c r="AU1153" s="154"/>
      <c r="AV1153" s="154"/>
      <c r="AW1153" s="154"/>
      <c r="AX1153" s="154"/>
      <c r="AY1153" s="154"/>
      <c r="AZ1153" s="154"/>
      <c r="BA1153" s="154"/>
      <c r="BB1153" s="154"/>
      <c r="BC1153" s="154"/>
      <c r="BD1153" s="154"/>
      <c r="BE1153" s="154"/>
      <c r="BF1153" s="154"/>
      <c r="BG1153" s="154"/>
      <c r="BH1153" s="154"/>
      <c r="BI1153" s="154"/>
      <c r="BJ1153" s="154"/>
      <c r="BK1153" s="154"/>
      <c r="BL1153" s="154"/>
      <c r="BM1153" s="154"/>
      <c r="BN1153" s="154"/>
      <c r="BO1153" s="154"/>
      <c r="BP1153" s="154"/>
      <c r="BQ1153" s="154"/>
      <c r="BR1153" s="154"/>
      <c r="BS1153" s="154"/>
      <c r="BT1153" s="154"/>
      <c r="BU1153" s="154"/>
      <c r="BV1153" s="154"/>
      <c r="BW1153" s="154"/>
      <c r="BX1153" s="154"/>
      <c r="BY1153" s="154"/>
      <c r="BZ1153" s="154"/>
      <c r="CA1153" s="154"/>
      <c r="CB1153" s="154"/>
      <c r="CC1153" s="154"/>
      <c r="CD1153" s="154"/>
      <c r="CE1153" s="154"/>
      <c r="CF1153" s="154"/>
      <c r="CG1153" s="154"/>
      <c r="CH1153" s="154"/>
      <c r="CI1153" s="154"/>
      <c r="CJ1153" s="154"/>
      <c r="CK1153" s="154"/>
      <c r="CL1153" s="154"/>
      <c r="CM1153" s="154"/>
      <c r="CN1153" s="154"/>
      <c r="CO1153" s="154"/>
      <c r="CP1153" s="154"/>
      <c r="CQ1153" s="154"/>
      <c r="CR1153" s="154"/>
      <c r="CS1153" s="154"/>
      <c r="CT1153" s="154"/>
      <c r="CU1153" s="154"/>
      <c r="CV1153" s="154"/>
      <c r="CW1153" s="154"/>
      <c r="CX1153" s="154"/>
      <c r="CY1153" s="154"/>
      <c r="CZ1153" s="154"/>
      <c r="DA1153" s="154"/>
      <c r="DB1153" s="154"/>
      <c r="DC1153" s="154"/>
      <c r="DD1153" s="154"/>
      <c r="DE1153" s="154"/>
      <c r="DF1153" s="154"/>
      <c r="DG1153" s="154"/>
      <c r="DH1153" s="154"/>
      <c r="DI1153" s="154"/>
      <c r="DJ1153" s="154"/>
      <c r="DK1153" s="154"/>
      <c r="DL1153" s="154"/>
      <c r="DM1153" s="154"/>
      <c r="DN1153" s="154"/>
      <c r="DO1153" s="154"/>
      <c r="DP1153" s="154"/>
      <c r="DQ1153" s="154"/>
      <c r="DR1153" s="154"/>
      <c r="DS1153" s="154"/>
      <c r="DT1153" s="154"/>
      <c r="DU1153" s="154"/>
      <c r="DV1153" s="154"/>
      <c r="DW1153" s="154"/>
      <c r="DX1153" s="154"/>
      <c r="DY1153" s="154"/>
      <c r="DZ1153" s="154"/>
      <c r="EA1153" s="154"/>
      <c r="EB1153" s="154"/>
      <c r="EC1153" s="154"/>
      <c r="ED1153" s="154"/>
      <c r="EE1153" s="154"/>
      <c r="EF1153" s="154"/>
      <c r="EG1153" s="154"/>
      <c r="EH1153" s="154"/>
      <c r="EI1153" s="154"/>
      <c r="EJ1153" s="154"/>
      <c r="EK1153" s="154"/>
      <c r="EL1153" s="154"/>
      <c r="EM1153" s="154"/>
      <c r="EN1153" s="154"/>
      <c r="EO1153" s="154"/>
      <c r="EP1153" s="154"/>
      <c r="EQ1153" s="154"/>
      <c r="ER1153" s="154"/>
      <c r="ES1153" s="154"/>
      <c r="ET1153" s="154"/>
      <c r="EU1153" s="154"/>
      <c r="EV1153" s="154"/>
    </row>
    <row r="1154" spans="32:152" ht="12.75">
      <c r="AF1154" s="154"/>
      <c r="AG1154" s="154"/>
      <c r="AH1154" s="154"/>
      <c r="AI1154" s="154"/>
      <c r="AJ1154" s="154"/>
      <c r="AK1154" s="154"/>
      <c r="AL1154" s="154"/>
      <c r="AM1154" s="154"/>
      <c r="AN1154" s="154"/>
      <c r="AO1154" s="154"/>
      <c r="AP1154" s="154"/>
      <c r="AQ1154" s="154"/>
      <c r="AR1154" s="154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  <c r="BC1154" s="154"/>
      <c r="BD1154" s="154"/>
      <c r="BE1154" s="154"/>
      <c r="BF1154" s="154"/>
      <c r="BG1154" s="154"/>
      <c r="BH1154" s="154"/>
      <c r="BI1154" s="154"/>
      <c r="BJ1154" s="154"/>
      <c r="BK1154" s="154"/>
      <c r="BL1154" s="154"/>
      <c r="BM1154" s="154"/>
      <c r="BN1154" s="154"/>
      <c r="BO1154" s="154"/>
      <c r="BP1154" s="154"/>
      <c r="BQ1154" s="154"/>
      <c r="BR1154" s="154"/>
      <c r="BS1154" s="154"/>
      <c r="BT1154" s="154"/>
      <c r="BU1154" s="154"/>
      <c r="BV1154" s="154"/>
      <c r="BW1154" s="154"/>
      <c r="BX1154" s="154"/>
      <c r="BY1154" s="154"/>
      <c r="BZ1154" s="154"/>
      <c r="CA1154" s="154"/>
      <c r="CB1154" s="154"/>
      <c r="CC1154" s="154"/>
      <c r="CD1154" s="154"/>
      <c r="CE1154" s="154"/>
      <c r="CF1154" s="154"/>
      <c r="CG1154" s="154"/>
      <c r="CH1154" s="154"/>
      <c r="CI1154" s="154"/>
      <c r="CJ1154" s="154"/>
      <c r="CK1154" s="154"/>
      <c r="CL1154" s="154"/>
      <c r="CM1154" s="154"/>
      <c r="CN1154" s="154"/>
      <c r="CO1154" s="154"/>
      <c r="CP1154" s="154"/>
      <c r="CQ1154" s="154"/>
      <c r="CR1154" s="154"/>
      <c r="CS1154" s="154"/>
      <c r="CT1154" s="154"/>
      <c r="CU1154" s="154"/>
      <c r="CV1154" s="154"/>
      <c r="CW1154" s="154"/>
      <c r="CX1154" s="154"/>
      <c r="CY1154" s="154"/>
      <c r="CZ1154" s="154"/>
      <c r="DA1154" s="154"/>
      <c r="DB1154" s="154"/>
      <c r="DC1154" s="154"/>
      <c r="DD1154" s="154"/>
      <c r="DE1154" s="154"/>
      <c r="DF1154" s="154"/>
      <c r="DG1154" s="154"/>
      <c r="DH1154" s="154"/>
      <c r="DI1154" s="154"/>
      <c r="DJ1154" s="154"/>
      <c r="DK1154" s="154"/>
      <c r="DL1154" s="154"/>
      <c r="DM1154" s="154"/>
      <c r="DN1154" s="154"/>
      <c r="DO1154" s="154"/>
      <c r="DP1154" s="154"/>
      <c r="DQ1154" s="154"/>
      <c r="DR1154" s="154"/>
      <c r="DS1154" s="154"/>
      <c r="DT1154" s="154"/>
      <c r="DU1154" s="154"/>
      <c r="DV1154" s="154"/>
      <c r="DW1154" s="154"/>
      <c r="DX1154" s="154"/>
      <c r="DY1154" s="154"/>
      <c r="DZ1154" s="154"/>
      <c r="EA1154" s="154"/>
      <c r="EB1154" s="154"/>
      <c r="EC1154" s="154"/>
      <c r="ED1154" s="154"/>
      <c r="EE1154" s="154"/>
      <c r="EF1154" s="154"/>
      <c r="EG1154" s="154"/>
      <c r="EH1154" s="154"/>
      <c r="EI1154" s="154"/>
      <c r="EJ1154" s="154"/>
      <c r="EK1154" s="154"/>
      <c r="EL1154" s="154"/>
      <c r="EM1154" s="154"/>
      <c r="EN1154" s="154"/>
      <c r="EO1154" s="154"/>
      <c r="EP1154" s="154"/>
      <c r="EQ1154" s="154"/>
      <c r="ER1154" s="154"/>
      <c r="ES1154" s="154"/>
      <c r="ET1154" s="154"/>
      <c r="EU1154" s="154"/>
      <c r="EV1154" s="154"/>
    </row>
    <row r="1155" spans="32:152" ht="12.75">
      <c r="AF1155" s="154"/>
      <c r="AG1155" s="154"/>
      <c r="AH1155" s="154"/>
      <c r="AI1155" s="154"/>
      <c r="AJ1155" s="154"/>
      <c r="AK1155" s="154"/>
      <c r="AL1155" s="154"/>
      <c r="AM1155" s="154"/>
      <c r="AN1155" s="154"/>
      <c r="AO1155" s="154"/>
      <c r="AP1155" s="154"/>
      <c r="AQ1155" s="154"/>
      <c r="AR1155" s="154"/>
      <c r="AS1155" s="154"/>
      <c r="AT1155" s="154"/>
      <c r="AU1155" s="154"/>
      <c r="AV1155" s="154"/>
      <c r="AW1155" s="154"/>
      <c r="AX1155" s="154"/>
      <c r="AY1155" s="154"/>
      <c r="AZ1155" s="154"/>
      <c r="BA1155" s="154"/>
      <c r="BB1155" s="154"/>
      <c r="BC1155" s="154"/>
      <c r="BD1155" s="154"/>
      <c r="BE1155" s="154"/>
      <c r="BF1155" s="154"/>
      <c r="BG1155" s="154"/>
      <c r="BH1155" s="154"/>
      <c r="BI1155" s="154"/>
      <c r="BJ1155" s="154"/>
      <c r="BK1155" s="154"/>
      <c r="BL1155" s="154"/>
      <c r="BM1155" s="154"/>
      <c r="BN1155" s="154"/>
      <c r="BO1155" s="154"/>
      <c r="BP1155" s="154"/>
      <c r="BQ1155" s="154"/>
      <c r="BR1155" s="154"/>
      <c r="BS1155" s="154"/>
      <c r="BT1155" s="154"/>
      <c r="BU1155" s="154"/>
      <c r="BV1155" s="154"/>
      <c r="BW1155" s="154"/>
      <c r="BX1155" s="154"/>
      <c r="BY1155" s="154"/>
      <c r="BZ1155" s="154"/>
      <c r="CA1155" s="154"/>
      <c r="CB1155" s="154"/>
      <c r="CC1155" s="154"/>
      <c r="CD1155" s="154"/>
      <c r="CE1155" s="154"/>
      <c r="CF1155" s="154"/>
      <c r="CG1155" s="154"/>
      <c r="CH1155" s="154"/>
      <c r="CI1155" s="154"/>
      <c r="CJ1155" s="154"/>
      <c r="CK1155" s="154"/>
      <c r="CL1155" s="154"/>
      <c r="CM1155" s="154"/>
      <c r="CN1155" s="154"/>
      <c r="CO1155" s="154"/>
      <c r="CP1155" s="154"/>
      <c r="CQ1155" s="154"/>
      <c r="CR1155" s="154"/>
      <c r="CS1155" s="154"/>
      <c r="CT1155" s="154"/>
      <c r="CU1155" s="154"/>
      <c r="CV1155" s="154"/>
      <c r="CW1155" s="154"/>
      <c r="CX1155" s="154"/>
      <c r="CY1155" s="154"/>
      <c r="CZ1155" s="154"/>
      <c r="DA1155" s="154"/>
      <c r="DB1155" s="154"/>
      <c r="DC1155" s="154"/>
      <c r="DD1155" s="154"/>
      <c r="DE1155" s="154"/>
      <c r="DF1155" s="154"/>
      <c r="DG1155" s="154"/>
      <c r="DH1155" s="154"/>
      <c r="DI1155" s="154"/>
      <c r="DJ1155" s="154"/>
      <c r="DK1155" s="154"/>
      <c r="DL1155" s="154"/>
      <c r="DM1155" s="154"/>
      <c r="DN1155" s="154"/>
      <c r="DO1155" s="154"/>
      <c r="DP1155" s="154"/>
      <c r="DQ1155" s="154"/>
      <c r="DR1155" s="154"/>
      <c r="DS1155" s="154"/>
      <c r="DT1155" s="154"/>
      <c r="DU1155" s="154"/>
      <c r="DV1155" s="154"/>
      <c r="DW1155" s="154"/>
      <c r="DX1155" s="154"/>
      <c r="DY1155" s="154"/>
      <c r="DZ1155" s="154"/>
      <c r="EA1155" s="154"/>
      <c r="EB1155" s="154"/>
      <c r="EC1155" s="154"/>
      <c r="ED1155" s="154"/>
      <c r="EE1155" s="154"/>
      <c r="EF1155" s="154"/>
      <c r="EG1155" s="154"/>
      <c r="EH1155" s="154"/>
      <c r="EI1155" s="154"/>
      <c r="EJ1155" s="154"/>
      <c r="EK1155" s="154"/>
      <c r="EL1155" s="154"/>
      <c r="EM1155" s="154"/>
      <c r="EN1155" s="154"/>
      <c r="EO1155" s="154"/>
      <c r="EP1155" s="154"/>
      <c r="EQ1155" s="154"/>
      <c r="ER1155" s="154"/>
      <c r="ES1155" s="154"/>
      <c r="ET1155" s="154"/>
      <c r="EU1155" s="154"/>
      <c r="EV1155" s="154"/>
    </row>
    <row r="1156" spans="32:152" ht="12.75">
      <c r="AF1156" s="154"/>
      <c r="AG1156" s="154"/>
      <c r="AH1156" s="154"/>
      <c r="AI1156" s="154"/>
      <c r="AJ1156" s="154"/>
      <c r="AK1156" s="154"/>
      <c r="AL1156" s="154"/>
      <c r="AM1156" s="154"/>
      <c r="AN1156" s="154"/>
      <c r="AO1156" s="154"/>
      <c r="AP1156" s="154"/>
      <c r="AQ1156" s="154"/>
      <c r="AR1156" s="154"/>
      <c r="AS1156" s="154"/>
      <c r="AT1156" s="154"/>
      <c r="AU1156" s="154"/>
      <c r="AV1156" s="154"/>
      <c r="AW1156" s="154"/>
      <c r="AX1156" s="154"/>
      <c r="AY1156" s="154"/>
      <c r="AZ1156" s="154"/>
      <c r="BA1156" s="154"/>
      <c r="BB1156" s="154"/>
      <c r="BC1156" s="154"/>
      <c r="BD1156" s="154"/>
      <c r="BE1156" s="154"/>
      <c r="BF1156" s="154"/>
      <c r="BG1156" s="154"/>
      <c r="BH1156" s="154"/>
      <c r="BI1156" s="154"/>
      <c r="BJ1156" s="154"/>
      <c r="BK1156" s="154"/>
      <c r="BL1156" s="154"/>
      <c r="BM1156" s="154"/>
      <c r="BN1156" s="154"/>
      <c r="BO1156" s="154"/>
      <c r="BP1156" s="154"/>
      <c r="BQ1156" s="154"/>
      <c r="BR1156" s="154"/>
      <c r="BS1156" s="154"/>
      <c r="BT1156" s="154"/>
      <c r="BU1156" s="154"/>
      <c r="BV1156" s="154"/>
      <c r="BW1156" s="154"/>
      <c r="BX1156" s="154"/>
      <c r="BY1156" s="154"/>
      <c r="BZ1156" s="154"/>
      <c r="CA1156" s="154"/>
      <c r="CB1156" s="154"/>
      <c r="CC1156" s="154"/>
      <c r="CD1156" s="154"/>
      <c r="CE1156" s="154"/>
      <c r="CF1156" s="154"/>
      <c r="CG1156" s="154"/>
      <c r="CH1156" s="154"/>
      <c r="CI1156" s="154"/>
      <c r="CJ1156" s="154"/>
      <c r="CK1156" s="154"/>
      <c r="CL1156" s="154"/>
      <c r="CM1156" s="154"/>
      <c r="CN1156" s="154"/>
      <c r="CO1156" s="154"/>
      <c r="CP1156" s="154"/>
      <c r="CQ1156" s="154"/>
      <c r="CR1156" s="154"/>
      <c r="CS1156" s="154"/>
      <c r="CT1156" s="154"/>
      <c r="CU1156" s="154"/>
      <c r="CV1156" s="154"/>
      <c r="CW1156" s="154"/>
      <c r="CX1156" s="154"/>
      <c r="CY1156" s="154"/>
      <c r="CZ1156" s="154"/>
      <c r="DA1156" s="154"/>
      <c r="DB1156" s="154"/>
      <c r="DC1156" s="154"/>
      <c r="DD1156" s="154"/>
      <c r="DE1156" s="154"/>
      <c r="DF1156" s="154"/>
      <c r="DG1156" s="154"/>
      <c r="DH1156" s="154"/>
      <c r="DI1156" s="154"/>
      <c r="DJ1156" s="154"/>
      <c r="DK1156" s="154"/>
      <c r="DL1156" s="154"/>
      <c r="DM1156" s="154"/>
      <c r="DN1156" s="154"/>
      <c r="DO1156" s="154"/>
      <c r="DP1156" s="154"/>
      <c r="DQ1156" s="154"/>
      <c r="DR1156" s="154"/>
      <c r="DS1156" s="154"/>
      <c r="DT1156" s="154"/>
      <c r="DU1156" s="154"/>
      <c r="DV1156" s="154"/>
      <c r="DW1156" s="154"/>
      <c r="DX1156" s="154"/>
      <c r="DY1156" s="154"/>
      <c r="DZ1156" s="154"/>
      <c r="EA1156" s="154"/>
      <c r="EB1156" s="154"/>
      <c r="EC1156" s="154"/>
      <c r="ED1156" s="154"/>
      <c r="EE1156" s="154"/>
      <c r="EF1156" s="154"/>
      <c r="EG1156" s="154"/>
      <c r="EH1156" s="154"/>
      <c r="EI1156" s="154"/>
      <c r="EJ1156" s="154"/>
      <c r="EK1156" s="154"/>
      <c r="EL1156" s="154"/>
      <c r="EM1156" s="154"/>
      <c r="EN1156" s="154"/>
      <c r="EO1156" s="154"/>
      <c r="EP1156" s="154"/>
      <c r="EQ1156" s="154"/>
      <c r="ER1156" s="154"/>
      <c r="ES1156" s="154"/>
      <c r="ET1156" s="154"/>
      <c r="EU1156" s="154"/>
      <c r="EV1156" s="154"/>
    </row>
    <row r="1157" spans="32:152" ht="12.75">
      <c r="AF1157" s="154"/>
      <c r="AG1157" s="154"/>
      <c r="AH1157" s="154"/>
      <c r="AI1157" s="154"/>
      <c r="AJ1157" s="154"/>
      <c r="AK1157" s="154"/>
      <c r="AL1157" s="154"/>
      <c r="AM1157" s="154"/>
      <c r="AN1157" s="154"/>
      <c r="AO1157" s="154"/>
      <c r="AP1157" s="154"/>
      <c r="AQ1157" s="154"/>
      <c r="AR1157" s="154"/>
      <c r="AS1157" s="154"/>
      <c r="AT1157" s="154"/>
      <c r="AU1157" s="154"/>
      <c r="AV1157" s="154"/>
      <c r="AW1157" s="154"/>
      <c r="AX1157" s="154"/>
      <c r="AY1157" s="154"/>
      <c r="AZ1157" s="154"/>
      <c r="BA1157" s="154"/>
      <c r="BB1157" s="154"/>
      <c r="BC1157" s="154"/>
      <c r="BD1157" s="154"/>
      <c r="BE1157" s="154"/>
      <c r="BF1157" s="154"/>
      <c r="BG1157" s="154"/>
      <c r="BH1157" s="154"/>
      <c r="BI1157" s="154"/>
      <c r="BJ1157" s="154"/>
      <c r="BK1157" s="154"/>
      <c r="BL1157" s="154"/>
      <c r="BM1157" s="154"/>
      <c r="BN1157" s="154"/>
      <c r="BO1157" s="154"/>
      <c r="BP1157" s="154"/>
      <c r="BQ1157" s="154"/>
      <c r="BR1157" s="154"/>
      <c r="BS1157" s="154"/>
      <c r="BT1157" s="154"/>
      <c r="BU1157" s="154"/>
      <c r="BV1157" s="154"/>
      <c r="BW1157" s="154"/>
      <c r="BX1157" s="154"/>
      <c r="BY1157" s="154"/>
      <c r="BZ1157" s="154"/>
      <c r="CA1157" s="154"/>
      <c r="CB1157" s="154"/>
      <c r="CC1157" s="154"/>
      <c r="CD1157" s="154"/>
      <c r="CE1157" s="154"/>
      <c r="CF1157" s="154"/>
      <c r="CG1157" s="154"/>
      <c r="CH1157" s="154"/>
      <c r="CI1157" s="154"/>
      <c r="CJ1157" s="154"/>
      <c r="CK1157" s="154"/>
      <c r="CL1157" s="154"/>
      <c r="CM1157" s="154"/>
      <c r="CN1157" s="154"/>
      <c r="CO1157" s="154"/>
      <c r="CP1157" s="154"/>
      <c r="CQ1157" s="154"/>
      <c r="CR1157" s="154"/>
      <c r="CS1157" s="154"/>
      <c r="CT1157" s="154"/>
      <c r="CU1157" s="154"/>
      <c r="CV1157" s="154"/>
      <c r="CW1157" s="154"/>
      <c r="CX1157" s="154"/>
      <c r="CY1157" s="154"/>
      <c r="CZ1157" s="154"/>
      <c r="DA1157" s="154"/>
      <c r="DB1157" s="154"/>
      <c r="DC1157" s="154"/>
      <c r="DD1157" s="154"/>
      <c r="DE1157" s="154"/>
      <c r="DF1157" s="154"/>
      <c r="DG1157" s="154"/>
      <c r="DH1157" s="154"/>
      <c r="DI1157" s="154"/>
      <c r="DJ1157" s="154"/>
      <c r="DK1157" s="154"/>
      <c r="DL1157" s="154"/>
      <c r="DM1157" s="154"/>
      <c r="DN1157" s="154"/>
      <c r="DO1157" s="154"/>
      <c r="DP1157" s="154"/>
      <c r="DQ1157" s="154"/>
      <c r="DR1157" s="154"/>
      <c r="DS1157" s="154"/>
      <c r="DT1157" s="154"/>
      <c r="DU1157" s="154"/>
      <c r="DV1157" s="154"/>
      <c r="DW1157" s="154"/>
      <c r="DX1157" s="154"/>
      <c r="DY1157" s="154"/>
      <c r="DZ1157" s="154"/>
      <c r="EA1157" s="154"/>
      <c r="EB1157" s="154"/>
      <c r="EC1157" s="154"/>
      <c r="ED1157" s="154"/>
      <c r="EE1157" s="154"/>
      <c r="EF1157" s="154"/>
      <c r="EG1157" s="154"/>
      <c r="EH1157" s="154"/>
      <c r="EI1157" s="154"/>
      <c r="EJ1157" s="154"/>
      <c r="EK1157" s="154"/>
      <c r="EL1157" s="154"/>
      <c r="EM1157" s="154"/>
      <c r="EN1157" s="154"/>
      <c r="EO1157" s="154"/>
      <c r="EP1157" s="154"/>
      <c r="EQ1157" s="154"/>
      <c r="ER1157" s="154"/>
      <c r="ES1157" s="154"/>
      <c r="ET1157" s="154"/>
      <c r="EU1157" s="154"/>
      <c r="EV1157" s="154"/>
    </row>
    <row r="1158" spans="32:152" ht="12.75">
      <c r="AF1158" s="154"/>
      <c r="AG1158" s="154"/>
      <c r="AH1158" s="154"/>
      <c r="AI1158" s="154"/>
      <c r="AJ1158" s="154"/>
      <c r="AK1158" s="154"/>
      <c r="AL1158" s="154"/>
      <c r="AM1158" s="154"/>
      <c r="AN1158" s="154"/>
      <c r="AO1158" s="154"/>
      <c r="AP1158" s="154"/>
      <c r="AQ1158" s="154"/>
      <c r="AR1158" s="154"/>
      <c r="AS1158" s="154"/>
      <c r="AT1158" s="154"/>
      <c r="AU1158" s="154"/>
      <c r="AV1158" s="154"/>
      <c r="AW1158" s="154"/>
      <c r="AX1158" s="154"/>
      <c r="AY1158" s="154"/>
      <c r="AZ1158" s="154"/>
      <c r="BA1158" s="154"/>
      <c r="BB1158" s="154"/>
      <c r="BC1158" s="154"/>
      <c r="BD1158" s="154"/>
      <c r="BE1158" s="154"/>
      <c r="BF1158" s="154"/>
      <c r="BG1158" s="154"/>
      <c r="BH1158" s="154"/>
      <c r="BI1158" s="154"/>
      <c r="BJ1158" s="154"/>
      <c r="BK1158" s="154"/>
      <c r="BL1158" s="154"/>
      <c r="BM1158" s="154"/>
      <c r="BN1158" s="154"/>
      <c r="BO1158" s="154"/>
      <c r="BP1158" s="154"/>
      <c r="BQ1158" s="154"/>
      <c r="BR1158" s="154"/>
      <c r="BS1158" s="154"/>
      <c r="BT1158" s="154"/>
      <c r="BU1158" s="154"/>
      <c r="BV1158" s="154"/>
      <c r="BW1158" s="154"/>
      <c r="BX1158" s="154"/>
      <c r="BY1158" s="154"/>
      <c r="BZ1158" s="154"/>
      <c r="CA1158" s="154"/>
      <c r="CB1158" s="154"/>
      <c r="CC1158" s="154"/>
      <c r="CD1158" s="154"/>
      <c r="CE1158" s="154"/>
      <c r="CF1158" s="154"/>
      <c r="CG1158" s="154"/>
      <c r="CH1158" s="154"/>
      <c r="CI1158" s="154"/>
      <c r="CJ1158" s="154"/>
      <c r="CK1158" s="154"/>
      <c r="CL1158" s="154"/>
      <c r="CM1158" s="154"/>
      <c r="CN1158" s="154"/>
      <c r="CO1158" s="154"/>
      <c r="CP1158" s="154"/>
      <c r="CQ1158" s="154"/>
      <c r="CR1158" s="154"/>
      <c r="CS1158" s="154"/>
      <c r="CT1158" s="154"/>
      <c r="CU1158" s="154"/>
      <c r="CV1158" s="154"/>
      <c r="CW1158" s="154"/>
      <c r="CX1158" s="154"/>
      <c r="CY1158" s="154"/>
      <c r="CZ1158" s="154"/>
      <c r="DA1158" s="154"/>
      <c r="DB1158" s="154"/>
      <c r="DC1158" s="154"/>
      <c r="DD1158" s="154"/>
      <c r="DE1158" s="154"/>
      <c r="DF1158" s="154"/>
      <c r="DG1158" s="154"/>
      <c r="DH1158" s="154"/>
      <c r="DI1158" s="154"/>
      <c r="DJ1158" s="154"/>
      <c r="DK1158" s="154"/>
      <c r="DL1158" s="154"/>
      <c r="DM1158" s="154"/>
      <c r="DN1158" s="154"/>
      <c r="DO1158" s="154"/>
      <c r="DP1158" s="154"/>
      <c r="DQ1158" s="154"/>
      <c r="DR1158" s="154"/>
      <c r="DS1158" s="154"/>
      <c r="DT1158" s="154"/>
      <c r="DU1158" s="154"/>
      <c r="DV1158" s="154"/>
      <c r="DW1158" s="154"/>
      <c r="DX1158" s="154"/>
      <c r="DY1158" s="154"/>
      <c r="DZ1158" s="154"/>
      <c r="EA1158" s="154"/>
      <c r="EB1158" s="154"/>
      <c r="EC1158" s="154"/>
      <c r="ED1158" s="154"/>
      <c r="EE1158" s="154"/>
      <c r="EF1158" s="154"/>
      <c r="EG1158" s="154"/>
      <c r="EH1158" s="154"/>
      <c r="EI1158" s="154"/>
      <c r="EJ1158" s="154"/>
      <c r="EK1158" s="154"/>
      <c r="EL1158" s="154"/>
      <c r="EM1158" s="154"/>
      <c r="EN1158" s="154"/>
      <c r="EO1158" s="154"/>
      <c r="EP1158" s="154"/>
      <c r="EQ1158" s="154"/>
      <c r="ER1158" s="154"/>
      <c r="ES1158" s="154"/>
      <c r="ET1158" s="154"/>
      <c r="EU1158" s="154"/>
      <c r="EV1158" s="154"/>
    </row>
    <row r="1159" spans="32:152" ht="12.75">
      <c r="AF1159" s="154"/>
      <c r="AG1159" s="154"/>
      <c r="AH1159" s="154"/>
      <c r="AI1159" s="154"/>
      <c r="AJ1159" s="154"/>
      <c r="AK1159" s="154"/>
      <c r="AL1159" s="154"/>
      <c r="AM1159" s="154"/>
      <c r="AN1159" s="154"/>
      <c r="AO1159" s="154"/>
      <c r="AP1159" s="154"/>
      <c r="AQ1159" s="154"/>
      <c r="AR1159" s="154"/>
      <c r="AS1159" s="154"/>
      <c r="AT1159" s="154"/>
      <c r="AU1159" s="154"/>
      <c r="AV1159" s="154"/>
      <c r="AW1159" s="154"/>
      <c r="AX1159" s="154"/>
      <c r="AY1159" s="154"/>
      <c r="AZ1159" s="154"/>
      <c r="BA1159" s="154"/>
      <c r="BB1159" s="154"/>
      <c r="BC1159" s="154"/>
      <c r="BD1159" s="154"/>
      <c r="BE1159" s="154"/>
      <c r="BF1159" s="154"/>
      <c r="BG1159" s="154"/>
      <c r="BH1159" s="154"/>
      <c r="BI1159" s="154"/>
      <c r="BJ1159" s="154"/>
      <c r="BK1159" s="154"/>
      <c r="BL1159" s="154"/>
      <c r="BM1159" s="154"/>
      <c r="BN1159" s="154"/>
      <c r="BO1159" s="154"/>
      <c r="BP1159" s="154"/>
      <c r="BQ1159" s="154"/>
      <c r="BR1159" s="154"/>
      <c r="BS1159" s="154"/>
      <c r="BT1159" s="154"/>
      <c r="BU1159" s="154"/>
      <c r="BV1159" s="154"/>
      <c r="BW1159" s="154"/>
      <c r="BX1159" s="154"/>
      <c r="BY1159" s="154"/>
      <c r="BZ1159" s="154"/>
      <c r="CA1159" s="154"/>
      <c r="CB1159" s="154"/>
      <c r="CC1159" s="154"/>
      <c r="CD1159" s="154"/>
      <c r="CE1159" s="154"/>
      <c r="CF1159" s="154"/>
      <c r="CG1159" s="154"/>
      <c r="CH1159" s="154"/>
      <c r="CI1159" s="154"/>
      <c r="CJ1159" s="154"/>
      <c r="CK1159" s="154"/>
      <c r="CL1159" s="154"/>
      <c r="CM1159" s="154"/>
      <c r="CN1159" s="154"/>
      <c r="CO1159" s="154"/>
      <c r="CP1159" s="154"/>
      <c r="CQ1159" s="154"/>
      <c r="CR1159" s="154"/>
      <c r="CS1159" s="154"/>
      <c r="CT1159" s="154"/>
      <c r="CU1159" s="154"/>
      <c r="CV1159" s="154"/>
      <c r="CW1159" s="154"/>
      <c r="CX1159" s="154"/>
      <c r="CY1159" s="154"/>
      <c r="CZ1159" s="154"/>
      <c r="DA1159" s="154"/>
      <c r="DB1159" s="154"/>
      <c r="DC1159" s="154"/>
      <c r="DD1159" s="154"/>
      <c r="DE1159" s="154"/>
      <c r="DF1159" s="154"/>
      <c r="DG1159" s="154"/>
      <c r="DH1159" s="154"/>
      <c r="DI1159" s="154"/>
      <c r="DJ1159" s="154"/>
      <c r="DK1159" s="154"/>
      <c r="DL1159" s="154"/>
      <c r="DM1159" s="154"/>
      <c r="DN1159" s="154"/>
      <c r="DO1159" s="154"/>
      <c r="DP1159" s="154"/>
      <c r="DQ1159" s="154"/>
      <c r="DR1159" s="154"/>
      <c r="DS1159" s="154"/>
      <c r="DT1159" s="154"/>
      <c r="DU1159" s="154"/>
      <c r="DV1159" s="154"/>
      <c r="DW1159" s="154"/>
      <c r="DX1159" s="154"/>
      <c r="DY1159" s="154"/>
      <c r="DZ1159" s="154"/>
      <c r="EA1159" s="154"/>
      <c r="EB1159" s="154"/>
      <c r="EC1159" s="154"/>
      <c r="ED1159" s="154"/>
      <c r="EE1159" s="154"/>
      <c r="EF1159" s="154"/>
      <c r="EG1159" s="154"/>
      <c r="EH1159" s="154"/>
      <c r="EI1159" s="154"/>
      <c r="EJ1159" s="154"/>
      <c r="EK1159" s="154"/>
      <c r="EL1159" s="154"/>
      <c r="EM1159" s="154"/>
      <c r="EN1159" s="154"/>
      <c r="EO1159" s="154"/>
      <c r="EP1159" s="154"/>
      <c r="EQ1159" s="154"/>
      <c r="ER1159" s="154"/>
      <c r="ES1159" s="154"/>
      <c r="ET1159" s="154"/>
      <c r="EU1159" s="154"/>
      <c r="EV1159" s="154"/>
    </row>
    <row r="1160" spans="32:152" ht="12.75">
      <c r="AF1160" s="154"/>
      <c r="AG1160" s="154"/>
      <c r="AH1160" s="154"/>
      <c r="AI1160" s="154"/>
      <c r="AJ1160" s="154"/>
      <c r="AK1160" s="154"/>
      <c r="AL1160" s="154"/>
      <c r="AM1160" s="154"/>
      <c r="AN1160" s="154"/>
      <c r="AO1160" s="154"/>
      <c r="AP1160" s="154"/>
      <c r="AQ1160" s="154"/>
      <c r="AR1160" s="154"/>
      <c r="AS1160" s="154"/>
      <c r="AT1160" s="154"/>
      <c r="AU1160" s="154"/>
      <c r="AV1160" s="154"/>
      <c r="AW1160" s="154"/>
      <c r="AX1160" s="154"/>
      <c r="AY1160" s="154"/>
      <c r="AZ1160" s="154"/>
      <c r="BA1160" s="154"/>
      <c r="BB1160" s="154"/>
      <c r="BC1160" s="154"/>
      <c r="BD1160" s="154"/>
      <c r="BE1160" s="154"/>
      <c r="BF1160" s="154"/>
      <c r="BG1160" s="154"/>
      <c r="BH1160" s="154"/>
      <c r="BI1160" s="154"/>
      <c r="BJ1160" s="154"/>
      <c r="BK1160" s="154"/>
      <c r="BL1160" s="154"/>
      <c r="BM1160" s="154"/>
      <c r="BN1160" s="154"/>
      <c r="BO1160" s="154"/>
      <c r="BP1160" s="154"/>
      <c r="BQ1160" s="154"/>
      <c r="BR1160" s="154"/>
      <c r="BS1160" s="154"/>
      <c r="BT1160" s="154"/>
      <c r="BU1160" s="154"/>
      <c r="BV1160" s="154"/>
      <c r="BW1160" s="154"/>
      <c r="BX1160" s="154"/>
      <c r="BY1160" s="154"/>
      <c r="BZ1160" s="154"/>
      <c r="CA1160" s="154"/>
      <c r="CB1160" s="154"/>
      <c r="CC1160" s="154"/>
      <c r="CD1160" s="154"/>
      <c r="CE1160" s="154"/>
      <c r="CF1160" s="154"/>
      <c r="CG1160" s="154"/>
      <c r="CH1160" s="154"/>
      <c r="CI1160" s="154"/>
      <c r="CJ1160" s="154"/>
      <c r="CK1160" s="154"/>
      <c r="CL1160" s="154"/>
      <c r="CM1160" s="154"/>
      <c r="CN1160" s="154"/>
      <c r="CO1160" s="154"/>
      <c r="CP1160" s="154"/>
      <c r="CQ1160" s="154"/>
      <c r="CR1160" s="154"/>
      <c r="CS1160" s="154"/>
      <c r="CT1160" s="154"/>
      <c r="CU1160" s="154"/>
      <c r="CV1160" s="154"/>
      <c r="CW1160" s="154"/>
      <c r="CX1160" s="154"/>
      <c r="CY1160" s="154"/>
      <c r="CZ1160" s="154"/>
      <c r="DA1160" s="154"/>
      <c r="DB1160" s="154"/>
      <c r="DC1160" s="154"/>
      <c r="DD1160" s="154"/>
      <c r="DE1160" s="154"/>
      <c r="DF1160" s="154"/>
      <c r="DG1160" s="154"/>
      <c r="DH1160" s="154"/>
      <c r="DI1160" s="154"/>
      <c r="DJ1160" s="154"/>
      <c r="DK1160" s="154"/>
      <c r="DL1160" s="154"/>
      <c r="DM1160" s="154"/>
      <c r="DN1160" s="154"/>
      <c r="DO1160" s="154"/>
      <c r="DP1160" s="154"/>
      <c r="DQ1160" s="154"/>
      <c r="DR1160" s="154"/>
      <c r="DS1160" s="154"/>
      <c r="DT1160" s="154"/>
      <c r="DU1160" s="154"/>
      <c r="DV1160" s="154"/>
      <c r="DW1160" s="154"/>
      <c r="DX1160" s="154"/>
      <c r="DY1160" s="154"/>
      <c r="DZ1160" s="154"/>
      <c r="EA1160" s="154"/>
      <c r="EB1160" s="154"/>
      <c r="EC1160" s="154"/>
      <c r="ED1160" s="154"/>
      <c r="EE1160" s="154"/>
      <c r="EF1160" s="154"/>
      <c r="EG1160" s="154"/>
      <c r="EH1160" s="154"/>
      <c r="EI1160" s="154"/>
      <c r="EJ1160" s="154"/>
      <c r="EK1160" s="154"/>
      <c r="EL1160" s="154"/>
      <c r="EM1160" s="154"/>
      <c r="EN1160" s="154"/>
      <c r="EO1160" s="154"/>
      <c r="EP1160" s="154"/>
      <c r="EQ1160" s="154"/>
      <c r="ER1160" s="154"/>
      <c r="ES1160" s="154"/>
      <c r="ET1160" s="154"/>
      <c r="EU1160" s="154"/>
      <c r="EV1160" s="154"/>
    </row>
    <row r="1161" spans="32:152" ht="12.75">
      <c r="AF1161" s="154"/>
      <c r="AG1161" s="154"/>
      <c r="AH1161" s="154"/>
      <c r="AI1161" s="154"/>
      <c r="AJ1161" s="154"/>
      <c r="AK1161" s="154"/>
      <c r="AL1161" s="154"/>
      <c r="AM1161" s="154"/>
      <c r="AN1161" s="154"/>
      <c r="AO1161" s="154"/>
      <c r="AP1161" s="154"/>
      <c r="AQ1161" s="154"/>
      <c r="AR1161" s="154"/>
      <c r="AS1161" s="154"/>
      <c r="AT1161" s="154"/>
      <c r="AU1161" s="154"/>
      <c r="AV1161" s="154"/>
      <c r="AW1161" s="154"/>
      <c r="AX1161" s="154"/>
      <c r="AY1161" s="154"/>
      <c r="AZ1161" s="154"/>
      <c r="BA1161" s="154"/>
      <c r="BB1161" s="154"/>
      <c r="BC1161" s="154"/>
      <c r="BD1161" s="154"/>
      <c r="BE1161" s="154"/>
      <c r="BF1161" s="154"/>
      <c r="BG1161" s="154"/>
      <c r="BH1161" s="154"/>
      <c r="BI1161" s="154"/>
      <c r="BJ1161" s="154"/>
      <c r="BK1161" s="154"/>
      <c r="BL1161" s="154"/>
      <c r="BM1161" s="154"/>
      <c r="BN1161" s="154"/>
      <c r="BO1161" s="154"/>
      <c r="BP1161" s="154"/>
      <c r="BQ1161" s="154"/>
      <c r="BR1161" s="154"/>
      <c r="BS1161" s="154"/>
      <c r="BT1161" s="154"/>
      <c r="BU1161" s="154"/>
      <c r="BV1161" s="154"/>
      <c r="BW1161" s="154"/>
      <c r="BX1161" s="154"/>
      <c r="BY1161" s="154"/>
      <c r="BZ1161" s="154"/>
      <c r="CA1161" s="154"/>
      <c r="CB1161" s="154"/>
      <c r="CC1161" s="154"/>
      <c r="CD1161" s="154"/>
      <c r="CE1161" s="154"/>
      <c r="CF1161" s="154"/>
      <c r="CG1161" s="154"/>
      <c r="CH1161" s="154"/>
      <c r="CI1161" s="154"/>
      <c r="CJ1161" s="154"/>
      <c r="CK1161" s="154"/>
      <c r="CL1161" s="154"/>
      <c r="CM1161" s="154"/>
      <c r="CN1161" s="154"/>
      <c r="CO1161" s="154"/>
      <c r="CP1161" s="154"/>
      <c r="CQ1161" s="154"/>
      <c r="CR1161" s="154"/>
      <c r="CS1161" s="154"/>
      <c r="CT1161" s="154"/>
      <c r="CU1161" s="154"/>
      <c r="CV1161" s="154"/>
      <c r="CW1161" s="154"/>
      <c r="CX1161" s="154"/>
      <c r="CY1161" s="154"/>
      <c r="CZ1161" s="154"/>
      <c r="DA1161" s="154"/>
      <c r="DB1161" s="154"/>
      <c r="DC1161" s="154"/>
      <c r="DD1161" s="154"/>
      <c r="DE1161" s="154"/>
      <c r="DF1161" s="154"/>
      <c r="DG1161" s="154"/>
      <c r="DH1161" s="154"/>
      <c r="DI1161" s="154"/>
      <c r="DJ1161" s="154"/>
      <c r="DK1161" s="154"/>
      <c r="DL1161" s="154"/>
      <c r="DM1161" s="154"/>
      <c r="DN1161" s="154"/>
      <c r="DO1161" s="154"/>
      <c r="DP1161" s="154"/>
      <c r="DQ1161" s="154"/>
      <c r="DR1161" s="154"/>
      <c r="DS1161" s="154"/>
      <c r="DT1161" s="154"/>
      <c r="DU1161" s="154"/>
      <c r="DV1161" s="154"/>
      <c r="DW1161" s="154"/>
      <c r="DX1161" s="154"/>
      <c r="DY1161" s="154"/>
      <c r="DZ1161" s="154"/>
      <c r="EA1161" s="154"/>
      <c r="EB1161" s="154"/>
      <c r="EC1161" s="154"/>
      <c r="ED1161" s="154"/>
      <c r="EE1161" s="154"/>
      <c r="EF1161" s="154"/>
      <c r="EG1161" s="154"/>
      <c r="EH1161" s="154"/>
      <c r="EI1161" s="154"/>
      <c r="EJ1161" s="154"/>
      <c r="EK1161" s="154"/>
      <c r="EL1161" s="154"/>
      <c r="EM1161" s="154"/>
      <c r="EN1161" s="154"/>
      <c r="EO1161" s="154"/>
      <c r="EP1161" s="154"/>
      <c r="EQ1161" s="154"/>
      <c r="ER1161" s="154"/>
      <c r="ES1161" s="154"/>
      <c r="ET1161" s="154"/>
      <c r="EU1161" s="154"/>
      <c r="EV1161" s="154"/>
    </row>
    <row r="1162" spans="32:152" ht="12.75">
      <c r="AF1162" s="154"/>
      <c r="AG1162" s="154"/>
      <c r="AH1162" s="154"/>
      <c r="AI1162" s="154"/>
      <c r="AJ1162" s="154"/>
      <c r="AK1162" s="154"/>
      <c r="AL1162" s="154"/>
      <c r="AM1162" s="154"/>
      <c r="AN1162" s="154"/>
      <c r="AO1162" s="154"/>
      <c r="AP1162" s="154"/>
      <c r="AQ1162" s="154"/>
      <c r="AR1162" s="154"/>
      <c r="AS1162" s="154"/>
      <c r="AT1162" s="154"/>
      <c r="AU1162" s="154"/>
      <c r="AV1162" s="154"/>
      <c r="AW1162" s="154"/>
      <c r="AX1162" s="154"/>
      <c r="AY1162" s="154"/>
      <c r="AZ1162" s="154"/>
      <c r="BA1162" s="154"/>
      <c r="BB1162" s="154"/>
      <c r="BC1162" s="154"/>
      <c r="BD1162" s="154"/>
      <c r="BE1162" s="154"/>
      <c r="BF1162" s="154"/>
      <c r="BG1162" s="154"/>
      <c r="BH1162" s="154"/>
      <c r="BI1162" s="154"/>
      <c r="BJ1162" s="154"/>
      <c r="BK1162" s="154"/>
      <c r="BL1162" s="154"/>
      <c r="BM1162" s="154"/>
      <c r="BN1162" s="154"/>
      <c r="BO1162" s="154"/>
      <c r="BP1162" s="154"/>
      <c r="BQ1162" s="154"/>
      <c r="BR1162" s="154"/>
      <c r="BS1162" s="154"/>
      <c r="BT1162" s="154"/>
      <c r="BU1162" s="154"/>
      <c r="BV1162" s="154"/>
      <c r="BW1162" s="154"/>
      <c r="BX1162" s="154"/>
      <c r="BY1162" s="154"/>
      <c r="BZ1162" s="154"/>
      <c r="CA1162" s="154"/>
      <c r="CB1162" s="154"/>
      <c r="CC1162" s="154"/>
      <c r="CD1162" s="154"/>
      <c r="CE1162" s="154"/>
      <c r="CF1162" s="154"/>
      <c r="CG1162" s="154"/>
      <c r="CH1162" s="154"/>
      <c r="CI1162" s="154"/>
      <c r="CJ1162" s="154"/>
      <c r="CK1162" s="154"/>
      <c r="CL1162" s="154"/>
      <c r="CM1162" s="154"/>
      <c r="CN1162" s="154"/>
      <c r="CO1162" s="154"/>
      <c r="CP1162" s="154"/>
      <c r="CQ1162" s="154"/>
      <c r="CR1162" s="154"/>
      <c r="CS1162" s="154"/>
      <c r="CT1162" s="154"/>
      <c r="CU1162" s="154"/>
      <c r="CV1162" s="154"/>
      <c r="CW1162" s="154"/>
      <c r="CX1162" s="154"/>
      <c r="CY1162" s="154"/>
      <c r="CZ1162" s="154"/>
      <c r="DA1162" s="154"/>
      <c r="DB1162" s="154"/>
      <c r="DC1162" s="154"/>
      <c r="DD1162" s="154"/>
      <c r="DE1162" s="154"/>
      <c r="DF1162" s="154"/>
      <c r="DG1162" s="154"/>
      <c r="DH1162" s="154"/>
      <c r="DI1162" s="154"/>
      <c r="DJ1162" s="154"/>
      <c r="DK1162" s="154"/>
      <c r="DL1162" s="154"/>
      <c r="DM1162" s="154"/>
      <c r="DN1162" s="154"/>
      <c r="DO1162" s="154"/>
      <c r="DP1162" s="154"/>
      <c r="DQ1162" s="154"/>
      <c r="DR1162" s="154"/>
      <c r="DS1162" s="154"/>
      <c r="DT1162" s="154"/>
      <c r="DU1162" s="154"/>
      <c r="DV1162" s="154"/>
      <c r="DW1162" s="154"/>
      <c r="DX1162" s="154"/>
      <c r="DY1162" s="154"/>
      <c r="DZ1162" s="154"/>
      <c r="EA1162" s="154"/>
      <c r="EB1162" s="154"/>
      <c r="EC1162" s="154"/>
      <c r="ED1162" s="154"/>
      <c r="EE1162" s="154"/>
      <c r="EF1162" s="154"/>
      <c r="EG1162" s="154"/>
      <c r="EH1162" s="154"/>
      <c r="EI1162" s="154"/>
      <c r="EJ1162" s="154"/>
      <c r="EK1162" s="154"/>
      <c r="EL1162" s="154"/>
      <c r="EM1162" s="154"/>
      <c r="EN1162" s="154"/>
      <c r="EO1162" s="154"/>
      <c r="EP1162" s="154"/>
      <c r="EQ1162" s="154"/>
      <c r="ER1162" s="154"/>
      <c r="ES1162" s="154"/>
      <c r="ET1162" s="154"/>
      <c r="EU1162" s="154"/>
      <c r="EV1162" s="154"/>
    </row>
    <row r="1163" spans="32:152" ht="12.75">
      <c r="AF1163" s="154"/>
      <c r="AG1163" s="154"/>
      <c r="AH1163" s="154"/>
      <c r="AI1163" s="154"/>
      <c r="AJ1163" s="154"/>
      <c r="AK1163" s="154"/>
      <c r="AL1163" s="154"/>
      <c r="AM1163" s="154"/>
      <c r="AN1163" s="154"/>
      <c r="AO1163" s="154"/>
      <c r="AP1163" s="154"/>
      <c r="AQ1163" s="154"/>
      <c r="AR1163" s="154"/>
      <c r="AS1163" s="154"/>
      <c r="AT1163" s="154"/>
      <c r="AU1163" s="154"/>
      <c r="AV1163" s="154"/>
      <c r="AW1163" s="154"/>
      <c r="AX1163" s="154"/>
      <c r="AY1163" s="154"/>
      <c r="AZ1163" s="154"/>
      <c r="BA1163" s="154"/>
      <c r="BB1163" s="154"/>
      <c r="BC1163" s="154"/>
      <c r="BD1163" s="154"/>
      <c r="BE1163" s="154"/>
      <c r="BF1163" s="154"/>
      <c r="BG1163" s="154"/>
      <c r="BH1163" s="154"/>
      <c r="BI1163" s="154"/>
      <c r="BJ1163" s="154"/>
      <c r="BK1163" s="154"/>
      <c r="BL1163" s="154"/>
      <c r="BM1163" s="154"/>
      <c r="BN1163" s="154"/>
      <c r="BO1163" s="154"/>
      <c r="BP1163" s="154"/>
      <c r="BQ1163" s="154"/>
      <c r="BR1163" s="154"/>
      <c r="BS1163" s="154"/>
      <c r="BT1163" s="154"/>
      <c r="BU1163" s="154"/>
      <c r="BV1163" s="154"/>
      <c r="BW1163" s="154"/>
      <c r="BX1163" s="154"/>
      <c r="BY1163" s="154"/>
      <c r="BZ1163" s="154"/>
      <c r="CA1163" s="154"/>
      <c r="CB1163" s="154"/>
      <c r="CC1163" s="154"/>
      <c r="CD1163" s="154"/>
      <c r="CE1163" s="154"/>
      <c r="CF1163" s="154"/>
      <c r="CG1163" s="154"/>
      <c r="CH1163" s="154"/>
      <c r="CI1163" s="154"/>
      <c r="CJ1163" s="154"/>
      <c r="CK1163" s="154"/>
      <c r="CL1163" s="154"/>
      <c r="CM1163" s="154"/>
      <c r="CN1163" s="154"/>
      <c r="CO1163" s="154"/>
      <c r="CP1163" s="154"/>
      <c r="CQ1163" s="154"/>
      <c r="CR1163" s="154"/>
      <c r="CS1163" s="154"/>
      <c r="CT1163" s="154"/>
      <c r="CU1163" s="154"/>
      <c r="CV1163" s="154"/>
      <c r="CW1163" s="154"/>
      <c r="CX1163" s="154"/>
      <c r="CY1163" s="154"/>
      <c r="CZ1163" s="154"/>
      <c r="DA1163" s="154"/>
      <c r="DB1163" s="154"/>
      <c r="DC1163" s="154"/>
      <c r="DD1163" s="154"/>
      <c r="DE1163" s="154"/>
      <c r="DF1163" s="154"/>
      <c r="DG1163" s="154"/>
      <c r="DH1163" s="154"/>
      <c r="DI1163" s="154"/>
      <c r="DJ1163" s="154"/>
      <c r="DK1163" s="154"/>
      <c r="DL1163" s="154"/>
      <c r="DM1163" s="154"/>
      <c r="DN1163" s="154"/>
      <c r="DO1163" s="154"/>
      <c r="DP1163" s="154"/>
      <c r="DQ1163" s="154"/>
      <c r="DR1163" s="154"/>
      <c r="DS1163" s="154"/>
      <c r="DT1163" s="154"/>
      <c r="DU1163" s="154"/>
      <c r="DV1163" s="154"/>
      <c r="DW1163" s="154"/>
      <c r="DX1163" s="154"/>
      <c r="DY1163" s="154"/>
      <c r="DZ1163" s="154"/>
      <c r="EA1163" s="154"/>
      <c r="EB1163" s="154"/>
      <c r="EC1163" s="154"/>
      <c r="ED1163" s="154"/>
      <c r="EE1163" s="154"/>
      <c r="EF1163" s="154"/>
      <c r="EG1163" s="154"/>
      <c r="EH1163" s="154"/>
      <c r="EI1163" s="154"/>
      <c r="EJ1163" s="154"/>
      <c r="EK1163" s="154"/>
      <c r="EL1163" s="154"/>
      <c r="EM1163" s="154"/>
      <c r="EN1163" s="154"/>
      <c r="EO1163" s="154"/>
      <c r="EP1163" s="154"/>
      <c r="EQ1163" s="154"/>
      <c r="ER1163" s="154"/>
      <c r="ES1163" s="154"/>
      <c r="ET1163" s="154"/>
      <c r="EU1163" s="154"/>
      <c r="EV1163" s="154"/>
    </row>
    <row r="1164" spans="32:152" ht="12.75">
      <c r="AF1164" s="154"/>
      <c r="AG1164" s="154"/>
      <c r="AH1164" s="154"/>
      <c r="AI1164" s="154"/>
      <c r="AJ1164" s="154"/>
      <c r="AK1164" s="154"/>
      <c r="AL1164" s="154"/>
      <c r="AM1164" s="154"/>
      <c r="AN1164" s="154"/>
      <c r="AO1164" s="154"/>
      <c r="AP1164" s="154"/>
      <c r="AQ1164" s="154"/>
      <c r="AR1164" s="154"/>
      <c r="AS1164" s="154"/>
      <c r="AT1164" s="154"/>
      <c r="AU1164" s="154"/>
      <c r="AV1164" s="154"/>
      <c r="AW1164" s="154"/>
      <c r="AX1164" s="154"/>
      <c r="AY1164" s="154"/>
      <c r="AZ1164" s="154"/>
      <c r="BA1164" s="154"/>
      <c r="BB1164" s="154"/>
      <c r="BC1164" s="154"/>
      <c r="BD1164" s="154"/>
      <c r="BE1164" s="154"/>
      <c r="BF1164" s="154"/>
      <c r="BG1164" s="154"/>
      <c r="BH1164" s="154"/>
      <c r="BI1164" s="154"/>
      <c r="BJ1164" s="154"/>
      <c r="BK1164" s="154"/>
      <c r="BL1164" s="154"/>
      <c r="BM1164" s="154"/>
      <c r="BN1164" s="154"/>
      <c r="BO1164" s="154"/>
      <c r="BP1164" s="154"/>
      <c r="BQ1164" s="154"/>
      <c r="BR1164" s="154"/>
      <c r="BS1164" s="154"/>
      <c r="BT1164" s="154"/>
      <c r="BU1164" s="154"/>
      <c r="BV1164" s="154"/>
      <c r="BW1164" s="154"/>
      <c r="BX1164" s="154"/>
      <c r="BY1164" s="154"/>
      <c r="BZ1164" s="154"/>
      <c r="CA1164" s="154"/>
      <c r="CB1164" s="154"/>
      <c r="CC1164" s="154"/>
      <c r="CD1164" s="154"/>
      <c r="CE1164" s="154"/>
      <c r="CF1164" s="154"/>
      <c r="CG1164" s="154"/>
      <c r="CH1164" s="154"/>
      <c r="CI1164" s="154"/>
      <c r="CJ1164" s="154"/>
      <c r="CK1164" s="154"/>
      <c r="CL1164" s="154"/>
      <c r="CM1164" s="154"/>
      <c r="CN1164" s="154"/>
      <c r="CO1164" s="154"/>
      <c r="CP1164" s="154"/>
      <c r="CQ1164" s="154"/>
      <c r="CR1164" s="154"/>
      <c r="CS1164" s="154"/>
      <c r="CT1164" s="154"/>
      <c r="CU1164" s="154"/>
      <c r="CV1164" s="154"/>
      <c r="CW1164" s="154"/>
      <c r="CX1164" s="154"/>
      <c r="CY1164" s="154"/>
      <c r="CZ1164" s="154"/>
      <c r="DA1164" s="154"/>
      <c r="DB1164" s="154"/>
      <c r="DC1164" s="154"/>
      <c r="DD1164" s="154"/>
      <c r="DE1164" s="154"/>
      <c r="DF1164" s="154"/>
      <c r="DG1164" s="154"/>
      <c r="DH1164" s="154"/>
      <c r="DI1164" s="154"/>
      <c r="DJ1164" s="154"/>
      <c r="DK1164" s="154"/>
      <c r="DL1164" s="154"/>
      <c r="DM1164" s="154"/>
      <c r="DN1164" s="154"/>
      <c r="DO1164" s="154"/>
      <c r="DP1164" s="154"/>
      <c r="DQ1164" s="154"/>
      <c r="DR1164" s="154"/>
      <c r="DS1164" s="154"/>
      <c r="DT1164" s="154"/>
      <c r="DU1164" s="154"/>
      <c r="DV1164" s="154"/>
      <c r="DW1164" s="154"/>
      <c r="DX1164" s="154"/>
      <c r="DY1164" s="154"/>
      <c r="DZ1164" s="154"/>
      <c r="EA1164" s="154"/>
      <c r="EB1164" s="154"/>
      <c r="EC1164" s="154"/>
      <c r="ED1164" s="154"/>
      <c r="EE1164" s="154"/>
      <c r="EF1164" s="154"/>
      <c r="EG1164" s="154"/>
      <c r="EH1164" s="154"/>
      <c r="EI1164" s="154"/>
      <c r="EJ1164" s="154"/>
      <c r="EK1164" s="154"/>
      <c r="EL1164" s="154"/>
      <c r="EM1164" s="154"/>
      <c r="EN1164" s="154"/>
      <c r="EO1164" s="154"/>
      <c r="EP1164" s="154"/>
      <c r="EQ1164" s="154"/>
      <c r="ER1164" s="154"/>
      <c r="ES1164" s="154"/>
      <c r="ET1164" s="154"/>
      <c r="EU1164" s="154"/>
      <c r="EV1164" s="154"/>
    </row>
    <row r="1165" spans="32:152" ht="12.75">
      <c r="AF1165" s="154"/>
      <c r="AG1165" s="154"/>
      <c r="AH1165" s="154"/>
      <c r="AI1165" s="154"/>
      <c r="AJ1165" s="154"/>
      <c r="AK1165" s="154"/>
      <c r="AL1165" s="154"/>
      <c r="AM1165" s="154"/>
      <c r="AN1165" s="154"/>
      <c r="AO1165" s="154"/>
      <c r="AP1165" s="154"/>
      <c r="AQ1165" s="154"/>
      <c r="AR1165" s="154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  <c r="BC1165" s="154"/>
      <c r="BD1165" s="154"/>
      <c r="BE1165" s="154"/>
      <c r="BF1165" s="154"/>
      <c r="BG1165" s="154"/>
      <c r="BH1165" s="154"/>
      <c r="BI1165" s="154"/>
      <c r="BJ1165" s="154"/>
      <c r="BK1165" s="154"/>
      <c r="BL1165" s="154"/>
      <c r="BM1165" s="154"/>
      <c r="BN1165" s="154"/>
      <c r="BO1165" s="154"/>
      <c r="BP1165" s="154"/>
      <c r="BQ1165" s="154"/>
      <c r="BR1165" s="154"/>
      <c r="BS1165" s="154"/>
      <c r="BT1165" s="154"/>
      <c r="BU1165" s="154"/>
      <c r="BV1165" s="154"/>
      <c r="BW1165" s="154"/>
      <c r="BX1165" s="154"/>
      <c r="BY1165" s="154"/>
      <c r="BZ1165" s="154"/>
      <c r="CA1165" s="154"/>
      <c r="CB1165" s="154"/>
      <c r="CC1165" s="154"/>
      <c r="CD1165" s="154"/>
      <c r="CE1165" s="154"/>
      <c r="CF1165" s="154"/>
      <c r="CG1165" s="154"/>
      <c r="CH1165" s="154"/>
      <c r="CI1165" s="154"/>
      <c r="CJ1165" s="154"/>
      <c r="CK1165" s="154"/>
      <c r="CL1165" s="154"/>
      <c r="CM1165" s="154"/>
      <c r="CN1165" s="154"/>
      <c r="CO1165" s="154"/>
      <c r="CP1165" s="154"/>
      <c r="CQ1165" s="154"/>
      <c r="CR1165" s="154"/>
      <c r="CS1165" s="154"/>
      <c r="CT1165" s="154"/>
      <c r="CU1165" s="154"/>
      <c r="CV1165" s="154"/>
      <c r="CW1165" s="154"/>
      <c r="CX1165" s="154"/>
      <c r="CY1165" s="154"/>
      <c r="CZ1165" s="154"/>
      <c r="DA1165" s="154"/>
      <c r="DB1165" s="154"/>
      <c r="DC1165" s="154"/>
      <c r="DD1165" s="154"/>
      <c r="DE1165" s="154"/>
      <c r="DF1165" s="154"/>
      <c r="DG1165" s="154"/>
      <c r="DH1165" s="154"/>
      <c r="DI1165" s="154"/>
      <c r="DJ1165" s="154"/>
      <c r="DK1165" s="154"/>
      <c r="DL1165" s="154"/>
      <c r="DM1165" s="154"/>
      <c r="DN1165" s="154"/>
      <c r="DO1165" s="154"/>
      <c r="DP1165" s="154"/>
      <c r="DQ1165" s="154"/>
      <c r="DR1165" s="154"/>
      <c r="DS1165" s="154"/>
      <c r="DT1165" s="154"/>
      <c r="DU1165" s="154"/>
      <c r="DV1165" s="154"/>
      <c r="DW1165" s="154"/>
      <c r="DX1165" s="154"/>
      <c r="DY1165" s="154"/>
      <c r="DZ1165" s="154"/>
      <c r="EA1165" s="154"/>
      <c r="EB1165" s="154"/>
      <c r="EC1165" s="154"/>
      <c r="ED1165" s="154"/>
      <c r="EE1165" s="154"/>
      <c r="EF1165" s="154"/>
      <c r="EG1165" s="154"/>
      <c r="EH1165" s="154"/>
      <c r="EI1165" s="154"/>
      <c r="EJ1165" s="154"/>
      <c r="EK1165" s="154"/>
      <c r="EL1165" s="154"/>
      <c r="EM1165" s="154"/>
      <c r="EN1165" s="154"/>
      <c r="EO1165" s="154"/>
      <c r="EP1165" s="154"/>
      <c r="EQ1165" s="154"/>
      <c r="ER1165" s="154"/>
      <c r="ES1165" s="154"/>
      <c r="ET1165" s="154"/>
      <c r="EU1165" s="154"/>
      <c r="EV1165" s="154"/>
    </row>
    <row r="1166" spans="32:152" ht="12.75">
      <c r="AF1166" s="154"/>
      <c r="AG1166" s="154"/>
      <c r="AH1166" s="154"/>
      <c r="AI1166" s="154"/>
      <c r="AJ1166" s="154"/>
      <c r="AK1166" s="154"/>
      <c r="AL1166" s="154"/>
      <c r="AM1166" s="154"/>
      <c r="AN1166" s="154"/>
      <c r="AO1166" s="154"/>
      <c r="AP1166" s="154"/>
      <c r="AQ1166" s="154"/>
      <c r="AR1166" s="154"/>
      <c r="AS1166" s="154"/>
      <c r="AT1166" s="154"/>
      <c r="AU1166" s="154"/>
      <c r="AV1166" s="154"/>
      <c r="AW1166" s="154"/>
      <c r="AX1166" s="154"/>
      <c r="AY1166" s="154"/>
      <c r="AZ1166" s="154"/>
      <c r="BA1166" s="154"/>
      <c r="BB1166" s="154"/>
      <c r="BC1166" s="154"/>
      <c r="BD1166" s="154"/>
      <c r="BE1166" s="154"/>
      <c r="BF1166" s="154"/>
      <c r="BG1166" s="154"/>
      <c r="BH1166" s="154"/>
      <c r="BI1166" s="154"/>
      <c r="BJ1166" s="154"/>
      <c r="BK1166" s="154"/>
      <c r="BL1166" s="154"/>
      <c r="BM1166" s="154"/>
      <c r="BN1166" s="154"/>
      <c r="BO1166" s="154"/>
      <c r="BP1166" s="154"/>
      <c r="BQ1166" s="154"/>
      <c r="BR1166" s="154"/>
      <c r="BS1166" s="154"/>
      <c r="BT1166" s="154"/>
      <c r="BU1166" s="154"/>
      <c r="BV1166" s="154"/>
      <c r="BW1166" s="154"/>
      <c r="BX1166" s="154"/>
      <c r="BY1166" s="154"/>
      <c r="BZ1166" s="154"/>
      <c r="CA1166" s="154"/>
      <c r="CB1166" s="154"/>
      <c r="CC1166" s="154"/>
      <c r="CD1166" s="154"/>
      <c r="CE1166" s="154"/>
      <c r="CF1166" s="154"/>
      <c r="CG1166" s="154"/>
      <c r="CH1166" s="154"/>
      <c r="CI1166" s="154"/>
      <c r="CJ1166" s="154"/>
      <c r="CK1166" s="154"/>
      <c r="CL1166" s="154"/>
      <c r="CM1166" s="154"/>
      <c r="CN1166" s="154"/>
      <c r="CO1166" s="154"/>
      <c r="CP1166" s="154"/>
      <c r="CQ1166" s="154"/>
      <c r="CR1166" s="154"/>
      <c r="CS1166" s="154"/>
      <c r="CT1166" s="154"/>
      <c r="CU1166" s="154"/>
      <c r="CV1166" s="154"/>
      <c r="CW1166" s="154"/>
      <c r="CX1166" s="154"/>
      <c r="CY1166" s="154"/>
      <c r="CZ1166" s="154"/>
      <c r="DA1166" s="154"/>
      <c r="DB1166" s="154"/>
      <c r="DC1166" s="154"/>
      <c r="DD1166" s="154"/>
      <c r="DE1166" s="154"/>
      <c r="DF1166" s="154"/>
      <c r="DG1166" s="154"/>
      <c r="DH1166" s="154"/>
      <c r="DI1166" s="154"/>
      <c r="DJ1166" s="154"/>
      <c r="DK1166" s="154"/>
      <c r="DL1166" s="154"/>
      <c r="DM1166" s="154"/>
      <c r="DN1166" s="154"/>
      <c r="DO1166" s="154"/>
      <c r="DP1166" s="154"/>
      <c r="DQ1166" s="154"/>
      <c r="DR1166" s="154"/>
      <c r="DS1166" s="154"/>
      <c r="DT1166" s="154"/>
      <c r="DU1166" s="154"/>
      <c r="DV1166" s="154"/>
      <c r="DW1166" s="154"/>
      <c r="DX1166" s="154"/>
      <c r="DY1166" s="154"/>
      <c r="DZ1166" s="154"/>
      <c r="EA1166" s="154"/>
      <c r="EB1166" s="154"/>
      <c r="EC1166" s="154"/>
      <c r="ED1166" s="154"/>
      <c r="EE1166" s="154"/>
      <c r="EF1166" s="154"/>
      <c r="EG1166" s="154"/>
      <c r="EH1166" s="154"/>
      <c r="EI1166" s="154"/>
      <c r="EJ1166" s="154"/>
      <c r="EK1166" s="154"/>
      <c r="EL1166" s="154"/>
      <c r="EM1166" s="154"/>
      <c r="EN1166" s="154"/>
      <c r="EO1166" s="154"/>
      <c r="EP1166" s="154"/>
      <c r="EQ1166" s="154"/>
      <c r="ER1166" s="154"/>
      <c r="ES1166" s="154"/>
      <c r="ET1166" s="154"/>
      <c r="EU1166" s="154"/>
      <c r="EV1166" s="154"/>
    </row>
    <row r="1167" spans="32:152" ht="12.75">
      <c r="AF1167" s="154"/>
      <c r="AG1167" s="154"/>
      <c r="AH1167" s="154"/>
      <c r="AI1167" s="154"/>
      <c r="AJ1167" s="154"/>
      <c r="AK1167" s="154"/>
      <c r="AL1167" s="154"/>
      <c r="AM1167" s="154"/>
      <c r="AN1167" s="154"/>
      <c r="AO1167" s="154"/>
      <c r="AP1167" s="154"/>
      <c r="AQ1167" s="154"/>
      <c r="AR1167" s="154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  <c r="BC1167" s="154"/>
      <c r="BD1167" s="154"/>
      <c r="BE1167" s="154"/>
      <c r="BF1167" s="154"/>
      <c r="BG1167" s="154"/>
      <c r="BH1167" s="154"/>
      <c r="BI1167" s="154"/>
      <c r="BJ1167" s="154"/>
      <c r="BK1167" s="154"/>
      <c r="BL1167" s="154"/>
      <c r="BM1167" s="154"/>
      <c r="BN1167" s="154"/>
      <c r="BO1167" s="154"/>
      <c r="BP1167" s="154"/>
      <c r="BQ1167" s="154"/>
      <c r="BR1167" s="154"/>
      <c r="BS1167" s="154"/>
      <c r="BT1167" s="154"/>
      <c r="BU1167" s="154"/>
      <c r="BV1167" s="154"/>
      <c r="BW1167" s="154"/>
      <c r="BX1167" s="154"/>
      <c r="BY1167" s="154"/>
      <c r="BZ1167" s="154"/>
      <c r="CA1167" s="154"/>
      <c r="CB1167" s="154"/>
      <c r="CC1167" s="154"/>
      <c r="CD1167" s="154"/>
      <c r="CE1167" s="154"/>
      <c r="CF1167" s="154"/>
      <c r="CG1167" s="154"/>
      <c r="CH1167" s="154"/>
      <c r="CI1167" s="154"/>
      <c r="CJ1167" s="154"/>
      <c r="CK1167" s="154"/>
      <c r="CL1167" s="154"/>
      <c r="CM1167" s="154"/>
      <c r="CN1167" s="154"/>
      <c r="CO1167" s="154"/>
      <c r="CP1167" s="154"/>
      <c r="CQ1167" s="154"/>
      <c r="CR1167" s="154"/>
      <c r="CS1167" s="154"/>
      <c r="CT1167" s="154"/>
      <c r="CU1167" s="154"/>
      <c r="CV1167" s="154"/>
      <c r="CW1167" s="154"/>
      <c r="CX1167" s="154"/>
      <c r="CY1167" s="154"/>
      <c r="CZ1167" s="154"/>
      <c r="DA1167" s="154"/>
      <c r="DB1167" s="154"/>
      <c r="DC1167" s="154"/>
      <c r="DD1167" s="154"/>
      <c r="DE1167" s="154"/>
      <c r="DF1167" s="154"/>
      <c r="DG1167" s="154"/>
      <c r="DH1167" s="154"/>
      <c r="DI1167" s="154"/>
      <c r="DJ1167" s="154"/>
      <c r="DK1167" s="154"/>
      <c r="DL1167" s="154"/>
      <c r="DM1167" s="154"/>
      <c r="DN1167" s="154"/>
      <c r="DO1167" s="154"/>
      <c r="DP1167" s="154"/>
      <c r="DQ1167" s="154"/>
      <c r="DR1167" s="154"/>
      <c r="DS1167" s="154"/>
      <c r="DT1167" s="154"/>
      <c r="DU1167" s="154"/>
      <c r="DV1167" s="154"/>
      <c r="DW1167" s="154"/>
      <c r="DX1167" s="154"/>
      <c r="DY1167" s="154"/>
      <c r="DZ1167" s="154"/>
      <c r="EA1167" s="154"/>
      <c r="EB1167" s="154"/>
      <c r="EC1167" s="154"/>
      <c r="ED1167" s="154"/>
      <c r="EE1167" s="154"/>
      <c r="EF1167" s="154"/>
      <c r="EG1167" s="154"/>
      <c r="EH1167" s="154"/>
      <c r="EI1167" s="154"/>
      <c r="EJ1167" s="154"/>
      <c r="EK1167" s="154"/>
      <c r="EL1167" s="154"/>
      <c r="EM1167" s="154"/>
      <c r="EN1167" s="154"/>
      <c r="EO1167" s="154"/>
      <c r="EP1167" s="154"/>
      <c r="EQ1167" s="154"/>
      <c r="ER1167" s="154"/>
      <c r="ES1167" s="154"/>
      <c r="ET1167" s="154"/>
      <c r="EU1167" s="154"/>
      <c r="EV1167" s="154"/>
    </row>
    <row r="1168" spans="32:152" ht="12.75">
      <c r="AF1168" s="154"/>
      <c r="AG1168" s="154"/>
      <c r="AH1168" s="154"/>
      <c r="AI1168" s="154"/>
      <c r="AJ1168" s="154"/>
      <c r="AK1168" s="154"/>
      <c r="AL1168" s="154"/>
      <c r="AM1168" s="154"/>
      <c r="AN1168" s="154"/>
      <c r="AO1168" s="154"/>
      <c r="AP1168" s="154"/>
      <c r="AQ1168" s="154"/>
      <c r="AR1168" s="154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  <c r="BC1168" s="154"/>
      <c r="BD1168" s="154"/>
      <c r="BE1168" s="154"/>
      <c r="BF1168" s="154"/>
      <c r="BG1168" s="154"/>
      <c r="BH1168" s="154"/>
      <c r="BI1168" s="154"/>
      <c r="BJ1168" s="154"/>
      <c r="BK1168" s="154"/>
      <c r="BL1168" s="154"/>
      <c r="BM1168" s="154"/>
      <c r="BN1168" s="154"/>
      <c r="BO1168" s="154"/>
      <c r="BP1168" s="154"/>
      <c r="BQ1168" s="154"/>
      <c r="BR1168" s="154"/>
      <c r="BS1168" s="154"/>
      <c r="BT1168" s="154"/>
      <c r="BU1168" s="154"/>
      <c r="BV1168" s="154"/>
      <c r="BW1168" s="154"/>
      <c r="BX1168" s="154"/>
      <c r="BY1168" s="154"/>
      <c r="BZ1168" s="154"/>
      <c r="CA1168" s="154"/>
      <c r="CB1168" s="154"/>
      <c r="CC1168" s="154"/>
      <c r="CD1168" s="154"/>
      <c r="CE1168" s="154"/>
      <c r="CF1168" s="154"/>
      <c r="CG1168" s="154"/>
      <c r="CH1168" s="154"/>
      <c r="CI1168" s="154"/>
      <c r="CJ1168" s="154"/>
      <c r="CK1168" s="154"/>
      <c r="CL1168" s="154"/>
      <c r="CM1168" s="154"/>
      <c r="CN1168" s="154"/>
      <c r="CO1168" s="154"/>
      <c r="CP1168" s="154"/>
      <c r="CQ1168" s="154"/>
      <c r="CR1168" s="154"/>
      <c r="CS1168" s="154"/>
      <c r="CT1168" s="154"/>
      <c r="CU1168" s="154"/>
      <c r="CV1168" s="154"/>
      <c r="CW1168" s="154"/>
      <c r="CX1168" s="154"/>
      <c r="CY1168" s="154"/>
      <c r="CZ1168" s="154"/>
      <c r="DA1168" s="154"/>
      <c r="DB1168" s="154"/>
      <c r="DC1168" s="154"/>
      <c r="DD1168" s="154"/>
      <c r="DE1168" s="154"/>
      <c r="DF1168" s="154"/>
      <c r="DG1168" s="154"/>
      <c r="DH1168" s="154"/>
      <c r="DI1168" s="154"/>
      <c r="DJ1168" s="154"/>
      <c r="DK1168" s="154"/>
      <c r="DL1168" s="154"/>
      <c r="DM1168" s="154"/>
      <c r="DN1168" s="154"/>
      <c r="DO1168" s="154"/>
      <c r="DP1168" s="154"/>
      <c r="DQ1168" s="154"/>
      <c r="DR1168" s="154"/>
      <c r="DS1168" s="154"/>
      <c r="DT1168" s="154"/>
      <c r="DU1168" s="154"/>
      <c r="DV1168" s="154"/>
      <c r="DW1168" s="154"/>
      <c r="DX1168" s="154"/>
      <c r="DY1168" s="154"/>
      <c r="DZ1168" s="154"/>
      <c r="EA1168" s="154"/>
      <c r="EB1168" s="154"/>
      <c r="EC1168" s="154"/>
      <c r="ED1168" s="154"/>
      <c r="EE1168" s="154"/>
      <c r="EF1168" s="154"/>
      <c r="EG1168" s="154"/>
      <c r="EH1168" s="154"/>
      <c r="EI1168" s="154"/>
      <c r="EJ1168" s="154"/>
      <c r="EK1168" s="154"/>
      <c r="EL1168" s="154"/>
      <c r="EM1168" s="154"/>
      <c r="EN1168" s="154"/>
      <c r="EO1168" s="154"/>
      <c r="EP1168" s="154"/>
      <c r="EQ1168" s="154"/>
      <c r="ER1168" s="154"/>
      <c r="ES1168" s="154"/>
      <c r="ET1168" s="154"/>
      <c r="EU1168" s="154"/>
      <c r="EV1168" s="154"/>
    </row>
    <row r="1169" spans="32:152" ht="12.75">
      <c r="AF1169" s="154"/>
      <c r="AG1169" s="154"/>
      <c r="AH1169" s="154"/>
      <c r="AI1169" s="154"/>
      <c r="AJ1169" s="154"/>
      <c r="AK1169" s="154"/>
      <c r="AL1169" s="154"/>
      <c r="AM1169" s="154"/>
      <c r="AN1169" s="154"/>
      <c r="AO1169" s="154"/>
      <c r="AP1169" s="154"/>
      <c r="AQ1169" s="154"/>
      <c r="AR1169" s="154"/>
      <c r="AS1169" s="154"/>
      <c r="AT1169" s="154"/>
      <c r="AU1169" s="154"/>
      <c r="AV1169" s="154"/>
      <c r="AW1169" s="154"/>
      <c r="AX1169" s="154"/>
      <c r="AY1169" s="154"/>
      <c r="AZ1169" s="154"/>
      <c r="BA1169" s="154"/>
      <c r="BB1169" s="154"/>
      <c r="BC1169" s="154"/>
      <c r="BD1169" s="154"/>
      <c r="BE1169" s="154"/>
      <c r="BF1169" s="154"/>
      <c r="BG1169" s="154"/>
      <c r="BH1169" s="154"/>
      <c r="BI1169" s="154"/>
      <c r="BJ1169" s="154"/>
      <c r="BK1169" s="154"/>
      <c r="BL1169" s="154"/>
      <c r="BM1169" s="154"/>
      <c r="BN1169" s="154"/>
      <c r="BO1169" s="154"/>
      <c r="BP1169" s="154"/>
      <c r="BQ1169" s="154"/>
      <c r="BR1169" s="154"/>
      <c r="BS1169" s="154"/>
      <c r="BT1169" s="154"/>
      <c r="BU1169" s="154"/>
      <c r="BV1169" s="154"/>
      <c r="BW1169" s="154"/>
      <c r="BX1169" s="154"/>
      <c r="BY1169" s="154"/>
      <c r="BZ1169" s="154"/>
      <c r="CA1169" s="154"/>
      <c r="CB1169" s="154"/>
      <c r="CC1169" s="154"/>
      <c r="CD1169" s="154"/>
      <c r="CE1169" s="154"/>
      <c r="CF1169" s="154"/>
      <c r="CG1169" s="154"/>
      <c r="CH1169" s="154"/>
      <c r="CI1169" s="154"/>
      <c r="CJ1169" s="154"/>
      <c r="CK1169" s="154"/>
      <c r="CL1169" s="154"/>
      <c r="CM1169" s="154"/>
      <c r="CN1169" s="154"/>
      <c r="CO1169" s="154"/>
      <c r="CP1169" s="154"/>
      <c r="CQ1169" s="154"/>
      <c r="CR1169" s="154"/>
      <c r="CS1169" s="154"/>
      <c r="CT1169" s="154"/>
      <c r="CU1169" s="154"/>
      <c r="CV1169" s="154"/>
      <c r="CW1169" s="154"/>
      <c r="CX1169" s="154"/>
      <c r="CY1169" s="154"/>
      <c r="CZ1169" s="154"/>
      <c r="DA1169" s="154"/>
      <c r="DB1169" s="154"/>
      <c r="DC1169" s="154"/>
      <c r="DD1169" s="154"/>
      <c r="DE1169" s="154"/>
      <c r="DF1169" s="154"/>
      <c r="DG1169" s="154"/>
      <c r="DH1169" s="154"/>
      <c r="DI1169" s="154"/>
      <c r="DJ1169" s="154"/>
      <c r="DK1169" s="154"/>
      <c r="DL1169" s="154"/>
      <c r="DM1169" s="154"/>
      <c r="DN1169" s="154"/>
      <c r="DO1169" s="154"/>
      <c r="DP1169" s="154"/>
      <c r="DQ1169" s="154"/>
      <c r="DR1169" s="154"/>
      <c r="DS1169" s="154"/>
      <c r="DT1169" s="154"/>
      <c r="DU1169" s="154"/>
      <c r="DV1169" s="154"/>
      <c r="DW1169" s="154"/>
      <c r="DX1169" s="154"/>
      <c r="DY1169" s="154"/>
      <c r="DZ1169" s="154"/>
      <c r="EA1169" s="154"/>
      <c r="EB1169" s="154"/>
      <c r="EC1169" s="154"/>
      <c r="ED1169" s="154"/>
      <c r="EE1169" s="154"/>
      <c r="EF1169" s="154"/>
      <c r="EG1169" s="154"/>
      <c r="EH1169" s="154"/>
      <c r="EI1169" s="154"/>
      <c r="EJ1169" s="154"/>
      <c r="EK1169" s="154"/>
      <c r="EL1169" s="154"/>
      <c r="EM1169" s="154"/>
      <c r="EN1169" s="154"/>
      <c r="EO1169" s="154"/>
      <c r="EP1169" s="154"/>
      <c r="EQ1169" s="154"/>
      <c r="ER1169" s="154"/>
      <c r="ES1169" s="154"/>
      <c r="ET1169" s="154"/>
      <c r="EU1169" s="154"/>
      <c r="EV1169" s="154"/>
    </row>
    <row r="1170" spans="32:152" ht="12.75">
      <c r="AF1170" s="154"/>
      <c r="AG1170" s="154"/>
      <c r="AH1170" s="154"/>
      <c r="AI1170" s="154"/>
      <c r="AJ1170" s="154"/>
      <c r="AK1170" s="154"/>
      <c r="AL1170" s="154"/>
      <c r="AM1170" s="154"/>
      <c r="AN1170" s="154"/>
      <c r="AO1170" s="154"/>
      <c r="AP1170" s="154"/>
      <c r="AQ1170" s="154"/>
      <c r="AR1170" s="154"/>
      <c r="AS1170" s="154"/>
      <c r="AT1170" s="154"/>
      <c r="AU1170" s="154"/>
      <c r="AV1170" s="154"/>
      <c r="AW1170" s="154"/>
      <c r="AX1170" s="154"/>
      <c r="AY1170" s="154"/>
      <c r="AZ1170" s="154"/>
      <c r="BA1170" s="154"/>
      <c r="BB1170" s="154"/>
      <c r="BC1170" s="154"/>
      <c r="BD1170" s="154"/>
      <c r="BE1170" s="154"/>
      <c r="BF1170" s="154"/>
      <c r="BG1170" s="154"/>
      <c r="BH1170" s="154"/>
      <c r="BI1170" s="154"/>
      <c r="BJ1170" s="154"/>
      <c r="BK1170" s="154"/>
      <c r="BL1170" s="154"/>
      <c r="BM1170" s="154"/>
      <c r="BN1170" s="154"/>
      <c r="BO1170" s="154"/>
      <c r="BP1170" s="154"/>
      <c r="BQ1170" s="154"/>
      <c r="BR1170" s="154"/>
      <c r="BS1170" s="154"/>
      <c r="BT1170" s="154"/>
      <c r="BU1170" s="154"/>
      <c r="BV1170" s="154"/>
      <c r="BW1170" s="154"/>
      <c r="BX1170" s="154"/>
      <c r="BY1170" s="154"/>
      <c r="BZ1170" s="154"/>
      <c r="CA1170" s="154"/>
      <c r="CB1170" s="154"/>
      <c r="CC1170" s="154"/>
      <c r="CD1170" s="154"/>
      <c r="CE1170" s="154"/>
      <c r="CF1170" s="154"/>
      <c r="CG1170" s="154"/>
      <c r="CH1170" s="154"/>
      <c r="CI1170" s="154"/>
      <c r="CJ1170" s="154"/>
      <c r="CK1170" s="154"/>
      <c r="CL1170" s="154"/>
      <c r="CM1170" s="154"/>
      <c r="CN1170" s="154"/>
      <c r="CO1170" s="154"/>
      <c r="CP1170" s="154"/>
      <c r="CQ1170" s="154"/>
      <c r="CR1170" s="154"/>
      <c r="CS1170" s="154"/>
      <c r="CT1170" s="154"/>
      <c r="CU1170" s="154"/>
      <c r="CV1170" s="154"/>
      <c r="CW1170" s="154"/>
      <c r="CX1170" s="154"/>
      <c r="CY1170" s="154"/>
      <c r="CZ1170" s="154"/>
      <c r="DA1170" s="154"/>
      <c r="DB1170" s="154"/>
      <c r="DC1170" s="154"/>
      <c r="DD1170" s="154"/>
      <c r="DE1170" s="154"/>
      <c r="DF1170" s="154"/>
      <c r="DG1170" s="154"/>
      <c r="DH1170" s="154"/>
      <c r="DI1170" s="154"/>
      <c r="DJ1170" s="154"/>
      <c r="DK1170" s="154"/>
      <c r="DL1170" s="154"/>
      <c r="DM1170" s="154"/>
      <c r="DN1170" s="154"/>
      <c r="DO1170" s="154"/>
      <c r="DP1170" s="154"/>
      <c r="DQ1170" s="154"/>
      <c r="DR1170" s="154"/>
      <c r="DS1170" s="154"/>
      <c r="DT1170" s="154"/>
      <c r="DU1170" s="154"/>
      <c r="DV1170" s="154"/>
      <c r="DW1170" s="154"/>
      <c r="DX1170" s="154"/>
      <c r="DY1170" s="154"/>
      <c r="DZ1170" s="154"/>
      <c r="EA1170" s="154"/>
      <c r="EB1170" s="154"/>
      <c r="EC1170" s="154"/>
      <c r="ED1170" s="154"/>
      <c r="EE1170" s="154"/>
      <c r="EF1170" s="154"/>
      <c r="EG1170" s="154"/>
      <c r="EH1170" s="154"/>
      <c r="EI1170" s="154"/>
      <c r="EJ1170" s="154"/>
      <c r="EK1170" s="154"/>
      <c r="EL1170" s="154"/>
      <c r="EM1170" s="154"/>
      <c r="EN1170" s="154"/>
      <c r="EO1170" s="154"/>
      <c r="EP1170" s="154"/>
      <c r="EQ1170" s="154"/>
      <c r="ER1170" s="154"/>
      <c r="ES1170" s="154"/>
      <c r="ET1170" s="154"/>
      <c r="EU1170" s="154"/>
      <c r="EV1170" s="154"/>
    </row>
    <row r="1171" spans="32:152" ht="12.75">
      <c r="AF1171" s="154"/>
      <c r="AG1171" s="154"/>
      <c r="AH1171" s="154"/>
      <c r="AI1171" s="154"/>
      <c r="AJ1171" s="154"/>
      <c r="AK1171" s="154"/>
      <c r="AL1171" s="154"/>
      <c r="AM1171" s="154"/>
      <c r="AN1171" s="154"/>
      <c r="AO1171" s="154"/>
      <c r="AP1171" s="154"/>
      <c r="AQ1171" s="154"/>
      <c r="AR1171" s="154"/>
      <c r="AS1171" s="154"/>
      <c r="AT1171" s="154"/>
      <c r="AU1171" s="154"/>
      <c r="AV1171" s="154"/>
      <c r="AW1171" s="154"/>
      <c r="AX1171" s="154"/>
      <c r="AY1171" s="154"/>
      <c r="AZ1171" s="154"/>
      <c r="BA1171" s="154"/>
      <c r="BB1171" s="154"/>
      <c r="BC1171" s="154"/>
      <c r="BD1171" s="154"/>
      <c r="BE1171" s="154"/>
      <c r="BF1171" s="154"/>
      <c r="BG1171" s="154"/>
      <c r="BH1171" s="154"/>
      <c r="BI1171" s="154"/>
      <c r="BJ1171" s="154"/>
      <c r="BK1171" s="154"/>
      <c r="BL1171" s="154"/>
      <c r="BM1171" s="154"/>
      <c r="BN1171" s="154"/>
      <c r="BO1171" s="154"/>
      <c r="BP1171" s="154"/>
      <c r="BQ1171" s="154"/>
      <c r="BR1171" s="154"/>
      <c r="BS1171" s="154"/>
      <c r="BT1171" s="154"/>
      <c r="BU1171" s="154"/>
      <c r="BV1171" s="154"/>
      <c r="BW1171" s="154"/>
      <c r="BX1171" s="154"/>
      <c r="BY1171" s="154"/>
      <c r="BZ1171" s="154"/>
      <c r="CA1171" s="154"/>
      <c r="CB1171" s="154"/>
      <c r="CC1171" s="154"/>
      <c r="CD1171" s="154"/>
      <c r="CE1171" s="154"/>
      <c r="CF1171" s="154"/>
      <c r="CG1171" s="154"/>
      <c r="CH1171" s="154"/>
      <c r="CI1171" s="154"/>
      <c r="CJ1171" s="154"/>
      <c r="CK1171" s="154"/>
      <c r="CL1171" s="154"/>
      <c r="CM1171" s="154"/>
      <c r="CN1171" s="154"/>
      <c r="CO1171" s="154"/>
      <c r="CP1171" s="154"/>
      <c r="CQ1171" s="154"/>
      <c r="CR1171" s="154"/>
      <c r="CS1171" s="154"/>
      <c r="CT1171" s="154"/>
      <c r="CU1171" s="154"/>
      <c r="CV1171" s="154"/>
      <c r="CW1171" s="154"/>
      <c r="CX1171" s="154"/>
      <c r="CY1171" s="154"/>
      <c r="CZ1171" s="154"/>
      <c r="DA1171" s="154"/>
      <c r="DB1171" s="154"/>
      <c r="DC1171" s="154"/>
      <c r="DD1171" s="154"/>
      <c r="DE1171" s="154"/>
      <c r="DF1171" s="154"/>
      <c r="DG1171" s="154"/>
      <c r="DH1171" s="154"/>
      <c r="DI1171" s="154"/>
      <c r="DJ1171" s="154"/>
      <c r="DK1171" s="154"/>
      <c r="DL1171" s="154"/>
      <c r="DM1171" s="154"/>
      <c r="DN1171" s="154"/>
      <c r="DO1171" s="154"/>
      <c r="DP1171" s="154"/>
      <c r="DQ1171" s="154"/>
      <c r="DR1171" s="154"/>
      <c r="DS1171" s="154"/>
      <c r="DT1171" s="154"/>
      <c r="DU1171" s="154"/>
      <c r="DV1171" s="154"/>
      <c r="DW1171" s="154"/>
      <c r="DX1171" s="154"/>
      <c r="DY1171" s="154"/>
      <c r="DZ1171" s="154"/>
      <c r="EA1171" s="154"/>
      <c r="EB1171" s="154"/>
      <c r="EC1171" s="154"/>
      <c r="ED1171" s="154"/>
      <c r="EE1171" s="154"/>
      <c r="EF1171" s="154"/>
      <c r="EG1171" s="154"/>
      <c r="EH1171" s="154"/>
      <c r="EI1171" s="154"/>
      <c r="EJ1171" s="154"/>
      <c r="EK1171" s="154"/>
      <c r="EL1171" s="154"/>
      <c r="EM1171" s="154"/>
      <c r="EN1171" s="154"/>
      <c r="EO1171" s="154"/>
      <c r="EP1171" s="154"/>
      <c r="EQ1171" s="154"/>
      <c r="ER1171" s="154"/>
      <c r="ES1171" s="154"/>
      <c r="ET1171" s="154"/>
      <c r="EU1171" s="154"/>
      <c r="EV1171" s="154"/>
    </row>
    <row r="1172" spans="32:152" ht="12.75">
      <c r="AF1172" s="154"/>
      <c r="AG1172" s="154"/>
      <c r="AH1172" s="154"/>
      <c r="AI1172" s="154"/>
      <c r="AJ1172" s="154"/>
      <c r="AK1172" s="154"/>
      <c r="AL1172" s="154"/>
      <c r="AM1172" s="154"/>
      <c r="AN1172" s="154"/>
      <c r="AO1172" s="154"/>
      <c r="AP1172" s="154"/>
      <c r="AQ1172" s="154"/>
      <c r="AR1172" s="154"/>
      <c r="AS1172" s="154"/>
      <c r="AT1172" s="154"/>
      <c r="AU1172" s="154"/>
      <c r="AV1172" s="154"/>
      <c r="AW1172" s="154"/>
      <c r="AX1172" s="154"/>
      <c r="AY1172" s="154"/>
      <c r="AZ1172" s="154"/>
      <c r="BA1172" s="154"/>
      <c r="BB1172" s="154"/>
      <c r="BC1172" s="154"/>
      <c r="BD1172" s="154"/>
      <c r="BE1172" s="154"/>
      <c r="BF1172" s="154"/>
      <c r="BG1172" s="154"/>
      <c r="BH1172" s="154"/>
      <c r="BI1172" s="154"/>
      <c r="BJ1172" s="154"/>
      <c r="BK1172" s="154"/>
      <c r="BL1172" s="154"/>
      <c r="BM1172" s="154"/>
      <c r="BN1172" s="154"/>
      <c r="BO1172" s="154"/>
      <c r="BP1172" s="154"/>
      <c r="BQ1172" s="154"/>
      <c r="BR1172" s="154"/>
      <c r="BS1172" s="154"/>
      <c r="BT1172" s="154"/>
      <c r="BU1172" s="154"/>
      <c r="BV1172" s="154"/>
      <c r="BW1172" s="154"/>
      <c r="BX1172" s="154"/>
      <c r="BY1172" s="154"/>
      <c r="BZ1172" s="154"/>
      <c r="CA1172" s="154"/>
      <c r="CB1172" s="154"/>
      <c r="CC1172" s="154"/>
      <c r="CD1172" s="154"/>
      <c r="CE1172" s="154"/>
      <c r="CF1172" s="154"/>
      <c r="CG1172" s="154"/>
      <c r="CH1172" s="154"/>
      <c r="CI1172" s="154"/>
      <c r="CJ1172" s="154"/>
      <c r="CK1172" s="154"/>
      <c r="CL1172" s="154"/>
      <c r="CM1172" s="154"/>
      <c r="CN1172" s="154"/>
      <c r="CO1172" s="154"/>
      <c r="CP1172" s="154"/>
      <c r="CQ1172" s="154"/>
      <c r="CR1172" s="154"/>
      <c r="CS1172" s="154"/>
      <c r="CT1172" s="154"/>
      <c r="CU1172" s="154"/>
      <c r="CV1172" s="154"/>
      <c r="CW1172" s="154"/>
      <c r="CX1172" s="154"/>
      <c r="CY1172" s="154"/>
      <c r="CZ1172" s="154"/>
      <c r="DA1172" s="154"/>
      <c r="DB1172" s="154"/>
      <c r="DC1172" s="154"/>
      <c r="DD1172" s="154"/>
      <c r="DE1172" s="154"/>
      <c r="DF1172" s="154"/>
      <c r="DG1172" s="154"/>
      <c r="DH1172" s="154"/>
      <c r="DI1172" s="154"/>
      <c r="DJ1172" s="154"/>
      <c r="DK1172" s="154"/>
      <c r="DL1172" s="154"/>
      <c r="DM1172" s="154"/>
      <c r="DN1172" s="154"/>
      <c r="DO1172" s="154"/>
      <c r="DP1172" s="154"/>
      <c r="DQ1172" s="154"/>
      <c r="DR1172" s="154"/>
      <c r="DS1172" s="154"/>
      <c r="DT1172" s="154"/>
      <c r="DU1172" s="154"/>
      <c r="DV1172" s="154"/>
      <c r="DW1172" s="154"/>
      <c r="DX1172" s="154"/>
      <c r="DY1172" s="154"/>
      <c r="DZ1172" s="154"/>
      <c r="EA1172" s="154"/>
      <c r="EB1172" s="154"/>
      <c r="EC1172" s="154"/>
      <c r="ED1172" s="154"/>
      <c r="EE1172" s="154"/>
      <c r="EF1172" s="154"/>
      <c r="EG1172" s="154"/>
      <c r="EH1172" s="154"/>
      <c r="EI1172" s="154"/>
      <c r="EJ1172" s="154"/>
      <c r="EK1172" s="154"/>
      <c r="EL1172" s="154"/>
      <c r="EM1172" s="154"/>
      <c r="EN1172" s="154"/>
      <c r="EO1172" s="154"/>
      <c r="EP1172" s="154"/>
      <c r="EQ1172" s="154"/>
      <c r="ER1172" s="154"/>
      <c r="ES1172" s="154"/>
      <c r="ET1172" s="154"/>
      <c r="EU1172" s="154"/>
      <c r="EV1172" s="154"/>
    </row>
    <row r="1173" spans="32:152" ht="12.75">
      <c r="AF1173" s="154"/>
      <c r="AG1173" s="154"/>
      <c r="AH1173" s="154"/>
      <c r="AI1173" s="154"/>
      <c r="AJ1173" s="154"/>
      <c r="AK1173" s="154"/>
      <c r="AL1173" s="154"/>
      <c r="AM1173" s="154"/>
      <c r="AN1173" s="154"/>
      <c r="AO1173" s="154"/>
      <c r="AP1173" s="154"/>
      <c r="AQ1173" s="154"/>
      <c r="AR1173" s="154"/>
      <c r="AS1173" s="154"/>
      <c r="AT1173" s="154"/>
      <c r="AU1173" s="154"/>
      <c r="AV1173" s="154"/>
      <c r="AW1173" s="154"/>
      <c r="AX1173" s="154"/>
      <c r="AY1173" s="154"/>
      <c r="AZ1173" s="154"/>
      <c r="BA1173" s="154"/>
      <c r="BB1173" s="154"/>
      <c r="BC1173" s="154"/>
      <c r="BD1173" s="154"/>
      <c r="BE1173" s="154"/>
      <c r="BF1173" s="154"/>
      <c r="BG1173" s="154"/>
      <c r="BH1173" s="154"/>
      <c r="BI1173" s="154"/>
      <c r="BJ1173" s="154"/>
      <c r="BK1173" s="154"/>
      <c r="BL1173" s="154"/>
      <c r="BM1173" s="154"/>
      <c r="BN1173" s="154"/>
      <c r="BO1173" s="154"/>
      <c r="BP1173" s="154"/>
      <c r="BQ1173" s="154"/>
      <c r="BR1173" s="154"/>
      <c r="BS1173" s="154"/>
      <c r="BT1173" s="154"/>
      <c r="BU1173" s="154"/>
      <c r="BV1173" s="154"/>
      <c r="BW1173" s="154"/>
      <c r="BX1173" s="154"/>
      <c r="BY1173" s="154"/>
      <c r="BZ1173" s="154"/>
      <c r="CA1173" s="154"/>
      <c r="CB1173" s="154"/>
      <c r="CC1173" s="154"/>
      <c r="CD1173" s="154"/>
      <c r="CE1173" s="154"/>
      <c r="CF1173" s="154"/>
      <c r="CG1173" s="154"/>
      <c r="CH1173" s="154"/>
      <c r="CI1173" s="154"/>
      <c r="CJ1173" s="154"/>
      <c r="CK1173" s="154"/>
      <c r="CL1173" s="154"/>
      <c r="CM1173" s="154"/>
      <c r="CN1173" s="154"/>
      <c r="CO1173" s="154"/>
      <c r="CP1173" s="154"/>
      <c r="CQ1173" s="154"/>
      <c r="CR1173" s="154"/>
      <c r="CS1173" s="154"/>
      <c r="CT1173" s="154"/>
      <c r="CU1173" s="154"/>
      <c r="CV1173" s="154"/>
      <c r="CW1173" s="154"/>
      <c r="CX1173" s="154"/>
      <c r="CY1173" s="154"/>
      <c r="CZ1173" s="154"/>
      <c r="DA1173" s="154"/>
      <c r="DB1173" s="154"/>
      <c r="DC1173" s="154"/>
      <c r="DD1173" s="154"/>
      <c r="DE1173" s="154"/>
      <c r="DF1173" s="154"/>
      <c r="DG1173" s="154"/>
      <c r="DH1173" s="154"/>
      <c r="DI1173" s="154"/>
      <c r="DJ1173" s="154"/>
      <c r="DK1173" s="154"/>
      <c r="DL1173" s="154"/>
      <c r="DM1173" s="154"/>
      <c r="DN1173" s="154"/>
      <c r="DO1173" s="154"/>
      <c r="DP1173" s="154"/>
      <c r="DQ1173" s="154"/>
      <c r="DR1173" s="154"/>
      <c r="DS1173" s="154"/>
      <c r="DT1173" s="154"/>
      <c r="DU1173" s="154"/>
      <c r="DV1173" s="154"/>
      <c r="DW1173" s="154"/>
      <c r="DX1173" s="154"/>
      <c r="DY1173" s="154"/>
      <c r="DZ1173" s="154"/>
      <c r="EA1173" s="154"/>
      <c r="EB1173" s="154"/>
      <c r="EC1173" s="154"/>
      <c r="ED1173" s="154"/>
      <c r="EE1173" s="154"/>
      <c r="EF1173" s="154"/>
      <c r="EG1173" s="154"/>
      <c r="EH1173" s="154"/>
      <c r="EI1173" s="154"/>
      <c r="EJ1173" s="154"/>
      <c r="EK1173" s="154"/>
      <c r="EL1173" s="154"/>
      <c r="EM1173" s="154"/>
      <c r="EN1173" s="154"/>
      <c r="EO1173" s="154"/>
      <c r="EP1173" s="154"/>
      <c r="EQ1173" s="154"/>
      <c r="ER1173" s="154"/>
      <c r="ES1173" s="154"/>
      <c r="ET1173" s="154"/>
      <c r="EU1173" s="154"/>
      <c r="EV1173" s="154"/>
    </row>
    <row r="1174" spans="32:152" ht="12.75">
      <c r="AF1174" s="154"/>
      <c r="AG1174" s="154"/>
      <c r="AH1174" s="154"/>
      <c r="AI1174" s="154"/>
      <c r="AJ1174" s="154"/>
      <c r="AK1174" s="154"/>
      <c r="AL1174" s="154"/>
      <c r="AM1174" s="154"/>
      <c r="AN1174" s="154"/>
      <c r="AO1174" s="154"/>
      <c r="AP1174" s="154"/>
      <c r="AQ1174" s="154"/>
      <c r="AR1174" s="154"/>
      <c r="AS1174" s="154"/>
      <c r="AT1174" s="154"/>
      <c r="AU1174" s="154"/>
      <c r="AV1174" s="154"/>
      <c r="AW1174" s="154"/>
      <c r="AX1174" s="154"/>
      <c r="AY1174" s="154"/>
      <c r="AZ1174" s="154"/>
      <c r="BA1174" s="154"/>
      <c r="BB1174" s="154"/>
      <c r="BC1174" s="154"/>
      <c r="BD1174" s="154"/>
      <c r="BE1174" s="154"/>
      <c r="BF1174" s="154"/>
      <c r="BG1174" s="154"/>
      <c r="BH1174" s="154"/>
      <c r="BI1174" s="154"/>
      <c r="BJ1174" s="154"/>
      <c r="BK1174" s="154"/>
      <c r="BL1174" s="154"/>
      <c r="BM1174" s="154"/>
      <c r="BN1174" s="154"/>
      <c r="BO1174" s="154"/>
      <c r="BP1174" s="154"/>
      <c r="BQ1174" s="154"/>
      <c r="BR1174" s="154"/>
      <c r="BS1174" s="154"/>
      <c r="BT1174" s="154"/>
      <c r="BU1174" s="154"/>
      <c r="BV1174" s="154"/>
      <c r="BW1174" s="154"/>
      <c r="BX1174" s="154"/>
      <c r="BY1174" s="154"/>
      <c r="BZ1174" s="154"/>
      <c r="CA1174" s="154"/>
      <c r="CB1174" s="154"/>
      <c r="CC1174" s="154"/>
      <c r="CD1174" s="154"/>
      <c r="CE1174" s="154"/>
      <c r="CF1174" s="154"/>
      <c r="CG1174" s="154"/>
      <c r="CH1174" s="154"/>
      <c r="CI1174" s="154"/>
      <c r="CJ1174" s="154"/>
      <c r="CK1174" s="154"/>
      <c r="CL1174" s="154"/>
      <c r="CM1174" s="154"/>
      <c r="CN1174" s="154"/>
      <c r="CO1174" s="154"/>
      <c r="CP1174" s="154"/>
      <c r="CQ1174" s="154"/>
      <c r="CR1174" s="154"/>
      <c r="CS1174" s="154"/>
      <c r="CT1174" s="154"/>
      <c r="CU1174" s="154"/>
      <c r="CV1174" s="154"/>
      <c r="CW1174" s="154"/>
      <c r="CX1174" s="154"/>
      <c r="CY1174" s="154"/>
      <c r="CZ1174" s="154"/>
      <c r="DA1174" s="154"/>
      <c r="DB1174" s="154"/>
      <c r="DC1174" s="154"/>
      <c r="DD1174" s="154"/>
      <c r="DE1174" s="154"/>
      <c r="DF1174" s="154"/>
      <c r="DG1174" s="154"/>
      <c r="DH1174" s="154"/>
      <c r="DI1174" s="154"/>
      <c r="DJ1174" s="154"/>
      <c r="DK1174" s="154"/>
      <c r="DL1174" s="154"/>
      <c r="DM1174" s="154"/>
      <c r="DN1174" s="154"/>
      <c r="DO1174" s="154"/>
      <c r="DP1174" s="154"/>
      <c r="DQ1174" s="154"/>
      <c r="DR1174" s="154"/>
      <c r="DS1174" s="154"/>
      <c r="DT1174" s="154"/>
      <c r="DU1174" s="154"/>
      <c r="DV1174" s="154"/>
      <c r="DW1174" s="154"/>
      <c r="DX1174" s="154"/>
      <c r="DY1174" s="154"/>
      <c r="DZ1174" s="154"/>
      <c r="EA1174" s="154"/>
      <c r="EB1174" s="154"/>
      <c r="EC1174" s="154"/>
      <c r="ED1174" s="154"/>
      <c r="EE1174" s="154"/>
      <c r="EF1174" s="154"/>
      <c r="EG1174" s="154"/>
      <c r="EH1174" s="154"/>
      <c r="EI1174" s="154"/>
      <c r="EJ1174" s="154"/>
      <c r="EK1174" s="154"/>
      <c r="EL1174" s="154"/>
      <c r="EM1174" s="154"/>
      <c r="EN1174" s="154"/>
      <c r="EO1174" s="154"/>
      <c r="EP1174" s="154"/>
      <c r="EQ1174" s="154"/>
      <c r="ER1174" s="154"/>
      <c r="ES1174" s="154"/>
      <c r="ET1174" s="154"/>
      <c r="EU1174" s="154"/>
      <c r="EV1174" s="154"/>
    </row>
    <row r="1175" spans="32:152" ht="12.75">
      <c r="AF1175" s="154"/>
      <c r="AG1175" s="154"/>
      <c r="AH1175" s="154"/>
      <c r="AI1175" s="154"/>
      <c r="AJ1175" s="154"/>
      <c r="AK1175" s="154"/>
      <c r="AL1175" s="154"/>
      <c r="AM1175" s="154"/>
      <c r="AN1175" s="154"/>
      <c r="AO1175" s="154"/>
      <c r="AP1175" s="154"/>
      <c r="AQ1175" s="154"/>
      <c r="AR1175" s="154"/>
      <c r="AS1175" s="154"/>
      <c r="AT1175" s="154"/>
      <c r="AU1175" s="154"/>
      <c r="AV1175" s="154"/>
      <c r="AW1175" s="154"/>
      <c r="AX1175" s="154"/>
      <c r="AY1175" s="154"/>
      <c r="AZ1175" s="154"/>
      <c r="BA1175" s="154"/>
      <c r="BB1175" s="154"/>
      <c r="BC1175" s="154"/>
      <c r="BD1175" s="154"/>
      <c r="BE1175" s="154"/>
      <c r="BF1175" s="154"/>
      <c r="BG1175" s="154"/>
      <c r="BH1175" s="154"/>
      <c r="BI1175" s="154"/>
      <c r="BJ1175" s="154"/>
      <c r="BK1175" s="154"/>
      <c r="BL1175" s="154"/>
      <c r="BM1175" s="154"/>
      <c r="BN1175" s="154"/>
      <c r="BO1175" s="154"/>
      <c r="BP1175" s="154"/>
      <c r="BQ1175" s="154"/>
      <c r="BR1175" s="154"/>
      <c r="BS1175" s="154"/>
      <c r="BT1175" s="154"/>
      <c r="BU1175" s="154"/>
      <c r="BV1175" s="154"/>
      <c r="BW1175" s="154"/>
      <c r="BX1175" s="154"/>
      <c r="BY1175" s="154"/>
      <c r="BZ1175" s="154"/>
      <c r="CA1175" s="154"/>
      <c r="CB1175" s="154"/>
      <c r="CC1175" s="154"/>
      <c r="CD1175" s="154"/>
      <c r="CE1175" s="154"/>
      <c r="CF1175" s="154"/>
      <c r="CG1175" s="154"/>
      <c r="CH1175" s="154"/>
      <c r="CI1175" s="154"/>
      <c r="CJ1175" s="154"/>
      <c r="CK1175" s="154"/>
      <c r="CL1175" s="154"/>
      <c r="CM1175" s="154"/>
      <c r="CN1175" s="154"/>
      <c r="CO1175" s="154"/>
      <c r="CP1175" s="154"/>
      <c r="CQ1175" s="154"/>
      <c r="CR1175" s="154"/>
      <c r="CS1175" s="154"/>
      <c r="CT1175" s="154"/>
      <c r="CU1175" s="154"/>
      <c r="CV1175" s="154"/>
      <c r="CW1175" s="154"/>
      <c r="CX1175" s="154"/>
      <c r="CY1175" s="154"/>
      <c r="CZ1175" s="154"/>
      <c r="DA1175" s="154"/>
      <c r="DB1175" s="154"/>
      <c r="DC1175" s="154"/>
      <c r="DD1175" s="154"/>
      <c r="DE1175" s="154"/>
      <c r="DF1175" s="154"/>
      <c r="DG1175" s="154"/>
      <c r="DH1175" s="154"/>
      <c r="DI1175" s="154"/>
      <c r="DJ1175" s="154"/>
      <c r="DK1175" s="154"/>
      <c r="DL1175" s="154"/>
      <c r="DM1175" s="154"/>
      <c r="DN1175" s="154"/>
      <c r="DO1175" s="154"/>
      <c r="DP1175" s="154"/>
      <c r="DQ1175" s="154"/>
      <c r="DR1175" s="154"/>
      <c r="DS1175" s="154"/>
      <c r="DT1175" s="154"/>
      <c r="DU1175" s="154"/>
      <c r="DV1175" s="154"/>
      <c r="DW1175" s="154"/>
      <c r="DX1175" s="154"/>
      <c r="DY1175" s="154"/>
      <c r="DZ1175" s="154"/>
      <c r="EA1175" s="154"/>
      <c r="EB1175" s="154"/>
      <c r="EC1175" s="154"/>
      <c r="ED1175" s="154"/>
      <c r="EE1175" s="154"/>
      <c r="EF1175" s="154"/>
      <c r="EG1175" s="154"/>
      <c r="EH1175" s="154"/>
      <c r="EI1175" s="154"/>
      <c r="EJ1175" s="154"/>
      <c r="EK1175" s="154"/>
      <c r="EL1175" s="154"/>
      <c r="EM1175" s="154"/>
      <c r="EN1175" s="154"/>
      <c r="EO1175" s="154"/>
      <c r="EP1175" s="154"/>
      <c r="EQ1175" s="154"/>
      <c r="ER1175" s="154"/>
      <c r="ES1175" s="154"/>
      <c r="ET1175" s="154"/>
      <c r="EU1175" s="154"/>
      <c r="EV1175" s="154"/>
    </row>
    <row r="1176" spans="32:152" ht="12.75">
      <c r="AF1176" s="154"/>
      <c r="AG1176" s="154"/>
      <c r="AH1176" s="154"/>
      <c r="AI1176" s="154"/>
      <c r="AJ1176" s="154"/>
      <c r="AK1176" s="154"/>
      <c r="AL1176" s="154"/>
      <c r="AM1176" s="154"/>
      <c r="AN1176" s="154"/>
      <c r="AO1176" s="154"/>
      <c r="AP1176" s="154"/>
      <c r="AQ1176" s="154"/>
      <c r="AR1176" s="154"/>
      <c r="AS1176" s="154"/>
      <c r="AT1176" s="154"/>
      <c r="AU1176" s="154"/>
      <c r="AV1176" s="154"/>
      <c r="AW1176" s="154"/>
      <c r="AX1176" s="154"/>
      <c r="AY1176" s="154"/>
      <c r="AZ1176" s="154"/>
      <c r="BA1176" s="154"/>
      <c r="BB1176" s="154"/>
      <c r="BC1176" s="154"/>
      <c r="BD1176" s="154"/>
      <c r="BE1176" s="154"/>
      <c r="BF1176" s="154"/>
      <c r="BG1176" s="154"/>
      <c r="BH1176" s="154"/>
      <c r="BI1176" s="154"/>
      <c r="BJ1176" s="154"/>
      <c r="BK1176" s="154"/>
      <c r="BL1176" s="154"/>
      <c r="BM1176" s="154"/>
      <c r="BN1176" s="154"/>
      <c r="BO1176" s="154"/>
      <c r="BP1176" s="154"/>
      <c r="BQ1176" s="154"/>
      <c r="BR1176" s="154"/>
      <c r="BS1176" s="154"/>
      <c r="BT1176" s="154"/>
      <c r="BU1176" s="154"/>
      <c r="BV1176" s="154"/>
      <c r="BW1176" s="154"/>
      <c r="BX1176" s="154"/>
      <c r="BY1176" s="154"/>
      <c r="BZ1176" s="154"/>
      <c r="CA1176" s="154"/>
      <c r="CB1176" s="154"/>
      <c r="CC1176" s="154"/>
      <c r="CD1176" s="154"/>
      <c r="CE1176" s="154"/>
      <c r="CF1176" s="154"/>
      <c r="CG1176" s="154"/>
      <c r="CH1176" s="154"/>
      <c r="CI1176" s="154"/>
      <c r="CJ1176" s="154"/>
      <c r="CK1176" s="154"/>
      <c r="CL1176" s="154"/>
      <c r="CM1176" s="154"/>
      <c r="CN1176" s="154"/>
      <c r="CO1176" s="154"/>
      <c r="CP1176" s="154"/>
      <c r="CQ1176" s="154"/>
      <c r="CR1176" s="154"/>
      <c r="CS1176" s="154"/>
      <c r="CT1176" s="154"/>
      <c r="CU1176" s="154"/>
      <c r="CV1176" s="154"/>
      <c r="CW1176" s="154"/>
      <c r="CX1176" s="154"/>
      <c r="CY1176" s="154"/>
      <c r="CZ1176" s="154"/>
      <c r="DA1176" s="154"/>
      <c r="DB1176" s="154"/>
      <c r="DC1176" s="154"/>
      <c r="DD1176" s="154"/>
      <c r="DE1176" s="154"/>
      <c r="DF1176" s="154"/>
      <c r="DG1176" s="154"/>
      <c r="DH1176" s="154"/>
      <c r="DI1176" s="154"/>
      <c r="DJ1176" s="154"/>
      <c r="DK1176" s="154"/>
      <c r="DL1176" s="154"/>
      <c r="DM1176" s="154"/>
      <c r="DN1176" s="154"/>
      <c r="DO1176" s="154"/>
      <c r="DP1176" s="154"/>
      <c r="DQ1176" s="154"/>
      <c r="DR1176" s="154"/>
      <c r="DS1176" s="154"/>
      <c r="DT1176" s="154"/>
      <c r="DU1176" s="154"/>
      <c r="DV1176" s="154"/>
      <c r="DW1176" s="154"/>
      <c r="DX1176" s="154"/>
      <c r="DY1176" s="154"/>
      <c r="DZ1176" s="154"/>
      <c r="EA1176" s="154"/>
      <c r="EB1176" s="154"/>
      <c r="EC1176" s="154"/>
      <c r="ED1176" s="154"/>
      <c r="EE1176" s="154"/>
      <c r="EF1176" s="154"/>
      <c r="EG1176" s="154"/>
      <c r="EH1176" s="154"/>
      <c r="EI1176" s="154"/>
      <c r="EJ1176" s="154"/>
      <c r="EK1176" s="154"/>
      <c r="EL1176" s="154"/>
      <c r="EM1176" s="154"/>
      <c r="EN1176" s="154"/>
      <c r="EO1176" s="154"/>
      <c r="EP1176" s="154"/>
      <c r="EQ1176" s="154"/>
      <c r="ER1176" s="154"/>
      <c r="ES1176" s="154"/>
      <c r="ET1176" s="154"/>
      <c r="EU1176" s="154"/>
      <c r="EV1176" s="154"/>
    </row>
    <row r="1177" spans="32:152" ht="12.75">
      <c r="AF1177" s="154"/>
      <c r="AG1177" s="154"/>
      <c r="AH1177" s="154"/>
      <c r="AI1177" s="154"/>
      <c r="AJ1177" s="154"/>
      <c r="AK1177" s="154"/>
      <c r="AL1177" s="154"/>
      <c r="AM1177" s="154"/>
      <c r="AN1177" s="154"/>
      <c r="AO1177" s="154"/>
      <c r="AP1177" s="154"/>
      <c r="AQ1177" s="154"/>
      <c r="AR1177" s="154"/>
      <c r="AS1177" s="154"/>
      <c r="AT1177" s="154"/>
      <c r="AU1177" s="154"/>
      <c r="AV1177" s="154"/>
      <c r="AW1177" s="154"/>
      <c r="AX1177" s="154"/>
      <c r="AY1177" s="154"/>
      <c r="AZ1177" s="154"/>
      <c r="BA1177" s="154"/>
      <c r="BB1177" s="154"/>
      <c r="BC1177" s="154"/>
      <c r="BD1177" s="154"/>
      <c r="BE1177" s="154"/>
      <c r="BF1177" s="154"/>
      <c r="BG1177" s="154"/>
      <c r="BH1177" s="154"/>
      <c r="BI1177" s="154"/>
      <c r="BJ1177" s="154"/>
      <c r="BK1177" s="154"/>
      <c r="BL1177" s="154"/>
      <c r="BM1177" s="154"/>
      <c r="BN1177" s="154"/>
      <c r="BO1177" s="154"/>
      <c r="BP1177" s="154"/>
      <c r="BQ1177" s="154"/>
      <c r="BR1177" s="154"/>
      <c r="BS1177" s="154"/>
      <c r="BT1177" s="154"/>
      <c r="BU1177" s="154"/>
      <c r="BV1177" s="154"/>
      <c r="BW1177" s="154"/>
      <c r="BX1177" s="154"/>
      <c r="BY1177" s="154"/>
      <c r="BZ1177" s="154"/>
      <c r="CA1177" s="154"/>
      <c r="CB1177" s="154"/>
      <c r="CC1177" s="154"/>
      <c r="CD1177" s="154"/>
      <c r="CE1177" s="154"/>
      <c r="CF1177" s="154"/>
      <c r="CG1177" s="154"/>
      <c r="CH1177" s="154"/>
      <c r="CI1177" s="154"/>
      <c r="CJ1177" s="154"/>
      <c r="CK1177" s="154"/>
      <c r="CL1177" s="154"/>
      <c r="CM1177" s="154"/>
      <c r="CN1177" s="154"/>
      <c r="CO1177" s="154"/>
      <c r="CP1177" s="154"/>
      <c r="CQ1177" s="154"/>
      <c r="CR1177" s="154"/>
      <c r="CS1177" s="154"/>
      <c r="CT1177" s="154"/>
      <c r="CU1177" s="154"/>
      <c r="CV1177" s="154"/>
      <c r="CW1177" s="154"/>
      <c r="CX1177" s="154"/>
      <c r="CY1177" s="154"/>
      <c r="CZ1177" s="154"/>
      <c r="DA1177" s="154"/>
      <c r="DB1177" s="154"/>
      <c r="DC1177" s="154"/>
      <c r="DD1177" s="154"/>
      <c r="DE1177" s="154"/>
      <c r="DF1177" s="154"/>
      <c r="DG1177" s="154"/>
      <c r="DH1177" s="154"/>
      <c r="DI1177" s="154"/>
      <c r="DJ1177" s="154"/>
      <c r="DK1177" s="154"/>
      <c r="DL1177" s="154"/>
      <c r="DM1177" s="154"/>
      <c r="DN1177" s="154"/>
      <c r="DO1177" s="154"/>
      <c r="DP1177" s="154"/>
      <c r="DQ1177" s="154"/>
      <c r="DR1177" s="154"/>
      <c r="DS1177" s="154"/>
      <c r="DT1177" s="154"/>
      <c r="DU1177" s="154"/>
      <c r="DV1177" s="154"/>
      <c r="DW1177" s="154"/>
      <c r="DX1177" s="154"/>
      <c r="DY1177" s="154"/>
      <c r="DZ1177" s="154"/>
      <c r="EA1177" s="154"/>
      <c r="EB1177" s="154"/>
      <c r="EC1177" s="154"/>
      <c r="ED1177" s="154"/>
      <c r="EE1177" s="154"/>
      <c r="EF1177" s="154"/>
      <c r="EG1177" s="154"/>
      <c r="EH1177" s="154"/>
      <c r="EI1177" s="154"/>
      <c r="EJ1177" s="154"/>
      <c r="EK1177" s="154"/>
      <c r="EL1177" s="154"/>
      <c r="EM1177" s="154"/>
      <c r="EN1177" s="154"/>
      <c r="EO1177" s="154"/>
      <c r="EP1177" s="154"/>
      <c r="EQ1177" s="154"/>
      <c r="ER1177" s="154"/>
      <c r="ES1177" s="154"/>
      <c r="ET1177" s="154"/>
      <c r="EU1177" s="154"/>
      <c r="EV1177" s="154"/>
    </row>
    <row r="1178" spans="32:152" ht="12.75">
      <c r="AF1178" s="154"/>
      <c r="AG1178" s="154"/>
      <c r="AH1178" s="154"/>
      <c r="AI1178" s="154"/>
      <c r="AJ1178" s="154"/>
      <c r="AK1178" s="154"/>
      <c r="AL1178" s="154"/>
      <c r="AM1178" s="154"/>
      <c r="AN1178" s="154"/>
      <c r="AO1178" s="154"/>
      <c r="AP1178" s="154"/>
      <c r="AQ1178" s="154"/>
      <c r="AR1178" s="154"/>
      <c r="AS1178" s="154"/>
      <c r="AT1178" s="154"/>
      <c r="AU1178" s="154"/>
      <c r="AV1178" s="154"/>
      <c r="AW1178" s="154"/>
      <c r="AX1178" s="154"/>
      <c r="AY1178" s="154"/>
      <c r="AZ1178" s="154"/>
      <c r="BA1178" s="154"/>
      <c r="BB1178" s="154"/>
      <c r="BC1178" s="154"/>
      <c r="BD1178" s="154"/>
      <c r="BE1178" s="154"/>
      <c r="BF1178" s="154"/>
      <c r="BG1178" s="154"/>
      <c r="BH1178" s="154"/>
      <c r="BI1178" s="154"/>
      <c r="BJ1178" s="154"/>
      <c r="BK1178" s="154"/>
      <c r="BL1178" s="154"/>
      <c r="BM1178" s="154"/>
      <c r="BN1178" s="154"/>
      <c r="BO1178" s="154"/>
      <c r="BP1178" s="154"/>
      <c r="BQ1178" s="154"/>
      <c r="BR1178" s="154"/>
      <c r="BS1178" s="154"/>
      <c r="BT1178" s="154"/>
      <c r="BU1178" s="154"/>
      <c r="BV1178" s="154"/>
      <c r="BW1178" s="154"/>
      <c r="BX1178" s="154"/>
      <c r="BY1178" s="154"/>
      <c r="BZ1178" s="154"/>
      <c r="CA1178" s="154"/>
      <c r="CB1178" s="154"/>
      <c r="CC1178" s="154"/>
      <c r="CD1178" s="154"/>
      <c r="CE1178" s="154"/>
      <c r="CF1178" s="154"/>
      <c r="CG1178" s="154"/>
      <c r="CH1178" s="154"/>
      <c r="CI1178" s="154"/>
      <c r="CJ1178" s="154"/>
      <c r="CK1178" s="154"/>
      <c r="CL1178" s="154"/>
      <c r="CM1178" s="154"/>
      <c r="CN1178" s="154"/>
      <c r="CO1178" s="154"/>
      <c r="CP1178" s="154"/>
      <c r="CQ1178" s="154"/>
      <c r="CR1178" s="154"/>
      <c r="CS1178" s="154"/>
      <c r="CT1178" s="154"/>
      <c r="CU1178" s="154"/>
      <c r="CV1178" s="154"/>
      <c r="CW1178" s="154"/>
      <c r="CX1178" s="154"/>
      <c r="CY1178" s="154"/>
      <c r="CZ1178" s="154"/>
      <c r="DA1178" s="154"/>
      <c r="DB1178" s="154"/>
      <c r="DC1178" s="154"/>
      <c r="DD1178" s="154"/>
      <c r="DE1178" s="154"/>
      <c r="DF1178" s="154"/>
      <c r="DG1178" s="154"/>
      <c r="DH1178" s="154"/>
      <c r="DI1178" s="154"/>
      <c r="DJ1178" s="154"/>
      <c r="DK1178" s="154"/>
      <c r="DL1178" s="154"/>
      <c r="DM1178" s="154"/>
      <c r="DN1178" s="154"/>
      <c r="DO1178" s="154"/>
      <c r="DP1178" s="154"/>
      <c r="DQ1178" s="154"/>
      <c r="DR1178" s="154"/>
      <c r="DS1178" s="154"/>
      <c r="DT1178" s="154"/>
      <c r="DU1178" s="154"/>
      <c r="DV1178" s="154"/>
      <c r="DW1178" s="154"/>
      <c r="DX1178" s="154"/>
      <c r="DY1178" s="154"/>
      <c r="DZ1178" s="154"/>
      <c r="EA1178" s="154"/>
      <c r="EB1178" s="154"/>
      <c r="EC1178" s="154"/>
      <c r="ED1178" s="154"/>
      <c r="EE1178" s="154"/>
      <c r="EF1178" s="154"/>
      <c r="EG1178" s="154"/>
      <c r="EH1178" s="154"/>
      <c r="EI1178" s="154"/>
      <c r="EJ1178" s="154"/>
      <c r="EK1178" s="154"/>
      <c r="EL1178" s="154"/>
      <c r="EM1178" s="154"/>
      <c r="EN1178" s="154"/>
      <c r="EO1178" s="154"/>
      <c r="EP1178" s="154"/>
      <c r="EQ1178" s="154"/>
      <c r="ER1178" s="154"/>
      <c r="ES1178" s="154"/>
      <c r="ET1178" s="154"/>
      <c r="EU1178" s="154"/>
      <c r="EV1178" s="154"/>
    </row>
    <row r="1179" spans="32:152" ht="12.75">
      <c r="AF1179" s="154"/>
      <c r="AG1179" s="154"/>
      <c r="AH1179" s="154"/>
      <c r="AI1179" s="154"/>
      <c r="AJ1179" s="154"/>
      <c r="AK1179" s="154"/>
      <c r="AL1179" s="154"/>
      <c r="AM1179" s="154"/>
      <c r="AN1179" s="154"/>
      <c r="AO1179" s="154"/>
      <c r="AP1179" s="154"/>
      <c r="AQ1179" s="154"/>
      <c r="AR1179" s="154"/>
      <c r="AS1179" s="154"/>
      <c r="AT1179" s="154"/>
      <c r="AU1179" s="154"/>
      <c r="AV1179" s="154"/>
      <c r="AW1179" s="154"/>
      <c r="AX1179" s="154"/>
      <c r="AY1179" s="154"/>
      <c r="AZ1179" s="154"/>
      <c r="BA1179" s="154"/>
      <c r="BB1179" s="154"/>
      <c r="BC1179" s="154"/>
      <c r="BD1179" s="154"/>
      <c r="BE1179" s="154"/>
      <c r="BF1179" s="154"/>
      <c r="BG1179" s="154"/>
      <c r="BH1179" s="154"/>
      <c r="BI1179" s="154"/>
      <c r="BJ1179" s="154"/>
      <c r="BK1179" s="154"/>
      <c r="BL1179" s="154"/>
      <c r="BM1179" s="154"/>
      <c r="BN1179" s="154"/>
      <c r="BO1179" s="154"/>
      <c r="BP1179" s="154"/>
      <c r="BQ1179" s="154"/>
      <c r="BR1179" s="154"/>
      <c r="BS1179" s="154"/>
      <c r="BT1179" s="154"/>
      <c r="BU1179" s="154"/>
      <c r="BV1179" s="154"/>
      <c r="BW1179" s="154"/>
      <c r="BX1179" s="154"/>
      <c r="BY1179" s="154"/>
      <c r="BZ1179" s="154"/>
      <c r="CA1179" s="154"/>
      <c r="CB1179" s="154"/>
      <c r="CC1179" s="154"/>
      <c r="CD1179" s="154"/>
      <c r="CE1179" s="154"/>
      <c r="CF1179" s="154"/>
      <c r="CG1179" s="154"/>
      <c r="CH1179" s="154"/>
      <c r="CI1179" s="154"/>
      <c r="CJ1179" s="154"/>
      <c r="CK1179" s="154"/>
      <c r="CL1179" s="154"/>
      <c r="CM1179" s="154"/>
      <c r="CN1179" s="154"/>
      <c r="CO1179" s="154"/>
      <c r="CP1179" s="154"/>
      <c r="CQ1179" s="154"/>
      <c r="CR1179" s="154"/>
      <c r="CS1179" s="154"/>
      <c r="CT1179" s="154"/>
      <c r="CU1179" s="154"/>
      <c r="CV1179" s="154"/>
      <c r="CW1179" s="154"/>
      <c r="CX1179" s="154"/>
      <c r="CY1179" s="154"/>
      <c r="CZ1179" s="154"/>
      <c r="DA1179" s="154"/>
      <c r="DB1179" s="154"/>
      <c r="DC1179" s="154"/>
      <c r="DD1179" s="154"/>
      <c r="DE1179" s="154"/>
      <c r="DF1179" s="154"/>
      <c r="DG1179" s="154"/>
      <c r="DH1179" s="154"/>
      <c r="DI1179" s="154"/>
      <c r="DJ1179" s="154"/>
      <c r="DK1179" s="154"/>
      <c r="DL1179" s="154"/>
      <c r="DM1179" s="154"/>
      <c r="DN1179" s="154"/>
      <c r="DO1179" s="154"/>
      <c r="DP1179" s="154"/>
      <c r="DQ1179" s="154"/>
      <c r="DR1179" s="154"/>
      <c r="DS1179" s="154"/>
      <c r="DT1179" s="154"/>
      <c r="DU1179" s="154"/>
      <c r="DV1179" s="154"/>
      <c r="DW1179" s="154"/>
      <c r="DX1179" s="154"/>
      <c r="DY1179" s="154"/>
      <c r="DZ1179" s="154"/>
      <c r="EA1179" s="154"/>
      <c r="EB1179" s="154"/>
      <c r="EC1179" s="154"/>
      <c r="ED1179" s="154"/>
      <c r="EE1179" s="154"/>
      <c r="EF1179" s="154"/>
      <c r="EG1179" s="154"/>
      <c r="EH1179" s="154"/>
      <c r="EI1179" s="154"/>
      <c r="EJ1179" s="154"/>
      <c r="EK1179" s="154"/>
      <c r="EL1179" s="154"/>
      <c r="EM1179" s="154"/>
      <c r="EN1179" s="154"/>
      <c r="EO1179" s="154"/>
      <c r="EP1179" s="154"/>
      <c r="EQ1179" s="154"/>
      <c r="ER1179" s="154"/>
      <c r="ES1179" s="154"/>
      <c r="ET1179" s="154"/>
      <c r="EU1179" s="154"/>
      <c r="EV1179" s="154"/>
    </row>
    <row r="1180" spans="32:152" ht="12.75">
      <c r="AF1180" s="154"/>
      <c r="AG1180" s="154"/>
      <c r="AH1180" s="154"/>
      <c r="AI1180" s="154"/>
      <c r="AJ1180" s="154"/>
      <c r="AK1180" s="154"/>
      <c r="AL1180" s="154"/>
      <c r="AM1180" s="154"/>
      <c r="AN1180" s="154"/>
      <c r="AO1180" s="154"/>
      <c r="AP1180" s="154"/>
      <c r="AQ1180" s="154"/>
      <c r="AR1180" s="154"/>
      <c r="AS1180" s="154"/>
      <c r="AT1180" s="154"/>
      <c r="AU1180" s="154"/>
      <c r="AV1180" s="154"/>
      <c r="AW1180" s="154"/>
      <c r="AX1180" s="154"/>
      <c r="AY1180" s="154"/>
      <c r="AZ1180" s="154"/>
      <c r="BA1180" s="154"/>
      <c r="BB1180" s="154"/>
      <c r="BC1180" s="154"/>
      <c r="BD1180" s="154"/>
      <c r="BE1180" s="154"/>
      <c r="BF1180" s="154"/>
      <c r="BG1180" s="154"/>
      <c r="BH1180" s="154"/>
      <c r="BI1180" s="154"/>
      <c r="BJ1180" s="154"/>
      <c r="BK1180" s="154"/>
      <c r="BL1180" s="154"/>
      <c r="BM1180" s="154"/>
      <c r="BN1180" s="154"/>
      <c r="BO1180" s="154"/>
      <c r="BP1180" s="154"/>
      <c r="BQ1180" s="154"/>
      <c r="BR1180" s="154"/>
      <c r="BS1180" s="154"/>
      <c r="BT1180" s="154"/>
      <c r="BU1180" s="154"/>
      <c r="BV1180" s="154"/>
      <c r="BW1180" s="154"/>
      <c r="BX1180" s="154"/>
      <c r="BY1180" s="154"/>
      <c r="BZ1180" s="154"/>
      <c r="CA1180" s="154"/>
      <c r="CB1180" s="154"/>
      <c r="CC1180" s="154"/>
      <c r="CD1180" s="154"/>
      <c r="CE1180" s="154"/>
      <c r="CF1180" s="154"/>
      <c r="CG1180" s="154"/>
      <c r="CH1180" s="154"/>
      <c r="CI1180" s="154"/>
      <c r="CJ1180" s="154"/>
      <c r="CK1180" s="154"/>
      <c r="CL1180" s="154"/>
      <c r="CM1180" s="154"/>
      <c r="CN1180" s="154"/>
      <c r="CO1180" s="154"/>
      <c r="CP1180" s="154"/>
      <c r="CQ1180" s="154"/>
      <c r="CR1180" s="154"/>
      <c r="CS1180" s="154"/>
      <c r="CT1180" s="154"/>
      <c r="CU1180" s="154"/>
      <c r="CV1180" s="154"/>
      <c r="CW1180" s="154"/>
      <c r="CX1180" s="154"/>
      <c r="CY1180" s="154"/>
      <c r="CZ1180" s="154"/>
      <c r="DA1180" s="154"/>
      <c r="DB1180" s="154"/>
      <c r="DC1180" s="154"/>
      <c r="DD1180" s="154"/>
      <c r="DE1180" s="154"/>
      <c r="DF1180" s="154"/>
      <c r="DG1180" s="154"/>
      <c r="DH1180" s="154"/>
      <c r="DI1180" s="154"/>
      <c r="DJ1180" s="154"/>
      <c r="DK1180" s="154"/>
      <c r="DL1180" s="154"/>
      <c r="DM1180" s="154"/>
      <c r="DN1180" s="154"/>
      <c r="DO1180" s="154"/>
      <c r="DP1180" s="154"/>
      <c r="DQ1180" s="154"/>
      <c r="DR1180" s="154"/>
      <c r="DS1180" s="154"/>
      <c r="DT1180" s="154"/>
      <c r="DU1180" s="154"/>
      <c r="DV1180" s="154"/>
      <c r="DW1180" s="154"/>
      <c r="DX1180" s="154"/>
      <c r="DY1180" s="154"/>
      <c r="DZ1180" s="154"/>
      <c r="EA1180" s="154"/>
      <c r="EB1180" s="154"/>
      <c r="EC1180" s="154"/>
      <c r="ED1180" s="154"/>
      <c r="EE1180" s="154"/>
      <c r="EF1180" s="154"/>
      <c r="EG1180" s="154"/>
      <c r="EH1180" s="154"/>
      <c r="EI1180" s="154"/>
      <c r="EJ1180" s="154"/>
      <c r="EK1180" s="154"/>
      <c r="EL1180" s="154"/>
      <c r="EM1180" s="154"/>
      <c r="EN1180" s="154"/>
      <c r="EO1180" s="154"/>
      <c r="EP1180" s="154"/>
      <c r="EQ1180" s="154"/>
      <c r="ER1180" s="154"/>
      <c r="ES1180" s="154"/>
      <c r="ET1180" s="154"/>
      <c r="EU1180" s="154"/>
      <c r="EV1180" s="154"/>
    </row>
    <row r="1181" spans="32:152" ht="12.75">
      <c r="AF1181" s="154"/>
      <c r="AG1181" s="154"/>
      <c r="AH1181" s="154"/>
      <c r="AI1181" s="154"/>
      <c r="AJ1181" s="154"/>
      <c r="AK1181" s="154"/>
      <c r="AL1181" s="154"/>
      <c r="AM1181" s="154"/>
      <c r="AN1181" s="154"/>
      <c r="AO1181" s="154"/>
      <c r="AP1181" s="154"/>
      <c r="AQ1181" s="154"/>
      <c r="AR1181" s="154"/>
      <c r="AS1181" s="154"/>
      <c r="AT1181" s="154"/>
      <c r="AU1181" s="154"/>
      <c r="AV1181" s="154"/>
      <c r="AW1181" s="154"/>
      <c r="AX1181" s="154"/>
      <c r="AY1181" s="154"/>
      <c r="AZ1181" s="154"/>
      <c r="BA1181" s="154"/>
      <c r="BB1181" s="154"/>
      <c r="BC1181" s="154"/>
      <c r="BD1181" s="154"/>
      <c r="BE1181" s="154"/>
      <c r="BF1181" s="154"/>
      <c r="BG1181" s="154"/>
      <c r="BH1181" s="154"/>
      <c r="BI1181" s="154"/>
      <c r="BJ1181" s="154"/>
      <c r="BK1181" s="154"/>
      <c r="BL1181" s="154"/>
      <c r="BM1181" s="154"/>
      <c r="BN1181" s="154"/>
      <c r="BO1181" s="154"/>
      <c r="BP1181" s="154"/>
      <c r="BQ1181" s="154"/>
      <c r="BR1181" s="154"/>
      <c r="BS1181" s="154"/>
      <c r="BT1181" s="154"/>
      <c r="BU1181" s="154"/>
      <c r="BV1181" s="154"/>
      <c r="BW1181" s="154"/>
      <c r="BX1181" s="154"/>
      <c r="BY1181" s="154"/>
      <c r="BZ1181" s="154"/>
      <c r="CA1181" s="154"/>
      <c r="CB1181" s="154"/>
      <c r="CC1181" s="154"/>
      <c r="CD1181" s="154"/>
      <c r="CE1181" s="154"/>
      <c r="CF1181" s="154"/>
      <c r="CG1181" s="154"/>
      <c r="CH1181" s="154"/>
      <c r="CI1181" s="154"/>
      <c r="CJ1181" s="154"/>
      <c r="CK1181" s="154"/>
      <c r="CL1181" s="154"/>
      <c r="CM1181" s="154"/>
      <c r="CN1181" s="154"/>
      <c r="CO1181" s="154"/>
      <c r="CP1181" s="154"/>
      <c r="CQ1181" s="154"/>
      <c r="CR1181" s="154"/>
      <c r="CS1181" s="154"/>
      <c r="CT1181" s="154"/>
      <c r="CU1181" s="154"/>
      <c r="CV1181" s="154"/>
      <c r="CW1181" s="154"/>
      <c r="CX1181" s="154"/>
      <c r="CY1181" s="154"/>
      <c r="CZ1181" s="154"/>
      <c r="DA1181" s="154"/>
      <c r="DB1181" s="154"/>
      <c r="DC1181" s="154"/>
      <c r="DD1181" s="154"/>
      <c r="DE1181" s="154"/>
      <c r="DF1181" s="154"/>
      <c r="DG1181" s="154"/>
      <c r="DH1181" s="154"/>
      <c r="DI1181" s="154"/>
      <c r="DJ1181" s="154"/>
      <c r="DK1181" s="154"/>
      <c r="DL1181" s="154"/>
      <c r="DM1181" s="154"/>
      <c r="DN1181" s="154"/>
      <c r="DO1181" s="154"/>
      <c r="DP1181" s="154"/>
      <c r="DQ1181" s="154"/>
      <c r="DR1181" s="154"/>
      <c r="DS1181" s="154"/>
      <c r="DT1181" s="154"/>
      <c r="DU1181" s="154"/>
      <c r="DV1181" s="154"/>
      <c r="DW1181" s="154"/>
      <c r="DX1181" s="154"/>
      <c r="DY1181" s="154"/>
      <c r="DZ1181" s="154"/>
      <c r="EA1181" s="154"/>
      <c r="EB1181" s="154"/>
      <c r="EC1181" s="154"/>
      <c r="ED1181" s="154"/>
      <c r="EE1181" s="154"/>
      <c r="EF1181" s="154"/>
      <c r="EG1181" s="154"/>
      <c r="EH1181" s="154"/>
      <c r="EI1181" s="154"/>
      <c r="EJ1181" s="154"/>
      <c r="EK1181" s="154"/>
      <c r="EL1181" s="154"/>
      <c r="EM1181" s="154"/>
      <c r="EN1181" s="154"/>
      <c r="EO1181" s="154"/>
      <c r="EP1181" s="154"/>
      <c r="EQ1181" s="154"/>
      <c r="ER1181" s="154"/>
      <c r="ES1181" s="154"/>
      <c r="ET1181" s="154"/>
      <c r="EU1181" s="154"/>
      <c r="EV1181" s="154"/>
    </row>
    <row r="1182" spans="32:152" ht="12.75">
      <c r="AF1182" s="154"/>
      <c r="AG1182" s="154"/>
      <c r="AH1182" s="154"/>
      <c r="AI1182" s="154"/>
      <c r="AJ1182" s="154"/>
      <c r="AK1182" s="154"/>
      <c r="AL1182" s="154"/>
      <c r="AM1182" s="154"/>
      <c r="AN1182" s="154"/>
      <c r="AO1182" s="154"/>
      <c r="AP1182" s="154"/>
      <c r="AQ1182" s="154"/>
      <c r="AR1182" s="154"/>
      <c r="AS1182" s="154"/>
      <c r="AT1182" s="154"/>
      <c r="AU1182" s="154"/>
      <c r="AV1182" s="154"/>
      <c r="AW1182" s="154"/>
      <c r="AX1182" s="154"/>
      <c r="AY1182" s="154"/>
      <c r="AZ1182" s="154"/>
      <c r="BA1182" s="154"/>
      <c r="BB1182" s="154"/>
      <c r="BC1182" s="154"/>
      <c r="BD1182" s="154"/>
      <c r="BE1182" s="154"/>
      <c r="BF1182" s="154"/>
      <c r="BG1182" s="154"/>
      <c r="BH1182" s="154"/>
      <c r="BI1182" s="154"/>
      <c r="BJ1182" s="154"/>
      <c r="BK1182" s="154"/>
      <c r="BL1182" s="154"/>
      <c r="BM1182" s="154"/>
      <c r="BN1182" s="154"/>
      <c r="BO1182" s="154"/>
      <c r="BP1182" s="154"/>
      <c r="BQ1182" s="154"/>
      <c r="BR1182" s="154"/>
      <c r="BS1182" s="154"/>
      <c r="BT1182" s="154"/>
      <c r="BU1182" s="154"/>
      <c r="BV1182" s="154"/>
      <c r="BW1182" s="154"/>
      <c r="BX1182" s="154"/>
      <c r="BY1182" s="154"/>
      <c r="BZ1182" s="154"/>
      <c r="CA1182" s="154"/>
      <c r="CB1182" s="154"/>
      <c r="CC1182" s="154"/>
      <c r="CD1182" s="154"/>
      <c r="CE1182" s="154"/>
      <c r="CF1182" s="154"/>
      <c r="CG1182" s="154"/>
      <c r="CH1182" s="154"/>
      <c r="CI1182" s="154"/>
      <c r="CJ1182" s="154"/>
      <c r="CK1182" s="154"/>
      <c r="CL1182" s="154"/>
      <c r="CM1182" s="154"/>
      <c r="CN1182" s="154"/>
      <c r="CO1182" s="154"/>
      <c r="CP1182" s="154"/>
      <c r="CQ1182" s="154"/>
      <c r="CR1182" s="154"/>
      <c r="CS1182" s="154"/>
      <c r="CT1182" s="154"/>
      <c r="CU1182" s="154"/>
      <c r="CV1182" s="154"/>
      <c r="CW1182" s="154"/>
      <c r="CX1182" s="154"/>
      <c r="CY1182" s="154"/>
      <c r="CZ1182" s="154"/>
      <c r="DA1182" s="154"/>
      <c r="DB1182" s="154"/>
      <c r="DC1182" s="154"/>
      <c r="DD1182" s="154"/>
      <c r="DE1182" s="154"/>
      <c r="DF1182" s="154"/>
      <c r="DG1182" s="154"/>
      <c r="DH1182" s="154"/>
      <c r="DI1182" s="154"/>
      <c r="DJ1182" s="154"/>
      <c r="DK1182" s="154"/>
      <c r="DL1182" s="154"/>
      <c r="DM1182" s="154"/>
      <c r="DN1182" s="154"/>
      <c r="DO1182" s="154"/>
      <c r="DP1182" s="154"/>
      <c r="DQ1182" s="154"/>
      <c r="DR1182" s="154"/>
      <c r="DS1182" s="154"/>
      <c r="DT1182" s="154"/>
      <c r="DU1182" s="154"/>
      <c r="DV1182" s="154"/>
      <c r="DW1182" s="154"/>
      <c r="DX1182" s="154"/>
      <c r="DY1182" s="154"/>
      <c r="DZ1182" s="154"/>
      <c r="EA1182" s="154"/>
      <c r="EB1182" s="154"/>
      <c r="EC1182" s="154"/>
      <c r="ED1182" s="154"/>
      <c r="EE1182" s="154"/>
      <c r="EF1182" s="154"/>
      <c r="EG1182" s="154"/>
      <c r="EH1182" s="154"/>
      <c r="EI1182" s="154"/>
      <c r="EJ1182" s="154"/>
      <c r="EK1182" s="154"/>
      <c r="EL1182" s="154"/>
      <c r="EM1182" s="154"/>
      <c r="EN1182" s="154"/>
      <c r="EO1182" s="154"/>
      <c r="EP1182" s="154"/>
      <c r="EQ1182" s="154"/>
      <c r="ER1182" s="154"/>
      <c r="ES1182" s="154"/>
      <c r="ET1182" s="154"/>
      <c r="EU1182" s="154"/>
      <c r="EV1182" s="154"/>
    </row>
    <row r="1183" spans="32:152" ht="12.75">
      <c r="AF1183" s="154"/>
      <c r="AG1183" s="154"/>
      <c r="AH1183" s="154"/>
      <c r="AI1183" s="154"/>
      <c r="AJ1183" s="154"/>
      <c r="AK1183" s="154"/>
      <c r="AL1183" s="154"/>
      <c r="AM1183" s="154"/>
      <c r="AN1183" s="154"/>
      <c r="AO1183" s="154"/>
      <c r="AP1183" s="154"/>
      <c r="AQ1183" s="154"/>
      <c r="AR1183" s="154"/>
      <c r="AS1183" s="154"/>
      <c r="AT1183" s="154"/>
      <c r="AU1183" s="154"/>
      <c r="AV1183" s="154"/>
      <c r="AW1183" s="154"/>
      <c r="AX1183" s="154"/>
      <c r="AY1183" s="154"/>
      <c r="AZ1183" s="154"/>
      <c r="BA1183" s="154"/>
      <c r="BB1183" s="154"/>
      <c r="BC1183" s="154"/>
      <c r="BD1183" s="154"/>
      <c r="BE1183" s="154"/>
      <c r="BF1183" s="154"/>
      <c r="BG1183" s="154"/>
      <c r="BH1183" s="154"/>
      <c r="BI1183" s="154"/>
      <c r="BJ1183" s="154"/>
      <c r="BK1183" s="154"/>
      <c r="BL1183" s="154"/>
      <c r="BM1183" s="154"/>
      <c r="BN1183" s="154"/>
      <c r="BO1183" s="154"/>
      <c r="BP1183" s="154"/>
      <c r="BQ1183" s="154"/>
      <c r="BR1183" s="154"/>
      <c r="BS1183" s="154"/>
      <c r="BT1183" s="154"/>
      <c r="BU1183" s="154"/>
      <c r="BV1183" s="154"/>
      <c r="BW1183" s="154"/>
      <c r="BX1183" s="154"/>
      <c r="BY1183" s="154"/>
      <c r="BZ1183" s="154"/>
      <c r="CA1183" s="154"/>
      <c r="CB1183" s="154"/>
      <c r="CC1183" s="154"/>
      <c r="CD1183" s="154"/>
      <c r="CE1183" s="154"/>
      <c r="CF1183" s="154"/>
      <c r="CG1183" s="154"/>
      <c r="CH1183" s="154"/>
      <c r="CI1183" s="154"/>
      <c r="CJ1183" s="154"/>
      <c r="CK1183" s="154"/>
      <c r="CL1183" s="154"/>
      <c r="CM1183" s="154"/>
      <c r="CN1183" s="154"/>
      <c r="CO1183" s="154"/>
      <c r="CP1183" s="154"/>
      <c r="CQ1183" s="154"/>
      <c r="CR1183" s="154"/>
      <c r="CS1183" s="154"/>
      <c r="CT1183" s="154"/>
      <c r="CU1183" s="154"/>
      <c r="CV1183" s="154"/>
      <c r="CW1183" s="154"/>
      <c r="CX1183" s="154"/>
      <c r="CY1183" s="154"/>
      <c r="CZ1183" s="154"/>
      <c r="DA1183" s="154"/>
      <c r="DB1183" s="154"/>
      <c r="DC1183" s="154"/>
      <c r="DD1183" s="154"/>
      <c r="DE1183" s="154"/>
      <c r="DF1183" s="154"/>
      <c r="DG1183" s="154"/>
      <c r="DH1183" s="154"/>
      <c r="DI1183" s="154"/>
      <c r="DJ1183" s="154"/>
      <c r="DK1183" s="154"/>
      <c r="DL1183" s="154"/>
      <c r="DM1183" s="154"/>
      <c r="DN1183" s="154"/>
      <c r="DO1183" s="154"/>
      <c r="DP1183" s="154"/>
      <c r="DQ1183" s="154"/>
      <c r="DR1183" s="154"/>
      <c r="DS1183" s="154"/>
      <c r="DT1183" s="154"/>
      <c r="DU1183" s="154"/>
      <c r="DV1183" s="154"/>
      <c r="DW1183" s="154"/>
      <c r="DX1183" s="154"/>
      <c r="DY1183" s="154"/>
      <c r="DZ1183" s="154"/>
      <c r="EA1183" s="154"/>
      <c r="EB1183" s="154"/>
      <c r="EC1183" s="154"/>
      <c r="ED1183" s="154"/>
      <c r="EE1183" s="154"/>
      <c r="EF1183" s="154"/>
      <c r="EG1183" s="154"/>
      <c r="EH1183" s="154"/>
      <c r="EI1183" s="154"/>
      <c r="EJ1183" s="154"/>
      <c r="EK1183" s="154"/>
      <c r="EL1183" s="154"/>
      <c r="EM1183" s="154"/>
      <c r="EN1183" s="154"/>
      <c r="EO1183" s="154"/>
      <c r="EP1183" s="154"/>
      <c r="EQ1183" s="154"/>
      <c r="ER1183" s="154"/>
      <c r="ES1183" s="154"/>
      <c r="ET1183" s="154"/>
      <c r="EU1183" s="154"/>
      <c r="EV1183" s="154"/>
    </row>
    <row r="1184" spans="32:152" ht="12.75">
      <c r="AF1184" s="154"/>
      <c r="AG1184" s="154"/>
      <c r="AH1184" s="154"/>
      <c r="AI1184" s="154"/>
      <c r="AJ1184" s="154"/>
      <c r="AK1184" s="154"/>
      <c r="AL1184" s="154"/>
      <c r="AM1184" s="154"/>
      <c r="AN1184" s="154"/>
      <c r="AO1184" s="154"/>
      <c r="AP1184" s="154"/>
      <c r="AQ1184" s="154"/>
      <c r="AR1184" s="154"/>
      <c r="AS1184" s="154"/>
      <c r="AT1184" s="154"/>
      <c r="AU1184" s="154"/>
      <c r="AV1184" s="154"/>
      <c r="AW1184" s="154"/>
      <c r="AX1184" s="154"/>
      <c r="AY1184" s="154"/>
      <c r="AZ1184" s="154"/>
      <c r="BA1184" s="154"/>
      <c r="BB1184" s="154"/>
      <c r="BC1184" s="154"/>
      <c r="BD1184" s="154"/>
      <c r="BE1184" s="154"/>
      <c r="BF1184" s="154"/>
      <c r="BG1184" s="154"/>
      <c r="BH1184" s="154"/>
      <c r="BI1184" s="154"/>
      <c r="BJ1184" s="154"/>
      <c r="BK1184" s="154"/>
      <c r="BL1184" s="154"/>
      <c r="BM1184" s="154"/>
      <c r="BN1184" s="154"/>
      <c r="BO1184" s="154"/>
      <c r="BP1184" s="154"/>
      <c r="BQ1184" s="154"/>
      <c r="BR1184" s="154"/>
      <c r="BS1184" s="154"/>
      <c r="BT1184" s="154"/>
      <c r="BU1184" s="154"/>
      <c r="BV1184" s="154"/>
      <c r="BW1184" s="154"/>
      <c r="BX1184" s="154"/>
      <c r="BY1184" s="154"/>
      <c r="BZ1184" s="154"/>
      <c r="CA1184" s="154"/>
      <c r="CB1184" s="154"/>
      <c r="CC1184" s="154"/>
      <c r="CD1184" s="154"/>
      <c r="CE1184" s="154"/>
      <c r="CF1184" s="154"/>
      <c r="CG1184" s="154"/>
      <c r="CH1184" s="154"/>
      <c r="CI1184" s="154"/>
      <c r="CJ1184" s="154"/>
      <c r="CK1184" s="154"/>
      <c r="CL1184" s="154"/>
      <c r="CM1184" s="154"/>
      <c r="CN1184" s="154"/>
      <c r="CO1184" s="154"/>
      <c r="CP1184" s="154"/>
      <c r="CQ1184" s="154"/>
      <c r="CR1184" s="154"/>
      <c r="CS1184" s="154"/>
      <c r="CT1184" s="154"/>
      <c r="CU1184" s="154"/>
      <c r="CV1184" s="154"/>
      <c r="CW1184" s="154"/>
      <c r="CX1184" s="154"/>
      <c r="CY1184" s="154"/>
      <c r="CZ1184" s="154"/>
      <c r="DA1184" s="154"/>
      <c r="DB1184" s="154"/>
      <c r="DC1184" s="154"/>
      <c r="DD1184" s="154"/>
      <c r="DE1184" s="154"/>
      <c r="DF1184" s="154"/>
      <c r="DG1184" s="154"/>
      <c r="DH1184" s="154"/>
      <c r="DI1184" s="154"/>
      <c r="DJ1184" s="154"/>
      <c r="DK1184" s="154"/>
      <c r="DL1184" s="154"/>
      <c r="DM1184" s="154"/>
      <c r="DN1184" s="154"/>
      <c r="DO1184" s="154"/>
      <c r="DP1184" s="154"/>
      <c r="DQ1184" s="154"/>
      <c r="DR1184" s="154"/>
      <c r="DS1184" s="154"/>
      <c r="DT1184" s="154"/>
      <c r="DU1184" s="154"/>
      <c r="DV1184" s="154"/>
      <c r="DW1184" s="154"/>
      <c r="DX1184" s="154"/>
      <c r="DY1184" s="154"/>
      <c r="DZ1184" s="154"/>
      <c r="EA1184" s="154"/>
      <c r="EB1184" s="154"/>
      <c r="EC1184" s="154"/>
      <c r="ED1184" s="154"/>
      <c r="EE1184" s="154"/>
      <c r="EF1184" s="154"/>
      <c r="EG1184" s="154"/>
      <c r="EH1184" s="154"/>
      <c r="EI1184" s="154"/>
      <c r="EJ1184" s="154"/>
      <c r="EK1184" s="154"/>
      <c r="EL1184" s="154"/>
      <c r="EM1184" s="154"/>
      <c r="EN1184" s="154"/>
      <c r="EO1184" s="154"/>
      <c r="EP1184" s="154"/>
      <c r="EQ1184" s="154"/>
      <c r="ER1184" s="154"/>
      <c r="ES1184" s="154"/>
      <c r="ET1184" s="154"/>
      <c r="EU1184" s="154"/>
      <c r="EV1184" s="154"/>
    </row>
    <row r="1185" spans="32:152" ht="12.75">
      <c r="AF1185" s="154"/>
      <c r="AG1185" s="154"/>
      <c r="AH1185" s="154"/>
      <c r="AI1185" s="154"/>
      <c r="AJ1185" s="154"/>
      <c r="AK1185" s="154"/>
      <c r="AL1185" s="154"/>
      <c r="AM1185" s="154"/>
      <c r="AN1185" s="154"/>
      <c r="AO1185" s="154"/>
      <c r="AP1185" s="154"/>
      <c r="AQ1185" s="154"/>
      <c r="AR1185" s="154"/>
      <c r="AS1185" s="154"/>
      <c r="AT1185" s="154"/>
      <c r="AU1185" s="154"/>
      <c r="AV1185" s="154"/>
      <c r="AW1185" s="154"/>
      <c r="AX1185" s="154"/>
      <c r="AY1185" s="154"/>
      <c r="AZ1185" s="154"/>
      <c r="BA1185" s="154"/>
      <c r="BB1185" s="154"/>
      <c r="BC1185" s="154"/>
      <c r="BD1185" s="154"/>
      <c r="BE1185" s="154"/>
      <c r="BF1185" s="154"/>
      <c r="BG1185" s="154"/>
      <c r="BH1185" s="154"/>
      <c r="BI1185" s="154"/>
      <c r="BJ1185" s="154"/>
      <c r="BK1185" s="154"/>
      <c r="BL1185" s="154"/>
      <c r="BM1185" s="154"/>
      <c r="BN1185" s="154"/>
      <c r="BO1185" s="154"/>
      <c r="BP1185" s="154"/>
      <c r="BQ1185" s="154"/>
      <c r="BR1185" s="154"/>
      <c r="BS1185" s="154"/>
      <c r="BT1185" s="154"/>
      <c r="BU1185" s="154"/>
      <c r="BV1185" s="154"/>
      <c r="BW1185" s="154"/>
      <c r="BX1185" s="154"/>
      <c r="BY1185" s="154"/>
      <c r="BZ1185" s="154"/>
      <c r="CA1185" s="154"/>
      <c r="CB1185" s="154"/>
      <c r="CC1185" s="154"/>
      <c r="CD1185" s="154"/>
      <c r="CE1185" s="154"/>
      <c r="CF1185" s="154"/>
      <c r="CG1185" s="154"/>
      <c r="CH1185" s="154"/>
      <c r="CI1185" s="154"/>
      <c r="CJ1185" s="154"/>
      <c r="CK1185" s="154"/>
      <c r="CL1185" s="154"/>
      <c r="CM1185" s="154"/>
      <c r="CN1185" s="154"/>
      <c r="CO1185" s="154"/>
      <c r="CP1185" s="154"/>
      <c r="CQ1185" s="154"/>
      <c r="CR1185" s="154"/>
      <c r="CS1185" s="154"/>
      <c r="CT1185" s="154"/>
      <c r="CU1185" s="154"/>
      <c r="CV1185" s="154"/>
      <c r="CW1185" s="154"/>
      <c r="CX1185" s="154"/>
      <c r="CY1185" s="154"/>
      <c r="CZ1185" s="154"/>
      <c r="DA1185" s="154"/>
      <c r="DB1185" s="154"/>
      <c r="DC1185" s="154"/>
      <c r="DD1185" s="154"/>
      <c r="DE1185" s="154"/>
      <c r="DF1185" s="154"/>
      <c r="DG1185" s="154"/>
      <c r="DH1185" s="154"/>
      <c r="DI1185" s="154"/>
      <c r="DJ1185" s="154"/>
      <c r="DK1185" s="154"/>
      <c r="DL1185" s="154"/>
      <c r="DM1185" s="154"/>
      <c r="DN1185" s="154"/>
      <c r="DO1185" s="154"/>
      <c r="DP1185" s="154"/>
      <c r="DQ1185" s="154"/>
      <c r="DR1185" s="154"/>
      <c r="DS1185" s="154"/>
      <c r="DT1185" s="154"/>
      <c r="DU1185" s="154"/>
      <c r="DV1185" s="154"/>
      <c r="DW1185" s="154"/>
      <c r="DX1185" s="154"/>
      <c r="DY1185" s="154"/>
      <c r="DZ1185" s="154"/>
      <c r="EA1185" s="154"/>
      <c r="EB1185" s="154"/>
      <c r="EC1185" s="154"/>
      <c r="ED1185" s="154"/>
      <c r="EE1185" s="154"/>
      <c r="EF1185" s="154"/>
      <c r="EG1185" s="154"/>
      <c r="EH1185" s="154"/>
      <c r="EI1185" s="154"/>
      <c r="EJ1185" s="154"/>
      <c r="EK1185" s="154"/>
      <c r="EL1185" s="154"/>
      <c r="EM1185" s="154"/>
      <c r="EN1185" s="154"/>
      <c r="EO1185" s="154"/>
      <c r="EP1185" s="154"/>
      <c r="EQ1185" s="154"/>
      <c r="ER1185" s="154"/>
      <c r="ES1185" s="154"/>
      <c r="ET1185" s="154"/>
      <c r="EU1185" s="154"/>
      <c r="EV1185" s="154"/>
    </row>
    <row r="1186" spans="32:152" ht="12.75">
      <c r="AF1186" s="154"/>
      <c r="AG1186" s="154"/>
      <c r="AH1186" s="154"/>
      <c r="AI1186" s="154"/>
      <c r="AJ1186" s="154"/>
      <c r="AK1186" s="154"/>
      <c r="AL1186" s="154"/>
      <c r="AM1186" s="154"/>
      <c r="AN1186" s="154"/>
      <c r="AO1186" s="154"/>
      <c r="AP1186" s="154"/>
      <c r="AQ1186" s="154"/>
      <c r="AR1186" s="154"/>
      <c r="AS1186" s="154"/>
      <c r="AT1186" s="154"/>
      <c r="AU1186" s="154"/>
      <c r="AV1186" s="154"/>
      <c r="AW1186" s="154"/>
      <c r="AX1186" s="154"/>
      <c r="AY1186" s="154"/>
      <c r="AZ1186" s="154"/>
      <c r="BA1186" s="154"/>
      <c r="BB1186" s="154"/>
      <c r="BC1186" s="154"/>
      <c r="BD1186" s="154"/>
      <c r="BE1186" s="154"/>
      <c r="BF1186" s="154"/>
      <c r="BG1186" s="154"/>
      <c r="BH1186" s="154"/>
      <c r="BI1186" s="154"/>
      <c r="BJ1186" s="154"/>
      <c r="BK1186" s="154"/>
      <c r="BL1186" s="154"/>
      <c r="BM1186" s="154"/>
      <c r="BN1186" s="154"/>
      <c r="BO1186" s="154"/>
      <c r="BP1186" s="154"/>
      <c r="BQ1186" s="154"/>
      <c r="BR1186" s="154"/>
      <c r="BS1186" s="154"/>
      <c r="BT1186" s="154"/>
      <c r="BU1186" s="154"/>
      <c r="BV1186" s="154"/>
      <c r="BW1186" s="154"/>
      <c r="BX1186" s="154"/>
      <c r="BY1186" s="154"/>
      <c r="BZ1186" s="154"/>
      <c r="CA1186" s="154"/>
      <c r="CB1186" s="154"/>
      <c r="CC1186" s="154"/>
      <c r="CD1186" s="154"/>
      <c r="CE1186" s="154"/>
      <c r="CF1186" s="154"/>
      <c r="CG1186" s="154"/>
      <c r="CH1186" s="154"/>
      <c r="CI1186" s="154"/>
      <c r="CJ1186" s="154"/>
      <c r="CK1186" s="154"/>
      <c r="CL1186" s="154"/>
      <c r="CM1186" s="154"/>
      <c r="CN1186" s="154"/>
      <c r="CO1186" s="154"/>
      <c r="CP1186" s="154"/>
      <c r="CQ1186" s="154"/>
      <c r="CR1186" s="154"/>
      <c r="CS1186" s="154"/>
      <c r="CT1186" s="154"/>
      <c r="CU1186" s="154"/>
      <c r="CV1186" s="154"/>
      <c r="CW1186" s="154"/>
      <c r="CX1186" s="154"/>
      <c r="CY1186" s="154"/>
      <c r="CZ1186" s="154"/>
      <c r="DA1186" s="154"/>
      <c r="DB1186" s="154"/>
      <c r="DC1186" s="154"/>
      <c r="DD1186" s="154"/>
      <c r="DE1186" s="154"/>
      <c r="DF1186" s="154"/>
      <c r="DG1186" s="154"/>
      <c r="DH1186" s="154"/>
      <c r="DI1186" s="154"/>
      <c r="DJ1186" s="154"/>
      <c r="DK1186" s="154"/>
      <c r="DL1186" s="154"/>
      <c r="DM1186" s="154"/>
      <c r="DN1186" s="154"/>
      <c r="DO1186" s="154"/>
      <c r="DP1186" s="154"/>
      <c r="DQ1186" s="154"/>
      <c r="DR1186" s="154"/>
      <c r="DS1186" s="154"/>
      <c r="DT1186" s="154"/>
      <c r="DU1186" s="154"/>
      <c r="DV1186" s="154"/>
      <c r="DW1186" s="154"/>
      <c r="DX1186" s="154"/>
      <c r="DY1186" s="154"/>
      <c r="DZ1186" s="154"/>
      <c r="EA1186" s="154"/>
      <c r="EB1186" s="154"/>
      <c r="EC1186" s="154"/>
      <c r="ED1186" s="154"/>
      <c r="EE1186" s="154"/>
      <c r="EF1186" s="154"/>
      <c r="EG1186" s="154"/>
      <c r="EH1186" s="154"/>
      <c r="EI1186" s="154"/>
      <c r="EJ1186" s="154"/>
      <c r="EK1186" s="154"/>
      <c r="EL1186" s="154"/>
      <c r="EM1186" s="154"/>
      <c r="EN1186" s="154"/>
      <c r="EO1186" s="154"/>
      <c r="EP1186" s="154"/>
      <c r="EQ1186" s="154"/>
      <c r="ER1186" s="154"/>
      <c r="ES1186" s="154"/>
      <c r="ET1186" s="154"/>
      <c r="EU1186" s="154"/>
      <c r="EV1186" s="154"/>
    </row>
    <row r="1187" spans="32:152" ht="12.75">
      <c r="AF1187" s="154"/>
      <c r="AG1187" s="154"/>
      <c r="AH1187" s="154"/>
      <c r="AI1187" s="154"/>
      <c r="AJ1187" s="154"/>
      <c r="AK1187" s="154"/>
      <c r="AL1187" s="154"/>
      <c r="AM1187" s="154"/>
      <c r="AN1187" s="154"/>
      <c r="AO1187" s="154"/>
      <c r="AP1187" s="154"/>
      <c r="AQ1187" s="154"/>
      <c r="AR1187" s="154"/>
      <c r="AS1187" s="154"/>
      <c r="AT1187" s="154"/>
      <c r="AU1187" s="154"/>
      <c r="AV1187" s="154"/>
      <c r="AW1187" s="154"/>
      <c r="AX1187" s="154"/>
      <c r="AY1187" s="154"/>
      <c r="AZ1187" s="154"/>
      <c r="BA1187" s="154"/>
      <c r="BB1187" s="154"/>
      <c r="BC1187" s="154"/>
      <c r="BD1187" s="154"/>
      <c r="BE1187" s="154"/>
      <c r="BF1187" s="154"/>
      <c r="BG1187" s="154"/>
      <c r="BH1187" s="154"/>
      <c r="BI1187" s="154"/>
      <c r="BJ1187" s="154"/>
      <c r="BK1187" s="154"/>
      <c r="BL1187" s="154"/>
      <c r="BM1187" s="154"/>
      <c r="BN1187" s="154"/>
      <c r="BO1187" s="154"/>
      <c r="BP1187" s="154"/>
      <c r="BQ1187" s="154"/>
      <c r="BR1187" s="154"/>
      <c r="BS1187" s="154"/>
      <c r="BT1187" s="154"/>
      <c r="BU1187" s="154"/>
      <c r="BV1187" s="154"/>
      <c r="BW1187" s="154"/>
      <c r="BX1187" s="154"/>
      <c r="BY1187" s="154"/>
      <c r="BZ1187" s="154"/>
      <c r="CA1187" s="154"/>
      <c r="CB1187" s="154"/>
      <c r="CC1187" s="154"/>
      <c r="CD1187" s="154"/>
      <c r="CE1187" s="154"/>
      <c r="CF1187" s="154"/>
      <c r="CG1187" s="154"/>
      <c r="CH1187" s="154"/>
      <c r="CI1187" s="154"/>
      <c r="CJ1187" s="154"/>
      <c r="CK1187" s="154"/>
      <c r="CL1187" s="154"/>
      <c r="CM1187" s="154"/>
      <c r="CN1187" s="154"/>
      <c r="CO1187" s="154"/>
      <c r="CP1187" s="154"/>
      <c r="CQ1187" s="154"/>
      <c r="CR1187" s="154"/>
      <c r="CS1187" s="154"/>
      <c r="CT1187" s="154"/>
      <c r="CU1187" s="154"/>
      <c r="CV1187" s="154"/>
      <c r="CW1187" s="154"/>
      <c r="CX1187" s="154"/>
      <c r="CY1187" s="154"/>
      <c r="CZ1187" s="154"/>
      <c r="DA1187" s="154"/>
      <c r="DB1187" s="154"/>
      <c r="DC1187" s="154"/>
      <c r="DD1187" s="154"/>
      <c r="DE1187" s="154"/>
      <c r="DF1187" s="154"/>
      <c r="DG1187" s="154"/>
      <c r="DH1187" s="154"/>
      <c r="DI1187" s="154"/>
      <c r="DJ1187" s="154"/>
      <c r="DK1187" s="154"/>
      <c r="DL1187" s="154"/>
      <c r="DM1187" s="154"/>
      <c r="DN1187" s="154"/>
      <c r="DO1187" s="154"/>
      <c r="DP1187" s="154"/>
      <c r="DQ1187" s="154"/>
      <c r="DR1187" s="154"/>
      <c r="DS1187" s="154"/>
      <c r="DT1187" s="154"/>
      <c r="DU1187" s="154"/>
      <c r="DV1187" s="154"/>
      <c r="DW1187" s="154"/>
      <c r="DX1187" s="154"/>
      <c r="DY1187" s="154"/>
      <c r="DZ1187" s="154"/>
      <c r="EA1187" s="154"/>
      <c r="EB1187" s="154"/>
      <c r="EC1187" s="154"/>
      <c r="ED1187" s="154"/>
      <c r="EE1187" s="154"/>
      <c r="EF1187" s="154"/>
      <c r="EG1187" s="154"/>
      <c r="EH1187" s="154"/>
      <c r="EI1187" s="154"/>
      <c r="EJ1187" s="154"/>
      <c r="EK1187" s="154"/>
      <c r="EL1187" s="154"/>
      <c r="EM1187" s="154"/>
      <c r="EN1187" s="154"/>
      <c r="EO1187" s="154"/>
      <c r="EP1187" s="154"/>
      <c r="EQ1187" s="154"/>
      <c r="ER1187" s="154"/>
      <c r="ES1187" s="154"/>
      <c r="ET1187" s="154"/>
      <c r="EU1187" s="154"/>
      <c r="EV1187" s="154"/>
    </row>
    <row r="1188" spans="32:152" ht="12.75">
      <c r="AF1188" s="154"/>
      <c r="AG1188" s="154"/>
      <c r="AH1188" s="154"/>
      <c r="AI1188" s="154"/>
      <c r="AJ1188" s="154"/>
      <c r="AK1188" s="154"/>
      <c r="AL1188" s="154"/>
      <c r="AM1188" s="154"/>
      <c r="AN1188" s="154"/>
      <c r="AO1188" s="154"/>
      <c r="AP1188" s="154"/>
      <c r="AQ1188" s="154"/>
      <c r="AR1188" s="154"/>
      <c r="AS1188" s="154"/>
      <c r="AT1188" s="154"/>
      <c r="AU1188" s="154"/>
      <c r="AV1188" s="154"/>
      <c r="AW1188" s="154"/>
      <c r="AX1188" s="154"/>
      <c r="AY1188" s="154"/>
      <c r="AZ1188" s="154"/>
      <c r="BA1188" s="154"/>
      <c r="BB1188" s="154"/>
      <c r="BC1188" s="154"/>
      <c r="BD1188" s="154"/>
      <c r="BE1188" s="154"/>
      <c r="BF1188" s="154"/>
      <c r="BG1188" s="154"/>
      <c r="BH1188" s="154"/>
      <c r="BI1188" s="154"/>
      <c r="BJ1188" s="154"/>
      <c r="BK1188" s="154"/>
      <c r="BL1188" s="154"/>
      <c r="BM1188" s="154"/>
      <c r="BN1188" s="154"/>
      <c r="BO1188" s="154"/>
      <c r="BP1188" s="154"/>
      <c r="BQ1188" s="154"/>
      <c r="BR1188" s="154"/>
      <c r="BS1188" s="154"/>
      <c r="BT1188" s="154"/>
      <c r="BU1188" s="154"/>
      <c r="BV1188" s="154"/>
      <c r="BW1188" s="154"/>
      <c r="BX1188" s="154"/>
      <c r="BY1188" s="154"/>
      <c r="BZ1188" s="154"/>
      <c r="CA1188" s="154"/>
      <c r="CB1188" s="154"/>
      <c r="CC1188" s="154"/>
      <c r="CD1188" s="154"/>
      <c r="CE1188" s="154"/>
      <c r="CF1188" s="154"/>
      <c r="CG1188" s="154"/>
      <c r="CH1188" s="154"/>
      <c r="CI1188" s="154"/>
      <c r="CJ1188" s="154"/>
      <c r="CK1188" s="154"/>
      <c r="CL1188" s="154"/>
      <c r="CM1188" s="154"/>
      <c r="CN1188" s="154"/>
      <c r="CO1188" s="154"/>
      <c r="CP1188" s="154"/>
      <c r="CQ1188" s="154"/>
      <c r="CR1188" s="154"/>
      <c r="CS1188" s="154"/>
      <c r="CT1188" s="154"/>
      <c r="CU1188" s="154"/>
      <c r="CV1188" s="154"/>
      <c r="CW1188" s="154"/>
      <c r="CX1188" s="154"/>
      <c r="CY1188" s="154"/>
      <c r="CZ1188" s="154"/>
      <c r="DA1188" s="154"/>
      <c r="DB1188" s="154"/>
      <c r="DC1188" s="154"/>
      <c r="DD1188" s="154"/>
      <c r="DE1188" s="154"/>
      <c r="DF1188" s="154"/>
      <c r="DG1188" s="154"/>
      <c r="DH1188" s="154"/>
      <c r="DI1188" s="154"/>
      <c r="DJ1188" s="154"/>
      <c r="DK1188" s="154"/>
      <c r="DL1188" s="154"/>
      <c r="DM1188" s="154"/>
      <c r="DN1188" s="154"/>
      <c r="DO1188" s="154"/>
      <c r="DP1188" s="154"/>
      <c r="DQ1188" s="154"/>
      <c r="DR1188" s="154"/>
      <c r="DS1188" s="154"/>
      <c r="DT1188" s="154"/>
      <c r="DU1188" s="154"/>
      <c r="DV1188" s="154"/>
      <c r="DW1188" s="154"/>
      <c r="DX1188" s="154"/>
      <c r="DY1188" s="154"/>
      <c r="DZ1188" s="154"/>
      <c r="EA1188" s="154"/>
      <c r="EB1188" s="154"/>
      <c r="EC1188" s="154"/>
      <c r="ED1188" s="154"/>
      <c r="EE1188" s="154"/>
      <c r="EF1188" s="154"/>
      <c r="EG1188" s="154"/>
      <c r="EH1188" s="154"/>
      <c r="EI1188" s="154"/>
      <c r="EJ1188" s="154"/>
      <c r="EK1188" s="154"/>
      <c r="EL1188" s="154"/>
      <c r="EM1188" s="154"/>
      <c r="EN1188" s="154"/>
      <c r="EO1188" s="154"/>
      <c r="EP1188" s="154"/>
      <c r="EQ1188" s="154"/>
      <c r="ER1188" s="154"/>
      <c r="ES1188" s="154"/>
      <c r="ET1188" s="154"/>
      <c r="EU1188" s="154"/>
      <c r="EV1188" s="154"/>
    </row>
    <row r="1189" spans="32:152" ht="12.75">
      <c r="AF1189" s="154"/>
      <c r="AG1189" s="154"/>
      <c r="AH1189" s="154"/>
      <c r="AI1189" s="154"/>
      <c r="AJ1189" s="154"/>
      <c r="AK1189" s="154"/>
      <c r="AL1189" s="154"/>
      <c r="AM1189" s="154"/>
      <c r="AN1189" s="154"/>
      <c r="AO1189" s="154"/>
      <c r="AP1189" s="154"/>
      <c r="AQ1189" s="154"/>
      <c r="AR1189" s="154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  <c r="BC1189" s="154"/>
      <c r="BD1189" s="154"/>
      <c r="BE1189" s="154"/>
      <c r="BF1189" s="154"/>
      <c r="BG1189" s="154"/>
      <c r="BH1189" s="154"/>
      <c r="BI1189" s="154"/>
      <c r="BJ1189" s="154"/>
      <c r="BK1189" s="154"/>
      <c r="BL1189" s="154"/>
      <c r="BM1189" s="154"/>
      <c r="BN1189" s="154"/>
      <c r="BO1189" s="154"/>
      <c r="BP1189" s="154"/>
      <c r="BQ1189" s="154"/>
      <c r="BR1189" s="154"/>
      <c r="BS1189" s="154"/>
      <c r="BT1189" s="154"/>
      <c r="BU1189" s="154"/>
      <c r="BV1189" s="154"/>
      <c r="BW1189" s="154"/>
      <c r="BX1189" s="154"/>
      <c r="BY1189" s="154"/>
      <c r="BZ1189" s="154"/>
      <c r="CA1189" s="154"/>
      <c r="CB1189" s="154"/>
      <c r="CC1189" s="154"/>
      <c r="CD1189" s="154"/>
      <c r="CE1189" s="154"/>
      <c r="CF1189" s="154"/>
      <c r="CG1189" s="154"/>
      <c r="CH1189" s="154"/>
      <c r="CI1189" s="154"/>
      <c r="CJ1189" s="154"/>
      <c r="CK1189" s="154"/>
      <c r="CL1189" s="154"/>
      <c r="CM1189" s="154"/>
      <c r="CN1189" s="154"/>
      <c r="CO1189" s="154"/>
      <c r="CP1189" s="154"/>
      <c r="CQ1189" s="154"/>
      <c r="CR1189" s="154"/>
      <c r="CS1189" s="154"/>
      <c r="CT1189" s="154"/>
      <c r="CU1189" s="154"/>
      <c r="CV1189" s="154"/>
      <c r="CW1189" s="154"/>
      <c r="CX1189" s="154"/>
      <c r="CY1189" s="154"/>
      <c r="CZ1189" s="154"/>
      <c r="DA1189" s="154"/>
      <c r="DB1189" s="154"/>
      <c r="DC1189" s="154"/>
      <c r="DD1189" s="154"/>
      <c r="DE1189" s="154"/>
      <c r="DF1189" s="154"/>
      <c r="DG1189" s="154"/>
      <c r="DH1189" s="154"/>
      <c r="DI1189" s="154"/>
      <c r="DJ1189" s="154"/>
      <c r="DK1189" s="154"/>
      <c r="DL1189" s="154"/>
      <c r="DM1189" s="154"/>
      <c r="DN1189" s="154"/>
      <c r="DO1189" s="154"/>
      <c r="DP1189" s="154"/>
      <c r="DQ1189" s="154"/>
      <c r="DR1189" s="154"/>
      <c r="DS1189" s="154"/>
      <c r="DT1189" s="154"/>
      <c r="DU1189" s="154"/>
      <c r="DV1189" s="154"/>
      <c r="DW1189" s="154"/>
      <c r="DX1189" s="154"/>
      <c r="DY1189" s="154"/>
      <c r="DZ1189" s="154"/>
      <c r="EA1189" s="154"/>
      <c r="EB1189" s="154"/>
      <c r="EC1189" s="154"/>
      <c r="ED1189" s="154"/>
      <c r="EE1189" s="154"/>
      <c r="EF1189" s="154"/>
      <c r="EG1189" s="154"/>
      <c r="EH1189" s="154"/>
      <c r="EI1189" s="154"/>
      <c r="EJ1189" s="154"/>
      <c r="EK1189" s="154"/>
      <c r="EL1189" s="154"/>
      <c r="EM1189" s="154"/>
      <c r="EN1189" s="154"/>
      <c r="EO1189" s="154"/>
      <c r="EP1189" s="154"/>
      <c r="EQ1189" s="154"/>
      <c r="ER1189" s="154"/>
      <c r="ES1189" s="154"/>
      <c r="ET1189" s="154"/>
      <c r="EU1189" s="154"/>
      <c r="EV1189" s="154"/>
    </row>
    <row r="1190" spans="32:152" ht="12.75">
      <c r="AF1190" s="154"/>
      <c r="AG1190" s="154"/>
      <c r="AH1190" s="154"/>
      <c r="AI1190" s="154"/>
      <c r="AJ1190" s="154"/>
      <c r="AK1190" s="154"/>
      <c r="AL1190" s="154"/>
      <c r="AM1190" s="154"/>
      <c r="AN1190" s="154"/>
      <c r="AO1190" s="154"/>
      <c r="AP1190" s="154"/>
      <c r="AQ1190" s="154"/>
      <c r="AR1190" s="154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  <c r="BC1190" s="154"/>
      <c r="BD1190" s="154"/>
      <c r="BE1190" s="154"/>
      <c r="BF1190" s="154"/>
      <c r="BG1190" s="154"/>
      <c r="BH1190" s="154"/>
      <c r="BI1190" s="154"/>
      <c r="BJ1190" s="154"/>
      <c r="BK1190" s="154"/>
      <c r="BL1190" s="154"/>
      <c r="BM1190" s="154"/>
      <c r="BN1190" s="154"/>
      <c r="BO1190" s="154"/>
      <c r="BP1190" s="154"/>
      <c r="BQ1190" s="154"/>
      <c r="BR1190" s="154"/>
      <c r="BS1190" s="154"/>
      <c r="BT1190" s="154"/>
      <c r="BU1190" s="154"/>
      <c r="BV1190" s="154"/>
      <c r="BW1190" s="154"/>
      <c r="BX1190" s="154"/>
      <c r="BY1190" s="154"/>
      <c r="BZ1190" s="154"/>
      <c r="CA1190" s="154"/>
      <c r="CB1190" s="154"/>
      <c r="CC1190" s="154"/>
      <c r="CD1190" s="154"/>
      <c r="CE1190" s="154"/>
      <c r="CF1190" s="154"/>
      <c r="CG1190" s="154"/>
      <c r="CH1190" s="154"/>
      <c r="CI1190" s="154"/>
      <c r="CJ1190" s="154"/>
      <c r="CK1190" s="154"/>
      <c r="CL1190" s="154"/>
      <c r="CM1190" s="154"/>
      <c r="CN1190" s="154"/>
      <c r="CO1190" s="154"/>
      <c r="CP1190" s="154"/>
      <c r="CQ1190" s="154"/>
      <c r="CR1190" s="154"/>
      <c r="CS1190" s="154"/>
      <c r="CT1190" s="154"/>
      <c r="CU1190" s="154"/>
      <c r="CV1190" s="154"/>
      <c r="CW1190" s="154"/>
      <c r="CX1190" s="154"/>
      <c r="CY1190" s="154"/>
      <c r="CZ1190" s="154"/>
      <c r="DA1190" s="154"/>
      <c r="DB1190" s="154"/>
      <c r="DC1190" s="154"/>
      <c r="DD1190" s="154"/>
      <c r="DE1190" s="154"/>
      <c r="DF1190" s="154"/>
      <c r="DG1190" s="154"/>
      <c r="DH1190" s="154"/>
      <c r="DI1190" s="154"/>
      <c r="DJ1190" s="154"/>
      <c r="DK1190" s="154"/>
      <c r="DL1190" s="154"/>
      <c r="DM1190" s="154"/>
      <c r="DN1190" s="154"/>
      <c r="DO1190" s="154"/>
      <c r="DP1190" s="154"/>
      <c r="DQ1190" s="154"/>
      <c r="DR1190" s="154"/>
      <c r="DS1190" s="154"/>
      <c r="DT1190" s="154"/>
      <c r="DU1190" s="154"/>
      <c r="DV1190" s="154"/>
      <c r="DW1190" s="154"/>
      <c r="DX1190" s="154"/>
      <c r="DY1190" s="154"/>
      <c r="DZ1190" s="154"/>
      <c r="EA1190" s="154"/>
      <c r="EB1190" s="154"/>
      <c r="EC1190" s="154"/>
      <c r="ED1190" s="154"/>
      <c r="EE1190" s="154"/>
      <c r="EF1190" s="154"/>
      <c r="EG1190" s="154"/>
      <c r="EH1190" s="154"/>
      <c r="EI1190" s="154"/>
      <c r="EJ1190" s="154"/>
      <c r="EK1190" s="154"/>
      <c r="EL1190" s="154"/>
      <c r="EM1190" s="154"/>
      <c r="EN1190" s="154"/>
      <c r="EO1190" s="154"/>
      <c r="EP1190" s="154"/>
      <c r="EQ1190" s="154"/>
      <c r="ER1190" s="154"/>
      <c r="ES1190" s="154"/>
      <c r="ET1190" s="154"/>
      <c r="EU1190" s="154"/>
      <c r="EV1190" s="154"/>
    </row>
    <row r="1191" spans="32:152" ht="12.75">
      <c r="AF1191" s="154"/>
      <c r="AG1191" s="154"/>
      <c r="AH1191" s="154"/>
      <c r="AI1191" s="154"/>
      <c r="AJ1191" s="154"/>
      <c r="AK1191" s="154"/>
      <c r="AL1191" s="154"/>
      <c r="AM1191" s="154"/>
      <c r="AN1191" s="154"/>
      <c r="AO1191" s="154"/>
      <c r="AP1191" s="154"/>
      <c r="AQ1191" s="154"/>
      <c r="AR1191" s="154"/>
      <c r="AS1191" s="154"/>
      <c r="AT1191" s="154"/>
      <c r="AU1191" s="154"/>
      <c r="AV1191" s="154"/>
      <c r="AW1191" s="154"/>
      <c r="AX1191" s="154"/>
      <c r="AY1191" s="154"/>
      <c r="AZ1191" s="154"/>
      <c r="BA1191" s="154"/>
      <c r="BB1191" s="154"/>
      <c r="BC1191" s="154"/>
      <c r="BD1191" s="154"/>
      <c r="BE1191" s="154"/>
      <c r="BF1191" s="154"/>
      <c r="BG1191" s="154"/>
      <c r="BH1191" s="154"/>
      <c r="BI1191" s="154"/>
      <c r="BJ1191" s="154"/>
      <c r="BK1191" s="154"/>
      <c r="BL1191" s="154"/>
      <c r="BM1191" s="154"/>
      <c r="BN1191" s="154"/>
      <c r="BO1191" s="154"/>
      <c r="BP1191" s="154"/>
      <c r="BQ1191" s="154"/>
      <c r="BR1191" s="154"/>
      <c r="BS1191" s="154"/>
      <c r="BT1191" s="154"/>
      <c r="BU1191" s="154"/>
      <c r="BV1191" s="154"/>
      <c r="BW1191" s="154"/>
      <c r="BX1191" s="154"/>
      <c r="BY1191" s="154"/>
      <c r="BZ1191" s="154"/>
      <c r="CA1191" s="154"/>
      <c r="CB1191" s="154"/>
      <c r="CC1191" s="154"/>
      <c r="CD1191" s="154"/>
      <c r="CE1191" s="154"/>
      <c r="CF1191" s="154"/>
      <c r="CG1191" s="154"/>
      <c r="CH1191" s="154"/>
      <c r="CI1191" s="154"/>
      <c r="CJ1191" s="154"/>
      <c r="CK1191" s="154"/>
      <c r="CL1191" s="154"/>
      <c r="CM1191" s="154"/>
      <c r="CN1191" s="154"/>
      <c r="CO1191" s="154"/>
      <c r="CP1191" s="154"/>
      <c r="CQ1191" s="154"/>
      <c r="CR1191" s="154"/>
      <c r="CS1191" s="154"/>
      <c r="CT1191" s="154"/>
      <c r="CU1191" s="154"/>
      <c r="CV1191" s="154"/>
      <c r="CW1191" s="154"/>
      <c r="CX1191" s="154"/>
      <c r="CY1191" s="154"/>
      <c r="CZ1191" s="154"/>
      <c r="DA1191" s="154"/>
      <c r="DB1191" s="154"/>
      <c r="DC1191" s="154"/>
      <c r="DD1191" s="154"/>
      <c r="DE1191" s="154"/>
      <c r="DF1191" s="154"/>
      <c r="DG1191" s="154"/>
      <c r="DH1191" s="154"/>
      <c r="DI1191" s="154"/>
      <c r="DJ1191" s="154"/>
      <c r="DK1191" s="154"/>
      <c r="DL1191" s="154"/>
      <c r="DM1191" s="154"/>
      <c r="DN1191" s="154"/>
      <c r="DO1191" s="154"/>
      <c r="DP1191" s="154"/>
      <c r="DQ1191" s="154"/>
      <c r="DR1191" s="154"/>
      <c r="DS1191" s="154"/>
      <c r="DT1191" s="154"/>
      <c r="DU1191" s="154"/>
      <c r="DV1191" s="154"/>
      <c r="DW1191" s="154"/>
      <c r="DX1191" s="154"/>
      <c r="DY1191" s="154"/>
      <c r="DZ1191" s="154"/>
      <c r="EA1191" s="154"/>
      <c r="EB1191" s="154"/>
      <c r="EC1191" s="154"/>
      <c r="ED1191" s="154"/>
      <c r="EE1191" s="154"/>
      <c r="EF1191" s="154"/>
      <c r="EG1191" s="154"/>
      <c r="EH1191" s="154"/>
      <c r="EI1191" s="154"/>
      <c r="EJ1191" s="154"/>
      <c r="EK1191" s="154"/>
      <c r="EL1191" s="154"/>
      <c r="EM1191" s="154"/>
      <c r="EN1191" s="154"/>
      <c r="EO1191" s="154"/>
      <c r="EP1191" s="154"/>
      <c r="EQ1191" s="154"/>
      <c r="ER1191" s="154"/>
      <c r="ES1191" s="154"/>
      <c r="ET1191" s="154"/>
      <c r="EU1191" s="154"/>
      <c r="EV1191" s="154"/>
    </row>
    <row r="1192" spans="32:152" ht="12.75">
      <c r="AF1192" s="154"/>
      <c r="AG1192" s="154"/>
      <c r="AH1192" s="154"/>
      <c r="AI1192" s="154"/>
      <c r="AJ1192" s="154"/>
      <c r="AK1192" s="154"/>
      <c r="AL1192" s="154"/>
      <c r="AM1192" s="154"/>
      <c r="AN1192" s="154"/>
      <c r="AO1192" s="154"/>
      <c r="AP1192" s="154"/>
      <c r="AQ1192" s="154"/>
      <c r="AR1192" s="154"/>
      <c r="AS1192" s="154"/>
      <c r="AT1192" s="154"/>
      <c r="AU1192" s="154"/>
      <c r="AV1192" s="154"/>
      <c r="AW1192" s="154"/>
      <c r="AX1192" s="154"/>
      <c r="AY1192" s="154"/>
      <c r="AZ1192" s="154"/>
      <c r="BA1192" s="154"/>
      <c r="BB1192" s="154"/>
      <c r="BC1192" s="154"/>
      <c r="BD1192" s="154"/>
      <c r="BE1192" s="154"/>
      <c r="BF1192" s="154"/>
      <c r="BG1192" s="154"/>
      <c r="BH1192" s="154"/>
      <c r="BI1192" s="154"/>
      <c r="BJ1192" s="154"/>
      <c r="BK1192" s="154"/>
      <c r="BL1192" s="154"/>
      <c r="BM1192" s="154"/>
      <c r="BN1192" s="154"/>
      <c r="BO1192" s="154"/>
      <c r="BP1192" s="154"/>
      <c r="BQ1192" s="154"/>
      <c r="BR1192" s="154"/>
      <c r="BS1192" s="154"/>
      <c r="BT1192" s="154"/>
      <c r="BU1192" s="154"/>
      <c r="BV1192" s="154"/>
      <c r="BW1192" s="154"/>
      <c r="BX1192" s="154"/>
      <c r="BY1192" s="154"/>
      <c r="BZ1192" s="154"/>
      <c r="CA1192" s="154"/>
      <c r="CB1192" s="154"/>
      <c r="CC1192" s="154"/>
      <c r="CD1192" s="154"/>
      <c r="CE1192" s="154"/>
      <c r="CF1192" s="154"/>
      <c r="CG1192" s="154"/>
      <c r="CH1192" s="154"/>
      <c r="CI1192" s="154"/>
      <c r="CJ1192" s="154"/>
      <c r="CK1192" s="154"/>
      <c r="CL1192" s="154"/>
      <c r="CM1192" s="154"/>
      <c r="CN1192" s="154"/>
      <c r="CO1192" s="154"/>
      <c r="CP1192" s="154"/>
      <c r="CQ1192" s="154"/>
      <c r="CR1192" s="154"/>
      <c r="CS1192" s="154"/>
      <c r="CT1192" s="154"/>
      <c r="CU1192" s="154"/>
      <c r="CV1192" s="154"/>
      <c r="CW1192" s="154"/>
      <c r="CX1192" s="154"/>
      <c r="CY1192" s="154"/>
      <c r="CZ1192" s="154"/>
      <c r="DA1192" s="154"/>
      <c r="DB1192" s="154"/>
      <c r="DC1192" s="154"/>
      <c r="DD1192" s="154"/>
      <c r="DE1192" s="154"/>
      <c r="DF1192" s="154"/>
      <c r="DG1192" s="154"/>
      <c r="DH1192" s="154"/>
      <c r="DI1192" s="154"/>
      <c r="DJ1192" s="154"/>
      <c r="DK1192" s="154"/>
      <c r="DL1192" s="154"/>
      <c r="DM1192" s="154"/>
      <c r="DN1192" s="154"/>
      <c r="DO1192" s="154"/>
      <c r="DP1192" s="154"/>
      <c r="DQ1192" s="154"/>
      <c r="DR1192" s="154"/>
      <c r="DS1192" s="154"/>
      <c r="DT1192" s="154"/>
      <c r="DU1192" s="154"/>
      <c r="DV1192" s="154"/>
      <c r="DW1192" s="154"/>
      <c r="DX1192" s="154"/>
      <c r="DY1192" s="154"/>
      <c r="DZ1192" s="154"/>
      <c r="EA1192" s="154"/>
      <c r="EB1192" s="154"/>
      <c r="EC1192" s="154"/>
      <c r="ED1192" s="154"/>
      <c r="EE1192" s="154"/>
      <c r="EF1192" s="154"/>
      <c r="EG1192" s="154"/>
      <c r="EH1192" s="154"/>
      <c r="EI1192" s="154"/>
      <c r="EJ1192" s="154"/>
      <c r="EK1192" s="154"/>
      <c r="EL1192" s="154"/>
      <c r="EM1192" s="154"/>
      <c r="EN1192" s="154"/>
      <c r="EO1192" s="154"/>
      <c r="EP1192" s="154"/>
      <c r="EQ1192" s="154"/>
      <c r="ER1192" s="154"/>
      <c r="ES1192" s="154"/>
      <c r="ET1192" s="154"/>
      <c r="EU1192" s="154"/>
      <c r="EV1192" s="154"/>
    </row>
    <row r="1193" spans="32:152" ht="12.75">
      <c r="AF1193" s="154"/>
      <c r="AG1193" s="154"/>
      <c r="AH1193" s="154"/>
      <c r="AI1193" s="154"/>
      <c r="AJ1193" s="154"/>
      <c r="AK1193" s="154"/>
      <c r="AL1193" s="154"/>
      <c r="AM1193" s="154"/>
      <c r="AN1193" s="154"/>
      <c r="AO1193" s="154"/>
      <c r="AP1193" s="154"/>
      <c r="AQ1193" s="154"/>
      <c r="AR1193" s="154"/>
      <c r="AS1193" s="154"/>
      <c r="AT1193" s="154"/>
      <c r="AU1193" s="154"/>
      <c r="AV1193" s="154"/>
      <c r="AW1193" s="154"/>
      <c r="AX1193" s="154"/>
      <c r="AY1193" s="154"/>
      <c r="AZ1193" s="154"/>
      <c r="BA1193" s="154"/>
      <c r="BB1193" s="154"/>
      <c r="BC1193" s="154"/>
      <c r="BD1193" s="154"/>
      <c r="BE1193" s="154"/>
      <c r="BF1193" s="154"/>
      <c r="BG1193" s="154"/>
      <c r="BH1193" s="154"/>
      <c r="BI1193" s="154"/>
      <c r="BJ1193" s="154"/>
      <c r="BK1193" s="154"/>
      <c r="BL1193" s="154"/>
      <c r="BM1193" s="154"/>
      <c r="BN1193" s="154"/>
      <c r="BO1193" s="154"/>
      <c r="BP1193" s="154"/>
      <c r="BQ1193" s="154"/>
      <c r="BR1193" s="154"/>
      <c r="BS1193" s="154"/>
      <c r="BT1193" s="154"/>
      <c r="BU1193" s="154"/>
      <c r="BV1193" s="154"/>
      <c r="BW1193" s="154"/>
      <c r="BX1193" s="154"/>
      <c r="BY1193" s="154"/>
      <c r="BZ1193" s="154"/>
      <c r="CA1193" s="154"/>
      <c r="CB1193" s="154"/>
      <c r="CC1193" s="154"/>
      <c r="CD1193" s="154"/>
      <c r="CE1193" s="154"/>
      <c r="CF1193" s="154"/>
      <c r="CG1193" s="154"/>
      <c r="CH1193" s="154"/>
      <c r="CI1193" s="154"/>
      <c r="CJ1193" s="154"/>
      <c r="CK1193" s="154"/>
      <c r="CL1193" s="154"/>
      <c r="CM1193" s="154"/>
      <c r="CN1193" s="154"/>
      <c r="CO1193" s="154"/>
      <c r="CP1193" s="154"/>
      <c r="CQ1193" s="154"/>
      <c r="CR1193" s="154"/>
      <c r="CS1193" s="154"/>
      <c r="CT1193" s="154"/>
      <c r="CU1193" s="154"/>
      <c r="CV1193" s="154"/>
      <c r="CW1193" s="154"/>
      <c r="CX1193" s="154"/>
      <c r="CY1193" s="154"/>
      <c r="CZ1193" s="154"/>
      <c r="DA1193" s="154"/>
      <c r="DB1193" s="154"/>
      <c r="DC1193" s="154"/>
      <c r="DD1193" s="154"/>
      <c r="DE1193" s="154"/>
      <c r="DF1193" s="154"/>
      <c r="DG1193" s="154"/>
      <c r="DH1193" s="154"/>
      <c r="DI1193" s="154"/>
      <c r="DJ1193" s="154"/>
      <c r="DK1193" s="154"/>
      <c r="DL1193" s="154"/>
      <c r="DM1193" s="154"/>
      <c r="DN1193" s="154"/>
      <c r="DO1193" s="154"/>
      <c r="DP1193" s="154"/>
      <c r="DQ1193" s="154"/>
      <c r="DR1193" s="154"/>
      <c r="DS1193" s="154"/>
      <c r="DT1193" s="154"/>
      <c r="DU1193" s="154"/>
      <c r="DV1193" s="154"/>
      <c r="DW1193" s="154"/>
      <c r="DX1193" s="154"/>
      <c r="DY1193" s="154"/>
      <c r="DZ1193" s="154"/>
      <c r="EA1193" s="154"/>
      <c r="EB1193" s="154"/>
      <c r="EC1193" s="154"/>
      <c r="ED1193" s="154"/>
      <c r="EE1193" s="154"/>
      <c r="EF1193" s="154"/>
      <c r="EG1193" s="154"/>
      <c r="EH1193" s="154"/>
      <c r="EI1193" s="154"/>
      <c r="EJ1193" s="154"/>
      <c r="EK1193" s="154"/>
      <c r="EL1193" s="154"/>
      <c r="EM1193" s="154"/>
      <c r="EN1193" s="154"/>
      <c r="EO1193" s="154"/>
      <c r="EP1193" s="154"/>
      <c r="EQ1193" s="154"/>
      <c r="ER1193" s="154"/>
      <c r="ES1193" s="154"/>
      <c r="ET1193" s="154"/>
      <c r="EU1193" s="154"/>
      <c r="EV1193" s="154"/>
    </row>
    <row r="1194" spans="32:152" ht="12.75">
      <c r="AF1194" s="154"/>
      <c r="AG1194" s="154"/>
      <c r="AH1194" s="154"/>
      <c r="AI1194" s="154"/>
      <c r="AJ1194" s="154"/>
      <c r="AK1194" s="154"/>
      <c r="AL1194" s="154"/>
      <c r="AM1194" s="154"/>
      <c r="AN1194" s="154"/>
      <c r="AO1194" s="154"/>
      <c r="AP1194" s="154"/>
      <c r="AQ1194" s="154"/>
      <c r="AR1194" s="154"/>
      <c r="AS1194" s="154"/>
      <c r="AT1194" s="154"/>
      <c r="AU1194" s="154"/>
      <c r="AV1194" s="154"/>
      <c r="AW1194" s="154"/>
      <c r="AX1194" s="154"/>
      <c r="AY1194" s="154"/>
      <c r="AZ1194" s="154"/>
      <c r="BA1194" s="154"/>
      <c r="BB1194" s="154"/>
      <c r="BC1194" s="154"/>
      <c r="BD1194" s="154"/>
      <c r="BE1194" s="154"/>
      <c r="BF1194" s="154"/>
      <c r="BG1194" s="154"/>
      <c r="BH1194" s="154"/>
      <c r="BI1194" s="154"/>
      <c r="BJ1194" s="154"/>
      <c r="BK1194" s="154"/>
      <c r="BL1194" s="154"/>
      <c r="BM1194" s="154"/>
      <c r="BN1194" s="154"/>
      <c r="BO1194" s="154"/>
      <c r="BP1194" s="154"/>
      <c r="BQ1194" s="154"/>
      <c r="BR1194" s="154"/>
      <c r="BS1194" s="154"/>
      <c r="BT1194" s="154"/>
      <c r="BU1194" s="154"/>
      <c r="BV1194" s="154"/>
      <c r="BW1194" s="154"/>
      <c r="BX1194" s="154"/>
      <c r="BY1194" s="154"/>
      <c r="BZ1194" s="154"/>
      <c r="CA1194" s="154"/>
      <c r="CB1194" s="154"/>
      <c r="CC1194" s="154"/>
      <c r="CD1194" s="154"/>
      <c r="CE1194" s="154"/>
      <c r="CF1194" s="154"/>
      <c r="CG1194" s="154"/>
      <c r="CH1194" s="154"/>
      <c r="CI1194" s="154"/>
      <c r="CJ1194" s="154"/>
      <c r="CK1194" s="154"/>
      <c r="CL1194" s="154"/>
      <c r="CM1194" s="154"/>
      <c r="CN1194" s="154"/>
      <c r="CO1194" s="154"/>
      <c r="CP1194" s="154"/>
      <c r="CQ1194" s="154"/>
      <c r="CR1194" s="154"/>
      <c r="CS1194" s="154"/>
      <c r="CT1194" s="154"/>
      <c r="CU1194" s="154"/>
      <c r="CV1194" s="154"/>
      <c r="CW1194" s="154"/>
      <c r="CX1194" s="154"/>
      <c r="CY1194" s="154"/>
      <c r="CZ1194" s="154"/>
      <c r="DA1194" s="154"/>
      <c r="DB1194" s="154"/>
      <c r="DC1194" s="154"/>
      <c r="DD1194" s="154"/>
      <c r="DE1194" s="154"/>
      <c r="DF1194" s="154"/>
      <c r="DG1194" s="154"/>
      <c r="DH1194" s="154"/>
      <c r="DI1194" s="154"/>
      <c r="DJ1194" s="154"/>
      <c r="DK1194" s="154"/>
      <c r="DL1194" s="154"/>
      <c r="DM1194" s="154"/>
      <c r="DN1194" s="154"/>
      <c r="DO1194" s="154"/>
      <c r="DP1194" s="154"/>
      <c r="DQ1194" s="154"/>
      <c r="DR1194" s="154"/>
      <c r="DS1194" s="154"/>
      <c r="DT1194" s="154"/>
      <c r="DU1194" s="154"/>
      <c r="DV1194" s="154"/>
      <c r="DW1194" s="154"/>
      <c r="DX1194" s="154"/>
      <c r="DY1194" s="154"/>
      <c r="DZ1194" s="154"/>
      <c r="EA1194" s="154"/>
      <c r="EB1194" s="154"/>
      <c r="EC1194" s="154"/>
      <c r="ED1194" s="154"/>
      <c r="EE1194" s="154"/>
      <c r="EF1194" s="154"/>
      <c r="EG1194" s="154"/>
      <c r="EH1194" s="154"/>
      <c r="EI1194" s="154"/>
      <c r="EJ1194" s="154"/>
      <c r="EK1194" s="154"/>
      <c r="EL1194" s="154"/>
      <c r="EM1194" s="154"/>
      <c r="EN1194" s="154"/>
      <c r="EO1194" s="154"/>
      <c r="EP1194" s="154"/>
      <c r="EQ1194" s="154"/>
      <c r="ER1194" s="154"/>
      <c r="ES1194" s="154"/>
      <c r="ET1194" s="154"/>
      <c r="EU1194" s="154"/>
      <c r="EV1194" s="154"/>
    </row>
    <row r="1195" spans="32:152" ht="12.75">
      <c r="AF1195" s="154"/>
      <c r="AG1195" s="154"/>
      <c r="AH1195" s="154"/>
      <c r="AI1195" s="154"/>
      <c r="AJ1195" s="154"/>
      <c r="AK1195" s="154"/>
      <c r="AL1195" s="154"/>
      <c r="AM1195" s="154"/>
      <c r="AN1195" s="154"/>
      <c r="AO1195" s="154"/>
      <c r="AP1195" s="154"/>
      <c r="AQ1195" s="154"/>
      <c r="AR1195" s="154"/>
      <c r="AS1195" s="154"/>
      <c r="AT1195" s="154"/>
      <c r="AU1195" s="154"/>
      <c r="AV1195" s="154"/>
      <c r="AW1195" s="154"/>
      <c r="AX1195" s="154"/>
      <c r="AY1195" s="154"/>
      <c r="AZ1195" s="154"/>
      <c r="BA1195" s="154"/>
      <c r="BB1195" s="154"/>
      <c r="BC1195" s="154"/>
      <c r="BD1195" s="154"/>
      <c r="BE1195" s="154"/>
      <c r="BF1195" s="154"/>
      <c r="BG1195" s="154"/>
      <c r="BH1195" s="154"/>
      <c r="BI1195" s="154"/>
      <c r="BJ1195" s="154"/>
      <c r="BK1195" s="154"/>
      <c r="BL1195" s="154"/>
      <c r="BM1195" s="154"/>
      <c r="BN1195" s="154"/>
      <c r="BO1195" s="154"/>
      <c r="BP1195" s="154"/>
      <c r="BQ1195" s="154"/>
      <c r="BR1195" s="154"/>
      <c r="BS1195" s="154"/>
      <c r="BT1195" s="154"/>
      <c r="BU1195" s="154"/>
      <c r="BV1195" s="154"/>
      <c r="BW1195" s="154"/>
      <c r="BX1195" s="154"/>
      <c r="BY1195" s="154"/>
      <c r="BZ1195" s="154"/>
      <c r="CA1195" s="154"/>
      <c r="CB1195" s="154"/>
      <c r="CC1195" s="154"/>
      <c r="CD1195" s="154"/>
      <c r="CE1195" s="154"/>
      <c r="CF1195" s="154"/>
      <c r="CG1195" s="154"/>
      <c r="CH1195" s="154"/>
      <c r="CI1195" s="154"/>
      <c r="CJ1195" s="154"/>
      <c r="CK1195" s="154"/>
      <c r="CL1195" s="154"/>
      <c r="CM1195" s="154"/>
      <c r="CN1195" s="154"/>
      <c r="CO1195" s="154"/>
      <c r="CP1195" s="154"/>
      <c r="CQ1195" s="154"/>
      <c r="CR1195" s="154"/>
      <c r="CS1195" s="154"/>
      <c r="CT1195" s="154"/>
      <c r="CU1195" s="154"/>
      <c r="CV1195" s="154"/>
      <c r="CW1195" s="154"/>
      <c r="CX1195" s="154"/>
      <c r="CY1195" s="154"/>
      <c r="CZ1195" s="154"/>
      <c r="DA1195" s="154"/>
      <c r="DB1195" s="154"/>
      <c r="DC1195" s="154"/>
      <c r="DD1195" s="154"/>
      <c r="DE1195" s="154"/>
      <c r="DF1195" s="154"/>
      <c r="DG1195" s="154"/>
      <c r="DH1195" s="154"/>
      <c r="DI1195" s="154"/>
      <c r="DJ1195" s="154"/>
      <c r="DK1195" s="154"/>
      <c r="DL1195" s="154"/>
      <c r="DM1195" s="154"/>
      <c r="DN1195" s="154"/>
      <c r="DO1195" s="154"/>
      <c r="DP1195" s="154"/>
      <c r="DQ1195" s="154"/>
      <c r="DR1195" s="154"/>
      <c r="DS1195" s="154"/>
      <c r="DT1195" s="154"/>
      <c r="DU1195" s="154"/>
      <c r="DV1195" s="154"/>
      <c r="DW1195" s="154"/>
      <c r="DX1195" s="154"/>
      <c r="DY1195" s="154"/>
      <c r="DZ1195" s="154"/>
      <c r="EA1195" s="154"/>
      <c r="EB1195" s="154"/>
      <c r="EC1195" s="154"/>
      <c r="ED1195" s="154"/>
      <c r="EE1195" s="154"/>
      <c r="EF1195" s="154"/>
      <c r="EG1195" s="154"/>
      <c r="EH1195" s="154"/>
      <c r="EI1195" s="154"/>
      <c r="EJ1195" s="154"/>
      <c r="EK1195" s="154"/>
      <c r="EL1195" s="154"/>
      <c r="EM1195" s="154"/>
      <c r="EN1195" s="154"/>
      <c r="EO1195" s="154"/>
      <c r="EP1195" s="154"/>
      <c r="EQ1195" s="154"/>
      <c r="ER1195" s="154"/>
      <c r="ES1195" s="154"/>
      <c r="ET1195" s="154"/>
      <c r="EU1195" s="154"/>
      <c r="EV1195" s="154"/>
    </row>
    <row r="1196" spans="32:152" ht="12.75">
      <c r="AF1196" s="154"/>
      <c r="AG1196" s="154"/>
      <c r="AH1196" s="154"/>
      <c r="AI1196" s="154"/>
      <c r="AJ1196" s="154"/>
      <c r="AK1196" s="154"/>
      <c r="AL1196" s="154"/>
      <c r="AM1196" s="154"/>
      <c r="AN1196" s="154"/>
      <c r="AO1196" s="154"/>
      <c r="AP1196" s="154"/>
      <c r="AQ1196" s="154"/>
      <c r="AR1196" s="154"/>
      <c r="AS1196" s="154"/>
      <c r="AT1196" s="154"/>
      <c r="AU1196" s="154"/>
      <c r="AV1196" s="154"/>
      <c r="AW1196" s="154"/>
      <c r="AX1196" s="154"/>
      <c r="AY1196" s="154"/>
      <c r="AZ1196" s="154"/>
      <c r="BA1196" s="154"/>
      <c r="BB1196" s="154"/>
      <c r="BC1196" s="154"/>
      <c r="BD1196" s="154"/>
      <c r="BE1196" s="154"/>
      <c r="BF1196" s="154"/>
      <c r="BG1196" s="154"/>
      <c r="BH1196" s="154"/>
      <c r="BI1196" s="154"/>
      <c r="BJ1196" s="154"/>
      <c r="BK1196" s="154"/>
      <c r="BL1196" s="154"/>
      <c r="BM1196" s="154"/>
      <c r="BN1196" s="154"/>
      <c r="BO1196" s="154"/>
      <c r="BP1196" s="154"/>
      <c r="BQ1196" s="154"/>
      <c r="BR1196" s="154"/>
      <c r="BS1196" s="154"/>
      <c r="BT1196" s="154"/>
      <c r="BU1196" s="154"/>
      <c r="BV1196" s="154"/>
      <c r="BW1196" s="154"/>
      <c r="BX1196" s="154"/>
      <c r="BY1196" s="154"/>
      <c r="BZ1196" s="154"/>
      <c r="CA1196" s="154"/>
      <c r="CB1196" s="154"/>
      <c r="CC1196" s="154"/>
      <c r="CD1196" s="154"/>
      <c r="CE1196" s="154"/>
      <c r="CF1196" s="154"/>
      <c r="CG1196" s="154"/>
      <c r="CH1196" s="154"/>
      <c r="CI1196" s="154"/>
      <c r="CJ1196" s="154"/>
      <c r="CK1196" s="154"/>
      <c r="CL1196" s="154"/>
      <c r="CM1196" s="154"/>
      <c r="CN1196" s="154"/>
      <c r="CO1196" s="154"/>
      <c r="CP1196" s="154"/>
      <c r="CQ1196" s="154"/>
      <c r="CR1196" s="154"/>
      <c r="CS1196" s="154"/>
      <c r="CT1196" s="154"/>
      <c r="CU1196" s="154"/>
      <c r="CV1196" s="154"/>
      <c r="CW1196" s="154"/>
      <c r="CX1196" s="154"/>
      <c r="CY1196" s="154"/>
      <c r="CZ1196" s="154"/>
      <c r="DA1196" s="154"/>
      <c r="DB1196" s="154"/>
      <c r="DC1196" s="154"/>
      <c r="DD1196" s="154"/>
      <c r="DE1196" s="154"/>
      <c r="DF1196" s="154"/>
      <c r="DG1196" s="154"/>
      <c r="DH1196" s="154"/>
      <c r="DI1196" s="154"/>
      <c r="DJ1196" s="154"/>
      <c r="DK1196" s="154"/>
      <c r="DL1196" s="154"/>
      <c r="DM1196" s="154"/>
      <c r="DN1196" s="154"/>
      <c r="DO1196" s="154"/>
      <c r="DP1196" s="154"/>
      <c r="DQ1196" s="154"/>
      <c r="DR1196" s="154"/>
      <c r="DS1196" s="154"/>
      <c r="DT1196" s="154"/>
      <c r="DU1196" s="154"/>
      <c r="DV1196" s="154"/>
      <c r="DW1196" s="154"/>
      <c r="DX1196" s="154"/>
      <c r="DY1196" s="154"/>
      <c r="DZ1196" s="154"/>
      <c r="EA1196" s="154"/>
      <c r="EB1196" s="154"/>
      <c r="EC1196" s="154"/>
      <c r="ED1196" s="154"/>
      <c r="EE1196" s="154"/>
      <c r="EF1196" s="154"/>
      <c r="EG1196" s="154"/>
      <c r="EH1196" s="154"/>
      <c r="EI1196" s="154"/>
      <c r="EJ1196" s="154"/>
      <c r="EK1196" s="154"/>
      <c r="EL1196" s="154"/>
      <c r="EM1196" s="154"/>
      <c r="EN1196" s="154"/>
      <c r="EO1196" s="154"/>
      <c r="EP1196" s="154"/>
      <c r="EQ1196" s="154"/>
      <c r="ER1196" s="154"/>
      <c r="ES1196" s="154"/>
      <c r="ET1196" s="154"/>
      <c r="EU1196" s="154"/>
      <c r="EV1196" s="154"/>
    </row>
    <row r="1197" spans="32:152" ht="12.75">
      <c r="AF1197" s="154"/>
      <c r="AG1197" s="154"/>
      <c r="AH1197" s="154"/>
      <c r="AI1197" s="154"/>
      <c r="AJ1197" s="154"/>
      <c r="AK1197" s="154"/>
      <c r="AL1197" s="154"/>
      <c r="AM1197" s="154"/>
      <c r="AN1197" s="154"/>
      <c r="AO1197" s="154"/>
      <c r="AP1197" s="154"/>
      <c r="AQ1197" s="154"/>
      <c r="AR1197" s="154"/>
      <c r="AS1197" s="154"/>
      <c r="AT1197" s="154"/>
      <c r="AU1197" s="154"/>
      <c r="AV1197" s="154"/>
      <c r="AW1197" s="154"/>
      <c r="AX1197" s="154"/>
      <c r="AY1197" s="154"/>
      <c r="AZ1197" s="154"/>
      <c r="BA1197" s="154"/>
      <c r="BB1197" s="154"/>
      <c r="BC1197" s="154"/>
      <c r="BD1197" s="154"/>
      <c r="BE1197" s="154"/>
      <c r="BF1197" s="154"/>
      <c r="BG1197" s="154"/>
      <c r="BH1197" s="154"/>
      <c r="BI1197" s="154"/>
      <c r="BJ1197" s="154"/>
      <c r="BK1197" s="154"/>
      <c r="BL1197" s="154"/>
      <c r="BM1197" s="154"/>
      <c r="BN1197" s="154"/>
      <c r="BO1197" s="154"/>
      <c r="BP1197" s="154"/>
      <c r="BQ1197" s="154"/>
      <c r="BR1197" s="154"/>
      <c r="BS1197" s="154"/>
      <c r="BT1197" s="154"/>
      <c r="BU1197" s="154"/>
      <c r="BV1197" s="154"/>
      <c r="BW1197" s="154"/>
      <c r="BX1197" s="154"/>
      <c r="BY1197" s="154"/>
      <c r="BZ1197" s="154"/>
      <c r="CA1197" s="154"/>
      <c r="CB1197" s="154"/>
      <c r="CC1197" s="154"/>
      <c r="CD1197" s="154"/>
      <c r="CE1197" s="154"/>
      <c r="CF1197" s="154"/>
      <c r="CG1197" s="154"/>
      <c r="CH1197" s="154"/>
      <c r="CI1197" s="154"/>
      <c r="CJ1197" s="154"/>
      <c r="CK1197" s="154"/>
      <c r="CL1197" s="154"/>
      <c r="CM1197" s="154"/>
      <c r="CN1197" s="154"/>
      <c r="CO1197" s="154"/>
      <c r="CP1197" s="154"/>
      <c r="CQ1197" s="154"/>
      <c r="CR1197" s="154"/>
      <c r="CS1197" s="154"/>
      <c r="CT1197" s="154"/>
      <c r="CU1197" s="154"/>
      <c r="CV1197" s="154"/>
      <c r="CW1197" s="154"/>
      <c r="CX1197" s="154"/>
      <c r="CY1197" s="154"/>
      <c r="CZ1197" s="154"/>
      <c r="DA1197" s="154"/>
      <c r="DB1197" s="154"/>
      <c r="DC1197" s="154"/>
      <c r="DD1197" s="154"/>
      <c r="DE1197" s="154"/>
      <c r="DF1197" s="154"/>
      <c r="DG1197" s="154"/>
      <c r="DH1197" s="154"/>
      <c r="DI1197" s="154"/>
      <c r="DJ1197" s="154"/>
      <c r="DK1197" s="154"/>
      <c r="DL1197" s="154"/>
      <c r="DM1197" s="154"/>
      <c r="DN1197" s="154"/>
      <c r="DO1197" s="154"/>
      <c r="DP1197" s="154"/>
      <c r="DQ1197" s="154"/>
      <c r="DR1197" s="154"/>
      <c r="DS1197" s="154"/>
      <c r="DT1197" s="154"/>
      <c r="DU1197" s="154"/>
      <c r="DV1197" s="154"/>
      <c r="DW1197" s="154"/>
      <c r="DX1197" s="154"/>
      <c r="DY1197" s="154"/>
      <c r="DZ1197" s="154"/>
      <c r="EA1197" s="154"/>
      <c r="EB1197" s="154"/>
      <c r="EC1197" s="154"/>
      <c r="ED1197" s="154"/>
      <c r="EE1197" s="154"/>
      <c r="EF1197" s="154"/>
      <c r="EG1197" s="154"/>
      <c r="EH1197" s="154"/>
      <c r="EI1197" s="154"/>
      <c r="EJ1197" s="154"/>
      <c r="EK1197" s="154"/>
      <c r="EL1197" s="154"/>
      <c r="EM1197" s="154"/>
      <c r="EN1197" s="154"/>
      <c r="EO1197" s="154"/>
      <c r="EP1197" s="154"/>
      <c r="EQ1197" s="154"/>
      <c r="ER1197" s="154"/>
      <c r="ES1197" s="154"/>
      <c r="ET1197" s="154"/>
      <c r="EU1197" s="154"/>
      <c r="EV1197" s="154"/>
    </row>
    <row r="1198" spans="32:152" ht="12.75">
      <c r="AF1198" s="154"/>
      <c r="AG1198" s="154"/>
      <c r="AH1198" s="154"/>
      <c r="AI1198" s="154"/>
      <c r="AJ1198" s="154"/>
      <c r="AK1198" s="154"/>
      <c r="AL1198" s="154"/>
      <c r="AM1198" s="154"/>
      <c r="AN1198" s="154"/>
      <c r="AO1198" s="154"/>
      <c r="AP1198" s="154"/>
      <c r="AQ1198" s="154"/>
      <c r="AR1198" s="154"/>
      <c r="AS1198" s="154"/>
      <c r="AT1198" s="154"/>
      <c r="AU1198" s="154"/>
      <c r="AV1198" s="154"/>
      <c r="AW1198" s="154"/>
      <c r="AX1198" s="154"/>
      <c r="AY1198" s="154"/>
      <c r="AZ1198" s="154"/>
      <c r="BA1198" s="154"/>
      <c r="BB1198" s="154"/>
      <c r="BC1198" s="154"/>
      <c r="BD1198" s="154"/>
      <c r="BE1198" s="154"/>
      <c r="BF1198" s="154"/>
      <c r="BG1198" s="154"/>
      <c r="BH1198" s="154"/>
      <c r="BI1198" s="154"/>
      <c r="BJ1198" s="154"/>
      <c r="BK1198" s="154"/>
      <c r="BL1198" s="154"/>
      <c r="BM1198" s="154"/>
      <c r="BN1198" s="154"/>
      <c r="BO1198" s="154"/>
      <c r="BP1198" s="154"/>
      <c r="BQ1198" s="154"/>
      <c r="BR1198" s="154"/>
      <c r="BS1198" s="154"/>
      <c r="BT1198" s="154"/>
      <c r="BU1198" s="154"/>
      <c r="BV1198" s="154"/>
      <c r="BW1198" s="154"/>
      <c r="BX1198" s="154"/>
      <c r="BY1198" s="154"/>
      <c r="BZ1198" s="154"/>
      <c r="CA1198" s="154"/>
      <c r="CB1198" s="154"/>
      <c r="CC1198" s="154"/>
      <c r="CD1198" s="154"/>
      <c r="CE1198" s="154"/>
      <c r="CF1198" s="154"/>
      <c r="CG1198" s="154"/>
      <c r="CH1198" s="154"/>
      <c r="CI1198" s="154"/>
      <c r="CJ1198" s="154"/>
      <c r="CK1198" s="154"/>
      <c r="CL1198" s="154"/>
      <c r="CM1198" s="154"/>
      <c r="CN1198" s="154"/>
      <c r="CO1198" s="154"/>
      <c r="CP1198" s="154"/>
      <c r="CQ1198" s="154"/>
      <c r="CR1198" s="154"/>
      <c r="CS1198" s="154"/>
      <c r="CT1198" s="154"/>
      <c r="CU1198" s="154"/>
      <c r="CV1198" s="154"/>
      <c r="CW1198" s="154"/>
      <c r="CX1198" s="154"/>
      <c r="CY1198" s="154"/>
      <c r="CZ1198" s="154"/>
      <c r="DA1198" s="154"/>
      <c r="DB1198" s="154"/>
      <c r="DC1198" s="154"/>
      <c r="DD1198" s="154"/>
      <c r="DE1198" s="154"/>
      <c r="DF1198" s="154"/>
      <c r="DG1198" s="154"/>
      <c r="DH1198" s="154"/>
      <c r="DI1198" s="154"/>
      <c r="DJ1198" s="154"/>
      <c r="DK1198" s="154"/>
      <c r="DL1198" s="154"/>
      <c r="DM1198" s="154"/>
      <c r="DN1198" s="154"/>
      <c r="DO1198" s="154"/>
      <c r="DP1198" s="154"/>
      <c r="DQ1198" s="154"/>
      <c r="DR1198" s="154"/>
      <c r="DS1198" s="154"/>
      <c r="DT1198" s="154"/>
      <c r="DU1198" s="154"/>
      <c r="DV1198" s="154"/>
      <c r="DW1198" s="154"/>
      <c r="DX1198" s="154"/>
      <c r="DY1198" s="154"/>
      <c r="DZ1198" s="154"/>
      <c r="EA1198" s="154"/>
      <c r="EB1198" s="154"/>
      <c r="EC1198" s="154"/>
      <c r="ED1198" s="154"/>
      <c r="EE1198" s="154"/>
      <c r="EF1198" s="154"/>
      <c r="EG1198" s="154"/>
      <c r="EH1198" s="154"/>
      <c r="EI1198" s="154"/>
      <c r="EJ1198" s="154"/>
      <c r="EK1198" s="154"/>
      <c r="EL1198" s="154"/>
      <c r="EM1198" s="154"/>
      <c r="EN1198" s="154"/>
      <c r="EO1198" s="154"/>
      <c r="EP1198" s="154"/>
      <c r="EQ1198" s="154"/>
      <c r="ER1198" s="154"/>
      <c r="ES1198" s="154"/>
      <c r="ET1198" s="154"/>
      <c r="EU1198" s="154"/>
      <c r="EV1198" s="154"/>
    </row>
    <row r="1199" spans="32:152" ht="12.75">
      <c r="AF1199" s="154"/>
      <c r="AG1199" s="154"/>
      <c r="AH1199" s="154"/>
      <c r="AI1199" s="154"/>
      <c r="AJ1199" s="154"/>
      <c r="AK1199" s="154"/>
      <c r="AL1199" s="154"/>
      <c r="AM1199" s="154"/>
      <c r="AN1199" s="154"/>
      <c r="AO1199" s="154"/>
      <c r="AP1199" s="154"/>
      <c r="AQ1199" s="154"/>
      <c r="AR1199" s="154"/>
      <c r="AS1199" s="154"/>
      <c r="AT1199" s="154"/>
      <c r="AU1199" s="154"/>
      <c r="AV1199" s="154"/>
      <c r="AW1199" s="154"/>
      <c r="AX1199" s="154"/>
      <c r="AY1199" s="154"/>
      <c r="AZ1199" s="154"/>
      <c r="BA1199" s="154"/>
      <c r="BB1199" s="154"/>
      <c r="BC1199" s="154"/>
      <c r="BD1199" s="154"/>
      <c r="BE1199" s="154"/>
      <c r="BF1199" s="154"/>
      <c r="BG1199" s="154"/>
      <c r="BH1199" s="154"/>
      <c r="BI1199" s="154"/>
      <c r="BJ1199" s="154"/>
      <c r="BK1199" s="154"/>
      <c r="BL1199" s="154"/>
      <c r="BM1199" s="154"/>
      <c r="BN1199" s="154"/>
      <c r="BO1199" s="154"/>
      <c r="BP1199" s="154"/>
      <c r="BQ1199" s="154"/>
      <c r="BR1199" s="154"/>
      <c r="BS1199" s="154"/>
      <c r="BT1199" s="154"/>
      <c r="BU1199" s="154"/>
      <c r="BV1199" s="154"/>
      <c r="BW1199" s="154"/>
      <c r="BX1199" s="154"/>
      <c r="BY1199" s="154"/>
      <c r="BZ1199" s="154"/>
      <c r="CA1199" s="154"/>
      <c r="CB1199" s="154"/>
      <c r="CC1199" s="154"/>
      <c r="CD1199" s="154"/>
      <c r="CE1199" s="154"/>
      <c r="CF1199" s="154"/>
      <c r="CG1199" s="154"/>
      <c r="CH1199" s="154"/>
      <c r="CI1199" s="154"/>
      <c r="CJ1199" s="154"/>
      <c r="CK1199" s="154"/>
      <c r="CL1199" s="154"/>
      <c r="CM1199" s="154"/>
      <c r="CN1199" s="154"/>
      <c r="CO1199" s="154"/>
      <c r="CP1199" s="154"/>
      <c r="CQ1199" s="154"/>
      <c r="CR1199" s="154"/>
      <c r="CS1199" s="154"/>
      <c r="CT1199" s="154"/>
      <c r="CU1199" s="154"/>
      <c r="CV1199" s="154"/>
      <c r="CW1199" s="154"/>
      <c r="CX1199" s="154"/>
      <c r="CY1199" s="154"/>
      <c r="CZ1199" s="154"/>
      <c r="DA1199" s="154"/>
      <c r="DB1199" s="154"/>
      <c r="DC1199" s="154"/>
      <c r="DD1199" s="154"/>
      <c r="DE1199" s="154"/>
      <c r="DF1199" s="154"/>
      <c r="DG1199" s="154"/>
      <c r="DH1199" s="154"/>
      <c r="DI1199" s="154"/>
      <c r="DJ1199" s="154"/>
      <c r="DK1199" s="154"/>
      <c r="DL1199" s="154"/>
      <c r="DM1199" s="154"/>
      <c r="DN1199" s="154"/>
      <c r="DO1199" s="154"/>
      <c r="DP1199" s="154"/>
      <c r="DQ1199" s="154"/>
      <c r="DR1199" s="154"/>
      <c r="DS1199" s="154"/>
      <c r="DT1199" s="154"/>
      <c r="DU1199" s="154"/>
      <c r="DV1199" s="154"/>
      <c r="DW1199" s="154"/>
      <c r="DX1199" s="154"/>
      <c r="DY1199" s="154"/>
      <c r="DZ1199" s="154"/>
      <c r="EA1199" s="154"/>
      <c r="EB1199" s="154"/>
      <c r="EC1199" s="154"/>
      <c r="ED1199" s="154"/>
      <c r="EE1199" s="154"/>
      <c r="EF1199" s="154"/>
      <c r="EG1199" s="154"/>
      <c r="EH1199" s="154"/>
      <c r="EI1199" s="154"/>
      <c r="EJ1199" s="154"/>
      <c r="EK1199" s="154"/>
      <c r="EL1199" s="154"/>
      <c r="EM1199" s="154"/>
      <c r="EN1199" s="154"/>
      <c r="EO1199" s="154"/>
      <c r="EP1199" s="154"/>
      <c r="EQ1199" s="154"/>
      <c r="ER1199" s="154"/>
      <c r="ES1199" s="154"/>
      <c r="ET1199" s="154"/>
      <c r="EU1199" s="154"/>
      <c r="EV1199" s="154"/>
    </row>
    <row r="1200" spans="32:152" ht="12.75">
      <c r="AF1200" s="154"/>
      <c r="AG1200" s="154"/>
      <c r="AH1200" s="154"/>
      <c r="AI1200" s="154"/>
      <c r="AJ1200" s="154"/>
      <c r="AK1200" s="154"/>
      <c r="AL1200" s="154"/>
      <c r="AM1200" s="154"/>
      <c r="AN1200" s="154"/>
      <c r="AO1200" s="154"/>
      <c r="AP1200" s="154"/>
      <c r="AQ1200" s="154"/>
      <c r="AR1200" s="154"/>
      <c r="AS1200" s="154"/>
      <c r="AT1200" s="154"/>
      <c r="AU1200" s="154"/>
      <c r="AV1200" s="154"/>
      <c r="AW1200" s="154"/>
      <c r="AX1200" s="154"/>
      <c r="AY1200" s="154"/>
      <c r="AZ1200" s="154"/>
      <c r="BA1200" s="154"/>
      <c r="BB1200" s="154"/>
      <c r="BC1200" s="154"/>
      <c r="BD1200" s="154"/>
      <c r="BE1200" s="154"/>
      <c r="BF1200" s="154"/>
      <c r="BG1200" s="154"/>
      <c r="BH1200" s="154"/>
      <c r="BI1200" s="154"/>
      <c r="BJ1200" s="154"/>
      <c r="BK1200" s="154"/>
      <c r="BL1200" s="154"/>
      <c r="BM1200" s="154"/>
      <c r="BN1200" s="154"/>
      <c r="BO1200" s="154"/>
      <c r="BP1200" s="154"/>
      <c r="BQ1200" s="154"/>
      <c r="BR1200" s="154"/>
      <c r="BS1200" s="154"/>
      <c r="BT1200" s="154"/>
      <c r="BU1200" s="154"/>
      <c r="BV1200" s="154"/>
      <c r="BW1200" s="154"/>
      <c r="BX1200" s="154"/>
      <c r="BY1200" s="154"/>
      <c r="BZ1200" s="154"/>
      <c r="CA1200" s="154"/>
      <c r="CB1200" s="154"/>
      <c r="CC1200" s="154"/>
      <c r="CD1200" s="154"/>
      <c r="CE1200" s="154"/>
      <c r="CF1200" s="154"/>
      <c r="CG1200" s="154"/>
      <c r="CH1200" s="154"/>
      <c r="CI1200" s="154"/>
      <c r="CJ1200" s="154"/>
      <c r="CK1200" s="154"/>
      <c r="CL1200" s="154"/>
      <c r="CM1200" s="154"/>
      <c r="CN1200" s="154"/>
      <c r="CO1200" s="154"/>
      <c r="CP1200" s="154"/>
      <c r="CQ1200" s="154"/>
      <c r="CR1200" s="154"/>
      <c r="CS1200" s="154"/>
      <c r="CT1200" s="154"/>
      <c r="CU1200" s="154"/>
      <c r="CV1200" s="154"/>
      <c r="CW1200" s="154"/>
      <c r="CX1200" s="154"/>
      <c r="CY1200" s="154"/>
      <c r="CZ1200" s="154"/>
      <c r="DA1200" s="154"/>
      <c r="DB1200" s="154"/>
      <c r="DC1200" s="154"/>
      <c r="DD1200" s="154"/>
      <c r="DE1200" s="154"/>
      <c r="DF1200" s="154"/>
      <c r="DG1200" s="154"/>
      <c r="DH1200" s="154"/>
      <c r="DI1200" s="154"/>
      <c r="DJ1200" s="154"/>
      <c r="DK1200" s="154"/>
      <c r="DL1200" s="154"/>
      <c r="DM1200" s="154"/>
      <c r="DN1200" s="154"/>
      <c r="DO1200" s="154"/>
      <c r="DP1200" s="154"/>
      <c r="DQ1200" s="154"/>
      <c r="DR1200" s="154"/>
      <c r="DS1200" s="154"/>
      <c r="DT1200" s="154"/>
      <c r="DU1200" s="154"/>
      <c r="DV1200" s="154"/>
      <c r="DW1200" s="154"/>
      <c r="DX1200" s="154"/>
      <c r="DY1200" s="154"/>
      <c r="DZ1200" s="154"/>
      <c r="EA1200" s="154"/>
      <c r="EB1200" s="154"/>
      <c r="EC1200" s="154"/>
      <c r="ED1200" s="154"/>
      <c r="EE1200" s="154"/>
      <c r="EF1200" s="154"/>
      <c r="EG1200" s="154"/>
      <c r="EH1200" s="154"/>
      <c r="EI1200" s="154"/>
      <c r="EJ1200" s="154"/>
      <c r="EK1200" s="154"/>
      <c r="EL1200" s="154"/>
      <c r="EM1200" s="154"/>
      <c r="EN1200" s="154"/>
      <c r="EO1200" s="154"/>
      <c r="EP1200" s="154"/>
      <c r="EQ1200" s="154"/>
      <c r="ER1200" s="154"/>
      <c r="ES1200" s="154"/>
      <c r="ET1200" s="154"/>
      <c r="EU1200" s="154"/>
      <c r="EV1200" s="154"/>
    </row>
    <row r="1201" spans="32:152" ht="12.75">
      <c r="AF1201" s="154"/>
      <c r="AG1201" s="154"/>
      <c r="AH1201" s="154"/>
      <c r="AI1201" s="154"/>
      <c r="AJ1201" s="154"/>
      <c r="AK1201" s="154"/>
      <c r="AL1201" s="154"/>
      <c r="AM1201" s="154"/>
      <c r="AN1201" s="154"/>
      <c r="AO1201" s="154"/>
      <c r="AP1201" s="154"/>
      <c r="AQ1201" s="154"/>
      <c r="AR1201" s="154"/>
      <c r="AS1201" s="154"/>
      <c r="AT1201" s="154"/>
      <c r="AU1201" s="154"/>
      <c r="AV1201" s="154"/>
      <c r="AW1201" s="154"/>
      <c r="AX1201" s="154"/>
      <c r="AY1201" s="154"/>
      <c r="AZ1201" s="154"/>
      <c r="BA1201" s="154"/>
      <c r="BB1201" s="154"/>
      <c r="BC1201" s="154"/>
      <c r="BD1201" s="154"/>
      <c r="BE1201" s="154"/>
      <c r="BF1201" s="154"/>
      <c r="BG1201" s="154"/>
      <c r="BH1201" s="154"/>
      <c r="BI1201" s="154"/>
      <c r="BJ1201" s="154"/>
      <c r="BK1201" s="154"/>
      <c r="BL1201" s="154"/>
      <c r="BM1201" s="154"/>
      <c r="BN1201" s="154"/>
      <c r="BO1201" s="154"/>
      <c r="BP1201" s="154"/>
      <c r="BQ1201" s="154"/>
      <c r="BR1201" s="154"/>
      <c r="BS1201" s="154"/>
      <c r="BT1201" s="154"/>
      <c r="BU1201" s="154"/>
      <c r="BV1201" s="154"/>
      <c r="BW1201" s="154"/>
      <c r="BX1201" s="154"/>
      <c r="BY1201" s="154"/>
      <c r="BZ1201" s="154"/>
      <c r="CA1201" s="154"/>
      <c r="CB1201" s="154"/>
      <c r="CC1201" s="154"/>
      <c r="CD1201" s="154"/>
      <c r="CE1201" s="154"/>
      <c r="CF1201" s="154"/>
      <c r="CG1201" s="154"/>
      <c r="CH1201" s="154"/>
      <c r="CI1201" s="154"/>
      <c r="CJ1201" s="154"/>
      <c r="CK1201" s="154"/>
      <c r="CL1201" s="154"/>
      <c r="CM1201" s="154"/>
      <c r="CN1201" s="154"/>
      <c r="CO1201" s="154"/>
      <c r="CP1201" s="154"/>
      <c r="CQ1201" s="154"/>
      <c r="CR1201" s="154"/>
      <c r="CS1201" s="154"/>
      <c r="CT1201" s="154"/>
      <c r="CU1201" s="154"/>
      <c r="CV1201" s="154"/>
      <c r="CW1201" s="154"/>
      <c r="CX1201" s="154"/>
      <c r="CY1201" s="154"/>
      <c r="CZ1201" s="154"/>
      <c r="DA1201" s="154"/>
      <c r="DB1201" s="154"/>
      <c r="DC1201" s="154"/>
      <c r="DD1201" s="154"/>
      <c r="DE1201" s="154"/>
      <c r="DF1201" s="154"/>
      <c r="DG1201" s="154"/>
      <c r="DH1201" s="154"/>
      <c r="DI1201" s="154"/>
      <c r="DJ1201" s="154"/>
      <c r="DK1201" s="154"/>
      <c r="DL1201" s="154"/>
      <c r="DM1201" s="154"/>
      <c r="DN1201" s="154"/>
      <c r="DO1201" s="154"/>
      <c r="DP1201" s="154"/>
      <c r="DQ1201" s="154"/>
      <c r="DR1201" s="154"/>
      <c r="DS1201" s="154"/>
      <c r="DT1201" s="154"/>
      <c r="DU1201" s="154"/>
      <c r="DV1201" s="154"/>
      <c r="DW1201" s="154"/>
      <c r="DX1201" s="154"/>
      <c r="DY1201" s="154"/>
      <c r="DZ1201" s="154"/>
      <c r="EA1201" s="154"/>
      <c r="EB1201" s="154"/>
      <c r="EC1201" s="154"/>
      <c r="ED1201" s="154"/>
      <c r="EE1201" s="154"/>
      <c r="EF1201" s="154"/>
      <c r="EG1201" s="154"/>
      <c r="EH1201" s="154"/>
      <c r="EI1201" s="154"/>
      <c r="EJ1201" s="154"/>
      <c r="EK1201" s="154"/>
      <c r="EL1201" s="154"/>
      <c r="EM1201" s="154"/>
      <c r="EN1201" s="154"/>
      <c r="EO1201" s="154"/>
      <c r="EP1201" s="154"/>
      <c r="EQ1201" s="154"/>
      <c r="ER1201" s="154"/>
      <c r="ES1201" s="154"/>
      <c r="ET1201" s="154"/>
      <c r="EU1201" s="154"/>
      <c r="EV1201" s="154"/>
    </row>
    <row r="1202" spans="32:152" ht="12.75">
      <c r="AF1202" s="154"/>
      <c r="AG1202" s="154"/>
      <c r="AH1202" s="154"/>
      <c r="AI1202" s="154"/>
      <c r="AJ1202" s="154"/>
      <c r="AK1202" s="154"/>
      <c r="AL1202" s="154"/>
      <c r="AM1202" s="154"/>
      <c r="AN1202" s="154"/>
      <c r="AO1202" s="154"/>
      <c r="AP1202" s="154"/>
      <c r="AQ1202" s="154"/>
      <c r="AR1202" s="154"/>
      <c r="AS1202" s="154"/>
      <c r="AT1202" s="154"/>
      <c r="AU1202" s="154"/>
      <c r="AV1202" s="154"/>
      <c r="AW1202" s="154"/>
      <c r="AX1202" s="154"/>
      <c r="AY1202" s="154"/>
      <c r="AZ1202" s="154"/>
      <c r="BA1202" s="154"/>
      <c r="BB1202" s="154"/>
      <c r="BC1202" s="154"/>
      <c r="BD1202" s="154"/>
      <c r="BE1202" s="154"/>
      <c r="BF1202" s="154"/>
      <c r="BG1202" s="154"/>
      <c r="BH1202" s="154"/>
      <c r="BI1202" s="154"/>
      <c r="BJ1202" s="154"/>
      <c r="BK1202" s="154"/>
      <c r="BL1202" s="154"/>
      <c r="BM1202" s="154"/>
      <c r="BN1202" s="154"/>
      <c r="BO1202" s="154"/>
      <c r="BP1202" s="154"/>
      <c r="BQ1202" s="154"/>
      <c r="BR1202" s="154"/>
      <c r="BS1202" s="154"/>
      <c r="BT1202" s="154"/>
      <c r="BU1202" s="154"/>
      <c r="BV1202" s="154"/>
      <c r="BW1202" s="154"/>
      <c r="BX1202" s="154"/>
      <c r="BY1202" s="154"/>
      <c r="BZ1202" s="154"/>
      <c r="CA1202" s="154"/>
      <c r="CB1202" s="154"/>
      <c r="CC1202" s="154"/>
      <c r="CD1202" s="154"/>
      <c r="CE1202" s="154"/>
      <c r="CF1202" s="154"/>
      <c r="CG1202" s="154"/>
      <c r="CH1202" s="154"/>
      <c r="CI1202" s="154"/>
      <c r="CJ1202" s="154"/>
      <c r="CK1202" s="154"/>
      <c r="CL1202" s="154"/>
      <c r="CM1202" s="154"/>
      <c r="CN1202" s="154"/>
      <c r="CO1202" s="154"/>
      <c r="CP1202" s="154"/>
      <c r="CQ1202" s="154"/>
      <c r="CR1202" s="154"/>
      <c r="CS1202" s="154"/>
      <c r="CT1202" s="154"/>
      <c r="CU1202" s="154"/>
      <c r="CV1202" s="154"/>
      <c r="CW1202" s="154"/>
      <c r="CX1202" s="154"/>
      <c r="CY1202" s="154"/>
      <c r="CZ1202" s="154"/>
      <c r="DA1202" s="154"/>
      <c r="DB1202" s="154"/>
      <c r="DC1202" s="154"/>
      <c r="DD1202" s="154"/>
      <c r="DE1202" s="154"/>
      <c r="DF1202" s="154"/>
      <c r="DG1202" s="154"/>
      <c r="DH1202" s="154"/>
      <c r="DI1202" s="154"/>
      <c r="DJ1202" s="154"/>
      <c r="DK1202" s="154"/>
      <c r="DL1202" s="154"/>
      <c r="DM1202" s="154"/>
      <c r="DN1202" s="154"/>
      <c r="DO1202" s="154"/>
      <c r="DP1202" s="154"/>
      <c r="DQ1202" s="154"/>
      <c r="DR1202" s="154"/>
      <c r="DS1202" s="154"/>
      <c r="DT1202" s="154"/>
      <c r="DU1202" s="154"/>
      <c r="DV1202" s="154"/>
      <c r="DW1202" s="154"/>
      <c r="DX1202" s="154"/>
      <c r="DY1202" s="154"/>
      <c r="DZ1202" s="154"/>
      <c r="EA1202" s="154"/>
      <c r="EB1202" s="154"/>
      <c r="EC1202" s="154"/>
      <c r="ED1202" s="154"/>
      <c r="EE1202" s="154"/>
      <c r="EF1202" s="154"/>
      <c r="EG1202" s="154"/>
      <c r="EH1202" s="154"/>
      <c r="EI1202" s="154"/>
      <c r="EJ1202" s="154"/>
      <c r="EK1202" s="154"/>
      <c r="EL1202" s="154"/>
      <c r="EM1202" s="154"/>
      <c r="EN1202" s="154"/>
      <c r="EO1202" s="154"/>
      <c r="EP1202" s="154"/>
      <c r="EQ1202" s="154"/>
      <c r="ER1202" s="154"/>
      <c r="ES1202" s="154"/>
      <c r="ET1202" s="154"/>
      <c r="EU1202" s="154"/>
      <c r="EV1202" s="154"/>
    </row>
    <row r="1203" spans="32:152" ht="12.75">
      <c r="AF1203" s="154"/>
      <c r="AG1203" s="154"/>
      <c r="AH1203" s="154"/>
      <c r="AI1203" s="154"/>
      <c r="AJ1203" s="154"/>
      <c r="AK1203" s="154"/>
      <c r="AL1203" s="154"/>
      <c r="AM1203" s="154"/>
      <c r="AN1203" s="154"/>
      <c r="AO1203" s="154"/>
      <c r="AP1203" s="154"/>
      <c r="AQ1203" s="154"/>
      <c r="AR1203" s="154"/>
      <c r="AS1203" s="154"/>
      <c r="AT1203" s="154"/>
      <c r="AU1203" s="154"/>
      <c r="AV1203" s="154"/>
      <c r="AW1203" s="154"/>
      <c r="AX1203" s="154"/>
      <c r="AY1203" s="154"/>
      <c r="AZ1203" s="154"/>
      <c r="BA1203" s="154"/>
      <c r="BB1203" s="154"/>
      <c r="BC1203" s="154"/>
      <c r="BD1203" s="154"/>
      <c r="BE1203" s="154"/>
      <c r="BF1203" s="154"/>
      <c r="BG1203" s="154"/>
      <c r="BH1203" s="154"/>
      <c r="BI1203" s="154"/>
      <c r="BJ1203" s="154"/>
      <c r="BK1203" s="154"/>
      <c r="BL1203" s="154"/>
      <c r="BM1203" s="154"/>
      <c r="BN1203" s="154"/>
      <c r="BO1203" s="154"/>
      <c r="BP1203" s="154"/>
      <c r="BQ1203" s="154"/>
      <c r="BR1203" s="154"/>
      <c r="BS1203" s="154"/>
      <c r="BT1203" s="154"/>
      <c r="BU1203" s="154"/>
      <c r="BV1203" s="154"/>
      <c r="BW1203" s="154"/>
      <c r="BX1203" s="154"/>
      <c r="BY1203" s="154"/>
      <c r="BZ1203" s="154"/>
      <c r="CA1203" s="154"/>
      <c r="CB1203" s="154"/>
      <c r="CC1203" s="154"/>
      <c r="CD1203" s="154"/>
      <c r="CE1203" s="154"/>
      <c r="CF1203" s="154"/>
      <c r="CG1203" s="154"/>
      <c r="CH1203" s="154"/>
      <c r="CI1203" s="154"/>
      <c r="CJ1203" s="154"/>
      <c r="CK1203" s="154"/>
      <c r="CL1203" s="154"/>
      <c r="CM1203" s="154"/>
      <c r="CN1203" s="154"/>
      <c r="CO1203" s="154"/>
      <c r="CP1203" s="154"/>
      <c r="CQ1203" s="154"/>
      <c r="CR1203" s="154"/>
      <c r="CS1203" s="154"/>
      <c r="CT1203" s="154"/>
      <c r="CU1203" s="154"/>
      <c r="CV1203" s="154"/>
      <c r="CW1203" s="154"/>
      <c r="CX1203" s="154"/>
      <c r="CY1203" s="154"/>
      <c r="CZ1203" s="154"/>
      <c r="DA1203" s="154"/>
      <c r="DB1203" s="154"/>
      <c r="DC1203" s="154"/>
      <c r="DD1203" s="154"/>
      <c r="DE1203" s="154"/>
      <c r="DF1203" s="154"/>
      <c r="DG1203" s="154"/>
      <c r="DH1203" s="154"/>
      <c r="DI1203" s="154"/>
      <c r="DJ1203" s="154"/>
      <c r="DK1203" s="154"/>
      <c r="DL1203" s="154"/>
      <c r="DM1203" s="154"/>
      <c r="DN1203" s="154"/>
      <c r="DO1203" s="154"/>
      <c r="DP1203" s="154"/>
      <c r="DQ1203" s="154"/>
      <c r="DR1203" s="154"/>
      <c r="DS1203" s="154"/>
      <c r="DT1203" s="154"/>
      <c r="DU1203" s="154"/>
      <c r="DV1203" s="154"/>
      <c r="DW1203" s="154"/>
      <c r="DX1203" s="154"/>
      <c r="DY1203" s="154"/>
      <c r="DZ1203" s="154"/>
      <c r="EA1203" s="154"/>
      <c r="EB1203" s="154"/>
      <c r="EC1203" s="154"/>
      <c r="ED1203" s="154"/>
      <c r="EE1203" s="154"/>
      <c r="EF1203" s="154"/>
      <c r="EG1203" s="154"/>
      <c r="EH1203" s="154"/>
      <c r="EI1203" s="154"/>
      <c r="EJ1203" s="154"/>
      <c r="EK1203" s="154"/>
      <c r="EL1203" s="154"/>
      <c r="EM1203" s="154"/>
      <c r="EN1203" s="154"/>
      <c r="EO1203" s="154"/>
      <c r="EP1203" s="154"/>
      <c r="EQ1203" s="154"/>
      <c r="ER1203" s="154"/>
      <c r="ES1203" s="154"/>
      <c r="ET1203" s="154"/>
      <c r="EU1203" s="154"/>
      <c r="EV1203" s="154"/>
    </row>
    <row r="1204" spans="32:152" ht="12.75">
      <c r="AF1204" s="154"/>
      <c r="AG1204" s="154"/>
      <c r="AH1204" s="154"/>
      <c r="AI1204" s="154"/>
      <c r="AJ1204" s="154"/>
      <c r="AK1204" s="154"/>
      <c r="AL1204" s="154"/>
      <c r="AM1204" s="154"/>
      <c r="AN1204" s="154"/>
      <c r="AO1204" s="154"/>
      <c r="AP1204" s="154"/>
      <c r="AQ1204" s="154"/>
      <c r="AR1204" s="154"/>
      <c r="AS1204" s="154"/>
      <c r="AT1204" s="154"/>
      <c r="AU1204" s="154"/>
      <c r="AV1204" s="154"/>
      <c r="AW1204" s="154"/>
      <c r="AX1204" s="154"/>
      <c r="AY1204" s="154"/>
      <c r="AZ1204" s="154"/>
      <c r="BA1204" s="154"/>
      <c r="BB1204" s="154"/>
      <c r="BC1204" s="154"/>
      <c r="BD1204" s="154"/>
      <c r="BE1204" s="154"/>
      <c r="BF1204" s="154"/>
      <c r="BG1204" s="154"/>
      <c r="BH1204" s="154"/>
      <c r="BI1204" s="154"/>
      <c r="BJ1204" s="154"/>
      <c r="BK1204" s="154"/>
      <c r="BL1204" s="154"/>
      <c r="BM1204" s="154"/>
      <c r="BN1204" s="154"/>
      <c r="BO1204" s="154"/>
      <c r="BP1204" s="154"/>
      <c r="BQ1204" s="154"/>
      <c r="BR1204" s="154"/>
      <c r="BS1204" s="154"/>
      <c r="BT1204" s="154"/>
      <c r="BU1204" s="154"/>
      <c r="BV1204" s="154"/>
      <c r="BW1204" s="154"/>
      <c r="BX1204" s="154"/>
      <c r="BY1204" s="154"/>
      <c r="BZ1204" s="154"/>
      <c r="CA1204" s="154"/>
      <c r="CB1204" s="154"/>
      <c r="CC1204" s="154"/>
      <c r="CD1204" s="154"/>
      <c r="CE1204" s="154"/>
      <c r="CF1204" s="154"/>
      <c r="CG1204" s="154"/>
      <c r="CH1204" s="154"/>
      <c r="CI1204" s="154"/>
      <c r="CJ1204" s="154"/>
      <c r="CK1204" s="154"/>
      <c r="CL1204" s="154"/>
      <c r="CM1204" s="154"/>
      <c r="CN1204" s="154"/>
      <c r="CO1204" s="154"/>
      <c r="CP1204" s="154"/>
      <c r="CQ1204" s="154"/>
      <c r="CR1204" s="154"/>
      <c r="CS1204" s="154"/>
      <c r="CT1204" s="154"/>
      <c r="CU1204" s="154"/>
      <c r="CV1204" s="154"/>
      <c r="CW1204" s="154"/>
      <c r="CX1204" s="154"/>
      <c r="CY1204" s="154"/>
      <c r="CZ1204" s="154"/>
      <c r="DA1204" s="154"/>
      <c r="DB1204" s="154"/>
      <c r="DC1204" s="154"/>
      <c r="DD1204" s="154"/>
      <c r="DE1204" s="154"/>
      <c r="DF1204" s="154"/>
      <c r="DG1204" s="154"/>
      <c r="DH1204" s="154"/>
      <c r="DI1204" s="154"/>
      <c r="DJ1204" s="154"/>
      <c r="DK1204" s="154"/>
      <c r="DL1204" s="154"/>
      <c r="DM1204" s="154"/>
      <c r="DN1204" s="154"/>
      <c r="DO1204" s="154"/>
      <c r="DP1204" s="154"/>
      <c r="DQ1204" s="154"/>
      <c r="DR1204" s="154"/>
      <c r="DS1204" s="154"/>
      <c r="DT1204" s="154"/>
      <c r="DU1204" s="154"/>
      <c r="DV1204" s="154"/>
      <c r="DW1204" s="154"/>
      <c r="DX1204" s="154"/>
      <c r="DY1204" s="154"/>
      <c r="DZ1204" s="154"/>
      <c r="EA1204" s="154"/>
      <c r="EB1204" s="154"/>
      <c r="EC1204" s="154"/>
      <c r="ED1204" s="154"/>
      <c r="EE1204" s="154"/>
      <c r="EF1204" s="154"/>
      <c r="EG1204" s="154"/>
      <c r="EH1204" s="154"/>
      <c r="EI1204" s="154"/>
      <c r="EJ1204" s="154"/>
      <c r="EK1204" s="154"/>
      <c r="EL1204" s="154"/>
      <c r="EM1204" s="154"/>
      <c r="EN1204" s="154"/>
      <c r="EO1204" s="154"/>
      <c r="EP1204" s="154"/>
      <c r="EQ1204" s="154"/>
      <c r="ER1204" s="154"/>
      <c r="ES1204" s="154"/>
      <c r="ET1204" s="154"/>
      <c r="EU1204" s="154"/>
      <c r="EV1204" s="154"/>
    </row>
    <row r="1205" spans="32:152" ht="12.75">
      <c r="AF1205" s="154"/>
      <c r="AG1205" s="154"/>
      <c r="AH1205" s="154"/>
      <c r="AI1205" s="154"/>
      <c r="AJ1205" s="154"/>
      <c r="AK1205" s="154"/>
      <c r="AL1205" s="154"/>
      <c r="AM1205" s="154"/>
      <c r="AN1205" s="154"/>
      <c r="AO1205" s="154"/>
      <c r="AP1205" s="154"/>
      <c r="AQ1205" s="154"/>
      <c r="AR1205" s="154"/>
      <c r="AS1205" s="154"/>
      <c r="AT1205" s="154"/>
      <c r="AU1205" s="154"/>
      <c r="AV1205" s="154"/>
      <c r="AW1205" s="154"/>
      <c r="AX1205" s="154"/>
      <c r="AY1205" s="154"/>
      <c r="AZ1205" s="154"/>
      <c r="BA1205" s="154"/>
      <c r="BB1205" s="154"/>
      <c r="BC1205" s="154"/>
      <c r="BD1205" s="154"/>
      <c r="BE1205" s="154"/>
      <c r="BF1205" s="154"/>
      <c r="BG1205" s="154"/>
      <c r="BH1205" s="154"/>
      <c r="BI1205" s="154"/>
      <c r="BJ1205" s="154"/>
      <c r="BK1205" s="154"/>
      <c r="BL1205" s="154"/>
      <c r="BM1205" s="154"/>
      <c r="BN1205" s="154"/>
      <c r="BO1205" s="154"/>
      <c r="BP1205" s="154"/>
      <c r="BQ1205" s="154"/>
      <c r="BR1205" s="154"/>
      <c r="BS1205" s="154"/>
      <c r="BT1205" s="154"/>
      <c r="BU1205" s="154"/>
      <c r="BV1205" s="154"/>
      <c r="BW1205" s="154"/>
      <c r="BX1205" s="154"/>
      <c r="BY1205" s="154"/>
      <c r="BZ1205" s="154"/>
      <c r="CA1205" s="154"/>
      <c r="CB1205" s="154"/>
      <c r="CC1205" s="154"/>
      <c r="CD1205" s="154"/>
      <c r="CE1205" s="154"/>
      <c r="CF1205" s="154"/>
      <c r="CG1205" s="154"/>
      <c r="CH1205" s="154"/>
      <c r="CI1205" s="154"/>
      <c r="CJ1205" s="154"/>
      <c r="CK1205" s="154"/>
      <c r="CL1205" s="154"/>
      <c r="CM1205" s="154"/>
      <c r="CN1205" s="154"/>
      <c r="CO1205" s="154"/>
      <c r="CP1205" s="154"/>
      <c r="CQ1205" s="154"/>
      <c r="CR1205" s="154"/>
      <c r="CS1205" s="154"/>
      <c r="CT1205" s="154"/>
      <c r="CU1205" s="154"/>
      <c r="CV1205" s="154"/>
      <c r="CW1205" s="154"/>
      <c r="CX1205" s="154"/>
      <c r="CY1205" s="154"/>
      <c r="CZ1205" s="154"/>
      <c r="DA1205" s="154"/>
      <c r="DB1205" s="154"/>
      <c r="DC1205" s="154"/>
      <c r="DD1205" s="154"/>
      <c r="DE1205" s="154"/>
      <c r="DF1205" s="154"/>
      <c r="DG1205" s="154"/>
      <c r="DH1205" s="154"/>
      <c r="DI1205" s="154"/>
      <c r="DJ1205" s="154"/>
      <c r="DK1205" s="154"/>
      <c r="DL1205" s="154"/>
      <c r="DM1205" s="154"/>
      <c r="DN1205" s="154"/>
      <c r="DO1205" s="154"/>
      <c r="DP1205" s="154"/>
      <c r="DQ1205" s="154"/>
      <c r="DR1205" s="154"/>
      <c r="DS1205" s="154"/>
      <c r="DT1205" s="154"/>
      <c r="DU1205" s="154"/>
      <c r="DV1205" s="154"/>
      <c r="DW1205" s="154"/>
      <c r="DX1205" s="154"/>
      <c r="DY1205" s="154"/>
      <c r="DZ1205" s="154"/>
      <c r="EA1205" s="154"/>
      <c r="EB1205" s="154"/>
      <c r="EC1205" s="154"/>
      <c r="ED1205" s="154"/>
      <c r="EE1205" s="154"/>
      <c r="EF1205" s="154"/>
      <c r="EG1205" s="154"/>
      <c r="EH1205" s="154"/>
      <c r="EI1205" s="154"/>
      <c r="EJ1205" s="154"/>
      <c r="EK1205" s="154"/>
      <c r="EL1205" s="154"/>
      <c r="EM1205" s="154"/>
      <c r="EN1205" s="154"/>
      <c r="EO1205" s="154"/>
      <c r="EP1205" s="154"/>
      <c r="EQ1205" s="154"/>
      <c r="ER1205" s="154"/>
      <c r="ES1205" s="154"/>
      <c r="ET1205" s="154"/>
      <c r="EU1205" s="154"/>
      <c r="EV1205" s="154"/>
    </row>
    <row r="1206" spans="32:152" ht="12.75">
      <c r="AF1206" s="154"/>
      <c r="AG1206" s="154"/>
      <c r="AH1206" s="154"/>
      <c r="AI1206" s="154"/>
      <c r="AJ1206" s="154"/>
      <c r="AK1206" s="154"/>
      <c r="AL1206" s="154"/>
      <c r="AM1206" s="154"/>
      <c r="AN1206" s="154"/>
      <c r="AO1206" s="154"/>
      <c r="AP1206" s="154"/>
      <c r="AQ1206" s="154"/>
      <c r="AR1206" s="154"/>
      <c r="AS1206" s="154"/>
      <c r="AT1206" s="154"/>
      <c r="AU1206" s="154"/>
      <c r="AV1206" s="154"/>
      <c r="AW1206" s="154"/>
      <c r="AX1206" s="154"/>
      <c r="AY1206" s="154"/>
      <c r="AZ1206" s="154"/>
      <c r="BA1206" s="154"/>
      <c r="BB1206" s="154"/>
      <c r="BC1206" s="154"/>
      <c r="BD1206" s="154"/>
      <c r="BE1206" s="154"/>
      <c r="BF1206" s="154"/>
      <c r="BG1206" s="154"/>
      <c r="BH1206" s="154"/>
      <c r="BI1206" s="154"/>
      <c r="BJ1206" s="154"/>
      <c r="BK1206" s="154"/>
      <c r="BL1206" s="154"/>
      <c r="BM1206" s="154"/>
      <c r="BN1206" s="154"/>
      <c r="BO1206" s="154"/>
      <c r="BP1206" s="154"/>
      <c r="BQ1206" s="154"/>
      <c r="BR1206" s="154"/>
      <c r="BS1206" s="154"/>
      <c r="BT1206" s="154"/>
      <c r="BU1206" s="154"/>
      <c r="BV1206" s="154"/>
      <c r="BW1206" s="154"/>
      <c r="BX1206" s="154"/>
      <c r="BY1206" s="154"/>
      <c r="BZ1206" s="154"/>
      <c r="CA1206" s="154"/>
      <c r="CB1206" s="154"/>
      <c r="CC1206" s="154"/>
      <c r="CD1206" s="154"/>
      <c r="CE1206" s="154"/>
      <c r="CF1206" s="154"/>
      <c r="CG1206" s="154"/>
      <c r="CH1206" s="154"/>
      <c r="CI1206" s="154"/>
      <c r="CJ1206" s="154"/>
      <c r="CK1206" s="154"/>
      <c r="CL1206" s="154"/>
      <c r="CM1206" s="154"/>
      <c r="CN1206" s="154"/>
      <c r="CO1206" s="154"/>
      <c r="CP1206" s="154"/>
      <c r="CQ1206" s="154"/>
      <c r="CR1206" s="154"/>
      <c r="CS1206" s="154"/>
      <c r="CT1206" s="154"/>
      <c r="CU1206" s="154"/>
      <c r="CV1206" s="154"/>
      <c r="CW1206" s="154"/>
      <c r="CX1206" s="154"/>
      <c r="CY1206" s="154"/>
      <c r="CZ1206" s="154"/>
      <c r="DA1206" s="154"/>
      <c r="DB1206" s="154"/>
      <c r="DC1206" s="154"/>
      <c r="DD1206" s="154"/>
      <c r="DE1206" s="154"/>
      <c r="DF1206" s="154"/>
      <c r="DG1206" s="154"/>
      <c r="DH1206" s="154"/>
      <c r="DI1206" s="154"/>
      <c r="DJ1206" s="154"/>
      <c r="DK1206" s="154"/>
      <c r="DL1206" s="154"/>
      <c r="DM1206" s="154"/>
      <c r="DN1206" s="154"/>
      <c r="DO1206" s="154"/>
      <c r="DP1206" s="154"/>
      <c r="DQ1206" s="154"/>
      <c r="DR1206" s="154"/>
      <c r="DS1206" s="154"/>
      <c r="DT1206" s="154"/>
      <c r="DU1206" s="154"/>
      <c r="DV1206" s="154"/>
      <c r="DW1206" s="154"/>
      <c r="DX1206" s="154"/>
      <c r="DY1206" s="154"/>
      <c r="DZ1206" s="154"/>
      <c r="EA1206" s="154"/>
      <c r="EB1206" s="154"/>
      <c r="EC1206" s="154"/>
      <c r="ED1206" s="154"/>
      <c r="EE1206" s="154"/>
      <c r="EF1206" s="154"/>
      <c r="EG1206" s="154"/>
      <c r="EH1206" s="154"/>
      <c r="EI1206" s="154"/>
      <c r="EJ1206" s="154"/>
      <c r="EK1206" s="154"/>
      <c r="EL1206" s="154"/>
      <c r="EM1206" s="154"/>
      <c r="EN1206" s="154"/>
      <c r="EO1206" s="154"/>
      <c r="EP1206" s="154"/>
      <c r="EQ1206" s="154"/>
      <c r="ER1206" s="154"/>
      <c r="ES1206" s="154"/>
      <c r="ET1206" s="154"/>
      <c r="EU1206" s="154"/>
      <c r="EV1206" s="154"/>
    </row>
    <row r="1207" spans="32:152" ht="12.75">
      <c r="AF1207" s="154"/>
      <c r="AG1207" s="154"/>
      <c r="AH1207" s="154"/>
      <c r="AI1207" s="154"/>
      <c r="AJ1207" s="154"/>
      <c r="AK1207" s="154"/>
      <c r="AL1207" s="154"/>
      <c r="AM1207" s="154"/>
      <c r="AN1207" s="154"/>
      <c r="AO1207" s="154"/>
      <c r="AP1207" s="154"/>
      <c r="AQ1207" s="154"/>
      <c r="AR1207" s="154"/>
      <c r="AS1207" s="154"/>
      <c r="AT1207" s="154"/>
      <c r="AU1207" s="154"/>
      <c r="AV1207" s="154"/>
      <c r="AW1207" s="154"/>
      <c r="AX1207" s="154"/>
      <c r="AY1207" s="154"/>
      <c r="AZ1207" s="154"/>
      <c r="BA1207" s="154"/>
      <c r="BB1207" s="154"/>
      <c r="BC1207" s="154"/>
      <c r="BD1207" s="154"/>
      <c r="BE1207" s="154"/>
      <c r="BF1207" s="154"/>
      <c r="BG1207" s="154"/>
      <c r="BH1207" s="154"/>
      <c r="BI1207" s="154"/>
      <c r="BJ1207" s="154"/>
      <c r="BK1207" s="154"/>
      <c r="BL1207" s="154"/>
      <c r="BM1207" s="154"/>
      <c r="BN1207" s="154"/>
      <c r="BO1207" s="154"/>
      <c r="BP1207" s="154"/>
      <c r="BQ1207" s="154"/>
      <c r="BR1207" s="154"/>
      <c r="BS1207" s="154"/>
      <c r="BT1207" s="154"/>
      <c r="BU1207" s="154"/>
      <c r="BV1207" s="154"/>
      <c r="BW1207" s="154"/>
      <c r="BX1207" s="154"/>
      <c r="BY1207" s="154"/>
      <c r="BZ1207" s="154"/>
      <c r="CA1207" s="154"/>
      <c r="CB1207" s="154"/>
      <c r="CC1207" s="154"/>
      <c r="CD1207" s="154"/>
      <c r="CE1207" s="154"/>
      <c r="CF1207" s="154"/>
      <c r="CG1207" s="154"/>
      <c r="CH1207" s="154"/>
      <c r="CI1207" s="154"/>
      <c r="CJ1207" s="154"/>
      <c r="CK1207" s="154"/>
      <c r="CL1207" s="154"/>
      <c r="CM1207" s="154"/>
      <c r="CN1207" s="154"/>
      <c r="CO1207" s="154"/>
      <c r="CP1207" s="154"/>
      <c r="CQ1207" s="154"/>
      <c r="CR1207" s="154"/>
      <c r="CS1207" s="154"/>
      <c r="CT1207" s="154"/>
      <c r="CU1207" s="154"/>
      <c r="CV1207" s="154"/>
      <c r="CW1207" s="154"/>
      <c r="CX1207" s="154"/>
      <c r="CY1207" s="154"/>
      <c r="CZ1207" s="154"/>
      <c r="DA1207" s="154"/>
      <c r="DB1207" s="154"/>
      <c r="DC1207" s="154"/>
      <c r="DD1207" s="154"/>
      <c r="DE1207" s="154"/>
      <c r="DF1207" s="154"/>
      <c r="DG1207" s="154"/>
      <c r="DH1207" s="154"/>
      <c r="DI1207" s="154"/>
      <c r="DJ1207" s="154"/>
      <c r="DK1207" s="154"/>
      <c r="DL1207" s="154"/>
      <c r="DM1207" s="154"/>
      <c r="DN1207" s="154"/>
      <c r="DO1207" s="154"/>
      <c r="DP1207" s="154"/>
      <c r="DQ1207" s="154"/>
      <c r="DR1207" s="154"/>
      <c r="DS1207" s="154"/>
      <c r="DT1207" s="154"/>
      <c r="DU1207" s="154"/>
      <c r="DV1207" s="154"/>
      <c r="DW1207" s="154"/>
      <c r="DX1207" s="154"/>
      <c r="DY1207" s="154"/>
      <c r="DZ1207" s="154"/>
      <c r="EA1207" s="154"/>
      <c r="EB1207" s="154"/>
      <c r="EC1207" s="154"/>
      <c r="ED1207" s="154"/>
      <c r="EE1207" s="154"/>
      <c r="EF1207" s="154"/>
      <c r="EG1207" s="154"/>
      <c r="EH1207" s="154"/>
      <c r="EI1207" s="154"/>
      <c r="EJ1207" s="154"/>
      <c r="EK1207" s="154"/>
      <c r="EL1207" s="154"/>
      <c r="EM1207" s="154"/>
      <c r="EN1207" s="154"/>
      <c r="EO1207" s="154"/>
      <c r="EP1207" s="154"/>
      <c r="EQ1207" s="154"/>
      <c r="ER1207" s="154"/>
      <c r="ES1207" s="154"/>
      <c r="ET1207" s="154"/>
      <c r="EU1207" s="154"/>
      <c r="EV1207" s="154"/>
    </row>
    <row r="1208" spans="32:152" ht="12.75">
      <c r="AF1208" s="154"/>
      <c r="AG1208" s="154"/>
      <c r="AH1208" s="154"/>
      <c r="AI1208" s="154"/>
      <c r="AJ1208" s="154"/>
      <c r="AK1208" s="154"/>
      <c r="AL1208" s="154"/>
      <c r="AM1208" s="154"/>
      <c r="AN1208" s="154"/>
      <c r="AO1208" s="154"/>
      <c r="AP1208" s="154"/>
      <c r="AQ1208" s="154"/>
      <c r="AR1208" s="154"/>
      <c r="AS1208" s="154"/>
      <c r="AT1208" s="154"/>
      <c r="AU1208" s="154"/>
      <c r="AV1208" s="154"/>
      <c r="AW1208" s="154"/>
      <c r="AX1208" s="154"/>
      <c r="AY1208" s="154"/>
      <c r="AZ1208" s="154"/>
      <c r="BA1208" s="154"/>
      <c r="BB1208" s="154"/>
      <c r="BC1208" s="154"/>
      <c r="BD1208" s="154"/>
      <c r="BE1208" s="154"/>
      <c r="BF1208" s="154"/>
      <c r="BG1208" s="154"/>
      <c r="BH1208" s="154"/>
      <c r="BI1208" s="154"/>
      <c r="BJ1208" s="154"/>
      <c r="BK1208" s="154"/>
      <c r="BL1208" s="154"/>
      <c r="BM1208" s="154"/>
      <c r="BN1208" s="154"/>
      <c r="BO1208" s="154"/>
      <c r="BP1208" s="154"/>
      <c r="BQ1208" s="154"/>
      <c r="BR1208" s="154"/>
      <c r="BS1208" s="154"/>
      <c r="BT1208" s="154"/>
      <c r="BU1208" s="154"/>
      <c r="BV1208" s="154"/>
      <c r="BW1208" s="154"/>
      <c r="BX1208" s="154"/>
      <c r="BY1208" s="154"/>
      <c r="BZ1208" s="154"/>
      <c r="CA1208" s="154"/>
      <c r="CB1208" s="154"/>
      <c r="CC1208" s="154"/>
      <c r="CD1208" s="154"/>
      <c r="CE1208" s="154"/>
      <c r="CF1208" s="154"/>
      <c r="CG1208" s="154"/>
      <c r="CH1208" s="154"/>
      <c r="CI1208" s="154"/>
      <c r="CJ1208" s="154"/>
      <c r="CK1208" s="154"/>
      <c r="CL1208" s="154"/>
      <c r="CM1208" s="154"/>
      <c r="CN1208" s="154"/>
      <c r="CO1208" s="154"/>
      <c r="CP1208" s="154"/>
      <c r="CQ1208" s="154"/>
      <c r="CR1208" s="154"/>
      <c r="CS1208" s="154"/>
      <c r="CT1208" s="154"/>
      <c r="CU1208" s="154"/>
      <c r="CV1208" s="154"/>
      <c r="CW1208" s="154"/>
      <c r="CX1208" s="154"/>
      <c r="CY1208" s="154"/>
      <c r="CZ1208" s="154"/>
      <c r="DA1208" s="154"/>
      <c r="DB1208" s="154"/>
      <c r="DC1208" s="154"/>
      <c r="DD1208" s="154"/>
      <c r="DE1208" s="154"/>
      <c r="DF1208" s="154"/>
      <c r="DG1208" s="154"/>
      <c r="DH1208" s="154"/>
      <c r="DI1208" s="154"/>
      <c r="DJ1208" s="154"/>
      <c r="DK1208" s="154"/>
      <c r="DL1208" s="154"/>
      <c r="DM1208" s="154"/>
      <c r="DN1208" s="154"/>
      <c r="DO1208" s="154"/>
      <c r="DP1208" s="154"/>
      <c r="DQ1208" s="154"/>
      <c r="DR1208" s="154"/>
      <c r="DS1208" s="154"/>
      <c r="DT1208" s="154"/>
      <c r="DU1208" s="154"/>
      <c r="DV1208" s="154"/>
      <c r="DW1208" s="154"/>
      <c r="DX1208" s="154"/>
      <c r="DY1208" s="154"/>
      <c r="DZ1208" s="154"/>
      <c r="EA1208" s="154"/>
      <c r="EB1208" s="154"/>
      <c r="EC1208" s="154"/>
      <c r="ED1208" s="154"/>
      <c r="EE1208" s="154"/>
      <c r="EF1208" s="154"/>
      <c r="EG1208" s="154"/>
      <c r="EH1208" s="154"/>
      <c r="EI1208" s="154"/>
      <c r="EJ1208" s="154"/>
      <c r="EK1208" s="154"/>
      <c r="EL1208" s="154"/>
      <c r="EM1208" s="154"/>
      <c r="EN1208" s="154"/>
      <c r="EO1208" s="154"/>
      <c r="EP1208" s="154"/>
      <c r="EQ1208" s="154"/>
      <c r="ER1208" s="154"/>
      <c r="ES1208" s="154"/>
      <c r="ET1208" s="154"/>
      <c r="EU1208" s="154"/>
      <c r="EV1208" s="154"/>
    </row>
    <row r="1209" spans="32:152" ht="12.75">
      <c r="AF1209" s="154"/>
      <c r="AG1209" s="154"/>
      <c r="AH1209" s="154"/>
      <c r="AI1209" s="154"/>
      <c r="AJ1209" s="154"/>
      <c r="AK1209" s="154"/>
      <c r="AL1209" s="154"/>
      <c r="AM1209" s="154"/>
      <c r="AN1209" s="154"/>
      <c r="AO1209" s="154"/>
      <c r="AP1209" s="154"/>
      <c r="AQ1209" s="154"/>
      <c r="AR1209" s="154"/>
      <c r="AS1209" s="154"/>
      <c r="AT1209" s="154"/>
      <c r="AU1209" s="154"/>
      <c r="AV1209" s="154"/>
      <c r="AW1209" s="154"/>
      <c r="AX1209" s="154"/>
      <c r="AY1209" s="154"/>
      <c r="AZ1209" s="154"/>
      <c r="BA1209" s="154"/>
      <c r="BB1209" s="154"/>
      <c r="BC1209" s="154"/>
      <c r="BD1209" s="154"/>
      <c r="BE1209" s="154"/>
      <c r="BF1209" s="154"/>
      <c r="BG1209" s="154"/>
      <c r="BH1209" s="154"/>
      <c r="BI1209" s="154"/>
      <c r="BJ1209" s="154"/>
      <c r="BK1209" s="154"/>
      <c r="BL1209" s="154"/>
      <c r="BM1209" s="154"/>
      <c r="BN1209" s="154"/>
      <c r="BO1209" s="154"/>
      <c r="BP1209" s="154"/>
      <c r="BQ1209" s="154"/>
      <c r="BR1209" s="154"/>
      <c r="BS1209" s="154"/>
      <c r="BT1209" s="154"/>
      <c r="BU1209" s="154"/>
      <c r="BV1209" s="154"/>
      <c r="BW1209" s="154"/>
      <c r="BX1209" s="154"/>
      <c r="BY1209" s="154"/>
      <c r="BZ1209" s="154"/>
      <c r="CA1209" s="154"/>
      <c r="CB1209" s="154"/>
      <c r="CC1209" s="154"/>
      <c r="CD1209" s="154"/>
      <c r="CE1209" s="154"/>
      <c r="CF1209" s="154"/>
      <c r="CG1209" s="154"/>
      <c r="CH1209" s="154"/>
      <c r="CI1209" s="154"/>
      <c r="CJ1209" s="154"/>
      <c r="CK1209" s="154"/>
      <c r="CL1209" s="154"/>
      <c r="CM1209" s="154"/>
      <c r="CN1209" s="154"/>
      <c r="CO1209" s="154"/>
      <c r="CP1209" s="154"/>
      <c r="CQ1209" s="154"/>
      <c r="CR1209" s="154"/>
      <c r="CS1209" s="154"/>
      <c r="CT1209" s="154"/>
      <c r="CU1209" s="154"/>
      <c r="CV1209" s="154"/>
      <c r="CW1209" s="154"/>
      <c r="CX1209" s="154"/>
      <c r="CY1209" s="154"/>
      <c r="CZ1209" s="154"/>
      <c r="DA1209" s="154"/>
      <c r="DB1209" s="154"/>
      <c r="DC1209" s="154"/>
      <c r="DD1209" s="154"/>
      <c r="DE1209" s="154"/>
      <c r="DF1209" s="154"/>
      <c r="DG1209" s="154"/>
      <c r="DH1209" s="154"/>
      <c r="DI1209" s="154"/>
      <c r="DJ1209" s="154"/>
      <c r="DK1209" s="154"/>
      <c r="DL1209" s="154"/>
      <c r="DM1209" s="154"/>
      <c r="DN1209" s="154"/>
      <c r="DO1209" s="154"/>
      <c r="DP1209" s="154"/>
      <c r="DQ1209" s="154"/>
      <c r="DR1209" s="154"/>
      <c r="DS1209" s="154"/>
      <c r="DT1209" s="154"/>
      <c r="DU1209" s="154"/>
      <c r="DV1209" s="154"/>
      <c r="DW1209" s="154"/>
      <c r="DX1209" s="154"/>
      <c r="DY1209" s="154"/>
      <c r="DZ1209" s="154"/>
      <c r="EA1209" s="154"/>
      <c r="EB1209" s="154"/>
      <c r="EC1209" s="154"/>
      <c r="ED1209" s="154"/>
      <c r="EE1209" s="154"/>
      <c r="EF1209" s="154"/>
      <c r="EG1209" s="154"/>
      <c r="EH1209" s="154"/>
      <c r="EI1209" s="154"/>
      <c r="EJ1209" s="154"/>
      <c r="EK1209" s="154"/>
      <c r="EL1209" s="154"/>
      <c r="EM1209" s="154"/>
      <c r="EN1209" s="154"/>
      <c r="EO1209" s="154"/>
      <c r="EP1209" s="154"/>
      <c r="EQ1209" s="154"/>
      <c r="ER1209" s="154"/>
      <c r="ES1209" s="154"/>
      <c r="ET1209" s="154"/>
      <c r="EU1209" s="154"/>
      <c r="EV1209" s="154"/>
    </row>
    <row r="1210" spans="32:152" ht="12.75">
      <c r="AF1210" s="154"/>
      <c r="AG1210" s="154"/>
      <c r="AH1210" s="154"/>
      <c r="AI1210" s="154"/>
      <c r="AJ1210" s="154"/>
      <c r="AK1210" s="154"/>
      <c r="AL1210" s="154"/>
      <c r="AM1210" s="154"/>
      <c r="AN1210" s="154"/>
      <c r="AO1210" s="154"/>
      <c r="AP1210" s="154"/>
      <c r="AQ1210" s="154"/>
      <c r="AR1210" s="154"/>
      <c r="AS1210" s="154"/>
      <c r="AT1210" s="154"/>
      <c r="AU1210" s="154"/>
      <c r="AV1210" s="154"/>
      <c r="AW1210" s="154"/>
      <c r="AX1210" s="154"/>
      <c r="AY1210" s="154"/>
      <c r="AZ1210" s="154"/>
      <c r="BA1210" s="154"/>
      <c r="BB1210" s="154"/>
      <c r="BC1210" s="154"/>
      <c r="BD1210" s="154"/>
      <c r="BE1210" s="154"/>
      <c r="BF1210" s="154"/>
      <c r="BG1210" s="154"/>
      <c r="BH1210" s="154"/>
      <c r="BI1210" s="154"/>
      <c r="BJ1210" s="154"/>
      <c r="BK1210" s="154"/>
      <c r="BL1210" s="154"/>
      <c r="BM1210" s="154"/>
      <c r="BN1210" s="154"/>
      <c r="BO1210" s="154"/>
      <c r="BP1210" s="154"/>
      <c r="BQ1210" s="154"/>
      <c r="BR1210" s="154"/>
      <c r="BS1210" s="154"/>
      <c r="BT1210" s="154"/>
      <c r="BU1210" s="154"/>
      <c r="BV1210" s="154"/>
      <c r="BW1210" s="154"/>
      <c r="BX1210" s="154"/>
      <c r="BY1210" s="154"/>
      <c r="BZ1210" s="154"/>
      <c r="CA1210" s="154"/>
      <c r="CB1210" s="154"/>
      <c r="CC1210" s="154"/>
      <c r="CD1210" s="154"/>
      <c r="CE1210" s="154"/>
      <c r="CF1210" s="154"/>
      <c r="CG1210" s="154"/>
      <c r="CH1210" s="154"/>
      <c r="CI1210" s="154"/>
      <c r="CJ1210" s="154"/>
      <c r="CK1210" s="154"/>
      <c r="CL1210" s="154"/>
      <c r="CM1210" s="154"/>
      <c r="CN1210" s="154"/>
      <c r="CO1210" s="154"/>
      <c r="CP1210" s="154"/>
      <c r="CQ1210" s="154"/>
      <c r="CR1210" s="154"/>
      <c r="CS1210" s="154"/>
      <c r="CT1210" s="154"/>
      <c r="CU1210" s="154"/>
      <c r="CV1210" s="154"/>
      <c r="CW1210" s="154"/>
      <c r="CX1210" s="154"/>
      <c r="CY1210" s="154"/>
      <c r="CZ1210" s="154"/>
      <c r="DA1210" s="154"/>
      <c r="DB1210" s="154"/>
      <c r="DC1210" s="154"/>
      <c r="DD1210" s="154"/>
      <c r="DE1210" s="154"/>
      <c r="DF1210" s="154"/>
      <c r="DG1210" s="154"/>
      <c r="DH1210" s="154"/>
      <c r="DI1210" s="154"/>
      <c r="DJ1210" s="154"/>
      <c r="DK1210" s="154"/>
      <c r="DL1210" s="154"/>
      <c r="DM1210" s="154"/>
      <c r="DN1210" s="154"/>
      <c r="DO1210" s="154"/>
      <c r="DP1210" s="154"/>
      <c r="DQ1210" s="154"/>
      <c r="DR1210" s="154"/>
      <c r="DS1210" s="154"/>
      <c r="DT1210" s="154"/>
      <c r="DU1210" s="154"/>
      <c r="DV1210" s="154"/>
      <c r="DW1210" s="154"/>
      <c r="DX1210" s="154"/>
      <c r="DY1210" s="154"/>
      <c r="DZ1210" s="154"/>
      <c r="EA1210" s="154"/>
      <c r="EB1210" s="154"/>
      <c r="EC1210" s="154"/>
      <c r="ED1210" s="154"/>
      <c r="EE1210" s="154"/>
      <c r="EF1210" s="154"/>
      <c r="EG1210" s="154"/>
      <c r="EH1210" s="154"/>
      <c r="EI1210" s="154"/>
      <c r="EJ1210" s="154"/>
      <c r="EK1210" s="154"/>
      <c r="EL1210" s="154"/>
      <c r="EM1210" s="154"/>
      <c r="EN1210" s="154"/>
      <c r="EO1210" s="154"/>
      <c r="EP1210" s="154"/>
      <c r="EQ1210" s="154"/>
      <c r="ER1210" s="154"/>
      <c r="ES1210" s="154"/>
      <c r="ET1210" s="154"/>
      <c r="EU1210" s="154"/>
      <c r="EV1210" s="154"/>
    </row>
    <row r="1211" spans="32:152" ht="12.75">
      <c r="AF1211" s="154"/>
      <c r="AG1211" s="154"/>
      <c r="AH1211" s="154"/>
      <c r="AI1211" s="154"/>
      <c r="AJ1211" s="154"/>
      <c r="AK1211" s="154"/>
      <c r="AL1211" s="154"/>
      <c r="AM1211" s="154"/>
      <c r="AN1211" s="154"/>
      <c r="AO1211" s="154"/>
      <c r="AP1211" s="154"/>
      <c r="AQ1211" s="154"/>
      <c r="AR1211" s="154"/>
      <c r="AS1211" s="154"/>
      <c r="AT1211" s="154"/>
      <c r="AU1211" s="154"/>
      <c r="AV1211" s="154"/>
      <c r="AW1211" s="154"/>
      <c r="AX1211" s="154"/>
      <c r="AY1211" s="154"/>
      <c r="AZ1211" s="154"/>
      <c r="BA1211" s="154"/>
      <c r="BB1211" s="154"/>
      <c r="BC1211" s="154"/>
      <c r="BD1211" s="154"/>
      <c r="BE1211" s="154"/>
      <c r="BF1211" s="154"/>
      <c r="BG1211" s="154"/>
      <c r="BH1211" s="154"/>
      <c r="BI1211" s="154"/>
      <c r="BJ1211" s="154"/>
      <c r="BK1211" s="154"/>
      <c r="BL1211" s="154"/>
      <c r="BM1211" s="154"/>
      <c r="BN1211" s="154"/>
      <c r="BO1211" s="154"/>
      <c r="BP1211" s="154"/>
      <c r="BQ1211" s="154"/>
      <c r="BR1211" s="154"/>
      <c r="BS1211" s="154"/>
      <c r="BT1211" s="154"/>
      <c r="BU1211" s="154"/>
      <c r="BV1211" s="154"/>
      <c r="BW1211" s="154"/>
      <c r="BX1211" s="154"/>
      <c r="BY1211" s="154"/>
      <c r="BZ1211" s="154"/>
      <c r="CA1211" s="154"/>
      <c r="CB1211" s="154"/>
      <c r="CC1211" s="154"/>
      <c r="CD1211" s="154"/>
      <c r="CE1211" s="154"/>
      <c r="CF1211" s="154"/>
      <c r="CG1211" s="154"/>
      <c r="CH1211" s="154"/>
      <c r="CI1211" s="154"/>
      <c r="CJ1211" s="154"/>
      <c r="CK1211" s="154"/>
      <c r="CL1211" s="154"/>
      <c r="CM1211" s="154"/>
      <c r="CN1211" s="154"/>
      <c r="CO1211" s="154"/>
      <c r="CP1211" s="154"/>
      <c r="CQ1211" s="154"/>
      <c r="CR1211" s="154"/>
      <c r="CS1211" s="154"/>
      <c r="CT1211" s="154"/>
      <c r="CU1211" s="154"/>
      <c r="CV1211" s="154"/>
      <c r="CW1211" s="154"/>
      <c r="CX1211" s="154"/>
      <c r="CY1211" s="154"/>
      <c r="CZ1211" s="154"/>
      <c r="DA1211" s="154"/>
      <c r="DB1211" s="154"/>
      <c r="DC1211" s="154"/>
      <c r="DD1211" s="154"/>
      <c r="DE1211" s="154"/>
      <c r="DF1211" s="154"/>
      <c r="DG1211" s="154"/>
      <c r="DH1211" s="154"/>
      <c r="DI1211" s="154"/>
      <c r="DJ1211" s="154"/>
      <c r="DK1211" s="154"/>
      <c r="DL1211" s="154"/>
      <c r="DM1211" s="154"/>
      <c r="DN1211" s="154"/>
      <c r="DO1211" s="154"/>
      <c r="DP1211" s="154"/>
      <c r="DQ1211" s="154"/>
      <c r="DR1211" s="154"/>
      <c r="DS1211" s="154"/>
      <c r="DT1211" s="154"/>
      <c r="DU1211" s="154"/>
      <c r="DV1211" s="154"/>
      <c r="DW1211" s="154"/>
      <c r="DX1211" s="154"/>
      <c r="DY1211" s="154"/>
      <c r="DZ1211" s="154"/>
      <c r="EA1211" s="154"/>
      <c r="EB1211" s="154"/>
      <c r="EC1211" s="154"/>
      <c r="ED1211" s="154"/>
      <c r="EE1211" s="154"/>
      <c r="EF1211" s="154"/>
      <c r="EG1211" s="154"/>
      <c r="EH1211" s="154"/>
      <c r="EI1211" s="154"/>
      <c r="EJ1211" s="154"/>
      <c r="EK1211" s="154"/>
      <c r="EL1211" s="154"/>
      <c r="EM1211" s="154"/>
      <c r="EN1211" s="154"/>
      <c r="EO1211" s="154"/>
      <c r="EP1211" s="154"/>
      <c r="EQ1211" s="154"/>
      <c r="ER1211" s="154"/>
      <c r="ES1211" s="154"/>
      <c r="ET1211" s="154"/>
      <c r="EU1211" s="154"/>
      <c r="EV1211" s="154"/>
    </row>
    <row r="1212" spans="32:152" ht="12.75">
      <c r="AF1212" s="154"/>
      <c r="AG1212" s="154"/>
      <c r="AH1212" s="154"/>
      <c r="AI1212" s="154"/>
      <c r="AJ1212" s="154"/>
      <c r="AK1212" s="154"/>
      <c r="AL1212" s="154"/>
      <c r="AM1212" s="154"/>
      <c r="AN1212" s="154"/>
      <c r="AO1212" s="154"/>
      <c r="AP1212" s="154"/>
      <c r="AQ1212" s="154"/>
      <c r="AR1212" s="154"/>
      <c r="AS1212" s="154"/>
      <c r="AT1212" s="154"/>
      <c r="AU1212" s="154"/>
      <c r="AV1212" s="154"/>
      <c r="AW1212" s="154"/>
      <c r="AX1212" s="154"/>
      <c r="AY1212" s="154"/>
      <c r="AZ1212" s="154"/>
      <c r="BA1212" s="154"/>
      <c r="BB1212" s="154"/>
      <c r="BC1212" s="154"/>
      <c r="BD1212" s="154"/>
      <c r="BE1212" s="154"/>
      <c r="BF1212" s="154"/>
      <c r="BG1212" s="154"/>
      <c r="BH1212" s="154"/>
      <c r="BI1212" s="154"/>
      <c r="BJ1212" s="154"/>
      <c r="BK1212" s="154"/>
      <c r="BL1212" s="154"/>
      <c r="BM1212" s="154"/>
      <c r="BN1212" s="154"/>
      <c r="BO1212" s="154"/>
      <c r="BP1212" s="154"/>
      <c r="BQ1212" s="154"/>
      <c r="BR1212" s="154"/>
      <c r="BS1212" s="154"/>
      <c r="BT1212" s="154"/>
      <c r="BU1212" s="154"/>
      <c r="BV1212" s="154"/>
      <c r="BW1212" s="154"/>
      <c r="BX1212" s="154"/>
      <c r="BY1212" s="154"/>
      <c r="BZ1212" s="154"/>
      <c r="CA1212" s="154"/>
      <c r="CB1212" s="154"/>
      <c r="CC1212" s="154"/>
      <c r="CD1212" s="154"/>
      <c r="CE1212" s="154"/>
      <c r="CF1212" s="154"/>
      <c r="CG1212" s="154"/>
      <c r="CH1212" s="154"/>
      <c r="CI1212" s="154"/>
      <c r="CJ1212" s="154"/>
      <c r="CK1212" s="154"/>
      <c r="CL1212" s="154"/>
      <c r="CM1212" s="154"/>
      <c r="CN1212" s="154"/>
      <c r="CO1212" s="154"/>
      <c r="CP1212" s="154"/>
      <c r="CQ1212" s="154"/>
      <c r="CR1212" s="154"/>
      <c r="CS1212" s="154"/>
      <c r="CT1212" s="154"/>
      <c r="CU1212" s="154"/>
      <c r="CV1212" s="154"/>
      <c r="CW1212" s="154"/>
      <c r="CX1212" s="154"/>
      <c r="CY1212" s="154"/>
      <c r="CZ1212" s="154"/>
      <c r="DA1212" s="154"/>
      <c r="DB1212" s="154"/>
      <c r="DC1212" s="154"/>
      <c r="DD1212" s="154"/>
      <c r="DE1212" s="154"/>
      <c r="DF1212" s="154"/>
      <c r="DG1212" s="154"/>
      <c r="DH1212" s="154"/>
      <c r="DI1212" s="154"/>
      <c r="DJ1212" s="154"/>
      <c r="DK1212" s="154"/>
      <c r="DL1212" s="154"/>
      <c r="DM1212" s="154"/>
      <c r="DN1212" s="154"/>
      <c r="DO1212" s="154"/>
      <c r="DP1212" s="154"/>
      <c r="DQ1212" s="154"/>
      <c r="DR1212" s="154"/>
      <c r="DS1212" s="154"/>
      <c r="DT1212" s="154"/>
      <c r="DU1212" s="154"/>
      <c r="DV1212" s="154"/>
      <c r="DW1212" s="154"/>
      <c r="DX1212" s="154"/>
      <c r="DY1212" s="154"/>
      <c r="DZ1212" s="154"/>
      <c r="EA1212" s="154"/>
      <c r="EB1212" s="154"/>
      <c r="EC1212" s="154"/>
      <c r="ED1212" s="154"/>
      <c r="EE1212" s="154"/>
      <c r="EF1212" s="154"/>
      <c r="EG1212" s="154"/>
      <c r="EH1212" s="154"/>
      <c r="EI1212" s="154"/>
      <c r="EJ1212" s="154"/>
      <c r="EK1212" s="154"/>
      <c r="EL1212" s="154"/>
      <c r="EM1212" s="154"/>
      <c r="EN1212" s="154"/>
      <c r="EO1212" s="154"/>
      <c r="EP1212" s="154"/>
      <c r="EQ1212" s="154"/>
      <c r="ER1212" s="154"/>
      <c r="ES1212" s="154"/>
      <c r="ET1212" s="154"/>
      <c r="EU1212" s="154"/>
      <c r="EV1212" s="154"/>
    </row>
    <row r="1213" spans="32:152" ht="12.75">
      <c r="AF1213" s="154"/>
      <c r="AG1213" s="154"/>
      <c r="AH1213" s="154"/>
      <c r="AI1213" s="154"/>
      <c r="AJ1213" s="154"/>
      <c r="AK1213" s="154"/>
      <c r="AL1213" s="154"/>
      <c r="AM1213" s="154"/>
      <c r="AN1213" s="154"/>
      <c r="AO1213" s="154"/>
      <c r="AP1213" s="154"/>
      <c r="AQ1213" s="154"/>
      <c r="AR1213" s="154"/>
      <c r="AS1213" s="154"/>
      <c r="AT1213" s="154"/>
      <c r="AU1213" s="154"/>
      <c r="AV1213" s="154"/>
      <c r="AW1213" s="154"/>
      <c r="AX1213" s="154"/>
      <c r="AY1213" s="154"/>
      <c r="AZ1213" s="154"/>
      <c r="BA1213" s="154"/>
      <c r="BB1213" s="154"/>
      <c r="BC1213" s="154"/>
      <c r="BD1213" s="154"/>
      <c r="BE1213" s="154"/>
      <c r="BF1213" s="154"/>
      <c r="BG1213" s="154"/>
      <c r="BH1213" s="154"/>
      <c r="BI1213" s="154"/>
      <c r="BJ1213" s="154"/>
      <c r="BK1213" s="154"/>
      <c r="BL1213" s="154"/>
      <c r="BM1213" s="154"/>
      <c r="BN1213" s="154"/>
      <c r="BO1213" s="154"/>
      <c r="BP1213" s="154"/>
      <c r="BQ1213" s="154"/>
      <c r="BR1213" s="154"/>
      <c r="BS1213" s="154"/>
      <c r="BT1213" s="154"/>
      <c r="BU1213" s="154"/>
      <c r="BV1213" s="154"/>
      <c r="BW1213" s="154"/>
      <c r="BX1213" s="154"/>
      <c r="BY1213" s="154"/>
      <c r="BZ1213" s="154"/>
      <c r="CA1213" s="154"/>
      <c r="CB1213" s="154"/>
      <c r="CC1213" s="154"/>
      <c r="CD1213" s="154"/>
      <c r="CE1213" s="154"/>
      <c r="CF1213" s="154"/>
      <c r="CG1213" s="154"/>
      <c r="CH1213" s="154"/>
      <c r="CI1213" s="154"/>
      <c r="CJ1213" s="154"/>
      <c r="CK1213" s="154"/>
      <c r="CL1213" s="154"/>
      <c r="CM1213" s="154"/>
      <c r="CN1213" s="154"/>
      <c r="CO1213" s="154"/>
      <c r="CP1213" s="154"/>
      <c r="CQ1213" s="154"/>
      <c r="CR1213" s="154"/>
      <c r="CS1213" s="154"/>
      <c r="CT1213" s="154"/>
      <c r="CU1213" s="154"/>
      <c r="CV1213" s="154"/>
      <c r="CW1213" s="154"/>
      <c r="CX1213" s="154"/>
      <c r="CY1213" s="154"/>
      <c r="CZ1213" s="154"/>
      <c r="DA1213" s="154"/>
      <c r="DB1213" s="154"/>
      <c r="DC1213" s="154"/>
      <c r="DD1213" s="154"/>
      <c r="DE1213" s="154"/>
      <c r="DF1213" s="154"/>
      <c r="DG1213" s="154"/>
      <c r="DH1213" s="154"/>
      <c r="DI1213" s="154"/>
      <c r="DJ1213" s="154"/>
      <c r="DK1213" s="154"/>
      <c r="DL1213" s="154"/>
      <c r="DM1213" s="154"/>
      <c r="DN1213" s="154"/>
      <c r="DO1213" s="154"/>
      <c r="DP1213" s="154"/>
      <c r="DQ1213" s="154"/>
      <c r="DR1213" s="154"/>
      <c r="DS1213" s="154"/>
      <c r="DT1213" s="154"/>
      <c r="DU1213" s="154"/>
      <c r="DV1213" s="154"/>
      <c r="DW1213" s="154"/>
      <c r="DX1213" s="154"/>
      <c r="DY1213" s="154"/>
      <c r="DZ1213" s="154"/>
      <c r="EA1213" s="154"/>
      <c r="EB1213" s="154"/>
      <c r="EC1213" s="154"/>
      <c r="ED1213" s="154"/>
      <c r="EE1213" s="154"/>
      <c r="EF1213" s="154"/>
      <c r="EG1213" s="154"/>
      <c r="EH1213" s="154"/>
      <c r="EI1213" s="154"/>
      <c r="EJ1213" s="154"/>
      <c r="EK1213" s="154"/>
      <c r="EL1213" s="154"/>
      <c r="EM1213" s="154"/>
      <c r="EN1213" s="154"/>
      <c r="EO1213" s="154"/>
      <c r="EP1213" s="154"/>
      <c r="EQ1213" s="154"/>
      <c r="ER1213" s="154"/>
      <c r="ES1213" s="154"/>
      <c r="ET1213" s="154"/>
      <c r="EU1213" s="154"/>
      <c r="EV1213" s="154"/>
    </row>
    <row r="1214" spans="32:152" ht="12.75">
      <c r="AF1214" s="154"/>
      <c r="AG1214" s="154"/>
      <c r="AH1214" s="154"/>
      <c r="AI1214" s="154"/>
      <c r="AJ1214" s="154"/>
      <c r="AK1214" s="154"/>
      <c r="AL1214" s="154"/>
      <c r="AM1214" s="154"/>
      <c r="AN1214" s="154"/>
      <c r="AO1214" s="154"/>
      <c r="AP1214" s="154"/>
      <c r="AQ1214" s="154"/>
      <c r="AR1214" s="154"/>
      <c r="AS1214" s="154"/>
      <c r="AT1214" s="154"/>
      <c r="AU1214" s="154"/>
      <c r="AV1214" s="154"/>
      <c r="AW1214" s="154"/>
      <c r="AX1214" s="154"/>
      <c r="AY1214" s="154"/>
      <c r="AZ1214" s="154"/>
      <c r="BA1214" s="154"/>
      <c r="BB1214" s="154"/>
      <c r="BC1214" s="154"/>
      <c r="BD1214" s="154"/>
      <c r="BE1214" s="154"/>
      <c r="BF1214" s="154"/>
      <c r="BG1214" s="154"/>
      <c r="BH1214" s="154"/>
      <c r="BI1214" s="154"/>
      <c r="BJ1214" s="154"/>
      <c r="BK1214" s="154"/>
      <c r="BL1214" s="154"/>
      <c r="BM1214" s="154"/>
      <c r="BN1214" s="154"/>
      <c r="BO1214" s="154"/>
      <c r="BP1214" s="154"/>
      <c r="BQ1214" s="154"/>
      <c r="BR1214" s="154"/>
      <c r="BS1214" s="154"/>
      <c r="BT1214" s="154"/>
      <c r="BU1214" s="154"/>
      <c r="BV1214" s="154"/>
      <c r="BW1214" s="154"/>
      <c r="BX1214" s="154"/>
      <c r="BY1214" s="154"/>
      <c r="BZ1214" s="154"/>
      <c r="CA1214" s="154"/>
      <c r="CB1214" s="154"/>
      <c r="CC1214" s="154"/>
      <c r="CD1214" s="154"/>
      <c r="CE1214" s="154"/>
      <c r="CF1214" s="154"/>
      <c r="CG1214" s="154"/>
      <c r="CH1214" s="154"/>
      <c r="CI1214" s="154"/>
      <c r="CJ1214" s="154"/>
      <c r="CK1214" s="154"/>
      <c r="CL1214" s="154"/>
      <c r="CM1214" s="154"/>
      <c r="CN1214" s="154"/>
      <c r="CO1214" s="154"/>
      <c r="CP1214" s="154"/>
      <c r="CQ1214" s="154"/>
      <c r="CR1214" s="154"/>
      <c r="CS1214" s="154"/>
      <c r="CT1214" s="154"/>
      <c r="CU1214" s="154"/>
      <c r="CV1214" s="154"/>
      <c r="CW1214" s="154"/>
      <c r="CX1214" s="154"/>
      <c r="CY1214" s="154"/>
      <c r="CZ1214" s="154"/>
      <c r="DA1214" s="154"/>
      <c r="DB1214" s="154"/>
      <c r="DC1214" s="154"/>
      <c r="DD1214" s="154"/>
      <c r="DE1214" s="154"/>
      <c r="DF1214" s="154"/>
      <c r="DG1214" s="154"/>
      <c r="DH1214" s="154"/>
      <c r="DI1214" s="154"/>
      <c r="DJ1214" s="154"/>
      <c r="DK1214" s="154"/>
      <c r="DL1214" s="154"/>
      <c r="DM1214" s="154"/>
      <c r="DN1214" s="154"/>
      <c r="DO1214" s="154"/>
      <c r="DP1214" s="154"/>
      <c r="DQ1214" s="154"/>
      <c r="DR1214" s="154"/>
      <c r="DS1214" s="154"/>
      <c r="DT1214" s="154"/>
      <c r="DU1214" s="154"/>
      <c r="DV1214" s="154"/>
      <c r="DW1214" s="154"/>
      <c r="DX1214" s="154"/>
      <c r="DY1214" s="154"/>
      <c r="DZ1214" s="154"/>
      <c r="EA1214" s="154"/>
      <c r="EB1214" s="154"/>
      <c r="EC1214" s="154"/>
      <c r="ED1214" s="154"/>
      <c r="EE1214" s="154"/>
      <c r="EF1214" s="154"/>
      <c r="EG1214" s="154"/>
      <c r="EH1214" s="154"/>
      <c r="EI1214" s="154"/>
      <c r="EJ1214" s="154"/>
      <c r="EK1214" s="154"/>
      <c r="EL1214" s="154"/>
      <c r="EM1214" s="154"/>
      <c r="EN1214" s="154"/>
      <c r="EO1214" s="154"/>
      <c r="EP1214" s="154"/>
      <c r="EQ1214" s="154"/>
      <c r="ER1214" s="154"/>
      <c r="ES1214" s="154"/>
      <c r="ET1214" s="154"/>
      <c r="EU1214" s="154"/>
      <c r="EV1214" s="154"/>
    </row>
    <row r="1215" spans="32:152" ht="12.75">
      <c r="AF1215" s="154"/>
      <c r="AG1215" s="154"/>
      <c r="AH1215" s="154"/>
      <c r="AI1215" s="154"/>
      <c r="AJ1215" s="154"/>
      <c r="AK1215" s="154"/>
      <c r="AL1215" s="154"/>
      <c r="AM1215" s="154"/>
      <c r="AN1215" s="154"/>
      <c r="AO1215" s="154"/>
      <c r="AP1215" s="154"/>
      <c r="AQ1215" s="154"/>
      <c r="AR1215" s="154"/>
      <c r="AS1215" s="154"/>
      <c r="AT1215" s="154"/>
      <c r="AU1215" s="154"/>
      <c r="AV1215" s="154"/>
      <c r="AW1215" s="154"/>
      <c r="AX1215" s="154"/>
      <c r="AY1215" s="154"/>
      <c r="AZ1215" s="154"/>
      <c r="BA1215" s="154"/>
      <c r="BB1215" s="154"/>
      <c r="BC1215" s="154"/>
      <c r="BD1215" s="154"/>
      <c r="BE1215" s="154"/>
      <c r="BF1215" s="154"/>
      <c r="BG1215" s="154"/>
      <c r="BH1215" s="154"/>
      <c r="BI1215" s="154"/>
      <c r="BJ1215" s="154"/>
      <c r="BK1215" s="154"/>
      <c r="BL1215" s="154"/>
      <c r="BM1215" s="154"/>
      <c r="BN1215" s="154"/>
      <c r="BO1215" s="154"/>
      <c r="BP1215" s="154"/>
      <c r="BQ1215" s="154"/>
      <c r="BR1215" s="154"/>
      <c r="BS1215" s="154"/>
      <c r="BT1215" s="154"/>
      <c r="BU1215" s="154"/>
      <c r="BV1215" s="154"/>
      <c r="BW1215" s="154"/>
      <c r="BX1215" s="154"/>
      <c r="BY1215" s="154"/>
      <c r="BZ1215" s="154"/>
      <c r="CA1215" s="154"/>
      <c r="CB1215" s="154"/>
      <c r="CC1215" s="154"/>
      <c r="CD1215" s="154"/>
      <c r="CE1215" s="154"/>
      <c r="CF1215" s="154"/>
      <c r="CG1215" s="154"/>
      <c r="CH1215" s="154"/>
      <c r="CI1215" s="154"/>
      <c r="CJ1215" s="154"/>
      <c r="CK1215" s="154"/>
      <c r="CL1215" s="154"/>
      <c r="CM1215" s="154"/>
      <c r="CN1215" s="154"/>
      <c r="CO1215" s="154"/>
      <c r="CP1215" s="154"/>
      <c r="CQ1215" s="154"/>
      <c r="CR1215" s="154"/>
      <c r="CS1215" s="154"/>
      <c r="CT1215" s="154"/>
      <c r="CU1215" s="154"/>
      <c r="CV1215" s="154"/>
      <c r="CW1215" s="154"/>
      <c r="CX1215" s="154"/>
      <c r="CY1215" s="154"/>
      <c r="CZ1215" s="154"/>
      <c r="DA1215" s="154"/>
      <c r="DB1215" s="154"/>
      <c r="DC1215" s="154"/>
      <c r="DD1215" s="154"/>
      <c r="DE1215" s="154"/>
      <c r="DF1215" s="154"/>
      <c r="DG1215" s="154"/>
      <c r="DH1215" s="154"/>
      <c r="DI1215" s="154"/>
      <c r="DJ1215" s="154"/>
      <c r="DK1215" s="154"/>
      <c r="DL1215" s="154"/>
      <c r="DM1215" s="154"/>
      <c r="DN1215" s="154"/>
      <c r="DO1215" s="154"/>
      <c r="DP1215" s="154"/>
      <c r="DQ1215" s="154"/>
      <c r="DR1215" s="154"/>
      <c r="DS1215" s="154"/>
      <c r="DT1215" s="154"/>
      <c r="DU1215" s="154"/>
      <c r="DV1215" s="154"/>
      <c r="DW1215" s="154"/>
      <c r="DX1215" s="154"/>
      <c r="DY1215" s="154"/>
      <c r="DZ1215" s="154"/>
      <c r="EA1215" s="154"/>
      <c r="EB1215" s="154"/>
      <c r="EC1215" s="154"/>
      <c r="ED1215" s="154"/>
      <c r="EE1215" s="154"/>
      <c r="EF1215" s="154"/>
      <c r="EG1215" s="154"/>
      <c r="EH1215" s="154"/>
      <c r="EI1215" s="154"/>
      <c r="EJ1215" s="154"/>
      <c r="EK1215" s="154"/>
      <c r="EL1215" s="154"/>
      <c r="EM1215" s="154"/>
      <c r="EN1215" s="154"/>
      <c r="EO1215" s="154"/>
      <c r="EP1215" s="154"/>
      <c r="EQ1215" s="154"/>
      <c r="ER1215" s="154"/>
      <c r="ES1215" s="154"/>
      <c r="ET1215" s="154"/>
      <c r="EU1215" s="154"/>
      <c r="EV1215" s="154"/>
    </row>
    <row r="1216" spans="32:152" ht="12.75">
      <c r="AF1216" s="154"/>
      <c r="AG1216" s="154"/>
      <c r="AH1216" s="154"/>
      <c r="AI1216" s="154"/>
      <c r="AJ1216" s="154"/>
      <c r="AK1216" s="154"/>
      <c r="AL1216" s="154"/>
      <c r="AM1216" s="154"/>
      <c r="AN1216" s="154"/>
      <c r="AO1216" s="154"/>
      <c r="AP1216" s="154"/>
      <c r="AQ1216" s="154"/>
      <c r="AR1216" s="154"/>
      <c r="AS1216" s="154"/>
      <c r="AT1216" s="154"/>
      <c r="AU1216" s="154"/>
      <c r="AV1216" s="154"/>
      <c r="AW1216" s="154"/>
      <c r="AX1216" s="154"/>
      <c r="AY1216" s="154"/>
      <c r="AZ1216" s="154"/>
      <c r="BA1216" s="154"/>
      <c r="BB1216" s="154"/>
      <c r="BC1216" s="154"/>
      <c r="BD1216" s="154"/>
      <c r="BE1216" s="154"/>
      <c r="BF1216" s="154"/>
      <c r="BG1216" s="154"/>
      <c r="BH1216" s="154"/>
      <c r="BI1216" s="154"/>
      <c r="BJ1216" s="154"/>
      <c r="BK1216" s="154"/>
      <c r="BL1216" s="154"/>
      <c r="BM1216" s="154"/>
      <c r="BN1216" s="154"/>
      <c r="BO1216" s="154"/>
      <c r="BP1216" s="154"/>
      <c r="BQ1216" s="154"/>
      <c r="BR1216" s="154"/>
      <c r="BS1216" s="154"/>
      <c r="BT1216" s="154"/>
      <c r="BU1216" s="154"/>
      <c r="BV1216" s="154"/>
      <c r="BW1216" s="154"/>
      <c r="BX1216" s="154"/>
      <c r="BY1216" s="154"/>
      <c r="BZ1216" s="154"/>
      <c r="CA1216" s="154"/>
      <c r="CB1216" s="154"/>
      <c r="CC1216" s="154"/>
      <c r="CD1216" s="154"/>
      <c r="CE1216" s="154"/>
      <c r="CF1216" s="154"/>
      <c r="CG1216" s="154"/>
      <c r="CH1216" s="154"/>
      <c r="CI1216" s="154"/>
      <c r="CJ1216" s="154"/>
      <c r="CK1216" s="154"/>
      <c r="CL1216" s="154"/>
      <c r="CM1216" s="154"/>
      <c r="CN1216" s="154"/>
      <c r="CO1216" s="154"/>
      <c r="CP1216" s="154"/>
      <c r="CQ1216" s="154"/>
      <c r="CR1216" s="154"/>
      <c r="CS1216" s="154"/>
      <c r="CT1216" s="154"/>
      <c r="CU1216" s="154"/>
      <c r="CV1216" s="154"/>
      <c r="CW1216" s="154"/>
      <c r="CX1216" s="154"/>
      <c r="CY1216" s="154"/>
      <c r="CZ1216" s="154"/>
      <c r="DA1216" s="154"/>
      <c r="DB1216" s="154"/>
      <c r="DC1216" s="154"/>
      <c r="DD1216" s="154"/>
      <c r="DE1216" s="154"/>
      <c r="DF1216" s="154"/>
      <c r="DG1216" s="154"/>
      <c r="DH1216" s="154"/>
      <c r="DI1216" s="154"/>
      <c r="DJ1216" s="154"/>
      <c r="DK1216" s="154"/>
      <c r="DL1216" s="154"/>
      <c r="DM1216" s="154"/>
      <c r="DN1216" s="154"/>
      <c r="DO1216" s="154"/>
      <c r="DP1216" s="154"/>
      <c r="DQ1216" s="154"/>
      <c r="DR1216" s="154"/>
      <c r="DS1216" s="154"/>
      <c r="DT1216" s="154"/>
      <c r="DU1216" s="154"/>
      <c r="DV1216" s="154"/>
      <c r="DW1216" s="154"/>
      <c r="DX1216" s="154"/>
      <c r="DY1216" s="154"/>
      <c r="DZ1216" s="154"/>
      <c r="EA1216" s="154"/>
      <c r="EB1216" s="154"/>
      <c r="EC1216" s="154"/>
      <c r="ED1216" s="154"/>
      <c r="EE1216" s="154"/>
      <c r="EF1216" s="154"/>
      <c r="EG1216" s="154"/>
      <c r="EH1216" s="154"/>
      <c r="EI1216" s="154"/>
      <c r="EJ1216" s="154"/>
      <c r="EK1216" s="154"/>
      <c r="EL1216" s="154"/>
      <c r="EM1216" s="154"/>
      <c r="EN1216" s="154"/>
      <c r="EO1216" s="154"/>
      <c r="EP1216" s="154"/>
      <c r="EQ1216" s="154"/>
      <c r="ER1216" s="154"/>
      <c r="ES1216" s="154"/>
      <c r="ET1216" s="154"/>
      <c r="EU1216" s="154"/>
      <c r="EV1216" s="154"/>
    </row>
    <row r="1217" spans="32:152" ht="12.75">
      <c r="AF1217" s="154"/>
      <c r="AG1217" s="154"/>
      <c r="AH1217" s="154"/>
      <c r="AI1217" s="154"/>
      <c r="AJ1217" s="154"/>
      <c r="AK1217" s="154"/>
      <c r="AL1217" s="154"/>
      <c r="AM1217" s="154"/>
      <c r="AN1217" s="154"/>
      <c r="AO1217" s="154"/>
      <c r="AP1217" s="154"/>
      <c r="AQ1217" s="154"/>
      <c r="AR1217" s="154"/>
      <c r="AS1217" s="154"/>
      <c r="AT1217" s="154"/>
      <c r="AU1217" s="154"/>
      <c r="AV1217" s="154"/>
      <c r="AW1217" s="154"/>
      <c r="AX1217" s="154"/>
      <c r="AY1217" s="154"/>
      <c r="AZ1217" s="154"/>
      <c r="BA1217" s="154"/>
      <c r="BB1217" s="154"/>
      <c r="BC1217" s="154"/>
      <c r="BD1217" s="154"/>
      <c r="BE1217" s="154"/>
      <c r="BF1217" s="154"/>
      <c r="BG1217" s="154"/>
      <c r="BH1217" s="154"/>
      <c r="BI1217" s="154"/>
      <c r="BJ1217" s="154"/>
      <c r="BK1217" s="154"/>
      <c r="BL1217" s="154"/>
      <c r="BM1217" s="154"/>
      <c r="BN1217" s="154"/>
      <c r="BO1217" s="154"/>
      <c r="BP1217" s="154"/>
      <c r="BQ1217" s="154"/>
      <c r="BR1217" s="154"/>
      <c r="BS1217" s="154"/>
      <c r="BT1217" s="154"/>
      <c r="BU1217" s="154"/>
      <c r="BV1217" s="154"/>
      <c r="BW1217" s="154"/>
      <c r="BX1217" s="154"/>
      <c r="BY1217" s="154"/>
      <c r="BZ1217" s="154"/>
      <c r="CA1217" s="154"/>
      <c r="CB1217" s="154"/>
      <c r="CC1217" s="154"/>
      <c r="CD1217" s="154"/>
      <c r="CE1217" s="154"/>
      <c r="CF1217" s="154"/>
      <c r="CG1217" s="154"/>
      <c r="CH1217" s="154"/>
      <c r="CI1217" s="154"/>
      <c r="CJ1217" s="154"/>
      <c r="CK1217" s="154"/>
      <c r="CL1217" s="154"/>
      <c r="CM1217" s="154"/>
      <c r="CN1217" s="154"/>
      <c r="CO1217" s="154"/>
      <c r="CP1217" s="154"/>
      <c r="CQ1217" s="154"/>
      <c r="CR1217" s="154"/>
      <c r="CS1217" s="154"/>
      <c r="CT1217" s="154"/>
      <c r="CU1217" s="154"/>
      <c r="CV1217" s="154"/>
      <c r="CW1217" s="154"/>
      <c r="CX1217" s="154"/>
      <c r="CY1217" s="154"/>
      <c r="CZ1217" s="154"/>
      <c r="DA1217" s="154"/>
      <c r="DB1217" s="154"/>
      <c r="DC1217" s="154"/>
      <c r="DD1217" s="154"/>
      <c r="DE1217" s="154"/>
      <c r="DF1217" s="154"/>
      <c r="DG1217" s="154"/>
      <c r="DH1217" s="154"/>
      <c r="DI1217" s="154"/>
      <c r="DJ1217" s="154"/>
      <c r="DK1217" s="154"/>
      <c r="DL1217" s="154"/>
      <c r="DM1217" s="154"/>
      <c r="DN1217" s="154"/>
      <c r="DO1217" s="154"/>
      <c r="DP1217" s="154"/>
      <c r="DQ1217" s="154"/>
      <c r="DR1217" s="154"/>
      <c r="DS1217" s="154"/>
      <c r="DT1217" s="154"/>
      <c r="DU1217" s="154"/>
      <c r="DV1217" s="154"/>
      <c r="DW1217" s="154"/>
      <c r="DX1217" s="154"/>
      <c r="DY1217" s="154"/>
      <c r="DZ1217" s="154"/>
      <c r="EA1217" s="154"/>
      <c r="EB1217" s="154"/>
      <c r="EC1217" s="154"/>
      <c r="ED1217" s="154"/>
      <c r="EE1217" s="154"/>
      <c r="EF1217" s="154"/>
      <c r="EG1217" s="154"/>
      <c r="EH1217" s="154"/>
      <c r="EI1217" s="154"/>
      <c r="EJ1217" s="154"/>
      <c r="EK1217" s="154"/>
      <c r="EL1217" s="154"/>
      <c r="EM1217" s="154"/>
      <c r="EN1217" s="154"/>
      <c r="EO1217" s="154"/>
      <c r="EP1217" s="154"/>
      <c r="EQ1217" s="154"/>
      <c r="ER1217" s="154"/>
      <c r="ES1217" s="154"/>
      <c r="ET1217" s="154"/>
      <c r="EU1217" s="154"/>
      <c r="EV1217" s="154"/>
    </row>
    <row r="1218" spans="32:152" ht="12.75">
      <c r="AF1218" s="154"/>
      <c r="AG1218" s="154"/>
      <c r="AH1218" s="154"/>
      <c r="AI1218" s="154"/>
      <c r="AJ1218" s="154"/>
      <c r="AK1218" s="154"/>
      <c r="AL1218" s="154"/>
      <c r="AM1218" s="154"/>
      <c r="AN1218" s="154"/>
      <c r="AO1218" s="154"/>
      <c r="AP1218" s="154"/>
      <c r="AQ1218" s="154"/>
      <c r="AR1218" s="154"/>
      <c r="AS1218" s="154"/>
      <c r="AT1218" s="154"/>
      <c r="AU1218" s="154"/>
      <c r="AV1218" s="154"/>
      <c r="AW1218" s="154"/>
      <c r="AX1218" s="154"/>
      <c r="AY1218" s="154"/>
      <c r="AZ1218" s="154"/>
      <c r="BA1218" s="154"/>
      <c r="BB1218" s="154"/>
      <c r="BC1218" s="154"/>
      <c r="BD1218" s="154"/>
      <c r="BE1218" s="154"/>
      <c r="BF1218" s="154"/>
      <c r="BG1218" s="154"/>
      <c r="BH1218" s="154"/>
      <c r="BI1218" s="154"/>
      <c r="BJ1218" s="154"/>
      <c r="BK1218" s="154"/>
      <c r="BL1218" s="154"/>
      <c r="BM1218" s="154"/>
      <c r="BN1218" s="154"/>
      <c r="BO1218" s="154"/>
      <c r="BP1218" s="154"/>
      <c r="BQ1218" s="154"/>
      <c r="BR1218" s="154"/>
      <c r="BS1218" s="154"/>
      <c r="BT1218" s="154"/>
      <c r="BU1218" s="154"/>
      <c r="BV1218" s="154"/>
      <c r="BW1218" s="154"/>
      <c r="BX1218" s="154"/>
      <c r="BY1218" s="154"/>
      <c r="BZ1218" s="154"/>
      <c r="CA1218" s="154"/>
      <c r="CB1218" s="154"/>
      <c r="CC1218" s="154"/>
      <c r="CD1218" s="154"/>
      <c r="CE1218" s="154"/>
      <c r="CF1218" s="154"/>
      <c r="CG1218" s="154"/>
      <c r="CH1218" s="154"/>
      <c r="CI1218" s="154"/>
      <c r="CJ1218" s="154"/>
      <c r="CK1218" s="154"/>
      <c r="CL1218" s="154"/>
      <c r="CM1218" s="154"/>
      <c r="CN1218" s="154"/>
      <c r="CO1218" s="154"/>
      <c r="CP1218" s="154"/>
      <c r="CQ1218" s="154"/>
      <c r="CR1218" s="154"/>
      <c r="CS1218" s="154"/>
      <c r="CT1218" s="154"/>
      <c r="CU1218" s="154"/>
      <c r="CV1218" s="154"/>
      <c r="CW1218" s="154"/>
      <c r="CX1218" s="154"/>
      <c r="CY1218" s="154"/>
      <c r="CZ1218" s="154"/>
      <c r="DA1218" s="154"/>
      <c r="DB1218" s="154"/>
      <c r="DC1218" s="154"/>
      <c r="DD1218" s="154"/>
      <c r="DE1218" s="154"/>
      <c r="DF1218" s="154"/>
      <c r="DG1218" s="154"/>
      <c r="DH1218" s="154"/>
      <c r="DI1218" s="154"/>
      <c r="DJ1218" s="154"/>
      <c r="DK1218" s="154"/>
      <c r="DL1218" s="154"/>
      <c r="DM1218" s="154"/>
      <c r="DN1218" s="154"/>
      <c r="DO1218" s="154"/>
      <c r="DP1218" s="154"/>
      <c r="DQ1218" s="154"/>
      <c r="DR1218" s="154"/>
      <c r="DS1218" s="154"/>
      <c r="DT1218" s="154"/>
      <c r="DU1218" s="154"/>
      <c r="DV1218" s="154"/>
      <c r="DW1218" s="154"/>
      <c r="DX1218" s="154"/>
      <c r="DY1218" s="154"/>
      <c r="DZ1218" s="154"/>
      <c r="EA1218" s="154"/>
      <c r="EB1218" s="154"/>
      <c r="EC1218" s="154"/>
      <c r="ED1218" s="154"/>
      <c r="EE1218" s="154"/>
      <c r="EF1218" s="154"/>
      <c r="EG1218" s="154"/>
      <c r="EH1218" s="154"/>
      <c r="EI1218" s="154"/>
      <c r="EJ1218" s="154"/>
      <c r="EK1218" s="154"/>
      <c r="EL1218" s="154"/>
      <c r="EM1218" s="154"/>
      <c r="EN1218" s="154"/>
      <c r="EO1218" s="154"/>
      <c r="EP1218" s="154"/>
      <c r="EQ1218" s="154"/>
      <c r="ER1218" s="154"/>
      <c r="ES1218" s="154"/>
      <c r="ET1218" s="154"/>
      <c r="EU1218" s="154"/>
      <c r="EV1218" s="154"/>
    </row>
    <row r="1219" spans="32:152" ht="12.75">
      <c r="AF1219" s="154"/>
      <c r="AG1219" s="154"/>
      <c r="AH1219" s="154"/>
      <c r="AI1219" s="154"/>
      <c r="AJ1219" s="154"/>
      <c r="AK1219" s="154"/>
      <c r="AL1219" s="154"/>
      <c r="AM1219" s="154"/>
      <c r="AN1219" s="154"/>
      <c r="AO1219" s="154"/>
      <c r="AP1219" s="154"/>
      <c r="AQ1219" s="154"/>
      <c r="AR1219" s="154"/>
      <c r="AS1219" s="154"/>
      <c r="AT1219" s="154"/>
      <c r="AU1219" s="154"/>
      <c r="AV1219" s="154"/>
      <c r="AW1219" s="154"/>
      <c r="AX1219" s="154"/>
      <c r="AY1219" s="154"/>
      <c r="AZ1219" s="154"/>
      <c r="BA1219" s="154"/>
      <c r="BB1219" s="154"/>
      <c r="BC1219" s="154"/>
      <c r="BD1219" s="154"/>
      <c r="BE1219" s="154"/>
      <c r="BF1219" s="154"/>
      <c r="BG1219" s="154"/>
      <c r="BH1219" s="154"/>
      <c r="BI1219" s="154"/>
      <c r="BJ1219" s="154"/>
      <c r="BK1219" s="154"/>
      <c r="BL1219" s="154"/>
      <c r="BM1219" s="154"/>
      <c r="BN1219" s="154"/>
      <c r="BO1219" s="154"/>
      <c r="BP1219" s="154"/>
      <c r="BQ1219" s="154"/>
      <c r="BR1219" s="154"/>
      <c r="BS1219" s="154"/>
      <c r="BT1219" s="154"/>
      <c r="BU1219" s="154"/>
      <c r="BV1219" s="154"/>
      <c r="BW1219" s="154"/>
      <c r="BX1219" s="154"/>
      <c r="BY1219" s="154"/>
      <c r="BZ1219" s="154"/>
      <c r="CA1219" s="154"/>
      <c r="CB1219" s="154"/>
      <c r="CC1219" s="154"/>
      <c r="CD1219" s="154"/>
      <c r="CE1219" s="154"/>
      <c r="CF1219" s="154"/>
      <c r="CG1219" s="154"/>
      <c r="CH1219" s="154"/>
      <c r="CI1219" s="154"/>
      <c r="CJ1219" s="154"/>
      <c r="CK1219" s="154"/>
      <c r="CL1219" s="154"/>
      <c r="CM1219" s="154"/>
      <c r="CN1219" s="154"/>
      <c r="CO1219" s="154"/>
      <c r="CP1219" s="154"/>
      <c r="CQ1219" s="154"/>
      <c r="CR1219" s="154"/>
      <c r="CS1219" s="154"/>
      <c r="CT1219" s="154"/>
      <c r="CU1219" s="154"/>
      <c r="CV1219" s="154"/>
      <c r="CW1219" s="154"/>
      <c r="CX1219" s="154"/>
      <c r="CY1219" s="154"/>
      <c r="CZ1219" s="154"/>
      <c r="DA1219" s="154"/>
      <c r="DB1219" s="154"/>
      <c r="DC1219" s="154"/>
      <c r="DD1219" s="154"/>
      <c r="DE1219" s="154"/>
      <c r="DF1219" s="154"/>
      <c r="DG1219" s="154"/>
      <c r="DH1219" s="154"/>
      <c r="DI1219" s="154"/>
      <c r="DJ1219" s="154"/>
      <c r="DK1219" s="154"/>
      <c r="DL1219" s="154"/>
      <c r="DM1219" s="154"/>
      <c r="DN1219" s="154"/>
      <c r="DO1219" s="154"/>
      <c r="DP1219" s="154"/>
      <c r="DQ1219" s="154"/>
      <c r="DR1219" s="154"/>
      <c r="DS1219" s="154"/>
      <c r="DT1219" s="154"/>
      <c r="DU1219" s="154"/>
      <c r="DV1219" s="154"/>
      <c r="DW1219" s="154"/>
      <c r="DX1219" s="154"/>
      <c r="DY1219" s="154"/>
      <c r="DZ1219" s="154"/>
      <c r="EA1219" s="154"/>
      <c r="EB1219" s="154"/>
      <c r="EC1219" s="154"/>
      <c r="ED1219" s="154"/>
      <c r="EE1219" s="154"/>
      <c r="EF1219" s="154"/>
      <c r="EG1219" s="154"/>
      <c r="EH1219" s="154"/>
      <c r="EI1219" s="154"/>
      <c r="EJ1219" s="154"/>
      <c r="EK1219" s="154"/>
      <c r="EL1219" s="154"/>
      <c r="EM1219" s="154"/>
      <c r="EN1219" s="154"/>
      <c r="EO1219" s="154"/>
      <c r="EP1219" s="154"/>
      <c r="EQ1219" s="154"/>
      <c r="ER1219" s="154"/>
      <c r="ES1219" s="154"/>
      <c r="ET1219" s="154"/>
      <c r="EU1219" s="154"/>
      <c r="EV1219" s="154"/>
    </row>
    <row r="1220" spans="32:152" ht="12.75">
      <c r="AF1220" s="154"/>
      <c r="AG1220" s="154"/>
      <c r="AH1220" s="154"/>
      <c r="AI1220" s="154"/>
      <c r="AJ1220" s="154"/>
      <c r="AK1220" s="154"/>
      <c r="AL1220" s="154"/>
      <c r="AM1220" s="154"/>
      <c r="AN1220" s="154"/>
      <c r="AO1220" s="154"/>
      <c r="AP1220" s="154"/>
      <c r="AQ1220" s="154"/>
      <c r="AR1220" s="154"/>
      <c r="AS1220" s="154"/>
      <c r="AT1220" s="154"/>
      <c r="AU1220" s="154"/>
      <c r="AV1220" s="154"/>
      <c r="AW1220" s="154"/>
      <c r="AX1220" s="154"/>
      <c r="AY1220" s="154"/>
      <c r="AZ1220" s="154"/>
      <c r="BA1220" s="154"/>
      <c r="BB1220" s="154"/>
      <c r="BC1220" s="154"/>
      <c r="BD1220" s="154"/>
      <c r="BE1220" s="154"/>
      <c r="BF1220" s="154"/>
      <c r="BG1220" s="154"/>
      <c r="BH1220" s="154"/>
      <c r="BI1220" s="154"/>
      <c r="BJ1220" s="154"/>
      <c r="BK1220" s="154"/>
      <c r="BL1220" s="154"/>
      <c r="BM1220" s="154"/>
      <c r="BN1220" s="154"/>
      <c r="BO1220" s="154"/>
      <c r="BP1220" s="154"/>
      <c r="BQ1220" s="154"/>
      <c r="BR1220" s="154"/>
      <c r="BS1220" s="154"/>
      <c r="BT1220" s="154"/>
      <c r="BU1220" s="154"/>
      <c r="BV1220" s="154"/>
      <c r="BW1220" s="154"/>
      <c r="BX1220" s="154"/>
      <c r="BY1220" s="154"/>
      <c r="BZ1220" s="154"/>
      <c r="CA1220" s="154"/>
      <c r="CB1220" s="154"/>
      <c r="CC1220" s="154"/>
      <c r="CD1220" s="154"/>
      <c r="CE1220" s="154"/>
      <c r="CF1220" s="154"/>
      <c r="CG1220" s="154"/>
      <c r="CH1220" s="154"/>
      <c r="CI1220" s="154"/>
      <c r="CJ1220" s="154"/>
      <c r="CK1220" s="154"/>
      <c r="CL1220" s="154"/>
      <c r="CM1220" s="154"/>
      <c r="CN1220" s="154"/>
      <c r="CO1220" s="154"/>
      <c r="CP1220" s="154"/>
      <c r="CQ1220" s="154"/>
      <c r="CR1220" s="154"/>
      <c r="CS1220" s="154"/>
      <c r="CT1220" s="154"/>
      <c r="CU1220" s="154"/>
      <c r="CV1220" s="154"/>
      <c r="CW1220" s="154"/>
      <c r="CX1220" s="154"/>
      <c r="CY1220" s="154"/>
      <c r="CZ1220" s="154"/>
      <c r="DA1220" s="154"/>
      <c r="DB1220" s="154"/>
      <c r="DC1220" s="154"/>
      <c r="DD1220" s="154"/>
      <c r="DE1220" s="154"/>
      <c r="DF1220" s="154"/>
      <c r="DG1220" s="154"/>
      <c r="DH1220" s="154"/>
      <c r="DI1220" s="154"/>
      <c r="DJ1220" s="154"/>
      <c r="DK1220" s="154"/>
      <c r="DL1220" s="154"/>
      <c r="DM1220" s="154"/>
      <c r="DN1220" s="154"/>
      <c r="DO1220" s="154"/>
      <c r="DP1220" s="154"/>
      <c r="DQ1220" s="154"/>
      <c r="DR1220" s="154"/>
      <c r="DS1220" s="154"/>
      <c r="DT1220" s="154"/>
      <c r="DU1220" s="154"/>
      <c r="DV1220" s="154"/>
      <c r="DW1220" s="154"/>
      <c r="DX1220" s="154"/>
      <c r="DY1220" s="154"/>
      <c r="DZ1220" s="154"/>
      <c r="EA1220" s="154"/>
      <c r="EB1220" s="154"/>
      <c r="EC1220" s="154"/>
      <c r="ED1220" s="154"/>
      <c r="EE1220" s="154"/>
      <c r="EF1220" s="154"/>
      <c r="EG1220" s="154"/>
      <c r="EH1220" s="154"/>
      <c r="EI1220" s="154"/>
      <c r="EJ1220" s="154"/>
      <c r="EK1220" s="154"/>
      <c r="EL1220" s="154"/>
      <c r="EM1220" s="154"/>
      <c r="EN1220" s="154"/>
      <c r="EO1220" s="154"/>
      <c r="EP1220" s="154"/>
      <c r="EQ1220" s="154"/>
      <c r="ER1220" s="154"/>
      <c r="ES1220" s="154"/>
      <c r="ET1220" s="154"/>
      <c r="EU1220" s="154"/>
      <c r="EV1220" s="154"/>
    </row>
    <row r="1221" spans="32:152" ht="12.75">
      <c r="AF1221" s="154"/>
      <c r="AG1221" s="154"/>
      <c r="AH1221" s="154"/>
      <c r="AI1221" s="154"/>
      <c r="AJ1221" s="154"/>
      <c r="AK1221" s="154"/>
      <c r="AL1221" s="154"/>
      <c r="AM1221" s="154"/>
      <c r="AN1221" s="154"/>
      <c r="AO1221" s="154"/>
      <c r="AP1221" s="154"/>
      <c r="AQ1221" s="154"/>
      <c r="AR1221" s="154"/>
      <c r="AS1221" s="154"/>
      <c r="AT1221" s="154"/>
      <c r="AU1221" s="154"/>
      <c r="AV1221" s="154"/>
      <c r="AW1221" s="154"/>
      <c r="AX1221" s="154"/>
      <c r="AY1221" s="154"/>
      <c r="AZ1221" s="154"/>
      <c r="BA1221" s="154"/>
      <c r="BB1221" s="154"/>
      <c r="BC1221" s="154"/>
      <c r="BD1221" s="154"/>
      <c r="BE1221" s="154"/>
      <c r="BF1221" s="154"/>
      <c r="BG1221" s="154"/>
      <c r="BH1221" s="154"/>
      <c r="BI1221" s="154"/>
      <c r="BJ1221" s="154"/>
      <c r="BK1221" s="154"/>
      <c r="BL1221" s="154"/>
      <c r="BM1221" s="154"/>
      <c r="BN1221" s="154"/>
      <c r="BO1221" s="154"/>
      <c r="BP1221" s="154"/>
      <c r="BQ1221" s="154"/>
      <c r="BR1221" s="154"/>
      <c r="BS1221" s="154"/>
      <c r="BT1221" s="154"/>
      <c r="BU1221" s="154"/>
      <c r="BV1221" s="154"/>
      <c r="BW1221" s="154"/>
      <c r="BX1221" s="154"/>
      <c r="BY1221" s="154"/>
      <c r="BZ1221" s="154"/>
      <c r="CA1221" s="154"/>
      <c r="CB1221" s="154"/>
      <c r="CC1221" s="154"/>
      <c r="CD1221" s="154"/>
      <c r="CE1221" s="154"/>
      <c r="CF1221" s="154"/>
      <c r="CG1221" s="154"/>
      <c r="CH1221" s="154"/>
      <c r="CI1221" s="154"/>
      <c r="CJ1221" s="154"/>
      <c r="CK1221" s="154"/>
      <c r="CL1221" s="154"/>
      <c r="CM1221" s="154"/>
      <c r="CN1221" s="154"/>
      <c r="CO1221" s="154"/>
      <c r="CP1221" s="154"/>
      <c r="CQ1221" s="154"/>
      <c r="CR1221" s="154"/>
      <c r="CS1221" s="154"/>
      <c r="CT1221" s="154"/>
      <c r="CU1221" s="154"/>
      <c r="CV1221" s="154"/>
      <c r="CW1221" s="154"/>
      <c r="CX1221" s="154"/>
      <c r="CY1221" s="154"/>
      <c r="CZ1221" s="154"/>
      <c r="DA1221" s="154"/>
      <c r="DB1221" s="154"/>
      <c r="DC1221" s="154"/>
      <c r="DD1221" s="154"/>
      <c r="DE1221" s="154"/>
      <c r="DF1221" s="154"/>
      <c r="DG1221" s="154"/>
      <c r="DH1221" s="154"/>
      <c r="DI1221" s="154"/>
      <c r="DJ1221" s="154"/>
      <c r="DK1221" s="154"/>
      <c r="DL1221" s="154"/>
      <c r="DM1221" s="154"/>
      <c r="DN1221" s="154"/>
      <c r="DO1221" s="154"/>
      <c r="DP1221" s="154"/>
      <c r="DQ1221" s="154"/>
      <c r="DR1221" s="154"/>
      <c r="DS1221" s="154"/>
      <c r="DT1221" s="154"/>
      <c r="DU1221" s="154"/>
      <c r="DV1221" s="154"/>
      <c r="DW1221" s="154"/>
      <c r="DX1221" s="154"/>
      <c r="DY1221" s="154"/>
      <c r="DZ1221" s="154"/>
      <c r="EA1221" s="154"/>
      <c r="EB1221" s="154"/>
      <c r="EC1221" s="154"/>
      <c r="ED1221" s="154"/>
      <c r="EE1221" s="154"/>
      <c r="EF1221" s="154"/>
      <c r="EG1221" s="154"/>
      <c r="EH1221" s="154"/>
      <c r="EI1221" s="154"/>
      <c r="EJ1221" s="154"/>
      <c r="EK1221" s="154"/>
      <c r="EL1221" s="154"/>
      <c r="EM1221" s="154"/>
      <c r="EN1221" s="154"/>
      <c r="EO1221" s="154"/>
      <c r="EP1221" s="154"/>
      <c r="EQ1221" s="154"/>
      <c r="ER1221" s="154"/>
      <c r="ES1221" s="154"/>
      <c r="ET1221" s="154"/>
      <c r="EU1221" s="154"/>
      <c r="EV1221" s="154"/>
    </row>
    <row r="1222" spans="32:152" ht="12.75">
      <c r="AF1222" s="154"/>
      <c r="AG1222" s="154"/>
      <c r="AH1222" s="154"/>
      <c r="AI1222" s="154"/>
      <c r="AJ1222" s="154"/>
      <c r="AK1222" s="154"/>
      <c r="AL1222" s="154"/>
      <c r="AM1222" s="154"/>
      <c r="AN1222" s="154"/>
      <c r="AO1222" s="154"/>
      <c r="AP1222" s="154"/>
      <c r="AQ1222" s="154"/>
      <c r="AR1222" s="154"/>
      <c r="AS1222" s="154"/>
      <c r="AT1222" s="154"/>
      <c r="AU1222" s="154"/>
      <c r="AV1222" s="154"/>
      <c r="AW1222" s="154"/>
      <c r="AX1222" s="154"/>
      <c r="AY1222" s="154"/>
      <c r="AZ1222" s="154"/>
      <c r="BA1222" s="154"/>
      <c r="BB1222" s="154"/>
      <c r="BC1222" s="154"/>
      <c r="BD1222" s="154"/>
      <c r="BE1222" s="154"/>
      <c r="BF1222" s="154"/>
      <c r="BG1222" s="154"/>
      <c r="BH1222" s="154"/>
      <c r="BI1222" s="154"/>
      <c r="BJ1222" s="154"/>
      <c r="BK1222" s="154"/>
      <c r="BL1222" s="154"/>
      <c r="BM1222" s="154"/>
      <c r="BN1222" s="154"/>
      <c r="BO1222" s="154"/>
      <c r="BP1222" s="154"/>
      <c r="BQ1222" s="154"/>
      <c r="BR1222" s="154"/>
      <c r="BS1222" s="154"/>
      <c r="BT1222" s="154"/>
      <c r="BU1222" s="154"/>
      <c r="BV1222" s="154"/>
      <c r="BW1222" s="154"/>
      <c r="BX1222" s="154"/>
      <c r="BY1222" s="154"/>
      <c r="BZ1222" s="154"/>
      <c r="CA1222" s="154"/>
      <c r="CB1222" s="154"/>
      <c r="CC1222" s="154"/>
      <c r="CD1222" s="154"/>
      <c r="CE1222" s="154"/>
      <c r="CF1222" s="154"/>
      <c r="CG1222" s="154"/>
      <c r="CH1222" s="154"/>
      <c r="CI1222" s="154"/>
      <c r="CJ1222" s="154"/>
      <c r="CK1222" s="154"/>
      <c r="CL1222" s="154"/>
      <c r="CM1222" s="154"/>
      <c r="CN1222" s="154"/>
      <c r="CO1222" s="154"/>
      <c r="CP1222" s="154"/>
      <c r="CQ1222" s="154"/>
      <c r="CR1222" s="154"/>
      <c r="CS1222" s="154"/>
      <c r="CT1222" s="154"/>
      <c r="CU1222" s="154"/>
      <c r="CV1222" s="154"/>
      <c r="CW1222" s="154"/>
      <c r="CX1222" s="154"/>
      <c r="CY1222" s="154"/>
      <c r="CZ1222" s="154"/>
      <c r="DA1222" s="154"/>
      <c r="DB1222" s="154"/>
      <c r="DC1222" s="154"/>
      <c r="DD1222" s="154"/>
      <c r="DE1222" s="154"/>
      <c r="DF1222" s="154"/>
      <c r="DG1222" s="154"/>
      <c r="DH1222" s="154"/>
      <c r="DI1222" s="154"/>
      <c r="DJ1222" s="154"/>
      <c r="DK1222" s="154"/>
      <c r="DL1222" s="154"/>
      <c r="DM1222" s="154"/>
      <c r="DN1222" s="154"/>
      <c r="DO1222" s="154"/>
      <c r="DP1222" s="154"/>
      <c r="DQ1222" s="154"/>
      <c r="DR1222" s="154"/>
      <c r="DS1222" s="154"/>
      <c r="DT1222" s="154"/>
      <c r="DU1222" s="154"/>
      <c r="DV1222" s="154"/>
      <c r="DW1222" s="154"/>
      <c r="DX1222" s="154"/>
      <c r="DY1222" s="154"/>
      <c r="DZ1222" s="154"/>
      <c r="EA1222" s="154"/>
      <c r="EB1222" s="154"/>
      <c r="EC1222" s="154"/>
      <c r="ED1222" s="154"/>
      <c r="EE1222" s="154"/>
      <c r="EF1222" s="154"/>
      <c r="EG1222" s="154"/>
      <c r="EH1222" s="154"/>
      <c r="EI1222" s="154"/>
      <c r="EJ1222" s="154"/>
      <c r="EK1222" s="154"/>
      <c r="EL1222" s="154"/>
      <c r="EM1222" s="154"/>
      <c r="EN1222" s="154"/>
      <c r="EO1222" s="154"/>
      <c r="EP1222" s="154"/>
      <c r="EQ1222" s="154"/>
      <c r="ER1222" s="154"/>
      <c r="ES1222" s="154"/>
      <c r="ET1222" s="154"/>
      <c r="EU1222" s="154"/>
      <c r="EV1222" s="154"/>
    </row>
    <row r="1223" spans="32:152" ht="12.75">
      <c r="AF1223" s="154"/>
      <c r="AG1223" s="154"/>
      <c r="AH1223" s="154"/>
      <c r="AI1223" s="154"/>
      <c r="AJ1223" s="154"/>
      <c r="AK1223" s="154"/>
      <c r="AL1223" s="154"/>
      <c r="AM1223" s="154"/>
      <c r="AN1223" s="154"/>
      <c r="AO1223" s="154"/>
      <c r="AP1223" s="154"/>
      <c r="AQ1223" s="154"/>
      <c r="AR1223" s="154"/>
      <c r="AS1223" s="154"/>
      <c r="AT1223" s="154"/>
      <c r="AU1223" s="154"/>
      <c r="AV1223" s="154"/>
      <c r="AW1223" s="154"/>
      <c r="AX1223" s="154"/>
      <c r="AY1223" s="154"/>
      <c r="AZ1223" s="154"/>
      <c r="BA1223" s="154"/>
      <c r="BB1223" s="154"/>
      <c r="BC1223" s="154"/>
      <c r="BD1223" s="154"/>
      <c r="BE1223" s="154"/>
      <c r="BF1223" s="154"/>
      <c r="BG1223" s="154"/>
      <c r="BH1223" s="154"/>
      <c r="BI1223" s="154"/>
      <c r="BJ1223" s="154"/>
      <c r="BK1223" s="154"/>
      <c r="BL1223" s="154"/>
      <c r="BM1223" s="154"/>
      <c r="BN1223" s="154"/>
      <c r="BO1223" s="154"/>
      <c r="BP1223" s="154"/>
      <c r="BQ1223" s="154"/>
      <c r="BR1223" s="154"/>
      <c r="BS1223" s="154"/>
      <c r="BT1223" s="154"/>
      <c r="BU1223" s="154"/>
      <c r="BV1223" s="154"/>
      <c r="BW1223" s="154"/>
      <c r="BX1223" s="154"/>
      <c r="BY1223" s="154"/>
      <c r="BZ1223" s="154"/>
      <c r="CA1223" s="154"/>
      <c r="CB1223" s="154"/>
      <c r="CC1223" s="154"/>
      <c r="CD1223" s="154"/>
      <c r="CE1223" s="154"/>
      <c r="CF1223" s="154"/>
      <c r="CG1223" s="154"/>
      <c r="CH1223" s="154"/>
      <c r="CI1223" s="154"/>
      <c r="CJ1223" s="154"/>
      <c r="CK1223" s="154"/>
      <c r="CL1223" s="154"/>
      <c r="CM1223" s="154"/>
      <c r="CN1223" s="154"/>
      <c r="CO1223" s="154"/>
      <c r="CP1223" s="154"/>
      <c r="CQ1223" s="154"/>
      <c r="CR1223" s="154"/>
      <c r="CS1223" s="154"/>
      <c r="CT1223" s="154"/>
      <c r="CU1223" s="154"/>
      <c r="CV1223" s="154"/>
      <c r="CW1223" s="154"/>
      <c r="CX1223" s="154"/>
      <c r="CY1223" s="154"/>
      <c r="CZ1223" s="154"/>
      <c r="DA1223" s="154"/>
      <c r="DB1223" s="154"/>
      <c r="DC1223" s="154"/>
      <c r="DD1223" s="154"/>
      <c r="DE1223" s="154"/>
      <c r="DF1223" s="154"/>
      <c r="DG1223" s="154"/>
      <c r="DH1223" s="154"/>
      <c r="DI1223" s="154"/>
      <c r="DJ1223" s="154"/>
      <c r="DK1223" s="154"/>
      <c r="DL1223" s="154"/>
      <c r="DM1223" s="154"/>
      <c r="DN1223" s="154"/>
      <c r="DO1223" s="154"/>
      <c r="DP1223" s="154"/>
      <c r="DQ1223" s="154"/>
      <c r="DR1223" s="154"/>
      <c r="DS1223" s="154"/>
      <c r="DT1223" s="154"/>
      <c r="DU1223" s="154"/>
      <c r="DV1223" s="154"/>
      <c r="DW1223" s="154"/>
      <c r="DX1223" s="154"/>
      <c r="DY1223" s="154"/>
      <c r="DZ1223" s="154"/>
      <c r="EA1223" s="154"/>
      <c r="EB1223" s="154"/>
      <c r="EC1223" s="154"/>
      <c r="ED1223" s="154"/>
      <c r="EE1223" s="154"/>
      <c r="EF1223" s="154"/>
      <c r="EG1223" s="154"/>
      <c r="EH1223" s="154"/>
      <c r="EI1223" s="154"/>
      <c r="EJ1223" s="154"/>
      <c r="EK1223" s="154"/>
      <c r="EL1223" s="154"/>
      <c r="EM1223" s="154"/>
      <c r="EN1223" s="154"/>
      <c r="EO1223" s="154"/>
      <c r="EP1223" s="154"/>
      <c r="EQ1223" s="154"/>
      <c r="ER1223" s="154"/>
      <c r="ES1223" s="154"/>
      <c r="ET1223" s="154"/>
      <c r="EU1223" s="154"/>
      <c r="EV1223" s="154"/>
    </row>
    <row r="1224" spans="32:152" ht="12.75">
      <c r="AF1224" s="154"/>
      <c r="AG1224" s="154"/>
      <c r="AH1224" s="154"/>
      <c r="AI1224" s="154"/>
      <c r="AJ1224" s="154"/>
      <c r="AK1224" s="154"/>
      <c r="AL1224" s="154"/>
      <c r="AM1224" s="154"/>
      <c r="AN1224" s="154"/>
      <c r="AO1224" s="154"/>
      <c r="AP1224" s="154"/>
      <c r="AQ1224" s="154"/>
      <c r="AR1224" s="154"/>
      <c r="AS1224" s="154"/>
      <c r="AT1224" s="154"/>
      <c r="AU1224" s="154"/>
      <c r="AV1224" s="154"/>
      <c r="AW1224" s="154"/>
      <c r="AX1224" s="154"/>
      <c r="AY1224" s="154"/>
      <c r="AZ1224" s="154"/>
      <c r="BA1224" s="154"/>
      <c r="BB1224" s="154"/>
      <c r="BC1224" s="154"/>
      <c r="BD1224" s="154"/>
      <c r="BE1224" s="154"/>
      <c r="BF1224" s="154"/>
      <c r="BG1224" s="154"/>
      <c r="BH1224" s="154"/>
      <c r="BI1224" s="154"/>
      <c r="BJ1224" s="154"/>
      <c r="BK1224" s="154"/>
      <c r="BL1224" s="154"/>
      <c r="BM1224" s="154"/>
      <c r="BN1224" s="154"/>
      <c r="BO1224" s="154"/>
      <c r="BP1224" s="154"/>
      <c r="BQ1224" s="154"/>
      <c r="BR1224" s="154"/>
      <c r="BS1224" s="154"/>
      <c r="BT1224" s="154"/>
      <c r="BU1224" s="154"/>
      <c r="BV1224" s="154"/>
      <c r="BW1224" s="154"/>
      <c r="BX1224" s="154"/>
      <c r="BY1224" s="154"/>
      <c r="BZ1224" s="154"/>
      <c r="CA1224" s="154"/>
      <c r="CB1224" s="154"/>
      <c r="CC1224" s="154"/>
      <c r="CD1224" s="154"/>
      <c r="CE1224" s="154"/>
      <c r="CF1224" s="154"/>
      <c r="CG1224" s="154"/>
      <c r="CH1224" s="154"/>
      <c r="CI1224" s="154"/>
      <c r="CJ1224" s="154"/>
      <c r="CK1224" s="154"/>
      <c r="CL1224" s="154"/>
      <c r="CM1224" s="154"/>
      <c r="CN1224" s="154"/>
      <c r="CO1224" s="154"/>
      <c r="CP1224" s="154"/>
      <c r="CQ1224" s="154"/>
      <c r="CR1224" s="154"/>
      <c r="CS1224" s="154"/>
      <c r="CT1224" s="154"/>
      <c r="CU1224" s="154"/>
      <c r="CV1224" s="154"/>
      <c r="CW1224" s="154"/>
      <c r="CX1224" s="154"/>
      <c r="CY1224" s="154"/>
      <c r="CZ1224" s="154"/>
      <c r="DA1224" s="154"/>
      <c r="DB1224" s="154"/>
      <c r="DC1224" s="154"/>
      <c r="DD1224" s="154"/>
      <c r="DE1224" s="154"/>
      <c r="DF1224" s="154"/>
      <c r="DG1224" s="154"/>
      <c r="DH1224" s="154"/>
      <c r="DI1224" s="154"/>
      <c r="DJ1224" s="154"/>
      <c r="DK1224" s="154"/>
      <c r="DL1224" s="154"/>
      <c r="DM1224" s="154"/>
      <c r="DN1224" s="154"/>
      <c r="DO1224" s="154"/>
      <c r="DP1224" s="154"/>
      <c r="DQ1224" s="154"/>
      <c r="DR1224" s="154"/>
      <c r="DS1224" s="154"/>
      <c r="DT1224" s="154"/>
      <c r="DU1224" s="154"/>
      <c r="DV1224" s="154"/>
      <c r="DW1224" s="154"/>
      <c r="DX1224" s="154"/>
      <c r="DY1224" s="154"/>
      <c r="DZ1224" s="154"/>
      <c r="EA1224" s="154"/>
      <c r="EB1224" s="154"/>
      <c r="EC1224" s="154"/>
      <c r="ED1224" s="154"/>
      <c r="EE1224" s="154"/>
      <c r="EF1224" s="154"/>
      <c r="EG1224" s="154"/>
      <c r="EH1224" s="154"/>
      <c r="EI1224" s="154"/>
      <c r="EJ1224" s="154"/>
      <c r="EK1224" s="154"/>
      <c r="EL1224" s="154"/>
      <c r="EM1224" s="154"/>
      <c r="EN1224" s="154"/>
      <c r="EO1224" s="154"/>
      <c r="EP1224" s="154"/>
      <c r="EQ1224" s="154"/>
      <c r="ER1224" s="154"/>
      <c r="ES1224" s="154"/>
      <c r="ET1224" s="154"/>
      <c r="EU1224" s="154"/>
      <c r="EV1224" s="154"/>
    </row>
    <row r="1225" spans="32:152" ht="12.75">
      <c r="AF1225" s="154"/>
      <c r="AG1225" s="154"/>
      <c r="AH1225" s="154"/>
      <c r="AI1225" s="154"/>
      <c r="AJ1225" s="154"/>
      <c r="AK1225" s="154"/>
      <c r="AL1225" s="154"/>
      <c r="AM1225" s="154"/>
      <c r="AN1225" s="154"/>
      <c r="AO1225" s="154"/>
      <c r="AP1225" s="154"/>
      <c r="AQ1225" s="154"/>
      <c r="AR1225" s="154"/>
      <c r="AS1225" s="154"/>
      <c r="AT1225" s="154"/>
      <c r="AU1225" s="154"/>
      <c r="AV1225" s="154"/>
      <c r="AW1225" s="154"/>
      <c r="AX1225" s="154"/>
      <c r="AY1225" s="154"/>
      <c r="AZ1225" s="154"/>
      <c r="BA1225" s="154"/>
      <c r="BB1225" s="154"/>
      <c r="BC1225" s="154"/>
      <c r="BD1225" s="154"/>
      <c r="BE1225" s="154"/>
      <c r="BF1225" s="154"/>
      <c r="BG1225" s="154"/>
      <c r="BH1225" s="154"/>
      <c r="BI1225" s="154"/>
      <c r="BJ1225" s="154"/>
      <c r="BK1225" s="154"/>
      <c r="BL1225" s="154"/>
      <c r="BM1225" s="154"/>
      <c r="BN1225" s="154"/>
      <c r="BO1225" s="154"/>
      <c r="BP1225" s="154"/>
      <c r="BQ1225" s="154"/>
      <c r="BR1225" s="154"/>
      <c r="BS1225" s="154"/>
      <c r="BT1225" s="154"/>
      <c r="BU1225" s="154"/>
      <c r="BV1225" s="154"/>
      <c r="BW1225" s="154"/>
      <c r="BX1225" s="154"/>
      <c r="BY1225" s="154"/>
      <c r="BZ1225" s="154"/>
      <c r="CA1225" s="154"/>
      <c r="CB1225" s="154"/>
      <c r="CC1225" s="154"/>
      <c r="CD1225" s="154"/>
      <c r="CE1225" s="154"/>
      <c r="CF1225" s="154"/>
      <c r="CG1225" s="154"/>
      <c r="CH1225" s="154"/>
      <c r="CI1225" s="154"/>
      <c r="CJ1225" s="154"/>
      <c r="CK1225" s="154"/>
      <c r="CL1225" s="154"/>
      <c r="CM1225" s="154"/>
      <c r="CN1225" s="154"/>
      <c r="CO1225" s="154"/>
      <c r="CP1225" s="154"/>
      <c r="CQ1225" s="154"/>
      <c r="CR1225" s="154"/>
      <c r="CS1225" s="154"/>
      <c r="CT1225" s="154"/>
      <c r="CU1225" s="154"/>
      <c r="CV1225" s="154"/>
      <c r="CW1225" s="154"/>
      <c r="CX1225" s="154"/>
      <c r="CY1225" s="154"/>
      <c r="CZ1225" s="154"/>
      <c r="DA1225" s="154"/>
      <c r="DB1225" s="154"/>
      <c r="DC1225" s="154"/>
      <c r="DD1225" s="154"/>
      <c r="DE1225" s="154"/>
      <c r="DF1225" s="154"/>
      <c r="DG1225" s="154"/>
      <c r="DH1225" s="154"/>
      <c r="DI1225" s="154"/>
      <c r="DJ1225" s="154"/>
      <c r="DK1225" s="154"/>
      <c r="DL1225" s="154"/>
      <c r="DM1225" s="154"/>
      <c r="DN1225" s="154"/>
      <c r="DO1225" s="154"/>
      <c r="DP1225" s="154"/>
      <c r="DQ1225" s="154"/>
      <c r="DR1225" s="154"/>
      <c r="DS1225" s="154"/>
      <c r="DT1225" s="154"/>
      <c r="DU1225" s="154"/>
      <c r="DV1225" s="154"/>
      <c r="DW1225" s="154"/>
      <c r="DX1225" s="154"/>
      <c r="DY1225" s="154"/>
      <c r="DZ1225" s="154"/>
      <c r="EA1225" s="154"/>
      <c r="EB1225" s="154"/>
      <c r="EC1225" s="154"/>
      <c r="ED1225" s="154"/>
      <c r="EE1225" s="154"/>
      <c r="EF1225" s="154"/>
      <c r="EG1225" s="154"/>
      <c r="EH1225" s="154"/>
      <c r="EI1225" s="154"/>
      <c r="EJ1225" s="154"/>
      <c r="EK1225" s="154"/>
      <c r="EL1225" s="154"/>
      <c r="EM1225" s="154"/>
      <c r="EN1225" s="154"/>
      <c r="EO1225" s="154"/>
      <c r="EP1225" s="154"/>
      <c r="EQ1225" s="154"/>
      <c r="ER1225" s="154"/>
      <c r="ES1225" s="154"/>
      <c r="ET1225" s="154"/>
      <c r="EU1225" s="154"/>
      <c r="EV1225" s="154"/>
    </row>
    <row r="1226" spans="32:152" ht="12.75">
      <c r="AF1226" s="154"/>
      <c r="AG1226" s="154"/>
      <c r="AH1226" s="154"/>
      <c r="AI1226" s="154"/>
      <c r="AJ1226" s="154"/>
      <c r="AK1226" s="154"/>
      <c r="AL1226" s="154"/>
      <c r="AM1226" s="154"/>
      <c r="AN1226" s="154"/>
      <c r="AO1226" s="154"/>
      <c r="AP1226" s="154"/>
      <c r="AQ1226" s="154"/>
      <c r="AR1226" s="154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  <c r="BC1226" s="154"/>
      <c r="BD1226" s="154"/>
      <c r="BE1226" s="154"/>
      <c r="BF1226" s="154"/>
      <c r="BG1226" s="154"/>
      <c r="BH1226" s="154"/>
      <c r="BI1226" s="154"/>
      <c r="BJ1226" s="154"/>
      <c r="BK1226" s="154"/>
      <c r="BL1226" s="154"/>
      <c r="BM1226" s="154"/>
      <c r="BN1226" s="154"/>
      <c r="BO1226" s="154"/>
      <c r="BP1226" s="154"/>
      <c r="BQ1226" s="154"/>
      <c r="BR1226" s="154"/>
      <c r="BS1226" s="154"/>
      <c r="BT1226" s="154"/>
      <c r="BU1226" s="154"/>
      <c r="BV1226" s="154"/>
      <c r="BW1226" s="154"/>
      <c r="BX1226" s="154"/>
      <c r="BY1226" s="154"/>
      <c r="BZ1226" s="154"/>
      <c r="CA1226" s="154"/>
      <c r="CB1226" s="154"/>
      <c r="CC1226" s="154"/>
      <c r="CD1226" s="154"/>
      <c r="CE1226" s="154"/>
      <c r="CF1226" s="154"/>
      <c r="CG1226" s="154"/>
      <c r="CH1226" s="154"/>
      <c r="CI1226" s="154"/>
      <c r="CJ1226" s="154"/>
      <c r="CK1226" s="154"/>
      <c r="CL1226" s="154"/>
      <c r="CM1226" s="154"/>
      <c r="CN1226" s="154"/>
      <c r="CO1226" s="154"/>
      <c r="CP1226" s="154"/>
      <c r="CQ1226" s="154"/>
      <c r="CR1226" s="154"/>
      <c r="CS1226" s="154"/>
      <c r="CT1226" s="154"/>
      <c r="CU1226" s="154"/>
      <c r="CV1226" s="154"/>
      <c r="CW1226" s="154"/>
      <c r="CX1226" s="154"/>
      <c r="CY1226" s="154"/>
      <c r="CZ1226" s="154"/>
      <c r="DA1226" s="154"/>
      <c r="DB1226" s="154"/>
      <c r="DC1226" s="154"/>
      <c r="DD1226" s="154"/>
      <c r="DE1226" s="154"/>
      <c r="DF1226" s="154"/>
      <c r="DG1226" s="154"/>
      <c r="DH1226" s="154"/>
      <c r="DI1226" s="154"/>
      <c r="DJ1226" s="154"/>
      <c r="DK1226" s="154"/>
      <c r="DL1226" s="154"/>
      <c r="DM1226" s="154"/>
      <c r="DN1226" s="154"/>
      <c r="DO1226" s="154"/>
      <c r="DP1226" s="154"/>
      <c r="DQ1226" s="154"/>
      <c r="DR1226" s="154"/>
      <c r="DS1226" s="154"/>
      <c r="DT1226" s="154"/>
      <c r="DU1226" s="154"/>
      <c r="DV1226" s="154"/>
      <c r="DW1226" s="154"/>
      <c r="DX1226" s="154"/>
      <c r="DY1226" s="154"/>
      <c r="DZ1226" s="154"/>
      <c r="EA1226" s="154"/>
      <c r="EB1226" s="154"/>
      <c r="EC1226" s="154"/>
      <c r="ED1226" s="154"/>
      <c r="EE1226" s="154"/>
      <c r="EF1226" s="154"/>
      <c r="EG1226" s="154"/>
      <c r="EH1226" s="154"/>
      <c r="EI1226" s="154"/>
      <c r="EJ1226" s="154"/>
      <c r="EK1226" s="154"/>
      <c r="EL1226" s="154"/>
      <c r="EM1226" s="154"/>
      <c r="EN1226" s="154"/>
      <c r="EO1226" s="154"/>
      <c r="EP1226" s="154"/>
      <c r="EQ1226" s="154"/>
      <c r="ER1226" s="154"/>
      <c r="ES1226" s="154"/>
      <c r="ET1226" s="154"/>
      <c r="EU1226" s="154"/>
      <c r="EV1226" s="154"/>
    </row>
    <row r="1227" spans="32:152" ht="12.75">
      <c r="AF1227" s="154"/>
      <c r="AG1227" s="154"/>
      <c r="AH1227" s="154"/>
      <c r="AI1227" s="154"/>
      <c r="AJ1227" s="154"/>
      <c r="AK1227" s="154"/>
      <c r="AL1227" s="154"/>
      <c r="AM1227" s="154"/>
      <c r="AN1227" s="154"/>
      <c r="AO1227" s="154"/>
      <c r="AP1227" s="154"/>
      <c r="AQ1227" s="154"/>
      <c r="AR1227" s="154"/>
      <c r="AS1227" s="154"/>
      <c r="AT1227" s="154"/>
      <c r="AU1227" s="154"/>
      <c r="AV1227" s="154"/>
      <c r="AW1227" s="154"/>
      <c r="AX1227" s="154"/>
      <c r="AY1227" s="154"/>
      <c r="AZ1227" s="154"/>
      <c r="BA1227" s="154"/>
      <c r="BB1227" s="154"/>
      <c r="BC1227" s="154"/>
      <c r="BD1227" s="154"/>
      <c r="BE1227" s="154"/>
      <c r="BF1227" s="154"/>
      <c r="BG1227" s="154"/>
      <c r="BH1227" s="154"/>
      <c r="BI1227" s="154"/>
      <c r="BJ1227" s="154"/>
      <c r="BK1227" s="154"/>
      <c r="BL1227" s="154"/>
      <c r="BM1227" s="154"/>
      <c r="BN1227" s="154"/>
      <c r="BO1227" s="154"/>
      <c r="BP1227" s="154"/>
      <c r="BQ1227" s="154"/>
      <c r="BR1227" s="154"/>
      <c r="BS1227" s="154"/>
      <c r="BT1227" s="154"/>
      <c r="BU1227" s="154"/>
      <c r="BV1227" s="154"/>
      <c r="BW1227" s="154"/>
      <c r="BX1227" s="154"/>
      <c r="BY1227" s="154"/>
      <c r="BZ1227" s="154"/>
      <c r="CA1227" s="154"/>
      <c r="CB1227" s="154"/>
      <c r="CC1227" s="154"/>
      <c r="CD1227" s="154"/>
      <c r="CE1227" s="154"/>
      <c r="CF1227" s="154"/>
      <c r="CG1227" s="154"/>
      <c r="CH1227" s="154"/>
      <c r="CI1227" s="154"/>
      <c r="CJ1227" s="154"/>
      <c r="CK1227" s="154"/>
      <c r="CL1227" s="154"/>
      <c r="CM1227" s="154"/>
      <c r="CN1227" s="154"/>
      <c r="CO1227" s="154"/>
      <c r="CP1227" s="154"/>
      <c r="CQ1227" s="154"/>
      <c r="CR1227" s="154"/>
      <c r="CS1227" s="154"/>
      <c r="CT1227" s="154"/>
      <c r="CU1227" s="154"/>
      <c r="CV1227" s="154"/>
      <c r="CW1227" s="154"/>
      <c r="CX1227" s="154"/>
      <c r="CY1227" s="154"/>
      <c r="CZ1227" s="154"/>
      <c r="DA1227" s="154"/>
      <c r="DB1227" s="154"/>
      <c r="DC1227" s="154"/>
      <c r="DD1227" s="154"/>
      <c r="DE1227" s="154"/>
      <c r="DF1227" s="154"/>
      <c r="DG1227" s="154"/>
      <c r="DH1227" s="154"/>
      <c r="DI1227" s="154"/>
      <c r="DJ1227" s="154"/>
      <c r="DK1227" s="154"/>
      <c r="DL1227" s="154"/>
      <c r="DM1227" s="154"/>
      <c r="DN1227" s="154"/>
      <c r="DO1227" s="154"/>
      <c r="DP1227" s="154"/>
      <c r="DQ1227" s="154"/>
      <c r="DR1227" s="154"/>
      <c r="DS1227" s="154"/>
      <c r="DT1227" s="154"/>
      <c r="DU1227" s="154"/>
      <c r="DV1227" s="154"/>
      <c r="DW1227" s="154"/>
      <c r="DX1227" s="154"/>
      <c r="DY1227" s="154"/>
      <c r="DZ1227" s="154"/>
      <c r="EA1227" s="154"/>
      <c r="EB1227" s="154"/>
      <c r="EC1227" s="154"/>
      <c r="ED1227" s="154"/>
      <c r="EE1227" s="154"/>
      <c r="EF1227" s="154"/>
      <c r="EG1227" s="154"/>
      <c r="EH1227" s="154"/>
      <c r="EI1227" s="154"/>
      <c r="EJ1227" s="154"/>
      <c r="EK1227" s="154"/>
      <c r="EL1227" s="154"/>
      <c r="EM1227" s="154"/>
      <c r="EN1227" s="154"/>
      <c r="EO1227" s="154"/>
      <c r="EP1227" s="154"/>
      <c r="EQ1227" s="154"/>
      <c r="ER1227" s="154"/>
      <c r="ES1227" s="154"/>
      <c r="ET1227" s="154"/>
      <c r="EU1227" s="154"/>
      <c r="EV1227" s="154"/>
    </row>
    <row r="1228" spans="32:152" ht="12.75">
      <c r="AF1228" s="154"/>
      <c r="AG1228" s="154"/>
      <c r="AH1228" s="154"/>
      <c r="AI1228" s="154"/>
      <c r="AJ1228" s="154"/>
      <c r="AK1228" s="154"/>
      <c r="AL1228" s="154"/>
      <c r="AM1228" s="154"/>
      <c r="AN1228" s="154"/>
      <c r="AO1228" s="154"/>
      <c r="AP1228" s="154"/>
      <c r="AQ1228" s="154"/>
      <c r="AR1228" s="154"/>
      <c r="AS1228" s="154"/>
      <c r="AT1228" s="154"/>
      <c r="AU1228" s="154"/>
      <c r="AV1228" s="154"/>
      <c r="AW1228" s="154"/>
      <c r="AX1228" s="154"/>
      <c r="AY1228" s="154"/>
      <c r="AZ1228" s="154"/>
      <c r="BA1228" s="154"/>
      <c r="BB1228" s="154"/>
      <c r="BC1228" s="154"/>
      <c r="BD1228" s="154"/>
      <c r="BE1228" s="154"/>
      <c r="BF1228" s="154"/>
      <c r="BG1228" s="154"/>
      <c r="BH1228" s="154"/>
      <c r="BI1228" s="154"/>
      <c r="BJ1228" s="154"/>
      <c r="BK1228" s="154"/>
      <c r="BL1228" s="154"/>
      <c r="BM1228" s="154"/>
      <c r="BN1228" s="154"/>
      <c r="BO1228" s="154"/>
      <c r="BP1228" s="154"/>
      <c r="BQ1228" s="154"/>
      <c r="BR1228" s="154"/>
      <c r="BS1228" s="154"/>
      <c r="BT1228" s="154"/>
      <c r="BU1228" s="154"/>
      <c r="BV1228" s="154"/>
      <c r="BW1228" s="154"/>
      <c r="BX1228" s="154"/>
      <c r="BY1228" s="154"/>
      <c r="BZ1228" s="154"/>
      <c r="CA1228" s="154"/>
      <c r="CB1228" s="154"/>
      <c r="CC1228" s="154"/>
      <c r="CD1228" s="154"/>
      <c r="CE1228" s="154"/>
      <c r="CF1228" s="154"/>
      <c r="CG1228" s="154"/>
      <c r="CH1228" s="154"/>
      <c r="CI1228" s="154"/>
      <c r="CJ1228" s="154"/>
      <c r="CK1228" s="154"/>
      <c r="CL1228" s="154"/>
      <c r="CM1228" s="154"/>
      <c r="CN1228" s="154"/>
      <c r="CO1228" s="154"/>
      <c r="CP1228" s="154"/>
      <c r="CQ1228" s="154"/>
      <c r="CR1228" s="154"/>
      <c r="CS1228" s="154"/>
      <c r="CT1228" s="154"/>
      <c r="CU1228" s="154"/>
      <c r="CV1228" s="154"/>
      <c r="CW1228" s="154"/>
      <c r="CX1228" s="154"/>
      <c r="CY1228" s="154"/>
      <c r="CZ1228" s="154"/>
      <c r="DA1228" s="154"/>
      <c r="DB1228" s="154"/>
      <c r="DC1228" s="154"/>
      <c r="DD1228" s="154"/>
      <c r="DE1228" s="154"/>
      <c r="DF1228" s="154"/>
      <c r="DG1228" s="154"/>
      <c r="DH1228" s="154"/>
      <c r="DI1228" s="154"/>
      <c r="DJ1228" s="154"/>
      <c r="DK1228" s="154"/>
      <c r="DL1228" s="154"/>
      <c r="DM1228" s="154"/>
      <c r="DN1228" s="154"/>
      <c r="DO1228" s="154"/>
      <c r="DP1228" s="154"/>
      <c r="DQ1228" s="154"/>
      <c r="DR1228" s="154"/>
      <c r="DS1228" s="154"/>
      <c r="DT1228" s="154"/>
      <c r="DU1228" s="154"/>
      <c r="DV1228" s="154"/>
      <c r="DW1228" s="154"/>
      <c r="DX1228" s="154"/>
      <c r="DY1228" s="154"/>
      <c r="DZ1228" s="154"/>
      <c r="EA1228" s="154"/>
      <c r="EB1228" s="154"/>
      <c r="EC1228" s="154"/>
      <c r="ED1228" s="154"/>
      <c r="EE1228" s="154"/>
      <c r="EF1228" s="154"/>
      <c r="EG1228" s="154"/>
      <c r="EH1228" s="154"/>
      <c r="EI1228" s="154"/>
      <c r="EJ1228" s="154"/>
      <c r="EK1228" s="154"/>
      <c r="EL1228" s="154"/>
      <c r="EM1228" s="154"/>
      <c r="EN1228" s="154"/>
      <c r="EO1228" s="154"/>
      <c r="EP1228" s="154"/>
      <c r="EQ1228" s="154"/>
      <c r="ER1228" s="154"/>
      <c r="ES1228" s="154"/>
      <c r="ET1228" s="154"/>
      <c r="EU1228" s="154"/>
      <c r="EV1228" s="154"/>
    </row>
    <row r="1229" spans="32:152" ht="12.75">
      <c r="AF1229" s="154"/>
      <c r="AG1229" s="154"/>
      <c r="AH1229" s="154"/>
      <c r="AI1229" s="154"/>
      <c r="AJ1229" s="154"/>
      <c r="AK1229" s="154"/>
      <c r="AL1229" s="154"/>
      <c r="AM1229" s="154"/>
      <c r="AN1229" s="154"/>
      <c r="AO1229" s="154"/>
      <c r="AP1229" s="154"/>
      <c r="AQ1229" s="154"/>
      <c r="AR1229" s="154"/>
      <c r="AS1229" s="154"/>
      <c r="AT1229" s="154"/>
      <c r="AU1229" s="154"/>
      <c r="AV1229" s="154"/>
      <c r="AW1229" s="154"/>
      <c r="AX1229" s="154"/>
      <c r="AY1229" s="154"/>
      <c r="AZ1229" s="154"/>
      <c r="BA1229" s="154"/>
      <c r="BB1229" s="154"/>
      <c r="BC1229" s="154"/>
      <c r="BD1229" s="154"/>
      <c r="BE1229" s="154"/>
      <c r="BF1229" s="154"/>
      <c r="BG1229" s="154"/>
      <c r="BH1229" s="154"/>
      <c r="BI1229" s="154"/>
      <c r="BJ1229" s="154"/>
      <c r="BK1229" s="154"/>
      <c r="BL1229" s="154"/>
      <c r="BM1229" s="154"/>
      <c r="BN1229" s="154"/>
      <c r="BO1229" s="154"/>
      <c r="BP1229" s="154"/>
      <c r="BQ1229" s="154"/>
      <c r="BR1229" s="154"/>
      <c r="BS1229" s="154"/>
      <c r="BT1229" s="154"/>
      <c r="BU1229" s="154"/>
      <c r="BV1229" s="154"/>
      <c r="BW1229" s="154"/>
      <c r="BX1229" s="154"/>
      <c r="BY1229" s="154"/>
      <c r="BZ1229" s="154"/>
      <c r="CA1229" s="154"/>
      <c r="CB1229" s="154"/>
      <c r="CC1229" s="154"/>
      <c r="CD1229" s="154"/>
      <c r="CE1229" s="154"/>
      <c r="CF1229" s="154"/>
      <c r="CG1229" s="154"/>
      <c r="CH1229" s="154"/>
      <c r="CI1229" s="154"/>
      <c r="CJ1229" s="154"/>
      <c r="CK1229" s="154"/>
      <c r="CL1229" s="154"/>
      <c r="CM1229" s="154"/>
      <c r="CN1229" s="154"/>
      <c r="CO1229" s="154"/>
      <c r="CP1229" s="154"/>
      <c r="CQ1229" s="154"/>
      <c r="CR1229" s="154"/>
      <c r="CS1229" s="154"/>
      <c r="CT1229" s="154"/>
      <c r="CU1229" s="154"/>
      <c r="CV1229" s="154"/>
      <c r="CW1229" s="154"/>
      <c r="CX1229" s="154"/>
      <c r="CY1229" s="154"/>
      <c r="CZ1229" s="154"/>
      <c r="DA1229" s="154"/>
      <c r="DB1229" s="154"/>
      <c r="DC1229" s="154"/>
      <c r="DD1229" s="154"/>
      <c r="DE1229" s="154"/>
      <c r="DF1229" s="154"/>
      <c r="DG1229" s="154"/>
      <c r="DH1229" s="154"/>
      <c r="DI1229" s="154"/>
      <c r="DJ1229" s="154"/>
      <c r="DK1229" s="154"/>
      <c r="DL1229" s="154"/>
      <c r="DM1229" s="154"/>
      <c r="DN1229" s="154"/>
      <c r="DO1229" s="154"/>
      <c r="DP1229" s="154"/>
      <c r="DQ1229" s="154"/>
      <c r="DR1229" s="154"/>
      <c r="DS1229" s="154"/>
      <c r="DT1229" s="154"/>
      <c r="DU1229" s="154"/>
      <c r="DV1229" s="154"/>
      <c r="DW1229" s="154"/>
      <c r="DX1229" s="154"/>
      <c r="DY1229" s="154"/>
      <c r="DZ1229" s="154"/>
      <c r="EA1229" s="154"/>
      <c r="EB1229" s="154"/>
      <c r="EC1229" s="154"/>
      <c r="ED1229" s="154"/>
      <c r="EE1229" s="154"/>
      <c r="EF1229" s="154"/>
      <c r="EG1229" s="154"/>
      <c r="EH1229" s="154"/>
      <c r="EI1229" s="154"/>
      <c r="EJ1229" s="154"/>
      <c r="EK1229" s="154"/>
      <c r="EL1229" s="154"/>
      <c r="EM1229" s="154"/>
      <c r="EN1229" s="154"/>
      <c r="EO1229" s="154"/>
      <c r="EP1229" s="154"/>
      <c r="EQ1229" s="154"/>
      <c r="ER1229" s="154"/>
      <c r="ES1229" s="154"/>
      <c r="ET1229" s="154"/>
      <c r="EU1229" s="154"/>
      <c r="EV1229" s="154"/>
    </row>
    <row r="1230" spans="32:152" ht="12.75">
      <c r="AF1230" s="154"/>
      <c r="AG1230" s="154"/>
      <c r="AH1230" s="154"/>
      <c r="AI1230" s="154"/>
      <c r="AJ1230" s="154"/>
      <c r="AK1230" s="154"/>
      <c r="AL1230" s="154"/>
      <c r="AM1230" s="154"/>
      <c r="AN1230" s="154"/>
      <c r="AO1230" s="154"/>
      <c r="AP1230" s="154"/>
      <c r="AQ1230" s="154"/>
      <c r="AR1230" s="154"/>
      <c r="AS1230" s="154"/>
      <c r="AT1230" s="154"/>
      <c r="AU1230" s="154"/>
      <c r="AV1230" s="154"/>
      <c r="AW1230" s="154"/>
      <c r="AX1230" s="154"/>
      <c r="AY1230" s="154"/>
      <c r="AZ1230" s="154"/>
      <c r="BA1230" s="154"/>
      <c r="BB1230" s="154"/>
      <c r="BC1230" s="154"/>
      <c r="BD1230" s="154"/>
      <c r="BE1230" s="154"/>
      <c r="BF1230" s="154"/>
      <c r="BG1230" s="154"/>
      <c r="BH1230" s="154"/>
      <c r="BI1230" s="154"/>
      <c r="BJ1230" s="154"/>
      <c r="BK1230" s="154"/>
      <c r="BL1230" s="154"/>
      <c r="BM1230" s="154"/>
      <c r="BN1230" s="154"/>
      <c r="BO1230" s="154"/>
      <c r="BP1230" s="154"/>
      <c r="BQ1230" s="154"/>
      <c r="BR1230" s="154"/>
      <c r="BS1230" s="154"/>
      <c r="BT1230" s="154"/>
      <c r="BU1230" s="154"/>
      <c r="BV1230" s="154"/>
      <c r="BW1230" s="154"/>
      <c r="BX1230" s="154"/>
      <c r="BY1230" s="154"/>
      <c r="BZ1230" s="154"/>
      <c r="CA1230" s="154"/>
      <c r="CB1230" s="154"/>
      <c r="CC1230" s="154"/>
      <c r="CD1230" s="154"/>
      <c r="CE1230" s="154"/>
      <c r="CF1230" s="154"/>
      <c r="CG1230" s="154"/>
      <c r="CH1230" s="154"/>
      <c r="CI1230" s="154"/>
      <c r="CJ1230" s="154"/>
      <c r="CK1230" s="154"/>
      <c r="CL1230" s="154"/>
      <c r="CM1230" s="154"/>
      <c r="CN1230" s="154"/>
      <c r="CO1230" s="154"/>
      <c r="CP1230" s="154"/>
      <c r="CQ1230" s="154"/>
      <c r="CR1230" s="154"/>
      <c r="CS1230" s="154"/>
      <c r="CT1230" s="154"/>
      <c r="CU1230" s="154"/>
      <c r="CV1230" s="154"/>
      <c r="CW1230" s="154"/>
      <c r="CX1230" s="154"/>
      <c r="CY1230" s="154"/>
      <c r="CZ1230" s="154"/>
      <c r="DA1230" s="154"/>
      <c r="DB1230" s="154"/>
      <c r="DC1230" s="154"/>
      <c r="DD1230" s="154"/>
      <c r="DE1230" s="154"/>
      <c r="DF1230" s="154"/>
      <c r="DG1230" s="154"/>
      <c r="DH1230" s="154"/>
      <c r="DI1230" s="154"/>
      <c r="DJ1230" s="154"/>
      <c r="DK1230" s="154"/>
      <c r="DL1230" s="154"/>
      <c r="DM1230" s="154"/>
      <c r="DN1230" s="154"/>
      <c r="DO1230" s="154"/>
      <c r="DP1230" s="154"/>
      <c r="DQ1230" s="154"/>
      <c r="DR1230" s="154"/>
      <c r="DS1230" s="154"/>
      <c r="DT1230" s="154"/>
      <c r="DU1230" s="154"/>
      <c r="DV1230" s="154"/>
      <c r="DW1230" s="154"/>
      <c r="DX1230" s="154"/>
      <c r="DY1230" s="154"/>
      <c r="DZ1230" s="154"/>
      <c r="EA1230" s="154"/>
      <c r="EB1230" s="154"/>
      <c r="EC1230" s="154"/>
      <c r="ED1230" s="154"/>
      <c r="EE1230" s="154"/>
      <c r="EF1230" s="154"/>
      <c r="EG1230" s="154"/>
      <c r="EH1230" s="154"/>
      <c r="EI1230" s="154"/>
      <c r="EJ1230" s="154"/>
      <c r="EK1230" s="154"/>
      <c r="EL1230" s="154"/>
      <c r="EM1230" s="154"/>
      <c r="EN1230" s="154"/>
      <c r="EO1230" s="154"/>
      <c r="EP1230" s="154"/>
      <c r="EQ1230" s="154"/>
      <c r="ER1230" s="154"/>
      <c r="ES1230" s="154"/>
      <c r="ET1230" s="154"/>
      <c r="EU1230" s="154"/>
      <c r="EV1230" s="154"/>
    </row>
    <row r="1231" spans="32:152" ht="12.75">
      <c r="AF1231" s="154"/>
      <c r="AG1231" s="154"/>
      <c r="AH1231" s="154"/>
      <c r="AI1231" s="154"/>
      <c r="AJ1231" s="154"/>
      <c r="AK1231" s="154"/>
      <c r="AL1231" s="154"/>
      <c r="AM1231" s="154"/>
      <c r="AN1231" s="154"/>
      <c r="AO1231" s="154"/>
      <c r="AP1231" s="154"/>
      <c r="AQ1231" s="154"/>
      <c r="AR1231" s="154"/>
      <c r="AS1231" s="154"/>
      <c r="AT1231" s="154"/>
      <c r="AU1231" s="154"/>
      <c r="AV1231" s="154"/>
      <c r="AW1231" s="154"/>
      <c r="AX1231" s="154"/>
      <c r="AY1231" s="154"/>
      <c r="AZ1231" s="154"/>
      <c r="BA1231" s="154"/>
      <c r="BB1231" s="154"/>
      <c r="BC1231" s="154"/>
      <c r="BD1231" s="154"/>
      <c r="BE1231" s="154"/>
      <c r="BF1231" s="154"/>
      <c r="BG1231" s="154"/>
      <c r="BH1231" s="154"/>
      <c r="BI1231" s="154"/>
      <c r="BJ1231" s="154"/>
      <c r="BK1231" s="154"/>
      <c r="BL1231" s="154"/>
      <c r="BM1231" s="154"/>
      <c r="BN1231" s="154"/>
      <c r="BO1231" s="154"/>
      <c r="BP1231" s="154"/>
      <c r="BQ1231" s="154"/>
      <c r="BR1231" s="154"/>
      <c r="BS1231" s="154"/>
      <c r="BT1231" s="154"/>
      <c r="BU1231" s="154"/>
      <c r="BV1231" s="154"/>
      <c r="BW1231" s="154"/>
      <c r="BX1231" s="154"/>
      <c r="BY1231" s="154"/>
      <c r="BZ1231" s="154"/>
      <c r="CA1231" s="154"/>
      <c r="CB1231" s="154"/>
      <c r="CC1231" s="154"/>
      <c r="CD1231" s="154"/>
      <c r="CE1231" s="154"/>
      <c r="CF1231" s="154"/>
      <c r="CG1231" s="154"/>
      <c r="CH1231" s="154"/>
      <c r="CI1231" s="154"/>
      <c r="CJ1231" s="154"/>
      <c r="CK1231" s="154"/>
      <c r="CL1231" s="154"/>
      <c r="CM1231" s="154"/>
      <c r="CN1231" s="154"/>
      <c r="CO1231" s="154"/>
      <c r="CP1231" s="154"/>
      <c r="CQ1231" s="154"/>
      <c r="CR1231" s="154"/>
      <c r="CS1231" s="154"/>
      <c r="CT1231" s="154"/>
      <c r="CU1231" s="154"/>
      <c r="CV1231" s="154"/>
      <c r="CW1231" s="154"/>
      <c r="CX1231" s="154"/>
      <c r="CY1231" s="154"/>
      <c r="CZ1231" s="154"/>
      <c r="DA1231" s="154"/>
      <c r="DB1231" s="154"/>
      <c r="DC1231" s="154"/>
      <c r="DD1231" s="154"/>
      <c r="DE1231" s="154"/>
      <c r="DF1231" s="154"/>
      <c r="DG1231" s="154"/>
      <c r="DH1231" s="154"/>
      <c r="DI1231" s="154"/>
      <c r="DJ1231" s="154"/>
      <c r="DK1231" s="154"/>
      <c r="DL1231" s="154"/>
      <c r="DM1231" s="154"/>
      <c r="DN1231" s="154"/>
      <c r="DO1231" s="154"/>
      <c r="DP1231" s="154"/>
      <c r="DQ1231" s="154"/>
      <c r="DR1231" s="154"/>
      <c r="DS1231" s="154"/>
      <c r="DT1231" s="154"/>
      <c r="DU1231" s="154"/>
      <c r="DV1231" s="154"/>
      <c r="DW1231" s="154"/>
      <c r="DX1231" s="154"/>
      <c r="DY1231" s="154"/>
      <c r="DZ1231" s="154"/>
      <c r="EA1231" s="154"/>
      <c r="EB1231" s="154"/>
      <c r="EC1231" s="154"/>
      <c r="ED1231" s="154"/>
      <c r="EE1231" s="154"/>
      <c r="EF1231" s="154"/>
      <c r="EG1231" s="154"/>
      <c r="EH1231" s="154"/>
      <c r="EI1231" s="154"/>
      <c r="EJ1231" s="154"/>
      <c r="EK1231" s="154"/>
      <c r="EL1231" s="154"/>
      <c r="EM1231" s="154"/>
      <c r="EN1231" s="154"/>
      <c r="EO1231" s="154"/>
      <c r="EP1231" s="154"/>
      <c r="EQ1231" s="154"/>
      <c r="ER1231" s="154"/>
      <c r="ES1231" s="154"/>
      <c r="ET1231" s="154"/>
      <c r="EU1231" s="154"/>
      <c r="EV1231" s="154"/>
    </row>
    <row r="1232" spans="32:152" ht="12.75">
      <c r="AF1232" s="154"/>
      <c r="AG1232" s="154"/>
      <c r="AH1232" s="154"/>
      <c r="AI1232" s="154"/>
      <c r="AJ1232" s="154"/>
      <c r="AK1232" s="154"/>
      <c r="AL1232" s="154"/>
      <c r="AM1232" s="154"/>
      <c r="AN1232" s="154"/>
      <c r="AO1232" s="154"/>
      <c r="AP1232" s="154"/>
      <c r="AQ1232" s="154"/>
      <c r="AR1232" s="154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  <c r="BC1232" s="154"/>
      <c r="BD1232" s="154"/>
      <c r="BE1232" s="154"/>
      <c r="BF1232" s="154"/>
      <c r="BG1232" s="154"/>
      <c r="BH1232" s="154"/>
      <c r="BI1232" s="154"/>
      <c r="BJ1232" s="154"/>
      <c r="BK1232" s="154"/>
      <c r="BL1232" s="154"/>
      <c r="BM1232" s="154"/>
      <c r="BN1232" s="154"/>
      <c r="BO1232" s="154"/>
      <c r="BP1232" s="154"/>
      <c r="BQ1232" s="154"/>
      <c r="BR1232" s="154"/>
      <c r="BS1232" s="154"/>
      <c r="BT1232" s="154"/>
      <c r="BU1232" s="154"/>
      <c r="BV1232" s="154"/>
      <c r="BW1232" s="154"/>
      <c r="BX1232" s="154"/>
      <c r="BY1232" s="154"/>
      <c r="BZ1232" s="154"/>
      <c r="CA1232" s="154"/>
      <c r="CB1232" s="154"/>
      <c r="CC1232" s="154"/>
      <c r="CD1232" s="154"/>
      <c r="CE1232" s="154"/>
      <c r="CF1232" s="154"/>
      <c r="CG1232" s="154"/>
      <c r="CH1232" s="154"/>
      <c r="CI1232" s="154"/>
      <c r="CJ1232" s="154"/>
      <c r="CK1232" s="154"/>
      <c r="CL1232" s="154"/>
      <c r="CM1232" s="154"/>
      <c r="CN1232" s="154"/>
      <c r="CO1232" s="154"/>
      <c r="CP1232" s="154"/>
      <c r="CQ1232" s="154"/>
      <c r="CR1232" s="154"/>
      <c r="CS1232" s="154"/>
      <c r="CT1232" s="154"/>
      <c r="CU1232" s="154"/>
      <c r="CV1232" s="154"/>
      <c r="CW1232" s="154"/>
      <c r="CX1232" s="154"/>
      <c r="CY1232" s="154"/>
      <c r="CZ1232" s="154"/>
      <c r="DA1232" s="154"/>
      <c r="DB1232" s="154"/>
      <c r="DC1232" s="154"/>
      <c r="DD1232" s="154"/>
      <c r="DE1232" s="154"/>
      <c r="DF1232" s="154"/>
      <c r="DG1232" s="154"/>
      <c r="DH1232" s="154"/>
      <c r="DI1232" s="154"/>
      <c r="DJ1232" s="154"/>
      <c r="DK1232" s="154"/>
      <c r="DL1232" s="154"/>
      <c r="DM1232" s="154"/>
      <c r="DN1232" s="154"/>
      <c r="DO1232" s="154"/>
      <c r="DP1232" s="154"/>
      <c r="DQ1232" s="154"/>
      <c r="DR1232" s="154"/>
      <c r="DS1232" s="154"/>
      <c r="DT1232" s="154"/>
      <c r="DU1232" s="154"/>
      <c r="DV1232" s="154"/>
      <c r="DW1232" s="154"/>
      <c r="DX1232" s="154"/>
      <c r="DY1232" s="154"/>
      <c r="DZ1232" s="154"/>
      <c r="EA1232" s="154"/>
      <c r="EB1232" s="154"/>
      <c r="EC1232" s="154"/>
      <c r="ED1232" s="154"/>
      <c r="EE1232" s="154"/>
      <c r="EF1232" s="154"/>
      <c r="EG1232" s="154"/>
      <c r="EH1232" s="154"/>
      <c r="EI1232" s="154"/>
      <c r="EJ1232" s="154"/>
      <c r="EK1232" s="154"/>
      <c r="EL1232" s="154"/>
      <c r="EM1232" s="154"/>
      <c r="EN1232" s="154"/>
      <c r="EO1232" s="154"/>
      <c r="EP1232" s="154"/>
      <c r="EQ1232" s="154"/>
      <c r="ER1232" s="154"/>
      <c r="ES1232" s="154"/>
      <c r="ET1232" s="154"/>
      <c r="EU1232" s="154"/>
      <c r="EV1232" s="154"/>
    </row>
    <row r="1233" spans="32:152" ht="12.75">
      <c r="AF1233" s="154"/>
      <c r="AG1233" s="154"/>
      <c r="AH1233" s="154"/>
      <c r="AI1233" s="154"/>
      <c r="AJ1233" s="154"/>
      <c r="AK1233" s="154"/>
      <c r="AL1233" s="154"/>
      <c r="AM1233" s="154"/>
      <c r="AN1233" s="154"/>
      <c r="AO1233" s="154"/>
      <c r="AP1233" s="154"/>
      <c r="AQ1233" s="154"/>
      <c r="AR1233" s="154"/>
      <c r="AS1233" s="154"/>
      <c r="AT1233" s="154"/>
      <c r="AU1233" s="154"/>
      <c r="AV1233" s="154"/>
      <c r="AW1233" s="154"/>
      <c r="AX1233" s="154"/>
      <c r="AY1233" s="154"/>
      <c r="AZ1233" s="154"/>
      <c r="BA1233" s="154"/>
      <c r="BB1233" s="154"/>
      <c r="BC1233" s="154"/>
      <c r="BD1233" s="154"/>
      <c r="BE1233" s="154"/>
      <c r="BF1233" s="154"/>
      <c r="BG1233" s="154"/>
      <c r="BH1233" s="154"/>
      <c r="BI1233" s="154"/>
      <c r="BJ1233" s="154"/>
      <c r="BK1233" s="154"/>
      <c r="BL1233" s="154"/>
      <c r="BM1233" s="154"/>
      <c r="BN1233" s="154"/>
      <c r="BO1233" s="154"/>
      <c r="BP1233" s="154"/>
      <c r="BQ1233" s="154"/>
      <c r="BR1233" s="154"/>
      <c r="BS1233" s="154"/>
      <c r="BT1233" s="154"/>
      <c r="BU1233" s="154"/>
      <c r="BV1233" s="154"/>
      <c r="BW1233" s="154"/>
      <c r="BX1233" s="154"/>
      <c r="BY1233" s="154"/>
      <c r="BZ1233" s="154"/>
      <c r="CA1233" s="154"/>
      <c r="CB1233" s="154"/>
      <c r="CC1233" s="154"/>
      <c r="CD1233" s="154"/>
      <c r="CE1233" s="154"/>
      <c r="CF1233" s="154"/>
      <c r="CG1233" s="154"/>
      <c r="CH1233" s="154"/>
      <c r="CI1233" s="154"/>
      <c r="CJ1233" s="154"/>
      <c r="CK1233" s="154"/>
      <c r="CL1233" s="154"/>
      <c r="CM1233" s="154"/>
      <c r="CN1233" s="154"/>
      <c r="CO1233" s="154"/>
      <c r="CP1233" s="154"/>
      <c r="CQ1233" s="154"/>
      <c r="CR1233" s="154"/>
      <c r="CS1233" s="154"/>
      <c r="CT1233" s="154"/>
      <c r="CU1233" s="154"/>
      <c r="CV1233" s="154"/>
      <c r="CW1233" s="154"/>
      <c r="CX1233" s="154"/>
      <c r="CY1233" s="154"/>
      <c r="CZ1233" s="154"/>
      <c r="DA1233" s="154"/>
      <c r="DB1233" s="154"/>
      <c r="DC1233" s="154"/>
      <c r="DD1233" s="154"/>
      <c r="DE1233" s="154"/>
      <c r="DF1233" s="154"/>
      <c r="DG1233" s="154"/>
      <c r="DH1233" s="154"/>
      <c r="DI1233" s="154"/>
      <c r="DJ1233" s="154"/>
      <c r="DK1233" s="154"/>
      <c r="DL1233" s="154"/>
      <c r="DM1233" s="154"/>
      <c r="DN1233" s="154"/>
      <c r="DO1233" s="154"/>
      <c r="DP1233" s="154"/>
      <c r="DQ1233" s="154"/>
      <c r="DR1233" s="154"/>
      <c r="DS1233" s="154"/>
      <c r="DT1233" s="154"/>
      <c r="DU1233" s="154"/>
      <c r="DV1233" s="154"/>
      <c r="DW1233" s="154"/>
      <c r="DX1233" s="154"/>
      <c r="DY1233" s="154"/>
      <c r="DZ1233" s="154"/>
      <c r="EA1233" s="154"/>
      <c r="EB1233" s="154"/>
      <c r="EC1233" s="154"/>
      <c r="ED1233" s="154"/>
      <c r="EE1233" s="154"/>
      <c r="EF1233" s="154"/>
      <c r="EG1233" s="154"/>
      <c r="EH1233" s="154"/>
      <c r="EI1233" s="154"/>
      <c r="EJ1233" s="154"/>
      <c r="EK1233" s="154"/>
      <c r="EL1233" s="154"/>
      <c r="EM1233" s="154"/>
      <c r="EN1233" s="154"/>
      <c r="EO1233" s="154"/>
      <c r="EP1233" s="154"/>
      <c r="EQ1233" s="154"/>
      <c r="ER1233" s="154"/>
      <c r="ES1233" s="154"/>
      <c r="ET1233" s="154"/>
      <c r="EU1233" s="154"/>
      <c r="EV1233" s="154"/>
    </row>
    <row r="1234" spans="32:152" ht="12.75">
      <c r="AF1234" s="154"/>
      <c r="AG1234" s="154"/>
      <c r="AH1234" s="154"/>
      <c r="AI1234" s="154"/>
      <c r="AJ1234" s="154"/>
      <c r="AK1234" s="154"/>
      <c r="AL1234" s="154"/>
      <c r="AM1234" s="154"/>
      <c r="AN1234" s="154"/>
      <c r="AO1234" s="154"/>
      <c r="AP1234" s="154"/>
      <c r="AQ1234" s="154"/>
      <c r="AR1234" s="154"/>
      <c r="AS1234" s="154"/>
      <c r="AT1234" s="154"/>
      <c r="AU1234" s="154"/>
      <c r="AV1234" s="154"/>
      <c r="AW1234" s="154"/>
      <c r="AX1234" s="154"/>
      <c r="AY1234" s="154"/>
      <c r="AZ1234" s="154"/>
      <c r="BA1234" s="154"/>
      <c r="BB1234" s="154"/>
      <c r="BC1234" s="154"/>
      <c r="BD1234" s="154"/>
      <c r="BE1234" s="154"/>
      <c r="BF1234" s="154"/>
      <c r="BG1234" s="154"/>
      <c r="BH1234" s="154"/>
      <c r="BI1234" s="154"/>
      <c r="BJ1234" s="154"/>
      <c r="BK1234" s="154"/>
      <c r="BL1234" s="154"/>
      <c r="BM1234" s="154"/>
      <c r="BN1234" s="154"/>
      <c r="BO1234" s="154"/>
      <c r="BP1234" s="154"/>
      <c r="BQ1234" s="154"/>
      <c r="BR1234" s="154"/>
      <c r="BS1234" s="154"/>
      <c r="BT1234" s="154"/>
      <c r="BU1234" s="154"/>
      <c r="BV1234" s="154"/>
      <c r="BW1234" s="154"/>
      <c r="BX1234" s="154"/>
      <c r="BY1234" s="154"/>
      <c r="BZ1234" s="154"/>
      <c r="CA1234" s="154"/>
      <c r="CB1234" s="154"/>
      <c r="CC1234" s="154"/>
      <c r="CD1234" s="154"/>
      <c r="CE1234" s="154"/>
      <c r="CF1234" s="154"/>
      <c r="CG1234" s="154"/>
      <c r="CH1234" s="154"/>
      <c r="CI1234" s="154"/>
      <c r="CJ1234" s="154"/>
      <c r="CK1234" s="154"/>
      <c r="CL1234" s="154"/>
      <c r="CM1234" s="154"/>
      <c r="CN1234" s="154"/>
      <c r="CO1234" s="154"/>
      <c r="CP1234" s="154"/>
      <c r="CQ1234" s="154"/>
      <c r="CR1234" s="154"/>
      <c r="CS1234" s="154"/>
      <c r="CT1234" s="154"/>
      <c r="CU1234" s="154"/>
      <c r="CV1234" s="154"/>
      <c r="CW1234" s="154"/>
      <c r="CX1234" s="154"/>
      <c r="CY1234" s="154"/>
      <c r="CZ1234" s="154"/>
      <c r="DA1234" s="154"/>
      <c r="DB1234" s="154"/>
      <c r="DC1234" s="154"/>
      <c r="DD1234" s="154"/>
      <c r="DE1234" s="154"/>
      <c r="DF1234" s="154"/>
      <c r="DG1234" s="154"/>
      <c r="DH1234" s="154"/>
      <c r="DI1234" s="154"/>
      <c r="DJ1234" s="154"/>
      <c r="DK1234" s="154"/>
      <c r="DL1234" s="154"/>
      <c r="DM1234" s="154"/>
      <c r="DN1234" s="154"/>
      <c r="DO1234" s="154"/>
      <c r="DP1234" s="154"/>
      <c r="DQ1234" s="154"/>
      <c r="DR1234" s="154"/>
      <c r="DS1234" s="154"/>
      <c r="DT1234" s="154"/>
      <c r="DU1234" s="154"/>
      <c r="DV1234" s="154"/>
      <c r="DW1234" s="154"/>
      <c r="DX1234" s="154"/>
      <c r="DY1234" s="154"/>
      <c r="DZ1234" s="154"/>
      <c r="EA1234" s="154"/>
      <c r="EB1234" s="154"/>
      <c r="EC1234" s="154"/>
      <c r="ED1234" s="154"/>
      <c r="EE1234" s="154"/>
      <c r="EF1234" s="154"/>
      <c r="EG1234" s="154"/>
      <c r="EH1234" s="154"/>
      <c r="EI1234" s="154"/>
      <c r="EJ1234" s="154"/>
      <c r="EK1234" s="154"/>
      <c r="EL1234" s="154"/>
      <c r="EM1234" s="154"/>
      <c r="EN1234" s="154"/>
      <c r="EO1234" s="154"/>
      <c r="EP1234" s="154"/>
      <c r="EQ1234" s="154"/>
      <c r="ER1234" s="154"/>
      <c r="ES1234" s="154"/>
      <c r="ET1234" s="154"/>
      <c r="EU1234" s="154"/>
      <c r="EV1234" s="154"/>
    </row>
    <row r="1235" spans="32:152" ht="12.75">
      <c r="AF1235" s="154"/>
      <c r="AG1235" s="154"/>
      <c r="AH1235" s="154"/>
      <c r="AI1235" s="154"/>
      <c r="AJ1235" s="154"/>
      <c r="AK1235" s="154"/>
      <c r="AL1235" s="154"/>
      <c r="AM1235" s="154"/>
      <c r="AN1235" s="154"/>
      <c r="AO1235" s="154"/>
      <c r="AP1235" s="154"/>
      <c r="AQ1235" s="154"/>
      <c r="AR1235" s="154"/>
      <c r="AS1235" s="154"/>
      <c r="AT1235" s="154"/>
      <c r="AU1235" s="154"/>
      <c r="AV1235" s="154"/>
      <c r="AW1235" s="154"/>
      <c r="AX1235" s="154"/>
      <c r="AY1235" s="154"/>
      <c r="AZ1235" s="154"/>
      <c r="BA1235" s="154"/>
      <c r="BB1235" s="154"/>
      <c r="BC1235" s="154"/>
      <c r="BD1235" s="154"/>
      <c r="BE1235" s="154"/>
      <c r="BF1235" s="154"/>
      <c r="BG1235" s="154"/>
      <c r="BH1235" s="154"/>
      <c r="BI1235" s="154"/>
      <c r="BJ1235" s="154"/>
      <c r="BK1235" s="154"/>
      <c r="BL1235" s="154"/>
      <c r="BM1235" s="154"/>
      <c r="BN1235" s="154"/>
      <c r="BO1235" s="154"/>
      <c r="BP1235" s="154"/>
      <c r="BQ1235" s="154"/>
      <c r="BR1235" s="154"/>
      <c r="BS1235" s="154"/>
      <c r="BT1235" s="154"/>
      <c r="BU1235" s="154"/>
      <c r="BV1235" s="154"/>
      <c r="BW1235" s="154"/>
      <c r="BX1235" s="154"/>
      <c r="BY1235" s="154"/>
      <c r="BZ1235" s="154"/>
      <c r="CA1235" s="154"/>
      <c r="CB1235" s="154"/>
      <c r="CC1235" s="154"/>
      <c r="CD1235" s="154"/>
      <c r="CE1235" s="154"/>
      <c r="CF1235" s="154"/>
      <c r="CG1235" s="154"/>
      <c r="CH1235" s="154"/>
      <c r="CI1235" s="154"/>
      <c r="CJ1235" s="154"/>
      <c r="CK1235" s="154"/>
      <c r="CL1235" s="154"/>
      <c r="CM1235" s="154"/>
      <c r="CN1235" s="154"/>
      <c r="CO1235" s="154"/>
      <c r="CP1235" s="154"/>
      <c r="CQ1235" s="154"/>
      <c r="CR1235" s="154"/>
      <c r="CS1235" s="154"/>
      <c r="CT1235" s="154"/>
      <c r="CU1235" s="154"/>
      <c r="CV1235" s="154"/>
      <c r="CW1235" s="154"/>
      <c r="CX1235" s="154"/>
      <c r="CY1235" s="154"/>
      <c r="CZ1235" s="154"/>
      <c r="DA1235" s="154"/>
      <c r="DB1235" s="154"/>
      <c r="DC1235" s="154"/>
      <c r="DD1235" s="154"/>
      <c r="DE1235" s="154"/>
      <c r="DF1235" s="154"/>
      <c r="DG1235" s="154"/>
      <c r="DH1235" s="154"/>
      <c r="DI1235" s="154"/>
      <c r="DJ1235" s="154"/>
      <c r="DK1235" s="154"/>
      <c r="DL1235" s="154"/>
      <c r="DM1235" s="154"/>
      <c r="DN1235" s="154"/>
      <c r="DO1235" s="154"/>
      <c r="DP1235" s="154"/>
      <c r="DQ1235" s="154"/>
      <c r="DR1235" s="154"/>
      <c r="DS1235" s="154"/>
      <c r="DT1235" s="154"/>
      <c r="DU1235" s="154"/>
      <c r="DV1235" s="154"/>
      <c r="DW1235" s="154"/>
      <c r="DX1235" s="154"/>
      <c r="DY1235" s="154"/>
      <c r="DZ1235" s="154"/>
      <c r="EA1235" s="154"/>
      <c r="EB1235" s="154"/>
      <c r="EC1235" s="154"/>
      <c r="ED1235" s="154"/>
      <c r="EE1235" s="154"/>
      <c r="EF1235" s="154"/>
      <c r="EG1235" s="154"/>
      <c r="EH1235" s="154"/>
      <c r="EI1235" s="154"/>
      <c r="EJ1235" s="154"/>
      <c r="EK1235" s="154"/>
      <c r="EL1235" s="154"/>
      <c r="EM1235" s="154"/>
      <c r="EN1235" s="154"/>
      <c r="EO1235" s="154"/>
      <c r="EP1235" s="154"/>
      <c r="EQ1235" s="154"/>
      <c r="ER1235" s="154"/>
      <c r="ES1235" s="154"/>
      <c r="ET1235" s="154"/>
      <c r="EU1235" s="154"/>
      <c r="EV1235" s="154"/>
    </row>
    <row r="1236" spans="32:152" ht="12.75">
      <c r="AF1236" s="154"/>
      <c r="AG1236" s="154"/>
      <c r="AH1236" s="154"/>
      <c r="AI1236" s="154"/>
      <c r="AJ1236" s="154"/>
      <c r="AK1236" s="154"/>
      <c r="AL1236" s="154"/>
      <c r="AM1236" s="154"/>
      <c r="AN1236" s="154"/>
      <c r="AO1236" s="154"/>
      <c r="AP1236" s="154"/>
      <c r="AQ1236" s="154"/>
      <c r="AR1236" s="154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  <c r="BC1236" s="154"/>
      <c r="BD1236" s="154"/>
      <c r="BE1236" s="154"/>
      <c r="BF1236" s="154"/>
      <c r="BG1236" s="154"/>
      <c r="BH1236" s="154"/>
      <c r="BI1236" s="154"/>
      <c r="BJ1236" s="154"/>
      <c r="BK1236" s="154"/>
      <c r="BL1236" s="154"/>
      <c r="BM1236" s="154"/>
      <c r="BN1236" s="154"/>
      <c r="BO1236" s="154"/>
      <c r="BP1236" s="154"/>
      <c r="BQ1236" s="154"/>
      <c r="BR1236" s="154"/>
      <c r="BS1236" s="154"/>
      <c r="BT1236" s="154"/>
      <c r="BU1236" s="154"/>
      <c r="BV1236" s="154"/>
      <c r="BW1236" s="154"/>
      <c r="BX1236" s="154"/>
      <c r="BY1236" s="154"/>
      <c r="BZ1236" s="154"/>
      <c r="CA1236" s="154"/>
      <c r="CB1236" s="154"/>
      <c r="CC1236" s="154"/>
      <c r="CD1236" s="154"/>
      <c r="CE1236" s="154"/>
      <c r="CF1236" s="154"/>
      <c r="CG1236" s="154"/>
      <c r="CH1236" s="154"/>
      <c r="CI1236" s="154"/>
      <c r="CJ1236" s="154"/>
      <c r="CK1236" s="154"/>
      <c r="CL1236" s="154"/>
      <c r="CM1236" s="154"/>
      <c r="CN1236" s="154"/>
      <c r="CO1236" s="154"/>
      <c r="CP1236" s="154"/>
      <c r="CQ1236" s="154"/>
      <c r="CR1236" s="154"/>
      <c r="CS1236" s="154"/>
      <c r="CT1236" s="154"/>
      <c r="CU1236" s="154"/>
      <c r="CV1236" s="154"/>
      <c r="CW1236" s="154"/>
      <c r="CX1236" s="154"/>
      <c r="CY1236" s="154"/>
      <c r="CZ1236" s="154"/>
      <c r="DA1236" s="154"/>
      <c r="DB1236" s="154"/>
      <c r="DC1236" s="154"/>
      <c r="DD1236" s="154"/>
      <c r="DE1236" s="154"/>
      <c r="DF1236" s="154"/>
      <c r="DG1236" s="154"/>
      <c r="DH1236" s="154"/>
      <c r="DI1236" s="154"/>
      <c r="DJ1236" s="154"/>
      <c r="DK1236" s="154"/>
      <c r="DL1236" s="154"/>
      <c r="DM1236" s="154"/>
      <c r="DN1236" s="154"/>
      <c r="DO1236" s="154"/>
      <c r="DP1236" s="154"/>
      <c r="DQ1236" s="154"/>
      <c r="DR1236" s="154"/>
      <c r="DS1236" s="154"/>
      <c r="DT1236" s="154"/>
      <c r="DU1236" s="154"/>
      <c r="DV1236" s="154"/>
      <c r="DW1236" s="154"/>
      <c r="DX1236" s="154"/>
      <c r="DY1236" s="154"/>
      <c r="DZ1236" s="154"/>
      <c r="EA1236" s="154"/>
      <c r="EB1236" s="154"/>
      <c r="EC1236" s="154"/>
      <c r="ED1236" s="154"/>
      <c r="EE1236" s="154"/>
      <c r="EF1236" s="154"/>
      <c r="EG1236" s="154"/>
      <c r="EH1236" s="154"/>
      <c r="EI1236" s="154"/>
      <c r="EJ1236" s="154"/>
      <c r="EK1236" s="154"/>
      <c r="EL1236" s="154"/>
      <c r="EM1236" s="154"/>
      <c r="EN1236" s="154"/>
      <c r="EO1236" s="154"/>
      <c r="EP1236" s="154"/>
      <c r="EQ1236" s="154"/>
      <c r="ER1236" s="154"/>
      <c r="ES1236" s="154"/>
      <c r="ET1236" s="154"/>
      <c r="EU1236" s="154"/>
      <c r="EV1236" s="154"/>
    </row>
    <row r="1237" spans="32:152" ht="12.75">
      <c r="AF1237" s="154"/>
      <c r="AG1237" s="154"/>
      <c r="AH1237" s="154"/>
      <c r="AI1237" s="154"/>
      <c r="AJ1237" s="154"/>
      <c r="AK1237" s="154"/>
      <c r="AL1237" s="154"/>
      <c r="AM1237" s="154"/>
      <c r="AN1237" s="154"/>
      <c r="AO1237" s="154"/>
      <c r="AP1237" s="154"/>
      <c r="AQ1237" s="154"/>
      <c r="AR1237" s="154"/>
      <c r="AS1237" s="154"/>
      <c r="AT1237" s="154"/>
      <c r="AU1237" s="154"/>
      <c r="AV1237" s="154"/>
      <c r="AW1237" s="154"/>
      <c r="AX1237" s="154"/>
      <c r="AY1237" s="154"/>
      <c r="AZ1237" s="154"/>
      <c r="BA1237" s="154"/>
      <c r="BB1237" s="154"/>
      <c r="BC1237" s="154"/>
      <c r="BD1237" s="154"/>
      <c r="BE1237" s="154"/>
      <c r="BF1237" s="154"/>
      <c r="BG1237" s="154"/>
      <c r="BH1237" s="154"/>
      <c r="BI1237" s="154"/>
      <c r="BJ1237" s="154"/>
      <c r="BK1237" s="154"/>
      <c r="BL1237" s="154"/>
      <c r="BM1237" s="154"/>
      <c r="BN1237" s="154"/>
      <c r="BO1237" s="154"/>
      <c r="BP1237" s="154"/>
      <c r="BQ1237" s="154"/>
      <c r="BR1237" s="154"/>
      <c r="BS1237" s="154"/>
      <c r="BT1237" s="154"/>
      <c r="BU1237" s="154"/>
      <c r="BV1237" s="154"/>
      <c r="BW1237" s="154"/>
      <c r="BX1237" s="154"/>
      <c r="BY1237" s="154"/>
      <c r="BZ1237" s="154"/>
      <c r="CA1237" s="154"/>
      <c r="CB1237" s="154"/>
      <c r="CC1237" s="154"/>
      <c r="CD1237" s="154"/>
      <c r="CE1237" s="154"/>
      <c r="CF1237" s="154"/>
      <c r="CG1237" s="154"/>
      <c r="CH1237" s="154"/>
      <c r="CI1237" s="154"/>
      <c r="CJ1237" s="154"/>
      <c r="CK1237" s="154"/>
      <c r="CL1237" s="154"/>
      <c r="CM1237" s="154"/>
      <c r="CN1237" s="154"/>
      <c r="CO1237" s="154"/>
      <c r="CP1237" s="154"/>
      <c r="CQ1237" s="154"/>
      <c r="CR1237" s="154"/>
      <c r="CS1237" s="154"/>
      <c r="CT1237" s="154"/>
      <c r="CU1237" s="154"/>
      <c r="CV1237" s="154"/>
      <c r="CW1237" s="154"/>
      <c r="CX1237" s="154"/>
      <c r="CY1237" s="154"/>
      <c r="CZ1237" s="154"/>
      <c r="DA1237" s="154"/>
      <c r="DB1237" s="154"/>
      <c r="DC1237" s="154"/>
      <c r="DD1237" s="154"/>
      <c r="DE1237" s="154"/>
      <c r="DF1237" s="154"/>
      <c r="DG1237" s="154"/>
      <c r="DH1237" s="154"/>
      <c r="DI1237" s="154"/>
      <c r="DJ1237" s="154"/>
      <c r="DK1237" s="154"/>
      <c r="DL1237" s="154"/>
      <c r="DM1237" s="154"/>
      <c r="DN1237" s="154"/>
      <c r="DO1237" s="154"/>
      <c r="DP1237" s="154"/>
      <c r="DQ1237" s="154"/>
      <c r="DR1237" s="154"/>
      <c r="DS1237" s="154"/>
      <c r="DT1237" s="154"/>
      <c r="DU1237" s="154"/>
      <c r="DV1237" s="154"/>
      <c r="DW1237" s="154"/>
      <c r="DX1237" s="154"/>
      <c r="DY1237" s="154"/>
      <c r="DZ1237" s="154"/>
      <c r="EA1237" s="154"/>
      <c r="EB1237" s="154"/>
      <c r="EC1237" s="154"/>
      <c r="ED1237" s="154"/>
      <c r="EE1237" s="154"/>
      <c r="EF1237" s="154"/>
      <c r="EG1237" s="154"/>
      <c r="EH1237" s="154"/>
      <c r="EI1237" s="154"/>
      <c r="EJ1237" s="154"/>
      <c r="EK1237" s="154"/>
      <c r="EL1237" s="154"/>
      <c r="EM1237" s="154"/>
      <c r="EN1237" s="154"/>
      <c r="EO1237" s="154"/>
      <c r="EP1237" s="154"/>
      <c r="EQ1237" s="154"/>
      <c r="ER1237" s="154"/>
      <c r="ES1237" s="154"/>
      <c r="ET1237" s="154"/>
      <c r="EU1237" s="154"/>
      <c r="EV1237" s="154"/>
    </row>
    <row r="1238" spans="32:152" ht="12.75">
      <c r="AF1238" s="154"/>
      <c r="AG1238" s="154"/>
      <c r="AH1238" s="154"/>
      <c r="AI1238" s="154"/>
      <c r="AJ1238" s="154"/>
      <c r="AK1238" s="154"/>
      <c r="AL1238" s="154"/>
      <c r="AM1238" s="154"/>
      <c r="AN1238" s="154"/>
      <c r="AO1238" s="154"/>
      <c r="AP1238" s="154"/>
      <c r="AQ1238" s="154"/>
      <c r="AR1238" s="154"/>
      <c r="AS1238" s="154"/>
      <c r="AT1238" s="154"/>
      <c r="AU1238" s="154"/>
      <c r="AV1238" s="154"/>
      <c r="AW1238" s="154"/>
      <c r="AX1238" s="154"/>
      <c r="AY1238" s="154"/>
      <c r="AZ1238" s="154"/>
      <c r="BA1238" s="154"/>
      <c r="BB1238" s="154"/>
      <c r="BC1238" s="154"/>
      <c r="BD1238" s="154"/>
      <c r="BE1238" s="154"/>
      <c r="BF1238" s="154"/>
      <c r="BG1238" s="154"/>
      <c r="BH1238" s="154"/>
      <c r="BI1238" s="154"/>
      <c r="BJ1238" s="154"/>
      <c r="BK1238" s="154"/>
      <c r="BL1238" s="154"/>
      <c r="BM1238" s="154"/>
      <c r="BN1238" s="154"/>
      <c r="BO1238" s="154"/>
      <c r="BP1238" s="154"/>
      <c r="BQ1238" s="154"/>
      <c r="BR1238" s="154"/>
      <c r="BS1238" s="154"/>
      <c r="BT1238" s="154"/>
      <c r="BU1238" s="154"/>
      <c r="BV1238" s="154"/>
      <c r="BW1238" s="154"/>
      <c r="BX1238" s="154"/>
      <c r="BY1238" s="154"/>
      <c r="BZ1238" s="154"/>
      <c r="CA1238" s="154"/>
      <c r="CB1238" s="154"/>
      <c r="CC1238" s="154"/>
      <c r="CD1238" s="154"/>
      <c r="CE1238" s="154"/>
      <c r="CF1238" s="154"/>
      <c r="CG1238" s="154"/>
      <c r="CH1238" s="154"/>
      <c r="CI1238" s="154"/>
      <c r="CJ1238" s="154"/>
      <c r="CK1238" s="154"/>
      <c r="CL1238" s="154"/>
      <c r="CM1238" s="154"/>
      <c r="CN1238" s="154"/>
      <c r="CO1238" s="154"/>
      <c r="CP1238" s="154"/>
      <c r="CQ1238" s="154"/>
      <c r="CR1238" s="154"/>
      <c r="CS1238" s="154"/>
      <c r="CT1238" s="154"/>
      <c r="CU1238" s="154"/>
      <c r="CV1238" s="154"/>
      <c r="CW1238" s="154"/>
      <c r="CX1238" s="154"/>
      <c r="CY1238" s="154"/>
      <c r="CZ1238" s="154"/>
      <c r="DA1238" s="154"/>
      <c r="DB1238" s="154"/>
      <c r="DC1238" s="154"/>
      <c r="DD1238" s="154"/>
      <c r="DE1238" s="154"/>
      <c r="DF1238" s="154"/>
      <c r="DG1238" s="154"/>
      <c r="DH1238" s="154"/>
      <c r="DI1238" s="154"/>
      <c r="DJ1238" s="154"/>
      <c r="DK1238" s="154"/>
      <c r="DL1238" s="154"/>
      <c r="DM1238" s="154"/>
      <c r="DN1238" s="154"/>
      <c r="DO1238" s="154"/>
      <c r="DP1238" s="154"/>
      <c r="DQ1238" s="154"/>
      <c r="DR1238" s="154"/>
      <c r="DS1238" s="154"/>
      <c r="DT1238" s="154"/>
      <c r="DU1238" s="154"/>
      <c r="DV1238" s="154"/>
      <c r="DW1238" s="154"/>
      <c r="DX1238" s="154"/>
      <c r="DY1238" s="154"/>
      <c r="DZ1238" s="154"/>
      <c r="EA1238" s="154"/>
      <c r="EB1238" s="154"/>
      <c r="EC1238" s="154"/>
      <c r="ED1238" s="154"/>
      <c r="EE1238" s="154"/>
      <c r="EF1238" s="154"/>
      <c r="EG1238" s="154"/>
      <c r="EH1238" s="154"/>
      <c r="EI1238" s="154"/>
      <c r="EJ1238" s="154"/>
      <c r="EK1238" s="154"/>
      <c r="EL1238" s="154"/>
      <c r="EM1238" s="154"/>
      <c r="EN1238" s="154"/>
      <c r="EO1238" s="154"/>
      <c r="EP1238" s="154"/>
      <c r="EQ1238" s="154"/>
      <c r="ER1238" s="154"/>
      <c r="ES1238" s="154"/>
      <c r="ET1238" s="154"/>
      <c r="EU1238" s="154"/>
      <c r="EV1238" s="154"/>
    </row>
    <row r="1239" spans="32:152" ht="12.75">
      <c r="AF1239" s="154"/>
      <c r="AG1239" s="154"/>
      <c r="AH1239" s="154"/>
      <c r="AI1239" s="154"/>
      <c r="AJ1239" s="154"/>
      <c r="AK1239" s="154"/>
      <c r="AL1239" s="154"/>
      <c r="AM1239" s="154"/>
      <c r="AN1239" s="154"/>
      <c r="AO1239" s="154"/>
      <c r="AP1239" s="154"/>
      <c r="AQ1239" s="154"/>
      <c r="AR1239" s="154"/>
      <c r="AS1239" s="154"/>
      <c r="AT1239" s="154"/>
      <c r="AU1239" s="154"/>
      <c r="AV1239" s="154"/>
      <c r="AW1239" s="154"/>
      <c r="AX1239" s="154"/>
      <c r="AY1239" s="154"/>
      <c r="AZ1239" s="154"/>
      <c r="BA1239" s="154"/>
      <c r="BB1239" s="154"/>
      <c r="BC1239" s="154"/>
      <c r="BD1239" s="154"/>
      <c r="BE1239" s="154"/>
      <c r="BF1239" s="154"/>
      <c r="BG1239" s="154"/>
      <c r="BH1239" s="154"/>
      <c r="BI1239" s="154"/>
      <c r="BJ1239" s="154"/>
      <c r="BK1239" s="154"/>
      <c r="BL1239" s="154"/>
      <c r="BM1239" s="154"/>
      <c r="BN1239" s="154"/>
      <c r="BO1239" s="154"/>
      <c r="BP1239" s="154"/>
      <c r="BQ1239" s="154"/>
      <c r="BR1239" s="154"/>
      <c r="BS1239" s="154"/>
      <c r="BT1239" s="154"/>
      <c r="BU1239" s="154"/>
      <c r="BV1239" s="154"/>
      <c r="BW1239" s="154"/>
      <c r="BX1239" s="154"/>
      <c r="BY1239" s="154"/>
      <c r="BZ1239" s="154"/>
      <c r="CA1239" s="154"/>
      <c r="CB1239" s="154"/>
      <c r="CC1239" s="154"/>
      <c r="CD1239" s="154"/>
      <c r="CE1239" s="154"/>
      <c r="CF1239" s="154"/>
      <c r="CG1239" s="154"/>
      <c r="CH1239" s="154"/>
      <c r="CI1239" s="154"/>
      <c r="CJ1239" s="154"/>
      <c r="CK1239" s="154"/>
      <c r="CL1239" s="154"/>
      <c r="CM1239" s="154"/>
      <c r="CN1239" s="154"/>
      <c r="CO1239" s="154"/>
      <c r="CP1239" s="154"/>
      <c r="CQ1239" s="154"/>
      <c r="CR1239" s="154"/>
      <c r="CS1239" s="154"/>
      <c r="CT1239" s="154"/>
      <c r="CU1239" s="154"/>
      <c r="CV1239" s="154"/>
      <c r="CW1239" s="154"/>
      <c r="CX1239" s="154"/>
      <c r="CY1239" s="154"/>
      <c r="CZ1239" s="154"/>
      <c r="DA1239" s="154"/>
      <c r="DB1239" s="154"/>
      <c r="DC1239" s="154"/>
      <c r="DD1239" s="154"/>
      <c r="DE1239" s="154"/>
      <c r="DF1239" s="154"/>
      <c r="DG1239" s="154"/>
      <c r="DH1239" s="154"/>
      <c r="DI1239" s="154"/>
      <c r="DJ1239" s="154"/>
      <c r="DK1239" s="154"/>
      <c r="DL1239" s="154"/>
      <c r="DM1239" s="154"/>
      <c r="DN1239" s="154"/>
      <c r="DO1239" s="154"/>
      <c r="DP1239" s="154"/>
      <c r="DQ1239" s="154"/>
      <c r="DR1239" s="154"/>
      <c r="DS1239" s="154"/>
      <c r="DT1239" s="154"/>
      <c r="DU1239" s="154"/>
      <c r="DV1239" s="154"/>
      <c r="DW1239" s="154"/>
      <c r="DX1239" s="154"/>
      <c r="DY1239" s="154"/>
      <c r="DZ1239" s="154"/>
      <c r="EA1239" s="154"/>
      <c r="EB1239" s="154"/>
      <c r="EC1239" s="154"/>
      <c r="ED1239" s="154"/>
      <c r="EE1239" s="154"/>
      <c r="EF1239" s="154"/>
      <c r="EG1239" s="154"/>
      <c r="EH1239" s="154"/>
      <c r="EI1239" s="154"/>
      <c r="EJ1239" s="154"/>
      <c r="EK1239" s="154"/>
      <c r="EL1239" s="154"/>
      <c r="EM1239" s="154"/>
      <c r="EN1239" s="154"/>
      <c r="EO1239" s="154"/>
      <c r="EP1239" s="154"/>
      <c r="EQ1239" s="154"/>
      <c r="ER1239" s="154"/>
      <c r="ES1239" s="154"/>
      <c r="ET1239" s="154"/>
      <c r="EU1239" s="154"/>
      <c r="EV1239" s="154"/>
    </row>
    <row r="1240" spans="32:152" ht="12.75">
      <c r="AF1240" s="154"/>
      <c r="AG1240" s="154"/>
      <c r="AH1240" s="154"/>
      <c r="AI1240" s="154"/>
      <c r="AJ1240" s="154"/>
      <c r="AK1240" s="154"/>
      <c r="AL1240" s="154"/>
      <c r="AM1240" s="154"/>
      <c r="AN1240" s="154"/>
      <c r="AO1240" s="154"/>
      <c r="AP1240" s="154"/>
      <c r="AQ1240" s="154"/>
      <c r="AR1240" s="154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  <c r="BC1240" s="154"/>
      <c r="BD1240" s="154"/>
      <c r="BE1240" s="154"/>
      <c r="BF1240" s="154"/>
      <c r="BG1240" s="154"/>
      <c r="BH1240" s="154"/>
      <c r="BI1240" s="154"/>
      <c r="BJ1240" s="154"/>
      <c r="BK1240" s="154"/>
      <c r="BL1240" s="154"/>
      <c r="BM1240" s="154"/>
      <c r="BN1240" s="154"/>
      <c r="BO1240" s="154"/>
      <c r="BP1240" s="154"/>
      <c r="BQ1240" s="154"/>
      <c r="BR1240" s="154"/>
      <c r="BS1240" s="154"/>
      <c r="BT1240" s="154"/>
      <c r="BU1240" s="154"/>
      <c r="BV1240" s="154"/>
      <c r="BW1240" s="154"/>
      <c r="BX1240" s="154"/>
      <c r="BY1240" s="154"/>
      <c r="BZ1240" s="154"/>
      <c r="CA1240" s="154"/>
      <c r="CB1240" s="154"/>
      <c r="CC1240" s="154"/>
      <c r="CD1240" s="154"/>
      <c r="CE1240" s="154"/>
      <c r="CF1240" s="154"/>
      <c r="CG1240" s="154"/>
      <c r="CH1240" s="154"/>
      <c r="CI1240" s="154"/>
      <c r="CJ1240" s="154"/>
      <c r="CK1240" s="154"/>
      <c r="CL1240" s="154"/>
      <c r="CM1240" s="154"/>
      <c r="CN1240" s="154"/>
      <c r="CO1240" s="154"/>
      <c r="CP1240" s="154"/>
      <c r="CQ1240" s="154"/>
      <c r="CR1240" s="154"/>
      <c r="CS1240" s="154"/>
      <c r="CT1240" s="154"/>
      <c r="CU1240" s="154"/>
      <c r="CV1240" s="154"/>
      <c r="CW1240" s="154"/>
      <c r="CX1240" s="154"/>
      <c r="CY1240" s="154"/>
      <c r="CZ1240" s="154"/>
      <c r="DA1240" s="154"/>
      <c r="DB1240" s="154"/>
      <c r="DC1240" s="154"/>
      <c r="DD1240" s="154"/>
      <c r="DE1240" s="154"/>
      <c r="DF1240" s="154"/>
      <c r="DG1240" s="154"/>
      <c r="DH1240" s="154"/>
      <c r="DI1240" s="154"/>
      <c r="DJ1240" s="154"/>
      <c r="DK1240" s="154"/>
      <c r="DL1240" s="154"/>
      <c r="DM1240" s="154"/>
      <c r="DN1240" s="154"/>
      <c r="DO1240" s="154"/>
      <c r="DP1240" s="154"/>
      <c r="DQ1240" s="154"/>
      <c r="DR1240" s="154"/>
      <c r="DS1240" s="154"/>
      <c r="DT1240" s="154"/>
      <c r="DU1240" s="154"/>
      <c r="DV1240" s="154"/>
      <c r="DW1240" s="154"/>
      <c r="DX1240" s="154"/>
      <c r="DY1240" s="154"/>
      <c r="DZ1240" s="154"/>
      <c r="EA1240" s="154"/>
      <c r="EB1240" s="154"/>
      <c r="EC1240" s="154"/>
      <c r="ED1240" s="154"/>
      <c r="EE1240" s="154"/>
      <c r="EF1240" s="154"/>
      <c r="EG1240" s="154"/>
      <c r="EH1240" s="154"/>
      <c r="EI1240" s="154"/>
      <c r="EJ1240" s="154"/>
      <c r="EK1240" s="154"/>
      <c r="EL1240" s="154"/>
      <c r="EM1240" s="154"/>
      <c r="EN1240" s="154"/>
      <c r="EO1240" s="154"/>
      <c r="EP1240" s="154"/>
      <c r="EQ1240" s="154"/>
      <c r="ER1240" s="154"/>
      <c r="ES1240" s="154"/>
      <c r="ET1240" s="154"/>
      <c r="EU1240" s="154"/>
      <c r="EV1240" s="154"/>
    </row>
    <row r="1241" spans="32:152" ht="12.75">
      <c r="AF1241" s="154"/>
      <c r="AG1241" s="154"/>
      <c r="AH1241" s="154"/>
      <c r="AI1241" s="154"/>
      <c r="AJ1241" s="154"/>
      <c r="AK1241" s="154"/>
      <c r="AL1241" s="154"/>
      <c r="AM1241" s="154"/>
      <c r="AN1241" s="154"/>
      <c r="AO1241" s="154"/>
      <c r="AP1241" s="154"/>
      <c r="AQ1241" s="154"/>
      <c r="AR1241" s="154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  <c r="BC1241" s="154"/>
      <c r="BD1241" s="154"/>
      <c r="BE1241" s="154"/>
      <c r="BF1241" s="154"/>
      <c r="BG1241" s="154"/>
      <c r="BH1241" s="154"/>
      <c r="BI1241" s="154"/>
      <c r="BJ1241" s="154"/>
      <c r="BK1241" s="154"/>
      <c r="BL1241" s="154"/>
      <c r="BM1241" s="154"/>
      <c r="BN1241" s="154"/>
      <c r="BO1241" s="154"/>
      <c r="BP1241" s="154"/>
      <c r="BQ1241" s="154"/>
      <c r="BR1241" s="154"/>
      <c r="BS1241" s="154"/>
      <c r="BT1241" s="154"/>
      <c r="BU1241" s="154"/>
      <c r="BV1241" s="154"/>
      <c r="BW1241" s="154"/>
      <c r="BX1241" s="154"/>
      <c r="BY1241" s="154"/>
      <c r="BZ1241" s="154"/>
      <c r="CA1241" s="154"/>
      <c r="CB1241" s="154"/>
      <c r="CC1241" s="154"/>
      <c r="CD1241" s="154"/>
      <c r="CE1241" s="154"/>
      <c r="CF1241" s="154"/>
      <c r="CG1241" s="154"/>
      <c r="CH1241" s="154"/>
      <c r="CI1241" s="154"/>
      <c r="CJ1241" s="154"/>
      <c r="CK1241" s="154"/>
      <c r="CL1241" s="154"/>
      <c r="CM1241" s="154"/>
      <c r="CN1241" s="154"/>
      <c r="CO1241" s="154"/>
      <c r="CP1241" s="154"/>
      <c r="CQ1241" s="154"/>
      <c r="CR1241" s="154"/>
      <c r="CS1241" s="154"/>
      <c r="CT1241" s="154"/>
      <c r="CU1241" s="154"/>
      <c r="CV1241" s="154"/>
      <c r="CW1241" s="154"/>
      <c r="CX1241" s="154"/>
      <c r="CY1241" s="154"/>
      <c r="CZ1241" s="154"/>
      <c r="DA1241" s="154"/>
      <c r="DB1241" s="154"/>
      <c r="DC1241" s="154"/>
      <c r="DD1241" s="154"/>
      <c r="DE1241" s="154"/>
      <c r="DF1241" s="154"/>
      <c r="DG1241" s="154"/>
      <c r="DH1241" s="154"/>
      <c r="DI1241" s="154"/>
      <c r="DJ1241" s="154"/>
      <c r="DK1241" s="154"/>
      <c r="DL1241" s="154"/>
      <c r="DM1241" s="154"/>
      <c r="DN1241" s="154"/>
      <c r="DO1241" s="154"/>
      <c r="DP1241" s="154"/>
      <c r="DQ1241" s="154"/>
      <c r="DR1241" s="154"/>
      <c r="DS1241" s="154"/>
      <c r="DT1241" s="154"/>
      <c r="DU1241" s="154"/>
      <c r="DV1241" s="154"/>
      <c r="DW1241" s="154"/>
      <c r="DX1241" s="154"/>
      <c r="DY1241" s="154"/>
      <c r="DZ1241" s="154"/>
      <c r="EA1241" s="154"/>
      <c r="EB1241" s="154"/>
      <c r="EC1241" s="154"/>
      <c r="ED1241" s="154"/>
      <c r="EE1241" s="154"/>
      <c r="EF1241" s="154"/>
      <c r="EG1241" s="154"/>
      <c r="EH1241" s="154"/>
      <c r="EI1241" s="154"/>
      <c r="EJ1241" s="154"/>
      <c r="EK1241" s="154"/>
      <c r="EL1241" s="154"/>
      <c r="EM1241" s="154"/>
      <c r="EN1241" s="154"/>
      <c r="EO1241" s="154"/>
      <c r="EP1241" s="154"/>
      <c r="EQ1241" s="154"/>
      <c r="ER1241" s="154"/>
      <c r="ES1241" s="154"/>
      <c r="ET1241" s="154"/>
      <c r="EU1241" s="154"/>
      <c r="EV1241" s="154"/>
    </row>
    <row r="1242" spans="32:152" ht="12.75">
      <c r="AF1242" s="154"/>
      <c r="AG1242" s="154"/>
      <c r="AH1242" s="154"/>
      <c r="AI1242" s="154"/>
      <c r="AJ1242" s="154"/>
      <c r="AK1242" s="154"/>
      <c r="AL1242" s="154"/>
      <c r="AM1242" s="154"/>
      <c r="AN1242" s="154"/>
      <c r="AO1242" s="154"/>
      <c r="AP1242" s="154"/>
      <c r="AQ1242" s="154"/>
      <c r="AR1242" s="154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  <c r="BC1242" s="154"/>
      <c r="BD1242" s="154"/>
      <c r="BE1242" s="154"/>
      <c r="BF1242" s="154"/>
      <c r="BG1242" s="154"/>
      <c r="BH1242" s="154"/>
      <c r="BI1242" s="154"/>
      <c r="BJ1242" s="154"/>
      <c r="BK1242" s="154"/>
      <c r="BL1242" s="154"/>
      <c r="BM1242" s="154"/>
      <c r="BN1242" s="154"/>
      <c r="BO1242" s="154"/>
      <c r="BP1242" s="154"/>
      <c r="BQ1242" s="154"/>
      <c r="BR1242" s="154"/>
      <c r="BS1242" s="154"/>
      <c r="BT1242" s="154"/>
      <c r="BU1242" s="154"/>
      <c r="BV1242" s="154"/>
      <c r="BW1242" s="154"/>
      <c r="BX1242" s="154"/>
      <c r="BY1242" s="154"/>
      <c r="BZ1242" s="154"/>
      <c r="CA1242" s="154"/>
      <c r="CB1242" s="154"/>
      <c r="CC1242" s="154"/>
      <c r="CD1242" s="154"/>
      <c r="CE1242" s="154"/>
      <c r="CF1242" s="154"/>
      <c r="CG1242" s="154"/>
      <c r="CH1242" s="154"/>
      <c r="CI1242" s="154"/>
      <c r="CJ1242" s="154"/>
      <c r="CK1242" s="154"/>
      <c r="CL1242" s="154"/>
      <c r="CM1242" s="154"/>
      <c r="CN1242" s="154"/>
      <c r="CO1242" s="154"/>
      <c r="CP1242" s="154"/>
      <c r="CQ1242" s="154"/>
      <c r="CR1242" s="154"/>
      <c r="CS1242" s="154"/>
      <c r="CT1242" s="154"/>
      <c r="CU1242" s="154"/>
      <c r="CV1242" s="154"/>
      <c r="CW1242" s="154"/>
      <c r="CX1242" s="154"/>
      <c r="CY1242" s="154"/>
      <c r="CZ1242" s="154"/>
      <c r="DA1242" s="154"/>
      <c r="DB1242" s="154"/>
      <c r="DC1242" s="154"/>
      <c r="DD1242" s="154"/>
      <c r="DE1242" s="154"/>
      <c r="DF1242" s="154"/>
      <c r="DG1242" s="154"/>
      <c r="DH1242" s="154"/>
      <c r="DI1242" s="154"/>
      <c r="DJ1242" s="154"/>
      <c r="DK1242" s="154"/>
      <c r="DL1242" s="154"/>
      <c r="DM1242" s="154"/>
      <c r="DN1242" s="154"/>
      <c r="DO1242" s="154"/>
      <c r="DP1242" s="154"/>
      <c r="DQ1242" s="154"/>
      <c r="DR1242" s="154"/>
      <c r="DS1242" s="154"/>
      <c r="DT1242" s="154"/>
      <c r="DU1242" s="154"/>
      <c r="DV1242" s="154"/>
      <c r="DW1242" s="154"/>
      <c r="DX1242" s="154"/>
      <c r="DY1242" s="154"/>
      <c r="DZ1242" s="154"/>
      <c r="EA1242" s="154"/>
      <c r="EB1242" s="154"/>
      <c r="EC1242" s="154"/>
      <c r="ED1242" s="154"/>
      <c r="EE1242" s="154"/>
      <c r="EF1242" s="154"/>
      <c r="EG1242" s="154"/>
      <c r="EH1242" s="154"/>
      <c r="EI1242" s="154"/>
      <c r="EJ1242" s="154"/>
      <c r="EK1242" s="154"/>
      <c r="EL1242" s="154"/>
      <c r="EM1242" s="154"/>
      <c r="EN1242" s="154"/>
      <c r="EO1242" s="154"/>
      <c r="EP1242" s="154"/>
      <c r="EQ1242" s="154"/>
      <c r="ER1242" s="154"/>
      <c r="ES1242" s="154"/>
      <c r="ET1242" s="154"/>
      <c r="EU1242" s="154"/>
      <c r="EV1242" s="154"/>
    </row>
    <row r="1243" spans="32:152" ht="12.75">
      <c r="AF1243" s="154"/>
      <c r="AG1243" s="154"/>
      <c r="AH1243" s="154"/>
      <c r="AI1243" s="154"/>
      <c r="AJ1243" s="154"/>
      <c r="AK1243" s="154"/>
      <c r="AL1243" s="154"/>
      <c r="AM1243" s="154"/>
      <c r="AN1243" s="154"/>
      <c r="AO1243" s="154"/>
      <c r="AP1243" s="154"/>
      <c r="AQ1243" s="154"/>
      <c r="AR1243" s="154"/>
      <c r="AS1243" s="154"/>
      <c r="AT1243" s="154"/>
      <c r="AU1243" s="154"/>
      <c r="AV1243" s="154"/>
      <c r="AW1243" s="154"/>
      <c r="AX1243" s="154"/>
      <c r="AY1243" s="154"/>
      <c r="AZ1243" s="154"/>
      <c r="BA1243" s="154"/>
      <c r="BB1243" s="154"/>
      <c r="BC1243" s="154"/>
      <c r="BD1243" s="154"/>
      <c r="BE1243" s="154"/>
      <c r="BF1243" s="154"/>
      <c r="BG1243" s="154"/>
      <c r="BH1243" s="154"/>
      <c r="BI1243" s="154"/>
      <c r="BJ1243" s="154"/>
      <c r="BK1243" s="154"/>
      <c r="BL1243" s="154"/>
      <c r="BM1243" s="154"/>
      <c r="BN1243" s="154"/>
      <c r="BO1243" s="154"/>
      <c r="BP1243" s="154"/>
      <c r="BQ1243" s="154"/>
      <c r="BR1243" s="154"/>
      <c r="BS1243" s="154"/>
      <c r="BT1243" s="154"/>
      <c r="BU1243" s="154"/>
      <c r="BV1243" s="154"/>
      <c r="BW1243" s="154"/>
      <c r="BX1243" s="154"/>
      <c r="BY1243" s="154"/>
      <c r="BZ1243" s="154"/>
      <c r="CA1243" s="154"/>
      <c r="CB1243" s="154"/>
      <c r="CC1243" s="154"/>
      <c r="CD1243" s="154"/>
      <c r="CE1243" s="154"/>
      <c r="CF1243" s="154"/>
      <c r="CG1243" s="154"/>
      <c r="CH1243" s="154"/>
      <c r="CI1243" s="154"/>
      <c r="CJ1243" s="154"/>
      <c r="CK1243" s="154"/>
      <c r="CL1243" s="154"/>
      <c r="CM1243" s="154"/>
      <c r="CN1243" s="154"/>
      <c r="CO1243" s="154"/>
      <c r="CP1243" s="154"/>
      <c r="CQ1243" s="154"/>
      <c r="CR1243" s="154"/>
      <c r="CS1243" s="154"/>
      <c r="CT1243" s="154"/>
      <c r="CU1243" s="154"/>
      <c r="CV1243" s="154"/>
      <c r="CW1243" s="154"/>
      <c r="CX1243" s="154"/>
      <c r="CY1243" s="154"/>
      <c r="CZ1243" s="154"/>
      <c r="DA1243" s="154"/>
      <c r="DB1243" s="154"/>
      <c r="DC1243" s="154"/>
      <c r="DD1243" s="154"/>
      <c r="DE1243" s="154"/>
      <c r="DF1243" s="154"/>
      <c r="DG1243" s="154"/>
      <c r="DH1243" s="154"/>
      <c r="DI1243" s="154"/>
      <c r="DJ1243" s="154"/>
      <c r="DK1243" s="154"/>
      <c r="DL1243" s="154"/>
      <c r="DM1243" s="154"/>
      <c r="DN1243" s="154"/>
      <c r="DO1243" s="154"/>
      <c r="DP1243" s="154"/>
      <c r="DQ1243" s="154"/>
      <c r="DR1243" s="154"/>
      <c r="DS1243" s="154"/>
      <c r="DT1243" s="154"/>
      <c r="DU1243" s="154"/>
      <c r="DV1243" s="154"/>
      <c r="DW1243" s="154"/>
      <c r="DX1243" s="154"/>
      <c r="DY1243" s="154"/>
      <c r="DZ1243" s="154"/>
      <c r="EA1243" s="154"/>
      <c r="EB1243" s="154"/>
      <c r="EC1243" s="154"/>
      <c r="ED1243" s="154"/>
      <c r="EE1243" s="154"/>
      <c r="EF1243" s="154"/>
      <c r="EG1243" s="154"/>
      <c r="EH1243" s="154"/>
      <c r="EI1243" s="154"/>
      <c r="EJ1243" s="154"/>
      <c r="EK1243" s="154"/>
      <c r="EL1243" s="154"/>
      <c r="EM1243" s="154"/>
      <c r="EN1243" s="154"/>
      <c r="EO1243" s="154"/>
      <c r="EP1243" s="154"/>
      <c r="EQ1243" s="154"/>
      <c r="ER1243" s="154"/>
      <c r="ES1243" s="154"/>
      <c r="ET1243" s="154"/>
      <c r="EU1243" s="154"/>
      <c r="EV1243" s="154"/>
    </row>
    <row r="1244" spans="32:152" ht="12.75">
      <c r="AF1244" s="154"/>
      <c r="AG1244" s="154"/>
      <c r="AH1244" s="154"/>
      <c r="AI1244" s="154"/>
      <c r="AJ1244" s="154"/>
      <c r="AK1244" s="154"/>
      <c r="AL1244" s="154"/>
      <c r="AM1244" s="154"/>
      <c r="AN1244" s="154"/>
      <c r="AO1244" s="154"/>
      <c r="AP1244" s="154"/>
      <c r="AQ1244" s="154"/>
      <c r="AR1244" s="154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  <c r="BC1244" s="154"/>
      <c r="BD1244" s="154"/>
      <c r="BE1244" s="154"/>
      <c r="BF1244" s="154"/>
      <c r="BG1244" s="154"/>
      <c r="BH1244" s="154"/>
      <c r="BI1244" s="154"/>
      <c r="BJ1244" s="154"/>
      <c r="BK1244" s="154"/>
      <c r="BL1244" s="154"/>
      <c r="BM1244" s="154"/>
      <c r="BN1244" s="154"/>
      <c r="BO1244" s="154"/>
      <c r="BP1244" s="154"/>
      <c r="BQ1244" s="154"/>
      <c r="BR1244" s="154"/>
      <c r="BS1244" s="154"/>
      <c r="BT1244" s="154"/>
      <c r="BU1244" s="154"/>
      <c r="BV1244" s="154"/>
      <c r="BW1244" s="154"/>
      <c r="BX1244" s="154"/>
      <c r="BY1244" s="154"/>
      <c r="BZ1244" s="154"/>
      <c r="CA1244" s="154"/>
      <c r="CB1244" s="154"/>
      <c r="CC1244" s="154"/>
      <c r="CD1244" s="154"/>
      <c r="CE1244" s="154"/>
      <c r="CF1244" s="154"/>
      <c r="CG1244" s="154"/>
      <c r="CH1244" s="154"/>
      <c r="CI1244" s="154"/>
      <c r="CJ1244" s="154"/>
      <c r="CK1244" s="154"/>
      <c r="CL1244" s="154"/>
      <c r="CM1244" s="154"/>
      <c r="CN1244" s="154"/>
      <c r="CO1244" s="154"/>
      <c r="CP1244" s="154"/>
      <c r="CQ1244" s="154"/>
      <c r="CR1244" s="154"/>
      <c r="CS1244" s="154"/>
      <c r="CT1244" s="154"/>
      <c r="CU1244" s="154"/>
      <c r="CV1244" s="154"/>
      <c r="CW1244" s="154"/>
      <c r="CX1244" s="154"/>
      <c r="CY1244" s="154"/>
      <c r="CZ1244" s="154"/>
      <c r="DA1244" s="154"/>
      <c r="DB1244" s="154"/>
      <c r="DC1244" s="154"/>
      <c r="DD1244" s="154"/>
      <c r="DE1244" s="154"/>
      <c r="DF1244" s="154"/>
      <c r="DG1244" s="154"/>
      <c r="DH1244" s="154"/>
      <c r="DI1244" s="154"/>
      <c r="DJ1244" s="154"/>
      <c r="DK1244" s="154"/>
      <c r="DL1244" s="154"/>
      <c r="DM1244" s="154"/>
      <c r="DN1244" s="154"/>
      <c r="DO1244" s="154"/>
      <c r="DP1244" s="154"/>
      <c r="DQ1244" s="154"/>
      <c r="DR1244" s="154"/>
      <c r="DS1244" s="154"/>
      <c r="DT1244" s="154"/>
      <c r="DU1244" s="154"/>
      <c r="DV1244" s="154"/>
      <c r="DW1244" s="154"/>
      <c r="DX1244" s="154"/>
      <c r="DY1244" s="154"/>
      <c r="DZ1244" s="154"/>
      <c r="EA1244" s="154"/>
      <c r="EB1244" s="154"/>
      <c r="EC1244" s="154"/>
      <c r="ED1244" s="154"/>
      <c r="EE1244" s="154"/>
      <c r="EF1244" s="154"/>
      <c r="EG1244" s="154"/>
      <c r="EH1244" s="154"/>
      <c r="EI1244" s="154"/>
      <c r="EJ1244" s="154"/>
      <c r="EK1244" s="154"/>
      <c r="EL1244" s="154"/>
      <c r="EM1244" s="154"/>
      <c r="EN1244" s="154"/>
      <c r="EO1244" s="154"/>
      <c r="EP1244" s="154"/>
      <c r="EQ1244" s="154"/>
      <c r="ER1244" s="154"/>
      <c r="ES1244" s="154"/>
      <c r="ET1244" s="154"/>
      <c r="EU1244" s="154"/>
      <c r="EV1244" s="154"/>
    </row>
    <row r="1245" spans="32:152" ht="12.75">
      <c r="AF1245" s="154"/>
      <c r="AG1245" s="154"/>
      <c r="AH1245" s="154"/>
      <c r="AI1245" s="154"/>
      <c r="AJ1245" s="154"/>
      <c r="AK1245" s="154"/>
      <c r="AL1245" s="154"/>
      <c r="AM1245" s="154"/>
      <c r="AN1245" s="154"/>
      <c r="AO1245" s="154"/>
      <c r="AP1245" s="154"/>
      <c r="AQ1245" s="154"/>
      <c r="AR1245" s="154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  <c r="BC1245" s="154"/>
      <c r="BD1245" s="154"/>
      <c r="BE1245" s="154"/>
      <c r="BF1245" s="154"/>
      <c r="BG1245" s="154"/>
      <c r="BH1245" s="154"/>
      <c r="BI1245" s="154"/>
      <c r="BJ1245" s="154"/>
      <c r="BK1245" s="154"/>
      <c r="BL1245" s="154"/>
      <c r="BM1245" s="154"/>
      <c r="BN1245" s="154"/>
      <c r="BO1245" s="154"/>
      <c r="BP1245" s="154"/>
      <c r="BQ1245" s="154"/>
      <c r="BR1245" s="154"/>
      <c r="BS1245" s="154"/>
      <c r="BT1245" s="154"/>
      <c r="BU1245" s="154"/>
      <c r="BV1245" s="154"/>
      <c r="BW1245" s="154"/>
      <c r="BX1245" s="154"/>
      <c r="BY1245" s="154"/>
      <c r="BZ1245" s="154"/>
      <c r="CA1245" s="154"/>
      <c r="CB1245" s="154"/>
      <c r="CC1245" s="154"/>
      <c r="CD1245" s="154"/>
      <c r="CE1245" s="154"/>
      <c r="CF1245" s="154"/>
      <c r="CG1245" s="154"/>
      <c r="CH1245" s="154"/>
      <c r="CI1245" s="154"/>
      <c r="CJ1245" s="154"/>
      <c r="CK1245" s="154"/>
      <c r="CL1245" s="154"/>
      <c r="CM1245" s="154"/>
      <c r="CN1245" s="154"/>
      <c r="CO1245" s="154"/>
      <c r="CP1245" s="154"/>
      <c r="CQ1245" s="154"/>
      <c r="CR1245" s="154"/>
      <c r="CS1245" s="154"/>
      <c r="CT1245" s="154"/>
      <c r="CU1245" s="154"/>
      <c r="CV1245" s="154"/>
      <c r="CW1245" s="154"/>
      <c r="CX1245" s="154"/>
      <c r="CY1245" s="154"/>
      <c r="CZ1245" s="154"/>
      <c r="DA1245" s="154"/>
      <c r="DB1245" s="154"/>
      <c r="DC1245" s="154"/>
      <c r="DD1245" s="154"/>
      <c r="DE1245" s="154"/>
      <c r="DF1245" s="154"/>
      <c r="DG1245" s="154"/>
      <c r="DH1245" s="154"/>
      <c r="DI1245" s="154"/>
      <c r="DJ1245" s="154"/>
      <c r="DK1245" s="154"/>
      <c r="DL1245" s="154"/>
      <c r="DM1245" s="154"/>
      <c r="DN1245" s="154"/>
      <c r="DO1245" s="154"/>
      <c r="DP1245" s="154"/>
      <c r="DQ1245" s="154"/>
      <c r="DR1245" s="154"/>
      <c r="DS1245" s="154"/>
      <c r="DT1245" s="154"/>
      <c r="DU1245" s="154"/>
      <c r="DV1245" s="154"/>
      <c r="DW1245" s="154"/>
      <c r="DX1245" s="154"/>
      <c r="DY1245" s="154"/>
      <c r="DZ1245" s="154"/>
      <c r="EA1245" s="154"/>
      <c r="EB1245" s="154"/>
      <c r="EC1245" s="154"/>
      <c r="ED1245" s="154"/>
      <c r="EE1245" s="154"/>
      <c r="EF1245" s="154"/>
      <c r="EG1245" s="154"/>
      <c r="EH1245" s="154"/>
      <c r="EI1245" s="154"/>
      <c r="EJ1245" s="154"/>
      <c r="EK1245" s="154"/>
      <c r="EL1245" s="154"/>
      <c r="EM1245" s="154"/>
      <c r="EN1245" s="154"/>
      <c r="EO1245" s="154"/>
      <c r="EP1245" s="154"/>
      <c r="EQ1245" s="154"/>
      <c r="ER1245" s="154"/>
      <c r="ES1245" s="154"/>
      <c r="ET1245" s="154"/>
      <c r="EU1245" s="154"/>
      <c r="EV1245" s="154"/>
    </row>
    <row r="1246" spans="32:152" ht="12.75">
      <c r="AF1246" s="154"/>
      <c r="AG1246" s="154"/>
      <c r="AH1246" s="154"/>
      <c r="AI1246" s="154"/>
      <c r="AJ1246" s="154"/>
      <c r="AK1246" s="154"/>
      <c r="AL1246" s="154"/>
      <c r="AM1246" s="154"/>
      <c r="AN1246" s="154"/>
      <c r="AO1246" s="154"/>
      <c r="AP1246" s="154"/>
      <c r="AQ1246" s="154"/>
      <c r="AR1246" s="154"/>
      <c r="AS1246" s="154"/>
      <c r="AT1246" s="154"/>
      <c r="AU1246" s="154"/>
      <c r="AV1246" s="154"/>
      <c r="AW1246" s="154"/>
      <c r="AX1246" s="154"/>
      <c r="AY1246" s="154"/>
      <c r="AZ1246" s="154"/>
      <c r="BA1246" s="154"/>
      <c r="BB1246" s="154"/>
      <c r="BC1246" s="154"/>
      <c r="BD1246" s="154"/>
      <c r="BE1246" s="154"/>
      <c r="BF1246" s="154"/>
      <c r="BG1246" s="154"/>
      <c r="BH1246" s="154"/>
      <c r="BI1246" s="154"/>
      <c r="BJ1246" s="154"/>
      <c r="BK1246" s="154"/>
      <c r="BL1246" s="154"/>
      <c r="BM1246" s="154"/>
      <c r="BN1246" s="154"/>
      <c r="BO1246" s="154"/>
      <c r="BP1246" s="154"/>
      <c r="BQ1246" s="154"/>
      <c r="BR1246" s="154"/>
      <c r="BS1246" s="154"/>
      <c r="BT1246" s="154"/>
      <c r="BU1246" s="154"/>
      <c r="BV1246" s="154"/>
      <c r="BW1246" s="154"/>
      <c r="BX1246" s="154"/>
      <c r="BY1246" s="154"/>
      <c r="BZ1246" s="154"/>
      <c r="CA1246" s="154"/>
      <c r="CB1246" s="154"/>
      <c r="CC1246" s="154"/>
      <c r="CD1246" s="154"/>
      <c r="CE1246" s="154"/>
      <c r="CF1246" s="154"/>
      <c r="CG1246" s="154"/>
      <c r="CH1246" s="154"/>
      <c r="CI1246" s="154"/>
      <c r="CJ1246" s="154"/>
      <c r="CK1246" s="154"/>
      <c r="CL1246" s="154"/>
      <c r="CM1246" s="154"/>
      <c r="CN1246" s="154"/>
      <c r="CO1246" s="154"/>
      <c r="CP1246" s="154"/>
      <c r="CQ1246" s="154"/>
      <c r="CR1246" s="154"/>
      <c r="CS1246" s="154"/>
      <c r="CT1246" s="154"/>
      <c r="CU1246" s="154"/>
      <c r="CV1246" s="154"/>
      <c r="CW1246" s="154"/>
      <c r="CX1246" s="154"/>
      <c r="CY1246" s="154"/>
      <c r="CZ1246" s="154"/>
      <c r="DA1246" s="154"/>
      <c r="DB1246" s="154"/>
      <c r="DC1246" s="154"/>
      <c r="DD1246" s="154"/>
      <c r="DE1246" s="154"/>
      <c r="DF1246" s="154"/>
      <c r="DG1246" s="154"/>
      <c r="DH1246" s="154"/>
      <c r="DI1246" s="154"/>
      <c r="DJ1246" s="154"/>
      <c r="DK1246" s="154"/>
      <c r="DL1246" s="154"/>
      <c r="DM1246" s="154"/>
      <c r="DN1246" s="154"/>
      <c r="DO1246" s="154"/>
      <c r="DP1246" s="154"/>
      <c r="DQ1246" s="154"/>
      <c r="DR1246" s="154"/>
      <c r="DS1246" s="154"/>
      <c r="DT1246" s="154"/>
      <c r="DU1246" s="154"/>
      <c r="DV1246" s="154"/>
      <c r="DW1246" s="154"/>
      <c r="DX1246" s="154"/>
      <c r="DY1246" s="154"/>
      <c r="DZ1246" s="154"/>
      <c r="EA1246" s="154"/>
      <c r="EB1246" s="154"/>
      <c r="EC1246" s="154"/>
      <c r="ED1246" s="154"/>
      <c r="EE1246" s="154"/>
      <c r="EF1246" s="154"/>
      <c r="EG1246" s="154"/>
      <c r="EH1246" s="154"/>
      <c r="EI1246" s="154"/>
      <c r="EJ1246" s="154"/>
      <c r="EK1246" s="154"/>
      <c r="EL1246" s="154"/>
      <c r="EM1246" s="154"/>
      <c r="EN1246" s="154"/>
      <c r="EO1246" s="154"/>
      <c r="EP1246" s="154"/>
      <c r="EQ1246" s="154"/>
      <c r="ER1246" s="154"/>
      <c r="ES1246" s="154"/>
      <c r="ET1246" s="154"/>
      <c r="EU1246" s="154"/>
      <c r="EV1246" s="154"/>
    </row>
    <row r="1247" spans="32:152" ht="12.75">
      <c r="AF1247" s="154"/>
      <c r="AG1247" s="154"/>
      <c r="AH1247" s="154"/>
      <c r="AI1247" s="154"/>
      <c r="AJ1247" s="154"/>
      <c r="AK1247" s="154"/>
      <c r="AL1247" s="154"/>
      <c r="AM1247" s="154"/>
      <c r="AN1247" s="154"/>
      <c r="AO1247" s="154"/>
      <c r="AP1247" s="154"/>
      <c r="AQ1247" s="154"/>
      <c r="AR1247" s="154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  <c r="BC1247" s="154"/>
      <c r="BD1247" s="154"/>
      <c r="BE1247" s="154"/>
      <c r="BF1247" s="154"/>
      <c r="BG1247" s="154"/>
      <c r="BH1247" s="154"/>
      <c r="BI1247" s="154"/>
      <c r="BJ1247" s="154"/>
      <c r="BK1247" s="154"/>
      <c r="BL1247" s="154"/>
      <c r="BM1247" s="154"/>
      <c r="BN1247" s="154"/>
      <c r="BO1247" s="154"/>
      <c r="BP1247" s="154"/>
      <c r="BQ1247" s="154"/>
      <c r="BR1247" s="154"/>
      <c r="BS1247" s="154"/>
      <c r="BT1247" s="154"/>
      <c r="BU1247" s="154"/>
      <c r="BV1247" s="154"/>
      <c r="BW1247" s="154"/>
      <c r="BX1247" s="154"/>
      <c r="BY1247" s="154"/>
      <c r="BZ1247" s="154"/>
      <c r="CA1247" s="154"/>
      <c r="CB1247" s="154"/>
      <c r="CC1247" s="154"/>
      <c r="CD1247" s="154"/>
      <c r="CE1247" s="154"/>
      <c r="CF1247" s="154"/>
      <c r="CG1247" s="154"/>
      <c r="CH1247" s="154"/>
      <c r="CI1247" s="154"/>
      <c r="CJ1247" s="154"/>
      <c r="CK1247" s="154"/>
      <c r="CL1247" s="154"/>
      <c r="CM1247" s="154"/>
      <c r="CN1247" s="154"/>
      <c r="CO1247" s="154"/>
      <c r="CP1247" s="154"/>
      <c r="CQ1247" s="154"/>
      <c r="CR1247" s="154"/>
      <c r="CS1247" s="154"/>
      <c r="CT1247" s="154"/>
      <c r="CU1247" s="154"/>
      <c r="CV1247" s="154"/>
      <c r="CW1247" s="154"/>
      <c r="CX1247" s="154"/>
      <c r="CY1247" s="154"/>
      <c r="CZ1247" s="154"/>
      <c r="DA1247" s="154"/>
      <c r="DB1247" s="154"/>
      <c r="DC1247" s="154"/>
      <c r="DD1247" s="154"/>
      <c r="DE1247" s="154"/>
      <c r="DF1247" s="154"/>
      <c r="DG1247" s="154"/>
      <c r="DH1247" s="154"/>
      <c r="DI1247" s="154"/>
      <c r="DJ1247" s="154"/>
      <c r="DK1247" s="154"/>
      <c r="DL1247" s="154"/>
      <c r="DM1247" s="154"/>
      <c r="DN1247" s="154"/>
      <c r="DO1247" s="154"/>
      <c r="DP1247" s="154"/>
      <c r="DQ1247" s="154"/>
      <c r="DR1247" s="154"/>
      <c r="DS1247" s="154"/>
      <c r="DT1247" s="154"/>
      <c r="DU1247" s="154"/>
      <c r="DV1247" s="154"/>
      <c r="DW1247" s="154"/>
      <c r="DX1247" s="154"/>
      <c r="DY1247" s="154"/>
      <c r="DZ1247" s="154"/>
      <c r="EA1247" s="154"/>
      <c r="EB1247" s="154"/>
      <c r="EC1247" s="154"/>
      <c r="ED1247" s="154"/>
      <c r="EE1247" s="154"/>
      <c r="EF1247" s="154"/>
      <c r="EG1247" s="154"/>
      <c r="EH1247" s="154"/>
      <c r="EI1247" s="154"/>
      <c r="EJ1247" s="154"/>
      <c r="EK1247" s="154"/>
      <c r="EL1247" s="154"/>
      <c r="EM1247" s="154"/>
      <c r="EN1247" s="154"/>
      <c r="EO1247" s="154"/>
      <c r="EP1247" s="154"/>
      <c r="EQ1247" s="154"/>
      <c r="ER1247" s="154"/>
      <c r="ES1247" s="154"/>
      <c r="ET1247" s="154"/>
      <c r="EU1247" s="154"/>
      <c r="EV1247" s="154"/>
    </row>
    <row r="1248" spans="32:152" ht="12.75">
      <c r="AF1248" s="154"/>
      <c r="AG1248" s="154"/>
      <c r="AH1248" s="154"/>
      <c r="AI1248" s="154"/>
      <c r="AJ1248" s="154"/>
      <c r="AK1248" s="154"/>
      <c r="AL1248" s="154"/>
      <c r="AM1248" s="154"/>
      <c r="AN1248" s="154"/>
      <c r="AO1248" s="154"/>
      <c r="AP1248" s="154"/>
      <c r="AQ1248" s="154"/>
      <c r="AR1248" s="154"/>
      <c r="AS1248" s="154"/>
      <c r="AT1248" s="154"/>
      <c r="AU1248" s="154"/>
      <c r="AV1248" s="154"/>
      <c r="AW1248" s="154"/>
      <c r="AX1248" s="154"/>
      <c r="AY1248" s="154"/>
      <c r="AZ1248" s="154"/>
      <c r="BA1248" s="154"/>
      <c r="BB1248" s="154"/>
      <c r="BC1248" s="154"/>
      <c r="BD1248" s="154"/>
      <c r="BE1248" s="154"/>
      <c r="BF1248" s="154"/>
      <c r="BG1248" s="154"/>
      <c r="BH1248" s="154"/>
      <c r="BI1248" s="154"/>
      <c r="BJ1248" s="154"/>
      <c r="BK1248" s="154"/>
      <c r="BL1248" s="154"/>
      <c r="BM1248" s="154"/>
      <c r="BN1248" s="154"/>
      <c r="BO1248" s="154"/>
      <c r="BP1248" s="154"/>
      <c r="BQ1248" s="154"/>
      <c r="BR1248" s="154"/>
      <c r="BS1248" s="154"/>
      <c r="BT1248" s="154"/>
      <c r="BU1248" s="154"/>
      <c r="BV1248" s="154"/>
      <c r="BW1248" s="154"/>
      <c r="BX1248" s="154"/>
      <c r="BY1248" s="154"/>
      <c r="BZ1248" s="154"/>
      <c r="CA1248" s="154"/>
      <c r="CB1248" s="154"/>
      <c r="CC1248" s="154"/>
      <c r="CD1248" s="154"/>
      <c r="CE1248" s="154"/>
      <c r="CF1248" s="154"/>
      <c r="CG1248" s="154"/>
      <c r="CH1248" s="154"/>
      <c r="CI1248" s="154"/>
      <c r="CJ1248" s="154"/>
      <c r="CK1248" s="154"/>
      <c r="CL1248" s="154"/>
      <c r="CM1248" s="154"/>
      <c r="CN1248" s="154"/>
      <c r="CO1248" s="154"/>
      <c r="CP1248" s="154"/>
      <c r="CQ1248" s="154"/>
      <c r="CR1248" s="154"/>
      <c r="CS1248" s="154"/>
      <c r="CT1248" s="154"/>
      <c r="CU1248" s="154"/>
      <c r="CV1248" s="154"/>
      <c r="CW1248" s="154"/>
      <c r="CX1248" s="154"/>
      <c r="CY1248" s="154"/>
      <c r="CZ1248" s="154"/>
      <c r="DA1248" s="154"/>
      <c r="DB1248" s="154"/>
      <c r="DC1248" s="154"/>
      <c r="DD1248" s="154"/>
      <c r="DE1248" s="154"/>
      <c r="DF1248" s="154"/>
      <c r="DG1248" s="154"/>
      <c r="DH1248" s="154"/>
      <c r="DI1248" s="154"/>
      <c r="DJ1248" s="154"/>
      <c r="DK1248" s="154"/>
      <c r="DL1248" s="154"/>
      <c r="DM1248" s="154"/>
      <c r="DN1248" s="154"/>
      <c r="DO1248" s="154"/>
      <c r="DP1248" s="154"/>
      <c r="DQ1248" s="154"/>
      <c r="DR1248" s="154"/>
      <c r="DS1248" s="154"/>
      <c r="DT1248" s="154"/>
      <c r="DU1248" s="154"/>
      <c r="DV1248" s="154"/>
      <c r="DW1248" s="154"/>
      <c r="DX1248" s="154"/>
      <c r="DY1248" s="154"/>
      <c r="DZ1248" s="154"/>
      <c r="EA1248" s="154"/>
      <c r="EB1248" s="154"/>
      <c r="EC1248" s="154"/>
      <c r="ED1248" s="154"/>
      <c r="EE1248" s="154"/>
      <c r="EF1248" s="154"/>
      <c r="EG1248" s="154"/>
      <c r="EH1248" s="154"/>
      <c r="EI1248" s="154"/>
      <c r="EJ1248" s="154"/>
      <c r="EK1248" s="154"/>
      <c r="EL1248" s="154"/>
      <c r="EM1248" s="154"/>
      <c r="EN1248" s="154"/>
      <c r="EO1248" s="154"/>
      <c r="EP1248" s="154"/>
      <c r="EQ1248" s="154"/>
      <c r="ER1248" s="154"/>
      <c r="ES1248" s="154"/>
      <c r="ET1248" s="154"/>
      <c r="EU1248" s="154"/>
      <c r="EV1248" s="154"/>
    </row>
    <row r="1249" spans="32:152" ht="12.75">
      <c r="AF1249" s="154"/>
      <c r="AG1249" s="154"/>
      <c r="AH1249" s="154"/>
      <c r="AI1249" s="154"/>
      <c r="AJ1249" s="154"/>
      <c r="AK1249" s="154"/>
      <c r="AL1249" s="154"/>
      <c r="AM1249" s="154"/>
      <c r="AN1249" s="154"/>
      <c r="AO1249" s="154"/>
      <c r="AP1249" s="154"/>
      <c r="AQ1249" s="154"/>
      <c r="AR1249" s="154"/>
      <c r="AS1249" s="154"/>
      <c r="AT1249" s="154"/>
      <c r="AU1249" s="154"/>
      <c r="AV1249" s="154"/>
      <c r="AW1249" s="154"/>
      <c r="AX1249" s="154"/>
      <c r="AY1249" s="154"/>
      <c r="AZ1249" s="154"/>
      <c r="BA1249" s="154"/>
      <c r="BB1249" s="154"/>
      <c r="BC1249" s="154"/>
      <c r="BD1249" s="154"/>
      <c r="BE1249" s="154"/>
      <c r="BF1249" s="154"/>
      <c r="BG1249" s="154"/>
      <c r="BH1249" s="154"/>
      <c r="BI1249" s="154"/>
      <c r="BJ1249" s="154"/>
      <c r="BK1249" s="154"/>
      <c r="BL1249" s="154"/>
      <c r="BM1249" s="154"/>
      <c r="BN1249" s="154"/>
      <c r="BO1249" s="154"/>
      <c r="BP1249" s="154"/>
      <c r="BQ1249" s="154"/>
      <c r="BR1249" s="154"/>
      <c r="BS1249" s="154"/>
      <c r="BT1249" s="154"/>
      <c r="BU1249" s="154"/>
      <c r="BV1249" s="154"/>
      <c r="BW1249" s="154"/>
      <c r="BX1249" s="154"/>
      <c r="BY1249" s="154"/>
      <c r="BZ1249" s="154"/>
      <c r="CA1249" s="154"/>
      <c r="CB1249" s="154"/>
      <c r="CC1249" s="154"/>
      <c r="CD1249" s="154"/>
      <c r="CE1249" s="154"/>
      <c r="CF1249" s="154"/>
      <c r="CG1249" s="154"/>
      <c r="CH1249" s="154"/>
      <c r="CI1249" s="154"/>
      <c r="CJ1249" s="154"/>
      <c r="CK1249" s="154"/>
      <c r="CL1249" s="154"/>
      <c r="CM1249" s="154"/>
      <c r="CN1249" s="154"/>
      <c r="CO1249" s="154"/>
      <c r="CP1249" s="154"/>
      <c r="CQ1249" s="154"/>
      <c r="CR1249" s="154"/>
      <c r="CS1249" s="154"/>
      <c r="CT1249" s="154"/>
      <c r="CU1249" s="154"/>
      <c r="CV1249" s="154"/>
      <c r="CW1249" s="154"/>
      <c r="CX1249" s="154"/>
      <c r="CY1249" s="154"/>
      <c r="CZ1249" s="154"/>
      <c r="DA1249" s="154"/>
      <c r="DB1249" s="154"/>
      <c r="DC1249" s="154"/>
      <c r="DD1249" s="154"/>
      <c r="DE1249" s="154"/>
      <c r="DF1249" s="154"/>
      <c r="DG1249" s="154"/>
      <c r="DH1249" s="154"/>
      <c r="DI1249" s="154"/>
      <c r="DJ1249" s="154"/>
      <c r="DK1249" s="154"/>
      <c r="DL1249" s="154"/>
      <c r="DM1249" s="154"/>
      <c r="DN1249" s="154"/>
      <c r="DO1249" s="154"/>
      <c r="DP1249" s="154"/>
      <c r="DQ1249" s="154"/>
      <c r="DR1249" s="154"/>
      <c r="DS1249" s="154"/>
      <c r="DT1249" s="154"/>
      <c r="DU1249" s="154"/>
      <c r="DV1249" s="154"/>
      <c r="DW1249" s="154"/>
      <c r="DX1249" s="154"/>
      <c r="DY1249" s="154"/>
      <c r="DZ1249" s="154"/>
      <c r="EA1249" s="154"/>
      <c r="EB1249" s="154"/>
      <c r="EC1249" s="154"/>
      <c r="ED1249" s="154"/>
      <c r="EE1249" s="154"/>
      <c r="EF1249" s="154"/>
      <c r="EG1249" s="154"/>
      <c r="EH1249" s="154"/>
      <c r="EI1249" s="154"/>
      <c r="EJ1249" s="154"/>
      <c r="EK1249" s="154"/>
      <c r="EL1249" s="154"/>
      <c r="EM1249" s="154"/>
      <c r="EN1249" s="154"/>
      <c r="EO1249" s="154"/>
      <c r="EP1249" s="154"/>
      <c r="EQ1249" s="154"/>
      <c r="ER1249" s="154"/>
      <c r="ES1249" s="154"/>
      <c r="ET1249" s="154"/>
      <c r="EU1249" s="154"/>
      <c r="EV1249" s="154"/>
    </row>
    <row r="1250" spans="32:152" ht="12.75">
      <c r="AF1250" s="154"/>
      <c r="AG1250" s="154"/>
      <c r="AH1250" s="154"/>
      <c r="AI1250" s="154"/>
      <c r="AJ1250" s="154"/>
      <c r="AK1250" s="154"/>
      <c r="AL1250" s="154"/>
      <c r="AM1250" s="154"/>
      <c r="AN1250" s="154"/>
      <c r="AO1250" s="154"/>
      <c r="AP1250" s="154"/>
      <c r="AQ1250" s="154"/>
      <c r="AR1250" s="154"/>
      <c r="AS1250" s="154"/>
      <c r="AT1250" s="154"/>
      <c r="AU1250" s="154"/>
      <c r="AV1250" s="154"/>
      <c r="AW1250" s="154"/>
      <c r="AX1250" s="154"/>
      <c r="AY1250" s="154"/>
      <c r="AZ1250" s="154"/>
      <c r="BA1250" s="154"/>
      <c r="BB1250" s="154"/>
      <c r="BC1250" s="154"/>
      <c r="BD1250" s="154"/>
      <c r="BE1250" s="154"/>
      <c r="BF1250" s="154"/>
      <c r="BG1250" s="154"/>
      <c r="BH1250" s="154"/>
      <c r="BI1250" s="154"/>
      <c r="BJ1250" s="154"/>
      <c r="BK1250" s="154"/>
      <c r="BL1250" s="154"/>
      <c r="BM1250" s="154"/>
      <c r="BN1250" s="154"/>
      <c r="BO1250" s="154"/>
      <c r="BP1250" s="154"/>
      <c r="BQ1250" s="154"/>
      <c r="BR1250" s="154"/>
      <c r="BS1250" s="154"/>
      <c r="BT1250" s="154"/>
      <c r="BU1250" s="154"/>
      <c r="BV1250" s="154"/>
      <c r="BW1250" s="154"/>
      <c r="BX1250" s="154"/>
      <c r="BY1250" s="154"/>
      <c r="BZ1250" s="154"/>
      <c r="CA1250" s="154"/>
      <c r="CB1250" s="154"/>
      <c r="CC1250" s="154"/>
      <c r="CD1250" s="154"/>
      <c r="CE1250" s="154"/>
      <c r="CF1250" s="154"/>
      <c r="CG1250" s="154"/>
      <c r="CH1250" s="154"/>
      <c r="CI1250" s="154"/>
      <c r="CJ1250" s="154"/>
      <c r="CK1250" s="154"/>
      <c r="CL1250" s="154"/>
      <c r="CM1250" s="154"/>
      <c r="CN1250" s="154"/>
      <c r="CO1250" s="154"/>
      <c r="CP1250" s="154"/>
      <c r="CQ1250" s="154"/>
      <c r="CR1250" s="154"/>
      <c r="CS1250" s="154"/>
      <c r="CT1250" s="154"/>
      <c r="CU1250" s="154"/>
      <c r="CV1250" s="154"/>
      <c r="CW1250" s="154"/>
      <c r="CX1250" s="154"/>
      <c r="CY1250" s="154"/>
      <c r="CZ1250" s="154"/>
      <c r="DA1250" s="154"/>
      <c r="DB1250" s="154"/>
      <c r="DC1250" s="154"/>
      <c r="DD1250" s="154"/>
      <c r="DE1250" s="154"/>
      <c r="DF1250" s="154"/>
      <c r="DG1250" s="154"/>
      <c r="DH1250" s="154"/>
      <c r="DI1250" s="154"/>
      <c r="DJ1250" s="154"/>
      <c r="DK1250" s="154"/>
      <c r="DL1250" s="154"/>
      <c r="DM1250" s="154"/>
      <c r="DN1250" s="154"/>
      <c r="DO1250" s="154"/>
      <c r="DP1250" s="154"/>
      <c r="DQ1250" s="154"/>
      <c r="DR1250" s="154"/>
      <c r="DS1250" s="154"/>
      <c r="DT1250" s="154"/>
      <c r="DU1250" s="154"/>
      <c r="DV1250" s="154"/>
      <c r="DW1250" s="154"/>
      <c r="DX1250" s="154"/>
      <c r="DY1250" s="154"/>
      <c r="DZ1250" s="154"/>
      <c r="EA1250" s="154"/>
      <c r="EB1250" s="154"/>
      <c r="EC1250" s="154"/>
      <c r="ED1250" s="154"/>
      <c r="EE1250" s="154"/>
      <c r="EF1250" s="154"/>
      <c r="EG1250" s="154"/>
      <c r="EH1250" s="154"/>
      <c r="EI1250" s="154"/>
      <c r="EJ1250" s="154"/>
      <c r="EK1250" s="154"/>
      <c r="EL1250" s="154"/>
      <c r="EM1250" s="154"/>
      <c r="EN1250" s="154"/>
      <c r="EO1250" s="154"/>
      <c r="EP1250" s="154"/>
      <c r="EQ1250" s="154"/>
      <c r="ER1250" s="154"/>
      <c r="ES1250" s="154"/>
      <c r="ET1250" s="154"/>
      <c r="EU1250" s="154"/>
      <c r="EV1250" s="154"/>
    </row>
    <row r="1251" spans="32:152" ht="12.75">
      <c r="AF1251" s="154"/>
      <c r="AG1251" s="154"/>
      <c r="AH1251" s="154"/>
      <c r="AI1251" s="154"/>
      <c r="AJ1251" s="154"/>
      <c r="AK1251" s="154"/>
      <c r="AL1251" s="154"/>
      <c r="AM1251" s="154"/>
      <c r="AN1251" s="154"/>
      <c r="AO1251" s="154"/>
      <c r="AP1251" s="154"/>
      <c r="AQ1251" s="154"/>
      <c r="AR1251" s="154"/>
      <c r="AS1251" s="154"/>
      <c r="AT1251" s="154"/>
      <c r="AU1251" s="154"/>
      <c r="AV1251" s="154"/>
      <c r="AW1251" s="154"/>
      <c r="AX1251" s="154"/>
      <c r="AY1251" s="154"/>
      <c r="AZ1251" s="154"/>
      <c r="BA1251" s="154"/>
      <c r="BB1251" s="154"/>
      <c r="BC1251" s="154"/>
      <c r="BD1251" s="154"/>
      <c r="BE1251" s="154"/>
      <c r="BF1251" s="154"/>
      <c r="BG1251" s="154"/>
      <c r="BH1251" s="154"/>
      <c r="BI1251" s="154"/>
      <c r="BJ1251" s="154"/>
      <c r="BK1251" s="154"/>
      <c r="BL1251" s="154"/>
      <c r="BM1251" s="154"/>
      <c r="BN1251" s="154"/>
      <c r="BO1251" s="154"/>
      <c r="BP1251" s="154"/>
      <c r="BQ1251" s="154"/>
      <c r="BR1251" s="154"/>
      <c r="BS1251" s="154"/>
      <c r="BT1251" s="154"/>
      <c r="BU1251" s="154"/>
      <c r="BV1251" s="154"/>
      <c r="BW1251" s="154"/>
      <c r="BX1251" s="154"/>
      <c r="BY1251" s="154"/>
      <c r="BZ1251" s="154"/>
      <c r="CA1251" s="154"/>
      <c r="CB1251" s="154"/>
      <c r="CC1251" s="154"/>
      <c r="CD1251" s="154"/>
      <c r="CE1251" s="154"/>
      <c r="CF1251" s="154"/>
      <c r="CG1251" s="154"/>
      <c r="CH1251" s="154"/>
      <c r="CI1251" s="154"/>
      <c r="CJ1251" s="154"/>
      <c r="CK1251" s="154"/>
      <c r="CL1251" s="154"/>
      <c r="CM1251" s="154"/>
      <c r="CN1251" s="154"/>
      <c r="CO1251" s="154"/>
      <c r="CP1251" s="154"/>
      <c r="CQ1251" s="154"/>
      <c r="CR1251" s="154"/>
      <c r="CS1251" s="154"/>
      <c r="CT1251" s="154"/>
      <c r="CU1251" s="154"/>
      <c r="CV1251" s="154"/>
      <c r="CW1251" s="154"/>
      <c r="CX1251" s="154"/>
      <c r="CY1251" s="154"/>
      <c r="CZ1251" s="154"/>
      <c r="DA1251" s="154"/>
      <c r="DB1251" s="154"/>
      <c r="DC1251" s="154"/>
      <c r="DD1251" s="154"/>
      <c r="DE1251" s="154"/>
      <c r="DF1251" s="154"/>
      <c r="DG1251" s="154"/>
      <c r="DH1251" s="154"/>
      <c r="DI1251" s="154"/>
      <c r="DJ1251" s="154"/>
      <c r="DK1251" s="154"/>
      <c r="DL1251" s="154"/>
      <c r="DM1251" s="154"/>
      <c r="DN1251" s="154"/>
      <c r="DO1251" s="154"/>
      <c r="DP1251" s="154"/>
      <c r="DQ1251" s="154"/>
      <c r="DR1251" s="154"/>
      <c r="DS1251" s="154"/>
      <c r="DT1251" s="154"/>
      <c r="DU1251" s="154"/>
      <c r="DV1251" s="154"/>
      <c r="DW1251" s="154"/>
      <c r="DX1251" s="154"/>
      <c r="DY1251" s="154"/>
      <c r="DZ1251" s="154"/>
      <c r="EA1251" s="154"/>
      <c r="EB1251" s="154"/>
      <c r="EC1251" s="154"/>
      <c r="ED1251" s="154"/>
      <c r="EE1251" s="154"/>
      <c r="EF1251" s="154"/>
      <c r="EG1251" s="154"/>
      <c r="EH1251" s="154"/>
      <c r="EI1251" s="154"/>
      <c r="EJ1251" s="154"/>
      <c r="EK1251" s="154"/>
      <c r="EL1251" s="154"/>
      <c r="EM1251" s="154"/>
      <c r="EN1251" s="154"/>
      <c r="EO1251" s="154"/>
      <c r="EP1251" s="154"/>
      <c r="EQ1251" s="154"/>
      <c r="ER1251" s="154"/>
      <c r="ES1251" s="154"/>
      <c r="ET1251" s="154"/>
      <c r="EU1251" s="154"/>
      <c r="EV1251" s="154"/>
    </row>
    <row r="1252" spans="32:152" ht="12.75">
      <c r="AF1252" s="154"/>
      <c r="AG1252" s="154"/>
      <c r="AH1252" s="154"/>
      <c r="AI1252" s="154"/>
      <c r="AJ1252" s="154"/>
      <c r="AK1252" s="154"/>
      <c r="AL1252" s="154"/>
      <c r="AM1252" s="154"/>
      <c r="AN1252" s="154"/>
      <c r="AO1252" s="154"/>
      <c r="AP1252" s="154"/>
      <c r="AQ1252" s="154"/>
      <c r="AR1252" s="154"/>
      <c r="AS1252" s="154"/>
      <c r="AT1252" s="154"/>
      <c r="AU1252" s="154"/>
      <c r="AV1252" s="154"/>
      <c r="AW1252" s="154"/>
      <c r="AX1252" s="154"/>
      <c r="AY1252" s="154"/>
      <c r="AZ1252" s="154"/>
      <c r="BA1252" s="154"/>
      <c r="BB1252" s="154"/>
      <c r="BC1252" s="154"/>
      <c r="BD1252" s="154"/>
      <c r="BE1252" s="154"/>
      <c r="BF1252" s="154"/>
      <c r="BG1252" s="154"/>
      <c r="BH1252" s="154"/>
      <c r="BI1252" s="154"/>
      <c r="BJ1252" s="154"/>
      <c r="BK1252" s="154"/>
      <c r="BL1252" s="154"/>
      <c r="BM1252" s="154"/>
      <c r="BN1252" s="154"/>
      <c r="BO1252" s="154"/>
      <c r="BP1252" s="154"/>
      <c r="BQ1252" s="154"/>
      <c r="BR1252" s="154"/>
      <c r="BS1252" s="154"/>
      <c r="BT1252" s="154"/>
      <c r="BU1252" s="154"/>
      <c r="BV1252" s="154"/>
      <c r="BW1252" s="154"/>
      <c r="BX1252" s="154"/>
      <c r="BY1252" s="154"/>
      <c r="BZ1252" s="154"/>
      <c r="CA1252" s="154"/>
      <c r="CB1252" s="154"/>
      <c r="CC1252" s="154"/>
      <c r="CD1252" s="154"/>
      <c r="CE1252" s="154"/>
      <c r="CF1252" s="154"/>
      <c r="CG1252" s="154"/>
      <c r="CH1252" s="154"/>
      <c r="CI1252" s="154"/>
      <c r="CJ1252" s="154"/>
      <c r="CK1252" s="154"/>
      <c r="CL1252" s="154"/>
      <c r="CM1252" s="154"/>
      <c r="CN1252" s="154"/>
      <c r="CO1252" s="154"/>
      <c r="CP1252" s="154"/>
      <c r="CQ1252" s="154"/>
      <c r="CR1252" s="154"/>
      <c r="CS1252" s="154"/>
      <c r="CT1252" s="154"/>
      <c r="CU1252" s="154"/>
      <c r="CV1252" s="154"/>
      <c r="CW1252" s="154"/>
      <c r="CX1252" s="154"/>
      <c r="CY1252" s="154"/>
      <c r="CZ1252" s="154"/>
      <c r="DA1252" s="154"/>
      <c r="DB1252" s="154"/>
      <c r="DC1252" s="154"/>
      <c r="DD1252" s="154"/>
      <c r="DE1252" s="154"/>
      <c r="DF1252" s="154"/>
      <c r="DG1252" s="154"/>
      <c r="DH1252" s="154"/>
      <c r="DI1252" s="154"/>
      <c r="DJ1252" s="154"/>
      <c r="DK1252" s="154"/>
      <c r="DL1252" s="154"/>
      <c r="DM1252" s="154"/>
      <c r="DN1252" s="154"/>
      <c r="DO1252" s="154"/>
      <c r="DP1252" s="154"/>
      <c r="DQ1252" s="154"/>
      <c r="DR1252" s="154"/>
      <c r="DS1252" s="154"/>
      <c r="DT1252" s="154"/>
      <c r="DU1252" s="154"/>
      <c r="DV1252" s="154"/>
      <c r="DW1252" s="154"/>
      <c r="DX1252" s="154"/>
      <c r="DY1252" s="154"/>
      <c r="DZ1252" s="154"/>
      <c r="EA1252" s="154"/>
      <c r="EB1252" s="154"/>
      <c r="EC1252" s="154"/>
      <c r="ED1252" s="154"/>
      <c r="EE1252" s="154"/>
      <c r="EF1252" s="154"/>
      <c r="EG1252" s="154"/>
      <c r="EH1252" s="154"/>
      <c r="EI1252" s="154"/>
      <c r="EJ1252" s="154"/>
      <c r="EK1252" s="154"/>
      <c r="EL1252" s="154"/>
      <c r="EM1252" s="154"/>
      <c r="EN1252" s="154"/>
      <c r="EO1252" s="154"/>
      <c r="EP1252" s="154"/>
      <c r="EQ1252" s="154"/>
      <c r="ER1252" s="154"/>
      <c r="ES1252" s="154"/>
      <c r="ET1252" s="154"/>
      <c r="EU1252" s="154"/>
      <c r="EV1252" s="154"/>
    </row>
    <row r="1253" spans="32:152" ht="12.75">
      <c r="AF1253" s="154"/>
      <c r="AG1253" s="154"/>
      <c r="AH1253" s="154"/>
      <c r="AI1253" s="154"/>
      <c r="AJ1253" s="154"/>
      <c r="AK1253" s="154"/>
      <c r="AL1253" s="154"/>
      <c r="AM1253" s="154"/>
      <c r="AN1253" s="154"/>
      <c r="AO1253" s="154"/>
      <c r="AP1253" s="154"/>
      <c r="AQ1253" s="154"/>
      <c r="AR1253" s="154"/>
      <c r="AS1253" s="154"/>
      <c r="AT1253" s="154"/>
      <c r="AU1253" s="154"/>
      <c r="AV1253" s="154"/>
      <c r="AW1253" s="154"/>
      <c r="AX1253" s="154"/>
      <c r="AY1253" s="154"/>
      <c r="AZ1253" s="154"/>
      <c r="BA1253" s="154"/>
      <c r="BB1253" s="154"/>
      <c r="BC1253" s="154"/>
      <c r="BD1253" s="154"/>
      <c r="BE1253" s="154"/>
      <c r="BF1253" s="154"/>
      <c r="BG1253" s="154"/>
      <c r="BH1253" s="154"/>
      <c r="BI1253" s="154"/>
      <c r="BJ1253" s="154"/>
      <c r="BK1253" s="154"/>
      <c r="BL1253" s="154"/>
      <c r="BM1253" s="154"/>
      <c r="BN1253" s="154"/>
      <c r="BO1253" s="154"/>
      <c r="BP1253" s="154"/>
      <c r="BQ1253" s="154"/>
      <c r="BR1253" s="154"/>
      <c r="BS1253" s="154"/>
      <c r="BT1253" s="154"/>
      <c r="BU1253" s="154"/>
      <c r="BV1253" s="154"/>
      <c r="BW1253" s="154"/>
      <c r="BX1253" s="154"/>
      <c r="BY1253" s="154"/>
      <c r="BZ1253" s="154"/>
      <c r="CA1253" s="154"/>
      <c r="CB1253" s="154"/>
      <c r="CC1253" s="154"/>
      <c r="CD1253" s="154"/>
      <c r="CE1253" s="154"/>
      <c r="CF1253" s="154"/>
      <c r="CG1253" s="154"/>
      <c r="CH1253" s="154"/>
      <c r="CI1253" s="154"/>
      <c r="CJ1253" s="154"/>
      <c r="CK1253" s="154"/>
      <c r="CL1253" s="154"/>
      <c r="CM1253" s="154"/>
      <c r="CN1253" s="154"/>
      <c r="CO1253" s="154"/>
      <c r="CP1253" s="154"/>
      <c r="CQ1253" s="154"/>
      <c r="CR1253" s="154"/>
      <c r="CS1253" s="154"/>
      <c r="CT1253" s="154"/>
      <c r="CU1253" s="154"/>
      <c r="CV1253" s="154"/>
      <c r="CW1253" s="154"/>
      <c r="CX1253" s="154"/>
      <c r="CY1253" s="154"/>
      <c r="CZ1253" s="154"/>
      <c r="DA1253" s="154"/>
      <c r="DB1253" s="154"/>
      <c r="DC1253" s="154"/>
      <c r="DD1253" s="154"/>
      <c r="DE1253" s="154"/>
      <c r="DF1253" s="154"/>
      <c r="DG1253" s="154"/>
      <c r="DH1253" s="154"/>
      <c r="DI1253" s="154"/>
      <c r="DJ1253" s="154"/>
      <c r="DK1253" s="154"/>
      <c r="DL1253" s="154"/>
      <c r="DM1253" s="154"/>
      <c r="DN1253" s="154"/>
      <c r="DO1253" s="154"/>
      <c r="DP1253" s="154"/>
      <c r="DQ1253" s="154"/>
      <c r="DR1253" s="154"/>
      <c r="DS1253" s="154"/>
      <c r="DT1253" s="154"/>
      <c r="DU1253" s="154"/>
      <c r="DV1253" s="154"/>
      <c r="DW1253" s="154"/>
      <c r="DX1253" s="154"/>
      <c r="DY1253" s="154"/>
      <c r="DZ1253" s="154"/>
      <c r="EA1253" s="154"/>
      <c r="EB1253" s="154"/>
      <c r="EC1253" s="154"/>
      <c r="ED1253" s="154"/>
      <c r="EE1253" s="154"/>
      <c r="EF1253" s="154"/>
      <c r="EG1253" s="154"/>
      <c r="EH1253" s="154"/>
      <c r="EI1253" s="154"/>
      <c r="EJ1253" s="154"/>
      <c r="EK1253" s="154"/>
      <c r="EL1253" s="154"/>
      <c r="EM1253" s="154"/>
      <c r="EN1253" s="154"/>
      <c r="EO1253" s="154"/>
      <c r="EP1253" s="154"/>
      <c r="EQ1253" s="154"/>
      <c r="ER1253" s="154"/>
      <c r="ES1253" s="154"/>
      <c r="ET1253" s="154"/>
      <c r="EU1253" s="154"/>
      <c r="EV1253" s="154"/>
    </row>
    <row r="1254" spans="32:152" ht="12.75">
      <c r="AF1254" s="154"/>
      <c r="AG1254" s="154"/>
      <c r="AH1254" s="154"/>
      <c r="AI1254" s="154"/>
      <c r="AJ1254" s="154"/>
      <c r="AK1254" s="154"/>
      <c r="AL1254" s="154"/>
      <c r="AM1254" s="154"/>
      <c r="AN1254" s="154"/>
      <c r="AO1254" s="154"/>
      <c r="AP1254" s="154"/>
      <c r="AQ1254" s="154"/>
      <c r="AR1254" s="154"/>
      <c r="AS1254" s="154"/>
      <c r="AT1254" s="154"/>
      <c r="AU1254" s="154"/>
      <c r="AV1254" s="154"/>
      <c r="AW1254" s="154"/>
      <c r="AX1254" s="154"/>
      <c r="AY1254" s="154"/>
      <c r="AZ1254" s="154"/>
      <c r="BA1254" s="154"/>
      <c r="BB1254" s="154"/>
      <c r="BC1254" s="154"/>
      <c r="BD1254" s="154"/>
      <c r="BE1254" s="154"/>
      <c r="BF1254" s="154"/>
      <c r="BG1254" s="154"/>
      <c r="BH1254" s="154"/>
      <c r="BI1254" s="154"/>
      <c r="BJ1254" s="154"/>
      <c r="BK1254" s="154"/>
      <c r="BL1254" s="154"/>
      <c r="BM1254" s="154"/>
      <c r="BN1254" s="154"/>
      <c r="BO1254" s="154"/>
      <c r="BP1254" s="154"/>
      <c r="BQ1254" s="154"/>
      <c r="BR1254" s="154"/>
      <c r="BS1254" s="154"/>
      <c r="BT1254" s="154"/>
      <c r="BU1254" s="154"/>
      <c r="BV1254" s="154"/>
      <c r="BW1254" s="154"/>
      <c r="BX1254" s="154"/>
      <c r="BY1254" s="154"/>
      <c r="BZ1254" s="154"/>
      <c r="CA1254" s="154"/>
      <c r="CB1254" s="154"/>
      <c r="CC1254" s="154"/>
      <c r="CD1254" s="154"/>
      <c r="CE1254" s="154"/>
      <c r="CF1254" s="154"/>
      <c r="CG1254" s="154"/>
      <c r="CH1254" s="154"/>
      <c r="CI1254" s="154"/>
      <c r="CJ1254" s="154"/>
      <c r="CK1254" s="154"/>
      <c r="CL1254" s="154"/>
      <c r="CM1254" s="154"/>
      <c r="CN1254" s="154"/>
      <c r="CO1254" s="154"/>
      <c r="CP1254" s="154"/>
      <c r="CQ1254" s="154"/>
      <c r="CR1254" s="154"/>
      <c r="CS1254" s="154"/>
      <c r="CT1254" s="154"/>
      <c r="CU1254" s="154"/>
      <c r="CV1254" s="154"/>
      <c r="CW1254" s="154"/>
      <c r="CX1254" s="154"/>
      <c r="CY1254" s="154"/>
      <c r="CZ1254" s="154"/>
      <c r="DA1254" s="154"/>
      <c r="DB1254" s="154"/>
      <c r="DC1254" s="154"/>
      <c r="DD1254" s="154"/>
      <c r="DE1254" s="154"/>
      <c r="DF1254" s="154"/>
      <c r="DG1254" s="154"/>
      <c r="DH1254" s="154"/>
      <c r="DI1254" s="154"/>
      <c r="DJ1254" s="154"/>
      <c r="DK1254" s="154"/>
      <c r="DL1254" s="154"/>
      <c r="DM1254" s="154"/>
      <c r="DN1254" s="154"/>
      <c r="DO1254" s="154"/>
      <c r="DP1254" s="154"/>
      <c r="DQ1254" s="154"/>
      <c r="DR1254" s="154"/>
      <c r="DS1254" s="154"/>
      <c r="DT1254" s="154"/>
      <c r="DU1254" s="154"/>
      <c r="DV1254" s="154"/>
      <c r="DW1254" s="154"/>
      <c r="DX1254" s="154"/>
      <c r="DY1254" s="154"/>
      <c r="DZ1254" s="154"/>
      <c r="EA1254" s="154"/>
      <c r="EB1254" s="154"/>
      <c r="EC1254" s="154"/>
      <c r="ED1254" s="154"/>
      <c r="EE1254" s="154"/>
      <c r="EF1254" s="154"/>
      <c r="EG1254" s="154"/>
      <c r="EH1254" s="154"/>
      <c r="EI1254" s="154"/>
      <c r="EJ1254" s="154"/>
      <c r="EK1254" s="154"/>
      <c r="EL1254" s="154"/>
      <c r="EM1254" s="154"/>
      <c r="EN1254" s="154"/>
      <c r="EO1254" s="154"/>
      <c r="EP1254" s="154"/>
      <c r="EQ1254" s="154"/>
      <c r="ER1254" s="154"/>
      <c r="ES1254" s="154"/>
      <c r="ET1254" s="154"/>
      <c r="EU1254" s="154"/>
      <c r="EV1254" s="154"/>
    </row>
    <row r="1255" spans="32:152" ht="12.75">
      <c r="AF1255" s="154"/>
      <c r="AG1255" s="154"/>
      <c r="AH1255" s="154"/>
      <c r="AI1255" s="154"/>
      <c r="AJ1255" s="154"/>
      <c r="AK1255" s="154"/>
      <c r="AL1255" s="154"/>
      <c r="AM1255" s="154"/>
      <c r="AN1255" s="154"/>
      <c r="AO1255" s="154"/>
      <c r="AP1255" s="154"/>
      <c r="AQ1255" s="154"/>
      <c r="AR1255" s="154"/>
      <c r="AS1255" s="154"/>
      <c r="AT1255" s="154"/>
      <c r="AU1255" s="154"/>
      <c r="AV1255" s="154"/>
      <c r="AW1255" s="154"/>
      <c r="AX1255" s="154"/>
      <c r="AY1255" s="154"/>
      <c r="AZ1255" s="154"/>
      <c r="BA1255" s="154"/>
      <c r="BB1255" s="154"/>
      <c r="BC1255" s="154"/>
      <c r="BD1255" s="154"/>
      <c r="BE1255" s="154"/>
      <c r="BF1255" s="154"/>
      <c r="BG1255" s="154"/>
      <c r="BH1255" s="154"/>
      <c r="BI1255" s="154"/>
      <c r="BJ1255" s="154"/>
      <c r="BK1255" s="154"/>
      <c r="BL1255" s="154"/>
      <c r="BM1255" s="154"/>
      <c r="BN1255" s="154"/>
      <c r="BO1255" s="154"/>
      <c r="BP1255" s="154"/>
      <c r="BQ1255" s="154"/>
      <c r="BR1255" s="154"/>
      <c r="BS1255" s="154"/>
      <c r="BT1255" s="154"/>
      <c r="BU1255" s="154"/>
      <c r="BV1255" s="154"/>
      <c r="BW1255" s="154"/>
      <c r="BX1255" s="154"/>
      <c r="BY1255" s="154"/>
      <c r="BZ1255" s="154"/>
      <c r="CA1255" s="154"/>
      <c r="CB1255" s="154"/>
      <c r="CC1255" s="154"/>
      <c r="CD1255" s="154"/>
      <c r="CE1255" s="154"/>
      <c r="CF1255" s="154"/>
      <c r="CG1255" s="154"/>
      <c r="CH1255" s="154"/>
      <c r="CI1255" s="154"/>
      <c r="CJ1255" s="154"/>
      <c r="CK1255" s="154"/>
      <c r="CL1255" s="154"/>
      <c r="CM1255" s="154"/>
      <c r="CN1255" s="154"/>
      <c r="CO1255" s="154"/>
      <c r="CP1255" s="154"/>
      <c r="CQ1255" s="154"/>
      <c r="CR1255" s="154"/>
      <c r="CS1255" s="154"/>
      <c r="CT1255" s="154"/>
      <c r="CU1255" s="154"/>
      <c r="CV1255" s="154"/>
      <c r="CW1255" s="154"/>
      <c r="CX1255" s="154"/>
      <c r="CY1255" s="154"/>
      <c r="CZ1255" s="154"/>
      <c r="DA1255" s="154"/>
      <c r="DB1255" s="154"/>
      <c r="DC1255" s="154"/>
      <c r="DD1255" s="154"/>
      <c r="DE1255" s="154"/>
      <c r="DF1255" s="154"/>
      <c r="DG1255" s="154"/>
      <c r="DH1255" s="154"/>
      <c r="DI1255" s="154"/>
      <c r="DJ1255" s="154"/>
      <c r="DK1255" s="154"/>
      <c r="DL1255" s="154"/>
      <c r="DM1255" s="154"/>
      <c r="DN1255" s="154"/>
      <c r="DO1255" s="154"/>
      <c r="DP1255" s="154"/>
      <c r="DQ1255" s="154"/>
      <c r="DR1255" s="154"/>
      <c r="DS1255" s="154"/>
      <c r="DT1255" s="154"/>
      <c r="DU1255" s="154"/>
      <c r="DV1255" s="154"/>
      <c r="DW1255" s="154"/>
      <c r="DX1255" s="154"/>
      <c r="DY1255" s="154"/>
      <c r="DZ1255" s="154"/>
      <c r="EA1255" s="154"/>
      <c r="EB1255" s="154"/>
      <c r="EC1255" s="154"/>
      <c r="ED1255" s="154"/>
      <c r="EE1255" s="154"/>
      <c r="EF1255" s="154"/>
      <c r="EG1255" s="154"/>
      <c r="EH1255" s="154"/>
      <c r="EI1255" s="154"/>
      <c r="EJ1255" s="154"/>
      <c r="EK1255" s="154"/>
      <c r="EL1255" s="154"/>
      <c r="EM1255" s="154"/>
      <c r="EN1255" s="154"/>
      <c r="EO1255" s="154"/>
      <c r="EP1255" s="154"/>
      <c r="EQ1255" s="154"/>
      <c r="ER1255" s="154"/>
      <c r="ES1255" s="154"/>
      <c r="ET1255" s="154"/>
      <c r="EU1255" s="154"/>
      <c r="EV1255" s="154"/>
    </row>
    <row r="1256" spans="32:152" ht="12.75">
      <c r="AF1256" s="154"/>
      <c r="AG1256" s="154"/>
      <c r="AH1256" s="154"/>
      <c r="AI1256" s="154"/>
      <c r="AJ1256" s="154"/>
      <c r="AK1256" s="154"/>
      <c r="AL1256" s="154"/>
      <c r="AM1256" s="154"/>
      <c r="AN1256" s="154"/>
      <c r="AO1256" s="154"/>
      <c r="AP1256" s="154"/>
      <c r="AQ1256" s="154"/>
      <c r="AR1256" s="154"/>
      <c r="AS1256" s="154"/>
      <c r="AT1256" s="154"/>
      <c r="AU1256" s="154"/>
      <c r="AV1256" s="154"/>
      <c r="AW1256" s="154"/>
      <c r="AX1256" s="154"/>
      <c r="AY1256" s="154"/>
      <c r="AZ1256" s="154"/>
      <c r="BA1256" s="154"/>
      <c r="BB1256" s="154"/>
      <c r="BC1256" s="154"/>
      <c r="BD1256" s="154"/>
      <c r="BE1256" s="154"/>
      <c r="BF1256" s="154"/>
      <c r="BG1256" s="154"/>
      <c r="BH1256" s="154"/>
      <c r="BI1256" s="154"/>
      <c r="BJ1256" s="154"/>
      <c r="BK1256" s="154"/>
      <c r="BL1256" s="154"/>
      <c r="BM1256" s="154"/>
      <c r="BN1256" s="154"/>
      <c r="BO1256" s="154"/>
      <c r="BP1256" s="154"/>
      <c r="BQ1256" s="154"/>
      <c r="BR1256" s="154"/>
      <c r="BS1256" s="154"/>
      <c r="BT1256" s="154"/>
      <c r="BU1256" s="154"/>
      <c r="BV1256" s="154"/>
      <c r="BW1256" s="154"/>
      <c r="BX1256" s="154"/>
      <c r="BY1256" s="154"/>
      <c r="BZ1256" s="154"/>
      <c r="CA1256" s="154"/>
      <c r="CB1256" s="154"/>
      <c r="CC1256" s="154"/>
      <c r="CD1256" s="154"/>
      <c r="CE1256" s="154"/>
      <c r="CF1256" s="154"/>
      <c r="CG1256" s="154"/>
      <c r="CH1256" s="154"/>
      <c r="CI1256" s="154"/>
      <c r="CJ1256" s="154"/>
      <c r="CK1256" s="154"/>
      <c r="CL1256" s="154"/>
      <c r="CM1256" s="154"/>
      <c r="CN1256" s="154"/>
      <c r="CO1256" s="154"/>
      <c r="CP1256" s="154"/>
      <c r="CQ1256" s="154"/>
      <c r="CR1256" s="154"/>
      <c r="CS1256" s="154"/>
      <c r="CT1256" s="154"/>
      <c r="CU1256" s="154"/>
      <c r="CV1256" s="154"/>
      <c r="CW1256" s="154"/>
      <c r="CX1256" s="154"/>
      <c r="CY1256" s="154"/>
      <c r="CZ1256" s="154"/>
      <c r="DA1256" s="154"/>
      <c r="DB1256" s="154"/>
      <c r="DC1256" s="154"/>
      <c r="DD1256" s="154"/>
      <c r="DE1256" s="154"/>
      <c r="DF1256" s="154"/>
      <c r="DG1256" s="154"/>
      <c r="DH1256" s="154"/>
      <c r="DI1256" s="154"/>
      <c r="DJ1256" s="154"/>
      <c r="DK1256" s="154"/>
      <c r="DL1256" s="154"/>
      <c r="DM1256" s="154"/>
      <c r="DN1256" s="154"/>
      <c r="DO1256" s="154"/>
      <c r="DP1256" s="154"/>
      <c r="DQ1256" s="154"/>
      <c r="DR1256" s="154"/>
      <c r="DS1256" s="154"/>
      <c r="DT1256" s="154"/>
      <c r="DU1256" s="154"/>
      <c r="DV1256" s="154"/>
      <c r="DW1256" s="154"/>
      <c r="DX1256" s="154"/>
      <c r="DY1256" s="154"/>
      <c r="DZ1256" s="154"/>
      <c r="EA1256" s="154"/>
      <c r="EB1256" s="154"/>
      <c r="EC1256" s="154"/>
      <c r="ED1256" s="154"/>
      <c r="EE1256" s="154"/>
      <c r="EF1256" s="154"/>
      <c r="EG1256" s="154"/>
      <c r="EH1256" s="154"/>
      <c r="EI1256" s="154"/>
      <c r="EJ1256" s="154"/>
      <c r="EK1256" s="154"/>
      <c r="EL1256" s="154"/>
      <c r="EM1256" s="154"/>
      <c r="EN1256" s="154"/>
      <c r="EO1256" s="154"/>
      <c r="EP1256" s="154"/>
      <c r="EQ1256" s="154"/>
      <c r="ER1256" s="154"/>
      <c r="ES1256" s="154"/>
      <c r="ET1256" s="154"/>
      <c r="EU1256" s="154"/>
      <c r="EV1256" s="154"/>
    </row>
    <row r="1257" spans="32:152" ht="12.75">
      <c r="AF1257" s="154"/>
      <c r="AG1257" s="154"/>
      <c r="AH1257" s="154"/>
      <c r="AI1257" s="154"/>
      <c r="AJ1257" s="154"/>
      <c r="AK1257" s="154"/>
      <c r="AL1257" s="154"/>
      <c r="AM1257" s="154"/>
      <c r="AN1257" s="154"/>
      <c r="AO1257" s="154"/>
      <c r="AP1257" s="154"/>
      <c r="AQ1257" s="154"/>
      <c r="AR1257" s="154"/>
      <c r="AS1257" s="154"/>
      <c r="AT1257" s="154"/>
      <c r="AU1257" s="154"/>
      <c r="AV1257" s="154"/>
      <c r="AW1257" s="154"/>
      <c r="AX1257" s="154"/>
      <c r="AY1257" s="154"/>
      <c r="AZ1257" s="154"/>
      <c r="BA1257" s="154"/>
      <c r="BB1257" s="154"/>
      <c r="BC1257" s="154"/>
      <c r="BD1257" s="154"/>
      <c r="BE1257" s="154"/>
      <c r="BF1257" s="154"/>
      <c r="BG1257" s="154"/>
      <c r="BH1257" s="154"/>
      <c r="BI1257" s="154"/>
      <c r="BJ1257" s="154"/>
      <c r="BK1257" s="154"/>
      <c r="BL1257" s="154"/>
      <c r="BM1257" s="154"/>
      <c r="BN1257" s="154"/>
      <c r="BO1257" s="154"/>
      <c r="BP1257" s="154"/>
      <c r="BQ1257" s="154"/>
      <c r="BR1257" s="154"/>
      <c r="BS1257" s="154"/>
      <c r="BT1257" s="154"/>
      <c r="BU1257" s="154"/>
      <c r="BV1257" s="154"/>
      <c r="BW1257" s="154"/>
      <c r="BX1257" s="154"/>
      <c r="BY1257" s="154"/>
      <c r="BZ1257" s="154"/>
      <c r="CA1257" s="154"/>
      <c r="CB1257" s="154"/>
      <c r="CC1257" s="154"/>
      <c r="CD1257" s="154"/>
      <c r="CE1257" s="154"/>
      <c r="CF1257" s="154"/>
      <c r="CG1257" s="154"/>
      <c r="CH1257" s="154"/>
      <c r="CI1257" s="154"/>
      <c r="CJ1257" s="154"/>
      <c r="CK1257" s="154"/>
      <c r="CL1257" s="154"/>
      <c r="CM1257" s="154"/>
      <c r="CN1257" s="154"/>
      <c r="CO1257" s="154"/>
      <c r="CP1257" s="154"/>
      <c r="CQ1257" s="154"/>
      <c r="CR1257" s="154"/>
      <c r="CS1257" s="154"/>
      <c r="CT1257" s="154"/>
      <c r="CU1257" s="154"/>
      <c r="CV1257" s="154"/>
      <c r="CW1257" s="154"/>
      <c r="CX1257" s="154"/>
      <c r="CY1257" s="154"/>
      <c r="CZ1257" s="154"/>
      <c r="DA1257" s="154"/>
      <c r="DB1257" s="154"/>
      <c r="DC1257" s="154"/>
      <c r="DD1257" s="154"/>
      <c r="DE1257" s="154"/>
      <c r="DF1257" s="154"/>
      <c r="DG1257" s="154"/>
      <c r="DH1257" s="154"/>
      <c r="DI1257" s="154"/>
      <c r="DJ1257" s="154"/>
      <c r="DK1257" s="154"/>
      <c r="DL1257" s="154"/>
      <c r="DM1257" s="154"/>
      <c r="DN1257" s="154"/>
      <c r="DO1257" s="154"/>
      <c r="DP1257" s="154"/>
      <c r="DQ1257" s="154"/>
      <c r="DR1257" s="154"/>
      <c r="DS1257" s="154"/>
      <c r="DT1257" s="154"/>
      <c r="DU1257" s="154"/>
      <c r="DV1257" s="154"/>
      <c r="DW1257" s="154"/>
      <c r="DX1257" s="154"/>
      <c r="DY1257" s="154"/>
      <c r="DZ1257" s="154"/>
      <c r="EA1257" s="154"/>
      <c r="EB1257" s="154"/>
      <c r="EC1257" s="154"/>
      <c r="ED1257" s="154"/>
      <c r="EE1257" s="154"/>
      <c r="EF1257" s="154"/>
      <c r="EG1257" s="154"/>
      <c r="EH1257" s="154"/>
      <c r="EI1257" s="154"/>
      <c r="EJ1257" s="154"/>
      <c r="EK1257" s="154"/>
      <c r="EL1257" s="154"/>
      <c r="EM1257" s="154"/>
      <c r="EN1257" s="154"/>
      <c r="EO1257" s="154"/>
      <c r="EP1257" s="154"/>
      <c r="EQ1257" s="154"/>
      <c r="ER1257" s="154"/>
      <c r="ES1257" s="154"/>
      <c r="ET1257" s="154"/>
      <c r="EU1257" s="154"/>
      <c r="EV1257" s="154"/>
    </row>
    <row r="1258" spans="32:152" ht="12.75">
      <c r="AF1258" s="154"/>
      <c r="AG1258" s="154"/>
      <c r="AH1258" s="154"/>
      <c r="AI1258" s="154"/>
      <c r="AJ1258" s="154"/>
      <c r="AK1258" s="154"/>
      <c r="AL1258" s="154"/>
      <c r="AM1258" s="154"/>
      <c r="AN1258" s="154"/>
      <c r="AO1258" s="154"/>
      <c r="AP1258" s="154"/>
      <c r="AQ1258" s="154"/>
      <c r="AR1258" s="154"/>
      <c r="AS1258" s="154"/>
      <c r="AT1258" s="154"/>
      <c r="AU1258" s="154"/>
      <c r="AV1258" s="154"/>
      <c r="AW1258" s="154"/>
      <c r="AX1258" s="154"/>
      <c r="AY1258" s="154"/>
      <c r="AZ1258" s="154"/>
      <c r="BA1258" s="154"/>
      <c r="BB1258" s="154"/>
      <c r="BC1258" s="154"/>
      <c r="BD1258" s="154"/>
      <c r="BE1258" s="154"/>
      <c r="BF1258" s="154"/>
      <c r="BG1258" s="154"/>
      <c r="BH1258" s="154"/>
      <c r="BI1258" s="154"/>
      <c r="BJ1258" s="154"/>
      <c r="BK1258" s="154"/>
      <c r="BL1258" s="154"/>
      <c r="BM1258" s="154"/>
      <c r="BN1258" s="154"/>
      <c r="BO1258" s="154"/>
      <c r="BP1258" s="154"/>
      <c r="BQ1258" s="154"/>
      <c r="BR1258" s="154"/>
      <c r="BS1258" s="154"/>
      <c r="BT1258" s="154"/>
      <c r="BU1258" s="154"/>
      <c r="BV1258" s="154"/>
      <c r="BW1258" s="154"/>
      <c r="BX1258" s="154"/>
      <c r="BY1258" s="154"/>
      <c r="BZ1258" s="154"/>
      <c r="CA1258" s="154"/>
      <c r="CB1258" s="154"/>
      <c r="CC1258" s="154"/>
      <c r="CD1258" s="154"/>
      <c r="CE1258" s="154"/>
      <c r="CF1258" s="154"/>
      <c r="CG1258" s="154"/>
      <c r="CH1258" s="154"/>
      <c r="CI1258" s="154"/>
      <c r="CJ1258" s="154"/>
      <c r="CK1258" s="154"/>
      <c r="CL1258" s="154"/>
      <c r="CM1258" s="154"/>
      <c r="CN1258" s="154"/>
      <c r="CO1258" s="154"/>
      <c r="CP1258" s="154"/>
      <c r="CQ1258" s="154"/>
      <c r="CR1258" s="154"/>
      <c r="CS1258" s="154"/>
      <c r="CT1258" s="154"/>
      <c r="CU1258" s="154"/>
      <c r="CV1258" s="154"/>
      <c r="CW1258" s="154"/>
      <c r="CX1258" s="154"/>
      <c r="CY1258" s="154"/>
      <c r="CZ1258" s="154"/>
      <c r="DA1258" s="154"/>
      <c r="DB1258" s="154"/>
      <c r="DC1258" s="154"/>
      <c r="DD1258" s="154"/>
      <c r="DE1258" s="154"/>
      <c r="DF1258" s="154"/>
      <c r="DG1258" s="154"/>
      <c r="DH1258" s="154"/>
      <c r="DI1258" s="154"/>
      <c r="DJ1258" s="154"/>
      <c r="DK1258" s="154"/>
      <c r="DL1258" s="154"/>
      <c r="DM1258" s="154"/>
      <c r="DN1258" s="154"/>
      <c r="DO1258" s="154"/>
      <c r="DP1258" s="154"/>
      <c r="DQ1258" s="154"/>
      <c r="DR1258" s="154"/>
      <c r="DS1258" s="154"/>
      <c r="DT1258" s="154"/>
      <c r="DU1258" s="154"/>
      <c r="DV1258" s="154"/>
      <c r="DW1258" s="154"/>
      <c r="DX1258" s="154"/>
      <c r="DY1258" s="154"/>
      <c r="DZ1258" s="154"/>
      <c r="EA1258" s="154"/>
      <c r="EB1258" s="154"/>
      <c r="EC1258" s="154"/>
      <c r="ED1258" s="154"/>
      <c r="EE1258" s="154"/>
      <c r="EF1258" s="154"/>
      <c r="EG1258" s="154"/>
      <c r="EH1258" s="154"/>
      <c r="EI1258" s="154"/>
      <c r="EJ1258" s="154"/>
      <c r="EK1258" s="154"/>
      <c r="EL1258" s="154"/>
      <c r="EM1258" s="154"/>
      <c r="EN1258" s="154"/>
      <c r="EO1258" s="154"/>
      <c r="EP1258" s="154"/>
      <c r="EQ1258" s="154"/>
      <c r="ER1258" s="154"/>
      <c r="ES1258" s="154"/>
      <c r="ET1258" s="154"/>
      <c r="EU1258" s="154"/>
      <c r="EV1258" s="154"/>
    </row>
    <row r="1259" spans="32:152" ht="12.75">
      <c r="AF1259" s="154"/>
      <c r="AG1259" s="154"/>
      <c r="AH1259" s="154"/>
      <c r="AI1259" s="154"/>
      <c r="AJ1259" s="154"/>
      <c r="AK1259" s="154"/>
      <c r="AL1259" s="154"/>
      <c r="AM1259" s="154"/>
      <c r="AN1259" s="154"/>
      <c r="AO1259" s="154"/>
      <c r="AP1259" s="154"/>
      <c r="AQ1259" s="154"/>
      <c r="AR1259" s="154"/>
      <c r="AS1259" s="154"/>
      <c r="AT1259" s="154"/>
      <c r="AU1259" s="154"/>
      <c r="AV1259" s="154"/>
      <c r="AW1259" s="154"/>
      <c r="AX1259" s="154"/>
      <c r="AY1259" s="154"/>
      <c r="AZ1259" s="154"/>
      <c r="BA1259" s="154"/>
      <c r="BB1259" s="154"/>
      <c r="BC1259" s="154"/>
      <c r="BD1259" s="154"/>
      <c r="BE1259" s="154"/>
      <c r="BF1259" s="154"/>
      <c r="BG1259" s="154"/>
      <c r="BH1259" s="154"/>
      <c r="BI1259" s="154"/>
      <c r="BJ1259" s="154"/>
      <c r="BK1259" s="154"/>
      <c r="BL1259" s="154"/>
      <c r="BM1259" s="154"/>
      <c r="BN1259" s="154"/>
      <c r="BO1259" s="154"/>
      <c r="BP1259" s="154"/>
      <c r="BQ1259" s="154"/>
      <c r="BR1259" s="154"/>
      <c r="BS1259" s="154"/>
      <c r="BT1259" s="154"/>
      <c r="BU1259" s="154"/>
      <c r="BV1259" s="154"/>
      <c r="BW1259" s="154"/>
      <c r="BX1259" s="154"/>
      <c r="BY1259" s="154"/>
      <c r="BZ1259" s="154"/>
      <c r="CA1259" s="154"/>
      <c r="CB1259" s="154"/>
      <c r="CC1259" s="154"/>
      <c r="CD1259" s="154"/>
      <c r="CE1259" s="154"/>
      <c r="CF1259" s="154"/>
      <c r="CG1259" s="154"/>
      <c r="CH1259" s="154"/>
      <c r="CI1259" s="154"/>
      <c r="CJ1259" s="154"/>
      <c r="CK1259" s="154"/>
      <c r="CL1259" s="154"/>
      <c r="CM1259" s="154"/>
      <c r="CN1259" s="154"/>
      <c r="CO1259" s="154"/>
      <c r="CP1259" s="154"/>
      <c r="CQ1259" s="154"/>
      <c r="CR1259" s="154"/>
      <c r="CS1259" s="154"/>
      <c r="CT1259" s="154"/>
      <c r="CU1259" s="154"/>
      <c r="CV1259" s="154"/>
      <c r="CW1259" s="154"/>
      <c r="CX1259" s="154"/>
      <c r="CY1259" s="154"/>
      <c r="CZ1259" s="154"/>
      <c r="DA1259" s="154"/>
      <c r="DB1259" s="154"/>
      <c r="DC1259" s="154"/>
      <c r="DD1259" s="154"/>
      <c r="DE1259" s="154"/>
      <c r="DF1259" s="154"/>
      <c r="DG1259" s="154"/>
      <c r="DH1259" s="154"/>
      <c r="DI1259" s="154"/>
      <c r="DJ1259" s="154"/>
      <c r="DK1259" s="154"/>
      <c r="DL1259" s="154"/>
      <c r="DM1259" s="154"/>
      <c r="DN1259" s="154"/>
      <c r="DO1259" s="154"/>
      <c r="DP1259" s="154"/>
      <c r="DQ1259" s="154"/>
      <c r="DR1259" s="154"/>
      <c r="DS1259" s="154"/>
      <c r="DT1259" s="154"/>
      <c r="DU1259" s="154"/>
      <c r="DV1259" s="154"/>
      <c r="DW1259" s="154"/>
      <c r="DX1259" s="154"/>
      <c r="DY1259" s="154"/>
      <c r="DZ1259" s="154"/>
      <c r="EA1259" s="154"/>
      <c r="EB1259" s="154"/>
      <c r="EC1259" s="154"/>
      <c r="ED1259" s="154"/>
      <c r="EE1259" s="154"/>
      <c r="EF1259" s="154"/>
      <c r="EG1259" s="154"/>
      <c r="EH1259" s="154"/>
      <c r="EI1259" s="154"/>
      <c r="EJ1259" s="154"/>
      <c r="EK1259" s="154"/>
      <c r="EL1259" s="154"/>
      <c r="EM1259" s="154"/>
      <c r="EN1259" s="154"/>
      <c r="EO1259" s="154"/>
      <c r="EP1259" s="154"/>
      <c r="EQ1259" s="154"/>
      <c r="ER1259" s="154"/>
      <c r="ES1259" s="154"/>
      <c r="ET1259" s="154"/>
      <c r="EU1259" s="154"/>
      <c r="EV1259" s="154"/>
    </row>
    <row r="1260" spans="32:152" ht="12.75">
      <c r="AF1260" s="154"/>
      <c r="AG1260" s="154"/>
      <c r="AH1260" s="154"/>
      <c r="AI1260" s="154"/>
      <c r="AJ1260" s="154"/>
      <c r="AK1260" s="154"/>
      <c r="AL1260" s="154"/>
      <c r="AM1260" s="154"/>
      <c r="AN1260" s="154"/>
      <c r="AO1260" s="154"/>
      <c r="AP1260" s="154"/>
      <c r="AQ1260" s="154"/>
      <c r="AR1260" s="154"/>
      <c r="AS1260" s="154"/>
      <c r="AT1260" s="154"/>
      <c r="AU1260" s="154"/>
      <c r="AV1260" s="154"/>
      <c r="AW1260" s="154"/>
      <c r="AX1260" s="154"/>
      <c r="AY1260" s="154"/>
      <c r="AZ1260" s="154"/>
      <c r="BA1260" s="154"/>
      <c r="BB1260" s="154"/>
      <c r="BC1260" s="154"/>
      <c r="BD1260" s="154"/>
      <c r="BE1260" s="154"/>
      <c r="BF1260" s="154"/>
      <c r="BG1260" s="154"/>
      <c r="BH1260" s="154"/>
      <c r="BI1260" s="154"/>
      <c r="BJ1260" s="154"/>
      <c r="BK1260" s="154"/>
      <c r="BL1260" s="154"/>
      <c r="BM1260" s="154"/>
      <c r="BN1260" s="154"/>
      <c r="BO1260" s="154"/>
      <c r="BP1260" s="154"/>
      <c r="BQ1260" s="154"/>
      <c r="BR1260" s="154"/>
      <c r="BS1260" s="154"/>
      <c r="BT1260" s="154"/>
      <c r="BU1260" s="154"/>
      <c r="BV1260" s="154"/>
      <c r="BW1260" s="154"/>
      <c r="BX1260" s="154"/>
      <c r="BY1260" s="154"/>
      <c r="BZ1260" s="154"/>
      <c r="CA1260" s="154"/>
      <c r="CB1260" s="154"/>
      <c r="CC1260" s="154"/>
      <c r="CD1260" s="154"/>
      <c r="CE1260" s="154"/>
      <c r="CF1260" s="154"/>
      <c r="CG1260" s="154"/>
      <c r="CH1260" s="154"/>
      <c r="CI1260" s="154"/>
      <c r="CJ1260" s="154"/>
      <c r="CK1260" s="154"/>
      <c r="CL1260" s="154"/>
      <c r="CM1260" s="154"/>
      <c r="CN1260" s="154"/>
      <c r="CO1260" s="154"/>
      <c r="CP1260" s="154"/>
      <c r="CQ1260" s="154"/>
      <c r="CR1260" s="154"/>
      <c r="CS1260" s="154"/>
      <c r="CT1260" s="154"/>
      <c r="CU1260" s="154"/>
      <c r="CV1260" s="154"/>
      <c r="CW1260" s="154"/>
      <c r="CX1260" s="154"/>
      <c r="CY1260" s="154"/>
      <c r="CZ1260" s="154"/>
      <c r="DA1260" s="154"/>
      <c r="DB1260" s="154"/>
      <c r="DC1260" s="154"/>
      <c r="DD1260" s="154"/>
      <c r="DE1260" s="154"/>
      <c r="DF1260" s="154"/>
      <c r="DG1260" s="154"/>
      <c r="DH1260" s="154"/>
      <c r="DI1260" s="154"/>
      <c r="DJ1260" s="154"/>
      <c r="DK1260" s="154"/>
      <c r="DL1260" s="154"/>
      <c r="DM1260" s="154"/>
      <c r="DN1260" s="154"/>
      <c r="DO1260" s="154"/>
      <c r="DP1260" s="154"/>
      <c r="DQ1260" s="154"/>
      <c r="DR1260" s="154"/>
      <c r="DS1260" s="154"/>
      <c r="DT1260" s="154"/>
      <c r="DU1260" s="154"/>
      <c r="DV1260" s="154"/>
      <c r="DW1260" s="154"/>
      <c r="DX1260" s="154"/>
      <c r="DY1260" s="154"/>
      <c r="DZ1260" s="154"/>
      <c r="EA1260" s="154"/>
      <c r="EB1260" s="154"/>
      <c r="EC1260" s="154"/>
      <c r="ED1260" s="154"/>
      <c r="EE1260" s="154"/>
      <c r="EF1260" s="154"/>
      <c r="EG1260" s="154"/>
      <c r="EH1260" s="154"/>
      <c r="EI1260" s="154"/>
      <c r="EJ1260" s="154"/>
      <c r="EK1260" s="154"/>
      <c r="EL1260" s="154"/>
      <c r="EM1260" s="154"/>
      <c r="EN1260" s="154"/>
      <c r="EO1260" s="154"/>
      <c r="EP1260" s="154"/>
      <c r="EQ1260" s="154"/>
      <c r="ER1260" s="154"/>
      <c r="ES1260" s="154"/>
      <c r="ET1260" s="154"/>
      <c r="EU1260" s="154"/>
      <c r="EV1260" s="154"/>
    </row>
    <row r="1261" spans="32:152" ht="12.75">
      <c r="AF1261" s="154"/>
      <c r="AG1261" s="154"/>
      <c r="AH1261" s="154"/>
      <c r="AI1261" s="154"/>
      <c r="AJ1261" s="154"/>
      <c r="AK1261" s="154"/>
      <c r="AL1261" s="154"/>
      <c r="AM1261" s="154"/>
      <c r="AN1261" s="154"/>
      <c r="AO1261" s="154"/>
      <c r="AP1261" s="154"/>
      <c r="AQ1261" s="154"/>
      <c r="AR1261" s="154"/>
      <c r="AS1261" s="154"/>
      <c r="AT1261" s="154"/>
      <c r="AU1261" s="154"/>
      <c r="AV1261" s="154"/>
      <c r="AW1261" s="154"/>
      <c r="AX1261" s="154"/>
      <c r="AY1261" s="154"/>
      <c r="AZ1261" s="154"/>
      <c r="BA1261" s="154"/>
      <c r="BB1261" s="154"/>
      <c r="BC1261" s="154"/>
      <c r="BD1261" s="154"/>
      <c r="BE1261" s="154"/>
      <c r="BF1261" s="154"/>
      <c r="BG1261" s="154"/>
      <c r="BH1261" s="154"/>
      <c r="BI1261" s="154"/>
      <c r="BJ1261" s="154"/>
      <c r="BK1261" s="154"/>
      <c r="BL1261" s="154"/>
      <c r="BM1261" s="154"/>
      <c r="BN1261" s="154"/>
      <c r="BO1261" s="154"/>
      <c r="BP1261" s="154"/>
      <c r="BQ1261" s="154"/>
      <c r="BR1261" s="154"/>
      <c r="BS1261" s="154"/>
      <c r="BT1261" s="154"/>
      <c r="BU1261" s="154"/>
      <c r="BV1261" s="154"/>
      <c r="BW1261" s="154"/>
      <c r="BX1261" s="154"/>
      <c r="BY1261" s="154"/>
      <c r="BZ1261" s="154"/>
      <c r="CA1261" s="154"/>
      <c r="CB1261" s="154"/>
      <c r="CC1261" s="154"/>
      <c r="CD1261" s="154"/>
      <c r="CE1261" s="154"/>
      <c r="CF1261" s="154"/>
      <c r="CG1261" s="154"/>
      <c r="CH1261" s="154"/>
      <c r="CI1261" s="154"/>
      <c r="CJ1261" s="154"/>
      <c r="CK1261" s="154"/>
      <c r="CL1261" s="154"/>
      <c r="CM1261" s="154"/>
      <c r="CN1261" s="154"/>
      <c r="CO1261" s="154"/>
      <c r="CP1261" s="154"/>
      <c r="CQ1261" s="154"/>
      <c r="CR1261" s="154"/>
      <c r="CS1261" s="154"/>
      <c r="CT1261" s="154"/>
      <c r="CU1261" s="154"/>
      <c r="CV1261" s="154"/>
      <c r="CW1261" s="154"/>
      <c r="CX1261" s="154"/>
      <c r="CY1261" s="154"/>
      <c r="CZ1261" s="154"/>
      <c r="DA1261" s="154"/>
      <c r="DB1261" s="154"/>
      <c r="DC1261" s="154"/>
      <c r="DD1261" s="154"/>
      <c r="DE1261" s="154"/>
      <c r="DF1261" s="154"/>
      <c r="DG1261" s="154"/>
      <c r="DH1261" s="154"/>
      <c r="DI1261" s="154"/>
      <c r="DJ1261" s="154"/>
      <c r="DK1261" s="154"/>
      <c r="DL1261" s="154"/>
      <c r="DM1261" s="154"/>
      <c r="DN1261" s="154"/>
      <c r="DO1261" s="154"/>
      <c r="DP1261" s="154"/>
      <c r="DQ1261" s="154"/>
      <c r="DR1261" s="154"/>
      <c r="DS1261" s="154"/>
      <c r="DT1261" s="154"/>
      <c r="DU1261" s="154"/>
      <c r="DV1261" s="154"/>
      <c r="DW1261" s="154"/>
      <c r="DX1261" s="154"/>
      <c r="DY1261" s="154"/>
      <c r="DZ1261" s="154"/>
      <c r="EA1261" s="154"/>
      <c r="EB1261" s="154"/>
      <c r="EC1261" s="154"/>
      <c r="ED1261" s="154"/>
      <c r="EE1261" s="154"/>
      <c r="EF1261" s="154"/>
      <c r="EG1261" s="154"/>
      <c r="EH1261" s="154"/>
      <c r="EI1261" s="154"/>
      <c r="EJ1261" s="154"/>
      <c r="EK1261" s="154"/>
      <c r="EL1261" s="154"/>
      <c r="EM1261" s="154"/>
      <c r="EN1261" s="154"/>
      <c r="EO1261" s="154"/>
      <c r="EP1261" s="154"/>
      <c r="EQ1261" s="154"/>
      <c r="ER1261" s="154"/>
      <c r="ES1261" s="154"/>
      <c r="ET1261" s="154"/>
      <c r="EU1261" s="154"/>
      <c r="EV1261" s="154"/>
    </row>
    <row r="1262" spans="32:152" ht="12.75">
      <c r="AF1262" s="154"/>
      <c r="AG1262" s="154"/>
      <c r="AH1262" s="154"/>
      <c r="AI1262" s="154"/>
      <c r="AJ1262" s="154"/>
      <c r="AK1262" s="154"/>
      <c r="AL1262" s="154"/>
      <c r="AM1262" s="154"/>
      <c r="AN1262" s="154"/>
      <c r="AO1262" s="154"/>
      <c r="AP1262" s="154"/>
      <c r="AQ1262" s="154"/>
      <c r="AR1262" s="154"/>
      <c r="AS1262" s="154"/>
      <c r="AT1262" s="154"/>
      <c r="AU1262" s="154"/>
      <c r="AV1262" s="154"/>
      <c r="AW1262" s="154"/>
      <c r="AX1262" s="154"/>
      <c r="AY1262" s="154"/>
      <c r="AZ1262" s="154"/>
      <c r="BA1262" s="154"/>
      <c r="BB1262" s="154"/>
      <c r="BC1262" s="154"/>
      <c r="BD1262" s="154"/>
      <c r="BE1262" s="154"/>
      <c r="BF1262" s="154"/>
      <c r="BG1262" s="154"/>
      <c r="BH1262" s="154"/>
      <c r="BI1262" s="154"/>
      <c r="BJ1262" s="154"/>
      <c r="BK1262" s="154"/>
      <c r="BL1262" s="154"/>
      <c r="BM1262" s="154"/>
      <c r="BN1262" s="154"/>
      <c r="BO1262" s="154"/>
      <c r="BP1262" s="154"/>
      <c r="BQ1262" s="154"/>
      <c r="BR1262" s="154"/>
      <c r="BS1262" s="154"/>
      <c r="BT1262" s="154"/>
      <c r="BU1262" s="154"/>
      <c r="BV1262" s="154"/>
      <c r="BW1262" s="154"/>
      <c r="BX1262" s="154"/>
      <c r="BY1262" s="154"/>
      <c r="BZ1262" s="154"/>
      <c r="CA1262" s="154"/>
      <c r="CB1262" s="154"/>
      <c r="CC1262" s="154"/>
      <c r="CD1262" s="154"/>
      <c r="CE1262" s="154"/>
      <c r="CF1262" s="154"/>
      <c r="CG1262" s="154"/>
      <c r="CH1262" s="154"/>
      <c r="CI1262" s="154"/>
      <c r="CJ1262" s="154"/>
      <c r="CK1262" s="154"/>
      <c r="CL1262" s="154"/>
      <c r="CM1262" s="154"/>
      <c r="CN1262" s="154"/>
      <c r="CO1262" s="154"/>
      <c r="CP1262" s="154"/>
      <c r="CQ1262" s="154"/>
      <c r="CR1262" s="154"/>
      <c r="CS1262" s="154"/>
      <c r="CT1262" s="154"/>
      <c r="CU1262" s="154"/>
      <c r="CV1262" s="154"/>
      <c r="CW1262" s="154"/>
      <c r="CX1262" s="154"/>
      <c r="CY1262" s="154"/>
      <c r="CZ1262" s="154"/>
      <c r="DA1262" s="154"/>
      <c r="DB1262" s="154"/>
      <c r="DC1262" s="154"/>
      <c r="DD1262" s="154"/>
      <c r="DE1262" s="154"/>
      <c r="DF1262" s="154"/>
      <c r="DG1262" s="154"/>
      <c r="DH1262" s="154"/>
      <c r="DI1262" s="154"/>
      <c r="DJ1262" s="154"/>
      <c r="DK1262" s="154"/>
      <c r="DL1262" s="154"/>
      <c r="DM1262" s="154"/>
      <c r="DN1262" s="154"/>
      <c r="DO1262" s="154"/>
      <c r="DP1262" s="154"/>
      <c r="DQ1262" s="154"/>
      <c r="DR1262" s="154"/>
      <c r="DS1262" s="154"/>
      <c r="DT1262" s="154"/>
      <c r="DU1262" s="154"/>
      <c r="DV1262" s="154"/>
      <c r="DW1262" s="154"/>
      <c r="DX1262" s="154"/>
      <c r="DY1262" s="154"/>
      <c r="DZ1262" s="154"/>
      <c r="EA1262" s="154"/>
      <c r="EB1262" s="154"/>
      <c r="EC1262" s="154"/>
      <c r="ED1262" s="154"/>
      <c r="EE1262" s="154"/>
      <c r="EF1262" s="154"/>
      <c r="EG1262" s="154"/>
      <c r="EH1262" s="154"/>
      <c r="EI1262" s="154"/>
      <c r="EJ1262" s="154"/>
      <c r="EK1262" s="154"/>
      <c r="EL1262" s="154"/>
      <c r="EM1262" s="154"/>
      <c r="EN1262" s="154"/>
      <c r="EO1262" s="154"/>
      <c r="EP1262" s="154"/>
      <c r="EQ1262" s="154"/>
      <c r="ER1262" s="154"/>
      <c r="ES1262" s="154"/>
      <c r="ET1262" s="154"/>
      <c r="EU1262" s="154"/>
      <c r="EV1262" s="154"/>
    </row>
    <row r="1263" spans="32:152" ht="12.75">
      <c r="AF1263" s="154"/>
      <c r="AG1263" s="154"/>
      <c r="AH1263" s="154"/>
      <c r="AI1263" s="154"/>
      <c r="AJ1263" s="154"/>
      <c r="AK1263" s="154"/>
      <c r="AL1263" s="154"/>
      <c r="AM1263" s="154"/>
      <c r="AN1263" s="154"/>
      <c r="AO1263" s="154"/>
      <c r="AP1263" s="154"/>
      <c r="AQ1263" s="154"/>
      <c r="AR1263" s="154"/>
      <c r="AS1263" s="154"/>
      <c r="AT1263" s="154"/>
      <c r="AU1263" s="154"/>
      <c r="AV1263" s="154"/>
      <c r="AW1263" s="154"/>
      <c r="AX1263" s="154"/>
      <c r="AY1263" s="154"/>
      <c r="AZ1263" s="154"/>
      <c r="BA1263" s="154"/>
      <c r="BB1263" s="154"/>
      <c r="BC1263" s="154"/>
      <c r="BD1263" s="154"/>
      <c r="BE1263" s="154"/>
      <c r="BF1263" s="154"/>
      <c r="BG1263" s="154"/>
      <c r="BH1263" s="154"/>
      <c r="BI1263" s="154"/>
      <c r="BJ1263" s="154"/>
      <c r="BK1263" s="154"/>
      <c r="BL1263" s="154"/>
      <c r="BM1263" s="154"/>
      <c r="BN1263" s="154"/>
      <c r="BO1263" s="154"/>
      <c r="BP1263" s="154"/>
      <c r="BQ1263" s="154"/>
      <c r="BR1263" s="154"/>
      <c r="BS1263" s="154"/>
      <c r="BT1263" s="154"/>
      <c r="BU1263" s="154"/>
      <c r="BV1263" s="154"/>
      <c r="BW1263" s="154"/>
      <c r="BX1263" s="154"/>
      <c r="BY1263" s="154"/>
      <c r="BZ1263" s="154"/>
      <c r="CA1263" s="154"/>
      <c r="CB1263" s="154"/>
      <c r="CC1263" s="154"/>
      <c r="CD1263" s="154"/>
      <c r="CE1263" s="154"/>
      <c r="CF1263" s="154"/>
      <c r="CG1263" s="154"/>
      <c r="CH1263" s="154"/>
      <c r="CI1263" s="154"/>
      <c r="CJ1263" s="154"/>
      <c r="CK1263" s="154"/>
      <c r="CL1263" s="154"/>
      <c r="CM1263" s="154"/>
      <c r="CN1263" s="154"/>
      <c r="CO1263" s="154"/>
      <c r="CP1263" s="154"/>
      <c r="CQ1263" s="154"/>
      <c r="CR1263" s="154"/>
      <c r="CS1263" s="154"/>
      <c r="CT1263" s="154"/>
      <c r="CU1263" s="154"/>
      <c r="CV1263" s="154"/>
      <c r="CW1263" s="154"/>
      <c r="CX1263" s="154"/>
      <c r="CY1263" s="154"/>
      <c r="CZ1263" s="154"/>
      <c r="DA1263" s="154"/>
      <c r="DB1263" s="154"/>
      <c r="DC1263" s="154"/>
      <c r="DD1263" s="154"/>
      <c r="DE1263" s="154"/>
      <c r="DF1263" s="154"/>
      <c r="DG1263" s="154"/>
      <c r="DH1263" s="154"/>
      <c r="DI1263" s="154"/>
      <c r="DJ1263" s="154"/>
      <c r="DK1263" s="154"/>
      <c r="DL1263" s="154"/>
      <c r="DM1263" s="154"/>
      <c r="DN1263" s="154"/>
      <c r="DO1263" s="154"/>
      <c r="DP1263" s="154"/>
      <c r="DQ1263" s="154"/>
      <c r="DR1263" s="154"/>
      <c r="DS1263" s="154"/>
      <c r="DT1263" s="154"/>
      <c r="DU1263" s="154"/>
      <c r="DV1263" s="154"/>
      <c r="DW1263" s="154"/>
      <c r="DX1263" s="154"/>
      <c r="DY1263" s="154"/>
      <c r="DZ1263" s="154"/>
      <c r="EA1263" s="154"/>
      <c r="EB1263" s="154"/>
      <c r="EC1263" s="154"/>
      <c r="ED1263" s="154"/>
      <c r="EE1263" s="154"/>
      <c r="EF1263" s="154"/>
      <c r="EG1263" s="154"/>
      <c r="EH1263" s="154"/>
      <c r="EI1263" s="154"/>
      <c r="EJ1263" s="154"/>
      <c r="EK1263" s="154"/>
      <c r="EL1263" s="154"/>
      <c r="EM1263" s="154"/>
      <c r="EN1263" s="154"/>
      <c r="EO1263" s="154"/>
      <c r="EP1263" s="154"/>
      <c r="EQ1263" s="154"/>
      <c r="ER1263" s="154"/>
      <c r="ES1263" s="154"/>
      <c r="ET1263" s="154"/>
      <c r="EU1263" s="154"/>
      <c r="EV1263" s="154"/>
    </row>
    <row r="1264" spans="32:152" ht="12.75">
      <c r="AF1264" s="154"/>
      <c r="AG1264" s="154"/>
      <c r="AH1264" s="154"/>
      <c r="AI1264" s="154"/>
      <c r="AJ1264" s="154"/>
      <c r="AK1264" s="154"/>
      <c r="AL1264" s="154"/>
      <c r="AM1264" s="154"/>
      <c r="AN1264" s="154"/>
      <c r="AO1264" s="154"/>
      <c r="AP1264" s="154"/>
      <c r="AQ1264" s="154"/>
      <c r="AR1264" s="154"/>
      <c r="AS1264" s="154"/>
      <c r="AT1264" s="154"/>
      <c r="AU1264" s="154"/>
      <c r="AV1264" s="154"/>
      <c r="AW1264" s="154"/>
      <c r="AX1264" s="154"/>
      <c r="AY1264" s="154"/>
      <c r="AZ1264" s="154"/>
      <c r="BA1264" s="154"/>
      <c r="BB1264" s="154"/>
      <c r="BC1264" s="154"/>
      <c r="BD1264" s="154"/>
      <c r="BE1264" s="154"/>
      <c r="BF1264" s="154"/>
      <c r="BG1264" s="154"/>
      <c r="BH1264" s="154"/>
      <c r="BI1264" s="154"/>
      <c r="BJ1264" s="154"/>
      <c r="BK1264" s="154"/>
      <c r="BL1264" s="154"/>
      <c r="BM1264" s="154"/>
      <c r="BN1264" s="154"/>
      <c r="BO1264" s="154"/>
      <c r="BP1264" s="154"/>
      <c r="BQ1264" s="154"/>
      <c r="BR1264" s="154"/>
      <c r="BS1264" s="154"/>
      <c r="BT1264" s="154"/>
      <c r="BU1264" s="154"/>
      <c r="BV1264" s="154"/>
      <c r="BW1264" s="154"/>
      <c r="BX1264" s="154"/>
      <c r="BY1264" s="154"/>
      <c r="BZ1264" s="154"/>
      <c r="CA1264" s="154"/>
      <c r="CB1264" s="154"/>
      <c r="CC1264" s="154"/>
      <c r="CD1264" s="154"/>
      <c r="CE1264" s="154"/>
      <c r="CF1264" s="154"/>
      <c r="CG1264" s="154"/>
      <c r="CH1264" s="154"/>
      <c r="CI1264" s="154"/>
      <c r="CJ1264" s="154"/>
      <c r="CK1264" s="154"/>
      <c r="CL1264" s="154"/>
      <c r="CM1264" s="154"/>
      <c r="CN1264" s="154"/>
      <c r="CO1264" s="154"/>
      <c r="CP1264" s="154"/>
      <c r="CQ1264" s="154"/>
      <c r="CR1264" s="154"/>
      <c r="CS1264" s="154"/>
      <c r="CT1264" s="154"/>
      <c r="CU1264" s="154"/>
      <c r="CV1264" s="154"/>
      <c r="CW1264" s="154"/>
      <c r="CX1264" s="154"/>
      <c r="CY1264" s="154"/>
      <c r="CZ1264" s="154"/>
      <c r="DA1264" s="154"/>
      <c r="DB1264" s="154"/>
      <c r="DC1264" s="154"/>
      <c r="DD1264" s="154"/>
      <c r="DE1264" s="154"/>
      <c r="DF1264" s="154"/>
      <c r="DG1264" s="154"/>
      <c r="DH1264" s="154"/>
      <c r="DI1264" s="154"/>
      <c r="DJ1264" s="154"/>
      <c r="DK1264" s="154"/>
      <c r="DL1264" s="154"/>
      <c r="DM1264" s="154"/>
      <c r="DN1264" s="154"/>
      <c r="DO1264" s="154"/>
      <c r="DP1264" s="154"/>
      <c r="DQ1264" s="154"/>
      <c r="DR1264" s="154"/>
      <c r="DS1264" s="154"/>
      <c r="DT1264" s="154"/>
      <c r="DU1264" s="154"/>
      <c r="DV1264" s="154"/>
      <c r="DW1264" s="154"/>
      <c r="DX1264" s="154"/>
      <c r="DY1264" s="154"/>
      <c r="DZ1264" s="154"/>
      <c r="EA1264" s="154"/>
      <c r="EB1264" s="154"/>
      <c r="EC1264" s="154"/>
      <c r="ED1264" s="154"/>
      <c r="EE1264" s="154"/>
      <c r="EF1264" s="154"/>
      <c r="EG1264" s="154"/>
      <c r="EH1264" s="154"/>
      <c r="EI1264" s="154"/>
      <c r="EJ1264" s="154"/>
      <c r="EK1264" s="154"/>
      <c r="EL1264" s="154"/>
      <c r="EM1264" s="154"/>
      <c r="EN1264" s="154"/>
      <c r="EO1264" s="154"/>
      <c r="EP1264" s="154"/>
      <c r="EQ1264" s="154"/>
      <c r="ER1264" s="154"/>
      <c r="ES1264" s="154"/>
      <c r="ET1264" s="154"/>
      <c r="EU1264" s="154"/>
      <c r="EV1264" s="154"/>
    </row>
    <row r="1265" spans="32:152" ht="12.75">
      <c r="AF1265" s="154"/>
      <c r="AG1265" s="154"/>
      <c r="AH1265" s="154"/>
      <c r="AI1265" s="154"/>
      <c r="AJ1265" s="154"/>
      <c r="AK1265" s="154"/>
      <c r="AL1265" s="154"/>
      <c r="AM1265" s="154"/>
      <c r="AN1265" s="154"/>
      <c r="AO1265" s="154"/>
      <c r="AP1265" s="154"/>
      <c r="AQ1265" s="154"/>
      <c r="AR1265" s="154"/>
      <c r="AS1265" s="154"/>
      <c r="AT1265" s="154"/>
      <c r="AU1265" s="154"/>
      <c r="AV1265" s="154"/>
      <c r="AW1265" s="154"/>
      <c r="AX1265" s="154"/>
      <c r="AY1265" s="154"/>
      <c r="AZ1265" s="154"/>
      <c r="BA1265" s="154"/>
      <c r="BB1265" s="154"/>
      <c r="BC1265" s="154"/>
      <c r="BD1265" s="154"/>
      <c r="BE1265" s="154"/>
      <c r="BF1265" s="154"/>
      <c r="BG1265" s="154"/>
      <c r="BH1265" s="154"/>
      <c r="BI1265" s="154"/>
      <c r="BJ1265" s="154"/>
      <c r="BK1265" s="154"/>
      <c r="BL1265" s="154"/>
      <c r="BM1265" s="154"/>
      <c r="BN1265" s="154"/>
      <c r="BO1265" s="154"/>
      <c r="BP1265" s="154"/>
      <c r="BQ1265" s="154"/>
      <c r="BR1265" s="154"/>
      <c r="BS1265" s="154"/>
      <c r="BT1265" s="154"/>
      <c r="BU1265" s="154"/>
      <c r="BV1265" s="154"/>
      <c r="BW1265" s="154"/>
      <c r="BX1265" s="154"/>
      <c r="BY1265" s="154"/>
      <c r="BZ1265" s="154"/>
      <c r="CA1265" s="154"/>
      <c r="CB1265" s="154"/>
      <c r="CC1265" s="154"/>
      <c r="CD1265" s="154"/>
      <c r="CE1265" s="154"/>
      <c r="CF1265" s="154"/>
      <c r="CG1265" s="154"/>
      <c r="CH1265" s="154"/>
      <c r="CI1265" s="154"/>
      <c r="CJ1265" s="154"/>
      <c r="CK1265" s="154"/>
      <c r="CL1265" s="154"/>
      <c r="CM1265" s="154"/>
      <c r="CN1265" s="154"/>
      <c r="CO1265" s="154"/>
      <c r="CP1265" s="154"/>
      <c r="CQ1265" s="154"/>
      <c r="CR1265" s="154"/>
      <c r="CS1265" s="154"/>
      <c r="CT1265" s="154"/>
      <c r="CU1265" s="154"/>
      <c r="CV1265" s="154"/>
      <c r="CW1265" s="154"/>
      <c r="CX1265" s="154"/>
      <c r="CY1265" s="154"/>
      <c r="CZ1265" s="154"/>
      <c r="DA1265" s="154"/>
      <c r="DB1265" s="154"/>
      <c r="DC1265" s="154"/>
      <c r="DD1265" s="154"/>
      <c r="DE1265" s="154"/>
      <c r="DF1265" s="154"/>
      <c r="DG1265" s="154"/>
      <c r="DH1265" s="154"/>
      <c r="DI1265" s="154"/>
      <c r="DJ1265" s="154"/>
      <c r="DK1265" s="154"/>
      <c r="DL1265" s="154"/>
      <c r="DM1265" s="154"/>
      <c r="DN1265" s="154"/>
      <c r="DO1265" s="154"/>
      <c r="DP1265" s="154"/>
      <c r="DQ1265" s="154"/>
      <c r="DR1265" s="154"/>
      <c r="DS1265" s="154"/>
      <c r="DT1265" s="154"/>
      <c r="DU1265" s="154"/>
      <c r="DV1265" s="154"/>
      <c r="DW1265" s="154"/>
      <c r="DX1265" s="154"/>
      <c r="DY1265" s="154"/>
      <c r="DZ1265" s="154"/>
      <c r="EA1265" s="154"/>
      <c r="EB1265" s="154"/>
      <c r="EC1265" s="154"/>
      <c r="ED1265" s="154"/>
      <c r="EE1265" s="154"/>
      <c r="EF1265" s="154"/>
      <c r="EG1265" s="154"/>
      <c r="EH1265" s="154"/>
      <c r="EI1265" s="154"/>
      <c r="EJ1265" s="154"/>
      <c r="EK1265" s="154"/>
      <c r="EL1265" s="154"/>
      <c r="EM1265" s="154"/>
      <c r="EN1265" s="154"/>
      <c r="EO1265" s="154"/>
      <c r="EP1265" s="154"/>
      <c r="EQ1265" s="154"/>
      <c r="ER1265" s="154"/>
      <c r="ES1265" s="154"/>
      <c r="ET1265" s="154"/>
      <c r="EU1265" s="154"/>
      <c r="EV1265" s="154"/>
    </row>
    <row r="1266" spans="32:152" ht="12.75">
      <c r="AF1266" s="154"/>
      <c r="AG1266" s="154"/>
      <c r="AH1266" s="154"/>
      <c r="AI1266" s="154"/>
      <c r="AJ1266" s="154"/>
      <c r="AK1266" s="154"/>
      <c r="AL1266" s="154"/>
      <c r="AM1266" s="154"/>
      <c r="AN1266" s="154"/>
      <c r="AO1266" s="154"/>
      <c r="AP1266" s="154"/>
      <c r="AQ1266" s="154"/>
      <c r="AR1266" s="154"/>
      <c r="AS1266" s="154"/>
      <c r="AT1266" s="154"/>
      <c r="AU1266" s="154"/>
      <c r="AV1266" s="154"/>
      <c r="AW1266" s="154"/>
      <c r="AX1266" s="154"/>
      <c r="AY1266" s="154"/>
      <c r="AZ1266" s="154"/>
      <c r="BA1266" s="154"/>
      <c r="BB1266" s="154"/>
      <c r="BC1266" s="154"/>
      <c r="BD1266" s="154"/>
      <c r="BE1266" s="154"/>
      <c r="BF1266" s="154"/>
      <c r="BG1266" s="154"/>
      <c r="BH1266" s="154"/>
      <c r="BI1266" s="154"/>
      <c r="BJ1266" s="154"/>
      <c r="BK1266" s="154"/>
      <c r="BL1266" s="154"/>
      <c r="BM1266" s="154"/>
      <c r="BN1266" s="154"/>
      <c r="BO1266" s="154"/>
      <c r="BP1266" s="154"/>
      <c r="BQ1266" s="154"/>
      <c r="BR1266" s="154"/>
      <c r="BS1266" s="154"/>
      <c r="BT1266" s="154"/>
      <c r="BU1266" s="154"/>
      <c r="BV1266" s="154"/>
      <c r="BW1266" s="154"/>
      <c r="BX1266" s="154"/>
      <c r="BY1266" s="154"/>
      <c r="BZ1266" s="154"/>
      <c r="CA1266" s="154"/>
      <c r="CB1266" s="154"/>
      <c r="CC1266" s="154"/>
      <c r="CD1266" s="154"/>
      <c r="CE1266" s="154"/>
      <c r="CF1266" s="154"/>
      <c r="CG1266" s="154"/>
      <c r="CH1266" s="154"/>
      <c r="CI1266" s="154"/>
      <c r="CJ1266" s="154"/>
      <c r="CK1266" s="154"/>
      <c r="CL1266" s="154"/>
      <c r="CM1266" s="154"/>
      <c r="CN1266" s="154"/>
      <c r="CO1266" s="154"/>
      <c r="CP1266" s="154"/>
      <c r="CQ1266" s="154"/>
      <c r="CR1266" s="154"/>
      <c r="CS1266" s="154"/>
      <c r="CT1266" s="154"/>
      <c r="CU1266" s="154"/>
      <c r="CV1266" s="154"/>
      <c r="CW1266" s="154"/>
      <c r="CX1266" s="154"/>
      <c r="CY1266" s="154"/>
      <c r="CZ1266" s="154"/>
      <c r="DA1266" s="154"/>
      <c r="DB1266" s="154"/>
      <c r="DC1266" s="154"/>
      <c r="DD1266" s="154"/>
      <c r="DE1266" s="154"/>
      <c r="DF1266" s="154"/>
      <c r="DG1266" s="154"/>
      <c r="DH1266" s="154"/>
      <c r="DI1266" s="154"/>
      <c r="DJ1266" s="154"/>
      <c r="DK1266" s="154"/>
      <c r="DL1266" s="154"/>
      <c r="DM1266" s="154"/>
      <c r="DN1266" s="154"/>
      <c r="DO1266" s="154"/>
      <c r="DP1266" s="154"/>
      <c r="DQ1266" s="154"/>
      <c r="DR1266" s="154"/>
      <c r="DS1266" s="154"/>
      <c r="DT1266" s="154"/>
      <c r="DU1266" s="154"/>
      <c r="DV1266" s="154"/>
      <c r="DW1266" s="154"/>
      <c r="DX1266" s="154"/>
      <c r="DY1266" s="154"/>
      <c r="DZ1266" s="154"/>
      <c r="EA1266" s="154"/>
      <c r="EB1266" s="154"/>
      <c r="EC1266" s="154"/>
      <c r="ED1266" s="154"/>
      <c r="EE1266" s="154"/>
      <c r="EF1266" s="154"/>
      <c r="EG1266" s="154"/>
      <c r="EH1266" s="154"/>
      <c r="EI1266" s="154"/>
      <c r="EJ1266" s="154"/>
      <c r="EK1266" s="154"/>
      <c r="EL1266" s="154"/>
      <c r="EM1266" s="154"/>
      <c r="EN1266" s="154"/>
      <c r="EO1266" s="154"/>
      <c r="EP1266" s="154"/>
      <c r="EQ1266" s="154"/>
      <c r="ER1266" s="154"/>
      <c r="ES1266" s="154"/>
      <c r="ET1266" s="154"/>
      <c r="EU1266" s="154"/>
      <c r="EV1266" s="154"/>
    </row>
    <row r="1267" spans="32:152" ht="12.75">
      <c r="AF1267" s="154"/>
      <c r="AG1267" s="154"/>
      <c r="AH1267" s="154"/>
      <c r="AI1267" s="154"/>
      <c r="AJ1267" s="154"/>
      <c r="AK1267" s="154"/>
      <c r="AL1267" s="154"/>
      <c r="AM1267" s="154"/>
      <c r="AN1267" s="154"/>
      <c r="AO1267" s="154"/>
      <c r="AP1267" s="154"/>
      <c r="AQ1267" s="154"/>
      <c r="AR1267" s="154"/>
      <c r="AS1267" s="154"/>
      <c r="AT1267" s="154"/>
      <c r="AU1267" s="154"/>
      <c r="AV1267" s="154"/>
      <c r="AW1267" s="154"/>
      <c r="AX1267" s="154"/>
      <c r="AY1267" s="154"/>
      <c r="AZ1267" s="154"/>
      <c r="BA1267" s="154"/>
      <c r="BB1267" s="154"/>
      <c r="BC1267" s="154"/>
      <c r="BD1267" s="154"/>
      <c r="BE1267" s="154"/>
      <c r="BF1267" s="154"/>
      <c r="BG1267" s="154"/>
      <c r="BH1267" s="154"/>
      <c r="BI1267" s="154"/>
      <c r="BJ1267" s="154"/>
      <c r="BK1267" s="154"/>
      <c r="BL1267" s="154"/>
      <c r="BM1267" s="154"/>
      <c r="BN1267" s="154"/>
      <c r="BO1267" s="154"/>
      <c r="BP1267" s="154"/>
      <c r="BQ1267" s="154"/>
      <c r="BR1267" s="154"/>
      <c r="BS1267" s="154"/>
      <c r="BT1267" s="154"/>
      <c r="BU1267" s="154"/>
      <c r="BV1267" s="154"/>
      <c r="BW1267" s="154"/>
      <c r="BX1267" s="154"/>
      <c r="BY1267" s="154"/>
      <c r="BZ1267" s="154"/>
      <c r="CA1267" s="154"/>
      <c r="CB1267" s="154"/>
      <c r="CC1267" s="154"/>
      <c r="CD1267" s="154"/>
      <c r="CE1267" s="154"/>
      <c r="CF1267" s="154"/>
      <c r="CG1267" s="154"/>
      <c r="CH1267" s="154"/>
      <c r="CI1267" s="154"/>
      <c r="CJ1267" s="154"/>
      <c r="CK1267" s="154"/>
      <c r="CL1267" s="154"/>
      <c r="CM1267" s="154"/>
      <c r="CN1267" s="154"/>
      <c r="CO1267" s="154"/>
      <c r="CP1267" s="154"/>
      <c r="CQ1267" s="154"/>
      <c r="CR1267" s="154"/>
      <c r="CS1267" s="154"/>
      <c r="CT1267" s="154"/>
      <c r="CU1267" s="154"/>
      <c r="CV1267" s="154"/>
      <c r="CW1267" s="154"/>
      <c r="CX1267" s="154"/>
      <c r="CY1267" s="154"/>
      <c r="CZ1267" s="154"/>
      <c r="DA1267" s="154"/>
      <c r="DB1267" s="154"/>
      <c r="DC1267" s="154"/>
      <c r="DD1267" s="154"/>
      <c r="DE1267" s="154"/>
      <c r="DF1267" s="154"/>
      <c r="DG1267" s="154"/>
      <c r="DH1267" s="154"/>
      <c r="DI1267" s="154"/>
      <c r="DJ1267" s="154"/>
      <c r="DK1267" s="154"/>
      <c r="DL1267" s="154"/>
      <c r="DM1267" s="154"/>
      <c r="DN1267" s="154"/>
      <c r="DO1267" s="154"/>
      <c r="DP1267" s="154"/>
      <c r="DQ1267" s="154"/>
      <c r="DR1267" s="154"/>
      <c r="DS1267" s="154"/>
      <c r="DT1267" s="154"/>
      <c r="DU1267" s="154"/>
      <c r="DV1267" s="154"/>
      <c r="DW1267" s="154"/>
      <c r="DX1267" s="154"/>
      <c r="DY1267" s="154"/>
      <c r="DZ1267" s="154"/>
      <c r="EA1267" s="154"/>
      <c r="EB1267" s="154"/>
      <c r="EC1267" s="154"/>
      <c r="ED1267" s="154"/>
      <c r="EE1267" s="154"/>
      <c r="EF1267" s="154"/>
      <c r="EG1267" s="154"/>
      <c r="EH1267" s="154"/>
      <c r="EI1267" s="154"/>
      <c r="EJ1267" s="154"/>
      <c r="EK1267" s="154"/>
      <c r="EL1267" s="154"/>
      <c r="EM1267" s="154"/>
      <c r="EN1267" s="154"/>
      <c r="EO1267" s="154"/>
      <c r="EP1267" s="154"/>
      <c r="EQ1267" s="154"/>
      <c r="ER1267" s="154"/>
      <c r="ES1267" s="154"/>
      <c r="ET1267" s="154"/>
      <c r="EU1267" s="154"/>
      <c r="EV1267" s="154"/>
    </row>
    <row r="1268" spans="32:152" ht="12.75">
      <c r="AF1268" s="154"/>
      <c r="AG1268" s="154"/>
      <c r="AH1268" s="154"/>
      <c r="AI1268" s="154"/>
      <c r="AJ1268" s="154"/>
      <c r="AK1268" s="154"/>
      <c r="AL1268" s="154"/>
      <c r="AM1268" s="154"/>
      <c r="AN1268" s="154"/>
      <c r="AO1268" s="154"/>
      <c r="AP1268" s="154"/>
      <c r="AQ1268" s="154"/>
      <c r="AR1268" s="154"/>
      <c r="AS1268" s="154"/>
      <c r="AT1268" s="154"/>
      <c r="AU1268" s="154"/>
      <c r="AV1268" s="154"/>
      <c r="AW1268" s="154"/>
      <c r="AX1268" s="154"/>
      <c r="AY1268" s="154"/>
      <c r="AZ1268" s="154"/>
      <c r="BA1268" s="154"/>
      <c r="BB1268" s="154"/>
      <c r="BC1268" s="154"/>
      <c r="BD1268" s="154"/>
      <c r="BE1268" s="154"/>
      <c r="BF1268" s="154"/>
      <c r="BG1268" s="154"/>
      <c r="BH1268" s="154"/>
      <c r="BI1268" s="154"/>
      <c r="BJ1268" s="154"/>
      <c r="BK1268" s="154"/>
      <c r="BL1268" s="154"/>
      <c r="BM1268" s="154"/>
      <c r="BN1268" s="154"/>
      <c r="BO1268" s="154"/>
      <c r="BP1268" s="154"/>
      <c r="BQ1268" s="154"/>
      <c r="BR1268" s="154"/>
      <c r="BS1268" s="154"/>
      <c r="BT1268" s="154"/>
      <c r="BU1268" s="154"/>
      <c r="BV1268" s="154"/>
      <c r="BW1268" s="154"/>
      <c r="BX1268" s="154"/>
      <c r="BY1268" s="154"/>
      <c r="BZ1268" s="154"/>
      <c r="CA1268" s="154"/>
      <c r="CB1268" s="154"/>
      <c r="CC1268" s="154"/>
      <c r="CD1268" s="154"/>
      <c r="CE1268" s="154"/>
      <c r="CF1268" s="154"/>
      <c r="CG1268" s="154"/>
      <c r="CH1268" s="154"/>
      <c r="CI1268" s="154"/>
      <c r="CJ1268" s="154"/>
      <c r="CK1268" s="154"/>
      <c r="CL1268" s="154"/>
      <c r="CM1268" s="154"/>
      <c r="CN1268" s="154"/>
      <c r="CO1268" s="154"/>
      <c r="CP1268" s="154"/>
      <c r="CQ1268" s="154"/>
      <c r="CR1268" s="154"/>
      <c r="CS1268" s="154"/>
      <c r="CT1268" s="154"/>
      <c r="CU1268" s="154"/>
      <c r="CV1268" s="154"/>
      <c r="CW1268" s="154"/>
      <c r="CX1268" s="154"/>
      <c r="CY1268" s="154"/>
      <c r="CZ1268" s="154"/>
      <c r="DA1268" s="154"/>
      <c r="DB1268" s="154"/>
      <c r="DC1268" s="154"/>
      <c r="DD1268" s="154"/>
      <c r="DE1268" s="154"/>
      <c r="DF1268" s="154"/>
      <c r="DG1268" s="154"/>
      <c r="DH1268" s="154"/>
      <c r="DI1268" s="154"/>
      <c r="DJ1268" s="154"/>
      <c r="DK1268" s="154"/>
      <c r="DL1268" s="154"/>
      <c r="DM1268" s="154"/>
      <c r="DN1268" s="154"/>
      <c r="DO1268" s="154"/>
      <c r="DP1268" s="154"/>
      <c r="DQ1268" s="154"/>
      <c r="DR1268" s="154"/>
      <c r="DS1268" s="154"/>
      <c r="DT1268" s="154"/>
      <c r="DU1268" s="154"/>
      <c r="DV1268" s="154"/>
      <c r="DW1268" s="154"/>
      <c r="DX1268" s="154"/>
      <c r="DY1268" s="154"/>
      <c r="DZ1268" s="154"/>
      <c r="EA1268" s="154"/>
      <c r="EB1268" s="154"/>
      <c r="EC1268" s="154"/>
      <c r="ED1268" s="154"/>
      <c r="EE1268" s="154"/>
      <c r="EF1268" s="154"/>
      <c r="EG1268" s="154"/>
      <c r="EH1268" s="154"/>
      <c r="EI1268" s="154"/>
      <c r="EJ1268" s="154"/>
      <c r="EK1268" s="154"/>
      <c r="EL1268" s="154"/>
      <c r="EM1268" s="154"/>
      <c r="EN1268" s="154"/>
      <c r="EO1268" s="154"/>
      <c r="EP1268" s="154"/>
      <c r="EQ1268" s="154"/>
      <c r="ER1268" s="154"/>
      <c r="ES1268" s="154"/>
      <c r="ET1268" s="154"/>
      <c r="EU1268" s="154"/>
      <c r="EV1268" s="154"/>
    </row>
    <row r="1269" spans="32:152" ht="12.75">
      <c r="AF1269" s="154"/>
      <c r="AG1269" s="154"/>
      <c r="AH1269" s="154"/>
      <c r="AI1269" s="154"/>
      <c r="AJ1269" s="154"/>
      <c r="AK1269" s="154"/>
      <c r="AL1269" s="154"/>
      <c r="AM1269" s="154"/>
      <c r="AN1269" s="154"/>
      <c r="AO1269" s="154"/>
      <c r="AP1269" s="154"/>
      <c r="AQ1269" s="154"/>
      <c r="AR1269" s="154"/>
      <c r="AS1269" s="154"/>
      <c r="AT1269" s="154"/>
      <c r="AU1269" s="154"/>
      <c r="AV1269" s="154"/>
      <c r="AW1269" s="154"/>
      <c r="AX1269" s="154"/>
      <c r="AY1269" s="154"/>
      <c r="AZ1269" s="154"/>
      <c r="BA1269" s="154"/>
      <c r="BB1269" s="154"/>
      <c r="BC1269" s="154"/>
      <c r="BD1269" s="154"/>
      <c r="BE1269" s="154"/>
      <c r="BF1269" s="154"/>
      <c r="BG1269" s="154"/>
      <c r="BH1269" s="154"/>
      <c r="BI1269" s="154"/>
      <c r="BJ1269" s="154"/>
      <c r="BK1269" s="154"/>
      <c r="BL1269" s="154"/>
      <c r="BM1269" s="154"/>
      <c r="BN1269" s="154"/>
      <c r="BO1269" s="154"/>
      <c r="BP1269" s="154"/>
      <c r="BQ1269" s="154"/>
      <c r="BR1269" s="154"/>
      <c r="BS1269" s="154"/>
      <c r="BT1269" s="154"/>
      <c r="BU1269" s="154"/>
      <c r="BV1269" s="154"/>
      <c r="BW1269" s="154"/>
      <c r="BX1269" s="154"/>
      <c r="BY1269" s="154"/>
      <c r="BZ1269" s="154"/>
      <c r="CA1269" s="154"/>
      <c r="CB1269" s="154"/>
      <c r="CC1269" s="154"/>
      <c r="CD1269" s="154"/>
      <c r="CE1269" s="154"/>
      <c r="CF1269" s="154"/>
      <c r="CG1269" s="154"/>
      <c r="CH1269" s="154"/>
      <c r="CI1269" s="154"/>
      <c r="CJ1269" s="154"/>
      <c r="CK1269" s="154"/>
      <c r="CL1269" s="154"/>
      <c r="CM1269" s="154"/>
      <c r="CN1269" s="154"/>
      <c r="CO1269" s="154"/>
      <c r="CP1269" s="154"/>
      <c r="CQ1269" s="154"/>
      <c r="CR1269" s="154"/>
      <c r="CS1269" s="154"/>
      <c r="CT1269" s="154"/>
      <c r="CU1269" s="154"/>
      <c r="CV1269" s="154"/>
      <c r="CW1269" s="154"/>
      <c r="CX1269" s="154"/>
      <c r="CY1269" s="154"/>
      <c r="CZ1269" s="154"/>
      <c r="DA1269" s="154"/>
      <c r="DB1269" s="154"/>
      <c r="DC1269" s="154"/>
      <c r="DD1269" s="154"/>
      <c r="DE1269" s="154"/>
      <c r="DF1269" s="154"/>
      <c r="DG1269" s="154"/>
      <c r="DH1269" s="154"/>
      <c r="DI1269" s="154"/>
      <c r="DJ1269" s="154"/>
      <c r="DK1269" s="154"/>
      <c r="DL1269" s="154"/>
      <c r="DM1269" s="154"/>
      <c r="DN1269" s="154"/>
      <c r="DO1269" s="154"/>
      <c r="DP1269" s="154"/>
      <c r="DQ1269" s="154"/>
      <c r="DR1269" s="154"/>
      <c r="DS1269" s="154"/>
      <c r="DT1269" s="154"/>
      <c r="DU1269" s="154"/>
      <c r="DV1269" s="154"/>
      <c r="DW1269" s="154"/>
      <c r="DX1269" s="154"/>
      <c r="DY1269" s="154"/>
      <c r="DZ1269" s="154"/>
      <c r="EA1269" s="154"/>
      <c r="EB1269" s="154"/>
      <c r="EC1269" s="154"/>
      <c r="ED1269" s="154"/>
      <c r="EE1269" s="154"/>
      <c r="EF1269" s="154"/>
      <c r="EG1269" s="154"/>
      <c r="EH1269" s="154"/>
      <c r="EI1269" s="154"/>
      <c r="EJ1269" s="154"/>
      <c r="EK1269" s="154"/>
      <c r="EL1269" s="154"/>
      <c r="EM1269" s="154"/>
      <c r="EN1269" s="154"/>
      <c r="EO1269" s="154"/>
      <c r="EP1269" s="154"/>
      <c r="EQ1269" s="154"/>
      <c r="ER1269" s="154"/>
      <c r="ES1269" s="154"/>
      <c r="ET1269" s="154"/>
      <c r="EU1269" s="154"/>
      <c r="EV1269" s="154"/>
    </row>
    <row r="1270" spans="32:152" ht="12.75">
      <c r="AF1270" s="154"/>
      <c r="AG1270" s="154"/>
      <c r="AH1270" s="154"/>
      <c r="AI1270" s="154"/>
      <c r="AJ1270" s="154"/>
      <c r="AK1270" s="154"/>
      <c r="AL1270" s="154"/>
      <c r="AM1270" s="154"/>
      <c r="AN1270" s="154"/>
      <c r="AO1270" s="154"/>
      <c r="AP1270" s="154"/>
      <c r="AQ1270" s="154"/>
      <c r="AR1270" s="154"/>
      <c r="AS1270" s="154"/>
      <c r="AT1270" s="154"/>
      <c r="AU1270" s="154"/>
      <c r="AV1270" s="154"/>
      <c r="AW1270" s="154"/>
      <c r="AX1270" s="154"/>
      <c r="AY1270" s="154"/>
      <c r="AZ1270" s="154"/>
      <c r="BA1270" s="154"/>
      <c r="BB1270" s="154"/>
      <c r="BC1270" s="154"/>
      <c r="BD1270" s="154"/>
      <c r="BE1270" s="154"/>
      <c r="BF1270" s="154"/>
      <c r="BG1270" s="154"/>
      <c r="BH1270" s="154"/>
      <c r="BI1270" s="154"/>
      <c r="BJ1270" s="154"/>
      <c r="BK1270" s="154"/>
      <c r="BL1270" s="154"/>
      <c r="BM1270" s="154"/>
      <c r="BN1270" s="154"/>
      <c r="BO1270" s="154"/>
      <c r="BP1270" s="154"/>
      <c r="BQ1270" s="154"/>
      <c r="BR1270" s="154"/>
      <c r="BS1270" s="154"/>
      <c r="BT1270" s="154"/>
      <c r="BU1270" s="154"/>
      <c r="BV1270" s="154"/>
      <c r="BW1270" s="154"/>
      <c r="BX1270" s="154"/>
      <c r="BY1270" s="154"/>
      <c r="BZ1270" s="154"/>
      <c r="CA1270" s="154"/>
      <c r="CB1270" s="154"/>
      <c r="CC1270" s="154"/>
      <c r="CD1270" s="154"/>
      <c r="CE1270" s="154"/>
      <c r="CF1270" s="154"/>
      <c r="CG1270" s="154"/>
      <c r="CH1270" s="154"/>
      <c r="CI1270" s="154"/>
      <c r="CJ1270" s="154"/>
      <c r="CK1270" s="154"/>
      <c r="CL1270" s="154"/>
      <c r="CM1270" s="154"/>
      <c r="CN1270" s="154"/>
      <c r="CO1270" s="154"/>
      <c r="CP1270" s="154"/>
      <c r="CQ1270" s="154"/>
      <c r="CR1270" s="154"/>
      <c r="CS1270" s="154"/>
      <c r="CT1270" s="154"/>
      <c r="CU1270" s="154"/>
      <c r="CV1270" s="154"/>
      <c r="CW1270" s="154"/>
      <c r="CX1270" s="154"/>
      <c r="CY1270" s="154"/>
      <c r="CZ1270" s="154"/>
      <c r="DA1270" s="154"/>
      <c r="DB1270" s="154"/>
      <c r="DC1270" s="154"/>
      <c r="DD1270" s="154"/>
      <c r="DE1270" s="154"/>
      <c r="DF1270" s="154"/>
      <c r="DG1270" s="154"/>
      <c r="DH1270" s="154"/>
      <c r="DI1270" s="154"/>
      <c r="DJ1270" s="154"/>
      <c r="DK1270" s="154"/>
      <c r="DL1270" s="154"/>
      <c r="DM1270" s="154"/>
      <c r="DN1270" s="154"/>
      <c r="DO1270" s="154"/>
      <c r="DP1270" s="154"/>
      <c r="DQ1270" s="154"/>
      <c r="DR1270" s="154"/>
      <c r="DS1270" s="154"/>
      <c r="DT1270" s="154"/>
      <c r="DU1270" s="154"/>
      <c r="DV1270" s="154"/>
      <c r="DW1270" s="154"/>
      <c r="DX1270" s="154"/>
      <c r="DY1270" s="154"/>
      <c r="DZ1270" s="154"/>
      <c r="EA1270" s="154"/>
      <c r="EB1270" s="154"/>
      <c r="EC1270" s="154"/>
      <c r="ED1270" s="154"/>
      <c r="EE1270" s="154"/>
      <c r="EF1270" s="154"/>
      <c r="EG1270" s="154"/>
      <c r="EH1270" s="154"/>
      <c r="EI1270" s="154"/>
      <c r="EJ1270" s="154"/>
      <c r="EK1270" s="154"/>
      <c r="EL1270" s="154"/>
      <c r="EM1270" s="154"/>
      <c r="EN1270" s="154"/>
      <c r="EO1270" s="154"/>
      <c r="EP1270" s="154"/>
      <c r="EQ1270" s="154"/>
      <c r="ER1270" s="154"/>
      <c r="ES1270" s="154"/>
      <c r="ET1270" s="154"/>
      <c r="EU1270" s="154"/>
      <c r="EV1270" s="154"/>
    </row>
    <row r="1271" spans="32:152" ht="12.75">
      <c r="AF1271" s="154"/>
      <c r="AG1271" s="154"/>
      <c r="AH1271" s="154"/>
      <c r="AI1271" s="154"/>
      <c r="AJ1271" s="154"/>
      <c r="AK1271" s="154"/>
      <c r="AL1271" s="154"/>
      <c r="AM1271" s="154"/>
      <c r="AN1271" s="154"/>
      <c r="AO1271" s="154"/>
      <c r="AP1271" s="154"/>
      <c r="AQ1271" s="154"/>
      <c r="AR1271" s="154"/>
      <c r="AS1271" s="154"/>
      <c r="AT1271" s="154"/>
      <c r="AU1271" s="154"/>
      <c r="AV1271" s="154"/>
      <c r="AW1271" s="154"/>
      <c r="AX1271" s="154"/>
      <c r="AY1271" s="154"/>
      <c r="AZ1271" s="154"/>
      <c r="BA1271" s="154"/>
      <c r="BB1271" s="154"/>
      <c r="BC1271" s="154"/>
      <c r="BD1271" s="154"/>
      <c r="BE1271" s="154"/>
      <c r="BF1271" s="154"/>
      <c r="BG1271" s="154"/>
      <c r="BH1271" s="154"/>
      <c r="BI1271" s="154"/>
      <c r="BJ1271" s="154"/>
      <c r="BK1271" s="154"/>
      <c r="BL1271" s="154"/>
      <c r="BM1271" s="154"/>
      <c r="BN1271" s="154"/>
      <c r="BO1271" s="154"/>
      <c r="BP1271" s="154"/>
      <c r="BQ1271" s="154"/>
      <c r="BR1271" s="154"/>
      <c r="BS1271" s="154"/>
      <c r="BT1271" s="154"/>
      <c r="BU1271" s="154"/>
      <c r="BV1271" s="154"/>
      <c r="BW1271" s="154"/>
      <c r="BX1271" s="154"/>
      <c r="BY1271" s="154"/>
      <c r="BZ1271" s="154"/>
      <c r="CA1271" s="154"/>
      <c r="CB1271" s="154"/>
      <c r="CC1271" s="154"/>
      <c r="CD1271" s="154"/>
      <c r="CE1271" s="154"/>
      <c r="CF1271" s="154"/>
      <c r="CG1271" s="154"/>
      <c r="CH1271" s="154"/>
      <c r="CI1271" s="154"/>
      <c r="CJ1271" s="154"/>
      <c r="CK1271" s="154"/>
      <c r="CL1271" s="154"/>
      <c r="CM1271" s="154"/>
      <c r="CN1271" s="154"/>
      <c r="CO1271" s="154"/>
      <c r="CP1271" s="154"/>
      <c r="CQ1271" s="154"/>
      <c r="CR1271" s="154"/>
      <c r="CS1271" s="154"/>
      <c r="CT1271" s="154"/>
      <c r="CU1271" s="154"/>
      <c r="CV1271" s="154"/>
      <c r="CW1271" s="154"/>
      <c r="CX1271" s="154"/>
      <c r="CY1271" s="154"/>
      <c r="CZ1271" s="154"/>
      <c r="DA1271" s="154"/>
      <c r="DB1271" s="154"/>
      <c r="DC1271" s="154"/>
      <c r="DD1271" s="154"/>
      <c r="DE1271" s="154"/>
      <c r="DF1271" s="154"/>
      <c r="DG1271" s="154"/>
      <c r="DH1271" s="154"/>
      <c r="DI1271" s="154"/>
      <c r="DJ1271" s="154"/>
      <c r="DK1271" s="154"/>
      <c r="DL1271" s="154"/>
      <c r="DM1271" s="154"/>
      <c r="DN1271" s="154"/>
      <c r="DO1271" s="154"/>
      <c r="DP1271" s="154"/>
      <c r="DQ1271" s="154"/>
      <c r="DR1271" s="154"/>
      <c r="DS1271" s="154"/>
      <c r="DT1271" s="154"/>
      <c r="DU1271" s="154"/>
      <c r="DV1271" s="154"/>
      <c r="DW1271" s="154"/>
      <c r="DX1271" s="154"/>
      <c r="DY1271" s="154"/>
      <c r="DZ1271" s="154"/>
      <c r="EA1271" s="154"/>
      <c r="EB1271" s="154"/>
      <c r="EC1271" s="154"/>
      <c r="ED1271" s="154"/>
      <c r="EE1271" s="154"/>
      <c r="EF1271" s="154"/>
      <c r="EG1271" s="154"/>
      <c r="EH1271" s="154"/>
      <c r="EI1271" s="154"/>
      <c r="EJ1271" s="154"/>
      <c r="EK1271" s="154"/>
      <c r="EL1271" s="154"/>
      <c r="EM1271" s="154"/>
      <c r="EN1271" s="154"/>
      <c r="EO1271" s="154"/>
      <c r="EP1271" s="154"/>
      <c r="EQ1271" s="154"/>
      <c r="ER1271" s="154"/>
      <c r="ES1271" s="154"/>
      <c r="ET1271" s="154"/>
      <c r="EU1271" s="154"/>
      <c r="EV1271" s="154"/>
    </row>
    <row r="1272" spans="32:152" ht="12.75">
      <c r="AF1272" s="154"/>
      <c r="AG1272" s="154"/>
      <c r="AH1272" s="154"/>
      <c r="AI1272" s="154"/>
      <c r="AJ1272" s="154"/>
      <c r="AK1272" s="154"/>
      <c r="AL1272" s="154"/>
      <c r="AM1272" s="154"/>
      <c r="AN1272" s="154"/>
      <c r="AO1272" s="154"/>
      <c r="AP1272" s="154"/>
      <c r="AQ1272" s="154"/>
      <c r="AR1272" s="154"/>
      <c r="AS1272" s="154"/>
      <c r="AT1272" s="154"/>
      <c r="AU1272" s="154"/>
      <c r="AV1272" s="154"/>
      <c r="AW1272" s="154"/>
      <c r="AX1272" s="154"/>
      <c r="AY1272" s="154"/>
      <c r="AZ1272" s="154"/>
      <c r="BA1272" s="154"/>
      <c r="BB1272" s="154"/>
      <c r="BC1272" s="154"/>
      <c r="BD1272" s="154"/>
      <c r="BE1272" s="154"/>
      <c r="BF1272" s="154"/>
      <c r="BG1272" s="154"/>
      <c r="BH1272" s="154"/>
      <c r="BI1272" s="154"/>
      <c r="BJ1272" s="154"/>
      <c r="BK1272" s="154"/>
      <c r="BL1272" s="154"/>
      <c r="BM1272" s="154"/>
      <c r="BN1272" s="154"/>
      <c r="BO1272" s="154"/>
      <c r="BP1272" s="154"/>
      <c r="BQ1272" s="154"/>
      <c r="BR1272" s="154"/>
      <c r="BS1272" s="154"/>
      <c r="BT1272" s="154"/>
      <c r="BU1272" s="154"/>
      <c r="BV1272" s="154"/>
      <c r="BW1272" s="154"/>
      <c r="BX1272" s="154"/>
      <c r="BY1272" s="154"/>
      <c r="BZ1272" s="154"/>
      <c r="CA1272" s="154"/>
      <c r="CB1272" s="154"/>
      <c r="CC1272" s="154"/>
      <c r="CD1272" s="154"/>
      <c r="CE1272" s="154"/>
      <c r="CF1272" s="154"/>
      <c r="CG1272" s="154"/>
      <c r="CH1272" s="154"/>
      <c r="CI1272" s="154"/>
      <c r="CJ1272" s="154"/>
      <c r="CK1272" s="154"/>
      <c r="CL1272" s="154"/>
      <c r="CM1272" s="154"/>
      <c r="CN1272" s="154"/>
      <c r="CO1272" s="154"/>
      <c r="CP1272" s="154"/>
      <c r="CQ1272" s="154"/>
      <c r="CR1272" s="154"/>
      <c r="CS1272" s="154"/>
      <c r="CT1272" s="154"/>
      <c r="CU1272" s="154"/>
      <c r="CV1272" s="154"/>
      <c r="CW1272" s="154"/>
      <c r="CX1272" s="154"/>
      <c r="CY1272" s="154"/>
      <c r="CZ1272" s="154"/>
      <c r="DA1272" s="154"/>
      <c r="DB1272" s="154"/>
      <c r="DC1272" s="154"/>
      <c r="DD1272" s="154"/>
      <c r="DE1272" s="154"/>
      <c r="DF1272" s="154"/>
      <c r="DG1272" s="154"/>
      <c r="DH1272" s="154"/>
      <c r="DI1272" s="154"/>
      <c r="DJ1272" s="154"/>
      <c r="DK1272" s="154"/>
      <c r="DL1272" s="154"/>
      <c r="DM1272" s="154"/>
      <c r="DN1272" s="154"/>
      <c r="DO1272" s="154"/>
      <c r="DP1272" s="154"/>
      <c r="DQ1272" s="154"/>
      <c r="DR1272" s="154"/>
      <c r="DS1272" s="154"/>
      <c r="DT1272" s="154"/>
      <c r="DU1272" s="154"/>
      <c r="DV1272" s="154"/>
      <c r="DW1272" s="154"/>
      <c r="DX1272" s="154"/>
      <c r="DY1272" s="154"/>
      <c r="DZ1272" s="154"/>
      <c r="EA1272" s="154"/>
      <c r="EB1272" s="154"/>
      <c r="EC1272" s="154"/>
      <c r="ED1272" s="154"/>
      <c r="EE1272" s="154"/>
      <c r="EF1272" s="154"/>
      <c r="EG1272" s="154"/>
      <c r="EH1272" s="154"/>
      <c r="EI1272" s="154"/>
      <c r="EJ1272" s="154"/>
      <c r="EK1272" s="154"/>
      <c r="EL1272" s="154"/>
      <c r="EM1272" s="154"/>
      <c r="EN1272" s="154"/>
      <c r="EO1272" s="154"/>
      <c r="EP1272" s="154"/>
      <c r="EQ1272" s="154"/>
      <c r="ER1272" s="154"/>
      <c r="ES1272" s="154"/>
      <c r="ET1272" s="154"/>
      <c r="EU1272" s="154"/>
      <c r="EV1272" s="154"/>
    </row>
    <row r="1273" spans="32:152" ht="12.75">
      <c r="AF1273" s="154"/>
      <c r="AG1273" s="154"/>
      <c r="AH1273" s="154"/>
      <c r="AI1273" s="154"/>
      <c r="AJ1273" s="154"/>
      <c r="AK1273" s="154"/>
      <c r="AL1273" s="154"/>
      <c r="AM1273" s="154"/>
      <c r="AN1273" s="154"/>
      <c r="AO1273" s="154"/>
      <c r="AP1273" s="154"/>
      <c r="AQ1273" s="154"/>
      <c r="AR1273" s="154"/>
      <c r="AS1273" s="154"/>
      <c r="AT1273" s="154"/>
      <c r="AU1273" s="154"/>
      <c r="AV1273" s="154"/>
      <c r="AW1273" s="154"/>
      <c r="AX1273" s="154"/>
      <c r="AY1273" s="154"/>
      <c r="AZ1273" s="154"/>
      <c r="BA1273" s="154"/>
      <c r="BB1273" s="154"/>
      <c r="BC1273" s="154"/>
      <c r="BD1273" s="154"/>
      <c r="BE1273" s="154"/>
      <c r="BF1273" s="154"/>
      <c r="BG1273" s="154"/>
      <c r="BH1273" s="154"/>
      <c r="BI1273" s="154"/>
      <c r="BJ1273" s="154"/>
      <c r="BK1273" s="154"/>
      <c r="BL1273" s="154"/>
      <c r="BM1273" s="154"/>
      <c r="BN1273" s="154"/>
      <c r="BO1273" s="154"/>
      <c r="BP1273" s="154"/>
      <c r="BQ1273" s="154"/>
      <c r="BR1273" s="154"/>
      <c r="BS1273" s="154"/>
      <c r="BT1273" s="154"/>
      <c r="BU1273" s="154"/>
      <c r="BV1273" s="154"/>
      <c r="BW1273" s="154"/>
      <c r="BX1273" s="154"/>
      <c r="BY1273" s="154"/>
      <c r="BZ1273" s="154"/>
      <c r="CA1273" s="154"/>
      <c r="CB1273" s="154"/>
      <c r="CC1273" s="154"/>
      <c r="CD1273" s="154"/>
      <c r="CE1273" s="154"/>
      <c r="CF1273" s="154"/>
      <c r="CG1273" s="154"/>
      <c r="CH1273" s="154"/>
      <c r="CI1273" s="154"/>
      <c r="CJ1273" s="154"/>
      <c r="CK1273" s="154"/>
      <c r="CL1273" s="154"/>
      <c r="CM1273" s="154"/>
      <c r="CN1273" s="154"/>
      <c r="CO1273" s="154"/>
      <c r="CP1273" s="154"/>
      <c r="CQ1273" s="154"/>
      <c r="CR1273" s="154"/>
      <c r="CS1273" s="154"/>
      <c r="CT1273" s="154"/>
      <c r="CU1273" s="154"/>
      <c r="CV1273" s="154"/>
      <c r="CW1273" s="154"/>
      <c r="CX1273" s="154"/>
      <c r="CY1273" s="154"/>
      <c r="CZ1273" s="154"/>
      <c r="DA1273" s="154"/>
      <c r="DB1273" s="154"/>
      <c r="DC1273" s="154"/>
      <c r="DD1273" s="154"/>
      <c r="DE1273" s="154"/>
      <c r="DF1273" s="154"/>
      <c r="DG1273" s="154"/>
      <c r="DH1273" s="154"/>
      <c r="DI1273" s="154"/>
      <c r="DJ1273" s="154"/>
      <c r="DK1273" s="154"/>
      <c r="DL1273" s="154"/>
      <c r="DM1273" s="154"/>
      <c r="DN1273" s="154"/>
      <c r="DO1273" s="154"/>
      <c r="DP1273" s="154"/>
      <c r="DQ1273" s="154"/>
      <c r="DR1273" s="154"/>
      <c r="DS1273" s="154"/>
      <c r="DT1273" s="154"/>
      <c r="DU1273" s="154"/>
      <c r="DV1273" s="154"/>
      <c r="DW1273" s="154"/>
      <c r="DX1273" s="154"/>
      <c r="DY1273" s="154"/>
      <c r="DZ1273" s="154"/>
      <c r="EA1273" s="154"/>
      <c r="EB1273" s="154"/>
      <c r="EC1273" s="154"/>
      <c r="ED1273" s="154"/>
      <c r="EE1273" s="154"/>
      <c r="EF1273" s="154"/>
      <c r="EG1273" s="154"/>
      <c r="EH1273" s="154"/>
      <c r="EI1273" s="154"/>
      <c r="EJ1273" s="154"/>
      <c r="EK1273" s="154"/>
      <c r="EL1273" s="154"/>
      <c r="EM1273" s="154"/>
      <c r="EN1273" s="154"/>
      <c r="EO1273" s="154"/>
      <c r="EP1273" s="154"/>
      <c r="EQ1273" s="154"/>
      <c r="ER1273" s="154"/>
      <c r="ES1273" s="154"/>
      <c r="ET1273" s="154"/>
      <c r="EU1273" s="154"/>
      <c r="EV1273" s="154"/>
    </row>
    <row r="1274" spans="32:152" ht="12.75">
      <c r="AF1274" s="154"/>
      <c r="AG1274" s="154"/>
      <c r="AH1274" s="154"/>
      <c r="AI1274" s="154"/>
      <c r="AJ1274" s="154"/>
      <c r="AK1274" s="154"/>
      <c r="AL1274" s="154"/>
      <c r="AM1274" s="154"/>
      <c r="AN1274" s="154"/>
      <c r="AO1274" s="154"/>
      <c r="AP1274" s="154"/>
      <c r="AQ1274" s="154"/>
      <c r="AR1274" s="154"/>
      <c r="AS1274" s="154"/>
      <c r="AT1274" s="154"/>
      <c r="AU1274" s="154"/>
      <c r="AV1274" s="154"/>
      <c r="AW1274" s="154"/>
      <c r="AX1274" s="154"/>
      <c r="AY1274" s="154"/>
      <c r="AZ1274" s="154"/>
      <c r="BA1274" s="154"/>
      <c r="BB1274" s="154"/>
      <c r="BC1274" s="154"/>
      <c r="BD1274" s="154"/>
      <c r="BE1274" s="154"/>
      <c r="BF1274" s="154"/>
      <c r="BG1274" s="154"/>
      <c r="BH1274" s="154"/>
      <c r="BI1274" s="154"/>
      <c r="BJ1274" s="154"/>
      <c r="BK1274" s="154"/>
      <c r="BL1274" s="154"/>
      <c r="BM1274" s="154"/>
      <c r="BN1274" s="154"/>
      <c r="BO1274" s="154"/>
      <c r="BP1274" s="154"/>
      <c r="BQ1274" s="154"/>
      <c r="BR1274" s="154"/>
      <c r="BS1274" s="154"/>
      <c r="BT1274" s="154"/>
      <c r="BU1274" s="154"/>
      <c r="BV1274" s="154"/>
      <c r="BW1274" s="154"/>
      <c r="BX1274" s="154"/>
      <c r="BY1274" s="154"/>
      <c r="BZ1274" s="154"/>
      <c r="CA1274" s="154"/>
      <c r="CB1274" s="154"/>
      <c r="CC1274" s="154"/>
      <c r="CD1274" s="154"/>
      <c r="CE1274" s="154"/>
      <c r="CF1274" s="154"/>
      <c r="CG1274" s="154"/>
      <c r="CH1274" s="154"/>
      <c r="CI1274" s="154"/>
      <c r="CJ1274" s="154"/>
      <c r="CK1274" s="154"/>
      <c r="CL1274" s="154"/>
      <c r="CM1274" s="154"/>
      <c r="CN1274" s="154"/>
      <c r="CO1274" s="154"/>
      <c r="CP1274" s="154"/>
      <c r="CQ1274" s="154"/>
      <c r="CR1274" s="154"/>
      <c r="CS1274" s="154"/>
      <c r="CT1274" s="154"/>
      <c r="CU1274" s="154"/>
      <c r="CV1274" s="154"/>
      <c r="CW1274" s="154"/>
      <c r="CX1274" s="154"/>
      <c r="CY1274" s="154"/>
      <c r="CZ1274" s="154"/>
      <c r="DA1274" s="154"/>
      <c r="DB1274" s="154"/>
      <c r="DC1274" s="154"/>
      <c r="DD1274" s="154"/>
      <c r="DE1274" s="154"/>
      <c r="DF1274" s="154"/>
      <c r="DG1274" s="154"/>
      <c r="DH1274" s="154"/>
      <c r="DI1274" s="154"/>
      <c r="DJ1274" s="154"/>
      <c r="DK1274" s="154"/>
      <c r="DL1274" s="154"/>
      <c r="DM1274" s="154"/>
      <c r="DN1274" s="154"/>
      <c r="DO1274" s="154"/>
      <c r="DP1274" s="154"/>
      <c r="DQ1274" s="154"/>
      <c r="DR1274" s="154"/>
      <c r="DS1274" s="154"/>
      <c r="DT1274" s="154"/>
      <c r="DU1274" s="154"/>
      <c r="DV1274" s="154"/>
      <c r="DW1274" s="154"/>
      <c r="DX1274" s="154"/>
      <c r="DY1274" s="154"/>
      <c r="DZ1274" s="154"/>
      <c r="EA1274" s="154"/>
      <c r="EB1274" s="154"/>
      <c r="EC1274" s="154"/>
      <c r="ED1274" s="154"/>
      <c r="EE1274" s="154"/>
      <c r="EF1274" s="154"/>
      <c r="EG1274" s="154"/>
      <c r="EH1274" s="154"/>
      <c r="EI1274" s="154"/>
      <c r="EJ1274" s="154"/>
      <c r="EK1274" s="154"/>
      <c r="EL1274" s="154"/>
      <c r="EM1274" s="154"/>
      <c r="EN1274" s="154"/>
      <c r="EO1274" s="154"/>
      <c r="EP1274" s="154"/>
      <c r="EQ1274" s="154"/>
      <c r="ER1274" s="154"/>
      <c r="ES1274" s="154"/>
      <c r="ET1274" s="154"/>
      <c r="EU1274" s="154"/>
      <c r="EV1274" s="154"/>
    </row>
    <row r="1275" spans="32:152" ht="12.75">
      <c r="AF1275" s="154"/>
      <c r="AG1275" s="154"/>
      <c r="AH1275" s="154"/>
      <c r="AI1275" s="154"/>
      <c r="AJ1275" s="154"/>
      <c r="AK1275" s="154"/>
      <c r="AL1275" s="154"/>
      <c r="AM1275" s="154"/>
      <c r="AN1275" s="154"/>
      <c r="AO1275" s="154"/>
      <c r="AP1275" s="154"/>
      <c r="AQ1275" s="154"/>
      <c r="AR1275" s="154"/>
      <c r="AS1275" s="154"/>
      <c r="AT1275" s="154"/>
      <c r="AU1275" s="154"/>
      <c r="AV1275" s="154"/>
      <c r="AW1275" s="154"/>
      <c r="AX1275" s="154"/>
      <c r="AY1275" s="154"/>
      <c r="AZ1275" s="154"/>
      <c r="BA1275" s="154"/>
      <c r="BB1275" s="154"/>
      <c r="BC1275" s="154"/>
      <c r="BD1275" s="154"/>
      <c r="BE1275" s="154"/>
      <c r="BF1275" s="154"/>
      <c r="BG1275" s="154"/>
      <c r="BH1275" s="154"/>
      <c r="BI1275" s="154"/>
      <c r="BJ1275" s="154"/>
      <c r="BK1275" s="154"/>
      <c r="BL1275" s="154"/>
      <c r="BM1275" s="154"/>
      <c r="BN1275" s="154"/>
      <c r="BO1275" s="154"/>
      <c r="BP1275" s="154"/>
      <c r="BQ1275" s="154"/>
      <c r="BR1275" s="154"/>
      <c r="BS1275" s="154"/>
      <c r="BT1275" s="154"/>
      <c r="BU1275" s="154"/>
      <c r="BV1275" s="154"/>
      <c r="BW1275" s="154"/>
      <c r="BX1275" s="154"/>
      <c r="BY1275" s="154"/>
      <c r="BZ1275" s="154"/>
      <c r="CA1275" s="154"/>
      <c r="CB1275" s="154"/>
      <c r="CC1275" s="154"/>
      <c r="CD1275" s="154"/>
      <c r="CE1275" s="154"/>
      <c r="CF1275" s="154"/>
      <c r="CG1275" s="154"/>
      <c r="CH1275" s="154"/>
      <c r="CI1275" s="154"/>
      <c r="CJ1275" s="154"/>
      <c r="CK1275" s="154"/>
      <c r="CL1275" s="154"/>
      <c r="CM1275" s="154"/>
      <c r="CN1275" s="154"/>
      <c r="CO1275" s="154"/>
      <c r="CP1275" s="154"/>
      <c r="CQ1275" s="154"/>
      <c r="CR1275" s="154"/>
      <c r="CS1275" s="154"/>
      <c r="CT1275" s="154"/>
      <c r="CU1275" s="154"/>
      <c r="CV1275" s="154"/>
      <c r="CW1275" s="154"/>
      <c r="CX1275" s="154"/>
      <c r="CY1275" s="154"/>
      <c r="CZ1275" s="154"/>
      <c r="DA1275" s="154"/>
      <c r="DB1275" s="154"/>
      <c r="DC1275" s="154"/>
      <c r="DD1275" s="154"/>
      <c r="DE1275" s="154"/>
      <c r="DF1275" s="154"/>
      <c r="DG1275" s="154"/>
      <c r="DH1275" s="154"/>
      <c r="DI1275" s="154"/>
      <c r="DJ1275" s="154"/>
      <c r="DK1275" s="154"/>
      <c r="DL1275" s="154"/>
      <c r="DM1275" s="154"/>
      <c r="DN1275" s="154"/>
      <c r="DO1275" s="154"/>
      <c r="DP1275" s="154"/>
      <c r="DQ1275" s="154"/>
      <c r="DR1275" s="154"/>
      <c r="DS1275" s="154"/>
      <c r="DT1275" s="154"/>
      <c r="DU1275" s="154"/>
      <c r="DV1275" s="154"/>
      <c r="DW1275" s="154"/>
      <c r="DX1275" s="154"/>
      <c r="DY1275" s="154"/>
      <c r="DZ1275" s="154"/>
      <c r="EA1275" s="154"/>
      <c r="EB1275" s="154"/>
      <c r="EC1275" s="154"/>
      <c r="ED1275" s="154"/>
      <c r="EE1275" s="154"/>
      <c r="EF1275" s="154"/>
      <c r="EG1275" s="154"/>
      <c r="EH1275" s="154"/>
      <c r="EI1275" s="154"/>
      <c r="EJ1275" s="154"/>
      <c r="EK1275" s="154"/>
      <c r="EL1275" s="154"/>
      <c r="EM1275" s="154"/>
      <c r="EN1275" s="154"/>
      <c r="EO1275" s="154"/>
      <c r="EP1275" s="154"/>
      <c r="EQ1275" s="154"/>
      <c r="ER1275" s="154"/>
      <c r="ES1275" s="154"/>
      <c r="ET1275" s="154"/>
      <c r="EU1275" s="154"/>
      <c r="EV1275" s="154"/>
    </row>
    <row r="1276" spans="32:152" ht="12.75">
      <c r="AF1276" s="154"/>
      <c r="AG1276" s="154"/>
      <c r="AH1276" s="154"/>
      <c r="AI1276" s="154"/>
      <c r="AJ1276" s="154"/>
      <c r="AK1276" s="154"/>
      <c r="AL1276" s="154"/>
      <c r="AM1276" s="154"/>
      <c r="AN1276" s="154"/>
      <c r="AO1276" s="154"/>
      <c r="AP1276" s="154"/>
      <c r="AQ1276" s="154"/>
      <c r="AR1276" s="154"/>
      <c r="AS1276" s="154"/>
      <c r="AT1276" s="154"/>
      <c r="AU1276" s="154"/>
      <c r="AV1276" s="154"/>
      <c r="AW1276" s="154"/>
      <c r="AX1276" s="154"/>
      <c r="AY1276" s="154"/>
      <c r="AZ1276" s="154"/>
      <c r="BA1276" s="154"/>
      <c r="BB1276" s="154"/>
      <c r="BC1276" s="154"/>
      <c r="BD1276" s="154"/>
      <c r="BE1276" s="154"/>
      <c r="BF1276" s="154"/>
      <c r="BG1276" s="154"/>
      <c r="BH1276" s="154"/>
      <c r="BI1276" s="154"/>
      <c r="BJ1276" s="154"/>
      <c r="BK1276" s="154"/>
      <c r="BL1276" s="154"/>
      <c r="BM1276" s="154"/>
      <c r="BN1276" s="154"/>
      <c r="BO1276" s="154"/>
      <c r="BP1276" s="154"/>
      <c r="BQ1276" s="154"/>
      <c r="BR1276" s="154"/>
      <c r="BS1276" s="154"/>
      <c r="BT1276" s="154"/>
      <c r="BU1276" s="154"/>
      <c r="BV1276" s="154"/>
      <c r="BW1276" s="154"/>
      <c r="BX1276" s="154"/>
      <c r="BY1276" s="154"/>
      <c r="BZ1276" s="154"/>
      <c r="CA1276" s="154"/>
      <c r="CB1276" s="154"/>
      <c r="CC1276" s="154"/>
      <c r="CD1276" s="154"/>
      <c r="CE1276" s="154"/>
      <c r="CF1276" s="154"/>
      <c r="CG1276" s="154"/>
      <c r="CH1276" s="154"/>
      <c r="CI1276" s="154"/>
      <c r="CJ1276" s="154"/>
      <c r="CK1276" s="154"/>
      <c r="CL1276" s="154"/>
      <c r="CM1276" s="154"/>
      <c r="CN1276" s="154"/>
      <c r="CO1276" s="154"/>
      <c r="CP1276" s="154"/>
      <c r="CQ1276" s="154"/>
      <c r="CR1276" s="154"/>
      <c r="CS1276" s="154"/>
      <c r="CT1276" s="154"/>
      <c r="CU1276" s="154"/>
      <c r="CV1276" s="154"/>
      <c r="CW1276" s="154"/>
      <c r="CX1276" s="154"/>
      <c r="CY1276" s="154"/>
      <c r="CZ1276" s="154"/>
      <c r="DA1276" s="154"/>
      <c r="DB1276" s="154"/>
      <c r="DC1276" s="154"/>
      <c r="DD1276" s="154"/>
      <c r="DE1276" s="154"/>
      <c r="DF1276" s="154"/>
      <c r="DG1276" s="154"/>
      <c r="DH1276" s="154"/>
      <c r="DI1276" s="154"/>
      <c r="DJ1276" s="154"/>
      <c r="DK1276" s="154"/>
      <c r="DL1276" s="154"/>
      <c r="DM1276" s="154"/>
      <c r="DN1276" s="154"/>
      <c r="DO1276" s="154"/>
      <c r="DP1276" s="154"/>
      <c r="DQ1276" s="154"/>
      <c r="DR1276" s="154"/>
      <c r="DS1276" s="154"/>
      <c r="DT1276" s="154"/>
      <c r="DU1276" s="154"/>
      <c r="DV1276" s="154"/>
      <c r="DW1276" s="154"/>
      <c r="DX1276" s="154"/>
      <c r="DY1276" s="154"/>
      <c r="DZ1276" s="154"/>
      <c r="EA1276" s="154"/>
      <c r="EB1276" s="154"/>
      <c r="EC1276" s="154"/>
      <c r="ED1276" s="154"/>
      <c r="EE1276" s="154"/>
      <c r="EF1276" s="154"/>
      <c r="EG1276" s="154"/>
      <c r="EH1276" s="154"/>
      <c r="EI1276" s="154"/>
      <c r="EJ1276" s="154"/>
      <c r="EK1276" s="154"/>
      <c r="EL1276" s="154"/>
      <c r="EM1276" s="154"/>
      <c r="EN1276" s="154"/>
      <c r="EO1276" s="154"/>
      <c r="EP1276" s="154"/>
      <c r="EQ1276" s="154"/>
      <c r="ER1276" s="154"/>
      <c r="ES1276" s="154"/>
      <c r="ET1276" s="154"/>
      <c r="EU1276" s="154"/>
      <c r="EV1276" s="154"/>
    </row>
    <row r="1277" spans="32:152" ht="12.75">
      <c r="AF1277" s="154"/>
      <c r="AG1277" s="154"/>
      <c r="AH1277" s="154"/>
      <c r="AI1277" s="154"/>
      <c r="AJ1277" s="154"/>
      <c r="AK1277" s="154"/>
      <c r="AL1277" s="154"/>
      <c r="AM1277" s="154"/>
      <c r="AN1277" s="154"/>
      <c r="AO1277" s="154"/>
      <c r="AP1277" s="154"/>
      <c r="AQ1277" s="154"/>
      <c r="AR1277" s="154"/>
      <c r="AS1277" s="154"/>
      <c r="AT1277" s="154"/>
      <c r="AU1277" s="154"/>
      <c r="AV1277" s="154"/>
      <c r="AW1277" s="154"/>
      <c r="AX1277" s="154"/>
      <c r="AY1277" s="154"/>
      <c r="AZ1277" s="154"/>
      <c r="BA1277" s="154"/>
      <c r="BB1277" s="154"/>
      <c r="BC1277" s="154"/>
      <c r="BD1277" s="154"/>
      <c r="BE1277" s="154"/>
      <c r="BF1277" s="154"/>
      <c r="BG1277" s="154"/>
      <c r="BH1277" s="154"/>
      <c r="BI1277" s="154"/>
      <c r="BJ1277" s="154"/>
      <c r="BK1277" s="154"/>
      <c r="BL1277" s="154"/>
      <c r="BM1277" s="154"/>
      <c r="BN1277" s="154"/>
      <c r="BO1277" s="154"/>
      <c r="BP1277" s="154"/>
      <c r="BQ1277" s="154"/>
      <c r="BR1277" s="154"/>
      <c r="BS1277" s="154"/>
      <c r="BT1277" s="154"/>
      <c r="BU1277" s="154"/>
      <c r="BV1277" s="154"/>
      <c r="BW1277" s="154"/>
      <c r="BX1277" s="154"/>
      <c r="BY1277" s="154"/>
      <c r="BZ1277" s="154"/>
      <c r="CA1277" s="154"/>
      <c r="CB1277" s="154"/>
      <c r="CC1277" s="154"/>
      <c r="CD1277" s="154"/>
      <c r="CE1277" s="154"/>
      <c r="CF1277" s="154"/>
      <c r="CG1277" s="154"/>
      <c r="CH1277" s="154"/>
      <c r="CI1277" s="154"/>
      <c r="CJ1277" s="154"/>
      <c r="CK1277" s="154"/>
      <c r="CL1277" s="154"/>
      <c r="CM1277" s="154"/>
      <c r="CN1277" s="154"/>
      <c r="CO1277" s="154"/>
      <c r="CP1277" s="154"/>
      <c r="CQ1277" s="154"/>
      <c r="CR1277" s="154"/>
      <c r="CS1277" s="154"/>
      <c r="CT1277" s="154"/>
      <c r="CU1277" s="154"/>
      <c r="CV1277" s="154"/>
      <c r="CW1277" s="154"/>
      <c r="CX1277" s="154"/>
      <c r="CY1277" s="154"/>
      <c r="CZ1277" s="154"/>
      <c r="DA1277" s="154"/>
      <c r="DB1277" s="154"/>
      <c r="DC1277" s="154"/>
      <c r="DD1277" s="154"/>
      <c r="DE1277" s="154"/>
      <c r="DF1277" s="154"/>
      <c r="DG1277" s="154"/>
      <c r="DH1277" s="154"/>
      <c r="DI1277" s="154"/>
      <c r="DJ1277" s="154"/>
      <c r="DK1277" s="154"/>
      <c r="DL1277" s="154"/>
      <c r="DM1277" s="154"/>
      <c r="DN1277" s="154"/>
      <c r="DO1277" s="154"/>
      <c r="DP1277" s="154"/>
      <c r="DQ1277" s="154"/>
      <c r="DR1277" s="154"/>
      <c r="DS1277" s="154"/>
      <c r="DT1277" s="154"/>
      <c r="DU1277" s="154"/>
      <c r="DV1277" s="154"/>
      <c r="DW1277" s="154"/>
      <c r="DX1277" s="154"/>
      <c r="DY1277" s="154"/>
      <c r="DZ1277" s="154"/>
      <c r="EA1277" s="154"/>
      <c r="EB1277" s="154"/>
      <c r="EC1277" s="154"/>
      <c r="ED1277" s="154"/>
      <c r="EE1277" s="154"/>
      <c r="EF1277" s="154"/>
      <c r="EG1277" s="154"/>
      <c r="EH1277" s="154"/>
      <c r="EI1277" s="154"/>
      <c r="EJ1277" s="154"/>
      <c r="EK1277" s="154"/>
      <c r="EL1277" s="154"/>
      <c r="EM1277" s="154"/>
      <c r="EN1277" s="154"/>
      <c r="EO1277" s="154"/>
      <c r="EP1277" s="154"/>
      <c r="EQ1277" s="154"/>
      <c r="ER1277" s="154"/>
      <c r="ES1277" s="154"/>
      <c r="ET1277" s="154"/>
      <c r="EU1277" s="154"/>
      <c r="EV1277" s="154"/>
    </row>
    <row r="1278" spans="32:152" ht="12.75">
      <c r="AF1278" s="154"/>
      <c r="AG1278" s="154"/>
      <c r="AH1278" s="154"/>
      <c r="AI1278" s="154"/>
      <c r="AJ1278" s="154"/>
      <c r="AK1278" s="154"/>
      <c r="AL1278" s="154"/>
      <c r="AM1278" s="154"/>
      <c r="AN1278" s="154"/>
      <c r="AO1278" s="154"/>
      <c r="AP1278" s="154"/>
      <c r="AQ1278" s="154"/>
      <c r="AR1278" s="154"/>
      <c r="AS1278" s="154"/>
      <c r="AT1278" s="154"/>
      <c r="AU1278" s="154"/>
      <c r="AV1278" s="154"/>
      <c r="AW1278" s="154"/>
      <c r="AX1278" s="154"/>
      <c r="AY1278" s="154"/>
      <c r="AZ1278" s="154"/>
      <c r="BA1278" s="154"/>
      <c r="BB1278" s="154"/>
      <c r="BC1278" s="154"/>
      <c r="BD1278" s="154"/>
      <c r="BE1278" s="154"/>
      <c r="BF1278" s="154"/>
      <c r="BG1278" s="154"/>
      <c r="BH1278" s="154"/>
      <c r="BI1278" s="154"/>
      <c r="BJ1278" s="154"/>
      <c r="BK1278" s="154"/>
      <c r="BL1278" s="154"/>
      <c r="BM1278" s="154"/>
      <c r="BN1278" s="154"/>
      <c r="BO1278" s="154"/>
      <c r="BP1278" s="154"/>
      <c r="BQ1278" s="154"/>
      <c r="BR1278" s="154"/>
      <c r="BS1278" s="154"/>
      <c r="BT1278" s="154"/>
      <c r="BU1278" s="154"/>
      <c r="BV1278" s="154"/>
      <c r="BW1278" s="154"/>
      <c r="BX1278" s="154"/>
      <c r="BY1278" s="154"/>
      <c r="BZ1278" s="154"/>
      <c r="CA1278" s="154"/>
      <c r="CB1278" s="154"/>
      <c r="CC1278" s="154"/>
      <c r="CD1278" s="154"/>
      <c r="CE1278" s="154"/>
      <c r="CF1278" s="154"/>
      <c r="CG1278" s="154"/>
      <c r="CH1278" s="154"/>
      <c r="CI1278" s="154"/>
      <c r="CJ1278" s="154"/>
      <c r="CK1278" s="154"/>
      <c r="CL1278" s="154"/>
      <c r="CM1278" s="154"/>
      <c r="CN1278" s="154"/>
      <c r="CO1278" s="154"/>
      <c r="CP1278" s="154"/>
      <c r="CQ1278" s="154"/>
      <c r="CR1278" s="154"/>
      <c r="CS1278" s="154"/>
      <c r="CT1278" s="154"/>
      <c r="CU1278" s="154"/>
      <c r="CV1278" s="154"/>
      <c r="CW1278" s="154"/>
      <c r="CX1278" s="154"/>
      <c r="CY1278" s="154"/>
      <c r="CZ1278" s="154"/>
      <c r="DA1278" s="154"/>
      <c r="DB1278" s="154"/>
      <c r="DC1278" s="154"/>
      <c r="DD1278" s="154"/>
      <c r="DE1278" s="154"/>
      <c r="DF1278" s="154"/>
      <c r="DG1278" s="154"/>
      <c r="DH1278" s="154"/>
      <c r="DI1278" s="154"/>
      <c r="DJ1278" s="154"/>
      <c r="DK1278" s="154"/>
      <c r="DL1278" s="154"/>
      <c r="DM1278" s="154"/>
      <c r="DN1278" s="154"/>
      <c r="DO1278" s="154"/>
      <c r="DP1278" s="154"/>
      <c r="DQ1278" s="154"/>
      <c r="DR1278" s="154"/>
      <c r="DS1278" s="154"/>
      <c r="DT1278" s="154"/>
      <c r="DU1278" s="154"/>
      <c r="DV1278" s="154"/>
      <c r="DW1278" s="154"/>
      <c r="DX1278" s="154"/>
      <c r="DY1278" s="154"/>
      <c r="DZ1278" s="154"/>
      <c r="EA1278" s="154"/>
      <c r="EB1278" s="154"/>
      <c r="EC1278" s="154"/>
      <c r="ED1278" s="154"/>
      <c r="EE1278" s="154"/>
      <c r="EF1278" s="154"/>
      <c r="EG1278" s="154"/>
      <c r="EH1278" s="154"/>
      <c r="EI1278" s="154"/>
      <c r="EJ1278" s="154"/>
      <c r="EK1278" s="154"/>
      <c r="EL1278" s="154"/>
      <c r="EM1278" s="154"/>
      <c r="EN1278" s="154"/>
      <c r="EO1278" s="154"/>
      <c r="EP1278" s="154"/>
      <c r="EQ1278" s="154"/>
      <c r="ER1278" s="154"/>
      <c r="ES1278" s="154"/>
      <c r="ET1278" s="154"/>
      <c r="EU1278" s="154"/>
      <c r="EV1278" s="154"/>
    </row>
    <row r="1279" spans="32:152" ht="12.75">
      <c r="AF1279" s="154"/>
      <c r="AG1279" s="154"/>
      <c r="AH1279" s="154"/>
      <c r="AI1279" s="154"/>
      <c r="AJ1279" s="154"/>
      <c r="AK1279" s="154"/>
      <c r="AL1279" s="154"/>
      <c r="AM1279" s="154"/>
      <c r="AN1279" s="154"/>
      <c r="AO1279" s="154"/>
      <c r="AP1279" s="154"/>
      <c r="AQ1279" s="154"/>
      <c r="AR1279" s="154"/>
      <c r="AS1279" s="154"/>
      <c r="AT1279" s="154"/>
      <c r="AU1279" s="154"/>
      <c r="AV1279" s="154"/>
      <c r="AW1279" s="154"/>
      <c r="AX1279" s="154"/>
      <c r="AY1279" s="154"/>
      <c r="AZ1279" s="154"/>
      <c r="BA1279" s="154"/>
      <c r="BB1279" s="154"/>
      <c r="BC1279" s="154"/>
      <c r="BD1279" s="154"/>
      <c r="BE1279" s="154"/>
      <c r="BF1279" s="154"/>
      <c r="BG1279" s="154"/>
      <c r="BH1279" s="154"/>
      <c r="BI1279" s="154"/>
      <c r="BJ1279" s="154"/>
      <c r="BK1279" s="154"/>
      <c r="BL1279" s="154"/>
      <c r="BM1279" s="154"/>
      <c r="BN1279" s="154"/>
      <c r="BO1279" s="154"/>
      <c r="BP1279" s="154"/>
      <c r="BQ1279" s="154"/>
      <c r="BR1279" s="154"/>
      <c r="BS1279" s="154"/>
      <c r="BT1279" s="154"/>
      <c r="BU1279" s="154"/>
      <c r="BV1279" s="154"/>
      <c r="BW1279" s="154"/>
      <c r="BX1279" s="154"/>
      <c r="BY1279" s="154"/>
      <c r="BZ1279" s="154"/>
      <c r="CA1279" s="154"/>
      <c r="CB1279" s="154"/>
      <c r="CC1279" s="154"/>
      <c r="CD1279" s="154"/>
      <c r="CE1279" s="154"/>
      <c r="CF1279" s="154"/>
      <c r="CG1279" s="154"/>
      <c r="CH1279" s="154"/>
      <c r="CI1279" s="154"/>
      <c r="CJ1279" s="154"/>
      <c r="CK1279" s="154"/>
      <c r="CL1279" s="154"/>
      <c r="CM1279" s="154"/>
      <c r="CN1279" s="154"/>
      <c r="CO1279" s="154"/>
      <c r="CP1279" s="154"/>
      <c r="CQ1279" s="154"/>
      <c r="CR1279" s="154"/>
      <c r="CS1279" s="154"/>
      <c r="CT1279" s="154"/>
      <c r="CU1279" s="154"/>
      <c r="CV1279" s="154"/>
      <c r="CW1279" s="154"/>
      <c r="CX1279" s="154"/>
      <c r="CY1279" s="154"/>
      <c r="CZ1279" s="154"/>
      <c r="DA1279" s="154"/>
      <c r="DB1279" s="154"/>
      <c r="DC1279" s="154"/>
      <c r="DD1279" s="154"/>
      <c r="DE1279" s="154"/>
      <c r="DF1279" s="154"/>
      <c r="DG1279" s="154"/>
      <c r="DH1279" s="154"/>
      <c r="DI1279" s="154"/>
      <c r="DJ1279" s="154"/>
      <c r="DK1279" s="154"/>
      <c r="DL1279" s="154"/>
      <c r="DM1279" s="154"/>
      <c r="DN1279" s="154"/>
      <c r="DO1279" s="154"/>
      <c r="DP1279" s="154"/>
      <c r="DQ1279" s="154"/>
      <c r="DR1279" s="154"/>
      <c r="DS1279" s="154"/>
      <c r="DT1279" s="154"/>
      <c r="DU1279" s="154"/>
      <c r="DV1279" s="154"/>
      <c r="DW1279" s="154"/>
      <c r="DX1279" s="154"/>
      <c r="DY1279" s="154"/>
      <c r="DZ1279" s="154"/>
      <c r="EA1279" s="154"/>
      <c r="EB1279" s="154"/>
      <c r="EC1279" s="154"/>
      <c r="ED1279" s="154"/>
      <c r="EE1279" s="154"/>
      <c r="EF1279" s="154"/>
      <c r="EG1279" s="154"/>
      <c r="EH1279" s="154"/>
      <c r="EI1279" s="154"/>
      <c r="EJ1279" s="154"/>
      <c r="EK1279" s="154"/>
      <c r="EL1279" s="154"/>
      <c r="EM1279" s="154"/>
      <c r="EN1279" s="154"/>
      <c r="EO1279" s="154"/>
      <c r="EP1279" s="154"/>
      <c r="EQ1279" s="154"/>
      <c r="ER1279" s="154"/>
      <c r="ES1279" s="154"/>
      <c r="ET1279" s="154"/>
      <c r="EU1279" s="154"/>
      <c r="EV1279" s="154"/>
    </row>
    <row r="1280" spans="32:152" ht="12.75">
      <c r="AF1280" s="154"/>
      <c r="AG1280" s="154"/>
      <c r="AH1280" s="154"/>
      <c r="AI1280" s="154"/>
      <c r="AJ1280" s="154"/>
      <c r="AK1280" s="154"/>
      <c r="AL1280" s="154"/>
      <c r="AM1280" s="154"/>
      <c r="AN1280" s="154"/>
      <c r="AO1280" s="154"/>
      <c r="AP1280" s="154"/>
      <c r="AQ1280" s="154"/>
      <c r="AR1280" s="154"/>
      <c r="AS1280" s="154"/>
      <c r="AT1280" s="154"/>
      <c r="AU1280" s="154"/>
      <c r="AV1280" s="154"/>
      <c r="AW1280" s="154"/>
      <c r="AX1280" s="154"/>
      <c r="AY1280" s="154"/>
      <c r="AZ1280" s="154"/>
      <c r="BA1280" s="154"/>
      <c r="BB1280" s="154"/>
      <c r="BC1280" s="154"/>
      <c r="BD1280" s="154"/>
      <c r="BE1280" s="154"/>
      <c r="BF1280" s="154"/>
      <c r="BG1280" s="154"/>
      <c r="BH1280" s="154"/>
      <c r="BI1280" s="154"/>
      <c r="BJ1280" s="154"/>
      <c r="BK1280" s="154"/>
      <c r="BL1280" s="154"/>
      <c r="BM1280" s="154"/>
      <c r="BN1280" s="154"/>
      <c r="BO1280" s="154"/>
      <c r="BP1280" s="154"/>
      <c r="BQ1280" s="154"/>
      <c r="BR1280" s="154"/>
      <c r="BS1280" s="154"/>
      <c r="BT1280" s="154"/>
      <c r="BU1280" s="154"/>
      <c r="BV1280" s="154"/>
      <c r="BW1280" s="154"/>
      <c r="BX1280" s="154"/>
      <c r="BY1280" s="154"/>
      <c r="BZ1280" s="154"/>
      <c r="CA1280" s="154"/>
      <c r="CB1280" s="154"/>
      <c r="CC1280" s="154"/>
      <c r="CD1280" s="154"/>
      <c r="CE1280" s="154"/>
      <c r="CF1280" s="154"/>
      <c r="CG1280" s="154"/>
      <c r="CH1280" s="154"/>
      <c r="CI1280" s="154"/>
      <c r="CJ1280" s="154"/>
      <c r="CK1280" s="154"/>
      <c r="CL1280" s="154"/>
      <c r="CM1280" s="154"/>
      <c r="CN1280" s="154"/>
      <c r="CO1280" s="154"/>
      <c r="CP1280" s="154"/>
      <c r="CQ1280" s="154"/>
      <c r="CR1280" s="154"/>
      <c r="CS1280" s="154"/>
      <c r="CT1280" s="154"/>
      <c r="CU1280" s="154"/>
      <c r="CV1280" s="154"/>
      <c r="CW1280" s="154"/>
      <c r="CX1280" s="154"/>
      <c r="CY1280" s="154"/>
      <c r="CZ1280" s="154"/>
      <c r="DA1280" s="154"/>
      <c r="DB1280" s="154"/>
      <c r="DC1280" s="154"/>
      <c r="DD1280" s="154"/>
      <c r="DE1280" s="154"/>
      <c r="DF1280" s="154"/>
      <c r="DG1280" s="154"/>
      <c r="DH1280" s="154"/>
      <c r="DI1280" s="154"/>
      <c r="DJ1280" s="154"/>
      <c r="DK1280" s="154"/>
      <c r="DL1280" s="154"/>
      <c r="DM1280" s="154"/>
      <c r="DN1280" s="154"/>
      <c r="DO1280" s="154"/>
      <c r="DP1280" s="154"/>
      <c r="DQ1280" s="154"/>
      <c r="DR1280" s="154"/>
      <c r="DS1280" s="154"/>
      <c r="DT1280" s="154"/>
      <c r="DU1280" s="154"/>
      <c r="DV1280" s="154"/>
      <c r="DW1280" s="154"/>
      <c r="DX1280" s="154"/>
      <c r="DY1280" s="154"/>
      <c r="DZ1280" s="154"/>
      <c r="EA1280" s="154"/>
      <c r="EB1280" s="154"/>
      <c r="EC1280" s="154"/>
      <c r="ED1280" s="154"/>
      <c r="EE1280" s="154"/>
      <c r="EF1280" s="154"/>
      <c r="EG1280" s="154"/>
      <c r="EH1280" s="154"/>
      <c r="EI1280" s="154"/>
      <c r="EJ1280" s="154"/>
      <c r="EK1280" s="154"/>
      <c r="EL1280" s="154"/>
      <c r="EM1280" s="154"/>
      <c r="EN1280" s="154"/>
      <c r="EO1280" s="154"/>
      <c r="EP1280" s="154"/>
      <c r="EQ1280" s="154"/>
      <c r="ER1280" s="154"/>
      <c r="ES1280" s="154"/>
      <c r="ET1280" s="154"/>
      <c r="EU1280" s="154"/>
      <c r="EV1280" s="154"/>
    </row>
    <row r="1281" spans="32:152" ht="12.75">
      <c r="AF1281" s="154"/>
      <c r="AG1281" s="154"/>
      <c r="AH1281" s="154"/>
      <c r="AI1281" s="154"/>
      <c r="AJ1281" s="154"/>
      <c r="AK1281" s="154"/>
      <c r="AL1281" s="154"/>
      <c r="AM1281" s="154"/>
      <c r="AN1281" s="154"/>
      <c r="AO1281" s="154"/>
      <c r="AP1281" s="154"/>
      <c r="AQ1281" s="154"/>
      <c r="AR1281" s="154"/>
      <c r="AS1281" s="154"/>
      <c r="AT1281" s="154"/>
      <c r="AU1281" s="154"/>
      <c r="AV1281" s="154"/>
      <c r="AW1281" s="154"/>
      <c r="AX1281" s="154"/>
      <c r="AY1281" s="154"/>
      <c r="AZ1281" s="154"/>
      <c r="BA1281" s="154"/>
      <c r="BB1281" s="154"/>
      <c r="BC1281" s="154"/>
      <c r="BD1281" s="154"/>
      <c r="BE1281" s="154"/>
      <c r="BF1281" s="154"/>
      <c r="BG1281" s="154"/>
      <c r="BH1281" s="154"/>
      <c r="BI1281" s="154"/>
      <c r="BJ1281" s="154"/>
      <c r="BK1281" s="154"/>
      <c r="BL1281" s="154"/>
      <c r="BM1281" s="154"/>
      <c r="BN1281" s="154"/>
      <c r="BO1281" s="154"/>
      <c r="BP1281" s="154"/>
      <c r="BQ1281" s="154"/>
      <c r="BR1281" s="154"/>
      <c r="BS1281" s="154"/>
      <c r="BT1281" s="154"/>
      <c r="BU1281" s="154"/>
      <c r="BV1281" s="154"/>
      <c r="BW1281" s="154"/>
      <c r="BX1281" s="154"/>
      <c r="BY1281" s="154"/>
      <c r="BZ1281" s="154"/>
      <c r="CA1281" s="154"/>
      <c r="CB1281" s="154"/>
      <c r="CC1281" s="154"/>
      <c r="CD1281" s="154"/>
      <c r="CE1281" s="154"/>
      <c r="CF1281" s="154"/>
      <c r="CG1281" s="154"/>
      <c r="CH1281" s="154"/>
      <c r="CI1281" s="154"/>
      <c r="CJ1281" s="154"/>
      <c r="CK1281" s="154"/>
      <c r="CL1281" s="154"/>
      <c r="CM1281" s="154"/>
      <c r="CN1281" s="154"/>
      <c r="CO1281" s="154"/>
      <c r="CP1281" s="154"/>
      <c r="CQ1281" s="154"/>
      <c r="CR1281" s="154"/>
      <c r="CS1281" s="154"/>
      <c r="CT1281" s="154"/>
      <c r="CU1281" s="154"/>
      <c r="CV1281" s="154"/>
      <c r="CW1281" s="154"/>
      <c r="CX1281" s="154"/>
      <c r="CY1281" s="154"/>
      <c r="CZ1281" s="154"/>
      <c r="DA1281" s="154"/>
      <c r="DB1281" s="154"/>
      <c r="DC1281" s="154"/>
      <c r="DD1281" s="154"/>
      <c r="DE1281" s="154"/>
      <c r="DF1281" s="154"/>
      <c r="DG1281" s="154"/>
      <c r="DH1281" s="154"/>
      <c r="DI1281" s="154"/>
      <c r="DJ1281" s="154"/>
      <c r="DK1281" s="154"/>
      <c r="DL1281" s="154"/>
      <c r="DM1281" s="154"/>
      <c r="DN1281" s="154"/>
      <c r="DO1281" s="154"/>
      <c r="DP1281" s="154"/>
      <c r="DQ1281" s="154"/>
      <c r="DR1281" s="154"/>
      <c r="DS1281" s="154"/>
      <c r="DT1281" s="154"/>
      <c r="DU1281" s="154"/>
      <c r="DV1281" s="154"/>
      <c r="DW1281" s="154"/>
      <c r="DX1281" s="154"/>
      <c r="DY1281" s="154"/>
      <c r="DZ1281" s="154"/>
      <c r="EA1281" s="154"/>
      <c r="EB1281" s="154"/>
      <c r="EC1281" s="154"/>
      <c r="ED1281" s="154"/>
      <c r="EE1281" s="154"/>
      <c r="EF1281" s="154"/>
      <c r="EG1281" s="154"/>
      <c r="EH1281" s="154"/>
      <c r="EI1281" s="154"/>
      <c r="EJ1281" s="154"/>
      <c r="EK1281" s="154"/>
      <c r="EL1281" s="154"/>
      <c r="EM1281" s="154"/>
      <c r="EN1281" s="154"/>
      <c r="EO1281" s="154"/>
      <c r="EP1281" s="154"/>
      <c r="EQ1281" s="154"/>
      <c r="ER1281" s="154"/>
      <c r="ES1281" s="154"/>
      <c r="ET1281" s="154"/>
      <c r="EU1281" s="154"/>
      <c r="EV1281" s="154"/>
    </row>
    <row r="1282" spans="32:152" ht="12.75">
      <c r="AF1282" s="154"/>
      <c r="AG1282" s="154"/>
      <c r="AH1282" s="154"/>
      <c r="AI1282" s="154"/>
      <c r="AJ1282" s="154"/>
      <c r="AK1282" s="154"/>
      <c r="AL1282" s="154"/>
      <c r="AM1282" s="154"/>
      <c r="AN1282" s="154"/>
      <c r="AO1282" s="154"/>
      <c r="AP1282" s="154"/>
      <c r="AQ1282" s="154"/>
      <c r="AR1282" s="154"/>
      <c r="AS1282" s="154"/>
      <c r="AT1282" s="154"/>
      <c r="AU1282" s="154"/>
      <c r="AV1282" s="154"/>
      <c r="AW1282" s="154"/>
      <c r="AX1282" s="154"/>
      <c r="AY1282" s="154"/>
      <c r="AZ1282" s="154"/>
      <c r="BA1282" s="154"/>
      <c r="BB1282" s="154"/>
      <c r="BC1282" s="154"/>
      <c r="BD1282" s="154"/>
      <c r="BE1282" s="154"/>
      <c r="BF1282" s="154"/>
      <c r="BG1282" s="154"/>
      <c r="BH1282" s="154"/>
      <c r="BI1282" s="154"/>
      <c r="BJ1282" s="154"/>
      <c r="BK1282" s="154"/>
      <c r="BL1282" s="154"/>
      <c r="BM1282" s="154"/>
      <c r="BN1282" s="154"/>
      <c r="BO1282" s="154"/>
      <c r="BP1282" s="154"/>
      <c r="BQ1282" s="154"/>
      <c r="BR1282" s="154"/>
      <c r="BS1282" s="154"/>
      <c r="BT1282" s="154"/>
      <c r="BU1282" s="154"/>
      <c r="BV1282" s="154"/>
      <c r="BW1282" s="154"/>
      <c r="BX1282" s="154"/>
      <c r="BY1282" s="154"/>
      <c r="BZ1282" s="154"/>
      <c r="CA1282" s="154"/>
      <c r="CB1282" s="154"/>
      <c r="CC1282" s="154"/>
      <c r="CD1282" s="154"/>
      <c r="CE1282" s="154"/>
      <c r="CF1282" s="154"/>
      <c r="CG1282" s="154"/>
      <c r="CH1282" s="154"/>
      <c r="CI1282" s="154"/>
      <c r="CJ1282" s="154"/>
      <c r="CK1282" s="154"/>
      <c r="CL1282" s="154"/>
      <c r="CM1282" s="154"/>
      <c r="CN1282" s="154"/>
      <c r="CO1282" s="154"/>
      <c r="CP1282" s="154"/>
      <c r="CQ1282" s="154"/>
      <c r="CR1282" s="154"/>
      <c r="CS1282" s="154"/>
      <c r="CT1282" s="154"/>
      <c r="CU1282" s="154"/>
      <c r="CV1282" s="154"/>
      <c r="CW1282" s="154"/>
      <c r="CX1282" s="154"/>
      <c r="CY1282" s="154"/>
      <c r="CZ1282" s="154"/>
      <c r="DA1282" s="154"/>
      <c r="DB1282" s="154"/>
      <c r="DC1282" s="154"/>
      <c r="DD1282" s="154"/>
      <c r="DE1282" s="154"/>
      <c r="DF1282" s="154"/>
      <c r="DG1282" s="154"/>
      <c r="DH1282" s="154"/>
      <c r="DI1282" s="154"/>
      <c r="DJ1282" s="154"/>
      <c r="DK1282" s="154"/>
      <c r="DL1282" s="154"/>
      <c r="DM1282" s="154"/>
      <c r="DN1282" s="154"/>
      <c r="DO1282" s="154"/>
      <c r="DP1282" s="154"/>
      <c r="DQ1282" s="154"/>
      <c r="DR1282" s="154"/>
      <c r="DS1282" s="154"/>
      <c r="DT1282" s="154"/>
      <c r="DU1282" s="154"/>
      <c r="DV1282" s="154"/>
      <c r="DW1282" s="154"/>
      <c r="DX1282" s="154"/>
      <c r="DY1282" s="154"/>
      <c r="DZ1282" s="154"/>
      <c r="EA1282" s="154"/>
      <c r="EB1282" s="154"/>
      <c r="EC1282" s="154"/>
      <c r="ED1282" s="154"/>
      <c r="EE1282" s="154"/>
      <c r="EF1282" s="154"/>
      <c r="EG1282" s="154"/>
      <c r="EH1282" s="154"/>
      <c r="EI1282" s="154"/>
      <c r="EJ1282" s="154"/>
      <c r="EK1282" s="154"/>
      <c r="EL1282" s="154"/>
      <c r="EM1282" s="154"/>
      <c r="EN1282" s="154"/>
      <c r="EO1282" s="154"/>
      <c r="EP1282" s="154"/>
      <c r="EQ1282" s="154"/>
      <c r="ER1282" s="154"/>
      <c r="ES1282" s="154"/>
      <c r="ET1282" s="154"/>
      <c r="EU1282" s="154"/>
      <c r="EV1282" s="154"/>
    </row>
    <row r="1283" spans="32:152" ht="12.75">
      <c r="AF1283" s="154"/>
      <c r="AG1283" s="154"/>
      <c r="AH1283" s="154"/>
      <c r="AI1283" s="154"/>
      <c r="AJ1283" s="154"/>
      <c r="AK1283" s="154"/>
      <c r="AL1283" s="154"/>
      <c r="AM1283" s="154"/>
      <c r="AN1283" s="154"/>
      <c r="AO1283" s="154"/>
      <c r="AP1283" s="154"/>
      <c r="AQ1283" s="154"/>
      <c r="AR1283" s="154"/>
      <c r="AS1283" s="154"/>
      <c r="AT1283" s="154"/>
      <c r="AU1283" s="154"/>
      <c r="AV1283" s="154"/>
      <c r="AW1283" s="154"/>
      <c r="AX1283" s="154"/>
      <c r="AY1283" s="154"/>
      <c r="AZ1283" s="154"/>
      <c r="BA1283" s="154"/>
      <c r="BB1283" s="154"/>
      <c r="BC1283" s="154"/>
      <c r="BD1283" s="154"/>
      <c r="BE1283" s="154"/>
      <c r="BF1283" s="154"/>
      <c r="BG1283" s="154"/>
      <c r="BH1283" s="154"/>
      <c r="BI1283" s="154"/>
      <c r="BJ1283" s="154"/>
      <c r="BK1283" s="154"/>
      <c r="BL1283" s="154"/>
      <c r="BM1283" s="154"/>
      <c r="BN1283" s="154"/>
      <c r="BO1283" s="154"/>
      <c r="BP1283" s="154"/>
      <c r="BQ1283" s="154"/>
      <c r="BR1283" s="154"/>
      <c r="BS1283" s="154"/>
      <c r="BT1283" s="154"/>
      <c r="BU1283" s="154"/>
      <c r="BV1283" s="154"/>
      <c r="BW1283" s="154"/>
      <c r="BX1283" s="154"/>
      <c r="BY1283" s="154"/>
      <c r="BZ1283" s="154"/>
      <c r="CA1283" s="154"/>
      <c r="CB1283" s="154"/>
      <c r="CC1283" s="154"/>
      <c r="CD1283" s="154"/>
      <c r="CE1283" s="154"/>
      <c r="CF1283" s="154"/>
      <c r="CG1283" s="154"/>
      <c r="CH1283" s="154"/>
      <c r="CI1283" s="154"/>
      <c r="CJ1283" s="154"/>
      <c r="CK1283" s="154"/>
      <c r="CL1283" s="154"/>
      <c r="CM1283" s="154"/>
      <c r="CN1283" s="154"/>
      <c r="CO1283" s="154"/>
      <c r="CP1283" s="154"/>
      <c r="CQ1283" s="154"/>
      <c r="CR1283" s="154"/>
      <c r="CS1283" s="154"/>
      <c r="CT1283" s="154"/>
      <c r="CU1283" s="154"/>
      <c r="CV1283" s="154"/>
      <c r="CW1283" s="154"/>
      <c r="CX1283" s="154"/>
      <c r="CY1283" s="154"/>
      <c r="CZ1283" s="154"/>
      <c r="DA1283" s="154"/>
      <c r="DB1283" s="154"/>
      <c r="DC1283" s="154"/>
      <c r="DD1283" s="154"/>
      <c r="DE1283" s="154"/>
      <c r="DF1283" s="154"/>
      <c r="DG1283" s="154"/>
      <c r="DH1283" s="154"/>
      <c r="DI1283" s="154"/>
      <c r="DJ1283" s="154"/>
      <c r="DK1283" s="154"/>
      <c r="DL1283" s="154"/>
      <c r="DM1283" s="154"/>
      <c r="DN1283" s="154"/>
      <c r="DO1283" s="154"/>
      <c r="DP1283" s="154"/>
      <c r="DQ1283" s="154"/>
      <c r="DR1283" s="154"/>
      <c r="DS1283" s="154"/>
      <c r="DT1283" s="154"/>
      <c r="DU1283" s="154"/>
      <c r="DV1283" s="154"/>
      <c r="DW1283" s="154"/>
      <c r="DX1283" s="154"/>
      <c r="DY1283" s="154"/>
      <c r="DZ1283" s="154"/>
      <c r="EA1283" s="154"/>
      <c r="EB1283" s="154"/>
      <c r="EC1283" s="154"/>
      <c r="ED1283" s="154"/>
      <c r="EE1283" s="154"/>
      <c r="EF1283" s="154"/>
      <c r="EG1283" s="154"/>
      <c r="EH1283" s="154"/>
      <c r="EI1283" s="154"/>
      <c r="EJ1283" s="154"/>
      <c r="EK1283" s="154"/>
      <c r="EL1283" s="154"/>
      <c r="EM1283" s="154"/>
      <c r="EN1283" s="154"/>
      <c r="EO1283" s="154"/>
      <c r="EP1283" s="154"/>
      <c r="EQ1283" s="154"/>
      <c r="ER1283" s="154"/>
      <c r="ES1283" s="154"/>
      <c r="ET1283" s="154"/>
      <c r="EU1283" s="154"/>
      <c r="EV1283" s="154"/>
    </row>
    <row r="1284" spans="32:152" ht="12.75">
      <c r="AF1284" s="154"/>
      <c r="AG1284" s="154"/>
      <c r="AH1284" s="154"/>
      <c r="AI1284" s="154"/>
      <c r="AJ1284" s="154"/>
      <c r="AK1284" s="154"/>
      <c r="AL1284" s="154"/>
      <c r="AM1284" s="154"/>
      <c r="AN1284" s="154"/>
      <c r="AO1284" s="154"/>
      <c r="AP1284" s="154"/>
      <c r="AQ1284" s="154"/>
      <c r="AR1284" s="154"/>
      <c r="AS1284" s="154"/>
      <c r="AT1284" s="154"/>
      <c r="AU1284" s="154"/>
      <c r="AV1284" s="154"/>
      <c r="AW1284" s="154"/>
      <c r="AX1284" s="154"/>
      <c r="AY1284" s="154"/>
      <c r="AZ1284" s="154"/>
      <c r="BA1284" s="154"/>
      <c r="BB1284" s="154"/>
      <c r="BC1284" s="154"/>
      <c r="BD1284" s="154"/>
      <c r="BE1284" s="154"/>
      <c r="BF1284" s="154"/>
      <c r="BG1284" s="154"/>
      <c r="BH1284" s="154"/>
      <c r="BI1284" s="154"/>
      <c r="BJ1284" s="154"/>
      <c r="BK1284" s="154"/>
      <c r="BL1284" s="154"/>
      <c r="BM1284" s="154"/>
      <c r="BN1284" s="154"/>
      <c r="BO1284" s="154"/>
      <c r="BP1284" s="154"/>
      <c r="BQ1284" s="154"/>
      <c r="BR1284" s="154"/>
      <c r="BS1284" s="154"/>
      <c r="BT1284" s="154"/>
      <c r="BU1284" s="154"/>
      <c r="BV1284" s="154"/>
      <c r="BW1284" s="154"/>
      <c r="BX1284" s="154"/>
      <c r="BY1284" s="154"/>
      <c r="BZ1284" s="154"/>
      <c r="CA1284" s="154"/>
      <c r="CB1284" s="154"/>
      <c r="CC1284" s="154"/>
      <c r="CD1284" s="154"/>
      <c r="CE1284" s="154"/>
      <c r="CF1284" s="154"/>
      <c r="CG1284" s="154"/>
      <c r="CH1284" s="154"/>
      <c r="CI1284" s="154"/>
      <c r="CJ1284" s="154"/>
      <c r="CK1284" s="154"/>
      <c r="CL1284" s="154"/>
      <c r="CM1284" s="154"/>
      <c r="CN1284" s="154"/>
      <c r="CO1284" s="154"/>
      <c r="CP1284" s="154"/>
      <c r="CQ1284" s="154"/>
      <c r="CR1284" s="154"/>
      <c r="CS1284" s="154"/>
      <c r="CT1284" s="154"/>
      <c r="CU1284" s="154"/>
      <c r="CV1284" s="154"/>
      <c r="CW1284" s="154"/>
      <c r="CX1284" s="154"/>
      <c r="CY1284" s="154"/>
      <c r="CZ1284" s="154"/>
      <c r="DA1284" s="154"/>
      <c r="DB1284" s="154"/>
      <c r="DC1284" s="154"/>
      <c r="DD1284" s="154"/>
      <c r="DE1284" s="154"/>
      <c r="DF1284" s="154"/>
      <c r="DG1284" s="154"/>
      <c r="DH1284" s="154"/>
      <c r="DI1284" s="154"/>
      <c r="DJ1284" s="154"/>
      <c r="DK1284" s="154"/>
      <c r="DL1284" s="154"/>
      <c r="DM1284" s="154"/>
      <c r="DN1284" s="154"/>
      <c r="DO1284" s="154"/>
      <c r="DP1284" s="154"/>
      <c r="DQ1284" s="154"/>
      <c r="DR1284" s="154"/>
      <c r="DS1284" s="154"/>
      <c r="DT1284" s="154"/>
      <c r="DU1284" s="154"/>
      <c r="DV1284" s="154"/>
      <c r="DW1284" s="154"/>
      <c r="DX1284" s="154"/>
      <c r="DY1284" s="154"/>
      <c r="DZ1284" s="154"/>
      <c r="EA1284" s="154"/>
      <c r="EB1284" s="154"/>
      <c r="EC1284" s="154"/>
      <c r="ED1284" s="154"/>
      <c r="EE1284" s="154"/>
      <c r="EF1284" s="154"/>
      <c r="EG1284" s="154"/>
      <c r="EH1284" s="154"/>
      <c r="EI1284" s="154"/>
      <c r="EJ1284" s="154"/>
      <c r="EK1284" s="154"/>
      <c r="EL1284" s="154"/>
      <c r="EM1284" s="154"/>
      <c r="EN1284" s="154"/>
      <c r="EO1284" s="154"/>
      <c r="EP1284" s="154"/>
      <c r="EQ1284" s="154"/>
      <c r="ER1284" s="154"/>
      <c r="ES1284" s="154"/>
      <c r="ET1284" s="154"/>
      <c r="EU1284" s="154"/>
      <c r="EV1284" s="154"/>
    </row>
    <row r="1285" spans="32:152" ht="12.75">
      <c r="AF1285" s="154"/>
      <c r="AG1285" s="154"/>
      <c r="AH1285" s="154"/>
      <c r="AI1285" s="154"/>
      <c r="AJ1285" s="154"/>
      <c r="AK1285" s="154"/>
      <c r="AL1285" s="154"/>
      <c r="AM1285" s="154"/>
      <c r="AN1285" s="154"/>
      <c r="AO1285" s="154"/>
      <c r="AP1285" s="154"/>
      <c r="AQ1285" s="154"/>
      <c r="AR1285" s="154"/>
      <c r="AS1285" s="154"/>
      <c r="AT1285" s="154"/>
      <c r="AU1285" s="154"/>
      <c r="AV1285" s="154"/>
      <c r="AW1285" s="154"/>
      <c r="AX1285" s="154"/>
      <c r="AY1285" s="154"/>
      <c r="AZ1285" s="154"/>
      <c r="BA1285" s="154"/>
      <c r="BB1285" s="154"/>
      <c r="BC1285" s="154"/>
      <c r="BD1285" s="154"/>
      <c r="BE1285" s="154"/>
      <c r="BF1285" s="154"/>
      <c r="BG1285" s="154"/>
      <c r="BH1285" s="154"/>
      <c r="BI1285" s="154"/>
      <c r="BJ1285" s="154"/>
      <c r="BK1285" s="154"/>
      <c r="BL1285" s="154"/>
      <c r="BM1285" s="154"/>
      <c r="BN1285" s="154"/>
      <c r="BO1285" s="154"/>
      <c r="BP1285" s="154"/>
      <c r="BQ1285" s="154"/>
      <c r="BR1285" s="154"/>
      <c r="BS1285" s="154"/>
      <c r="BT1285" s="154"/>
      <c r="BU1285" s="154"/>
      <c r="BV1285" s="154"/>
      <c r="BW1285" s="154"/>
      <c r="BX1285" s="154"/>
      <c r="BY1285" s="154"/>
      <c r="BZ1285" s="154"/>
      <c r="CA1285" s="154"/>
      <c r="CB1285" s="154"/>
      <c r="CC1285" s="154"/>
      <c r="CD1285" s="154"/>
      <c r="CE1285" s="154"/>
      <c r="CF1285" s="154"/>
      <c r="CG1285" s="154"/>
      <c r="CH1285" s="154"/>
      <c r="CI1285" s="154"/>
      <c r="CJ1285" s="154"/>
      <c r="CK1285" s="154"/>
      <c r="CL1285" s="154"/>
      <c r="CM1285" s="154"/>
      <c r="CN1285" s="154"/>
      <c r="CO1285" s="154"/>
      <c r="CP1285" s="154"/>
      <c r="CQ1285" s="154"/>
      <c r="CR1285" s="154"/>
      <c r="CS1285" s="154"/>
      <c r="CT1285" s="154"/>
      <c r="CU1285" s="154"/>
      <c r="CV1285" s="154"/>
      <c r="CW1285" s="154"/>
      <c r="CX1285" s="154"/>
      <c r="CY1285" s="154"/>
      <c r="CZ1285" s="154"/>
      <c r="DA1285" s="154"/>
      <c r="DB1285" s="154"/>
      <c r="DC1285" s="154"/>
      <c r="DD1285" s="154"/>
      <c r="DE1285" s="154"/>
      <c r="DF1285" s="154"/>
      <c r="DG1285" s="154"/>
      <c r="DH1285" s="154"/>
      <c r="DI1285" s="154"/>
      <c r="DJ1285" s="154"/>
      <c r="DK1285" s="154"/>
      <c r="DL1285" s="154"/>
      <c r="DM1285" s="154"/>
      <c r="DN1285" s="154"/>
      <c r="DO1285" s="154"/>
      <c r="DP1285" s="154"/>
      <c r="DQ1285" s="154"/>
      <c r="DR1285" s="154"/>
      <c r="DS1285" s="154"/>
      <c r="DT1285" s="154"/>
      <c r="DU1285" s="154"/>
      <c r="DV1285" s="154"/>
      <c r="DW1285" s="154"/>
      <c r="DX1285" s="154"/>
      <c r="DY1285" s="154"/>
      <c r="DZ1285" s="154"/>
      <c r="EA1285" s="154"/>
      <c r="EB1285" s="154"/>
      <c r="EC1285" s="154"/>
      <c r="ED1285" s="154"/>
      <c r="EE1285" s="154"/>
      <c r="EF1285" s="154"/>
      <c r="EG1285" s="154"/>
      <c r="EH1285" s="154"/>
      <c r="EI1285" s="154"/>
      <c r="EJ1285" s="154"/>
      <c r="EK1285" s="154"/>
      <c r="EL1285" s="154"/>
      <c r="EM1285" s="154"/>
      <c r="EN1285" s="154"/>
      <c r="EO1285" s="154"/>
      <c r="EP1285" s="154"/>
      <c r="EQ1285" s="154"/>
      <c r="ER1285" s="154"/>
      <c r="ES1285" s="154"/>
      <c r="ET1285" s="154"/>
      <c r="EU1285" s="154"/>
      <c r="EV1285" s="154"/>
    </row>
    <row r="1286" spans="32:152" ht="12.75">
      <c r="AF1286" s="154"/>
      <c r="AG1286" s="154"/>
      <c r="AH1286" s="154"/>
      <c r="AI1286" s="154"/>
      <c r="AJ1286" s="154"/>
      <c r="AK1286" s="154"/>
      <c r="AL1286" s="154"/>
      <c r="AM1286" s="154"/>
      <c r="AN1286" s="154"/>
      <c r="AO1286" s="154"/>
      <c r="AP1286" s="154"/>
      <c r="AQ1286" s="154"/>
      <c r="AR1286" s="154"/>
      <c r="AS1286" s="154"/>
      <c r="AT1286" s="154"/>
      <c r="AU1286" s="154"/>
      <c r="AV1286" s="154"/>
      <c r="AW1286" s="154"/>
      <c r="AX1286" s="154"/>
      <c r="AY1286" s="154"/>
      <c r="AZ1286" s="154"/>
      <c r="BA1286" s="154"/>
      <c r="BB1286" s="154"/>
      <c r="BC1286" s="154"/>
      <c r="BD1286" s="154"/>
      <c r="BE1286" s="154"/>
      <c r="BF1286" s="154"/>
      <c r="BG1286" s="154"/>
      <c r="BH1286" s="154"/>
      <c r="BI1286" s="154"/>
      <c r="BJ1286" s="154"/>
      <c r="BK1286" s="154"/>
      <c r="BL1286" s="154"/>
      <c r="BM1286" s="154"/>
      <c r="BN1286" s="154"/>
      <c r="BO1286" s="154"/>
      <c r="BP1286" s="154"/>
      <c r="BQ1286" s="154"/>
      <c r="BR1286" s="154"/>
      <c r="BS1286" s="154"/>
      <c r="BT1286" s="154"/>
      <c r="BU1286" s="154"/>
      <c r="BV1286" s="154"/>
      <c r="BW1286" s="154"/>
      <c r="BX1286" s="154"/>
      <c r="BY1286" s="154"/>
      <c r="BZ1286" s="154"/>
      <c r="CA1286" s="154"/>
      <c r="CB1286" s="154"/>
      <c r="CC1286" s="154"/>
      <c r="CD1286" s="154"/>
      <c r="CE1286" s="154"/>
      <c r="CF1286" s="154"/>
      <c r="CG1286" s="154"/>
      <c r="CH1286" s="154"/>
      <c r="CI1286" s="154"/>
      <c r="CJ1286" s="154"/>
      <c r="CK1286" s="154"/>
      <c r="CL1286" s="154"/>
      <c r="CM1286" s="154"/>
      <c r="CN1286" s="154"/>
      <c r="CO1286" s="154"/>
      <c r="CP1286" s="154"/>
      <c r="CQ1286" s="154"/>
      <c r="CR1286" s="154"/>
      <c r="CS1286" s="154"/>
      <c r="CT1286" s="154"/>
      <c r="CU1286" s="154"/>
      <c r="CV1286" s="154"/>
      <c r="CW1286" s="154"/>
      <c r="CX1286" s="154"/>
      <c r="CY1286" s="154"/>
      <c r="CZ1286" s="154"/>
      <c r="DA1286" s="154"/>
      <c r="DB1286" s="154"/>
      <c r="DC1286" s="154"/>
      <c r="DD1286" s="154"/>
      <c r="DE1286" s="154"/>
      <c r="DF1286" s="154"/>
      <c r="DG1286" s="154"/>
      <c r="DH1286" s="154"/>
      <c r="DI1286" s="154"/>
      <c r="DJ1286" s="154"/>
      <c r="DK1286" s="154"/>
      <c r="DL1286" s="154"/>
      <c r="DM1286" s="154"/>
      <c r="DN1286" s="154"/>
      <c r="DO1286" s="154"/>
      <c r="DP1286" s="154"/>
      <c r="DQ1286" s="154"/>
      <c r="DR1286" s="154"/>
      <c r="DS1286" s="154"/>
      <c r="DT1286" s="154"/>
      <c r="DU1286" s="154"/>
      <c r="DV1286" s="154"/>
      <c r="DW1286" s="154"/>
      <c r="DX1286" s="154"/>
      <c r="DY1286" s="154"/>
      <c r="DZ1286" s="154"/>
      <c r="EA1286" s="154"/>
      <c r="EB1286" s="154"/>
      <c r="EC1286" s="154"/>
      <c r="ED1286" s="154"/>
      <c r="EE1286" s="154"/>
      <c r="EF1286" s="154"/>
      <c r="EG1286" s="154"/>
      <c r="EH1286" s="154"/>
      <c r="EI1286" s="154"/>
      <c r="EJ1286" s="154"/>
      <c r="EK1286" s="154"/>
      <c r="EL1286" s="154"/>
      <c r="EM1286" s="154"/>
      <c r="EN1286" s="154"/>
      <c r="EO1286" s="154"/>
      <c r="EP1286" s="154"/>
      <c r="EQ1286" s="154"/>
      <c r="ER1286" s="154"/>
      <c r="ES1286" s="154"/>
      <c r="ET1286" s="154"/>
      <c r="EU1286" s="154"/>
      <c r="EV1286" s="154"/>
    </row>
    <row r="1287" spans="32:152" ht="12.75">
      <c r="AF1287" s="154"/>
      <c r="AG1287" s="154"/>
      <c r="AH1287" s="154"/>
      <c r="AI1287" s="154"/>
      <c r="AJ1287" s="154"/>
      <c r="AK1287" s="154"/>
      <c r="AL1287" s="154"/>
      <c r="AM1287" s="154"/>
      <c r="AN1287" s="154"/>
      <c r="AO1287" s="154"/>
      <c r="AP1287" s="154"/>
      <c r="AQ1287" s="154"/>
      <c r="AR1287" s="154"/>
      <c r="AS1287" s="154"/>
      <c r="AT1287" s="154"/>
      <c r="AU1287" s="154"/>
      <c r="AV1287" s="154"/>
      <c r="AW1287" s="154"/>
      <c r="AX1287" s="154"/>
      <c r="AY1287" s="154"/>
      <c r="AZ1287" s="154"/>
      <c r="BA1287" s="154"/>
      <c r="BB1287" s="154"/>
      <c r="BC1287" s="154"/>
      <c r="BD1287" s="154"/>
      <c r="BE1287" s="154"/>
      <c r="BF1287" s="154"/>
      <c r="BG1287" s="154"/>
      <c r="BH1287" s="154"/>
      <c r="BI1287" s="154"/>
      <c r="BJ1287" s="154"/>
      <c r="BK1287" s="154"/>
      <c r="BL1287" s="154"/>
      <c r="BM1287" s="154"/>
      <c r="BN1287" s="154"/>
      <c r="BO1287" s="154"/>
      <c r="BP1287" s="154"/>
      <c r="BQ1287" s="154"/>
      <c r="BR1287" s="154"/>
      <c r="BS1287" s="154"/>
      <c r="BT1287" s="154"/>
      <c r="BU1287" s="154"/>
      <c r="BV1287" s="154"/>
      <c r="BW1287" s="154"/>
      <c r="BX1287" s="154"/>
      <c r="BY1287" s="154"/>
      <c r="BZ1287" s="154"/>
      <c r="CA1287" s="154"/>
      <c r="CB1287" s="154"/>
      <c r="CC1287" s="154"/>
      <c r="CD1287" s="154"/>
      <c r="CE1287" s="154"/>
      <c r="CF1287" s="154"/>
      <c r="CG1287" s="154"/>
      <c r="CH1287" s="154"/>
      <c r="CI1287" s="154"/>
      <c r="CJ1287" s="154"/>
      <c r="CK1287" s="154"/>
      <c r="CL1287" s="154"/>
      <c r="CM1287" s="154"/>
      <c r="CN1287" s="154"/>
      <c r="CO1287" s="154"/>
      <c r="CP1287" s="154"/>
      <c r="CQ1287" s="154"/>
      <c r="CR1287" s="154"/>
      <c r="CS1287" s="154"/>
      <c r="CT1287" s="154"/>
      <c r="CU1287" s="154"/>
      <c r="CV1287" s="154"/>
      <c r="CW1287" s="154"/>
      <c r="CX1287" s="154"/>
      <c r="CY1287" s="154"/>
      <c r="CZ1287" s="154"/>
      <c r="DA1287" s="154"/>
      <c r="DB1287" s="154"/>
      <c r="DC1287" s="154"/>
      <c r="DD1287" s="154"/>
      <c r="DE1287" s="154"/>
      <c r="DF1287" s="154"/>
      <c r="DG1287" s="154"/>
      <c r="DH1287" s="154"/>
      <c r="DI1287" s="154"/>
      <c r="DJ1287" s="154"/>
      <c r="DK1287" s="154"/>
      <c r="DL1287" s="154"/>
      <c r="DM1287" s="154"/>
      <c r="DN1287" s="154"/>
      <c r="DO1287" s="154"/>
      <c r="DP1287" s="154"/>
      <c r="DQ1287" s="154"/>
      <c r="DR1287" s="154"/>
      <c r="DS1287" s="154"/>
      <c r="DT1287" s="154"/>
      <c r="DU1287" s="154"/>
      <c r="DV1287" s="154"/>
      <c r="DW1287" s="154"/>
      <c r="DX1287" s="154"/>
      <c r="DY1287" s="154"/>
      <c r="DZ1287" s="154"/>
      <c r="EA1287" s="154"/>
      <c r="EB1287" s="154"/>
      <c r="EC1287" s="154"/>
      <c r="ED1287" s="154"/>
      <c r="EE1287" s="154"/>
      <c r="EF1287" s="154"/>
      <c r="EG1287" s="154"/>
      <c r="EH1287" s="154"/>
      <c r="EI1287" s="154"/>
      <c r="EJ1287" s="154"/>
      <c r="EK1287" s="154"/>
      <c r="EL1287" s="154"/>
      <c r="EM1287" s="154"/>
      <c r="EN1287" s="154"/>
      <c r="EO1287" s="154"/>
      <c r="EP1287" s="154"/>
      <c r="EQ1287" s="154"/>
      <c r="ER1287" s="154"/>
      <c r="ES1287" s="154"/>
      <c r="ET1287" s="154"/>
      <c r="EU1287" s="154"/>
      <c r="EV1287" s="154"/>
    </row>
    <row r="1288" spans="32:152" ht="12.75">
      <c r="AF1288" s="154"/>
      <c r="AG1288" s="154"/>
      <c r="AH1288" s="154"/>
      <c r="AI1288" s="154"/>
      <c r="AJ1288" s="154"/>
      <c r="AK1288" s="154"/>
      <c r="AL1288" s="154"/>
      <c r="AM1288" s="154"/>
      <c r="AN1288" s="154"/>
      <c r="AO1288" s="154"/>
      <c r="AP1288" s="154"/>
      <c r="AQ1288" s="154"/>
      <c r="AR1288" s="154"/>
      <c r="AS1288" s="154"/>
      <c r="AT1288" s="154"/>
      <c r="AU1288" s="154"/>
      <c r="AV1288" s="154"/>
      <c r="AW1288" s="154"/>
      <c r="AX1288" s="154"/>
      <c r="AY1288" s="154"/>
      <c r="AZ1288" s="154"/>
      <c r="BA1288" s="154"/>
      <c r="BB1288" s="154"/>
      <c r="BC1288" s="154"/>
      <c r="BD1288" s="154"/>
      <c r="BE1288" s="154"/>
      <c r="BF1288" s="154"/>
      <c r="BG1288" s="154"/>
      <c r="BH1288" s="154"/>
      <c r="BI1288" s="154"/>
      <c r="BJ1288" s="154"/>
      <c r="BK1288" s="154"/>
      <c r="BL1288" s="154"/>
      <c r="BM1288" s="154"/>
      <c r="BN1288" s="154"/>
      <c r="BO1288" s="154"/>
      <c r="BP1288" s="154"/>
      <c r="BQ1288" s="154"/>
      <c r="BR1288" s="154"/>
      <c r="BS1288" s="154"/>
      <c r="BT1288" s="154"/>
      <c r="BU1288" s="154"/>
      <c r="BV1288" s="154"/>
      <c r="BW1288" s="154"/>
      <c r="BX1288" s="154"/>
      <c r="BY1288" s="154"/>
      <c r="BZ1288" s="154"/>
      <c r="CA1288" s="154"/>
      <c r="CB1288" s="154"/>
      <c r="CC1288" s="154"/>
      <c r="CD1288" s="154"/>
      <c r="CE1288" s="154"/>
      <c r="CF1288" s="154"/>
      <c r="CG1288" s="154"/>
      <c r="CH1288" s="154"/>
      <c r="CI1288" s="154"/>
      <c r="CJ1288" s="154"/>
      <c r="CK1288" s="154"/>
      <c r="CL1288" s="154"/>
      <c r="CM1288" s="154"/>
      <c r="CN1288" s="154"/>
      <c r="CO1288" s="154"/>
      <c r="CP1288" s="154"/>
      <c r="CQ1288" s="154"/>
      <c r="CR1288" s="154"/>
      <c r="CS1288" s="154"/>
      <c r="CT1288" s="154"/>
      <c r="CU1288" s="154"/>
      <c r="CV1288" s="154"/>
      <c r="CW1288" s="154"/>
      <c r="CX1288" s="154"/>
      <c r="CY1288" s="154"/>
      <c r="CZ1288" s="154"/>
      <c r="DA1288" s="154"/>
      <c r="DB1288" s="154"/>
      <c r="DC1288" s="154"/>
      <c r="DD1288" s="154"/>
      <c r="DE1288" s="154"/>
      <c r="DF1288" s="154"/>
      <c r="DG1288" s="154"/>
      <c r="DH1288" s="154"/>
      <c r="DI1288" s="154"/>
      <c r="DJ1288" s="154"/>
      <c r="DK1288" s="154"/>
      <c r="DL1288" s="154"/>
      <c r="DM1288" s="154"/>
      <c r="DN1288" s="154"/>
      <c r="DO1288" s="154"/>
      <c r="DP1288" s="154"/>
      <c r="DQ1288" s="154"/>
      <c r="DR1288" s="154"/>
      <c r="DS1288" s="154"/>
      <c r="DT1288" s="154"/>
      <c r="DU1288" s="154"/>
      <c r="DV1288" s="154"/>
      <c r="DW1288" s="154"/>
      <c r="DX1288" s="154"/>
      <c r="DY1288" s="154"/>
      <c r="DZ1288" s="154"/>
      <c r="EA1288" s="154"/>
      <c r="EB1288" s="154"/>
      <c r="EC1288" s="154"/>
      <c r="ED1288" s="154"/>
      <c r="EE1288" s="154"/>
      <c r="EF1288" s="154"/>
      <c r="EG1288" s="154"/>
      <c r="EH1288" s="154"/>
      <c r="EI1288" s="154"/>
      <c r="EJ1288" s="154"/>
      <c r="EK1288" s="154"/>
      <c r="EL1288" s="154"/>
      <c r="EM1288" s="154"/>
      <c r="EN1288" s="154"/>
      <c r="EO1288" s="154"/>
      <c r="EP1288" s="154"/>
      <c r="EQ1288" s="154"/>
      <c r="ER1288" s="154"/>
      <c r="ES1288" s="154"/>
      <c r="ET1288" s="154"/>
      <c r="EU1288" s="154"/>
      <c r="EV1288" s="154"/>
    </row>
    <row r="1289" spans="32:152" ht="12.75">
      <c r="AF1289" s="154"/>
      <c r="AG1289" s="154"/>
      <c r="AH1289" s="154"/>
      <c r="AI1289" s="154"/>
      <c r="AJ1289" s="154"/>
      <c r="AK1289" s="154"/>
      <c r="AL1289" s="154"/>
      <c r="AM1289" s="154"/>
      <c r="AN1289" s="154"/>
      <c r="AO1289" s="154"/>
      <c r="AP1289" s="154"/>
      <c r="AQ1289" s="154"/>
      <c r="AR1289" s="154"/>
      <c r="AS1289" s="154"/>
      <c r="AT1289" s="154"/>
      <c r="AU1289" s="154"/>
      <c r="AV1289" s="154"/>
      <c r="AW1289" s="154"/>
      <c r="AX1289" s="154"/>
      <c r="AY1289" s="154"/>
      <c r="AZ1289" s="154"/>
      <c r="BA1289" s="154"/>
      <c r="BB1289" s="154"/>
      <c r="BC1289" s="154"/>
      <c r="BD1289" s="154"/>
      <c r="BE1289" s="154"/>
      <c r="BF1289" s="154"/>
      <c r="BG1289" s="154"/>
      <c r="BH1289" s="154"/>
      <c r="BI1289" s="154"/>
      <c r="BJ1289" s="154"/>
      <c r="BK1289" s="154"/>
      <c r="BL1289" s="154"/>
      <c r="BM1289" s="154"/>
      <c r="BN1289" s="154"/>
      <c r="BO1289" s="154"/>
      <c r="BP1289" s="154"/>
      <c r="BQ1289" s="154"/>
      <c r="BR1289" s="154"/>
      <c r="BS1289" s="154"/>
      <c r="BT1289" s="154"/>
      <c r="BU1289" s="154"/>
      <c r="BV1289" s="154"/>
      <c r="BW1289" s="154"/>
      <c r="BX1289" s="154"/>
      <c r="BY1289" s="154"/>
      <c r="BZ1289" s="154"/>
      <c r="CA1289" s="154"/>
      <c r="CB1289" s="154"/>
      <c r="CC1289" s="154"/>
      <c r="CD1289" s="154"/>
      <c r="CE1289" s="154"/>
      <c r="CF1289" s="154"/>
      <c r="CG1289" s="154"/>
      <c r="CH1289" s="154"/>
      <c r="CI1289" s="154"/>
      <c r="CJ1289" s="154"/>
      <c r="CK1289" s="154"/>
      <c r="CL1289" s="154"/>
      <c r="CM1289" s="154"/>
      <c r="CN1289" s="154"/>
      <c r="CO1289" s="154"/>
      <c r="CP1289" s="154"/>
      <c r="CQ1289" s="154"/>
      <c r="CR1289" s="154"/>
      <c r="CS1289" s="154"/>
      <c r="CT1289" s="154"/>
      <c r="CU1289" s="154"/>
      <c r="CV1289" s="154"/>
      <c r="CW1289" s="154"/>
      <c r="CX1289" s="154"/>
      <c r="CY1289" s="154"/>
      <c r="CZ1289" s="154"/>
      <c r="DA1289" s="154"/>
      <c r="DB1289" s="154"/>
      <c r="DC1289" s="154"/>
      <c r="DD1289" s="154"/>
      <c r="DE1289" s="154"/>
      <c r="DF1289" s="154"/>
      <c r="DG1289" s="154"/>
      <c r="DH1289" s="154"/>
      <c r="DI1289" s="154"/>
      <c r="DJ1289" s="154"/>
      <c r="DK1289" s="154"/>
      <c r="DL1289" s="154"/>
      <c r="DM1289" s="154"/>
      <c r="DN1289" s="154"/>
      <c r="DO1289" s="154"/>
      <c r="DP1289" s="154"/>
      <c r="DQ1289" s="154"/>
      <c r="DR1289" s="154"/>
      <c r="DS1289" s="154"/>
      <c r="DT1289" s="154"/>
      <c r="DU1289" s="154"/>
      <c r="DV1289" s="154"/>
      <c r="DW1289" s="154"/>
      <c r="DX1289" s="154"/>
      <c r="DY1289" s="154"/>
      <c r="DZ1289" s="154"/>
      <c r="EA1289" s="154"/>
      <c r="EB1289" s="154"/>
      <c r="EC1289" s="154"/>
      <c r="ED1289" s="154"/>
      <c r="EE1289" s="154"/>
      <c r="EF1289" s="154"/>
      <c r="EG1289" s="154"/>
      <c r="EH1289" s="154"/>
      <c r="EI1289" s="154"/>
      <c r="EJ1289" s="154"/>
      <c r="EK1289" s="154"/>
      <c r="EL1289" s="154"/>
      <c r="EM1289" s="154"/>
      <c r="EN1289" s="154"/>
      <c r="EO1289" s="154"/>
      <c r="EP1289" s="154"/>
      <c r="EQ1289" s="154"/>
      <c r="ER1289" s="154"/>
      <c r="ES1289" s="154"/>
      <c r="ET1289" s="154"/>
      <c r="EU1289" s="154"/>
      <c r="EV1289" s="154"/>
    </row>
    <row r="1290" spans="32:152" ht="12.75">
      <c r="AF1290" s="154"/>
      <c r="AG1290" s="154"/>
      <c r="AH1290" s="154"/>
      <c r="AI1290" s="154"/>
      <c r="AJ1290" s="154"/>
      <c r="AK1290" s="154"/>
      <c r="AL1290" s="154"/>
      <c r="AM1290" s="154"/>
      <c r="AN1290" s="154"/>
      <c r="AO1290" s="154"/>
      <c r="AP1290" s="154"/>
      <c r="AQ1290" s="154"/>
      <c r="AR1290" s="154"/>
      <c r="AS1290" s="154"/>
      <c r="AT1290" s="154"/>
      <c r="AU1290" s="154"/>
      <c r="AV1290" s="154"/>
      <c r="AW1290" s="154"/>
      <c r="AX1290" s="154"/>
      <c r="AY1290" s="154"/>
      <c r="AZ1290" s="154"/>
      <c r="BA1290" s="154"/>
      <c r="BB1290" s="154"/>
      <c r="BC1290" s="154"/>
      <c r="BD1290" s="154"/>
      <c r="BE1290" s="154"/>
      <c r="BF1290" s="154"/>
      <c r="BG1290" s="154"/>
      <c r="BH1290" s="154"/>
      <c r="BI1290" s="154"/>
      <c r="BJ1290" s="154"/>
      <c r="BK1290" s="154"/>
      <c r="BL1290" s="154"/>
      <c r="BM1290" s="154"/>
      <c r="BN1290" s="154"/>
      <c r="BO1290" s="154"/>
      <c r="BP1290" s="154"/>
      <c r="BQ1290" s="154"/>
      <c r="BR1290" s="154"/>
      <c r="BS1290" s="154"/>
      <c r="BT1290" s="154"/>
      <c r="BU1290" s="154"/>
      <c r="BV1290" s="154"/>
      <c r="BW1290" s="154"/>
      <c r="BX1290" s="154"/>
      <c r="BY1290" s="154"/>
      <c r="BZ1290" s="154"/>
      <c r="CA1290" s="154"/>
      <c r="CB1290" s="154"/>
      <c r="CC1290" s="154"/>
      <c r="CD1290" s="154"/>
      <c r="CE1290" s="154"/>
      <c r="CF1290" s="154"/>
      <c r="CG1290" s="154"/>
      <c r="CH1290" s="154"/>
      <c r="CI1290" s="154"/>
      <c r="CJ1290" s="154"/>
      <c r="CK1290" s="154"/>
      <c r="CL1290" s="154"/>
      <c r="CM1290" s="154"/>
      <c r="CN1290" s="154"/>
      <c r="CO1290" s="154"/>
      <c r="CP1290" s="154"/>
      <c r="CQ1290" s="154"/>
      <c r="CR1290" s="154"/>
      <c r="CS1290" s="154"/>
      <c r="CT1290" s="154"/>
      <c r="CU1290" s="154"/>
      <c r="CV1290" s="154"/>
      <c r="CW1290" s="154"/>
      <c r="CX1290" s="154"/>
      <c r="CY1290" s="154"/>
      <c r="CZ1290" s="154"/>
      <c r="DA1290" s="154"/>
      <c r="DB1290" s="154"/>
      <c r="DC1290" s="154"/>
      <c r="DD1290" s="154"/>
      <c r="DE1290" s="154"/>
      <c r="DF1290" s="154"/>
      <c r="DG1290" s="154"/>
      <c r="DH1290" s="154"/>
      <c r="DI1290" s="154"/>
      <c r="DJ1290" s="154"/>
      <c r="DK1290" s="154"/>
      <c r="DL1290" s="154"/>
      <c r="DM1290" s="154"/>
      <c r="DN1290" s="154"/>
      <c r="DO1290" s="154"/>
      <c r="DP1290" s="154"/>
      <c r="DQ1290" s="154"/>
      <c r="DR1290" s="154"/>
      <c r="DS1290" s="154"/>
      <c r="DT1290" s="154"/>
      <c r="DU1290" s="154"/>
      <c r="DV1290" s="154"/>
      <c r="DW1290" s="154"/>
      <c r="DX1290" s="154"/>
      <c r="DY1290" s="154"/>
      <c r="DZ1290" s="154"/>
      <c r="EA1290" s="154"/>
      <c r="EB1290" s="154"/>
      <c r="EC1290" s="154"/>
      <c r="ED1290" s="154"/>
      <c r="EE1290" s="154"/>
      <c r="EF1290" s="154"/>
      <c r="EG1290" s="154"/>
      <c r="EH1290" s="154"/>
      <c r="EI1290" s="154"/>
      <c r="EJ1290" s="154"/>
      <c r="EK1290" s="154"/>
      <c r="EL1290" s="154"/>
      <c r="EM1290" s="154"/>
      <c r="EN1290" s="154"/>
      <c r="EO1290" s="154"/>
      <c r="EP1290" s="154"/>
      <c r="EQ1290" s="154"/>
      <c r="ER1290" s="154"/>
      <c r="ES1290" s="154"/>
      <c r="ET1290" s="154"/>
      <c r="EU1290" s="154"/>
      <c r="EV1290" s="154"/>
    </row>
    <row r="1291" spans="32:152" ht="12.75">
      <c r="AF1291" s="154"/>
      <c r="AG1291" s="154"/>
      <c r="AH1291" s="154"/>
      <c r="AI1291" s="154"/>
      <c r="AJ1291" s="154"/>
      <c r="AK1291" s="154"/>
      <c r="AL1291" s="154"/>
      <c r="AM1291" s="154"/>
      <c r="AN1291" s="154"/>
      <c r="AO1291" s="154"/>
      <c r="AP1291" s="154"/>
      <c r="AQ1291" s="154"/>
      <c r="AR1291" s="154"/>
      <c r="AS1291" s="154"/>
      <c r="AT1291" s="154"/>
      <c r="AU1291" s="154"/>
      <c r="AV1291" s="154"/>
      <c r="AW1291" s="154"/>
      <c r="AX1291" s="154"/>
      <c r="AY1291" s="154"/>
      <c r="AZ1291" s="154"/>
      <c r="BA1291" s="154"/>
      <c r="BB1291" s="154"/>
      <c r="BC1291" s="154"/>
      <c r="BD1291" s="154"/>
      <c r="BE1291" s="154"/>
      <c r="BF1291" s="154"/>
      <c r="BG1291" s="154"/>
      <c r="BH1291" s="154"/>
      <c r="BI1291" s="154"/>
      <c r="BJ1291" s="154"/>
      <c r="BK1291" s="154"/>
      <c r="BL1291" s="154"/>
      <c r="BM1291" s="154"/>
      <c r="BN1291" s="154"/>
      <c r="BO1291" s="154"/>
      <c r="BP1291" s="154"/>
      <c r="BQ1291" s="154"/>
      <c r="BR1291" s="154"/>
      <c r="BS1291" s="154"/>
      <c r="BT1291" s="154"/>
      <c r="BU1291" s="154"/>
      <c r="BV1291" s="154"/>
      <c r="BW1291" s="154"/>
      <c r="BX1291" s="154"/>
      <c r="BY1291" s="154"/>
      <c r="BZ1291" s="154"/>
      <c r="CA1291" s="154"/>
      <c r="CB1291" s="154"/>
      <c r="CC1291" s="154"/>
      <c r="CD1291" s="154"/>
      <c r="CE1291" s="154"/>
      <c r="CF1291" s="154"/>
      <c r="CG1291" s="154"/>
      <c r="CH1291" s="154"/>
      <c r="CI1291" s="154"/>
      <c r="CJ1291" s="154"/>
      <c r="CK1291" s="154"/>
      <c r="CL1291" s="154"/>
      <c r="CM1291" s="154"/>
      <c r="CN1291" s="154"/>
      <c r="CO1291" s="154"/>
      <c r="CP1291" s="154"/>
      <c r="CQ1291" s="154"/>
      <c r="CR1291" s="154"/>
      <c r="CS1291" s="154"/>
      <c r="CT1291" s="154"/>
      <c r="CU1291" s="154"/>
      <c r="CV1291" s="154"/>
      <c r="CW1291" s="154"/>
      <c r="CX1291" s="154"/>
      <c r="CY1291" s="154"/>
      <c r="CZ1291" s="154"/>
      <c r="DA1291" s="154"/>
      <c r="DB1291" s="154"/>
      <c r="DC1291" s="154"/>
      <c r="DD1291" s="154"/>
      <c r="DE1291" s="154"/>
      <c r="DF1291" s="154"/>
      <c r="DG1291" s="154"/>
      <c r="DH1291" s="154"/>
      <c r="DI1291" s="154"/>
      <c r="DJ1291" s="154"/>
      <c r="DK1291" s="154"/>
      <c r="DL1291" s="154"/>
      <c r="DM1291" s="154"/>
      <c r="DN1291" s="154"/>
      <c r="DO1291" s="154"/>
      <c r="DP1291" s="154"/>
      <c r="DQ1291" s="154"/>
      <c r="DR1291" s="154"/>
      <c r="DS1291" s="154"/>
      <c r="DT1291" s="154"/>
      <c r="DU1291" s="154"/>
      <c r="DV1291" s="154"/>
      <c r="DW1291" s="154"/>
      <c r="DX1291" s="154"/>
      <c r="DY1291" s="154"/>
      <c r="DZ1291" s="154"/>
      <c r="EA1291" s="154"/>
      <c r="EB1291" s="154"/>
      <c r="EC1291" s="154"/>
      <c r="ED1291" s="154"/>
      <c r="EE1291" s="154"/>
      <c r="EF1291" s="154"/>
      <c r="EG1291" s="154"/>
      <c r="EH1291" s="154"/>
      <c r="EI1291" s="154"/>
      <c r="EJ1291" s="154"/>
      <c r="EK1291" s="154"/>
      <c r="EL1291" s="154"/>
      <c r="EM1291" s="154"/>
      <c r="EN1291" s="154"/>
      <c r="EO1291" s="154"/>
      <c r="EP1291" s="154"/>
      <c r="EQ1291" s="154"/>
      <c r="ER1291" s="154"/>
      <c r="ES1291" s="154"/>
      <c r="ET1291" s="154"/>
      <c r="EU1291" s="154"/>
      <c r="EV1291" s="154"/>
    </row>
    <row r="1292" spans="32:152" ht="12.75">
      <c r="AF1292" s="154"/>
      <c r="AG1292" s="154"/>
      <c r="AH1292" s="154"/>
      <c r="AI1292" s="154"/>
      <c r="AJ1292" s="154"/>
      <c r="AK1292" s="154"/>
      <c r="AL1292" s="154"/>
      <c r="AM1292" s="154"/>
      <c r="AN1292" s="154"/>
      <c r="AO1292" s="154"/>
      <c r="AP1292" s="154"/>
      <c r="AQ1292" s="154"/>
      <c r="AR1292" s="154"/>
      <c r="AS1292" s="154"/>
      <c r="AT1292" s="154"/>
      <c r="AU1292" s="154"/>
      <c r="AV1292" s="154"/>
      <c r="AW1292" s="154"/>
      <c r="AX1292" s="154"/>
      <c r="AY1292" s="154"/>
      <c r="AZ1292" s="154"/>
      <c r="BA1292" s="154"/>
      <c r="BB1292" s="154"/>
      <c r="BC1292" s="154"/>
      <c r="BD1292" s="154"/>
      <c r="BE1292" s="154"/>
      <c r="BF1292" s="154"/>
      <c r="BG1292" s="154"/>
      <c r="BH1292" s="154"/>
      <c r="BI1292" s="154"/>
      <c r="BJ1292" s="154"/>
      <c r="BK1292" s="154"/>
      <c r="BL1292" s="154"/>
      <c r="BM1292" s="154"/>
      <c r="BN1292" s="154"/>
      <c r="BO1292" s="154"/>
      <c r="BP1292" s="154"/>
      <c r="BQ1292" s="154"/>
      <c r="BR1292" s="154"/>
      <c r="BS1292" s="154"/>
      <c r="BT1292" s="154"/>
      <c r="BU1292" s="154"/>
      <c r="BV1292" s="154"/>
      <c r="BW1292" s="154"/>
      <c r="BX1292" s="154"/>
      <c r="BY1292" s="154"/>
      <c r="BZ1292" s="154"/>
      <c r="CA1292" s="154"/>
      <c r="CB1292" s="154"/>
      <c r="CC1292" s="154"/>
      <c r="CD1292" s="154"/>
      <c r="CE1292" s="154"/>
      <c r="CF1292" s="154"/>
      <c r="CG1292" s="154"/>
      <c r="CH1292" s="154"/>
      <c r="CI1292" s="154"/>
      <c r="CJ1292" s="154"/>
      <c r="CK1292" s="154"/>
      <c r="CL1292" s="154"/>
      <c r="CM1292" s="154"/>
      <c r="CN1292" s="154"/>
      <c r="CO1292" s="154"/>
      <c r="CP1292" s="154"/>
      <c r="CQ1292" s="154"/>
      <c r="CR1292" s="154"/>
      <c r="CS1292" s="154"/>
      <c r="CT1292" s="154"/>
      <c r="CU1292" s="154"/>
      <c r="CV1292" s="154"/>
      <c r="CW1292" s="154"/>
      <c r="CX1292" s="154"/>
      <c r="CY1292" s="154"/>
      <c r="CZ1292" s="154"/>
      <c r="DA1292" s="154"/>
      <c r="DB1292" s="154"/>
      <c r="DC1292" s="154"/>
      <c r="DD1292" s="154"/>
      <c r="DE1292" s="154"/>
      <c r="DF1292" s="154"/>
      <c r="DG1292" s="154"/>
      <c r="DH1292" s="154"/>
      <c r="DI1292" s="154"/>
      <c r="DJ1292" s="154"/>
      <c r="DK1292" s="154"/>
      <c r="DL1292" s="154"/>
      <c r="DM1292" s="154"/>
      <c r="DN1292" s="154"/>
      <c r="DO1292" s="154"/>
      <c r="DP1292" s="154"/>
      <c r="DQ1292" s="154"/>
      <c r="DR1292" s="154"/>
      <c r="DS1292" s="154"/>
      <c r="DT1292" s="154"/>
      <c r="DU1292" s="154"/>
      <c r="DV1292" s="154"/>
      <c r="DW1292" s="154"/>
      <c r="DX1292" s="154"/>
      <c r="DY1292" s="154"/>
      <c r="DZ1292" s="154"/>
      <c r="EA1292" s="154"/>
      <c r="EB1292" s="154"/>
      <c r="EC1292" s="154"/>
      <c r="ED1292" s="154"/>
      <c r="EE1292" s="154"/>
      <c r="EF1292" s="154"/>
      <c r="EG1292" s="154"/>
      <c r="EH1292" s="154"/>
      <c r="EI1292" s="154"/>
      <c r="EJ1292" s="154"/>
      <c r="EK1292" s="154"/>
      <c r="EL1292" s="154"/>
      <c r="EM1292" s="154"/>
      <c r="EN1292" s="154"/>
      <c r="EO1292" s="154"/>
      <c r="EP1292" s="154"/>
      <c r="EQ1292" s="154"/>
      <c r="ER1292" s="154"/>
      <c r="ES1292" s="154"/>
      <c r="ET1292" s="154"/>
      <c r="EU1292" s="154"/>
      <c r="EV1292" s="154"/>
    </row>
    <row r="1293" spans="32:152" ht="12.75">
      <c r="AF1293" s="154"/>
      <c r="AG1293" s="154"/>
      <c r="AH1293" s="154"/>
      <c r="AI1293" s="154"/>
      <c r="AJ1293" s="154"/>
      <c r="AK1293" s="154"/>
      <c r="AL1293" s="154"/>
      <c r="AM1293" s="154"/>
      <c r="AN1293" s="154"/>
      <c r="AO1293" s="154"/>
      <c r="AP1293" s="154"/>
      <c r="AQ1293" s="154"/>
      <c r="AR1293" s="154"/>
      <c r="AS1293" s="154"/>
      <c r="AT1293" s="154"/>
      <c r="AU1293" s="154"/>
      <c r="AV1293" s="154"/>
      <c r="AW1293" s="154"/>
      <c r="AX1293" s="154"/>
      <c r="AY1293" s="154"/>
      <c r="AZ1293" s="154"/>
      <c r="BA1293" s="154"/>
      <c r="BB1293" s="154"/>
      <c r="BC1293" s="154"/>
      <c r="BD1293" s="154"/>
      <c r="BE1293" s="154"/>
      <c r="BF1293" s="154"/>
      <c r="BG1293" s="154"/>
      <c r="BH1293" s="154"/>
      <c r="BI1293" s="154"/>
      <c r="BJ1293" s="154"/>
      <c r="BK1293" s="154"/>
      <c r="BL1293" s="154"/>
      <c r="BM1293" s="154"/>
      <c r="BN1293" s="154"/>
      <c r="BO1293" s="154"/>
      <c r="BP1293" s="154"/>
      <c r="BQ1293" s="154"/>
      <c r="BR1293" s="154"/>
      <c r="BS1293" s="154"/>
      <c r="BT1293" s="154"/>
      <c r="BU1293" s="154"/>
      <c r="BV1293" s="154"/>
      <c r="BW1293" s="154"/>
      <c r="BX1293" s="154"/>
      <c r="BY1293" s="154"/>
      <c r="BZ1293" s="154"/>
      <c r="CA1293" s="154"/>
      <c r="CB1293" s="154"/>
      <c r="CC1293" s="154"/>
      <c r="CD1293" s="154"/>
      <c r="CE1293" s="154"/>
      <c r="CF1293" s="154"/>
      <c r="CG1293" s="154"/>
      <c r="CH1293" s="154"/>
      <c r="CI1293" s="154"/>
      <c r="CJ1293" s="154"/>
      <c r="CK1293" s="154"/>
      <c r="CL1293" s="154"/>
      <c r="CM1293" s="154"/>
      <c r="CN1293" s="154"/>
      <c r="CO1293" s="154"/>
      <c r="CP1293" s="154"/>
      <c r="CQ1293" s="154"/>
      <c r="CR1293" s="154"/>
      <c r="CS1293" s="154"/>
      <c r="CT1293" s="154"/>
      <c r="CU1293" s="154"/>
      <c r="CV1293" s="154"/>
      <c r="CW1293" s="154"/>
      <c r="CX1293" s="154"/>
      <c r="CY1293" s="154"/>
      <c r="CZ1293" s="154"/>
      <c r="DA1293" s="154"/>
      <c r="DB1293" s="154"/>
      <c r="DC1293" s="154"/>
      <c r="DD1293" s="154"/>
      <c r="DE1293" s="154"/>
      <c r="DF1293" s="154"/>
      <c r="DG1293" s="154"/>
      <c r="DH1293" s="154"/>
      <c r="DI1293" s="154"/>
      <c r="DJ1293" s="154"/>
      <c r="DK1293" s="154"/>
      <c r="DL1293" s="154"/>
      <c r="DM1293" s="154"/>
      <c r="DN1293" s="154"/>
      <c r="DO1293" s="154"/>
      <c r="DP1293" s="154"/>
      <c r="DQ1293" s="154"/>
      <c r="DR1293" s="154"/>
      <c r="DS1293" s="154"/>
      <c r="DT1293" s="154"/>
      <c r="DU1293" s="154"/>
      <c r="DV1293" s="154"/>
      <c r="DW1293" s="154"/>
      <c r="DX1293" s="154"/>
      <c r="DY1293" s="154"/>
      <c r="DZ1293" s="154"/>
      <c r="EA1293" s="154"/>
      <c r="EB1293" s="154"/>
      <c r="EC1293" s="154"/>
      <c r="ED1293" s="154"/>
      <c r="EE1293" s="154"/>
      <c r="EF1293" s="154"/>
      <c r="EG1293" s="154"/>
      <c r="EH1293" s="154"/>
      <c r="EI1293" s="154"/>
      <c r="EJ1293" s="154"/>
      <c r="EK1293" s="154"/>
      <c r="EL1293" s="154"/>
      <c r="EM1293" s="154"/>
      <c r="EN1293" s="154"/>
      <c r="EO1293" s="154"/>
      <c r="EP1293" s="154"/>
      <c r="EQ1293" s="154"/>
      <c r="ER1293" s="154"/>
      <c r="ES1293" s="154"/>
      <c r="ET1293" s="154"/>
      <c r="EU1293" s="154"/>
      <c r="EV1293" s="154"/>
    </row>
    <row r="1294" spans="32:152" ht="12.75">
      <c r="AF1294" s="154"/>
      <c r="AG1294" s="154"/>
      <c r="AH1294" s="154"/>
      <c r="AI1294" s="154"/>
      <c r="AJ1294" s="154"/>
      <c r="AK1294" s="154"/>
      <c r="AL1294" s="154"/>
      <c r="AM1294" s="154"/>
      <c r="AN1294" s="154"/>
      <c r="AO1294" s="154"/>
      <c r="AP1294" s="154"/>
      <c r="AQ1294" s="154"/>
      <c r="AR1294" s="154"/>
      <c r="AS1294" s="154"/>
      <c r="AT1294" s="154"/>
      <c r="AU1294" s="154"/>
      <c r="AV1294" s="154"/>
      <c r="AW1294" s="154"/>
      <c r="AX1294" s="154"/>
      <c r="AY1294" s="154"/>
      <c r="AZ1294" s="154"/>
      <c r="BA1294" s="154"/>
      <c r="BB1294" s="154"/>
      <c r="BC1294" s="154"/>
      <c r="BD1294" s="154"/>
      <c r="BE1294" s="154"/>
      <c r="BF1294" s="154"/>
      <c r="BG1294" s="154"/>
      <c r="BH1294" s="154"/>
      <c r="BI1294" s="154"/>
      <c r="BJ1294" s="154"/>
      <c r="BK1294" s="154"/>
      <c r="BL1294" s="154"/>
      <c r="BM1294" s="154"/>
      <c r="BN1294" s="154"/>
      <c r="BO1294" s="154"/>
      <c r="BP1294" s="154"/>
      <c r="BQ1294" s="154"/>
      <c r="BR1294" s="154"/>
      <c r="BS1294" s="154"/>
      <c r="BT1294" s="154"/>
      <c r="BU1294" s="154"/>
      <c r="BV1294" s="154"/>
      <c r="BW1294" s="154"/>
      <c r="BX1294" s="154"/>
      <c r="BY1294" s="154"/>
      <c r="BZ1294" s="154"/>
      <c r="CA1294" s="154"/>
      <c r="CB1294" s="154"/>
      <c r="CC1294" s="154"/>
      <c r="CD1294" s="154"/>
      <c r="CE1294" s="154"/>
      <c r="CF1294" s="154"/>
      <c r="CG1294" s="154"/>
      <c r="CH1294" s="154"/>
      <c r="CI1294" s="154"/>
      <c r="CJ1294" s="154"/>
      <c r="CK1294" s="154"/>
      <c r="CL1294" s="154"/>
      <c r="CM1294" s="154"/>
      <c r="CN1294" s="154"/>
      <c r="CO1294" s="154"/>
      <c r="CP1294" s="154"/>
      <c r="CQ1294" s="154"/>
      <c r="CR1294" s="154"/>
      <c r="CS1294" s="154"/>
      <c r="CT1294" s="154"/>
      <c r="CU1294" s="154"/>
      <c r="CV1294" s="154"/>
      <c r="CW1294" s="154"/>
      <c r="CX1294" s="154"/>
      <c r="CY1294" s="154"/>
      <c r="CZ1294" s="154"/>
      <c r="DA1294" s="154"/>
      <c r="DB1294" s="154"/>
      <c r="DC1294" s="154"/>
      <c r="DD1294" s="154"/>
      <c r="DE1294" s="154"/>
      <c r="DF1294" s="154"/>
      <c r="DG1294" s="154"/>
      <c r="DH1294" s="154"/>
      <c r="DI1294" s="154"/>
      <c r="DJ1294" s="154"/>
      <c r="DK1294" s="154"/>
      <c r="DL1294" s="154"/>
      <c r="DM1294" s="154"/>
      <c r="DN1294" s="154"/>
      <c r="DO1294" s="154"/>
      <c r="DP1294" s="154"/>
      <c r="DQ1294" s="154"/>
      <c r="DR1294" s="154"/>
      <c r="DS1294" s="154"/>
      <c r="DT1294" s="154"/>
      <c r="DU1294" s="154"/>
      <c r="DV1294" s="154"/>
      <c r="DW1294" s="154"/>
      <c r="DX1294" s="154"/>
      <c r="DY1294" s="154"/>
      <c r="DZ1294" s="154"/>
      <c r="EA1294" s="154"/>
      <c r="EB1294" s="154"/>
      <c r="EC1294" s="154"/>
      <c r="ED1294" s="154"/>
      <c r="EE1294" s="154"/>
      <c r="EF1294" s="154"/>
      <c r="EG1294" s="154"/>
      <c r="EH1294" s="154"/>
      <c r="EI1294" s="154"/>
      <c r="EJ1294" s="154"/>
      <c r="EK1294" s="154"/>
      <c r="EL1294" s="154"/>
      <c r="EM1294" s="154"/>
      <c r="EN1294" s="154"/>
      <c r="EO1294" s="154"/>
      <c r="EP1294" s="154"/>
      <c r="EQ1294" s="154"/>
      <c r="ER1294" s="154"/>
      <c r="ES1294" s="154"/>
      <c r="ET1294" s="154"/>
      <c r="EU1294" s="154"/>
      <c r="EV1294" s="154"/>
    </row>
    <row r="1295" spans="32:152" ht="12.75">
      <c r="AF1295" s="154"/>
      <c r="AG1295" s="154"/>
      <c r="AH1295" s="154"/>
      <c r="AI1295" s="154"/>
      <c r="AJ1295" s="154"/>
      <c r="AK1295" s="154"/>
      <c r="AL1295" s="154"/>
      <c r="AM1295" s="154"/>
      <c r="AN1295" s="154"/>
      <c r="AO1295" s="154"/>
      <c r="AP1295" s="154"/>
      <c r="AQ1295" s="154"/>
      <c r="AR1295" s="154"/>
      <c r="AS1295" s="154"/>
      <c r="AT1295" s="154"/>
      <c r="AU1295" s="154"/>
      <c r="AV1295" s="154"/>
      <c r="AW1295" s="154"/>
      <c r="AX1295" s="154"/>
      <c r="AY1295" s="154"/>
      <c r="AZ1295" s="154"/>
      <c r="BA1295" s="154"/>
      <c r="BB1295" s="154"/>
      <c r="BC1295" s="154"/>
      <c r="BD1295" s="154"/>
      <c r="BE1295" s="154"/>
      <c r="BF1295" s="154"/>
      <c r="BG1295" s="154"/>
      <c r="BH1295" s="154"/>
      <c r="BI1295" s="154"/>
      <c r="BJ1295" s="154"/>
      <c r="BK1295" s="154"/>
      <c r="BL1295" s="154"/>
      <c r="BM1295" s="154"/>
      <c r="BN1295" s="154"/>
      <c r="BO1295" s="154"/>
      <c r="BP1295" s="154"/>
      <c r="BQ1295" s="154"/>
      <c r="BR1295" s="154"/>
      <c r="BS1295" s="154"/>
      <c r="BT1295" s="154"/>
      <c r="BU1295" s="154"/>
      <c r="BV1295" s="154"/>
      <c r="BW1295" s="154"/>
      <c r="BX1295" s="154"/>
      <c r="BY1295" s="154"/>
      <c r="BZ1295" s="154"/>
      <c r="CA1295" s="154"/>
      <c r="CB1295" s="154"/>
      <c r="CC1295" s="154"/>
      <c r="CD1295" s="154"/>
      <c r="CE1295" s="154"/>
      <c r="CF1295" s="154"/>
      <c r="CG1295" s="154"/>
      <c r="CH1295" s="154"/>
      <c r="CI1295" s="154"/>
      <c r="CJ1295" s="154"/>
      <c r="CK1295" s="154"/>
      <c r="CL1295" s="154"/>
      <c r="CM1295" s="154"/>
      <c r="CN1295" s="154"/>
      <c r="CO1295" s="154"/>
      <c r="CP1295" s="154"/>
      <c r="CQ1295" s="154"/>
      <c r="CR1295" s="154"/>
      <c r="CS1295" s="154"/>
      <c r="CT1295" s="154"/>
      <c r="CU1295" s="154"/>
      <c r="CV1295" s="154"/>
      <c r="CW1295" s="154"/>
      <c r="CX1295" s="154"/>
      <c r="CY1295" s="154"/>
      <c r="CZ1295" s="154"/>
      <c r="DA1295" s="154"/>
      <c r="DB1295" s="154"/>
      <c r="DC1295" s="154"/>
      <c r="DD1295" s="154"/>
      <c r="DE1295" s="154"/>
      <c r="DF1295" s="154"/>
      <c r="DG1295" s="154"/>
      <c r="DH1295" s="154"/>
      <c r="DI1295" s="154"/>
      <c r="DJ1295" s="154"/>
      <c r="DK1295" s="154"/>
      <c r="DL1295" s="154"/>
      <c r="DM1295" s="154"/>
      <c r="DN1295" s="154"/>
      <c r="DO1295" s="154"/>
      <c r="DP1295" s="154"/>
      <c r="DQ1295" s="154"/>
      <c r="DR1295" s="154"/>
      <c r="DS1295" s="154"/>
      <c r="DT1295" s="154"/>
      <c r="DU1295" s="154"/>
      <c r="DV1295" s="154"/>
      <c r="DW1295" s="154"/>
      <c r="DX1295" s="154"/>
      <c r="DY1295" s="154"/>
      <c r="DZ1295" s="154"/>
      <c r="EA1295" s="154"/>
      <c r="EB1295" s="154"/>
      <c r="EC1295" s="154"/>
      <c r="ED1295" s="154"/>
      <c r="EE1295" s="154"/>
      <c r="EF1295" s="154"/>
      <c r="EG1295" s="154"/>
      <c r="EH1295" s="154"/>
      <c r="EI1295" s="154"/>
      <c r="EJ1295" s="154"/>
      <c r="EK1295" s="154"/>
      <c r="EL1295" s="154"/>
      <c r="EM1295" s="154"/>
      <c r="EN1295" s="154"/>
      <c r="EO1295" s="154"/>
      <c r="EP1295" s="154"/>
      <c r="EQ1295" s="154"/>
      <c r="ER1295" s="154"/>
      <c r="ES1295" s="154"/>
      <c r="ET1295" s="154"/>
      <c r="EU1295" s="154"/>
      <c r="EV1295" s="154"/>
    </row>
    <row r="1296" spans="32:152" ht="12.75">
      <c r="AF1296" s="154"/>
      <c r="AG1296" s="154"/>
      <c r="AH1296" s="154"/>
      <c r="AI1296" s="154"/>
      <c r="AJ1296" s="154"/>
      <c r="AK1296" s="154"/>
      <c r="AL1296" s="154"/>
      <c r="AM1296" s="154"/>
      <c r="AN1296" s="154"/>
      <c r="AO1296" s="154"/>
      <c r="AP1296" s="154"/>
      <c r="AQ1296" s="154"/>
      <c r="AR1296" s="154"/>
      <c r="AS1296" s="154"/>
      <c r="AT1296" s="154"/>
      <c r="AU1296" s="154"/>
      <c r="AV1296" s="154"/>
      <c r="AW1296" s="154"/>
      <c r="AX1296" s="154"/>
      <c r="AY1296" s="154"/>
      <c r="AZ1296" s="154"/>
      <c r="BA1296" s="154"/>
      <c r="BB1296" s="154"/>
      <c r="BC1296" s="154"/>
      <c r="BD1296" s="154"/>
      <c r="BE1296" s="154"/>
      <c r="BF1296" s="154"/>
      <c r="BG1296" s="154"/>
      <c r="BH1296" s="154"/>
      <c r="BI1296" s="154"/>
      <c r="BJ1296" s="154"/>
      <c r="BK1296" s="154"/>
      <c r="BL1296" s="154"/>
      <c r="BM1296" s="154"/>
      <c r="BN1296" s="154"/>
      <c r="BO1296" s="154"/>
      <c r="BP1296" s="154"/>
      <c r="BQ1296" s="154"/>
      <c r="BR1296" s="154"/>
      <c r="BS1296" s="154"/>
      <c r="BT1296" s="154"/>
      <c r="BU1296" s="154"/>
      <c r="BV1296" s="154"/>
      <c r="BW1296" s="154"/>
      <c r="BX1296" s="154"/>
      <c r="BY1296" s="154"/>
      <c r="BZ1296" s="154"/>
      <c r="CA1296" s="154"/>
      <c r="CB1296" s="154"/>
      <c r="CC1296" s="154"/>
      <c r="CD1296" s="154"/>
      <c r="CE1296" s="154"/>
      <c r="CF1296" s="154"/>
      <c r="CG1296" s="154"/>
      <c r="CH1296" s="154"/>
      <c r="CI1296" s="154"/>
      <c r="CJ1296" s="154"/>
      <c r="CK1296" s="154"/>
      <c r="CL1296" s="154"/>
      <c r="CM1296" s="154"/>
      <c r="CN1296" s="154"/>
      <c r="CO1296" s="154"/>
      <c r="CP1296" s="154"/>
      <c r="CQ1296" s="154"/>
      <c r="CR1296" s="154"/>
      <c r="CS1296" s="154"/>
      <c r="CT1296" s="154"/>
      <c r="CU1296" s="154"/>
      <c r="CV1296" s="154"/>
      <c r="CW1296" s="154"/>
      <c r="CX1296" s="154"/>
      <c r="CY1296" s="154"/>
      <c r="CZ1296" s="154"/>
      <c r="DA1296" s="154"/>
      <c r="DB1296" s="154"/>
      <c r="DC1296" s="154"/>
      <c r="DD1296" s="154"/>
      <c r="DE1296" s="154"/>
      <c r="DF1296" s="154"/>
      <c r="DG1296" s="154"/>
      <c r="DH1296" s="154"/>
      <c r="DI1296" s="154"/>
      <c r="DJ1296" s="154"/>
      <c r="DK1296" s="154"/>
      <c r="DL1296" s="154"/>
      <c r="DM1296" s="154"/>
      <c r="DN1296" s="154"/>
      <c r="DO1296" s="154"/>
      <c r="DP1296" s="154"/>
      <c r="DQ1296" s="154"/>
      <c r="DR1296" s="154"/>
      <c r="DS1296" s="154"/>
      <c r="DT1296" s="154"/>
      <c r="DU1296" s="154"/>
      <c r="DV1296" s="154"/>
      <c r="DW1296" s="154"/>
      <c r="DX1296" s="154"/>
      <c r="DY1296" s="154"/>
      <c r="DZ1296" s="154"/>
      <c r="EA1296" s="154"/>
      <c r="EB1296" s="154"/>
      <c r="EC1296" s="154"/>
      <c r="ED1296" s="154"/>
      <c r="EE1296" s="154"/>
      <c r="EF1296" s="154"/>
      <c r="EG1296" s="154"/>
      <c r="EH1296" s="154"/>
      <c r="EI1296" s="154"/>
      <c r="EJ1296" s="154"/>
      <c r="EK1296" s="154"/>
      <c r="EL1296" s="154"/>
      <c r="EM1296" s="154"/>
      <c r="EN1296" s="154"/>
      <c r="EO1296" s="154"/>
      <c r="EP1296" s="154"/>
      <c r="EQ1296" s="154"/>
      <c r="ER1296" s="154"/>
      <c r="ES1296" s="154"/>
      <c r="ET1296" s="154"/>
      <c r="EU1296" s="154"/>
      <c r="EV1296" s="154"/>
    </row>
    <row r="1297" spans="32:152" ht="12.75">
      <c r="AF1297" s="154"/>
      <c r="AG1297" s="154"/>
      <c r="AH1297" s="154"/>
      <c r="AI1297" s="154"/>
      <c r="AJ1297" s="154"/>
      <c r="AK1297" s="154"/>
      <c r="AL1297" s="154"/>
      <c r="AM1297" s="154"/>
      <c r="AN1297" s="154"/>
      <c r="AO1297" s="154"/>
      <c r="AP1297" s="154"/>
      <c r="AQ1297" s="154"/>
      <c r="AR1297" s="154"/>
      <c r="AS1297" s="154"/>
      <c r="AT1297" s="154"/>
      <c r="AU1297" s="154"/>
      <c r="AV1297" s="154"/>
      <c r="AW1297" s="154"/>
      <c r="AX1297" s="154"/>
      <c r="AY1297" s="154"/>
      <c r="AZ1297" s="154"/>
      <c r="BA1297" s="154"/>
      <c r="BB1297" s="154"/>
      <c r="BC1297" s="154"/>
      <c r="BD1297" s="154"/>
      <c r="BE1297" s="154"/>
      <c r="BF1297" s="154"/>
      <c r="BG1297" s="154"/>
      <c r="BH1297" s="154"/>
      <c r="BI1297" s="154"/>
      <c r="BJ1297" s="154"/>
      <c r="BK1297" s="154"/>
      <c r="BL1297" s="154"/>
      <c r="BM1297" s="154"/>
      <c r="BN1297" s="154"/>
      <c r="BO1297" s="154"/>
      <c r="BP1297" s="154"/>
      <c r="BQ1297" s="154"/>
      <c r="BR1297" s="154"/>
      <c r="BS1297" s="154"/>
      <c r="BT1297" s="154"/>
      <c r="BU1297" s="154"/>
      <c r="BV1297" s="154"/>
      <c r="BW1297" s="154"/>
      <c r="BX1297" s="154"/>
      <c r="BY1297" s="154"/>
      <c r="BZ1297" s="154"/>
      <c r="CA1297" s="154"/>
      <c r="CB1297" s="154"/>
      <c r="CC1297" s="154"/>
      <c r="CD1297" s="154"/>
      <c r="CE1297" s="154"/>
      <c r="CF1297" s="154"/>
      <c r="CG1297" s="154"/>
      <c r="CH1297" s="154"/>
      <c r="CI1297" s="154"/>
      <c r="CJ1297" s="154"/>
      <c r="CK1297" s="154"/>
      <c r="CL1297" s="154"/>
      <c r="CM1297" s="154"/>
      <c r="CN1297" s="154"/>
      <c r="CO1297" s="154"/>
      <c r="CP1297" s="154"/>
      <c r="CQ1297" s="154"/>
      <c r="CR1297" s="154"/>
      <c r="CS1297" s="154"/>
      <c r="CT1297" s="154"/>
      <c r="CU1297" s="154"/>
      <c r="CV1297" s="154"/>
      <c r="CW1297" s="154"/>
      <c r="CX1297" s="154"/>
      <c r="CY1297" s="154"/>
      <c r="CZ1297" s="154"/>
      <c r="DA1297" s="154"/>
      <c r="DB1297" s="154"/>
      <c r="DC1297" s="154"/>
      <c r="DD1297" s="154"/>
      <c r="DE1297" s="154"/>
      <c r="DF1297" s="154"/>
      <c r="DG1297" s="154"/>
      <c r="DH1297" s="154"/>
      <c r="DI1297" s="154"/>
      <c r="DJ1297" s="154"/>
      <c r="DK1297" s="154"/>
      <c r="DL1297" s="154"/>
      <c r="DM1297" s="154"/>
      <c r="DN1297" s="154"/>
      <c r="DO1297" s="154"/>
      <c r="DP1297" s="154"/>
      <c r="DQ1297" s="154"/>
      <c r="DR1297" s="154"/>
      <c r="DS1297" s="154"/>
      <c r="DT1297" s="154"/>
      <c r="DU1297" s="154"/>
      <c r="DV1297" s="154"/>
      <c r="DW1297" s="154"/>
      <c r="DX1297" s="154"/>
      <c r="DY1297" s="154"/>
      <c r="DZ1297" s="154"/>
      <c r="EA1297" s="154"/>
      <c r="EB1297" s="154"/>
      <c r="EC1297" s="154"/>
      <c r="ED1297" s="154"/>
      <c r="EE1297" s="154"/>
      <c r="EF1297" s="154"/>
      <c r="EG1297" s="154"/>
      <c r="EH1297" s="154"/>
      <c r="EI1297" s="154"/>
      <c r="EJ1297" s="154"/>
      <c r="EK1297" s="154"/>
      <c r="EL1297" s="154"/>
      <c r="EM1297" s="154"/>
      <c r="EN1297" s="154"/>
      <c r="EO1297" s="154"/>
      <c r="EP1297" s="154"/>
      <c r="EQ1297" s="154"/>
      <c r="ER1297" s="154"/>
      <c r="ES1297" s="154"/>
      <c r="ET1297" s="154"/>
      <c r="EU1297" s="154"/>
      <c r="EV1297" s="154"/>
    </row>
    <row r="1298" spans="32:152" ht="12.75">
      <c r="AF1298" s="154"/>
      <c r="AG1298" s="154"/>
      <c r="AH1298" s="154"/>
      <c r="AI1298" s="154"/>
      <c r="AJ1298" s="154"/>
      <c r="AK1298" s="154"/>
      <c r="AL1298" s="154"/>
      <c r="AM1298" s="154"/>
      <c r="AN1298" s="154"/>
      <c r="AO1298" s="154"/>
      <c r="AP1298" s="154"/>
      <c r="AQ1298" s="154"/>
      <c r="AR1298" s="154"/>
      <c r="AS1298" s="154"/>
      <c r="AT1298" s="154"/>
      <c r="AU1298" s="154"/>
      <c r="AV1298" s="154"/>
      <c r="AW1298" s="154"/>
      <c r="AX1298" s="154"/>
      <c r="AY1298" s="154"/>
      <c r="AZ1298" s="154"/>
      <c r="BA1298" s="154"/>
      <c r="BB1298" s="154"/>
      <c r="BC1298" s="154"/>
      <c r="BD1298" s="154"/>
      <c r="BE1298" s="154"/>
      <c r="BF1298" s="154"/>
      <c r="BG1298" s="154"/>
      <c r="BH1298" s="154"/>
      <c r="BI1298" s="154"/>
      <c r="BJ1298" s="154"/>
      <c r="BK1298" s="154"/>
      <c r="BL1298" s="154"/>
      <c r="BM1298" s="154"/>
      <c r="BN1298" s="154"/>
      <c r="BO1298" s="154"/>
      <c r="BP1298" s="154"/>
      <c r="BQ1298" s="154"/>
      <c r="BR1298" s="154"/>
      <c r="BS1298" s="154"/>
      <c r="BT1298" s="154"/>
      <c r="BU1298" s="154"/>
      <c r="BV1298" s="154"/>
      <c r="BW1298" s="154"/>
      <c r="BX1298" s="154"/>
      <c r="BY1298" s="154"/>
      <c r="BZ1298" s="154"/>
      <c r="CA1298" s="154"/>
      <c r="CB1298" s="154"/>
      <c r="CC1298" s="154"/>
      <c r="CD1298" s="154"/>
      <c r="CE1298" s="154"/>
      <c r="CF1298" s="154"/>
      <c r="CG1298" s="154"/>
      <c r="CH1298" s="154"/>
      <c r="CI1298" s="154"/>
      <c r="CJ1298" s="154"/>
      <c r="CK1298" s="154"/>
      <c r="CL1298" s="154"/>
      <c r="CM1298" s="154"/>
      <c r="CN1298" s="154"/>
      <c r="CO1298" s="154"/>
      <c r="CP1298" s="154"/>
      <c r="CQ1298" s="154"/>
      <c r="CR1298" s="154"/>
      <c r="CS1298" s="154"/>
      <c r="CT1298" s="154"/>
      <c r="CU1298" s="154"/>
      <c r="CV1298" s="154"/>
      <c r="CW1298" s="154"/>
      <c r="CX1298" s="154"/>
      <c r="CY1298" s="154"/>
      <c r="CZ1298" s="154"/>
      <c r="DA1298" s="154"/>
      <c r="DB1298" s="154"/>
      <c r="DC1298" s="154"/>
      <c r="DD1298" s="154"/>
      <c r="DE1298" s="154"/>
      <c r="DF1298" s="154"/>
      <c r="DG1298" s="154"/>
      <c r="DH1298" s="154"/>
      <c r="DI1298" s="154"/>
      <c r="DJ1298" s="154"/>
      <c r="DK1298" s="154"/>
      <c r="DL1298" s="154"/>
      <c r="DM1298" s="154"/>
      <c r="DN1298" s="154"/>
      <c r="DO1298" s="154"/>
      <c r="DP1298" s="154"/>
      <c r="DQ1298" s="154"/>
      <c r="DR1298" s="154"/>
      <c r="DS1298" s="154"/>
      <c r="DT1298" s="154"/>
      <c r="DU1298" s="154"/>
      <c r="DV1298" s="154"/>
      <c r="DW1298" s="154"/>
      <c r="DX1298" s="154"/>
      <c r="DY1298" s="154"/>
      <c r="DZ1298" s="154"/>
      <c r="EA1298" s="154"/>
      <c r="EB1298" s="154"/>
      <c r="EC1298" s="154"/>
      <c r="ED1298" s="154"/>
      <c r="EE1298" s="154"/>
      <c r="EF1298" s="154"/>
      <c r="EG1298" s="154"/>
      <c r="EH1298" s="154"/>
      <c r="EI1298" s="154"/>
      <c r="EJ1298" s="154"/>
      <c r="EK1298" s="154"/>
      <c r="EL1298" s="154"/>
      <c r="EM1298" s="154"/>
      <c r="EN1298" s="154"/>
      <c r="EO1298" s="154"/>
      <c r="EP1298" s="154"/>
      <c r="EQ1298" s="154"/>
      <c r="ER1298" s="154"/>
      <c r="ES1298" s="154"/>
      <c r="ET1298" s="154"/>
      <c r="EU1298" s="154"/>
      <c r="EV1298" s="154"/>
    </row>
    <row r="1299" spans="32:152" ht="12.75">
      <c r="AF1299" s="154"/>
      <c r="AG1299" s="154"/>
      <c r="AH1299" s="154"/>
      <c r="AI1299" s="154"/>
      <c r="AJ1299" s="154"/>
      <c r="AK1299" s="154"/>
      <c r="AL1299" s="154"/>
      <c r="AM1299" s="154"/>
      <c r="AN1299" s="154"/>
      <c r="AO1299" s="154"/>
      <c r="AP1299" s="154"/>
      <c r="AQ1299" s="154"/>
      <c r="AR1299" s="154"/>
      <c r="AS1299" s="154"/>
      <c r="AT1299" s="154"/>
      <c r="AU1299" s="154"/>
      <c r="AV1299" s="154"/>
      <c r="AW1299" s="154"/>
      <c r="AX1299" s="154"/>
      <c r="AY1299" s="154"/>
      <c r="AZ1299" s="154"/>
      <c r="BA1299" s="154"/>
      <c r="BB1299" s="154"/>
      <c r="BC1299" s="154"/>
      <c r="BD1299" s="154"/>
      <c r="BE1299" s="154"/>
      <c r="BF1299" s="154"/>
      <c r="BG1299" s="154"/>
      <c r="BH1299" s="154"/>
      <c r="BI1299" s="154"/>
      <c r="BJ1299" s="154"/>
      <c r="BK1299" s="154"/>
      <c r="BL1299" s="154"/>
      <c r="BM1299" s="154"/>
      <c r="BN1299" s="154"/>
      <c r="BO1299" s="154"/>
      <c r="BP1299" s="154"/>
      <c r="BQ1299" s="154"/>
      <c r="BR1299" s="154"/>
      <c r="BS1299" s="154"/>
      <c r="BT1299" s="154"/>
      <c r="BU1299" s="154"/>
      <c r="BV1299" s="154"/>
      <c r="BW1299" s="154"/>
      <c r="BX1299" s="154"/>
      <c r="BY1299" s="154"/>
      <c r="BZ1299" s="154"/>
      <c r="CA1299" s="154"/>
      <c r="CB1299" s="154"/>
      <c r="CC1299" s="154"/>
      <c r="CD1299" s="154"/>
      <c r="CE1299" s="154"/>
      <c r="CF1299" s="154"/>
      <c r="CG1299" s="154"/>
      <c r="CH1299" s="154"/>
      <c r="CI1299" s="154"/>
      <c r="CJ1299" s="154"/>
      <c r="CK1299" s="154"/>
      <c r="CL1299" s="154"/>
      <c r="CM1299" s="154"/>
      <c r="CN1299" s="154"/>
      <c r="CO1299" s="154"/>
      <c r="CP1299" s="154"/>
      <c r="CQ1299" s="154"/>
      <c r="CR1299" s="154"/>
      <c r="CS1299" s="154"/>
      <c r="CT1299" s="154"/>
      <c r="CU1299" s="154"/>
      <c r="CV1299" s="154"/>
      <c r="CW1299" s="154"/>
      <c r="CX1299" s="154"/>
      <c r="CY1299" s="154"/>
      <c r="CZ1299" s="154"/>
      <c r="DA1299" s="154"/>
      <c r="DB1299" s="154"/>
      <c r="DC1299" s="154"/>
      <c r="DD1299" s="154"/>
      <c r="DE1299" s="154"/>
      <c r="DF1299" s="154"/>
      <c r="DG1299" s="154"/>
      <c r="DH1299" s="154"/>
      <c r="DI1299" s="154"/>
      <c r="DJ1299" s="154"/>
      <c r="DK1299" s="154"/>
      <c r="DL1299" s="154"/>
      <c r="DM1299" s="154"/>
      <c r="DN1299" s="154"/>
      <c r="DO1299" s="154"/>
      <c r="DP1299" s="154"/>
      <c r="DQ1299" s="154"/>
      <c r="DR1299" s="154"/>
      <c r="DS1299" s="154"/>
      <c r="DT1299" s="154"/>
      <c r="DU1299" s="154"/>
      <c r="DV1299" s="154"/>
      <c r="DW1299" s="154"/>
      <c r="DX1299" s="154"/>
      <c r="DY1299" s="154"/>
      <c r="DZ1299" s="154"/>
      <c r="EA1299" s="154"/>
      <c r="EB1299" s="154"/>
      <c r="EC1299" s="154"/>
      <c r="ED1299" s="154"/>
      <c r="EE1299" s="154"/>
      <c r="EF1299" s="154"/>
      <c r="EG1299" s="154"/>
      <c r="EH1299" s="154"/>
      <c r="EI1299" s="154"/>
      <c r="EJ1299" s="154"/>
      <c r="EK1299" s="154"/>
      <c r="EL1299" s="154"/>
      <c r="EM1299" s="154"/>
      <c r="EN1299" s="154"/>
      <c r="EO1299" s="154"/>
      <c r="EP1299" s="154"/>
      <c r="EQ1299" s="154"/>
      <c r="ER1299" s="154"/>
      <c r="ES1299" s="154"/>
      <c r="ET1299" s="154"/>
      <c r="EU1299" s="154"/>
      <c r="EV1299" s="154"/>
    </row>
    <row r="1300" spans="32:152" ht="12.75">
      <c r="AF1300" s="154"/>
      <c r="AG1300" s="154"/>
      <c r="AH1300" s="154"/>
      <c r="AI1300" s="154"/>
      <c r="AJ1300" s="154"/>
      <c r="AK1300" s="154"/>
      <c r="AL1300" s="154"/>
      <c r="AM1300" s="154"/>
      <c r="AN1300" s="154"/>
      <c r="AO1300" s="154"/>
      <c r="AP1300" s="154"/>
      <c r="AQ1300" s="154"/>
      <c r="AR1300" s="154"/>
      <c r="AS1300" s="154"/>
      <c r="AT1300" s="154"/>
      <c r="AU1300" s="154"/>
      <c r="AV1300" s="154"/>
      <c r="AW1300" s="154"/>
      <c r="AX1300" s="154"/>
      <c r="AY1300" s="154"/>
      <c r="AZ1300" s="154"/>
      <c r="BA1300" s="154"/>
      <c r="BB1300" s="154"/>
      <c r="BC1300" s="154"/>
      <c r="BD1300" s="154"/>
      <c r="BE1300" s="154"/>
      <c r="BF1300" s="154"/>
      <c r="BG1300" s="154"/>
      <c r="BH1300" s="154"/>
      <c r="BI1300" s="154"/>
      <c r="BJ1300" s="154"/>
      <c r="BK1300" s="154"/>
      <c r="BL1300" s="154"/>
      <c r="BM1300" s="154"/>
      <c r="BN1300" s="154"/>
      <c r="BO1300" s="154"/>
      <c r="BP1300" s="154"/>
      <c r="BQ1300" s="154"/>
      <c r="BR1300" s="154"/>
      <c r="BS1300" s="154"/>
      <c r="BT1300" s="154"/>
      <c r="BU1300" s="154"/>
      <c r="BV1300" s="154"/>
      <c r="BW1300" s="154"/>
      <c r="BX1300" s="154"/>
      <c r="BY1300" s="154"/>
      <c r="BZ1300" s="154"/>
      <c r="CA1300" s="154"/>
      <c r="CB1300" s="154"/>
      <c r="CC1300" s="154"/>
      <c r="CD1300" s="154"/>
      <c r="CE1300" s="154"/>
      <c r="CF1300" s="154"/>
      <c r="CG1300" s="154"/>
      <c r="CH1300" s="154"/>
      <c r="CI1300" s="154"/>
      <c r="CJ1300" s="154"/>
      <c r="CK1300" s="154"/>
      <c r="CL1300" s="154"/>
      <c r="CM1300" s="154"/>
      <c r="CN1300" s="154"/>
      <c r="CO1300" s="154"/>
      <c r="CP1300" s="154"/>
      <c r="CQ1300" s="154"/>
      <c r="CR1300" s="154"/>
      <c r="CS1300" s="154"/>
      <c r="CT1300" s="154"/>
      <c r="CU1300" s="154"/>
      <c r="CV1300" s="154"/>
      <c r="CW1300" s="154"/>
      <c r="CX1300" s="154"/>
      <c r="CY1300" s="154"/>
      <c r="CZ1300" s="154"/>
      <c r="DA1300" s="154"/>
      <c r="DB1300" s="154"/>
      <c r="DC1300" s="154"/>
      <c r="DD1300" s="154"/>
      <c r="DE1300" s="154"/>
      <c r="DF1300" s="154"/>
      <c r="DG1300" s="154"/>
      <c r="DH1300" s="154"/>
      <c r="DI1300" s="154"/>
      <c r="DJ1300" s="154"/>
      <c r="DK1300" s="154"/>
      <c r="DL1300" s="154"/>
      <c r="DM1300" s="154"/>
      <c r="DN1300" s="154"/>
      <c r="DO1300" s="154"/>
      <c r="DP1300" s="154"/>
      <c r="DQ1300" s="154"/>
      <c r="DR1300" s="154"/>
      <c r="DS1300" s="154"/>
      <c r="DT1300" s="154"/>
      <c r="DU1300" s="154"/>
      <c r="DV1300" s="154"/>
      <c r="DW1300" s="154"/>
      <c r="DX1300" s="154"/>
      <c r="DY1300" s="154"/>
      <c r="DZ1300" s="154"/>
      <c r="EA1300" s="154"/>
      <c r="EB1300" s="154"/>
      <c r="EC1300" s="154"/>
      <c r="ED1300" s="154"/>
      <c r="EE1300" s="154"/>
      <c r="EF1300" s="154"/>
      <c r="EG1300" s="154"/>
      <c r="EH1300" s="154"/>
      <c r="EI1300" s="154"/>
      <c r="EJ1300" s="154"/>
      <c r="EK1300" s="154"/>
      <c r="EL1300" s="154"/>
      <c r="EM1300" s="154"/>
      <c r="EN1300" s="154"/>
      <c r="EO1300" s="154"/>
      <c r="EP1300" s="154"/>
      <c r="EQ1300" s="154"/>
      <c r="ER1300" s="154"/>
      <c r="ES1300" s="154"/>
      <c r="ET1300" s="154"/>
      <c r="EU1300" s="154"/>
      <c r="EV1300" s="154"/>
    </row>
    <row r="1301" spans="32:152" ht="12.75">
      <c r="AF1301" s="154"/>
      <c r="AG1301" s="154"/>
      <c r="AH1301" s="154"/>
      <c r="AI1301" s="154"/>
      <c r="AJ1301" s="154"/>
      <c r="AK1301" s="154"/>
      <c r="AL1301" s="154"/>
      <c r="AM1301" s="154"/>
      <c r="AN1301" s="154"/>
      <c r="AO1301" s="154"/>
      <c r="AP1301" s="154"/>
      <c r="AQ1301" s="154"/>
      <c r="AR1301" s="154"/>
      <c r="AS1301" s="154"/>
      <c r="AT1301" s="154"/>
      <c r="AU1301" s="154"/>
      <c r="AV1301" s="154"/>
      <c r="AW1301" s="154"/>
      <c r="AX1301" s="154"/>
      <c r="AY1301" s="154"/>
      <c r="AZ1301" s="154"/>
      <c r="BA1301" s="154"/>
      <c r="BB1301" s="154"/>
      <c r="BC1301" s="154"/>
      <c r="BD1301" s="154"/>
      <c r="BE1301" s="154"/>
      <c r="BF1301" s="154"/>
      <c r="BG1301" s="154"/>
      <c r="BH1301" s="154"/>
      <c r="BI1301" s="154"/>
      <c r="BJ1301" s="154"/>
      <c r="BK1301" s="154"/>
      <c r="BL1301" s="154"/>
      <c r="BM1301" s="154"/>
      <c r="BN1301" s="154"/>
      <c r="BO1301" s="154"/>
      <c r="BP1301" s="154"/>
      <c r="BQ1301" s="154"/>
      <c r="BR1301" s="154"/>
      <c r="BS1301" s="154"/>
      <c r="BT1301" s="154"/>
      <c r="BU1301" s="154"/>
      <c r="BV1301" s="154"/>
      <c r="BW1301" s="154"/>
      <c r="BX1301" s="154"/>
      <c r="BY1301" s="154"/>
      <c r="BZ1301" s="154"/>
      <c r="CA1301" s="154"/>
      <c r="CB1301" s="154"/>
      <c r="CC1301" s="154"/>
      <c r="CD1301" s="154"/>
      <c r="CE1301" s="154"/>
      <c r="CF1301" s="154"/>
      <c r="CG1301" s="154"/>
      <c r="CH1301" s="154"/>
      <c r="CI1301" s="154"/>
      <c r="CJ1301" s="154"/>
      <c r="CK1301" s="154"/>
      <c r="CL1301" s="154"/>
      <c r="CM1301" s="154"/>
      <c r="CN1301" s="154"/>
      <c r="CO1301" s="154"/>
      <c r="CP1301" s="154"/>
      <c r="CQ1301" s="154"/>
      <c r="CR1301" s="154"/>
      <c r="CS1301" s="154"/>
      <c r="CT1301" s="154"/>
      <c r="CU1301" s="154"/>
      <c r="CV1301" s="154"/>
      <c r="CW1301" s="154"/>
      <c r="CX1301" s="154"/>
      <c r="CY1301" s="154"/>
      <c r="CZ1301" s="154"/>
      <c r="DA1301" s="154"/>
      <c r="DB1301" s="154"/>
      <c r="DC1301" s="154"/>
      <c r="DD1301" s="154"/>
      <c r="DE1301" s="154"/>
      <c r="DF1301" s="154"/>
      <c r="DG1301" s="154"/>
      <c r="DH1301" s="154"/>
      <c r="DI1301" s="154"/>
      <c r="DJ1301" s="154"/>
      <c r="DK1301" s="154"/>
      <c r="DL1301" s="154"/>
      <c r="DM1301" s="154"/>
      <c r="DN1301" s="154"/>
      <c r="DO1301" s="154"/>
      <c r="DP1301" s="154"/>
      <c r="DQ1301" s="154"/>
      <c r="DR1301" s="154"/>
      <c r="DS1301" s="154"/>
      <c r="DT1301" s="154"/>
      <c r="DU1301" s="154"/>
      <c r="DV1301" s="154"/>
      <c r="DW1301" s="154"/>
      <c r="DX1301" s="154"/>
      <c r="DY1301" s="154"/>
      <c r="DZ1301" s="154"/>
      <c r="EA1301" s="154"/>
      <c r="EB1301" s="154"/>
      <c r="EC1301" s="154"/>
      <c r="ED1301" s="154"/>
      <c r="EE1301" s="154"/>
      <c r="EF1301" s="154"/>
      <c r="EG1301" s="154"/>
      <c r="EH1301" s="154"/>
      <c r="EI1301" s="154"/>
      <c r="EJ1301" s="154"/>
      <c r="EK1301" s="154"/>
      <c r="EL1301" s="154"/>
      <c r="EM1301" s="154"/>
      <c r="EN1301" s="154"/>
      <c r="EO1301" s="154"/>
      <c r="EP1301" s="154"/>
      <c r="EQ1301" s="154"/>
      <c r="ER1301" s="154"/>
      <c r="ES1301" s="154"/>
      <c r="ET1301" s="154"/>
      <c r="EU1301" s="154"/>
      <c r="EV1301" s="154"/>
    </row>
    <row r="1302" spans="32:152" ht="12.75">
      <c r="AF1302" s="154"/>
      <c r="AG1302" s="154"/>
      <c r="AH1302" s="154"/>
      <c r="AI1302" s="154"/>
      <c r="AJ1302" s="154"/>
      <c r="AK1302" s="154"/>
      <c r="AL1302" s="154"/>
      <c r="AM1302" s="154"/>
      <c r="AN1302" s="154"/>
      <c r="AO1302" s="154"/>
      <c r="AP1302" s="154"/>
      <c r="AQ1302" s="154"/>
      <c r="AR1302" s="154"/>
      <c r="AS1302" s="154"/>
      <c r="AT1302" s="154"/>
      <c r="AU1302" s="154"/>
      <c r="AV1302" s="154"/>
      <c r="AW1302" s="154"/>
      <c r="AX1302" s="154"/>
      <c r="AY1302" s="154"/>
      <c r="AZ1302" s="154"/>
      <c r="BA1302" s="154"/>
      <c r="BB1302" s="154"/>
      <c r="BC1302" s="154"/>
      <c r="BD1302" s="154"/>
      <c r="BE1302" s="154"/>
      <c r="BF1302" s="154"/>
      <c r="BG1302" s="154"/>
      <c r="BH1302" s="154"/>
      <c r="BI1302" s="154"/>
      <c r="BJ1302" s="154"/>
      <c r="BK1302" s="154"/>
      <c r="BL1302" s="154"/>
      <c r="BM1302" s="154"/>
      <c r="BN1302" s="154"/>
      <c r="BO1302" s="154"/>
      <c r="BP1302" s="154"/>
      <c r="BQ1302" s="154"/>
      <c r="BR1302" s="154"/>
      <c r="BS1302" s="154"/>
      <c r="BT1302" s="154"/>
      <c r="BU1302" s="154"/>
      <c r="BV1302" s="154"/>
      <c r="BW1302" s="154"/>
      <c r="BX1302" s="154"/>
      <c r="BY1302" s="154"/>
      <c r="BZ1302" s="154"/>
      <c r="CA1302" s="154"/>
      <c r="CB1302" s="154"/>
      <c r="CC1302" s="154"/>
      <c r="CD1302" s="154"/>
      <c r="CE1302" s="154"/>
      <c r="CF1302" s="154"/>
      <c r="CG1302" s="154"/>
      <c r="CH1302" s="154"/>
      <c r="CI1302" s="154"/>
      <c r="CJ1302" s="154"/>
      <c r="CK1302" s="154"/>
      <c r="CL1302" s="154"/>
      <c r="CM1302" s="154"/>
      <c r="CN1302" s="154"/>
      <c r="CO1302" s="154"/>
      <c r="CP1302" s="154"/>
      <c r="CQ1302" s="154"/>
      <c r="CR1302" s="154"/>
      <c r="CS1302" s="154"/>
      <c r="CT1302" s="154"/>
      <c r="CU1302" s="154"/>
      <c r="CV1302" s="154"/>
      <c r="CW1302" s="154"/>
      <c r="CX1302" s="154"/>
      <c r="CY1302" s="154"/>
      <c r="CZ1302" s="154"/>
      <c r="DA1302" s="154"/>
      <c r="DB1302" s="154"/>
      <c r="DC1302" s="154"/>
      <c r="DD1302" s="154"/>
      <c r="DE1302" s="154"/>
      <c r="DF1302" s="154"/>
      <c r="DG1302" s="154"/>
      <c r="DH1302" s="154"/>
      <c r="DI1302" s="154"/>
      <c r="DJ1302" s="154"/>
      <c r="DK1302" s="154"/>
      <c r="DL1302" s="154"/>
      <c r="DM1302" s="154"/>
      <c r="DN1302" s="154"/>
      <c r="DO1302" s="154"/>
      <c r="DP1302" s="154"/>
      <c r="DQ1302" s="154"/>
      <c r="DR1302" s="154"/>
      <c r="DS1302" s="154"/>
      <c r="DT1302" s="154"/>
      <c r="DU1302" s="154"/>
      <c r="DV1302" s="154"/>
      <c r="DW1302" s="154"/>
      <c r="DX1302" s="154"/>
      <c r="DY1302" s="154"/>
      <c r="DZ1302" s="154"/>
      <c r="EA1302" s="154"/>
      <c r="EB1302" s="154"/>
      <c r="EC1302" s="154"/>
      <c r="ED1302" s="154"/>
      <c r="EE1302" s="154"/>
      <c r="EF1302" s="154"/>
      <c r="EG1302" s="154"/>
      <c r="EH1302" s="154"/>
      <c r="EI1302" s="154"/>
      <c r="EJ1302" s="154"/>
      <c r="EK1302" s="154"/>
      <c r="EL1302" s="154"/>
      <c r="EM1302" s="154"/>
      <c r="EN1302" s="154"/>
      <c r="EO1302" s="154"/>
      <c r="EP1302" s="154"/>
      <c r="EQ1302" s="154"/>
      <c r="ER1302" s="154"/>
      <c r="ES1302" s="154"/>
      <c r="ET1302" s="154"/>
      <c r="EU1302" s="154"/>
      <c r="EV1302" s="154"/>
    </row>
    <row r="1303" spans="32:152" ht="12.75">
      <c r="AF1303" s="154"/>
      <c r="AG1303" s="154"/>
      <c r="AH1303" s="154"/>
      <c r="AI1303" s="154"/>
      <c r="AJ1303" s="154"/>
      <c r="AK1303" s="154"/>
      <c r="AL1303" s="154"/>
      <c r="AM1303" s="154"/>
      <c r="AN1303" s="154"/>
      <c r="AO1303" s="154"/>
      <c r="AP1303" s="154"/>
      <c r="AQ1303" s="154"/>
      <c r="AR1303" s="154"/>
      <c r="AS1303" s="154"/>
      <c r="AT1303" s="154"/>
      <c r="AU1303" s="154"/>
      <c r="AV1303" s="154"/>
      <c r="AW1303" s="154"/>
      <c r="AX1303" s="154"/>
      <c r="AY1303" s="154"/>
      <c r="AZ1303" s="154"/>
      <c r="BA1303" s="154"/>
      <c r="BB1303" s="154"/>
      <c r="BC1303" s="154"/>
      <c r="BD1303" s="154"/>
      <c r="BE1303" s="154"/>
      <c r="BF1303" s="154"/>
      <c r="BG1303" s="154"/>
      <c r="BH1303" s="154"/>
      <c r="BI1303" s="154"/>
      <c r="BJ1303" s="154"/>
      <c r="BK1303" s="154"/>
      <c r="BL1303" s="154"/>
      <c r="BM1303" s="154"/>
      <c r="BN1303" s="154"/>
      <c r="BO1303" s="154"/>
      <c r="BP1303" s="154"/>
      <c r="BQ1303" s="154"/>
      <c r="BR1303" s="154"/>
      <c r="BS1303" s="154"/>
      <c r="BT1303" s="154"/>
      <c r="BU1303" s="154"/>
      <c r="BV1303" s="154"/>
      <c r="BW1303" s="154"/>
      <c r="BX1303" s="154"/>
      <c r="BY1303" s="154"/>
      <c r="BZ1303" s="154"/>
      <c r="CA1303" s="154"/>
      <c r="CB1303" s="154"/>
      <c r="CC1303" s="154"/>
      <c r="CD1303" s="154"/>
      <c r="CE1303" s="154"/>
      <c r="CF1303" s="154"/>
      <c r="CG1303" s="154"/>
      <c r="CH1303" s="154"/>
      <c r="CI1303" s="154"/>
      <c r="CJ1303" s="154"/>
      <c r="CK1303" s="154"/>
      <c r="CL1303" s="154"/>
      <c r="CM1303" s="154"/>
      <c r="CN1303" s="154"/>
      <c r="CO1303" s="154"/>
      <c r="CP1303" s="154"/>
      <c r="CQ1303" s="154"/>
      <c r="CR1303" s="154"/>
      <c r="CS1303" s="154"/>
      <c r="CT1303" s="154"/>
      <c r="CU1303" s="154"/>
      <c r="CV1303" s="154"/>
      <c r="CW1303" s="154"/>
      <c r="CX1303" s="154"/>
      <c r="CY1303" s="154"/>
      <c r="CZ1303" s="154"/>
      <c r="DA1303" s="154"/>
      <c r="DB1303" s="154"/>
      <c r="DC1303" s="154"/>
      <c r="DD1303" s="154"/>
      <c r="DE1303" s="154"/>
      <c r="DF1303" s="154"/>
      <c r="DG1303" s="154"/>
      <c r="DH1303" s="154"/>
      <c r="DI1303" s="154"/>
      <c r="DJ1303" s="154"/>
      <c r="DK1303" s="154"/>
      <c r="DL1303" s="154"/>
      <c r="DM1303" s="154"/>
      <c r="DN1303" s="154"/>
      <c r="DO1303" s="154"/>
      <c r="DP1303" s="154"/>
      <c r="DQ1303" s="154"/>
      <c r="DR1303" s="154"/>
      <c r="DS1303" s="154"/>
      <c r="DT1303" s="154"/>
      <c r="DU1303" s="154"/>
      <c r="DV1303" s="154"/>
      <c r="DW1303" s="154"/>
      <c r="DX1303" s="154"/>
      <c r="DY1303" s="154"/>
      <c r="DZ1303" s="154"/>
      <c r="EA1303" s="154"/>
      <c r="EB1303" s="154"/>
      <c r="EC1303" s="154"/>
      <c r="ED1303" s="154"/>
      <c r="EE1303" s="154"/>
      <c r="EF1303" s="154"/>
      <c r="EG1303" s="154"/>
      <c r="EH1303" s="154"/>
      <c r="EI1303" s="154"/>
      <c r="EJ1303" s="154"/>
      <c r="EK1303" s="154"/>
      <c r="EL1303" s="154"/>
      <c r="EM1303" s="154"/>
      <c r="EN1303" s="154"/>
      <c r="EO1303" s="154"/>
      <c r="EP1303" s="154"/>
      <c r="EQ1303" s="154"/>
      <c r="ER1303" s="154"/>
      <c r="ES1303" s="154"/>
      <c r="ET1303" s="154"/>
      <c r="EU1303" s="154"/>
      <c r="EV1303" s="154"/>
    </row>
    <row r="1304" spans="32:152" ht="12.75">
      <c r="AF1304" s="154"/>
      <c r="AG1304" s="154"/>
      <c r="AH1304" s="154"/>
      <c r="AI1304" s="154"/>
      <c r="AJ1304" s="154"/>
      <c r="AK1304" s="154"/>
      <c r="AL1304" s="154"/>
      <c r="AM1304" s="154"/>
      <c r="AN1304" s="154"/>
      <c r="AO1304" s="154"/>
      <c r="AP1304" s="154"/>
      <c r="AQ1304" s="154"/>
      <c r="AR1304" s="154"/>
      <c r="AS1304" s="154"/>
      <c r="AT1304" s="154"/>
      <c r="AU1304" s="154"/>
      <c r="AV1304" s="154"/>
      <c r="AW1304" s="154"/>
      <c r="AX1304" s="154"/>
      <c r="AY1304" s="154"/>
      <c r="AZ1304" s="154"/>
      <c r="BA1304" s="154"/>
      <c r="BB1304" s="154"/>
      <c r="BC1304" s="154"/>
      <c r="BD1304" s="154"/>
      <c r="BE1304" s="154"/>
      <c r="BF1304" s="154"/>
      <c r="BG1304" s="154"/>
      <c r="BH1304" s="154"/>
      <c r="BI1304" s="154"/>
      <c r="BJ1304" s="154"/>
      <c r="BK1304" s="154"/>
      <c r="BL1304" s="154"/>
      <c r="BM1304" s="154"/>
      <c r="BN1304" s="154"/>
      <c r="BO1304" s="154"/>
      <c r="BP1304" s="154"/>
      <c r="BQ1304" s="154"/>
      <c r="BR1304" s="154"/>
      <c r="BS1304" s="154"/>
      <c r="BT1304" s="154"/>
      <c r="BU1304" s="154"/>
      <c r="BV1304" s="154"/>
      <c r="BW1304" s="154"/>
      <c r="BX1304" s="154"/>
      <c r="BY1304" s="154"/>
      <c r="BZ1304" s="154"/>
      <c r="CA1304" s="154"/>
      <c r="CB1304" s="154"/>
      <c r="CC1304" s="154"/>
      <c r="CD1304" s="154"/>
      <c r="CE1304" s="154"/>
      <c r="CF1304" s="154"/>
      <c r="CG1304" s="154"/>
      <c r="CH1304" s="154"/>
      <c r="CI1304" s="154"/>
      <c r="CJ1304" s="154"/>
      <c r="CK1304" s="154"/>
      <c r="CL1304" s="154"/>
      <c r="CM1304" s="154"/>
      <c r="CN1304" s="154"/>
      <c r="CO1304" s="154"/>
      <c r="CP1304" s="154"/>
      <c r="CQ1304" s="154"/>
      <c r="CR1304" s="154"/>
      <c r="CS1304" s="154"/>
      <c r="CT1304" s="154"/>
      <c r="CU1304" s="154"/>
      <c r="CV1304" s="154"/>
      <c r="CW1304" s="154"/>
      <c r="CX1304" s="154"/>
      <c r="CY1304" s="154"/>
      <c r="CZ1304" s="154"/>
      <c r="DA1304" s="154"/>
      <c r="DB1304" s="154"/>
      <c r="DC1304" s="154"/>
      <c r="DD1304" s="154"/>
      <c r="DE1304" s="154"/>
      <c r="DF1304" s="154"/>
      <c r="DG1304" s="154"/>
      <c r="DH1304" s="154"/>
      <c r="DI1304" s="154"/>
      <c r="DJ1304" s="154"/>
      <c r="DK1304" s="154"/>
      <c r="DL1304" s="154"/>
      <c r="DM1304" s="154"/>
      <c r="DN1304" s="154"/>
      <c r="DO1304" s="154"/>
      <c r="DP1304" s="154"/>
      <c r="DQ1304" s="154"/>
      <c r="DR1304" s="154"/>
      <c r="DS1304" s="154"/>
      <c r="DT1304" s="154"/>
      <c r="DU1304" s="154"/>
      <c r="DV1304" s="154"/>
      <c r="DW1304" s="154"/>
      <c r="DX1304" s="154"/>
      <c r="DY1304" s="154"/>
      <c r="DZ1304" s="154"/>
      <c r="EA1304" s="154"/>
      <c r="EB1304" s="154"/>
      <c r="EC1304" s="154"/>
      <c r="ED1304" s="154"/>
      <c r="EE1304" s="154"/>
      <c r="EF1304" s="154"/>
      <c r="EG1304" s="154"/>
      <c r="EH1304" s="154"/>
      <c r="EI1304" s="154"/>
      <c r="EJ1304" s="154"/>
      <c r="EK1304" s="154"/>
      <c r="EL1304" s="154"/>
      <c r="EM1304" s="154"/>
      <c r="EN1304" s="154"/>
      <c r="EO1304" s="154"/>
      <c r="EP1304" s="154"/>
      <c r="EQ1304" s="154"/>
      <c r="ER1304" s="154"/>
      <c r="ES1304" s="154"/>
      <c r="ET1304" s="154"/>
      <c r="EU1304" s="154"/>
      <c r="EV1304" s="154"/>
    </row>
    <row r="1305" spans="32:152" ht="12.75">
      <c r="AF1305" s="154"/>
      <c r="AG1305" s="154"/>
      <c r="AH1305" s="154"/>
      <c r="AI1305" s="154"/>
      <c r="AJ1305" s="154"/>
      <c r="AK1305" s="154"/>
      <c r="AL1305" s="154"/>
      <c r="AM1305" s="154"/>
      <c r="AN1305" s="154"/>
      <c r="AO1305" s="154"/>
      <c r="AP1305" s="154"/>
      <c r="AQ1305" s="154"/>
      <c r="AR1305" s="154"/>
      <c r="AS1305" s="154"/>
      <c r="AT1305" s="154"/>
      <c r="AU1305" s="154"/>
      <c r="AV1305" s="154"/>
      <c r="AW1305" s="154"/>
      <c r="AX1305" s="154"/>
      <c r="AY1305" s="154"/>
      <c r="AZ1305" s="154"/>
      <c r="BA1305" s="154"/>
      <c r="BB1305" s="154"/>
      <c r="BC1305" s="154"/>
      <c r="BD1305" s="154"/>
      <c r="BE1305" s="154"/>
      <c r="BF1305" s="154"/>
      <c r="BG1305" s="154"/>
      <c r="BH1305" s="154"/>
      <c r="BI1305" s="154"/>
      <c r="BJ1305" s="154"/>
      <c r="BK1305" s="154"/>
      <c r="BL1305" s="154"/>
      <c r="BM1305" s="154"/>
      <c r="BN1305" s="154"/>
      <c r="BO1305" s="154"/>
      <c r="BP1305" s="154"/>
      <c r="BQ1305" s="154"/>
      <c r="BR1305" s="154"/>
      <c r="BS1305" s="154"/>
      <c r="BT1305" s="154"/>
      <c r="BU1305" s="154"/>
      <c r="BV1305" s="154"/>
      <c r="BW1305" s="154"/>
      <c r="BX1305" s="154"/>
      <c r="BY1305" s="154"/>
      <c r="BZ1305" s="154"/>
      <c r="CA1305" s="154"/>
      <c r="CB1305" s="154"/>
      <c r="CC1305" s="154"/>
      <c r="CD1305" s="154"/>
      <c r="CE1305" s="154"/>
      <c r="CF1305" s="154"/>
      <c r="CG1305" s="154"/>
      <c r="CH1305" s="154"/>
      <c r="CI1305" s="154"/>
      <c r="CJ1305" s="154"/>
      <c r="CK1305" s="154"/>
      <c r="CL1305" s="154"/>
      <c r="CM1305" s="154"/>
      <c r="CN1305" s="154"/>
      <c r="CO1305" s="154"/>
      <c r="CP1305" s="154"/>
      <c r="CQ1305" s="154"/>
      <c r="CR1305" s="154"/>
      <c r="CS1305" s="154"/>
      <c r="CT1305" s="154"/>
      <c r="CU1305" s="154"/>
      <c r="CV1305" s="154"/>
      <c r="CW1305" s="154"/>
      <c r="CX1305" s="154"/>
      <c r="CY1305" s="154"/>
      <c r="CZ1305" s="154"/>
      <c r="DA1305" s="154"/>
      <c r="DB1305" s="154"/>
      <c r="DC1305" s="154"/>
      <c r="DD1305" s="154"/>
      <c r="DE1305" s="154"/>
      <c r="DF1305" s="154"/>
      <c r="DG1305" s="154"/>
      <c r="DH1305" s="154"/>
      <c r="DI1305" s="154"/>
      <c r="DJ1305" s="154"/>
      <c r="DK1305" s="154"/>
      <c r="DL1305" s="154"/>
      <c r="DM1305" s="154"/>
      <c r="DN1305" s="154"/>
      <c r="DO1305" s="154"/>
      <c r="DP1305" s="154"/>
      <c r="DQ1305" s="154"/>
      <c r="DR1305" s="154"/>
      <c r="DS1305" s="154"/>
      <c r="DT1305" s="154"/>
      <c r="DU1305" s="154"/>
      <c r="DV1305" s="154"/>
      <c r="DW1305" s="154"/>
      <c r="DX1305" s="154"/>
      <c r="DY1305" s="154"/>
      <c r="DZ1305" s="154"/>
      <c r="EA1305" s="154"/>
      <c r="EB1305" s="154"/>
      <c r="EC1305" s="154"/>
      <c r="ED1305" s="154"/>
      <c r="EE1305" s="154"/>
      <c r="EF1305" s="154"/>
      <c r="EG1305" s="154"/>
      <c r="EH1305" s="154"/>
      <c r="EI1305" s="154"/>
      <c r="EJ1305" s="154"/>
      <c r="EK1305" s="154"/>
      <c r="EL1305" s="154"/>
      <c r="EM1305" s="154"/>
      <c r="EN1305" s="154"/>
      <c r="EO1305" s="154"/>
      <c r="EP1305" s="154"/>
      <c r="EQ1305" s="154"/>
      <c r="ER1305" s="154"/>
      <c r="ES1305" s="154"/>
      <c r="ET1305" s="154"/>
      <c r="EU1305" s="154"/>
      <c r="EV1305" s="154"/>
    </row>
    <row r="1306" spans="32:152" ht="12.75">
      <c r="AF1306" s="154"/>
      <c r="AG1306" s="154"/>
      <c r="AH1306" s="154"/>
      <c r="AI1306" s="154"/>
      <c r="AJ1306" s="154"/>
      <c r="AK1306" s="154"/>
      <c r="AL1306" s="154"/>
      <c r="AM1306" s="154"/>
      <c r="AN1306" s="154"/>
      <c r="AO1306" s="154"/>
      <c r="AP1306" s="154"/>
      <c r="AQ1306" s="154"/>
      <c r="AR1306" s="154"/>
      <c r="AS1306" s="154"/>
      <c r="AT1306" s="154"/>
      <c r="AU1306" s="154"/>
      <c r="AV1306" s="154"/>
      <c r="AW1306" s="154"/>
      <c r="AX1306" s="154"/>
      <c r="AY1306" s="154"/>
      <c r="AZ1306" s="154"/>
      <c r="BA1306" s="154"/>
      <c r="BB1306" s="154"/>
      <c r="BC1306" s="154"/>
      <c r="BD1306" s="154"/>
      <c r="BE1306" s="154"/>
      <c r="BF1306" s="154"/>
      <c r="BG1306" s="154"/>
      <c r="BH1306" s="154"/>
      <c r="BI1306" s="154"/>
      <c r="BJ1306" s="154"/>
      <c r="BK1306" s="154"/>
      <c r="BL1306" s="154"/>
      <c r="BM1306" s="154"/>
      <c r="BN1306" s="154"/>
      <c r="BO1306" s="154"/>
      <c r="BP1306" s="154"/>
      <c r="BQ1306" s="154"/>
      <c r="BR1306" s="154"/>
      <c r="BS1306" s="154"/>
      <c r="BT1306" s="154"/>
      <c r="BU1306" s="154"/>
      <c r="BV1306" s="154"/>
      <c r="BW1306" s="154"/>
      <c r="BX1306" s="154"/>
      <c r="BY1306" s="154"/>
      <c r="BZ1306" s="154"/>
      <c r="CA1306" s="154"/>
      <c r="CB1306" s="154"/>
      <c r="CC1306" s="154"/>
      <c r="CD1306" s="154"/>
      <c r="CE1306" s="154"/>
      <c r="CF1306" s="154"/>
      <c r="CG1306" s="154"/>
      <c r="CH1306" s="154"/>
      <c r="CI1306" s="154"/>
      <c r="CJ1306" s="154"/>
      <c r="CK1306" s="154"/>
      <c r="CL1306" s="154"/>
      <c r="CM1306" s="154"/>
      <c r="CN1306" s="154"/>
      <c r="CO1306" s="154"/>
      <c r="CP1306" s="154"/>
      <c r="CQ1306" s="154"/>
      <c r="CR1306" s="154"/>
      <c r="CS1306" s="154"/>
      <c r="CT1306" s="154"/>
      <c r="CU1306" s="154"/>
      <c r="CV1306" s="154"/>
      <c r="CW1306" s="154"/>
      <c r="CX1306" s="154"/>
      <c r="CY1306" s="154"/>
      <c r="CZ1306" s="154"/>
      <c r="DA1306" s="154"/>
      <c r="DB1306" s="154"/>
      <c r="DC1306" s="154"/>
      <c r="DD1306" s="154"/>
      <c r="DE1306" s="154"/>
      <c r="DF1306" s="154"/>
      <c r="DG1306" s="154"/>
      <c r="DH1306" s="154"/>
      <c r="DI1306" s="154"/>
      <c r="DJ1306" s="154"/>
      <c r="DK1306" s="154"/>
      <c r="DL1306" s="154"/>
      <c r="DM1306" s="154"/>
      <c r="DN1306" s="154"/>
      <c r="DO1306" s="154"/>
      <c r="DP1306" s="154"/>
      <c r="DQ1306" s="154"/>
      <c r="DR1306" s="154"/>
      <c r="DS1306" s="154"/>
      <c r="DT1306" s="154"/>
      <c r="DU1306" s="154"/>
      <c r="DV1306" s="154"/>
      <c r="DW1306" s="154"/>
      <c r="DX1306" s="154"/>
      <c r="DY1306" s="154"/>
      <c r="DZ1306" s="154"/>
      <c r="EA1306" s="154"/>
      <c r="EB1306" s="154"/>
      <c r="EC1306" s="154"/>
      <c r="ED1306" s="154"/>
      <c r="EE1306" s="154"/>
      <c r="EF1306" s="154"/>
      <c r="EG1306" s="154"/>
      <c r="EH1306" s="154"/>
      <c r="EI1306" s="154"/>
      <c r="EJ1306" s="154"/>
      <c r="EK1306" s="154"/>
      <c r="EL1306" s="154"/>
      <c r="EM1306" s="154"/>
      <c r="EN1306" s="154"/>
      <c r="EO1306" s="154"/>
      <c r="EP1306" s="154"/>
      <c r="EQ1306" s="154"/>
      <c r="ER1306" s="154"/>
      <c r="ES1306" s="154"/>
      <c r="ET1306" s="154"/>
      <c r="EU1306" s="154"/>
      <c r="EV1306" s="154"/>
    </row>
    <row r="1307" spans="32:152" ht="12.75">
      <c r="AF1307" s="154"/>
      <c r="AG1307" s="154"/>
      <c r="AH1307" s="154"/>
      <c r="AI1307" s="154"/>
      <c r="AJ1307" s="154"/>
      <c r="AK1307" s="154"/>
      <c r="AL1307" s="154"/>
      <c r="AM1307" s="154"/>
      <c r="AN1307" s="154"/>
      <c r="AO1307" s="154"/>
      <c r="AP1307" s="154"/>
      <c r="AQ1307" s="154"/>
      <c r="AR1307" s="154"/>
      <c r="AS1307" s="154"/>
      <c r="AT1307" s="154"/>
      <c r="AU1307" s="154"/>
      <c r="AV1307" s="154"/>
      <c r="AW1307" s="154"/>
      <c r="AX1307" s="154"/>
      <c r="AY1307" s="154"/>
      <c r="AZ1307" s="154"/>
      <c r="BA1307" s="154"/>
      <c r="BB1307" s="154"/>
      <c r="BC1307" s="154"/>
      <c r="BD1307" s="154"/>
      <c r="BE1307" s="154"/>
      <c r="BF1307" s="154"/>
      <c r="BG1307" s="154"/>
      <c r="BH1307" s="154"/>
      <c r="BI1307" s="154"/>
      <c r="BJ1307" s="154"/>
      <c r="BK1307" s="154"/>
      <c r="BL1307" s="154"/>
      <c r="BM1307" s="154"/>
      <c r="BN1307" s="154"/>
      <c r="BO1307" s="154"/>
      <c r="BP1307" s="154"/>
      <c r="BQ1307" s="154"/>
      <c r="BR1307" s="154"/>
      <c r="BS1307" s="154"/>
      <c r="BT1307" s="154"/>
      <c r="BU1307" s="154"/>
      <c r="BV1307" s="154"/>
      <c r="BW1307" s="154"/>
      <c r="BX1307" s="154"/>
      <c r="BY1307" s="154"/>
      <c r="BZ1307" s="154"/>
      <c r="CA1307" s="154"/>
      <c r="CB1307" s="154"/>
      <c r="CC1307" s="154"/>
      <c r="CD1307" s="154"/>
      <c r="CE1307" s="154"/>
      <c r="CF1307" s="154"/>
      <c r="CG1307" s="154"/>
      <c r="CH1307" s="154"/>
      <c r="CI1307" s="154"/>
      <c r="CJ1307" s="154"/>
      <c r="CK1307" s="154"/>
      <c r="CL1307" s="154"/>
      <c r="CM1307" s="154"/>
      <c r="CN1307" s="154"/>
      <c r="CO1307" s="154"/>
      <c r="CP1307" s="154"/>
      <c r="CQ1307" s="154"/>
      <c r="CR1307" s="154"/>
      <c r="CS1307" s="154"/>
      <c r="CT1307" s="154"/>
      <c r="CU1307" s="154"/>
      <c r="CV1307" s="154"/>
      <c r="CW1307" s="154"/>
      <c r="CX1307" s="154"/>
      <c r="CY1307" s="154"/>
      <c r="CZ1307" s="154"/>
      <c r="DA1307" s="154"/>
      <c r="DB1307" s="154"/>
      <c r="DC1307" s="154"/>
      <c r="DD1307" s="154"/>
      <c r="DE1307" s="154"/>
      <c r="DF1307" s="154"/>
      <c r="DG1307" s="154"/>
      <c r="DH1307" s="154"/>
      <c r="DI1307" s="154"/>
      <c r="DJ1307" s="154"/>
      <c r="DK1307" s="154"/>
      <c r="DL1307" s="154"/>
      <c r="DM1307" s="154"/>
      <c r="DN1307" s="154"/>
      <c r="DO1307" s="154"/>
      <c r="DP1307" s="154"/>
      <c r="DQ1307" s="154"/>
      <c r="DR1307" s="154"/>
      <c r="DS1307" s="154"/>
      <c r="DT1307" s="154"/>
      <c r="DU1307" s="154"/>
      <c r="DV1307" s="154"/>
      <c r="DW1307" s="154"/>
      <c r="DX1307" s="154"/>
      <c r="DY1307" s="154"/>
      <c r="DZ1307" s="154"/>
      <c r="EA1307" s="154"/>
      <c r="EB1307" s="154"/>
      <c r="EC1307" s="154"/>
      <c r="ED1307" s="154"/>
      <c r="EE1307" s="154"/>
      <c r="EF1307" s="154"/>
      <c r="EG1307" s="154"/>
      <c r="EH1307" s="154"/>
      <c r="EI1307" s="154"/>
      <c r="EJ1307" s="154"/>
      <c r="EK1307" s="154"/>
      <c r="EL1307" s="154"/>
      <c r="EM1307" s="154"/>
      <c r="EN1307" s="154"/>
      <c r="EO1307" s="154"/>
      <c r="EP1307" s="154"/>
      <c r="EQ1307" s="154"/>
      <c r="ER1307" s="154"/>
      <c r="ES1307" s="154"/>
      <c r="ET1307" s="154"/>
      <c r="EU1307" s="154"/>
      <c r="EV1307" s="154"/>
    </row>
    <row r="1308" spans="32:152" ht="12.75">
      <c r="AF1308" s="154"/>
      <c r="AG1308" s="154"/>
      <c r="AH1308" s="154"/>
      <c r="AI1308" s="154"/>
      <c r="AJ1308" s="154"/>
      <c r="AK1308" s="154"/>
      <c r="AL1308" s="154"/>
      <c r="AM1308" s="154"/>
      <c r="AN1308" s="154"/>
      <c r="AO1308" s="154"/>
      <c r="AP1308" s="154"/>
      <c r="AQ1308" s="154"/>
      <c r="AR1308" s="154"/>
      <c r="AS1308" s="154"/>
      <c r="AT1308" s="154"/>
      <c r="AU1308" s="154"/>
      <c r="AV1308" s="154"/>
      <c r="AW1308" s="154"/>
      <c r="AX1308" s="154"/>
      <c r="AY1308" s="154"/>
      <c r="AZ1308" s="154"/>
      <c r="BA1308" s="154"/>
      <c r="BB1308" s="154"/>
      <c r="BC1308" s="154"/>
      <c r="BD1308" s="154"/>
      <c r="BE1308" s="154"/>
      <c r="BF1308" s="154"/>
      <c r="BG1308" s="154"/>
      <c r="BH1308" s="154"/>
      <c r="BI1308" s="154"/>
      <c r="BJ1308" s="154"/>
      <c r="BK1308" s="154"/>
      <c r="BL1308" s="154"/>
      <c r="BM1308" s="154"/>
      <c r="BN1308" s="154"/>
      <c r="BO1308" s="154"/>
      <c r="BP1308" s="154"/>
      <c r="BQ1308" s="154"/>
      <c r="BR1308" s="154"/>
      <c r="BS1308" s="154"/>
      <c r="BT1308" s="154"/>
      <c r="BU1308" s="154"/>
      <c r="BV1308" s="154"/>
      <c r="BW1308" s="154"/>
      <c r="BX1308" s="154"/>
      <c r="BY1308" s="154"/>
      <c r="BZ1308" s="154"/>
      <c r="CA1308" s="154"/>
      <c r="CB1308" s="154"/>
      <c r="CC1308" s="154"/>
      <c r="CD1308" s="154"/>
      <c r="CE1308" s="154"/>
      <c r="CF1308" s="154"/>
      <c r="CG1308" s="154"/>
      <c r="CH1308" s="154"/>
      <c r="CI1308" s="154"/>
      <c r="CJ1308" s="154"/>
      <c r="CK1308" s="154"/>
      <c r="CL1308" s="154"/>
      <c r="CM1308" s="154"/>
      <c r="CN1308" s="154"/>
      <c r="CO1308" s="154"/>
      <c r="CP1308" s="154"/>
      <c r="CQ1308" s="154"/>
      <c r="CR1308" s="154"/>
      <c r="CS1308" s="154"/>
      <c r="CT1308" s="154"/>
      <c r="CU1308" s="154"/>
      <c r="CV1308" s="154"/>
      <c r="CW1308" s="154"/>
      <c r="CX1308" s="154"/>
      <c r="CY1308" s="154"/>
      <c r="CZ1308" s="154"/>
      <c r="DA1308" s="154"/>
      <c r="DB1308" s="154"/>
      <c r="DC1308" s="154"/>
      <c r="DD1308" s="154"/>
      <c r="DE1308" s="154"/>
      <c r="DF1308" s="154"/>
      <c r="DG1308" s="154"/>
      <c r="DH1308" s="154"/>
      <c r="DI1308" s="154"/>
      <c r="DJ1308" s="154"/>
      <c r="DK1308" s="154"/>
      <c r="DL1308" s="154"/>
      <c r="DM1308" s="154"/>
      <c r="DN1308" s="154"/>
      <c r="DO1308" s="154"/>
      <c r="DP1308" s="154"/>
      <c r="DQ1308" s="154"/>
      <c r="DR1308" s="154"/>
      <c r="DS1308" s="154"/>
      <c r="DT1308" s="154"/>
      <c r="DU1308" s="154"/>
      <c r="DV1308" s="154"/>
      <c r="DW1308" s="154"/>
      <c r="DX1308" s="154"/>
      <c r="DY1308" s="154"/>
      <c r="DZ1308" s="154"/>
      <c r="EA1308" s="154"/>
      <c r="EB1308" s="154"/>
      <c r="EC1308" s="154"/>
      <c r="ED1308" s="154"/>
      <c r="EE1308" s="154"/>
      <c r="EF1308" s="154"/>
      <c r="EG1308" s="154"/>
      <c r="EH1308" s="154"/>
      <c r="EI1308" s="154"/>
      <c r="EJ1308" s="154"/>
      <c r="EK1308" s="154"/>
      <c r="EL1308" s="154"/>
      <c r="EM1308" s="154"/>
      <c r="EN1308" s="154"/>
      <c r="EO1308" s="154"/>
      <c r="EP1308" s="154"/>
      <c r="EQ1308" s="154"/>
      <c r="ER1308" s="154"/>
      <c r="ES1308" s="154"/>
      <c r="ET1308" s="154"/>
      <c r="EU1308" s="154"/>
      <c r="EV1308" s="154"/>
    </row>
    <row r="1309" spans="32:152" ht="12.75">
      <c r="AF1309" s="154"/>
      <c r="AG1309" s="154"/>
      <c r="AH1309" s="154"/>
      <c r="AI1309" s="154"/>
      <c r="AJ1309" s="154"/>
      <c r="AK1309" s="154"/>
      <c r="AL1309" s="154"/>
      <c r="AM1309" s="154"/>
      <c r="AN1309" s="154"/>
      <c r="AO1309" s="154"/>
      <c r="AP1309" s="154"/>
      <c r="AQ1309" s="154"/>
      <c r="AR1309" s="154"/>
      <c r="AS1309" s="154"/>
      <c r="AT1309" s="154"/>
      <c r="AU1309" s="154"/>
      <c r="AV1309" s="154"/>
      <c r="AW1309" s="154"/>
      <c r="AX1309" s="154"/>
      <c r="AY1309" s="154"/>
      <c r="AZ1309" s="154"/>
      <c r="BA1309" s="154"/>
      <c r="BB1309" s="154"/>
      <c r="BC1309" s="154"/>
      <c r="BD1309" s="154"/>
      <c r="BE1309" s="154"/>
      <c r="BF1309" s="154"/>
      <c r="BG1309" s="154"/>
      <c r="BH1309" s="154"/>
      <c r="BI1309" s="154"/>
      <c r="BJ1309" s="154"/>
      <c r="BK1309" s="154"/>
      <c r="BL1309" s="154"/>
      <c r="BM1309" s="154"/>
      <c r="BN1309" s="154"/>
      <c r="BO1309" s="154"/>
      <c r="BP1309" s="154"/>
      <c r="BQ1309" s="154"/>
      <c r="BR1309" s="154"/>
      <c r="BS1309" s="154"/>
      <c r="BT1309" s="154"/>
      <c r="BU1309" s="154"/>
      <c r="BV1309" s="154"/>
      <c r="BW1309" s="154"/>
      <c r="BX1309" s="154"/>
      <c r="BY1309" s="154"/>
      <c r="BZ1309" s="154"/>
      <c r="CA1309" s="154"/>
      <c r="CB1309" s="154"/>
      <c r="CC1309" s="154"/>
      <c r="CD1309" s="154"/>
      <c r="CE1309" s="154"/>
      <c r="CF1309" s="154"/>
      <c r="CG1309" s="154"/>
      <c r="CH1309" s="154"/>
      <c r="CI1309" s="154"/>
      <c r="CJ1309" s="154"/>
      <c r="CK1309" s="154"/>
      <c r="CL1309" s="154"/>
      <c r="CM1309" s="154"/>
      <c r="CN1309" s="154"/>
      <c r="CO1309" s="154"/>
      <c r="CP1309" s="154"/>
      <c r="CQ1309" s="154"/>
      <c r="CR1309" s="154"/>
      <c r="CS1309" s="154"/>
      <c r="CT1309" s="154"/>
      <c r="CU1309" s="154"/>
      <c r="CV1309" s="154"/>
      <c r="CW1309" s="154"/>
      <c r="CX1309" s="154"/>
      <c r="CY1309" s="154"/>
      <c r="CZ1309" s="154"/>
      <c r="DA1309" s="154"/>
      <c r="DB1309" s="154"/>
      <c r="DC1309" s="154"/>
      <c r="DD1309" s="154"/>
      <c r="DE1309" s="154"/>
      <c r="DF1309" s="154"/>
      <c r="DG1309" s="154"/>
      <c r="DH1309" s="154"/>
      <c r="DI1309" s="154"/>
      <c r="DJ1309" s="154"/>
      <c r="DK1309" s="154"/>
      <c r="DL1309" s="154"/>
      <c r="DM1309" s="154"/>
      <c r="DN1309" s="154"/>
      <c r="DO1309" s="154"/>
      <c r="DP1309" s="154"/>
      <c r="DQ1309" s="154"/>
      <c r="DR1309" s="154"/>
      <c r="DS1309" s="154"/>
      <c r="DT1309" s="154"/>
      <c r="DU1309" s="154"/>
      <c r="DV1309" s="154"/>
      <c r="DW1309" s="154"/>
      <c r="DX1309" s="154"/>
      <c r="DY1309" s="154"/>
      <c r="DZ1309" s="154"/>
      <c r="EA1309" s="154"/>
      <c r="EB1309" s="154"/>
      <c r="EC1309" s="154"/>
      <c r="ED1309" s="154"/>
      <c r="EE1309" s="154"/>
      <c r="EF1309" s="154"/>
      <c r="EG1309" s="154"/>
      <c r="EH1309" s="154"/>
      <c r="EI1309" s="154"/>
      <c r="EJ1309" s="154"/>
      <c r="EK1309" s="154"/>
      <c r="EL1309" s="154"/>
      <c r="EM1309" s="154"/>
      <c r="EN1309" s="154"/>
      <c r="EO1309" s="154"/>
      <c r="EP1309" s="154"/>
      <c r="EQ1309" s="154"/>
      <c r="ER1309" s="154"/>
      <c r="ES1309" s="154"/>
      <c r="ET1309" s="154"/>
      <c r="EU1309" s="154"/>
      <c r="EV1309" s="154"/>
    </row>
    <row r="1310" spans="32:152" ht="12.75">
      <c r="AF1310" s="154"/>
      <c r="AG1310" s="154"/>
      <c r="AH1310" s="154"/>
      <c r="AI1310" s="154"/>
      <c r="AJ1310" s="154"/>
      <c r="AK1310" s="154"/>
      <c r="AL1310" s="154"/>
      <c r="AM1310" s="154"/>
      <c r="AN1310" s="154"/>
      <c r="AO1310" s="154"/>
      <c r="AP1310" s="154"/>
      <c r="AQ1310" s="154"/>
      <c r="AR1310" s="154"/>
      <c r="AS1310" s="154"/>
      <c r="AT1310" s="154"/>
      <c r="AU1310" s="154"/>
      <c r="AV1310" s="154"/>
      <c r="AW1310" s="154"/>
      <c r="AX1310" s="154"/>
      <c r="AY1310" s="154"/>
      <c r="AZ1310" s="154"/>
      <c r="BA1310" s="154"/>
      <c r="BB1310" s="154"/>
      <c r="BC1310" s="154"/>
      <c r="BD1310" s="154"/>
      <c r="BE1310" s="154"/>
      <c r="BF1310" s="154"/>
      <c r="BG1310" s="154"/>
      <c r="BH1310" s="154"/>
      <c r="BI1310" s="154"/>
      <c r="BJ1310" s="154"/>
      <c r="BK1310" s="154"/>
      <c r="BL1310" s="154"/>
      <c r="BM1310" s="154"/>
      <c r="BN1310" s="154"/>
      <c r="BO1310" s="154"/>
      <c r="BP1310" s="154"/>
      <c r="BQ1310" s="154"/>
      <c r="BR1310" s="154"/>
      <c r="BS1310" s="154"/>
      <c r="BT1310" s="154"/>
      <c r="BU1310" s="154"/>
      <c r="BV1310" s="154"/>
      <c r="BW1310" s="154"/>
      <c r="BX1310" s="154"/>
      <c r="BY1310" s="154"/>
      <c r="BZ1310" s="154"/>
      <c r="CA1310" s="154"/>
      <c r="CB1310" s="154"/>
      <c r="CC1310" s="154"/>
      <c r="CD1310" s="154"/>
      <c r="CE1310" s="154"/>
      <c r="CF1310" s="154"/>
      <c r="CG1310" s="154"/>
      <c r="CH1310" s="154"/>
      <c r="CI1310" s="154"/>
      <c r="CJ1310" s="154"/>
      <c r="CK1310" s="154"/>
      <c r="CL1310" s="154"/>
      <c r="CM1310" s="154"/>
      <c r="CN1310" s="154"/>
      <c r="CO1310" s="154"/>
      <c r="CP1310" s="154"/>
      <c r="CQ1310" s="154"/>
      <c r="CR1310" s="154"/>
      <c r="CS1310" s="154"/>
      <c r="CT1310" s="154"/>
      <c r="CU1310" s="154"/>
      <c r="CV1310" s="154"/>
      <c r="CW1310" s="154"/>
      <c r="CX1310" s="154"/>
      <c r="CY1310" s="154"/>
      <c r="CZ1310" s="154"/>
      <c r="DA1310" s="154"/>
      <c r="DB1310" s="154"/>
      <c r="DC1310" s="154"/>
      <c r="DD1310" s="154"/>
      <c r="DE1310" s="154"/>
      <c r="DF1310" s="154"/>
      <c r="DG1310" s="154"/>
      <c r="DH1310" s="154"/>
      <c r="DI1310" s="154"/>
      <c r="DJ1310" s="154"/>
      <c r="DK1310" s="154"/>
      <c r="DL1310" s="154"/>
      <c r="DM1310" s="154"/>
      <c r="DN1310" s="154"/>
      <c r="DO1310" s="154"/>
      <c r="DP1310" s="154"/>
      <c r="DQ1310" s="154"/>
      <c r="DR1310" s="154"/>
      <c r="DS1310" s="154"/>
      <c r="DT1310" s="154"/>
      <c r="DU1310" s="154"/>
      <c r="DV1310" s="154"/>
      <c r="DW1310" s="154"/>
      <c r="DX1310" s="154"/>
      <c r="DY1310" s="154"/>
      <c r="DZ1310" s="154"/>
      <c r="EA1310" s="154"/>
      <c r="EB1310" s="154"/>
      <c r="EC1310" s="154"/>
      <c r="ED1310" s="154"/>
      <c r="EE1310" s="154"/>
      <c r="EF1310" s="154"/>
      <c r="EG1310" s="154"/>
      <c r="EH1310" s="154"/>
      <c r="EI1310" s="154"/>
      <c r="EJ1310" s="154"/>
      <c r="EK1310" s="154"/>
      <c r="EL1310" s="154"/>
      <c r="EM1310" s="154"/>
      <c r="EN1310" s="154"/>
      <c r="EO1310" s="154"/>
      <c r="EP1310" s="154"/>
      <c r="EQ1310" s="154"/>
      <c r="ER1310" s="154"/>
      <c r="ES1310" s="154"/>
      <c r="ET1310" s="154"/>
      <c r="EU1310" s="154"/>
      <c r="EV1310" s="154"/>
    </row>
    <row r="1311" spans="32:152" ht="12.75">
      <c r="AF1311" s="154"/>
      <c r="AG1311" s="154"/>
      <c r="AH1311" s="154"/>
      <c r="AI1311" s="154"/>
      <c r="AJ1311" s="154"/>
      <c r="AK1311" s="154"/>
      <c r="AL1311" s="154"/>
      <c r="AM1311" s="154"/>
      <c r="AN1311" s="154"/>
      <c r="AO1311" s="154"/>
      <c r="AP1311" s="154"/>
      <c r="AQ1311" s="154"/>
      <c r="AR1311" s="154"/>
      <c r="AS1311" s="154"/>
      <c r="AT1311" s="154"/>
      <c r="AU1311" s="154"/>
      <c r="AV1311" s="154"/>
      <c r="AW1311" s="154"/>
      <c r="AX1311" s="154"/>
      <c r="AY1311" s="154"/>
      <c r="AZ1311" s="154"/>
      <c r="BA1311" s="154"/>
      <c r="BB1311" s="154"/>
      <c r="BC1311" s="154"/>
      <c r="BD1311" s="154"/>
      <c r="BE1311" s="154"/>
      <c r="BF1311" s="154"/>
      <c r="BG1311" s="154"/>
      <c r="BH1311" s="154"/>
      <c r="BI1311" s="154"/>
      <c r="BJ1311" s="154"/>
      <c r="BK1311" s="154"/>
      <c r="BL1311" s="154"/>
      <c r="BM1311" s="154"/>
      <c r="BN1311" s="154"/>
      <c r="BO1311" s="154"/>
      <c r="BP1311" s="154"/>
      <c r="BQ1311" s="154"/>
      <c r="BR1311" s="154"/>
      <c r="BS1311" s="154"/>
      <c r="BT1311" s="154"/>
      <c r="BU1311" s="154"/>
      <c r="BV1311" s="154"/>
      <c r="BW1311" s="154"/>
      <c r="BX1311" s="154"/>
      <c r="BY1311" s="154"/>
      <c r="BZ1311" s="154"/>
      <c r="CA1311" s="154"/>
      <c r="CB1311" s="154"/>
      <c r="CC1311" s="154"/>
      <c r="CD1311" s="154"/>
      <c r="CE1311" s="154"/>
      <c r="CF1311" s="154"/>
      <c r="CG1311" s="154"/>
      <c r="CH1311" s="154"/>
      <c r="CI1311" s="154"/>
      <c r="CJ1311" s="154"/>
      <c r="CK1311" s="154"/>
      <c r="CL1311" s="154"/>
      <c r="CM1311" s="154"/>
      <c r="CN1311" s="154"/>
      <c r="CO1311" s="154"/>
      <c r="CP1311" s="154"/>
      <c r="CQ1311" s="154"/>
      <c r="CR1311" s="154"/>
      <c r="CS1311" s="154"/>
      <c r="CT1311" s="154"/>
      <c r="CU1311" s="154"/>
      <c r="CV1311" s="154"/>
      <c r="CW1311" s="154"/>
      <c r="CX1311" s="154"/>
      <c r="CY1311" s="154"/>
      <c r="CZ1311" s="154"/>
      <c r="DA1311" s="154"/>
      <c r="DB1311" s="154"/>
      <c r="DC1311" s="154"/>
      <c r="DD1311" s="154"/>
      <c r="DE1311" s="154"/>
      <c r="DF1311" s="154"/>
      <c r="DG1311" s="154"/>
      <c r="DH1311" s="154"/>
      <c r="DI1311" s="154"/>
      <c r="DJ1311" s="154"/>
      <c r="DK1311" s="154"/>
      <c r="DL1311" s="154"/>
      <c r="DM1311" s="154"/>
      <c r="DN1311" s="154"/>
      <c r="DO1311" s="154"/>
      <c r="DP1311" s="154"/>
      <c r="DQ1311" s="154"/>
      <c r="DR1311" s="154"/>
      <c r="DS1311" s="154"/>
      <c r="DT1311" s="154"/>
      <c r="DU1311" s="154"/>
      <c r="DV1311" s="154"/>
      <c r="DW1311" s="154"/>
      <c r="DX1311" s="154"/>
      <c r="DY1311" s="154"/>
      <c r="DZ1311" s="154"/>
      <c r="EA1311" s="154"/>
      <c r="EB1311" s="154"/>
      <c r="EC1311" s="154"/>
      <c r="ED1311" s="154"/>
      <c r="EE1311" s="154"/>
      <c r="EF1311" s="154"/>
      <c r="EG1311" s="154"/>
      <c r="EH1311" s="154"/>
      <c r="EI1311" s="154"/>
      <c r="EJ1311" s="154"/>
      <c r="EK1311" s="154"/>
      <c r="EL1311" s="154"/>
      <c r="EM1311" s="154"/>
      <c r="EN1311" s="154"/>
      <c r="EO1311" s="154"/>
      <c r="EP1311" s="154"/>
      <c r="EQ1311" s="154"/>
      <c r="ER1311" s="154"/>
      <c r="ES1311" s="154"/>
      <c r="ET1311" s="154"/>
      <c r="EU1311" s="154"/>
      <c r="EV1311" s="154"/>
    </row>
    <row r="1312" spans="32:152" ht="12.75">
      <c r="AF1312" s="154"/>
      <c r="AG1312" s="154"/>
      <c r="AH1312" s="154"/>
      <c r="AI1312" s="154"/>
      <c r="AJ1312" s="154"/>
      <c r="AK1312" s="154"/>
      <c r="AL1312" s="154"/>
      <c r="AM1312" s="154"/>
      <c r="AN1312" s="154"/>
      <c r="AO1312" s="154"/>
      <c r="AP1312" s="154"/>
      <c r="AQ1312" s="154"/>
      <c r="AR1312" s="154"/>
      <c r="AS1312" s="154"/>
      <c r="AT1312" s="154"/>
      <c r="AU1312" s="154"/>
      <c r="AV1312" s="154"/>
      <c r="AW1312" s="154"/>
      <c r="AX1312" s="154"/>
      <c r="AY1312" s="154"/>
      <c r="AZ1312" s="154"/>
      <c r="BA1312" s="154"/>
      <c r="BB1312" s="154"/>
      <c r="BC1312" s="154"/>
      <c r="BD1312" s="154"/>
      <c r="BE1312" s="154"/>
      <c r="BF1312" s="154"/>
      <c r="BG1312" s="154"/>
      <c r="BH1312" s="154"/>
      <c r="BI1312" s="154"/>
      <c r="BJ1312" s="154"/>
      <c r="BK1312" s="154"/>
      <c r="BL1312" s="154"/>
      <c r="BM1312" s="154"/>
      <c r="BN1312" s="154"/>
      <c r="BO1312" s="154"/>
      <c r="BP1312" s="154"/>
      <c r="BQ1312" s="154"/>
      <c r="BR1312" s="154"/>
      <c r="BS1312" s="154"/>
      <c r="BT1312" s="154"/>
      <c r="BU1312" s="154"/>
      <c r="BV1312" s="154"/>
      <c r="BW1312" s="154"/>
      <c r="BX1312" s="154"/>
      <c r="BY1312" s="154"/>
      <c r="BZ1312" s="154"/>
      <c r="CA1312" s="154"/>
      <c r="CB1312" s="154"/>
      <c r="CC1312" s="154"/>
      <c r="CD1312" s="154"/>
      <c r="CE1312" s="154"/>
      <c r="CF1312" s="154"/>
      <c r="CG1312" s="154"/>
      <c r="CH1312" s="154"/>
      <c r="CI1312" s="154"/>
      <c r="CJ1312" s="154"/>
      <c r="CK1312" s="154"/>
      <c r="CL1312" s="154"/>
      <c r="CM1312" s="154"/>
      <c r="CN1312" s="154"/>
      <c r="CO1312" s="154"/>
      <c r="CP1312" s="154"/>
      <c r="CQ1312" s="154"/>
      <c r="CR1312" s="154"/>
      <c r="CS1312" s="154"/>
      <c r="CT1312" s="154"/>
      <c r="CU1312" s="154"/>
      <c r="CV1312" s="154"/>
      <c r="CW1312" s="154"/>
      <c r="CX1312" s="154"/>
      <c r="CY1312" s="154"/>
      <c r="CZ1312" s="154"/>
      <c r="DA1312" s="154"/>
      <c r="DB1312" s="154"/>
      <c r="DC1312" s="154"/>
      <c r="DD1312" s="154"/>
      <c r="DE1312" s="154"/>
      <c r="DF1312" s="154"/>
      <c r="DG1312" s="154"/>
      <c r="DH1312" s="154"/>
      <c r="DI1312" s="154"/>
      <c r="DJ1312" s="154"/>
      <c r="DK1312" s="154"/>
      <c r="DL1312" s="154"/>
      <c r="DM1312" s="154"/>
      <c r="DN1312" s="154"/>
      <c r="DO1312" s="154"/>
      <c r="DP1312" s="154"/>
      <c r="DQ1312" s="154"/>
      <c r="DR1312" s="154"/>
      <c r="DS1312" s="154"/>
      <c r="DT1312" s="154"/>
      <c r="DU1312" s="154"/>
      <c r="DV1312" s="154"/>
      <c r="DW1312" s="154"/>
      <c r="DX1312" s="154"/>
      <c r="DY1312" s="154"/>
      <c r="DZ1312" s="154"/>
      <c r="EA1312" s="154"/>
      <c r="EB1312" s="154"/>
      <c r="EC1312" s="154"/>
      <c r="ED1312" s="154"/>
      <c r="EE1312" s="154"/>
      <c r="EF1312" s="154"/>
      <c r="EG1312" s="154"/>
      <c r="EH1312" s="154"/>
      <c r="EI1312" s="154"/>
      <c r="EJ1312" s="154"/>
      <c r="EK1312" s="154"/>
      <c r="EL1312" s="154"/>
      <c r="EM1312" s="154"/>
      <c r="EN1312" s="154"/>
      <c r="EO1312" s="154"/>
      <c r="EP1312" s="154"/>
      <c r="EQ1312" s="154"/>
      <c r="ER1312" s="154"/>
      <c r="ES1312" s="154"/>
      <c r="ET1312" s="154"/>
      <c r="EU1312" s="154"/>
      <c r="EV1312" s="154"/>
    </row>
    <row r="1313" spans="32:152" ht="12.75">
      <c r="AF1313" s="154"/>
      <c r="AG1313" s="154"/>
      <c r="AH1313" s="154"/>
      <c r="AI1313" s="154"/>
      <c r="AJ1313" s="154"/>
      <c r="AK1313" s="154"/>
      <c r="AL1313" s="154"/>
      <c r="AM1313" s="154"/>
      <c r="AN1313" s="154"/>
      <c r="AO1313" s="154"/>
      <c r="AP1313" s="154"/>
      <c r="AQ1313" s="154"/>
      <c r="AR1313" s="154"/>
      <c r="AS1313" s="154"/>
      <c r="AT1313" s="154"/>
      <c r="AU1313" s="154"/>
      <c r="AV1313" s="154"/>
      <c r="AW1313" s="154"/>
      <c r="AX1313" s="154"/>
      <c r="AY1313" s="154"/>
      <c r="AZ1313" s="154"/>
      <c r="BA1313" s="154"/>
      <c r="BB1313" s="154"/>
      <c r="BC1313" s="154"/>
      <c r="BD1313" s="154"/>
      <c r="BE1313" s="154"/>
      <c r="BF1313" s="154"/>
      <c r="BG1313" s="154"/>
      <c r="BH1313" s="154"/>
      <c r="BI1313" s="154"/>
      <c r="BJ1313" s="154"/>
      <c r="BK1313" s="154"/>
      <c r="BL1313" s="154"/>
      <c r="BM1313" s="154"/>
      <c r="BN1313" s="154"/>
      <c r="BO1313" s="154"/>
      <c r="BP1313" s="154"/>
      <c r="BQ1313" s="154"/>
      <c r="BR1313" s="154"/>
      <c r="BS1313" s="154"/>
      <c r="BT1313" s="154"/>
      <c r="BU1313" s="154"/>
      <c r="BV1313" s="154"/>
      <c r="BW1313" s="154"/>
      <c r="BX1313" s="154"/>
      <c r="BY1313" s="154"/>
      <c r="BZ1313" s="154"/>
      <c r="CA1313" s="154"/>
      <c r="CB1313" s="154"/>
      <c r="CC1313" s="154"/>
      <c r="CD1313" s="154"/>
      <c r="CE1313" s="154"/>
      <c r="CF1313" s="154"/>
      <c r="CG1313" s="154"/>
      <c r="CH1313" s="154"/>
      <c r="CI1313" s="154"/>
      <c r="CJ1313" s="154"/>
      <c r="CK1313" s="154"/>
      <c r="CL1313" s="154"/>
      <c r="CM1313" s="154"/>
      <c r="CN1313" s="154"/>
      <c r="CO1313" s="154"/>
      <c r="CP1313" s="154"/>
      <c r="CQ1313" s="154"/>
      <c r="CR1313" s="154"/>
      <c r="CS1313" s="154"/>
      <c r="CT1313" s="154"/>
      <c r="CU1313" s="154"/>
      <c r="CV1313" s="154"/>
      <c r="CW1313" s="154"/>
      <c r="CX1313" s="154"/>
      <c r="CY1313" s="154"/>
      <c r="CZ1313" s="154"/>
      <c r="DA1313" s="154"/>
      <c r="DB1313" s="154"/>
      <c r="DC1313" s="154"/>
      <c r="DD1313" s="154"/>
      <c r="DE1313" s="154"/>
      <c r="DF1313" s="154"/>
      <c r="DG1313" s="154"/>
      <c r="DH1313" s="154"/>
      <c r="DI1313" s="154"/>
      <c r="DJ1313" s="154"/>
      <c r="DK1313" s="154"/>
      <c r="DL1313" s="154"/>
      <c r="DM1313" s="154"/>
      <c r="DN1313" s="154"/>
      <c r="DO1313" s="154"/>
      <c r="DP1313" s="154"/>
      <c r="DQ1313" s="154"/>
      <c r="DR1313" s="154"/>
      <c r="DS1313" s="154"/>
      <c r="DT1313" s="154"/>
      <c r="DU1313" s="154"/>
      <c r="DV1313" s="154"/>
      <c r="DW1313" s="154"/>
      <c r="DX1313" s="154"/>
      <c r="DY1313" s="154"/>
      <c r="DZ1313" s="154"/>
      <c r="EA1313" s="154"/>
      <c r="EB1313" s="154"/>
      <c r="EC1313" s="154"/>
      <c r="ED1313" s="154"/>
      <c r="EE1313" s="154"/>
      <c r="EF1313" s="154"/>
      <c r="EG1313" s="154"/>
      <c r="EH1313" s="154"/>
      <c r="EI1313" s="154"/>
      <c r="EJ1313" s="154"/>
      <c r="EK1313" s="154"/>
      <c r="EL1313" s="154"/>
      <c r="EM1313" s="154"/>
      <c r="EN1313" s="154"/>
      <c r="EO1313" s="154"/>
      <c r="EP1313" s="154"/>
      <c r="EQ1313" s="154"/>
      <c r="ER1313" s="154"/>
      <c r="ES1313" s="154"/>
      <c r="ET1313" s="154"/>
      <c r="EU1313" s="154"/>
      <c r="EV1313" s="154"/>
    </row>
    <row r="1314" spans="32:152" ht="12.75">
      <c r="AF1314" s="154"/>
      <c r="AG1314" s="154"/>
      <c r="AH1314" s="154"/>
      <c r="AI1314" s="154"/>
      <c r="AJ1314" s="154"/>
      <c r="AK1314" s="154"/>
      <c r="AL1314" s="154"/>
      <c r="AM1314" s="154"/>
      <c r="AN1314" s="154"/>
      <c r="AO1314" s="154"/>
      <c r="AP1314" s="154"/>
      <c r="AQ1314" s="154"/>
      <c r="AR1314" s="154"/>
      <c r="AS1314" s="154"/>
      <c r="AT1314" s="154"/>
      <c r="AU1314" s="154"/>
      <c r="AV1314" s="154"/>
      <c r="AW1314" s="154"/>
      <c r="AX1314" s="154"/>
      <c r="AY1314" s="154"/>
      <c r="AZ1314" s="154"/>
      <c r="BA1314" s="154"/>
      <c r="BB1314" s="154"/>
      <c r="BC1314" s="154"/>
      <c r="BD1314" s="154"/>
      <c r="BE1314" s="154"/>
      <c r="BF1314" s="154"/>
      <c r="BG1314" s="154"/>
      <c r="BH1314" s="154"/>
      <c r="BI1314" s="154"/>
      <c r="BJ1314" s="154"/>
      <c r="BK1314" s="154"/>
      <c r="BL1314" s="154"/>
      <c r="BM1314" s="154"/>
      <c r="BN1314" s="154"/>
      <c r="BO1314" s="154"/>
      <c r="BP1314" s="154"/>
      <c r="BQ1314" s="154"/>
      <c r="BR1314" s="154"/>
      <c r="BS1314" s="154"/>
      <c r="BT1314" s="154"/>
      <c r="BU1314" s="154"/>
      <c r="BV1314" s="154"/>
      <c r="BW1314" s="154"/>
      <c r="BX1314" s="154"/>
      <c r="BY1314" s="154"/>
      <c r="BZ1314" s="154"/>
      <c r="CA1314" s="154"/>
      <c r="CB1314" s="154"/>
      <c r="CC1314" s="154"/>
      <c r="CD1314" s="154"/>
      <c r="CE1314" s="154"/>
      <c r="CF1314" s="154"/>
      <c r="CG1314" s="154"/>
      <c r="CH1314" s="154"/>
      <c r="CI1314" s="154"/>
      <c r="CJ1314" s="154"/>
      <c r="CK1314" s="154"/>
      <c r="CL1314" s="154"/>
      <c r="CM1314" s="154"/>
      <c r="CN1314" s="154"/>
      <c r="CO1314" s="154"/>
      <c r="CP1314" s="154"/>
      <c r="CQ1314" s="154"/>
      <c r="CR1314" s="154"/>
      <c r="CS1314" s="154"/>
      <c r="CT1314" s="154"/>
      <c r="CU1314" s="154"/>
      <c r="CV1314" s="154"/>
      <c r="CW1314" s="154"/>
      <c r="CX1314" s="154"/>
      <c r="CY1314" s="154"/>
      <c r="CZ1314" s="154"/>
      <c r="DA1314" s="154"/>
      <c r="DB1314" s="154"/>
      <c r="DC1314" s="154"/>
      <c r="DD1314" s="154"/>
      <c r="DE1314" s="154"/>
      <c r="DF1314" s="154"/>
      <c r="DG1314" s="154"/>
      <c r="DH1314" s="154"/>
      <c r="DI1314" s="154"/>
      <c r="DJ1314" s="154"/>
      <c r="DK1314" s="154"/>
      <c r="DL1314" s="154"/>
      <c r="DM1314" s="154"/>
      <c r="DN1314" s="154"/>
      <c r="DO1314" s="154"/>
      <c r="DP1314" s="154"/>
      <c r="DQ1314" s="154"/>
      <c r="DR1314" s="154"/>
      <c r="DS1314" s="154"/>
      <c r="DT1314" s="154"/>
      <c r="DU1314" s="154"/>
      <c r="DV1314" s="154"/>
      <c r="DW1314" s="154"/>
      <c r="DX1314" s="154"/>
      <c r="DY1314" s="154"/>
      <c r="DZ1314" s="154"/>
      <c r="EA1314" s="154"/>
      <c r="EB1314" s="154"/>
      <c r="EC1314" s="154"/>
      <c r="ED1314" s="154"/>
      <c r="EE1314" s="154"/>
      <c r="EF1314" s="154"/>
      <c r="EG1314" s="154"/>
      <c r="EH1314" s="154"/>
      <c r="EI1314" s="154"/>
      <c r="EJ1314" s="154"/>
      <c r="EK1314" s="154"/>
      <c r="EL1314" s="154"/>
      <c r="EM1314" s="154"/>
      <c r="EN1314" s="154"/>
      <c r="EO1314" s="154"/>
      <c r="EP1314" s="154"/>
      <c r="EQ1314" s="154"/>
      <c r="ER1314" s="154"/>
      <c r="ES1314" s="154"/>
      <c r="ET1314" s="154"/>
      <c r="EU1314" s="154"/>
      <c r="EV1314" s="154"/>
    </row>
    <row r="1315" spans="32:152" ht="12.75">
      <c r="AF1315" s="154"/>
      <c r="AG1315" s="154"/>
      <c r="AH1315" s="154"/>
      <c r="AI1315" s="154"/>
      <c r="AJ1315" s="154"/>
      <c r="AK1315" s="154"/>
      <c r="AL1315" s="154"/>
      <c r="AM1315" s="154"/>
      <c r="AN1315" s="154"/>
      <c r="AO1315" s="154"/>
      <c r="AP1315" s="154"/>
      <c r="AQ1315" s="154"/>
      <c r="AR1315" s="154"/>
      <c r="AS1315" s="154"/>
      <c r="AT1315" s="154"/>
      <c r="AU1315" s="154"/>
      <c r="AV1315" s="154"/>
      <c r="AW1315" s="154"/>
      <c r="AX1315" s="154"/>
      <c r="AY1315" s="154"/>
      <c r="AZ1315" s="154"/>
      <c r="BA1315" s="154"/>
      <c r="BB1315" s="154"/>
      <c r="BC1315" s="154"/>
      <c r="BD1315" s="154"/>
      <c r="BE1315" s="154"/>
      <c r="BF1315" s="154"/>
      <c r="BG1315" s="154"/>
      <c r="BH1315" s="154"/>
      <c r="BI1315" s="154"/>
      <c r="BJ1315" s="154"/>
      <c r="BK1315" s="154"/>
      <c r="BL1315" s="154"/>
      <c r="BM1315" s="154"/>
      <c r="BN1315" s="154"/>
      <c r="BO1315" s="154"/>
      <c r="BP1315" s="154"/>
      <c r="BQ1315" s="154"/>
      <c r="BR1315" s="154"/>
      <c r="BS1315" s="154"/>
      <c r="BT1315" s="154"/>
      <c r="BU1315" s="154"/>
      <c r="BV1315" s="154"/>
      <c r="BW1315" s="154"/>
      <c r="BX1315" s="154"/>
      <c r="BY1315" s="154"/>
      <c r="BZ1315" s="154"/>
      <c r="CA1315" s="154"/>
      <c r="CB1315" s="154"/>
      <c r="CC1315" s="154"/>
      <c r="CD1315" s="154"/>
      <c r="CE1315" s="154"/>
      <c r="CF1315" s="154"/>
      <c r="CG1315" s="154"/>
      <c r="CH1315" s="154"/>
      <c r="CI1315" s="154"/>
      <c r="CJ1315" s="154"/>
      <c r="CK1315" s="154"/>
      <c r="CL1315" s="154"/>
      <c r="CM1315" s="154"/>
      <c r="CN1315" s="154"/>
      <c r="CO1315" s="154"/>
      <c r="CP1315" s="154"/>
      <c r="CQ1315" s="154"/>
      <c r="CR1315" s="154"/>
      <c r="CS1315" s="154"/>
      <c r="CT1315" s="154"/>
      <c r="CU1315" s="154"/>
      <c r="CV1315" s="154"/>
      <c r="CW1315" s="154"/>
      <c r="CX1315" s="154"/>
      <c r="CY1315" s="154"/>
      <c r="CZ1315" s="154"/>
      <c r="DA1315" s="154"/>
      <c r="DB1315" s="154"/>
      <c r="DC1315" s="154"/>
      <c r="DD1315" s="154"/>
      <c r="DE1315" s="154"/>
      <c r="DF1315" s="154"/>
      <c r="DG1315" s="154"/>
      <c r="DH1315" s="154"/>
      <c r="DI1315" s="154"/>
      <c r="DJ1315" s="154"/>
      <c r="DK1315" s="154"/>
      <c r="DL1315" s="154"/>
      <c r="DM1315" s="154"/>
      <c r="DN1315" s="154"/>
      <c r="DO1315" s="154"/>
      <c r="DP1315" s="154"/>
      <c r="DQ1315" s="154"/>
      <c r="DR1315" s="154"/>
      <c r="DS1315" s="154"/>
      <c r="DT1315" s="154"/>
      <c r="DU1315" s="154"/>
      <c r="DV1315" s="154"/>
      <c r="DW1315" s="154"/>
      <c r="DX1315" s="154"/>
      <c r="DY1315" s="154"/>
      <c r="DZ1315" s="154"/>
      <c r="EA1315" s="154"/>
      <c r="EB1315" s="154"/>
      <c r="EC1315" s="154"/>
      <c r="ED1315" s="154"/>
      <c r="EE1315" s="154"/>
      <c r="EF1315" s="154"/>
      <c r="EG1315" s="154"/>
      <c r="EH1315" s="154"/>
      <c r="EI1315" s="154"/>
      <c r="EJ1315" s="154"/>
      <c r="EK1315" s="154"/>
      <c r="EL1315" s="154"/>
      <c r="EM1315" s="154"/>
      <c r="EN1315" s="154"/>
      <c r="EO1315" s="154"/>
      <c r="EP1315" s="154"/>
      <c r="EQ1315" s="154"/>
      <c r="ER1315" s="154"/>
      <c r="ES1315" s="154"/>
      <c r="ET1315" s="154"/>
      <c r="EU1315" s="154"/>
      <c r="EV1315" s="154"/>
    </row>
    <row r="1316" spans="32:152" ht="12.75">
      <c r="AF1316" s="154"/>
      <c r="AG1316" s="154"/>
      <c r="AH1316" s="154"/>
      <c r="AI1316" s="154"/>
      <c r="AJ1316" s="154"/>
      <c r="AK1316" s="154"/>
      <c r="AL1316" s="154"/>
      <c r="AM1316" s="154"/>
      <c r="AN1316" s="154"/>
      <c r="AO1316" s="154"/>
      <c r="AP1316" s="154"/>
      <c r="AQ1316" s="154"/>
      <c r="AR1316" s="154"/>
      <c r="AS1316" s="154"/>
      <c r="AT1316" s="154"/>
      <c r="AU1316" s="154"/>
      <c r="AV1316" s="154"/>
      <c r="AW1316" s="154"/>
      <c r="AX1316" s="154"/>
      <c r="AY1316" s="154"/>
      <c r="AZ1316" s="154"/>
      <c r="BA1316" s="154"/>
      <c r="BB1316" s="154"/>
      <c r="BC1316" s="154"/>
      <c r="BD1316" s="154"/>
      <c r="BE1316" s="154"/>
      <c r="BF1316" s="154"/>
      <c r="BG1316" s="154"/>
      <c r="BH1316" s="154"/>
      <c r="BI1316" s="154"/>
      <c r="BJ1316" s="154"/>
      <c r="BK1316" s="154"/>
      <c r="BL1316" s="154"/>
      <c r="BM1316" s="154"/>
      <c r="BN1316" s="154"/>
      <c r="BO1316" s="154"/>
      <c r="BP1316" s="154"/>
      <c r="BQ1316" s="154"/>
      <c r="BR1316" s="154"/>
      <c r="BS1316" s="154"/>
      <c r="BT1316" s="154"/>
      <c r="BU1316" s="154"/>
      <c r="BV1316" s="154"/>
      <c r="BW1316" s="154"/>
      <c r="BX1316" s="154"/>
      <c r="BY1316" s="154"/>
      <c r="BZ1316" s="154"/>
      <c r="CA1316" s="154"/>
      <c r="CB1316" s="154"/>
      <c r="CC1316" s="154"/>
      <c r="CD1316" s="154"/>
      <c r="CE1316" s="154"/>
      <c r="CF1316" s="154"/>
      <c r="CG1316" s="154"/>
      <c r="CH1316" s="154"/>
      <c r="CI1316" s="154"/>
      <c r="CJ1316" s="154"/>
      <c r="CK1316" s="154"/>
      <c r="CL1316" s="154"/>
      <c r="CM1316" s="154"/>
      <c r="CN1316" s="154"/>
      <c r="CO1316" s="154"/>
      <c r="CP1316" s="154"/>
      <c r="CQ1316" s="154"/>
      <c r="CR1316" s="154"/>
      <c r="CS1316" s="154"/>
      <c r="CT1316" s="154"/>
      <c r="CU1316" s="154"/>
      <c r="CV1316" s="154"/>
      <c r="CW1316" s="154"/>
      <c r="CX1316" s="154"/>
      <c r="CY1316" s="154"/>
      <c r="CZ1316" s="154"/>
      <c r="DA1316" s="154"/>
      <c r="DB1316" s="154"/>
      <c r="DC1316" s="154"/>
      <c r="DD1316" s="154"/>
      <c r="DE1316" s="154"/>
      <c r="DF1316" s="154"/>
      <c r="DG1316" s="154"/>
      <c r="DH1316" s="154"/>
      <c r="DI1316" s="154"/>
      <c r="DJ1316" s="154"/>
      <c r="DK1316" s="154"/>
      <c r="DL1316" s="154"/>
      <c r="DM1316" s="154"/>
      <c r="DN1316" s="154"/>
      <c r="DO1316" s="154"/>
      <c r="DP1316" s="154"/>
      <c r="DQ1316" s="154"/>
      <c r="DR1316" s="154"/>
      <c r="DS1316" s="154"/>
      <c r="DT1316" s="154"/>
      <c r="DU1316" s="154"/>
      <c r="DV1316" s="154"/>
      <c r="DW1316" s="154"/>
      <c r="DX1316" s="154"/>
      <c r="DY1316" s="154"/>
      <c r="DZ1316" s="154"/>
      <c r="EA1316" s="154"/>
      <c r="EB1316" s="154"/>
      <c r="EC1316" s="154"/>
      <c r="ED1316" s="154"/>
      <c r="EE1316" s="154"/>
      <c r="EF1316" s="154"/>
      <c r="EG1316" s="154"/>
      <c r="EH1316" s="154"/>
      <c r="EI1316" s="154"/>
      <c r="EJ1316" s="154"/>
      <c r="EK1316" s="154"/>
      <c r="EL1316" s="154"/>
      <c r="EM1316" s="154"/>
      <c r="EN1316" s="154"/>
      <c r="EO1316" s="154"/>
      <c r="EP1316" s="154"/>
      <c r="EQ1316" s="154"/>
      <c r="ER1316" s="154"/>
      <c r="ES1316" s="154"/>
      <c r="ET1316" s="154"/>
      <c r="EU1316" s="154"/>
      <c r="EV1316" s="154"/>
    </row>
    <row r="1317" spans="32:152" ht="12.75">
      <c r="AF1317" s="154"/>
      <c r="AG1317" s="154"/>
      <c r="AH1317" s="154"/>
      <c r="AI1317" s="154"/>
      <c r="AJ1317" s="154"/>
      <c r="AK1317" s="154"/>
      <c r="AL1317" s="154"/>
      <c r="AM1317" s="154"/>
      <c r="AN1317" s="154"/>
      <c r="AO1317" s="154"/>
      <c r="AP1317" s="154"/>
      <c r="AQ1317" s="154"/>
      <c r="AR1317" s="154"/>
      <c r="AS1317" s="154"/>
      <c r="AT1317" s="154"/>
      <c r="AU1317" s="154"/>
      <c r="AV1317" s="154"/>
      <c r="AW1317" s="154"/>
      <c r="AX1317" s="154"/>
      <c r="AY1317" s="154"/>
      <c r="AZ1317" s="154"/>
      <c r="BA1317" s="154"/>
      <c r="BB1317" s="154"/>
      <c r="BC1317" s="154"/>
      <c r="BD1317" s="154"/>
      <c r="BE1317" s="154"/>
      <c r="BF1317" s="154"/>
      <c r="BG1317" s="154"/>
      <c r="BH1317" s="154"/>
      <c r="BI1317" s="154"/>
      <c r="BJ1317" s="154"/>
      <c r="BK1317" s="154"/>
      <c r="BL1317" s="154"/>
      <c r="BM1317" s="154"/>
      <c r="BN1317" s="154"/>
      <c r="BO1317" s="154"/>
      <c r="BP1317" s="154"/>
      <c r="BQ1317" s="154"/>
      <c r="BR1317" s="154"/>
      <c r="BS1317" s="154"/>
      <c r="BT1317" s="154"/>
      <c r="BU1317" s="154"/>
      <c r="BV1317" s="154"/>
      <c r="BW1317" s="154"/>
      <c r="BX1317" s="154"/>
      <c r="BY1317" s="154"/>
      <c r="BZ1317" s="154"/>
      <c r="CA1317" s="154"/>
      <c r="CB1317" s="154"/>
      <c r="CC1317" s="154"/>
      <c r="CD1317" s="154"/>
      <c r="CE1317" s="154"/>
      <c r="CF1317" s="154"/>
      <c r="CG1317" s="154"/>
      <c r="CH1317" s="154"/>
      <c r="CI1317" s="154"/>
      <c r="CJ1317" s="154"/>
      <c r="CK1317" s="154"/>
      <c r="CL1317" s="154"/>
      <c r="CM1317" s="154"/>
      <c r="CN1317" s="154"/>
      <c r="CO1317" s="154"/>
      <c r="CP1317" s="154"/>
      <c r="CQ1317" s="154"/>
      <c r="CR1317" s="154"/>
      <c r="CS1317" s="154"/>
      <c r="CT1317" s="154"/>
      <c r="CU1317" s="154"/>
      <c r="CV1317" s="154"/>
      <c r="CW1317" s="154"/>
      <c r="CX1317" s="154"/>
      <c r="CY1317" s="154"/>
      <c r="CZ1317" s="154"/>
      <c r="DA1317" s="154"/>
      <c r="DB1317" s="154"/>
      <c r="DC1317" s="154"/>
      <c r="DD1317" s="154"/>
      <c r="DE1317" s="154"/>
      <c r="DF1317" s="154"/>
      <c r="DG1317" s="154"/>
      <c r="DH1317" s="154"/>
      <c r="DI1317" s="154"/>
      <c r="DJ1317" s="154"/>
      <c r="DK1317" s="154"/>
      <c r="DL1317" s="154"/>
      <c r="DM1317" s="154"/>
      <c r="DN1317" s="154"/>
      <c r="DO1317" s="154"/>
      <c r="DP1317" s="154"/>
      <c r="DQ1317" s="154"/>
      <c r="DR1317" s="154"/>
      <c r="DS1317" s="154"/>
      <c r="DT1317" s="154"/>
      <c r="DU1317" s="154"/>
      <c r="DV1317" s="154"/>
      <c r="DW1317" s="154"/>
      <c r="DX1317" s="154"/>
      <c r="DY1317" s="154"/>
      <c r="DZ1317" s="154"/>
      <c r="EA1317" s="154"/>
      <c r="EB1317" s="154"/>
      <c r="EC1317" s="154"/>
      <c r="ED1317" s="154"/>
      <c r="EE1317" s="154"/>
      <c r="EF1317" s="154"/>
      <c r="EG1317" s="154"/>
      <c r="EH1317" s="154"/>
      <c r="EI1317" s="154"/>
      <c r="EJ1317" s="154"/>
      <c r="EK1317" s="154"/>
      <c r="EL1317" s="154"/>
      <c r="EM1317" s="154"/>
      <c r="EN1317" s="154"/>
      <c r="EO1317" s="154"/>
      <c r="EP1317" s="154"/>
      <c r="EQ1317" s="154"/>
      <c r="ER1317" s="154"/>
      <c r="ES1317" s="154"/>
      <c r="ET1317" s="154"/>
      <c r="EU1317" s="154"/>
      <c r="EV1317" s="154"/>
    </row>
    <row r="1318" spans="32:152" ht="12.75">
      <c r="AF1318" s="154"/>
      <c r="AG1318" s="154"/>
      <c r="AH1318" s="154"/>
      <c r="AI1318" s="154"/>
      <c r="AJ1318" s="154"/>
      <c r="AK1318" s="154"/>
      <c r="AL1318" s="154"/>
      <c r="AM1318" s="154"/>
      <c r="AN1318" s="154"/>
      <c r="AO1318" s="154"/>
      <c r="AP1318" s="154"/>
      <c r="AQ1318" s="154"/>
      <c r="AR1318" s="154"/>
      <c r="AS1318" s="154"/>
      <c r="AT1318" s="154"/>
      <c r="AU1318" s="154"/>
      <c r="AV1318" s="154"/>
      <c r="AW1318" s="154"/>
      <c r="AX1318" s="154"/>
      <c r="AY1318" s="154"/>
      <c r="AZ1318" s="154"/>
      <c r="BA1318" s="154"/>
      <c r="BB1318" s="154"/>
      <c r="BC1318" s="154"/>
      <c r="BD1318" s="154"/>
      <c r="BE1318" s="154"/>
      <c r="BF1318" s="154"/>
      <c r="BG1318" s="154"/>
      <c r="BH1318" s="154"/>
      <c r="BI1318" s="154"/>
      <c r="BJ1318" s="154"/>
      <c r="BK1318" s="154"/>
      <c r="BL1318" s="154"/>
      <c r="BM1318" s="154"/>
      <c r="BN1318" s="154"/>
      <c r="BO1318" s="154"/>
      <c r="BP1318" s="154"/>
      <c r="BQ1318" s="154"/>
      <c r="BR1318" s="154"/>
      <c r="BS1318" s="154"/>
      <c r="BT1318" s="154"/>
      <c r="BU1318" s="154"/>
      <c r="BV1318" s="154"/>
      <c r="BW1318" s="154"/>
      <c r="BX1318" s="154"/>
      <c r="BY1318" s="154"/>
      <c r="BZ1318" s="154"/>
      <c r="CA1318" s="154"/>
      <c r="CB1318" s="154"/>
      <c r="CC1318" s="154"/>
      <c r="CD1318" s="154"/>
      <c r="CE1318" s="154"/>
      <c r="CF1318" s="154"/>
      <c r="CG1318" s="154"/>
      <c r="CH1318" s="154"/>
      <c r="CI1318" s="154"/>
      <c r="CJ1318" s="154"/>
      <c r="CK1318" s="154"/>
      <c r="CL1318" s="154"/>
      <c r="CM1318" s="154"/>
      <c r="CN1318" s="154"/>
      <c r="CO1318" s="154"/>
      <c r="CP1318" s="154"/>
      <c r="CQ1318" s="154"/>
      <c r="CR1318" s="154"/>
      <c r="CS1318" s="154"/>
      <c r="CT1318" s="154"/>
      <c r="CU1318" s="154"/>
      <c r="CV1318" s="154"/>
      <c r="CW1318" s="154"/>
      <c r="CX1318" s="154"/>
      <c r="CY1318" s="154"/>
      <c r="CZ1318" s="154"/>
      <c r="DA1318" s="154"/>
      <c r="DB1318" s="154"/>
      <c r="DC1318" s="154"/>
      <c r="DD1318" s="154"/>
      <c r="DE1318" s="154"/>
      <c r="DF1318" s="154"/>
      <c r="DG1318" s="154"/>
      <c r="DH1318" s="154"/>
      <c r="DI1318" s="154"/>
      <c r="DJ1318" s="154"/>
      <c r="DK1318" s="154"/>
      <c r="DL1318" s="154"/>
      <c r="DM1318" s="154"/>
      <c r="DN1318" s="154"/>
      <c r="DO1318" s="154"/>
      <c r="DP1318" s="154"/>
      <c r="DQ1318" s="154"/>
      <c r="DR1318" s="154"/>
      <c r="DS1318" s="154"/>
      <c r="DT1318" s="154"/>
      <c r="DU1318" s="154"/>
      <c r="DV1318" s="154"/>
      <c r="DW1318" s="154"/>
      <c r="DX1318" s="154"/>
      <c r="DY1318" s="154"/>
      <c r="DZ1318" s="154"/>
      <c r="EA1318" s="154"/>
      <c r="EB1318" s="154"/>
      <c r="EC1318" s="154"/>
      <c r="ED1318" s="154"/>
      <c r="EE1318" s="154"/>
      <c r="EF1318" s="154"/>
      <c r="EG1318" s="154"/>
      <c r="EH1318" s="154"/>
      <c r="EI1318" s="154"/>
      <c r="EJ1318" s="154"/>
      <c r="EK1318" s="154"/>
      <c r="EL1318" s="154"/>
      <c r="EM1318" s="154"/>
      <c r="EN1318" s="154"/>
      <c r="EO1318" s="154"/>
      <c r="EP1318" s="154"/>
      <c r="EQ1318" s="154"/>
      <c r="ER1318" s="154"/>
      <c r="ES1318" s="154"/>
      <c r="ET1318" s="154"/>
      <c r="EU1318" s="154"/>
      <c r="EV1318" s="154"/>
    </row>
    <row r="1319" spans="32:152" ht="12.75">
      <c r="AF1319" s="154"/>
      <c r="AG1319" s="154"/>
      <c r="AH1319" s="154"/>
      <c r="AI1319" s="154"/>
      <c r="AJ1319" s="154"/>
      <c r="AK1319" s="154"/>
      <c r="AL1319" s="154"/>
      <c r="AM1319" s="154"/>
      <c r="AN1319" s="154"/>
      <c r="AO1319" s="154"/>
      <c r="AP1319" s="154"/>
      <c r="AQ1319" s="154"/>
      <c r="AR1319" s="154"/>
      <c r="AS1319" s="154"/>
      <c r="AT1319" s="154"/>
      <c r="AU1319" s="154"/>
      <c r="AV1319" s="154"/>
      <c r="AW1319" s="154"/>
      <c r="AX1319" s="154"/>
      <c r="AY1319" s="154"/>
      <c r="AZ1319" s="154"/>
      <c r="BA1319" s="154"/>
      <c r="BB1319" s="154"/>
      <c r="BC1319" s="154"/>
      <c r="BD1319" s="154"/>
      <c r="BE1319" s="154"/>
      <c r="BF1319" s="154"/>
      <c r="BG1319" s="154"/>
      <c r="BH1319" s="154"/>
      <c r="BI1319" s="154"/>
      <c r="BJ1319" s="154"/>
      <c r="BK1319" s="154"/>
      <c r="BL1319" s="154"/>
      <c r="BM1319" s="154"/>
      <c r="BN1319" s="154"/>
      <c r="BO1319" s="154"/>
      <c r="BP1319" s="154"/>
      <c r="BQ1319" s="154"/>
      <c r="BR1319" s="154"/>
      <c r="BS1319" s="154"/>
      <c r="BT1319" s="154"/>
      <c r="BU1319" s="154"/>
      <c r="BV1319" s="154"/>
      <c r="BW1319" s="154"/>
      <c r="BX1319" s="154"/>
      <c r="BY1319" s="154"/>
      <c r="BZ1319" s="154"/>
      <c r="CA1319" s="154"/>
      <c r="CB1319" s="154"/>
      <c r="CC1319" s="154"/>
      <c r="CD1319" s="154"/>
      <c r="CE1319" s="154"/>
      <c r="CF1319" s="154"/>
      <c r="CG1319" s="154"/>
      <c r="CH1319" s="154"/>
      <c r="CI1319" s="154"/>
      <c r="CJ1319" s="154"/>
      <c r="CK1319" s="154"/>
      <c r="CL1319" s="154"/>
      <c r="CM1319" s="154"/>
      <c r="CN1319" s="154"/>
      <c r="CO1319" s="154"/>
      <c r="CP1319" s="154"/>
      <c r="CQ1319" s="154"/>
      <c r="CR1319" s="154"/>
      <c r="CS1319" s="154"/>
      <c r="CT1319" s="154"/>
      <c r="CU1319" s="154"/>
      <c r="CV1319" s="154"/>
      <c r="CW1319" s="154"/>
      <c r="CX1319" s="154"/>
      <c r="CY1319" s="154"/>
      <c r="CZ1319" s="154"/>
      <c r="DA1319" s="154"/>
      <c r="DB1319" s="154"/>
      <c r="DC1319" s="154"/>
      <c r="DD1319" s="154"/>
      <c r="DE1319" s="154"/>
      <c r="DF1319" s="154"/>
      <c r="DG1319" s="154"/>
      <c r="DH1319" s="154"/>
      <c r="DI1319" s="154"/>
      <c r="DJ1319" s="154"/>
      <c r="DK1319" s="154"/>
      <c r="DL1319" s="154"/>
      <c r="DM1319" s="154"/>
      <c r="DN1319" s="154"/>
      <c r="DO1319" s="154"/>
      <c r="DP1319" s="154"/>
      <c r="DQ1319" s="154"/>
      <c r="DR1319" s="154"/>
      <c r="DS1319" s="154"/>
      <c r="DT1319" s="154"/>
      <c r="DU1319" s="154"/>
      <c r="DV1319" s="154"/>
      <c r="DW1319" s="154"/>
      <c r="DX1319" s="154"/>
      <c r="DY1319" s="154"/>
      <c r="DZ1319" s="154"/>
      <c r="EA1319" s="154"/>
      <c r="EB1319" s="154"/>
      <c r="EC1319" s="154"/>
      <c r="ED1319" s="154"/>
      <c r="EE1319" s="154"/>
      <c r="EF1319" s="154"/>
      <c r="EG1319" s="154"/>
      <c r="EH1319" s="154"/>
      <c r="EI1319" s="154"/>
      <c r="EJ1319" s="154"/>
      <c r="EK1319" s="154"/>
      <c r="EL1319" s="154"/>
      <c r="EM1319" s="154"/>
      <c r="EN1319" s="154"/>
      <c r="EO1319" s="154"/>
      <c r="EP1319" s="154"/>
      <c r="EQ1319" s="154"/>
      <c r="ER1319" s="154"/>
      <c r="ES1319" s="154"/>
      <c r="ET1319" s="154"/>
      <c r="EU1319" s="154"/>
      <c r="EV1319" s="154"/>
    </row>
    <row r="1320" spans="32:152" ht="12.75">
      <c r="AF1320" s="154"/>
      <c r="AG1320" s="154"/>
      <c r="AH1320" s="154"/>
      <c r="AI1320" s="154"/>
      <c r="AJ1320" s="154"/>
      <c r="AK1320" s="154"/>
      <c r="AL1320" s="154"/>
      <c r="AM1320" s="154"/>
      <c r="AN1320" s="154"/>
      <c r="AO1320" s="154"/>
      <c r="AP1320" s="154"/>
      <c r="AQ1320" s="154"/>
      <c r="AR1320" s="154"/>
      <c r="AS1320" s="154"/>
      <c r="AT1320" s="154"/>
      <c r="AU1320" s="154"/>
      <c r="AV1320" s="154"/>
      <c r="AW1320" s="154"/>
      <c r="AX1320" s="154"/>
      <c r="AY1320" s="154"/>
      <c r="AZ1320" s="154"/>
      <c r="BA1320" s="154"/>
      <c r="BB1320" s="154"/>
      <c r="BC1320" s="154"/>
      <c r="BD1320" s="154"/>
      <c r="BE1320" s="154"/>
      <c r="BF1320" s="154"/>
      <c r="BG1320" s="154"/>
      <c r="BH1320" s="154"/>
      <c r="BI1320" s="154"/>
      <c r="BJ1320" s="154"/>
      <c r="BK1320" s="154"/>
      <c r="BL1320" s="154"/>
      <c r="BM1320" s="154"/>
      <c r="BN1320" s="154"/>
      <c r="BO1320" s="154"/>
      <c r="BP1320" s="154"/>
      <c r="BQ1320" s="154"/>
      <c r="BR1320" s="154"/>
      <c r="BS1320" s="154"/>
      <c r="BT1320" s="154"/>
      <c r="BU1320" s="154"/>
      <c r="BV1320" s="154"/>
      <c r="BW1320" s="154"/>
      <c r="BX1320" s="154"/>
      <c r="BY1320" s="154"/>
      <c r="BZ1320" s="154"/>
      <c r="CA1320" s="154"/>
      <c r="CB1320" s="154"/>
      <c r="CC1320" s="154"/>
      <c r="CD1320" s="154"/>
      <c r="CE1320" s="154"/>
      <c r="CF1320" s="154"/>
      <c r="CG1320" s="154"/>
      <c r="CH1320" s="154"/>
      <c r="CI1320" s="154"/>
      <c r="CJ1320" s="154"/>
      <c r="CK1320" s="154"/>
      <c r="CL1320" s="154"/>
      <c r="CM1320" s="154"/>
      <c r="CN1320" s="154"/>
      <c r="CO1320" s="154"/>
      <c r="CP1320" s="154"/>
      <c r="CQ1320" s="154"/>
      <c r="CR1320" s="154"/>
      <c r="CS1320" s="154"/>
      <c r="CT1320" s="154"/>
      <c r="CU1320" s="154"/>
      <c r="CV1320" s="154"/>
      <c r="CW1320" s="154"/>
      <c r="CX1320" s="154"/>
      <c r="CY1320" s="154"/>
      <c r="CZ1320" s="154"/>
      <c r="DA1320" s="154"/>
      <c r="DB1320" s="154"/>
      <c r="DC1320" s="154"/>
      <c r="DD1320" s="154"/>
      <c r="DE1320" s="154"/>
      <c r="DF1320" s="154"/>
      <c r="DG1320" s="154"/>
      <c r="DH1320" s="154"/>
      <c r="DI1320" s="154"/>
      <c r="DJ1320" s="154"/>
      <c r="DK1320" s="154"/>
      <c r="DL1320" s="154"/>
      <c r="DM1320" s="154"/>
      <c r="DN1320" s="154"/>
      <c r="DO1320" s="154"/>
      <c r="DP1320" s="154"/>
      <c r="DQ1320" s="154"/>
      <c r="DR1320" s="154"/>
      <c r="DS1320" s="154"/>
      <c r="DT1320" s="154"/>
      <c r="DU1320" s="154"/>
      <c r="DV1320" s="154"/>
      <c r="DW1320" s="154"/>
      <c r="DX1320" s="154"/>
      <c r="DY1320" s="154"/>
      <c r="DZ1320" s="154"/>
      <c r="EA1320" s="154"/>
      <c r="EB1320" s="154"/>
      <c r="EC1320" s="154"/>
      <c r="ED1320" s="154"/>
      <c r="EE1320" s="154"/>
      <c r="EF1320" s="154"/>
      <c r="EG1320" s="154"/>
      <c r="EH1320" s="154"/>
      <c r="EI1320" s="154"/>
      <c r="EJ1320" s="154"/>
      <c r="EK1320" s="154"/>
      <c r="EL1320" s="154"/>
      <c r="EM1320" s="154"/>
      <c r="EN1320" s="154"/>
      <c r="EO1320" s="154"/>
      <c r="EP1320" s="154"/>
      <c r="EQ1320" s="154"/>
      <c r="ER1320" s="154"/>
      <c r="ES1320" s="154"/>
      <c r="ET1320" s="154"/>
      <c r="EU1320" s="154"/>
      <c r="EV1320" s="154"/>
    </row>
    <row r="1321" spans="32:152" ht="12.75">
      <c r="AF1321" s="154"/>
      <c r="AG1321" s="154"/>
      <c r="AH1321" s="154"/>
      <c r="AI1321" s="154"/>
      <c r="AJ1321" s="154"/>
      <c r="AK1321" s="154"/>
      <c r="AL1321" s="154"/>
      <c r="AM1321" s="154"/>
      <c r="AN1321" s="154"/>
      <c r="AO1321" s="154"/>
      <c r="AP1321" s="154"/>
      <c r="AQ1321" s="154"/>
      <c r="AR1321" s="154"/>
      <c r="AS1321" s="154"/>
      <c r="AT1321" s="154"/>
      <c r="AU1321" s="154"/>
      <c r="AV1321" s="154"/>
      <c r="AW1321" s="154"/>
      <c r="AX1321" s="154"/>
      <c r="AY1321" s="154"/>
      <c r="AZ1321" s="154"/>
      <c r="BA1321" s="154"/>
      <c r="BB1321" s="154"/>
      <c r="BC1321" s="154"/>
      <c r="BD1321" s="154"/>
      <c r="BE1321" s="154"/>
      <c r="BF1321" s="154"/>
      <c r="BG1321" s="154"/>
      <c r="BH1321" s="154"/>
      <c r="BI1321" s="154"/>
      <c r="BJ1321" s="154"/>
      <c r="BK1321" s="154"/>
      <c r="BL1321" s="154"/>
      <c r="BM1321" s="154"/>
      <c r="BN1321" s="154"/>
      <c r="BO1321" s="154"/>
      <c r="BP1321" s="154"/>
      <c r="BQ1321" s="154"/>
      <c r="BR1321" s="154"/>
      <c r="BS1321" s="154"/>
      <c r="BT1321" s="154"/>
      <c r="BU1321" s="154"/>
      <c r="BV1321" s="154"/>
      <c r="BW1321" s="154"/>
      <c r="BX1321" s="154"/>
      <c r="BY1321" s="154"/>
      <c r="BZ1321" s="154"/>
      <c r="CA1321" s="154"/>
      <c r="CB1321" s="154"/>
      <c r="CC1321" s="154"/>
      <c r="CD1321" s="154"/>
      <c r="CE1321" s="154"/>
      <c r="CF1321" s="154"/>
      <c r="CG1321" s="154"/>
      <c r="CH1321" s="154"/>
      <c r="CI1321" s="154"/>
      <c r="CJ1321" s="154"/>
      <c r="CK1321" s="154"/>
      <c r="CL1321" s="154"/>
      <c r="CM1321" s="154"/>
      <c r="CN1321" s="154"/>
      <c r="CO1321" s="154"/>
      <c r="CP1321" s="154"/>
      <c r="CQ1321" s="154"/>
      <c r="CR1321" s="154"/>
      <c r="CS1321" s="154"/>
      <c r="CT1321" s="154"/>
      <c r="CU1321" s="154"/>
      <c r="CV1321" s="154"/>
      <c r="CW1321" s="154"/>
      <c r="CX1321" s="154"/>
      <c r="CY1321" s="154"/>
      <c r="CZ1321" s="154"/>
      <c r="DA1321" s="154"/>
      <c r="DB1321" s="154"/>
      <c r="DC1321" s="154"/>
      <c r="DD1321" s="154"/>
      <c r="DE1321" s="154"/>
      <c r="DF1321" s="154"/>
      <c r="DG1321" s="154"/>
      <c r="DH1321" s="154"/>
      <c r="DI1321" s="154"/>
      <c r="DJ1321" s="154"/>
      <c r="DK1321" s="154"/>
      <c r="DL1321" s="154"/>
      <c r="DM1321" s="154"/>
      <c r="DN1321" s="154"/>
      <c r="DO1321" s="154"/>
      <c r="DP1321" s="154"/>
      <c r="DQ1321" s="154"/>
      <c r="DR1321" s="154"/>
      <c r="DS1321" s="154"/>
      <c r="DT1321" s="154"/>
      <c r="DU1321" s="154"/>
      <c r="DV1321" s="154"/>
      <c r="DW1321" s="154"/>
      <c r="DX1321" s="154"/>
      <c r="DY1321" s="154"/>
      <c r="DZ1321" s="154"/>
      <c r="EA1321" s="154"/>
      <c r="EB1321" s="154"/>
      <c r="EC1321" s="154"/>
      <c r="ED1321" s="154"/>
      <c r="EE1321" s="154"/>
      <c r="EF1321" s="154"/>
      <c r="EG1321" s="154"/>
      <c r="EH1321" s="154"/>
      <c r="EI1321" s="154"/>
      <c r="EJ1321" s="154"/>
      <c r="EK1321" s="154"/>
      <c r="EL1321" s="154"/>
      <c r="EM1321" s="154"/>
      <c r="EN1321" s="154"/>
      <c r="EO1321" s="154"/>
      <c r="EP1321" s="154"/>
      <c r="EQ1321" s="154"/>
      <c r="ER1321" s="154"/>
      <c r="ES1321" s="154"/>
      <c r="ET1321" s="154"/>
      <c r="EU1321" s="154"/>
      <c r="EV1321" s="154"/>
    </row>
    <row r="1322" spans="32:152" ht="12.75">
      <c r="AF1322" s="154"/>
      <c r="AG1322" s="154"/>
      <c r="AH1322" s="154"/>
      <c r="AI1322" s="154"/>
      <c r="AJ1322" s="154"/>
      <c r="AK1322" s="154"/>
      <c r="AL1322" s="154"/>
      <c r="AM1322" s="154"/>
      <c r="AN1322" s="154"/>
      <c r="AO1322" s="154"/>
      <c r="AP1322" s="154"/>
      <c r="AQ1322" s="154"/>
      <c r="AR1322" s="154"/>
      <c r="AS1322" s="154"/>
      <c r="AT1322" s="154"/>
      <c r="AU1322" s="154"/>
      <c r="AV1322" s="154"/>
      <c r="AW1322" s="154"/>
      <c r="AX1322" s="154"/>
      <c r="AY1322" s="154"/>
      <c r="AZ1322" s="154"/>
      <c r="BA1322" s="154"/>
      <c r="BB1322" s="154"/>
      <c r="BC1322" s="154"/>
      <c r="BD1322" s="154"/>
      <c r="BE1322" s="154"/>
      <c r="BF1322" s="154"/>
      <c r="BG1322" s="154"/>
      <c r="BH1322" s="154"/>
      <c r="BI1322" s="154"/>
      <c r="BJ1322" s="154"/>
      <c r="BK1322" s="154"/>
      <c r="BL1322" s="154"/>
      <c r="BM1322" s="154"/>
      <c r="BN1322" s="154"/>
      <c r="BO1322" s="154"/>
      <c r="BP1322" s="154"/>
      <c r="BQ1322" s="154"/>
      <c r="BR1322" s="154"/>
      <c r="BS1322" s="154"/>
      <c r="BT1322" s="154"/>
      <c r="BU1322" s="154"/>
      <c r="BV1322" s="154"/>
      <c r="BW1322" s="154"/>
      <c r="BX1322" s="154"/>
      <c r="BY1322" s="154"/>
      <c r="BZ1322" s="154"/>
      <c r="CA1322" s="154"/>
      <c r="CB1322" s="154"/>
      <c r="CC1322" s="154"/>
      <c r="CD1322" s="154"/>
      <c r="CE1322" s="154"/>
      <c r="CF1322" s="154"/>
      <c r="CG1322" s="154"/>
      <c r="CH1322" s="154"/>
      <c r="CI1322" s="154"/>
      <c r="CJ1322" s="154"/>
      <c r="CK1322" s="154"/>
      <c r="CL1322" s="154"/>
      <c r="CM1322" s="154"/>
      <c r="CN1322" s="154"/>
      <c r="CO1322" s="154"/>
      <c r="CP1322" s="154"/>
      <c r="CQ1322" s="154"/>
      <c r="CR1322" s="154"/>
      <c r="CS1322" s="154"/>
      <c r="CT1322" s="154"/>
      <c r="CU1322" s="154"/>
      <c r="CV1322" s="154"/>
      <c r="CW1322" s="154"/>
      <c r="CX1322" s="154"/>
      <c r="CY1322" s="154"/>
      <c r="CZ1322" s="154"/>
      <c r="DA1322" s="154"/>
      <c r="DB1322" s="154"/>
      <c r="DC1322" s="154"/>
      <c r="DD1322" s="154"/>
      <c r="DE1322" s="154"/>
      <c r="DF1322" s="154"/>
      <c r="DG1322" s="154"/>
      <c r="DH1322" s="154"/>
      <c r="DI1322" s="154"/>
      <c r="DJ1322" s="154"/>
      <c r="DK1322" s="154"/>
      <c r="DL1322" s="154"/>
      <c r="DM1322" s="154"/>
      <c r="DN1322" s="154"/>
      <c r="DO1322" s="154"/>
      <c r="DP1322" s="154"/>
      <c r="DQ1322" s="154"/>
      <c r="DR1322" s="154"/>
      <c r="DS1322" s="154"/>
      <c r="DT1322" s="154"/>
      <c r="DU1322" s="154"/>
      <c r="DV1322" s="154"/>
      <c r="DW1322" s="154"/>
      <c r="DX1322" s="154"/>
      <c r="DY1322" s="154"/>
      <c r="DZ1322" s="154"/>
      <c r="EA1322" s="154"/>
      <c r="EB1322" s="154"/>
      <c r="EC1322" s="154"/>
      <c r="ED1322" s="154"/>
      <c r="EE1322" s="154"/>
      <c r="EF1322" s="154"/>
      <c r="EG1322" s="154"/>
      <c r="EH1322" s="154"/>
      <c r="EI1322" s="154"/>
      <c r="EJ1322" s="154"/>
      <c r="EK1322" s="154"/>
      <c r="EL1322" s="154"/>
      <c r="EM1322" s="154"/>
      <c r="EN1322" s="154"/>
      <c r="EO1322" s="154"/>
      <c r="EP1322" s="154"/>
      <c r="EQ1322" s="154"/>
      <c r="ER1322" s="154"/>
      <c r="ES1322" s="154"/>
      <c r="ET1322" s="154"/>
      <c r="EU1322" s="154"/>
      <c r="EV1322" s="154"/>
    </row>
    <row r="1323" spans="32:152" ht="12.75">
      <c r="AF1323" s="154"/>
      <c r="AG1323" s="154"/>
      <c r="AH1323" s="154"/>
      <c r="AI1323" s="154"/>
      <c r="AJ1323" s="154"/>
      <c r="AK1323" s="154"/>
      <c r="AL1323" s="154"/>
      <c r="AM1323" s="154"/>
      <c r="AN1323" s="154"/>
      <c r="AO1323" s="154"/>
      <c r="AP1323" s="154"/>
      <c r="AQ1323" s="154"/>
      <c r="AR1323" s="154"/>
      <c r="AS1323" s="154"/>
      <c r="AT1323" s="154"/>
      <c r="AU1323" s="154"/>
      <c r="AV1323" s="154"/>
      <c r="AW1323" s="154"/>
      <c r="AX1323" s="154"/>
      <c r="AY1323" s="154"/>
      <c r="AZ1323" s="154"/>
      <c r="BA1323" s="154"/>
      <c r="BB1323" s="154"/>
      <c r="BC1323" s="154"/>
      <c r="BD1323" s="154"/>
      <c r="BE1323" s="154"/>
      <c r="BF1323" s="154"/>
      <c r="BG1323" s="154"/>
      <c r="BH1323" s="154"/>
      <c r="BI1323" s="154"/>
      <c r="BJ1323" s="154"/>
      <c r="BK1323" s="154"/>
      <c r="BL1323" s="154"/>
      <c r="BM1323" s="154"/>
      <c r="BN1323" s="154"/>
      <c r="BO1323" s="154"/>
      <c r="BP1323" s="154"/>
      <c r="BQ1323" s="154"/>
      <c r="BR1323" s="154"/>
      <c r="BS1323" s="154"/>
      <c r="BT1323" s="154"/>
      <c r="BU1323" s="154"/>
      <c r="BV1323" s="154"/>
      <c r="BW1323" s="154"/>
      <c r="BX1323" s="154"/>
      <c r="BY1323" s="154"/>
      <c r="BZ1323" s="154"/>
      <c r="CA1323" s="154"/>
      <c r="CB1323" s="154"/>
      <c r="CC1323" s="154"/>
      <c r="CD1323" s="154"/>
      <c r="CE1323" s="154"/>
      <c r="CF1323" s="154"/>
      <c r="CG1323" s="154"/>
      <c r="CH1323" s="154"/>
      <c r="CI1323" s="154"/>
      <c r="CJ1323" s="154"/>
      <c r="CK1323" s="154"/>
      <c r="CL1323" s="154"/>
      <c r="CM1323" s="154"/>
      <c r="CN1323" s="154"/>
      <c r="CO1323" s="154"/>
      <c r="CP1323" s="154"/>
      <c r="CQ1323" s="154"/>
      <c r="CR1323" s="154"/>
      <c r="CS1323" s="154"/>
      <c r="CT1323" s="154"/>
      <c r="CU1323" s="154"/>
      <c r="CV1323" s="154"/>
      <c r="CW1323" s="154"/>
      <c r="CX1323" s="154"/>
      <c r="CY1323" s="154"/>
      <c r="CZ1323" s="154"/>
      <c r="DA1323" s="154"/>
      <c r="DB1323" s="154"/>
      <c r="DC1323" s="154"/>
      <c r="DD1323" s="154"/>
      <c r="DE1323" s="154"/>
      <c r="DF1323" s="154"/>
      <c r="DG1323" s="154"/>
      <c r="DH1323" s="154"/>
      <c r="DI1323" s="154"/>
      <c r="DJ1323" s="154"/>
      <c r="DK1323" s="154"/>
      <c r="DL1323" s="154"/>
      <c r="DM1323" s="154"/>
      <c r="DN1323" s="154"/>
      <c r="DO1323" s="154"/>
      <c r="DP1323" s="154"/>
      <c r="DQ1323" s="154"/>
      <c r="DR1323" s="154"/>
      <c r="DS1323" s="154"/>
      <c r="DT1323" s="154"/>
      <c r="DU1323" s="154"/>
      <c r="DV1323" s="154"/>
      <c r="DW1323" s="154"/>
      <c r="DX1323" s="154"/>
      <c r="DY1323" s="154"/>
      <c r="DZ1323" s="154"/>
      <c r="EA1323" s="154"/>
      <c r="EB1323" s="154"/>
      <c r="EC1323" s="154"/>
      <c r="ED1323" s="154"/>
      <c r="EE1323" s="154"/>
      <c r="EF1323" s="154"/>
      <c r="EG1323" s="154"/>
      <c r="EH1323" s="154"/>
      <c r="EI1323" s="154"/>
      <c r="EJ1323" s="154"/>
      <c r="EK1323" s="154"/>
      <c r="EL1323" s="154"/>
      <c r="EM1323" s="154"/>
      <c r="EN1323" s="154"/>
      <c r="EO1323" s="154"/>
      <c r="EP1323" s="154"/>
      <c r="EQ1323" s="154"/>
      <c r="ER1323" s="154"/>
      <c r="ES1323" s="154"/>
      <c r="ET1323" s="154"/>
      <c r="EU1323" s="154"/>
      <c r="EV1323" s="154"/>
    </row>
    <row r="1324" spans="32:152" ht="12.75">
      <c r="AF1324" s="154"/>
      <c r="AG1324" s="154"/>
      <c r="AH1324" s="154"/>
      <c r="AI1324" s="154"/>
      <c r="AJ1324" s="154"/>
      <c r="AK1324" s="154"/>
      <c r="AL1324" s="154"/>
      <c r="AM1324" s="154"/>
      <c r="AN1324" s="154"/>
      <c r="AO1324" s="154"/>
      <c r="AP1324" s="154"/>
      <c r="AQ1324" s="154"/>
      <c r="AR1324" s="154"/>
      <c r="AS1324" s="154"/>
      <c r="AT1324" s="154"/>
      <c r="AU1324" s="154"/>
      <c r="AV1324" s="154"/>
      <c r="AW1324" s="154"/>
      <c r="AX1324" s="154"/>
      <c r="AY1324" s="154"/>
      <c r="AZ1324" s="154"/>
      <c r="BA1324" s="154"/>
      <c r="BB1324" s="154"/>
      <c r="BC1324" s="154"/>
      <c r="BD1324" s="154"/>
      <c r="BE1324" s="154"/>
      <c r="BF1324" s="154"/>
      <c r="BG1324" s="154"/>
      <c r="BH1324" s="154"/>
      <c r="BI1324" s="154"/>
      <c r="BJ1324" s="154"/>
      <c r="BK1324" s="154"/>
      <c r="BL1324" s="154"/>
      <c r="BM1324" s="154"/>
      <c r="BN1324" s="154"/>
      <c r="BO1324" s="154"/>
      <c r="BP1324" s="154"/>
      <c r="BQ1324" s="154"/>
      <c r="BR1324" s="154"/>
      <c r="BS1324" s="154"/>
      <c r="BT1324" s="154"/>
      <c r="BU1324" s="154"/>
      <c r="BV1324" s="154"/>
      <c r="BW1324" s="154"/>
      <c r="BX1324" s="154"/>
      <c r="BY1324" s="154"/>
      <c r="BZ1324" s="154"/>
      <c r="CA1324" s="154"/>
      <c r="CB1324" s="154"/>
      <c r="CC1324" s="154"/>
      <c r="CD1324" s="154"/>
      <c r="CE1324" s="154"/>
      <c r="CF1324" s="154"/>
      <c r="CG1324" s="154"/>
      <c r="CH1324" s="154"/>
      <c r="CI1324" s="154"/>
      <c r="CJ1324" s="154"/>
      <c r="CK1324" s="154"/>
      <c r="CL1324" s="154"/>
      <c r="CM1324" s="154"/>
      <c r="CN1324" s="154"/>
      <c r="CO1324" s="154"/>
      <c r="CP1324" s="154"/>
      <c r="CQ1324" s="154"/>
      <c r="CR1324" s="154"/>
      <c r="CS1324" s="154"/>
      <c r="CT1324" s="154"/>
      <c r="CU1324" s="154"/>
      <c r="CV1324" s="154"/>
      <c r="CW1324" s="154"/>
      <c r="CX1324" s="154"/>
      <c r="CY1324" s="154"/>
      <c r="CZ1324" s="154"/>
      <c r="DA1324" s="154"/>
      <c r="DB1324" s="154"/>
      <c r="DC1324" s="154"/>
      <c r="DD1324" s="154"/>
      <c r="DE1324" s="154"/>
      <c r="DF1324" s="154"/>
      <c r="DG1324" s="154"/>
      <c r="DH1324" s="154"/>
      <c r="DI1324" s="154"/>
      <c r="DJ1324" s="154"/>
      <c r="DK1324" s="154"/>
      <c r="DL1324" s="154"/>
      <c r="DM1324" s="154"/>
      <c r="DN1324" s="154"/>
      <c r="DO1324" s="154"/>
      <c r="DP1324" s="154"/>
      <c r="DQ1324" s="154"/>
      <c r="DR1324" s="154"/>
      <c r="DS1324" s="154"/>
      <c r="DT1324" s="154"/>
      <c r="DU1324" s="154"/>
      <c r="DV1324" s="154"/>
      <c r="DW1324" s="154"/>
      <c r="DX1324" s="154"/>
      <c r="DY1324" s="154"/>
      <c r="DZ1324" s="154"/>
      <c r="EA1324" s="154"/>
      <c r="EB1324" s="154"/>
      <c r="EC1324" s="154"/>
      <c r="ED1324" s="154"/>
      <c r="EE1324" s="154"/>
      <c r="EF1324" s="154"/>
      <c r="EG1324" s="154"/>
      <c r="EH1324" s="154"/>
      <c r="EI1324" s="154"/>
      <c r="EJ1324" s="154"/>
      <c r="EK1324" s="154"/>
      <c r="EL1324" s="154"/>
      <c r="EM1324" s="154"/>
      <c r="EN1324" s="154"/>
      <c r="EO1324" s="154"/>
      <c r="EP1324" s="154"/>
      <c r="EQ1324" s="154"/>
      <c r="ER1324" s="154"/>
      <c r="ES1324" s="154"/>
      <c r="ET1324" s="154"/>
      <c r="EU1324" s="154"/>
      <c r="EV1324" s="154"/>
    </row>
    <row r="1325" spans="32:152" ht="12.75">
      <c r="AF1325" s="154"/>
      <c r="AG1325" s="154"/>
      <c r="AH1325" s="154"/>
      <c r="AI1325" s="154"/>
      <c r="AJ1325" s="154"/>
      <c r="AK1325" s="154"/>
      <c r="AL1325" s="154"/>
      <c r="AM1325" s="154"/>
      <c r="AN1325" s="154"/>
      <c r="AO1325" s="154"/>
      <c r="AP1325" s="154"/>
      <c r="AQ1325" s="154"/>
      <c r="AR1325" s="154"/>
      <c r="AS1325" s="154"/>
      <c r="AT1325" s="154"/>
      <c r="AU1325" s="154"/>
      <c r="AV1325" s="154"/>
      <c r="AW1325" s="154"/>
      <c r="AX1325" s="154"/>
      <c r="AY1325" s="154"/>
      <c r="AZ1325" s="154"/>
      <c r="BA1325" s="154"/>
      <c r="BB1325" s="154"/>
      <c r="BC1325" s="154"/>
      <c r="BD1325" s="154"/>
      <c r="BE1325" s="154"/>
      <c r="BF1325" s="154"/>
      <c r="BG1325" s="154"/>
      <c r="BH1325" s="154"/>
      <c r="BI1325" s="154"/>
      <c r="BJ1325" s="154"/>
      <c r="BK1325" s="154"/>
      <c r="BL1325" s="154"/>
      <c r="BM1325" s="154"/>
      <c r="BN1325" s="154"/>
      <c r="BO1325" s="154"/>
      <c r="BP1325" s="154"/>
      <c r="BQ1325" s="154"/>
      <c r="BR1325" s="154"/>
      <c r="BS1325" s="154"/>
      <c r="BT1325" s="154"/>
      <c r="BU1325" s="154"/>
      <c r="BV1325" s="154"/>
      <c r="BW1325" s="154"/>
      <c r="BX1325" s="154"/>
      <c r="BY1325" s="154"/>
      <c r="BZ1325" s="154"/>
      <c r="CA1325" s="154"/>
      <c r="CB1325" s="154"/>
      <c r="CC1325" s="154"/>
      <c r="CD1325" s="154"/>
      <c r="CE1325" s="154"/>
      <c r="CF1325" s="154"/>
      <c r="CG1325" s="154"/>
      <c r="CH1325" s="154"/>
      <c r="CI1325" s="154"/>
      <c r="CJ1325" s="154"/>
      <c r="CK1325" s="154"/>
      <c r="CL1325" s="154"/>
      <c r="CM1325" s="154"/>
      <c r="CN1325" s="154"/>
      <c r="CO1325" s="154"/>
      <c r="CP1325" s="154"/>
      <c r="CQ1325" s="154"/>
      <c r="CR1325" s="154"/>
      <c r="CS1325" s="154"/>
      <c r="CT1325" s="154"/>
      <c r="CU1325" s="154"/>
      <c r="CV1325" s="154"/>
      <c r="CW1325" s="154"/>
      <c r="CX1325" s="154"/>
      <c r="CY1325" s="154"/>
      <c r="CZ1325" s="154"/>
      <c r="DA1325" s="154"/>
      <c r="DB1325" s="154"/>
      <c r="DC1325" s="154"/>
      <c r="DD1325" s="154"/>
      <c r="DE1325" s="154"/>
      <c r="DF1325" s="154"/>
      <c r="DG1325" s="154"/>
      <c r="DH1325" s="154"/>
      <c r="DI1325" s="154"/>
      <c r="DJ1325" s="154"/>
      <c r="DK1325" s="154"/>
      <c r="DL1325" s="154"/>
      <c r="DM1325" s="154"/>
      <c r="DN1325" s="154"/>
      <c r="DO1325" s="154"/>
      <c r="DP1325" s="154"/>
      <c r="DQ1325" s="154"/>
      <c r="DR1325" s="154"/>
      <c r="DS1325" s="154"/>
      <c r="DT1325" s="154"/>
      <c r="DU1325" s="154"/>
      <c r="DV1325" s="154"/>
      <c r="DW1325" s="154"/>
      <c r="DX1325" s="154"/>
      <c r="DY1325" s="154"/>
      <c r="DZ1325" s="154"/>
      <c r="EA1325" s="154"/>
      <c r="EB1325" s="154"/>
      <c r="EC1325" s="154"/>
      <c r="ED1325" s="154"/>
      <c r="EE1325" s="154"/>
      <c r="EF1325" s="154"/>
      <c r="EG1325" s="154"/>
      <c r="EH1325" s="154"/>
      <c r="EI1325" s="154"/>
      <c r="EJ1325" s="154"/>
      <c r="EK1325" s="154"/>
      <c r="EL1325" s="154"/>
      <c r="EM1325" s="154"/>
      <c r="EN1325" s="154"/>
      <c r="EO1325" s="154"/>
      <c r="EP1325" s="154"/>
      <c r="EQ1325" s="154"/>
      <c r="ER1325" s="154"/>
      <c r="ES1325" s="154"/>
      <c r="ET1325" s="154"/>
      <c r="EU1325" s="154"/>
      <c r="EV1325" s="154"/>
    </row>
    <row r="1326" spans="32:152" ht="12.75">
      <c r="AF1326" s="154"/>
      <c r="AG1326" s="154"/>
      <c r="AH1326" s="154"/>
      <c r="AI1326" s="154"/>
      <c r="AJ1326" s="154"/>
      <c r="AK1326" s="154"/>
      <c r="AL1326" s="154"/>
      <c r="AM1326" s="154"/>
      <c r="AN1326" s="154"/>
      <c r="AO1326" s="154"/>
      <c r="AP1326" s="154"/>
      <c r="AQ1326" s="154"/>
      <c r="AR1326" s="154"/>
      <c r="AS1326" s="154"/>
      <c r="AT1326" s="154"/>
      <c r="AU1326" s="154"/>
      <c r="AV1326" s="154"/>
      <c r="AW1326" s="154"/>
      <c r="AX1326" s="154"/>
      <c r="AY1326" s="154"/>
      <c r="AZ1326" s="154"/>
      <c r="BA1326" s="154"/>
      <c r="BB1326" s="154"/>
      <c r="BC1326" s="154"/>
      <c r="BD1326" s="154"/>
      <c r="BE1326" s="154"/>
      <c r="BF1326" s="154"/>
      <c r="BG1326" s="154"/>
      <c r="BH1326" s="154"/>
      <c r="BI1326" s="154"/>
      <c r="BJ1326" s="154"/>
      <c r="BK1326" s="154"/>
      <c r="BL1326" s="154"/>
      <c r="BM1326" s="154"/>
      <c r="BN1326" s="154"/>
      <c r="BO1326" s="154"/>
      <c r="BP1326" s="154"/>
      <c r="BQ1326" s="154"/>
      <c r="BR1326" s="154"/>
      <c r="BS1326" s="154"/>
      <c r="BT1326" s="154"/>
      <c r="BU1326" s="154"/>
      <c r="BV1326" s="154"/>
      <c r="BW1326" s="154"/>
      <c r="BX1326" s="154"/>
      <c r="BY1326" s="154"/>
      <c r="BZ1326" s="154"/>
      <c r="CA1326" s="154"/>
      <c r="CB1326" s="154"/>
      <c r="CC1326" s="154"/>
      <c r="CD1326" s="154"/>
      <c r="CE1326" s="154"/>
      <c r="CF1326" s="154"/>
      <c r="CG1326" s="154"/>
      <c r="CH1326" s="154"/>
      <c r="CI1326" s="154"/>
      <c r="CJ1326" s="154"/>
      <c r="CK1326" s="154"/>
      <c r="CL1326" s="154"/>
      <c r="CM1326" s="154"/>
      <c r="CN1326" s="154"/>
      <c r="CO1326" s="154"/>
      <c r="CP1326" s="154"/>
      <c r="CQ1326" s="154"/>
      <c r="CR1326" s="154"/>
      <c r="CS1326" s="154"/>
      <c r="CT1326" s="154"/>
      <c r="CU1326" s="154"/>
      <c r="CV1326" s="154"/>
      <c r="CW1326" s="154"/>
      <c r="CX1326" s="154"/>
      <c r="CY1326" s="154"/>
      <c r="CZ1326" s="154"/>
      <c r="DA1326" s="154"/>
      <c r="DB1326" s="154"/>
      <c r="DC1326" s="154"/>
      <c r="DD1326" s="154"/>
      <c r="DE1326" s="154"/>
      <c r="DF1326" s="154"/>
      <c r="DG1326" s="154"/>
      <c r="DH1326" s="154"/>
      <c r="DI1326" s="154"/>
      <c r="DJ1326" s="154"/>
      <c r="DK1326" s="154"/>
      <c r="DL1326" s="154"/>
      <c r="DM1326" s="154"/>
      <c r="DN1326" s="154"/>
      <c r="DO1326" s="154"/>
      <c r="DP1326" s="154"/>
      <c r="DQ1326" s="154"/>
      <c r="DR1326" s="154"/>
      <c r="DS1326" s="154"/>
      <c r="DT1326" s="154"/>
      <c r="DU1326" s="154"/>
      <c r="DV1326" s="154"/>
      <c r="DW1326" s="154"/>
      <c r="DX1326" s="154"/>
      <c r="DY1326" s="154"/>
      <c r="DZ1326" s="154"/>
      <c r="EA1326" s="154"/>
      <c r="EB1326" s="154"/>
      <c r="EC1326" s="154"/>
      <c r="ED1326" s="154"/>
      <c r="EE1326" s="154"/>
      <c r="EF1326" s="154"/>
      <c r="EG1326" s="154"/>
      <c r="EH1326" s="154"/>
      <c r="EI1326" s="154"/>
      <c r="EJ1326" s="154"/>
      <c r="EK1326" s="154"/>
      <c r="EL1326" s="154"/>
      <c r="EM1326" s="154"/>
      <c r="EN1326" s="154"/>
      <c r="EO1326" s="154"/>
      <c r="EP1326" s="154"/>
      <c r="EQ1326" s="154"/>
      <c r="ER1326" s="154"/>
      <c r="ES1326" s="154"/>
      <c r="ET1326" s="154"/>
      <c r="EU1326" s="154"/>
      <c r="EV1326" s="154"/>
    </row>
    <row r="1327" spans="32:152" ht="12.75">
      <c r="AF1327" s="154"/>
      <c r="AG1327" s="154"/>
      <c r="AH1327" s="154"/>
      <c r="AI1327" s="154"/>
      <c r="AJ1327" s="154"/>
      <c r="AK1327" s="154"/>
      <c r="AL1327" s="154"/>
      <c r="AM1327" s="154"/>
      <c r="AN1327" s="154"/>
      <c r="AO1327" s="154"/>
      <c r="AP1327" s="154"/>
      <c r="AQ1327" s="154"/>
      <c r="AR1327" s="154"/>
      <c r="AS1327" s="154"/>
      <c r="AT1327" s="154"/>
      <c r="AU1327" s="154"/>
      <c r="AV1327" s="154"/>
      <c r="AW1327" s="154"/>
      <c r="AX1327" s="154"/>
      <c r="AY1327" s="154"/>
      <c r="AZ1327" s="154"/>
      <c r="BA1327" s="154"/>
      <c r="BB1327" s="154"/>
      <c r="BC1327" s="154"/>
      <c r="BD1327" s="154"/>
      <c r="BE1327" s="154"/>
      <c r="BF1327" s="154"/>
      <c r="BG1327" s="154"/>
      <c r="BH1327" s="154"/>
      <c r="BI1327" s="154"/>
      <c r="BJ1327" s="154"/>
      <c r="BK1327" s="154"/>
      <c r="BL1327" s="154"/>
      <c r="BM1327" s="154"/>
      <c r="BN1327" s="154"/>
      <c r="BO1327" s="154"/>
      <c r="BP1327" s="154"/>
      <c r="BQ1327" s="154"/>
      <c r="BR1327" s="154"/>
      <c r="BS1327" s="154"/>
      <c r="BT1327" s="154"/>
      <c r="BU1327" s="154"/>
      <c r="BV1327" s="154"/>
      <c r="BW1327" s="154"/>
      <c r="BX1327" s="154"/>
      <c r="BY1327" s="154"/>
      <c r="BZ1327" s="154"/>
      <c r="CA1327" s="154"/>
      <c r="CB1327" s="154"/>
      <c r="CC1327" s="154"/>
      <c r="CD1327" s="154"/>
      <c r="CE1327" s="154"/>
      <c r="CF1327" s="154"/>
      <c r="CG1327" s="154"/>
      <c r="CH1327" s="154"/>
      <c r="CI1327" s="154"/>
      <c r="CJ1327" s="154"/>
      <c r="CK1327" s="154"/>
      <c r="CL1327" s="154"/>
      <c r="CM1327" s="154"/>
      <c r="CN1327" s="154"/>
      <c r="CO1327" s="154"/>
      <c r="CP1327" s="154"/>
      <c r="CQ1327" s="154"/>
      <c r="CR1327" s="154"/>
      <c r="CS1327" s="154"/>
      <c r="CT1327" s="154"/>
      <c r="CU1327" s="154"/>
      <c r="CV1327" s="154"/>
      <c r="CW1327" s="154"/>
      <c r="CX1327" s="154"/>
      <c r="CY1327" s="154"/>
      <c r="CZ1327" s="154"/>
      <c r="DA1327" s="154"/>
      <c r="DB1327" s="154"/>
      <c r="DC1327" s="154"/>
      <c r="DD1327" s="154"/>
      <c r="DE1327" s="154"/>
      <c r="DF1327" s="154"/>
      <c r="DG1327" s="154"/>
      <c r="DH1327" s="154"/>
      <c r="DI1327" s="154"/>
      <c r="DJ1327" s="154"/>
      <c r="DK1327" s="154"/>
      <c r="DL1327" s="154"/>
      <c r="DM1327" s="154"/>
      <c r="DN1327" s="154"/>
      <c r="DO1327" s="154"/>
      <c r="DP1327" s="154"/>
      <c r="DQ1327" s="154"/>
      <c r="DR1327" s="154"/>
      <c r="DS1327" s="154"/>
      <c r="DT1327" s="154"/>
      <c r="DU1327" s="154"/>
      <c r="DV1327" s="154"/>
      <c r="DW1327" s="154"/>
      <c r="DX1327" s="154"/>
      <c r="DY1327" s="154"/>
      <c r="DZ1327" s="154"/>
      <c r="EA1327" s="154"/>
      <c r="EB1327" s="154"/>
      <c r="EC1327" s="154"/>
      <c r="ED1327" s="154"/>
      <c r="EE1327" s="154"/>
      <c r="EF1327" s="154"/>
      <c r="EG1327" s="154"/>
      <c r="EH1327" s="154"/>
      <c r="EI1327" s="154"/>
      <c r="EJ1327" s="154"/>
      <c r="EK1327" s="154"/>
      <c r="EL1327" s="154"/>
      <c r="EM1327" s="154"/>
      <c r="EN1327" s="154"/>
      <c r="EO1327" s="154"/>
      <c r="EP1327" s="154"/>
      <c r="EQ1327" s="154"/>
      <c r="ER1327" s="154"/>
      <c r="ES1327" s="154"/>
      <c r="ET1327" s="154"/>
      <c r="EU1327" s="154"/>
      <c r="EV1327" s="154"/>
    </row>
    <row r="1328" spans="32:152" ht="12.75">
      <c r="AF1328" s="154"/>
      <c r="AG1328" s="154"/>
      <c r="AH1328" s="154"/>
      <c r="AI1328" s="154"/>
      <c r="AJ1328" s="154"/>
      <c r="AK1328" s="154"/>
      <c r="AL1328" s="154"/>
      <c r="AM1328" s="154"/>
      <c r="AN1328" s="154"/>
      <c r="AO1328" s="154"/>
      <c r="AP1328" s="154"/>
      <c r="AQ1328" s="154"/>
      <c r="AR1328" s="154"/>
      <c r="AS1328" s="154"/>
      <c r="AT1328" s="154"/>
      <c r="AU1328" s="154"/>
      <c r="AV1328" s="154"/>
      <c r="AW1328" s="154"/>
      <c r="AX1328" s="154"/>
      <c r="AY1328" s="154"/>
      <c r="AZ1328" s="154"/>
      <c r="BA1328" s="154"/>
      <c r="BB1328" s="154"/>
      <c r="BC1328" s="154"/>
      <c r="BD1328" s="154"/>
      <c r="BE1328" s="154"/>
      <c r="BF1328" s="154"/>
      <c r="BG1328" s="154"/>
      <c r="BH1328" s="154"/>
      <c r="BI1328" s="154"/>
      <c r="BJ1328" s="154"/>
      <c r="BK1328" s="154"/>
      <c r="BL1328" s="154"/>
      <c r="BM1328" s="154"/>
      <c r="BN1328" s="154"/>
      <c r="BO1328" s="154"/>
      <c r="BP1328" s="154"/>
      <c r="BQ1328" s="154"/>
      <c r="BR1328" s="154"/>
      <c r="BS1328" s="154"/>
      <c r="BT1328" s="154"/>
      <c r="BU1328" s="154"/>
      <c r="BV1328" s="154"/>
      <c r="BW1328" s="154"/>
      <c r="BX1328" s="154"/>
      <c r="BY1328" s="154"/>
      <c r="BZ1328" s="154"/>
      <c r="CA1328" s="154"/>
      <c r="CB1328" s="154"/>
      <c r="CC1328" s="154"/>
      <c r="CD1328" s="154"/>
      <c r="CE1328" s="154"/>
      <c r="CF1328" s="154"/>
      <c r="CG1328" s="154"/>
      <c r="CH1328" s="154"/>
      <c r="CI1328" s="154"/>
      <c r="CJ1328" s="154"/>
      <c r="CK1328" s="154"/>
      <c r="CL1328" s="154"/>
      <c r="CM1328" s="154"/>
      <c r="CN1328" s="154"/>
      <c r="CO1328" s="154"/>
      <c r="CP1328" s="154"/>
      <c r="CQ1328" s="154"/>
      <c r="CR1328" s="154"/>
      <c r="CS1328" s="154"/>
      <c r="CT1328" s="154"/>
      <c r="CU1328" s="154"/>
      <c r="CV1328" s="154"/>
      <c r="CW1328" s="154"/>
      <c r="CX1328" s="154"/>
      <c r="CY1328" s="154"/>
      <c r="CZ1328" s="154"/>
      <c r="DA1328" s="154"/>
      <c r="DB1328" s="154"/>
      <c r="DC1328" s="154"/>
      <c r="DD1328" s="154"/>
      <c r="DE1328" s="154"/>
      <c r="DF1328" s="154"/>
      <c r="DG1328" s="154"/>
      <c r="DH1328" s="154"/>
      <c r="DI1328" s="154"/>
      <c r="DJ1328" s="154"/>
      <c r="DK1328" s="154"/>
      <c r="DL1328" s="154"/>
      <c r="DM1328" s="154"/>
      <c r="DN1328" s="154"/>
      <c r="DO1328" s="154"/>
      <c r="DP1328" s="154"/>
      <c r="DQ1328" s="154"/>
      <c r="DR1328" s="154"/>
      <c r="DS1328" s="154"/>
      <c r="DT1328" s="154"/>
      <c r="DU1328" s="154"/>
      <c r="DV1328" s="154"/>
      <c r="DW1328" s="154"/>
      <c r="DX1328" s="154"/>
      <c r="DY1328" s="154"/>
      <c r="DZ1328" s="154"/>
      <c r="EA1328" s="154"/>
      <c r="EB1328" s="154"/>
      <c r="EC1328" s="154"/>
      <c r="ED1328" s="154"/>
      <c r="EE1328" s="154"/>
      <c r="EF1328" s="154"/>
      <c r="EG1328" s="154"/>
      <c r="EH1328" s="154"/>
      <c r="EI1328" s="154"/>
      <c r="EJ1328" s="154"/>
      <c r="EK1328" s="154"/>
      <c r="EL1328" s="154"/>
      <c r="EM1328" s="154"/>
      <c r="EN1328" s="154"/>
      <c r="EO1328" s="154"/>
      <c r="EP1328" s="154"/>
      <c r="EQ1328" s="154"/>
      <c r="ER1328" s="154"/>
      <c r="ES1328" s="154"/>
      <c r="ET1328" s="154"/>
      <c r="EU1328" s="154"/>
      <c r="EV1328" s="154"/>
    </row>
    <row r="1329" spans="32:152" ht="12.75">
      <c r="AF1329" s="154"/>
      <c r="AG1329" s="154"/>
      <c r="AH1329" s="154"/>
      <c r="AI1329" s="154"/>
      <c r="AJ1329" s="154"/>
      <c r="AK1329" s="154"/>
      <c r="AL1329" s="154"/>
      <c r="AM1329" s="154"/>
      <c r="AN1329" s="154"/>
      <c r="AO1329" s="154"/>
      <c r="AP1329" s="154"/>
      <c r="AQ1329" s="154"/>
      <c r="AR1329" s="154"/>
      <c r="AS1329" s="154"/>
      <c r="AT1329" s="154"/>
      <c r="AU1329" s="154"/>
      <c r="AV1329" s="154"/>
      <c r="AW1329" s="154"/>
      <c r="AX1329" s="154"/>
      <c r="AY1329" s="154"/>
      <c r="AZ1329" s="154"/>
      <c r="BA1329" s="154"/>
      <c r="BB1329" s="154"/>
      <c r="BC1329" s="154"/>
      <c r="BD1329" s="154"/>
      <c r="BE1329" s="154"/>
      <c r="BF1329" s="154"/>
      <c r="BG1329" s="154"/>
      <c r="BH1329" s="154"/>
      <c r="BI1329" s="154"/>
      <c r="BJ1329" s="154"/>
      <c r="BK1329" s="154"/>
      <c r="BL1329" s="154"/>
      <c r="BM1329" s="154"/>
      <c r="BN1329" s="154"/>
      <c r="BO1329" s="154"/>
      <c r="BP1329" s="154"/>
      <c r="BQ1329" s="154"/>
      <c r="BR1329" s="154"/>
      <c r="BS1329" s="154"/>
      <c r="BT1329" s="154"/>
      <c r="BU1329" s="154"/>
      <c r="BV1329" s="154"/>
      <c r="BW1329" s="154"/>
      <c r="BX1329" s="154"/>
      <c r="BY1329" s="154"/>
      <c r="BZ1329" s="154"/>
      <c r="CA1329" s="154"/>
      <c r="CB1329" s="154"/>
      <c r="CC1329" s="154"/>
      <c r="CD1329" s="154"/>
      <c r="CE1329" s="154"/>
      <c r="CF1329" s="154"/>
      <c r="CG1329" s="154"/>
      <c r="CH1329" s="154"/>
      <c r="CI1329" s="154"/>
      <c r="CJ1329" s="154"/>
      <c r="CK1329" s="154"/>
      <c r="CL1329" s="154"/>
      <c r="CM1329" s="154"/>
      <c r="CN1329" s="154"/>
      <c r="CO1329" s="154"/>
      <c r="CP1329" s="154"/>
      <c r="CQ1329" s="154"/>
      <c r="CR1329" s="154"/>
      <c r="CS1329" s="154"/>
      <c r="CT1329" s="154"/>
      <c r="CU1329" s="154"/>
      <c r="CV1329" s="154"/>
      <c r="CW1329" s="154"/>
      <c r="CX1329" s="154"/>
      <c r="CY1329" s="154"/>
      <c r="CZ1329" s="154"/>
      <c r="DA1329" s="154"/>
      <c r="DB1329" s="154"/>
      <c r="DC1329" s="154"/>
      <c r="DD1329" s="154"/>
      <c r="DE1329" s="154"/>
      <c r="DF1329" s="154"/>
      <c r="DG1329" s="154"/>
      <c r="DH1329" s="154"/>
      <c r="DI1329" s="154"/>
      <c r="DJ1329" s="154"/>
      <c r="DK1329" s="154"/>
      <c r="DL1329" s="154"/>
      <c r="DM1329" s="154"/>
      <c r="DN1329" s="154"/>
      <c r="DO1329" s="154"/>
      <c r="DP1329" s="154"/>
      <c r="DQ1329" s="154"/>
      <c r="DR1329" s="154"/>
      <c r="DS1329" s="154"/>
      <c r="DT1329" s="154"/>
      <c r="DU1329" s="154"/>
      <c r="DV1329" s="154"/>
      <c r="DW1329" s="154"/>
      <c r="DX1329" s="154"/>
      <c r="DY1329" s="154"/>
      <c r="DZ1329" s="154"/>
      <c r="EA1329" s="154"/>
      <c r="EB1329" s="154"/>
      <c r="EC1329" s="154"/>
      <c r="ED1329" s="154"/>
      <c r="EE1329" s="154"/>
      <c r="EF1329" s="154"/>
      <c r="EG1329" s="154"/>
      <c r="EH1329" s="154"/>
      <c r="EI1329" s="154"/>
      <c r="EJ1329" s="154"/>
      <c r="EK1329" s="154"/>
      <c r="EL1329" s="154"/>
      <c r="EM1329" s="154"/>
      <c r="EN1329" s="154"/>
      <c r="EO1329" s="154"/>
      <c r="EP1329" s="154"/>
      <c r="EQ1329" s="154"/>
      <c r="ER1329" s="154"/>
      <c r="ES1329" s="154"/>
      <c r="ET1329" s="154"/>
      <c r="EU1329" s="154"/>
      <c r="EV1329" s="154"/>
    </row>
    <row r="1330" spans="32:152" ht="12.75">
      <c r="AF1330" s="154"/>
      <c r="AG1330" s="154"/>
      <c r="AH1330" s="154"/>
      <c r="AI1330" s="154"/>
      <c r="AJ1330" s="154"/>
      <c r="AK1330" s="154"/>
      <c r="AL1330" s="154"/>
      <c r="AM1330" s="154"/>
      <c r="AN1330" s="154"/>
      <c r="AO1330" s="154"/>
      <c r="AP1330" s="154"/>
      <c r="AQ1330" s="154"/>
      <c r="AR1330" s="154"/>
      <c r="AS1330" s="154"/>
      <c r="AT1330" s="154"/>
      <c r="AU1330" s="154"/>
      <c r="AV1330" s="154"/>
      <c r="AW1330" s="154"/>
      <c r="AX1330" s="154"/>
      <c r="AY1330" s="154"/>
      <c r="AZ1330" s="154"/>
      <c r="BA1330" s="154"/>
      <c r="BB1330" s="154"/>
      <c r="BC1330" s="154"/>
      <c r="BD1330" s="154"/>
      <c r="BE1330" s="154"/>
      <c r="BF1330" s="154"/>
      <c r="BG1330" s="154"/>
      <c r="BH1330" s="154"/>
      <c r="BI1330" s="154"/>
      <c r="BJ1330" s="154"/>
      <c r="BK1330" s="154"/>
      <c r="BL1330" s="154"/>
      <c r="BM1330" s="154"/>
      <c r="BN1330" s="154"/>
      <c r="BO1330" s="154"/>
      <c r="BP1330" s="154"/>
      <c r="BQ1330" s="154"/>
      <c r="BR1330" s="154"/>
      <c r="BS1330" s="154"/>
      <c r="BT1330" s="154"/>
      <c r="BU1330" s="154"/>
      <c r="BV1330" s="154"/>
      <c r="BW1330" s="154"/>
      <c r="BX1330" s="154"/>
      <c r="BY1330" s="154"/>
      <c r="BZ1330" s="154"/>
      <c r="CA1330" s="154"/>
      <c r="CB1330" s="154"/>
      <c r="CC1330" s="154"/>
      <c r="CD1330" s="154"/>
      <c r="CE1330" s="154"/>
      <c r="CF1330" s="154"/>
      <c r="CG1330" s="154"/>
      <c r="CH1330" s="154"/>
      <c r="CI1330" s="154"/>
      <c r="CJ1330" s="154"/>
      <c r="CK1330" s="154"/>
      <c r="CL1330" s="154"/>
      <c r="CM1330" s="154"/>
      <c r="CN1330" s="154"/>
      <c r="CO1330" s="154"/>
      <c r="CP1330" s="154"/>
      <c r="CQ1330" s="154"/>
      <c r="CR1330" s="154"/>
      <c r="CS1330" s="154"/>
      <c r="CT1330" s="154"/>
      <c r="CU1330" s="154"/>
      <c r="CV1330" s="154"/>
      <c r="CW1330" s="154"/>
      <c r="CX1330" s="154"/>
      <c r="CY1330" s="154"/>
      <c r="CZ1330" s="154"/>
      <c r="DA1330" s="154"/>
      <c r="DB1330" s="154"/>
      <c r="DC1330" s="154"/>
      <c r="DD1330" s="154"/>
      <c r="DE1330" s="154"/>
      <c r="DF1330" s="154"/>
      <c r="DG1330" s="154"/>
      <c r="DH1330" s="154"/>
      <c r="DI1330" s="154"/>
      <c r="DJ1330" s="154"/>
      <c r="DK1330" s="154"/>
      <c r="DL1330" s="154"/>
      <c r="DM1330" s="154"/>
      <c r="DN1330" s="154"/>
      <c r="DO1330" s="154"/>
      <c r="DP1330" s="154"/>
      <c r="DQ1330" s="154"/>
      <c r="DR1330" s="154"/>
      <c r="DS1330" s="154"/>
      <c r="DT1330" s="154"/>
      <c r="DU1330" s="154"/>
      <c r="DV1330" s="154"/>
      <c r="DW1330" s="154"/>
      <c r="DX1330" s="154"/>
      <c r="DY1330" s="154"/>
      <c r="DZ1330" s="154"/>
      <c r="EA1330" s="154"/>
      <c r="EB1330" s="154"/>
      <c r="EC1330" s="154"/>
      <c r="ED1330" s="154"/>
      <c r="EE1330" s="154"/>
      <c r="EF1330" s="154"/>
      <c r="EG1330" s="154"/>
      <c r="EH1330" s="154"/>
      <c r="EI1330" s="154"/>
      <c r="EJ1330" s="154"/>
      <c r="EK1330" s="154"/>
      <c r="EL1330" s="154"/>
      <c r="EM1330" s="154"/>
      <c r="EN1330" s="154"/>
      <c r="EO1330" s="154"/>
      <c r="EP1330" s="154"/>
      <c r="EQ1330" s="154"/>
      <c r="ER1330" s="154"/>
      <c r="ES1330" s="154"/>
      <c r="ET1330" s="154"/>
      <c r="EU1330" s="154"/>
      <c r="EV1330" s="154"/>
    </row>
    <row r="1331" spans="32:152" ht="12.75">
      <c r="AF1331" s="154"/>
      <c r="AG1331" s="154"/>
      <c r="AH1331" s="154"/>
      <c r="AI1331" s="154"/>
      <c r="AJ1331" s="154"/>
      <c r="AK1331" s="154"/>
      <c r="AL1331" s="154"/>
      <c r="AM1331" s="154"/>
      <c r="AN1331" s="154"/>
      <c r="AO1331" s="154"/>
      <c r="AP1331" s="154"/>
      <c r="AQ1331" s="154"/>
      <c r="AR1331" s="154"/>
      <c r="AS1331" s="154"/>
      <c r="AT1331" s="154"/>
      <c r="AU1331" s="154"/>
      <c r="AV1331" s="154"/>
      <c r="AW1331" s="154"/>
      <c r="AX1331" s="154"/>
      <c r="AY1331" s="154"/>
      <c r="AZ1331" s="154"/>
      <c r="BA1331" s="154"/>
      <c r="BB1331" s="154"/>
      <c r="BC1331" s="154"/>
      <c r="BD1331" s="154"/>
      <c r="BE1331" s="154"/>
      <c r="BF1331" s="154"/>
      <c r="BG1331" s="154"/>
      <c r="BH1331" s="154"/>
      <c r="BI1331" s="154"/>
      <c r="BJ1331" s="154"/>
      <c r="BK1331" s="154"/>
      <c r="BL1331" s="154"/>
      <c r="BM1331" s="154"/>
      <c r="BN1331" s="154"/>
      <c r="BO1331" s="154"/>
      <c r="BP1331" s="154"/>
      <c r="BQ1331" s="154"/>
      <c r="BR1331" s="154"/>
      <c r="BS1331" s="154"/>
      <c r="BT1331" s="154"/>
      <c r="BU1331" s="154"/>
      <c r="BV1331" s="154"/>
      <c r="BW1331" s="154"/>
      <c r="BX1331" s="154"/>
      <c r="BY1331" s="154"/>
      <c r="BZ1331" s="154"/>
      <c r="CA1331" s="154"/>
      <c r="CB1331" s="154"/>
      <c r="CC1331" s="154"/>
      <c r="CD1331" s="154"/>
      <c r="CE1331" s="154"/>
      <c r="CF1331" s="154"/>
      <c r="CG1331" s="154"/>
      <c r="CH1331" s="154"/>
      <c r="CI1331" s="154"/>
      <c r="CJ1331" s="154"/>
      <c r="CK1331" s="154"/>
      <c r="CL1331" s="154"/>
      <c r="CM1331" s="154"/>
      <c r="CN1331" s="154"/>
      <c r="CO1331" s="154"/>
      <c r="CP1331" s="154"/>
      <c r="CQ1331" s="154"/>
      <c r="CR1331" s="154"/>
      <c r="CS1331" s="154"/>
      <c r="CT1331" s="154"/>
      <c r="CU1331" s="154"/>
      <c r="CV1331" s="154"/>
      <c r="CW1331" s="154"/>
      <c r="CX1331" s="154"/>
      <c r="CY1331" s="154"/>
      <c r="CZ1331" s="154"/>
      <c r="DA1331" s="154"/>
      <c r="DB1331" s="154"/>
      <c r="DC1331" s="154"/>
      <c r="DD1331" s="154"/>
      <c r="DE1331" s="154"/>
      <c r="DF1331" s="154"/>
      <c r="DG1331" s="154"/>
      <c r="DH1331" s="154"/>
      <c r="DI1331" s="154"/>
      <c r="DJ1331" s="154"/>
      <c r="DK1331" s="154"/>
      <c r="DL1331" s="154"/>
      <c r="DM1331" s="154"/>
      <c r="DN1331" s="154"/>
      <c r="DO1331" s="154"/>
      <c r="DP1331" s="154"/>
      <c r="DQ1331" s="154"/>
      <c r="DR1331" s="154"/>
      <c r="DS1331" s="154"/>
      <c r="DT1331" s="154"/>
      <c r="DU1331" s="154"/>
      <c r="DV1331" s="154"/>
      <c r="DW1331" s="154"/>
      <c r="DX1331" s="154"/>
      <c r="DY1331" s="154"/>
      <c r="DZ1331" s="154"/>
      <c r="EA1331" s="154"/>
      <c r="EB1331" s="154"/>
      <c r="EC1331" s="154"/>
      <c r="ED1331" s="154"/>
      <c r="EE1331" s="154"/>
      <c r="EF1331" s="154"/>
      <c r="EG1331" s="154"/>
      <c r="EH1331" s="154"/>
      <c r="EI1331" s="154"/>
      <c r="EJ1331" s="154"/>
      <c r="EK1331" s="154"/>
      <c r="EL1331" s="154"/>
      <c r="EM1331" s="154"/>
      <c r="EN1331" s="154"/>
      <c r="EO1331" s="154"/>
      <c r="EP1331" s="154"/>
      <c r="EQ1331" s="154"/>
      <c r="ER1331" s="154"/>
      <c r="ES1331" s="154"/>
      <c r="ET1331" s="154"/>
      <c r="EU1331" s="154"/>
      <c r="EV1331" s="154"/>
    </row>
    <row r="1332" spans="32:152" ht="12.75">
      <c r="AF1332" s="154"/>
      <c r="AG1332" s="154"/>
      <c r="AH1332" s="154"/>
      <c r="AI1332" s="154"/>
      <c r="AJ1332" s="154"/>
      <c r="AK1332" s="154"/>
      <c r="AL1332" s="154"/>
      <c r="AM1332" s="154"/>
      <c r="AN1332" s="154"/>
      <c r="AO1332" s="154"/>
      <c r="AP1332" s="154"/>
      <c r="AQ1332" s="154"/>
      <c r="AR1332" s="154"/>
      <c r="AS1332" s="154"/>
      <c r="AT1332" s="154"/>
      <c r="AU1332" s="154"/>
      <c r="AV1332" s="154"/>
      <c r="AW1332" s="154"/>
      <c r="AX1332" s="154"/>
      <c r="AY1332" s="154"/>
      <c r="AZ1332" s="154"/>
      <c r="BA1332" s="154"/>
      <c r="BB1332" s="154"/>
      <c r="BC1332" s="154"/>
      <c r="BD1332" s="154"/>
      <c r="BE1332" s="154"/>
      <c r="BF1332" s="154"/>
      <c r="BG1332" s="154"/>
      <c r="BH1332" s="154"/>
      <c r="BI1332" s="154"/>
      <c r="BJ1332" s="154"/>
      <c r="BK1332" s="154"/>
      <c r="BL1332" s="154"/>
      <c r="BM1332" s="154"/>
      <c r="BN1332" s="154"/>
      <c r="BO1332" s="154"/>
      <c r="BP1332" s="154"/>
      <c r="BQ1332" s="154"/>
      <c r="BR1332" s="154"/>
      <c r="BS1332" s="154"/>
      <c r="BT1332" s="154"/>
      <c r="BU1332" s="154"/>
      <c r="BV1332" s="154"/>
      <c r="BW1332" s="154"/>
      <c r="BX1332" s="154"/>
      <c r="BY1332" s="154"/>
      <c r="BZ1332" s="154"/>
      <c r="CA1332" s="154"/>
      <c r="CB1332" s="154"/>
      <c r="CC1332" s="154"/>
      <c r="CD1332" s="154"/>
      <c r="CE1332" s="154"/>
      <c r="CF1332" s="154"/>
      <c r="CG1332" s="154"/>
      <c r="CH1332" s="154"/>
      <c r="CI1332" s="154"/>
      <c r="CJ1332" s="154"/>
      <c r="CK1332" s="154"/>
      <c r="CL1332" s="154"/>
      <c r="CM1332" s="154"/>
      <c r="CN1332" s="154"/>
      <c r="CO1332" s="154"/>
      <c r="CP1332" s="154"/>
      <c r="CQ1332" s="154"/>
      <c r="CR1332" s="154"/>
      <c r="CS1332" s="154"/>
      <c r="CT1332" s="154"/>
      <c r="CU1332" s="154"/>
      <c r="CV1332" s="154"/>
      <c r="CW1332" s="154"/>
      <c r="CX1332" s="154"/>
      <c r="CY1332" s="154"/>
      <c r="CZ1332" s="154"/>
      <c r="DA1332" s="154"/>
      <c r="DB1332" s="154"/>
      <c r="DC1332" s="154"/>
      <c r="DD1332" s="154"/>
      <c r="DE1332" s="154"/>
      <c r="DF1332" s="154"/>
      <c r="DG1332" s="154"/>
      <c r="DH1332" s="154"/>
      <c r="DI1332" s="154"/>
      <c r="DJ1332" s="154"/>
      <c r="DK1332" s="154"/>
      <c r="DL1332" s="154"/>
      <c r="DM1332" s="154"/>
      <c r="DN1332" s="154"/>
      <c r="DO1332" s="154"/>
      <c r="DP1332" s="154"/>
      <c r="DQ1332" s="154"/>
      <c r="DR1332" s="154"/>
      <c r="DS1332" s="154"/>
      <c r="DT1332" s="154"/>
      <c r="DU1332" s="154"/>
      <c r="DV1332" s="154"/>
      <c r="DW1332" s="154"/>
      <c r="DX1332" s="154"/>
      <c r="DY1332" s="154"/>
      <c r="DZ1332" s="154"/>
      <c r="EA1332" s="154"/>
      <c r="EB1332" s="154"/>
      <c r="EC1332" s="154"/>
      <c r="ED1332" s="154"/>
      <c r="EE1332" s="154"/>
      <c r="EF1332" s="154"/>
      <c r="EG1332" s="154"/>
      <c r="EH1332" s="154"/>
      <c r="EI1332" s="154"/>
      <c r="EJ1332" s="154"/>
      <c r="EK1332" s="154"/>
      <c r="EL1332" s="154"/>
      <c r="EM1332" s="154"/>
      <c r="EN1332" s="154"/>
      <c r="EO1332" s="154"/>
      <c r="EP1332" s="154"/>
      <c r="EQ1332" s="154"/>
      <c r="ER1332" s="154"/>
      <c r="ES1332" s="154"/>
      <c r="ET1332" s="154"/>
      <c r="EU1332" s="154"/>
      <c r="EV1332" s="154"/>
    </row>
    <row r="1333" spans="32:152" ht="12.75">
      <c r="AF1333" s="154"/>
      <c r="AG1333" s="154"/>
      <c r="AH1333" s="154"/>
      <c r="AI1333" s="154"/>
      <c r="AJ1333" s="154"/>
      <c r="AK1333" s="154"/>
      <c r="AL1333" s="154"/>
      <c r="AM1333" s="154"/>
      <c r="AN1333" s="154"/>
      <c r="AO1333" s="154"/>
      <c r="AP1333" s="154"/>
      <c r="AQ1333" s="154"/>
      <c r="AR1333" s="154"/>
      <c r="AS1333" s="154"/>
      <c r="AT1333" s="154"/>
      <c r="AU1333" s="154"/>
      <c r="AV1333" s="154"/>
      <c r="AW1333" s="154"/>
      <c r="AX1333" s="154"/>
      <c r="AY1333" s="154"/>
      <c r="AZ1333" s="154"/>
      <c r="BA1333" s="154"/>
      <c r="BB1333" s="154"/>
      <c r="BC1333" s="154"/>
      <c r="BD1333" s="154"/>
      <c r="BE1333" s="154"/>
      <c r="BF1333" s="154"/>
      <c r="BG1333" s="154"/>
      <c r="BH1333" s="154"/>
      <c r="BI1333" s="154"/>
      <c r="BJ1333" s="154"/>
      <c r="BK1333" s="154"/>
      <c r="BL1333" s="154"/>
      <c r="BM1333" s="154"/>
      <c r="BN1333" s="154"/>
      <c r="BO1333" s="154"/>
      <c r="BP1333" s="154"/>
      <c r="BQ1333" s="154"/>
      <c r="BR1333" s="154"/>
      <c r="BS1333" s="154"/>
      <c r="BT1333" s="154"/>
      <c r="BU1333" s="154"/>
      <c r="BV1333" s="154"/>
      <c r="BW1333" s="154"/>
      <c r="BX1333" s="154"/>
      <c r="BY1333" s="154"/>
      <c r="BZ1333" s="154"/>
      <c r="CA1333" s="154"/>
      <c r="CB1333" s="154"/>
      <c r="CC1333" s="154"/>
      <c r="CD1333" s="154"/>
      <c r="CE1333" s="154"/>
      <c r="CF1333" s="154"/>
      <c r="CG1333" s="154"/>
      <c r="CH1333" s="154"/>
      <c r="CI1333" s="154"/>
      <c r="CJ1333" s="154"/>
      <c r="CK1333" s="154"/>
      <c r="CL1333" s="154"/>
      <c r="CM1333" s="154"/>
      <c r="CN1333" s="154"/>
      <c r="CO1333" s="154"/>
      <c r="CP1333" s="154"/>
      <c r="CQ1333" s="154"/>
      <c r="CR1333" s="154"/>
      <c r="CS1333" s="154"/>
      <c r="CT1333" s="154"/>
      <c r="CU1333" s="154"/>
      <c r="CV1333" s="154"/>
      <c r="CW1333" s="154"/>
      <c r="CX1333" s="154"/>
      <c r="CY1333" s="154"/>
      <c r="CZ1333" s="154"/>
      <c r="DA1333" s="154"/>
      <c r="DB1333" s="154"/>
      <c r="DC1333" s="154"/>
      <c r="DD1333" s="154"/>
      <c r="DE1333" s="154"/>
      <c r="DF1333" s="154"/>
      <c r="DG1333" s="154"/>
      <c r="DH1333" s="154"/>
      <c r="DI1333" s="154"/>
      <c r="DJ1333" s="154"/>
      <c r="DK1333" s="154"/>
      <c r="DL1333" s="154"/>
      <c r="DM1333" s="154"/>
      <c r="DN1333" s="154"/>
      <c r="DO1333" s="154"/>
      <c r="DP1333" s="154"/>
      <c r="DQ1333" s="154"/>
      <c r="DR1333" s="154"/>
      <c r="DS1333" s="154"/>
      <c r="DT1333" s="154"/>
      <c r="DU1333" s="154"/>
      <c r="DV1333" s="154"/>
      <c r="DW1333" s="154"/>
      <c r="DX1333" s="154"/>
      <c r="DY1333" s="154"/>
      <c r="DZ1333" s="154"/>
      <c r="EA1333" s="154"/>
      <c r="EB1333" s="154"/>
      <c r="EC1333" s="154"/>
      <c r="ED1333" s="154"/>
      <c r="EE1333" s="154"/>
      <c r="EF1333" s="154"/>
      <c r="EG1333" s="154"/>
      <c r="EH1333" s="154"/>
      <c r="EI1333" s="154"/>
      <c r="EJ1333" s="154"/>
      <c r="EK1333" s="154"/>
      <c r="EL1333" s="154"/>
      <c r="EM1333" s="154"/>
      <c r="EN1333" s="154"/>
      <c r="EO1333" s="154"/>
      <c r="EP1333" s="154"/>
      <c r="EQ1333" s="154"/>
      <c r="ER1333" s="154"/>
      <c r="ES1333" s="154"/>
      <c r="ET1333" s="154"/>
      <c r="EU1333" s="154"/>
      <c r="EV1333" s="154"/>
    </row>
    <row r="1334" spans="32:152" ht="12.75">
      <c r="AF1334" s="154"/>
      <c r="AG1334" s="154"/>
      <c r="AH1334" s="154"/>
      <c r="AI1334" s="154"/>
      <c r="AJ1334" s="154"/>
      <c r="AK1334" s="154"/>
      <c r="AL1334" s="154"/>
      <c r="AM1334" s="154"/>
      <c r="AN1334" s="154"/>
      <c r="AO1334" s="154"/>
      <c r="AP1334" s="154"/>
      <c r="AQ1334" s="154"/>
      <c r="AR1334" s="154"/>
      <c r="AS1334" s="154"/>
      <c r="AT1334" s="154"/>
      <c r="AU1334" s="154"/>
      <c r="AV1334" s="154"/>
      <c r="AW1334" s="154"/>
      <c r="AX1334" s="154"/>
      <c r="AY1334" s="154"/>
      <c r="AZ1334" s="154"/>
      <c r="BA1334" s="154"/>
      <c r="BB1334" s="154"/>
      <c r="BC1334" s="154"/>
      <c r="BD1334" s="154"/>
      <c r="BE1334" s="154"/>
      <c r="BF1334" s="154"/>
      <c r="BG1334" s="154"/>
      <c r="BH1334" s="154"/>
      <c r="BI1334" s="154"/>
      <c r="BJ1334" s="154"/>
      <c r="BK1334" s="154"/>
      <c r="BL1334" s="154"/>
      <c r="BM1334" s="154"/>
      <c r="BN1334" s="154"/>
      <c r="BO1334" s="154"/>
      <c r="BP1334" s="154"/>
      <c r="BQ1334" s="154"/>
      <c r="BR1334" s="154"/>
      <c r="BS1334" s="154"/>
      <c r="BT1334" s="154"/>
      <c r="BU1334" s="154"/>
      <c r="BV1334" s="154"/>
      <c r="BW1334" s="154"/>
      <c r="BX1334" s="154"/>
      <c r="BY1334" s="154"/>
      <c r="BZ1334" s="154"/>
      <c r="CA1334" s="154"/>
      <c r="CB1334" s="154"/>
      <c r="CC1334" s="154"/>
      <c r="CD1334" s="154"/>
      <c r="CE1334" s="154"/>
      <c r="CF1334" s="154"/>
      <c r="CG1334" s="154"/>
      <c r="CH1334" s="154"/>
      <c r="CI1334" s="154"/>
      <c r="CJ1334" s="154"/>
      <c r="CK1334" s="154"/>
      <c r="CL1334" s="154"/>
      <c r="CM1334" s="154"/>
      <c r="CN1334" s="154"/>
      <c r="CO1334" s="154"/>
      <c r="CP1334" s="154"/>
      <c r="CQ1334" s="154"/>
      <c r="CR1334" s="154"/>
      <c r="CS1334" s="154"/>
      <c r="CT1334" s="154"/>
      <c r="CU1334" s="154"/>
      <c r="CV1334" s="154"/>
      <c r="CW1334" s="154"/>
      <c r="CX1334" s="154"/>
      <c r="CY1334" s="154"/>
      <c r="CZ1334" s="154"/>
      <c r="DA1334" s="154"/>
      <c r="DB1334" s="154"/>
      <c r="DC1334" s="154"/>
      <c r="DD1334" s="154"/>
      <c r="DE1334" s="154"/>
      <c r="DF1334" s="154"/>
      <c r="DG1334" s="154"/>
      <c r="DH1334" s="154"/>
      <c r="DI1334" s="154"/>
      <c r="DJ1334" s="154"/>
      <c r="DK1334" s="154"/>
      <c r="DL1334" s="154"/>
      <c r="DM1334" s="154"/>
      <c r="DN1334" s="154"/>
      <c r="DO1334" s="154"/>
      <c r="DP1334" s="154"/>
      <c r="DQ1334" s="154"/>
      <c r="DR1334" s="154"/>
      <c r="DS1334" s="154"/>
      <c r="DT1334" s="154"/>
      <c r="DU1334" s="154"/>
      <c r="DV1334" s="154"/>
      <c r="DW1334" s="154"/>
      <c r="DX1334" s="154"/>
      <c r="DY1334" s="154"/>
      <c r="DZ1334" s="154"/>
      <c r="EA1334" s="154"/>
      <c r="EB1334" s="154"/>
      <c r="EC1334" s="154"/>
      <c r="ED1334" s="154"/>
      <c r="EE1334" s="154"/>
      <c r="EF1334" s="154"/>
      <c r="EG1334" s="154"/>
      <c r="EH1334" s="154"/>
      <c r="EI1334" s="154"/>
      <c r="EJ1334" s="154"/>
      <c r="EK1334" s="154"/>
      <c r="EL1334" s="154"/>
      <c r="EM1334" s="154"/>
      <c r="EN1334" s="154"/>
      <c r="EO1334" s="154"/>
      <c r="EP1334" s="154"/>
      <c r="EQ1334" s="154"/>
      <c r="ER1334" s="154"/>
      <c r="ES1334" s="154"/>
      <c r="ET1334" s="154"/>
      <c r="EU1334" s="154"/>
      <c r="EV1334" s="154"/>
    </row>
    <row r="1335" spans="32:152" ht="12.75">
      <c r="AF1335" s="154"/>
      <c r="AG1335" s="154"/>
      <c r="AH1335" s="154"/>
      <c r="AI1335" s="154"/>
      <c r="AJ1335" s="154"/>
      <c r="AK1335" s="154"/>
      <c r="AL1335" s="154"/>
      <c r="AM1335" s="154"/>
      <c r="AN1335" s="154"/>
      <c r="AO1335" s="154"/>
      <c r="AP1335" s="154"/>
      <c r="AQ1335" s="154"/>
      <c r="AR1335" s="154"/>
      <c r="AS1335" s="154"/>
      <c r="AT1335" s="154"/>
      <c r="AU1335" s="154"/>
      <c r="AV1335" s="154"/>
      <c r="AW1335" s="154"/>
      <c r="AX1335" s="154"/>
      <c r="AY1335" s="154"/>
      <c r="AZ1335" s="154"/>
      <c r="BA1335" s="154"/>
      <c r="BB1335" s="154"/>
      <c r="BC1335" s="154"/>
      <c r="BD1335" s="154"/>
      <c r="BE1335" s="154"/>
      <c r="BF1335" s="154"/>
      <c r="BG1335" s="154"/>
      <c r="BH1335" s="154"/>
      <c r="BI1335" s="154"/>
      <c r="BJ1335" s="154"/>
      <c r="BK1335" s="154"/>
      <c r="BL1335" s="154"/>
      <c r="BM1335" s="154"/>
      <c r="BN1335" s="154"/>
      <c r="BO1335" s="154"/>
      <c r="BP1335" s="154"/>
      <c r="BQ1335" s="154"/>
      <c r="BR1335" s="154"/>
      <c r="BS1335" s="154"/>
      <c r="BT1335" s="154"/>
      <c r="BU1335" s="154"/>
      <c r="BV1335" s="154"/>
      <c r="BW1335" s="154"/>
      <c r="BX1335" s="154"/>
      <c r="BY1335" s="154"/>
      <c r="BZ1335" s="154"/>
      <c r="CA1335" s="154"/>
      <c r="CB1335" s="154"/>
      <c r="CC1335" s="154"/>
      <c r="CD1335" s="154"/>
      <c r="CE1335" s="154"/>
      <c r="CF1335" s="154"/>
      <c r="CG1335" s="154"/>
      <c r="CH1335" s="154"/>
      <c r="CI1335" s="154"/>
      <c r="CJ1335" s="154"/>
      <c r="CK1335" s="154"/>
      <c r="CL1335" s="154"/>
      <c r="CM1335" s="154"/>
      <c r="CN1335" s="154"/>
      <c r="CO1335" s="154"/>
      <c r="CP1335" s="154"/>
      <c r="CQ1335" s="154"/>
      <c r="CR1335" s="154"/>
      <c r="CS1335" s="154"/>
      <c r="CT1335" s="154"/>
      <c r="CU1335" s="154"/>
      <c r="CV1335" s="154"/>
      <c r="CW1335" s="154"/>
      <c r="CX1335" s="154"/>
      <c r="CY1335" s="154"/>
      <c r="CZ1335" s="154"/>
      <c r="DA1335" s="154"/>
      <c r="DB1335" s="154"/>
      <c r="DC1335" s="154"/>
      <c r="DD1335" s="154"/>
      <c r="DE1335" s="154"/>
      <c r="DF1335" s="154"/>
      <c r="DG1335" s="154"/>
      <c r="DH1335" s="154"/>
      <c r="DI1335" s="154"/>
      <c r="DJ1335" s="154"/>
      <c r="DK1335" s="154"/>
      <c r="DL1335" s="154"/>
      <c r="DM1335" s="154"/>
      <c r="DN1335" s="154"/>
      <c r="DO1335" s="154"/>
      <c r="DP1335" s="154"/>
      <c r="DQ1335" s="154"/>
      <c r="DR1335" s="154"/>
      <c r="DS1335" s="154"/>
      <c r="DT1335" s="154"/>
      <c r="DU1335" s="154"/>
      <c r="DV1335" s="154"/>
      <c r="DW1335" s="154"/>
      <c r="DX1335" s="154"/>
      <c r="DY1335" s="154"/>
      <c r="DZ1335" s="154"/>
      <c r="EA1335" s="154"/>
      <c r="EB1335" s="154"/>
      <c r="EC1335" s="154"/>
      <c r="ED1335" s="154"/>
      <c r="EE1335" s="154"/>
      <c r="EF1335" s="154"/>
      <c r="EG1335" s="154"/>
      <c r="EH1335" s="154"/>
      <c r="EI1335" s="154"/>
      <c r="EJ1335" s="154"/>
      <c r="EK1335" s="154"/>
      <c r="EL1335" s="154"/>
      <c r="EM1335" s="154"/>
      <c r="EN1335" s="154"/>
      <c r="EO1335" s="154"/>
      <c r="EP1335" s="154"/>
      <c r="EQ1335" s="154"/>
      <c r="ER1335" s="154"/>
      <c r="ES1335" s="154"/>
      <c r="ET1335" s="154"/>
      <c r="EU1335" s="154"/>
      <c r="EV1335" s="154"/>
    </row>
    <row r="1336" spans="32:152" ht="12.75">
      <c r="AF1336" s="154"/>
      <c r="AG1336" s="154"/>
      <c r="AH1336" s="154"/>
      <c r="AI1336" s="154"/>
      <c r="AJ1336" s="154"/>
      <c r="AK1336" s="154"/>
      <c r="AL1336" s="154"/>
      <c r="AM1336" s="154"/>
      <c r="AN1336" s="154"/>
      <c r="AO1336" s="154"/>
      <c r="AP1336" s="154"/>
      <c r="AQ1336" s="154"/>
      <c r="AR1336" s="154"/>
      <c r="AS1336" s="154"/>
      <c r="AT1336" s="154"/>
      <c r="AU1336" s="154"/>
      <c r="AV1336" s="154"/>
      <c r="AW1336" s="154"/>
      <c r="AX1336" s="154"/>
      <c r="AY1336" s="154"/>
      <c r="AZ1336" s="154"/>
      <c r="BA1336" s="154"/>
      <c r="BB1336" s="154"/>
      <c r="BC1336" s="154"/>
      <c r="BD1336" s="154"/>
      <c r="BE1336" s="154"/>
      <c r="BF1336" s="154"/>
      <c r="BG1336" s="154"/>
      <c r="BH1336" s="154"/>
      <c r="BI1336" s="154"/>
      <c r="BJ1336" s="154"/>
      <c r="BK1336" s="154"/>
      <c r="BL1336" s="154"/>
      <c r="BM1336" s="154"/>
      <c r="BN1336" s="154"/>
      <c r="BO1336" s="154"/>
      <c r="BP1336" s="154"/>
      <c r="BQ1336" s="154"/>
      <c r="BR1336" s="154"/>
      <c r="BS1336" s="154"/>
      <c r="BT1336" s="154"/>
      <c r="BU1336" s="154"/>
      <c r="BV1336" s="154"/>
      <c r="BW1336" s="154"/>
      <c r="BX1336" s="154"/>
      <c r="BY1336" s="154"/>
      <c r="BZ1336" s="154"/>
      <c r="CA1336" s="154"/>
      <c r="CB1336" s="154"/>
      <c r="CC1336" s="154"/>
      <c r="CD1336" s="154"/>
      <c r="CE1336" s="154"/>
      <c r="CF1336" s="154"/>
      <c r="CG1336" s="154"/>
      <c r="CH1336" s="154"/>
      <c r="CI1336" s="154"/>
      <c r="CJ1336" s="154"/>
      <c r="CK1336" s="154"/>
      <c r="CL1336" s="154"/>
      <c r="CM1336" s="154"/>
      <c r="CN1336" s="154"/>
      <c r="CO1336" s="154"/>
      <c r="CP1336" s="154"/>
      <c r="CQ1336" s="154"/>
      <c r="CR1336" s="154"/>
      <c r="CS1336" s="154"/>
      <c r="CT1336" s="154"/>
      <c r="CU1336" s="154"/>
      <c r="CV1336" s="154"/>
      <c r="CW1336" s="154"/>
      <c r="CX1336" s="154"/>
      <c r="CY1336" s="154"/>
      <c r="CZ1336" s="154"/>
      <c r="DA1336" s="154"/>
      <c r="DB1336" s="154"/>
      <c r="DC1336" s="154"/>
      <c r="DD1336" s="154"/>
      <c r="DE1336" s="154"/>
      <c r="DF1336" s="154"/>
      <c r="DG1336" s="154"/>
      <c r="DH1336" s="154"/>
      <c r="DI1336" s="154"/>
      <c r="DJ1336" s="154"/>
      <c r="DK1336" s="154"/>
      <c r="DL1336" s="154"/>
      <c r="DM1336" s="154"/>
      <c r="DN1336" s="154"/>
      <c r="DO1336" s="154"/>
      <c r="DP1336" s="154"/>
      <c r="DQ1336" s="154"/>
      <c r="DR1336" s="154"/>
      <c r="DS1336" s="154"/>
      <c r="DT1336" s="154"/>
      <c r="DU1336" s="154"/>
      <c r="DV1336" s="154"/>
      <c r="DW1336" s="154"/>
      <c r="DX1336" s="154"/>
      <c r="DY1336" s="154"/>
      <c r="DZ1336" s="154"/>
      <c r="EA1336" s="154"/>
      <c r="EB1336" s="154"/>
      <c r="EC1336" s="154"/>
      <c r="ED1336" s="154"/>
      <c r="EE1336" s="154"/>
      <c r="EF1336" s="154"/>
      <c r="EG1336" s="154"/>
      <c r="EH1336" s="154"/>
      <c r="EI1336" s="154"/>
      <c r="EJ1336" s="154"/>
      <c r="EK1336" s="154"/>
      <c r="EL1336" s="154"/>
      <c r="EM1336" s="154"/>
      <c r="EN1336" s="154"/>
      <c r="EO1336" s="154"/>
      <c r="EP1336" s="154"/>
      <c r="EQ1336" s="154"/>
      <c r="ER1336" s="154"/>
      <c r="ES1336" s="154"/>
      <c r="ET1336" s="154"/>
      <c r="EU1336" s="154"/>
      <c r="EV1336" s="154"/>
    </row>
    <row r="1337" spans="32:152" ht="12.75">
      <c r="AF1337" s="154"/>
      <c r="AG1337" s="154"/>
      <c r="AH1337" s="154"/>
      <c r="AI1337" s="154"/>
      <c r="AJ1337" s="154"/>
      <c r="AK1337" s="154"/>
      <c r="AL1337" s="154"/>
      <c r="AM1337" s="154"/>
      <c r="AN1337" s="154"/>
      <c r="AO1337" s="154"/>
      <c r="AP1337" s="154"/>
      <c r="AQ1337" s="154"/>
      <c r="AR1337" s="154"/>
      <c r="AS1337" s="154"/>
      <c r="AT1337" s="154"/>
      <c r="AU1337" s="154"/>
      <c r="AV1337" s="154"/>
      <c r="AW1337" s="154"/>
      <c r="AX1337" s="154"/>
      <c r="AY1337" s="154"/>
      <c r="AZ1337" s="154"/>
      <c r="BA1337" s="154"/>
      <c r="BB1337" s="154"/>
      <c r="BC1337" s="154"/>
      <c r="BD1337" s="154"/>
      <c r="BE1337" s="154"/>
      <c r="BF1337" s="154"/>
      <c r="BG1337" s="154"/>
      <c r="BH1337" s="154"/>
      <c r="BI1337" s="154"/>
      <c r="BJ1337" s="154"/>
      <c r="BK1337" s="154"/>
      <c r="BL1337" s="154"/>
      <c r="BM1337" s="154"/>
      <c r="BN1337" s="154"/>
      <c r="BO1337" s="154"/>
      <c r="BP1337" s="154"/>
      <c r="BQ1337" s="154"/>
      <c r="BR1337" s="154"/>
      <c r="BS1337" s="154"/>
      <c r="BT1337" s="154"/>
      <c r="BU1337" s="154"/>
      <c r="BV1337" s="154"/>
      <c r="BW1337" s="154"/>
      <c r="BX1337" s="154"/>
      <c r="BY1337" s="154"/>
      <c r="BZ1337" s="154"/>
      <c r="CA1337" s="154"/>
      <c r="CB1337" s="154"/>
      <c r="CC1337" s="154"/>
      <c r="CD1337" s="154"/>
      <c r="CE1337" s="154"/>
      <c r="CF1337" s="154"/>
      <c r="CG1337" s="154"/>
      <c r="CH1337" s="154"/>
      <c r="CI1337" s="154"/>
      <c r="CJ1337" s="154"/>
      <c r="CK1337" s="154"/>
      <c r="CL1337" s="154"/>
      <c r="CM1337" s="154"/>
      <c r="CN1337" s="154"/>
      <c r="CO1337" s="154"/>
      <c r="CP1337" s="154"/>
      <c r="CQ1337" s="154"/>
      <c r="CR1337" s="154"/>
      <c r="CS1337" s="154"/>
      <c r="CT1337" s="154"/>
      <c r="CU1337" s="154"/>
      <c r="CV1337" s="154"/>
      <c r="CW1337" s="154"/>
      <c r="CX1337" s="154"/>
      <c r="CY1337" s="154"/>
      <c r="CZ1337" s="154"/>
      <c r="DA1337" s="154"/>
      <c r="DB1337" s="154"/>
      <c r="DC1337" s="154"/>
      <c r="DD1337" s="154"/>
      <c r="DE1337" s="154"/>
      <c r="DF1337" s="154"/>
      <c r="DG1337" s="154"/>
      <c r="DH1337" s="154"/>
      <c r="DI1337" s="154"/>
      <c r="DJ1337" s="154"/>
      <c r="DK1337" s="154"/>
      <c r="DL1337" s="154"/>
      <c r="DM1337" s="154"/>
      <c r="DN1337" s="154"/>
      <c r="DO1337" s="154"/>
      <c r="DP1337" s="154"/>
      <c r="DQ1337" s="154"/>
      <c r="DR1337" s="154"/>
      <c r="DS1337" s="154"/>
      <c r="DT1337" s="154"/>
      <c r="DU1337" s="154"/>
      <c r="DV1337" s="154"/>
      <c r="DW1337" s="154"/>
      <c r="DX1337" s="154"/>
      <c r="DY1337" s="154"/>
      <c r="DZ1337" s="154"/>
      <c r="EA1337" s="154"/>
      <c r="EB1337" s="154"/>
      <c r="EC1337" s="154"/>
      <c r="ED1337" s="154"/>
      <c r="EE1337" s="154"/>
      <c r="EF1337" s="154"/>
      <c r="EG1337" s="154"/>
      <c r="EH1337" s="154"/>
      <c r="EI1337" s="154"/>
      <c r="EJ1337" s="154"/>
      <c r="EK1337" s="154"/>
      <c r="EL1337" s="154"/>
      <c r="EM1337" s="154"/>
      <c r="EN1337" s="154"/>
      <c r="EO1337" s="154"/>
      <c r="EP1337" s="154"/>
      <c r="EQ1337" s="154"/>
      <c r="ER1337" s="154"/>
      <c r="ES1337" s="154"/>
      <c r="ET1337" s="154"/>
      <c r="EU1337" s="154"/>
      <c r="EV1337" s="154"/>
    </row>
    <row r="1338" spans="32:152" ht="12.75">
      <c r="AF1338" s="154"/>
      <c r="AG1338" s="154"/>
      <c r="AH1338" s="154"/>
      <c r="AI1338" s="154"/>
      <c r="AJ1338" s="154"/>
      <c r="AK1338" s="154"/>
      <c r="AL1338" s="154"/>
      <c r="AM1338" s="154"/>
      <c r="AN1338" s="154"/>
      <c r="AO1338" s="154"/>
      <c r="AP1338" s="154"/>
      <c r="AQ1338" s="154"/>
      <c r="AR1338" s="154"/>
      <c r="AS1338" s="154"/>
      <c r="AT1338" s="154"/>
      <c r="AU1338" s="154"/>
      <c r="AV1338" s="154"/>
      <c r="AW1338" s="154"/>
      <c r="AX1338" s="154"/>
      <c r="AY1338" s="154"/>
      <c r="AZ1338" s="154"/>
      <c r="BA1338" s="154"/>
      <c r="BB1338" s="154"/>
      <c r="BC1338" s="154"/>
      <c r="BD1338" s="154"/>
      <c r="BE1338" s="154"/>
      <c r="BF1338" s="154"/>
      <c r="BG1338" s="154"/>
      <c r="BH1338" s="154"/>
      <c r="BI1338" s="154"/>
      <c r="BJ1338" s="154"/>
      <c r="BK1338" s="154"/>
      <c r="BL1338" s="154"/>
      <c r="BM1338" s="154"/>
      <c r="BN1338" s="154"/>
      <c r="BO1338" s="154"/>
      <c r="BP1338" s="154"/>
      <c r="BQ1338" s="154"/>
      <c r="BR1338" s="154"/>
      <c r="BS1338" s="154"/>
      <c r="BT1338" s="154"/>
      <c r="BU1338" s="154"/>
      <c r="BV1338" s="154"/>
      <c r="BW1338" s="154"/>
      <c r="BX1338" s="154"/>
      <c r="BY1338" s="154"/>
      <c r="BZ1338" s="154"/>
      <c r="CA1338" s="154"/>
      <c r="CB1338" s="154"/>
      <c r="CC1338" s="154"/>
      <c r="CD1338" s="154"/>
      <c r="CE1338" s="154"/>
      <c r="CF1338" s="154"/>
      <c r="CG1338" s="154"/>
      <c r="CH1338" s="154"/>
      <c r="CI1338" s="154"/>
      <c r="CJ1338" s="154"/>
      <c r="CK1338" s="154"/>
      <c r="CL1338" s="154"/>
      <c r="CM1338" s="154"/>
      <c r="CN1338" s="154"/>
      <c r="CO1338" s="154"/>
      <c r="CP1338" s="154"/>
      <c r="CQ1338" s="154"/>
      <c r="CR1338" s="154"/>
      <c r="CS1338" s="154"/>
      <c r="CT1338" s="154"/>
      <c r="CU1338" s="154"/>
      <c r="CV1338" s="154"/>
      <c r="CW1338" s="154"/>
      <c r="CX1338" s="154"/>
      <c r="CY1338" s="154"/>
      <c r="CZ1338" s="154"/>
      <c r="DA1338" s="154"/>
      <c r="DB1338" s="154"/>
      <c r="DC1338" s="154"/>
      <c r="DD1338" s="154"/>
      <c r="DE1338" s="154"/>
      <c r="DF1338" s="154"/>
      <c r="DG1338" s="154"/>
      <c r="DH1338" s="154"/>
      <c r="DI1338" s="154"/>
      <c r="DJ1338" s="154"/>
      <c r="DK1338" s="154"/>
      <c r="DL1338" s="154"/>
      <c r="DM1338" s="154"/>
      <c r="DN1338" s="154"/>
      <c r="DO1338" s="154"/>
      <c r="DP1338" s="154"/>
      <c r="DQ1338" s="154"/>
      <c r="DR1338" s="154"/>
      <c r="DS1338" s="154"/>
      <c r="DT1338" s="154"/>
      <c r="DU1338" s="154"/>
      <c r="DV1338" s="154"/>
      <c r="DW1338" s="154"/>
      <c r="DX1338" s="154"/>
      <c r="DY1338" s="154"/>
      <c r="DZ1338" s="154"/>
      <c r="EA1338" s="154"/>
      <c r="EB1338" s="154"/>
      <c r="EC1338" s="154"/>
      <c r="ED1338" s="154"/>
      <c r="EE1338" s="154"/>
      <c r="EF1338" s="154"/>
      <c r="EG1338" s="154"/>
      <c r="EH1338" s="154"/>
      <c r="EI1338" s="154"/>
      <c r="EJ1338" s="154"/>
      <c r="EK1338" s="154"/>
      <c r="EL1338" s="154"/>
      <c r="EM1338" s="154"/>
      <c r="EN1338" s="154"/>
      <c r="EO1338" s="154"/>
      <c r="EP1338" s="154"/>
      <c r="EQ1338" s="154"/>
      <c r="ER1338" s="154"/>
      <c r="ES1338" s="154"/>
      <c r="ET1338" s="154"/>
      <c r="EU1338" s="154"/>
      <c r="EV1338" s="154"/>
    </row>
    <row r="1339" spans="32:152" ht="12.75">
      <c r="AF1339" s="154"/>
      <c r="AG1339" s="154"/>
      <c r="AH1339" s="154"/>
      <c r="AI1339" s="154"/>
      <c r="AJ1339" s="154"/>
      <c r="AK1339" s="154"/>
      <c r="AL1339" s="154"/>
      <c r="AM1339" s="154"/>
      <c r="AN1339" s="154"/>
      <c r="AO1339" s="154"/>
      <c r="AP1339" s="154"/>
      <c r="AQ1339" s="154"/>
      <c r="AR1339" s="154"/>
      <c r="AS1339" s="154"/>
      <c r="AT1339" s="154"/>
      <c r="AU1339" s="154"/>
      <c r="AV1339" s="154"/>
      <c r="AW1339" s="154"/>
      <c r="AX1339" s="154"/>
      <c r="AY1339" s="154"/>
      <c r="AZ1339" s="154"/>
      <c r="BA1339" s="154"/>
      <c r="BB1339" s="154"/>
      <c r="BC1339" s="154"/>
      <c r="BD1339" s="154"/>
      <c r="BE1339" s="154"/>
      <c r="BF1339" s="154"/>
      <c r="BG1339" s="154"/>
      <c r="BH1339" s="154"/>
      <c r="BI1339" s="154"/>
      <c r="BJ1339" s="154"/>
      <c r="BK1339" s="154"/>
      <c r="BL1339" s="154"/>
      <c r="BM1339" s="154"/>
      <c r="BN1339" s="154"/>
      <c r="BO1339" s="154"/>
      <c r="BP1339" s="154"/>
      <c r="BQ1339" s="154"/>
      <c r="BR1339" s="154"/>
      <c r="BS1339" s="154"/>
      <c r="BT1339" s="154"/>
      <c r="BU1339" s="154"/>
      <c r="BV1339" s="154"/>
      <c r="BW1339" s="154"/>
      <c r="BX1339" s="154"/>
      <c r="BY1339" s="154"/>
      <c r="BZ1339" s="154"/>
      <c r="CA1339" s="154"/>
      <c r="CB1339" s="154"/>
      <c r="CC1339" s="154"/>
      <c r="CD1339" s="154"/>
      <c r="CE1339" s="154"/>
      <c r="CF1339" s="154"/>
      <c r="CG1339" s="154"/>
      <c r="CH1339" s="154"/>
      <c r="CI1339" s="154"/>
      <c r="CJ1339" s="154"/>
      <c r="CK1339" s="154"/>
      <c r="CL1339" s="154"/>
      <c r="CM1339" s="154"/>
      <c r="CN1339" s="154"/>
      <c r="CO1339" s="154"/>
      <c r="CP1339" s="154"/>
      <c r="CQ1339" s="154"/>
      <c r="CR1339" s="154"/>
      <c r="CS1339" s="154"/>
      <c r="CT1339" s="154"/>
      <c r="CU1339" s="154"/>
      <c r="CV1339" s="154"/>
      <c r="CW1339" s="154"/>
      <c r="CX1339" s="154"/>
      <c r="CY1339" s="154"/>
      <c r="CZ1339" s="154"/>
      <c r="DA1339" s="154"/>
      <c r="DB1339" s="154"/>
      <c r="DC1339" s="154"/>
      <c r="DD1339" s="154"/>
      <c r="DE1339" s="154"/>
      <c r="DF1339" s="154"/>
      <c r="DG1339" s="154"/>
      <c r="DH1339" s="154"/>
      <c r="DI1339" s="154"/>
      <c r="DJ1339" s="154"/>
      <c r="DK1339" s="154"/>
      <c r="DL1339" s="154"/>
      <c r="DM1339" s="154"/>
      <c r="DN1339" s="154"/>
      <c r="DO1339" s="154"/>
      <c r="DP1339" s="154"/>
      <c r="DQ1339" s="154"/>
      <c r="DR1339" s="154"/>
      <c r="DS1339" s="154"/>
      <c r="DT1339" s="154"/>
      <c r="DU1339" s="154"/>
      <c r="DV1339" s="154"/>
      <c r="DW1339" s="154"/>
      <c r="DX1339" s="154"/>
      <c r="DY1339" s="154"/>
      <c r="DZ1339" s="154"/>
      <c r="EA1339" s="154"/>
      <c r="EB1339" s="154"/>
      <c r="EC1339" s="154"/>
      <c r="ED1339" s="154"/>
      <c r="EE1339" s="154"/>
      <c r="EF1339" s="154"/>
      <c r="EG1339" s="154"/>
      <c r="EH1339" s="154"/>
      <c r="EI1339" s="154"/>
      <c r="EJ1339" s="154"/>
      <c r="EK1339" s="154"/>
      <c r="EL1339" s="154"/>
      <c r="EM1339" s="154"/>
      <c r="EN1339" s="154"/>
      <c r="EO1339" s="154"/>
      <c r="EP1339" s="154"/>
      <c r="EQ1339" s="154"/>
      <c r="ER1339" s="154"/>
      <c r="ES1339" s="154"/>
      <c r="ET1339" s="154"/>
      <c r="EU1339" s="154"/>
      <c r="EV1339" s="154"/>
    </row>
    <row r="1340" spans="32:152" ht="12.75">
      <c r="AF1340" s="154"/>
      <c r="AG1340" s="154"/>
      <c r="AH1340" s="154"/>
      <c r="AI1340" s="154"/>
      <c r="AJ1340" s="154"/>
      <c r="AK1340" s="154"/>
      <c r="AL1340" s="154"/>
      <c r="AM1340" s="154"/>
      <c r="AN1340" s="154"/>
      <c r="AO1340" s="154"/>
      <c r="AP1340" s="154"/>
      <c r="AQ1340" s="154"/>
      <c r="AR1340" s="154"/>
      <c r="AS1340" s="154"/>
      <c r="AT1340" s="154"/>
      <c r="AU1340" s="154"/>
      <c r="AV1340" s="154"/>
      <c r="AW1340" s="154"/>
      <c r="AX1340" s="154"/>
      <c r="AY1340" s="154"/>
      <c r="AZ1340" s="154"/>
      <c r="BA1340" s="154"/>
      <c r="BB1340" s="154"/>
      <c r="BC1340" s="154"/>
      <c r="BD1340" s="154"/>
      <c r="BE1340" s="154"/>
      <c r="BF1340" s="154"/>
      <c r="BG1340" s="154"/>
      <c r="BH1340" s="154"/>
      <c r="BI1340" s="154"/>
      <c r="BJ1340" s="154"/>
      <c r="BK1340" s="154"/>
      <c r="BL1340" s="154"/>
      <c r="BM1340" s="154"/>
      <c r="BN1340" s="154"/>
      <c r="BO1340" s="154"/>
      <c r="BP1340" s="154"/>
      <c r="BQ1340" s="154"/>
      <c r="BR1340" s="154"/>
      <c r="BS1340" s="154"/>
      <c r="BT1340" s="154"/>
      <c r="BU1340" s="154"/>
      <c r="BV1340" s="154"/>
      <c r="BW1340" s="154"/>
      <c r="BX1340" s="154"/>
      <c r="BY1340" s="154"/>
      <c r="BZ1340" s="154"/>
      <c r="CA1340" s="154"/>
      <c r="CB1340" s="154"/>
      <c r="CC1340" s="154"/>
      <c r="CD1340" s="154"/>
      <c r="CE1340" s="154"/>
      <c r="CF1340" s="154"/>
      <c r="CG1340" s="154"/>
      <c r="CH1340" s="154"/>
      <c r="CI1340" s="154"/>
      <c r="CJ1340" s="154"/>
      <c r="CK1340" s="154"/>
      <c r="CL1340" s="154"/>
      <c r="CM1340" s="154"/>
      <c r="CN1340" s="154"/>
      <c r="CO1340" s="154"/>
      <c r="CP1340" s="154"/>
      <c r="CQ1340" s="154"/>
      <c r="CR1340" s="154"/>
      <c r="CS1340" s="154"/>
      <c r="CT1340" s="154"/>
      <c r="CU1340" s="154"/>
      <c r="CV1340" s="154"/>
      <c r="CW1340" s="154"/>
      <c r="CX1340" s="154"/>
      <c r="CY1340" s="154"/>
      <c r="CZ1340" s="154"/>
      <c r="DA1340" s="154"/>
      <c r="DB1340" s="154"/>
      <c r="DC1340" s="154"/>
      <c r="DD1340" s="154"/>
      <c r="DE1340" s="154"/>
      <c r="DF1340" s="154"/>
      <c r="DG1340" s="154"/>
      <c r="DH1340" s="154"/>
      <c r="DI1340" s="154"/>
      <c r="DJ1340" s="154"/>
      <c r="DK1340" s="154"/>
      <c r="DL1340" s="154"/>
      <c r="DM1340" s="154"/>
      <c r="DN1340" s="154"/>
      <c r="DO1340" s="154"/>
      <c r="DP1340" s="154"/>
      <c r="DQ1340" s="154"/>
      <c r="DR1340" s="154"/>
      <c r="DS1340" s="154"/>
      <c r="DT1340" s="154"/>
      <c r="DU1340" s="154"/>
      <c r="DV1340" s="154"/>
      <c r="DW1340" s="154"/>
      <c r="DX1340" s="154"/>
      <c r="DY1340" s="154"/>
      <c r="DZ1340" s="154"/>
      <c r="EA1340" s="154"/>
      <c r="EB1340" s="154"/>
      <c r="EC1340" s="154"/>
      <c r="ED1340" s="154"/>
      <c r="EE1340" s="154"/>
      <c r="EF1340" s="154"/>
      <c r="EG1340" s="154"/>
      <c r="EH1340" s="154"/>
      <c r="EI1340" s="154"/>
      <c r="EJ1340" s="154"/>
      <c r="EK1340" s="154"/>
      <c r="EL1340" s="154"/>
      <c r="EM1340" s="154"/>
      <c r="EN1340" s="154"/>
      <c r="EO1340" s="154"/>
      <c r="EP1340" s="154"/>
      <c r="EQ1340" s="154"/>
      <c r="ER1340" s="154"/>
      <c r="ES1340" s="154"/>
      <c r="ET1340" s="154"/>
      <c r="EU1340" s="154"/>
      <c r="EV1340" s="154"/>
    </row>
    <row r="1341" spans="32:152" ht="12.75">
      <c r="AF1341" s="154"/>
      <c r="AG1341" s="154"/>
      <c r="AH1341" s="154"/>
      <c r="AI1341" s="154"/>
      <c r="AJ1341" s="154"/>
      <c r="AK1341" s="154"/>
      <c r="AL1341" s="154"/>
      <c r="AM1341" s="154"/>
      <c r="AN1341" s="154"/>
      <c r="AO1341" s="154"/>
      <c r="AP1341" s="154"/>
      <c r="AQ1341" s="154"/>
      <c r="AR1341" s="154"/>
      <c r="AS1341" s="154"/>
      <c r="AT1341" s="154"/>
      <c r="AU1341" s="154"/>
      <c r="AV1341" s="154"/>
      <c r="AW1341" s="154"/>
      <c r="AX1341" s="154"/>
      <c r="AY1341" s="154"/>
      <c r="AZ1341" s="154"/>
      <c r="BA1341" s="154"/>
      <c r="BB1341" s="154"/>
      <c r="BC1341" s="154"/>
      <c r="BD1341" s="154"/>
      <c r="BE1341" s="154"/>
      <c r="BF1341" s="154"/>
      <c r="BG1341" s="154"/>
      <c r="BH1341" s="154"/>
      <c r="BI1341" s="154"/>
      <c r="BJ1341" s="154"/>
      <c r="BK1341" s="154"/>
      <c r="BL1341" s="154"/>
      <c r="BM1341" s="154"/>
      <c r="BN1341" s="154"/>
      <c r="BO1341" s="154"/>
      <c r="BP1341" s="154"/>
      <c r="BQ1341" s="154"/>
      <c r="BR1341" s="154"/>
      <c r="BS1341" s="154"/>
      <c r="BT1341" s="154"/>
      <c r="BU1341" s="154"/>
      <c r="BV1341" s="154"/>
      <c r="BW1341" s="154"/>
      <c r="BX1341" s="154"/>
      <c r="BY1341" s="154"/>
      <c r="BZ1341" s="154"/>
      <c r="CA1341" s="154"/>
      <c r="CB1341" s="154"/>
      <c r="CC1341" s="154"/>
      <c r="CD1341" s="154"/>
      <c r="CE1341" s="154"/>
      <c r="CF1341" s="154"/>
      <c r="CG1341" s="154"/>
      <c r="CH1341" s="154"/>
      <c r="CI1341" s="154"/>
      <c r="CJ1341" s="154"/>
      <c r="CK1341" s="154"/>
      <c r="CL1341" s="154"/>
      <c r="CM1341" s="154"/>
      <c r="CN1341" s="154"/>
      <c r="CO1341" s="154"/>
      <c r="CP1341" s="154"/>
      <c r="CQ1341" s="154"/>
      <c r="CR1341" s="154"/>
      <c r="CS1341" s="154"/>
      <c r="CT1341" s="154"/>
      <c r="CU1341" s="154"/>
      <c r="CV1341" s="154"/>
      <c r="CW1341" s="154"/>
      <c r="CX1341" s="154"/>
      <c r="CY1341" s="154"/>
      <c r="CZ1341" s="154"/>
      <c r="DA1341" s="154"/>
      <c r="DB1341" s="154"/>
      <c r="DC1341" s="154"/>
      <c r="DD1341" s="154"/>
      <c r="DE1341" s="154"/>
      <c r="DF1341" s="154"/>
      <c r="DG1341" s="154"/>
      <c r="DH1341" s="154"/>
      <c r="DI1341" s="154"/>
      <c r="DJ1341" s="154"/>
      <c r="DK1341" s="154"/>
      <c r="DL1341" s="154"/>
      <c r="DM1341" s="154"/>
      <c r="DN1341" s="154"/>
      <c r="DO1341" s="154"/>
      <c r="DP1341" s="154"/>
      <c r="DQ1341" s="154"/>
      <c r="DR1341" s="154"/>
      <c r="DS1341" s="154"/>
      <c r="DT1341" s="154"/>
      <c r="DU1341" s="154"/>
      <c r="DV1341" s="154"/>
      <c r="DW1341" s="154"/>
      <c r="DX1341" s="154"/>
      <c r="DY1341" s="154"/>
      <c r="DZ1341" s="154"/>
      <c r="EA1341" s="154"/>
      <c r="EB1341" s="154"/>
      <c r="EC1341" s="154"/>
      <c r="ED1341" s="154"/>
      <c r="EE1341" s="154"/>
      <c r="EF1341" s="154"/>
      <c r="EG1341" s="154"/>
      <c r="EH1341" s="154"/>
      <c r="EI1341" s="154"/>
      <c r="EJ1341" s="154"/>
      <c r="EK1341" s="154"/>
      <c r="EL1341" s="154"/>
      <c r="EM1341" s="154"/>
      <c r="EN1341" s="154"/>
      <c r="EO1341" s="154"/>
      <c r="EP1341" s="154"/>
      <c r="EQ1341" s="154"/>
      <c r="ER1341" s="154"/>
      <c r="ES1341" s="154"/>
      <c r="ET1341" s="154"/>
      <c r="EU1341" s="154"/>
      <c r="EV1341" s="154"/>
    </row>
    <row r="1342" spans="32:152" ht="12.75">
      <c r="AF1342" s="154"/>
      <c r="AG1342" s="154"/>
      <c r="AH1342" s="154"/>
      <c r="AI1342" s="154"/>
      <c r="AJ1342" s="154"/>
      <c r="AK1342" s="154"/>
      <c r="AL1342" s="154"/>
      <c r="AM1342" s="154"/>
      <c r="AN1342" s="154"/>
      <c r="AO1342" s="154"/>
      <c r="AP1342" s="154"/>
      <c r="AQ1342" s="154"/>
      <c r="AR1342" s="154"/>
      <c r="AS1342" s="154"/>
      <c r="AT1342" s="154"/>
      <c r="AU1342" s="154"/>
      <c r="AV1342" s="154"/>
      <c r="AW1342" s="154"/>
      <c r="AX1342" s="154"/>
      <c r="AY1342" s="154"/>
      <c r="AZ1342" s="154"/>
      <c r="BA1342" s="154"/>
      <c r="BB1342" s="154"/>
      <c r="BC1342" s="154"/>
      <c r="BD1342" s="154"/>
      <c r="BE1342" s="154"/>
      <c r="BF1342" s="154"/>
      <c r="BG1342" s="154"/>
      <c r="BH1342" s="154"/>
      <c r="BI1342" s="154"/>
      <c r="BJ1342" s="154"/>
      <c r="BK1342" s="154"/>
      <c r="BL1342" s="154"/>
      <c r="BM1342" s="154"/>
      <c r="BN1342" s="154"/>
      <c r="BO1342" s="154"/>
      <c r="BP1342" s="154"/>
      <c r="BQ1342" s="154"/>
      <c r="BR1342" s="154"/>
      <c r="BS1342" s="154"/>
      <c r="BT1342" s="154"/>
      <c r="BU1342" s="154"/>
      <c r="BV1342" s="154"/>
      <c r="BW1342" s="154"/>
      <c r="BX1342" s="154"/>
      <c r="BY1342" s="154"/>
      <c r="BZ1342" s="154"/>
      <c r="CA1342" s="154"/>
      <c r="CB1342" s="154"/>
      <c r="CC1342" s="154"/>
      <c r="CD1342" s="154"/>
      <c r="CE1342" s="154"/>
      <c r="CF1342" s="154"/>
      <c r="CG1342" s="154"/>
      <c r="CH1342" s="154"/>
      <c r="CI1342" s="154"/>
      <c r="CJ1342" s="154"/>
      <c r="CK1342" s="154"/>
      <c r="CL1342" s="154"/>
      <c r="CM1342" s="154"/>
      <c r="CN1342" s="154"/>
      <c r="CO1342" s="154"/>
      <c r="CP1342" s="154"/>
      <c r="CQ1342" s="154"/>
      <c r="CR1342" s="154"/>
      <c r="CS1342" s="154"/>
      <c r="CT1342" s="154"/>
      <c r="CU1342" s="154"/>
      <c r="CV1342" s="154"/>
      <c r="CW1342" s="154"/>
      <c r="CX1342" s="154"/>
      <c r="CY1342" s="154"/>
      <c r="CZ1342" s="154"/>
      <c r="DA1342" s="154"/>
      <c r="DB1342" s="154"/>
      <c r="DC1342" s="154"/>
      <c r="DD1342" s="154"/>
      <c r="DE1342" s="154"/>
      <c r="DF1342" s="154"/>
      <c r="DG1342" s="154"/>
      <c r="DH1342" s="154"/>
      <c r="DI1342" s="154"/>
      <c r="DJ1342" s="154"/>
      <c r="DK1342" s="154"/>
      <c r="DL1342" s="154"/>
      <c r="DM1342" s="154"/>
      <c r="DN1342" s="154"/>
      <c r="DO1342" s="154"/>
      <c r="DP1342" s="154"/>
      <c r="DQ1342" s="154"/>
      <c r="DR1342" s="154"/>
      <c r="DS1342" s="154"/>
      <c r="DT1342" s="154"/>
      <c r="DU1342" s="154"/>
      <c r="DV1342" s="154"/>
      <c r="DW1342" s="154"/>
      <c r="DX1342" s="154"/>
      <c r="DY1342" s="154"/>
      <c r="DZ1342" s="154"/>
      <c r="EA1342" s="154"/>
      <c r="EB1342" s="154"/>
      <c r="EC1342" s="154"/>
      <c r="ED1342" s="154"/>
      <c r="EE1342" s="154"/>
      <c r="EF1342" s="154"/>
      <c r="EG1342" s="154"/>
      <c r="EH1342" s="154"/>
      <c r="EI1342" s="154"/>
      <c r="EJ1342" s="154"/>
      <c r="EK1342" s="154"/>
      <c r="EL1342" s="154"/>
      <c r="EM1342" s="154"/>
      <c r="EN1342" s="154"/>
      <c r="EO1342" s="154"/>
      <c r="EP1342" s="154"/>
      <c r="EQ1342" s="154"/>
      <c r="ER1342" s="154"/>
      <c r="ES1342" s="154"/>
      <c r="ET1342" s="154"/>
      <c r="EU1342" s="154"/>
      <c r="EV1342" s="154"/>
    </row>
    <row r="1343" spans="32:152" ht="12.75">
      <c r="AF1343" s="154"/>
      <c r="AG1343" s="154"/>
      <c r="AH1343" s="154"/>
      <c r="AI1343" s="154"/>
      <c r="AJ1343" s="154"/>
      <c r="AK1343" s="154"/>
      <c r="AL1343" s="154"/>
      <c r="AM1343" s="154"/>
      <c r="AN1343" s="154"/>
      <c r="AO1343" s="154"/>
      <c r="AP1343" s="154"/>
      <c r="AQ1343" s="154"/>
      <c r="AR1343" s="154"/>
      <c r="AS1343" s="154"/>
      <c r="AT1343" s="154"/>
      <c r="AU1343" s="154"/>
      <c r="AV1343" s="154"/>
      <c r="AW1343" s="154"/>
      <c r="AX1343" s="154"/>
      <c r="AY1343" s="154"/>
      <c r="AZ1343" s="154"/>
      <c r="BA1343" s="154"/>
      <c r="BB1343" s="154"/>
      <c r="BC1343" s="154"/>
      <c r="BD1343" s="154"/>
      <c r="BE1343" s="154"/>
      <c r="BF1343" s="154"/>
      <c r="BG1343" s="154"/>
      <c r="BH1343" s="154"/>
      <c r="BI1343" s="154"/>
      <c r="BJ1343" s="154"/>
      <c r="BK1343" s="154"/>
      <c r="BL1343" s="154"/>
      <c r="BM1343" s="154"/>
      <c r="BN1343" s="154"/>
      <c r="BO1343" s="154"/>
      <c r="BP1343" s="154"/>
      <c r="BQ1343" s="154"/>
      <c r="BR1343" s="154"/>
      <c r="BS1343" s="154"/>
      <c r="BT1343" s="154"/>
      <c r="BU1343" s="154"/>
      <c r="BV1343" s="154"/>
      <c r="BW1343" s="154"/>
      <c r="BX1343" s="154"/>
      <c r="BY1343" s="154"/>
      <c r="BZ1343" s="154"/>
      <c r="CA1343" s="154"/>
      <c r="CB1343" s="154"/>
      <c r="CC1343" s="154"/>
      <c r="CD1343" s="154"/>
      <c r="CE1343" s="154"/>
      <c r="CF1343" s="154"/>
      <c r="CG1343" s="154"/>
      <c r="CH1343" s="154"/>
      <c r="CI1343" s="154"/>
      <c r="CJ1343" s="154"/>
      <c r="CK1343" s="154"/>
      <c r="CL1343" s="154"/>
      <c r="CM1343" s="154"/>
      <c r="CN1343" s="154"/>
      <c r="CO1343" s="154"/>
      <c r="CP1343" s="154"/>
      <c r="CQ1343" s="154"/>
      <c r="CR1343" s="154"/>
      <c r="CS1343" s="154"/>
      <c r="CT1343" s="154"/>
      <c r="CU1343" s="154"/>
      <c r="CV1343" s="154"/>
      <c r="CW1343" s="154"/>
      <c r="CX1343" s="154"/>
      <c r="CY1343" s="154"/>
      <c r="CZ1343" s="154"/>
      <c r="DA1343" s="154"/>
      <c r="DB1343" s="154"/>
      <c r="DC1343" s="154"/>
      <c r="DD1343" s="154"/>
      <c r="DE1343" s="154"/>
      <c r="DF1343" s="154"/>
      <c r="DG1343" s="154"/>
      <c r="DH1343" s="154"/>
      <c r="DI1343" s="154"/>
      <c r="DJ1343" s="154"/>
      <c r="DK1343" s="154"/>
      <c r="DL1343" s="154"/>
      <c r="DM1343" s="154"/>
      <c r="DN1343" s="154"/>
      <c r="DO1343" s="154"/>
      <c r="DP1343" s="154"/>
      <c r="DQ1343" s="154"/>
      <c r="DR1343" s="154"/>
      <c r="DS1343" s="154"/>
      <c r="DT1343" s="154"/>
      <c r="DU1343" s="154"/>
      <c r="DV1343" s="154"/>
      <c r="DW1343" s="154"/>
      <c r="DX1343" s="154"/>
      <c r="DY1343" s="154"/>
      <c r="DZ1343" s="154"/>
      <c r="EA1343" s="154"/>
      <c r="EB1343" s="154"/>
      <c r="EC1343" s="154"/>
      <c r="ED1343" s="154"/>
      <c r="EE1343" s="154"/>
      <c r="EF1343" s="154"/>
      <c r="EG1343" s="154"/>
      <c r="EH1343" s="154"/>
      <c r="EI1343" s="154"/>
      <c r="EJ1343" s="154"/>
      <c r="EK1343" s="154"/>
      <c r="EL1343" s="154"/>
      <c r="EM1343" s="154"/>
      <c r="EN1343" s="154"/>
      <c r="EO1343" s="154"/>
      <c r="EP1343" s="154"/>
      <c r="EQ1343" s="154"/>
      <c r="ER1343" s="154"/>
      <c r="ES1343" s="154"/>
      <c r="ET1343" s="154"/>
      <c r="EU1343" s="154"/>
      <c r="EV1343" s="154"/>
    </row>
    <row r="1344" spans="32:152" ht="12.75">
      <c r="AF1344" s="154"/>
      <c r="AG1344" s="154"/>
      <c r="AH1344" s="154"/>
      <c r="AI1344" s="154"/>
      <c r="AJ1344" s="154"/>
      <c r="AK1344" s="154"/>
      <c r="AL1344" s="154"/>
      <c r="AM1344" s="154"/>
      <c r="AN1344" s="154"/>
      <c r="AO1344" s="154"/>
      <c r="AP1344" s="154"/>
      <c r="AQ1344" s="154"/>
      <c r="AR1344" s="154"/>
      <c r="AS1344" s="154"/>
      <c r="AT1344" s="154"/>
      <c r="AU1344" s="154"/>
      <c r="AV1344" s="154"/>
      <c r="AW1344" s="154"/>
      <c r="AX1344" s="154"/>
      <c r="AY1344" s="154"/>
      <c r="AZ1344" s="154"/>
      <c r="BA1344" s="154"/>
      <c r="BB1344" s="154"/>
      <c r="BC1344" s="154"/>
      <c r="BD1344" s="154"/>
      <c r="BE1344" s="154"/>
      <c r="BF1344" s="154"/>
      <c r="BG1344" s="154"/>
      <c r="BH1344" s="154"/>
      <c r="BI1344" s="154"/>
      <c r="BJ1344" s="154"/>
      <c r="BK1344" s="154"/>
      <c r="BL1344" s="154"/>
      <c r="BM1344" s="154"/>
      <c r="BN1344" s="154"/>
      <c r="BO1344" s="154"/>
      <c r="BP1344" s="154"/>
      <c r="BQ1344" s="154"/>
      <c r="BR1344" s="154"/>
      <c r="BS1344" s="154"/>
      <c r="BT1344" s="154"/>
      <c r="BU1344" s="154"/>
      <c r="BV1344" s="154"/>
      <c r="BW1344" s="154"/>
      <c r="BX1344" s="154"/>
      <c r="BY1344" s="154"/>
      <c r="BZ1344" s="154"/>
      <c r="CA1344" s="154"/>
      <c r="CB1344" s="154"/>
      <c r="CC1344" s="154"/>
      <c r="CD1344" s="154"/>
      <c r="CE1344" s="154"/>
      <c r="CF1344" s="154"/>
      <c r="CG1344" s="154"/>
      <c r="CH1344" s="154"/>
      <c r="CI1344" s="154"/>
      <c r="CJ1344" s="154"/>
      <c r="CK1344" s="154"/>
      <c r="CL1344" s="154"/>
      <c r="CM1344" s="154"/>
      <c r="CN1344" s="154"/>
      <c r="CO1344" s="154"/>
      <c r="CP1344" s="154"/>
      <c r="CQ1344" s="154"/>
      <c r="CR1344" s="154"/>
      <c r="CS1344" s="154"/>
      <c r="CT1344" s="154"/>
      <c r="CU1344" s="154"/>
      <c r="CV1344" s="154"/>
      <c r="CW1344" s="154"/>
      <c r="CX1344" s="154"/>
      <c r="CY1344" s="154"/>
      <c r="CZ1344" s="154"/>
      <c r="DA1344" s="154"/>
      <c r="DB1344" s="154"/>
      <c r="DC1344" s="154"/>
      <c r="DD1344" s="154"/>
      <c r="DE1344" s="154"/>
      <c r="DF1344" s="154"/>
      <c r="DG1344" s="154"/>
      <c r="DH1344" s="154"/>
      <c r="DI1344" s="154"/>
      <c r="DJ1344" s="154"/>
      <c r="DK1344" s="154"/>
      <c r="DL1344" s="154"/>
      <c r="DM1344" s="154"/>
      <c r="DN1344" s="154"/>
      <c r="DO1344" s="154"/>
      <c r="DP1344" s="154"/>
      <c r="DQ1344" s="154"/>
      <c r="DR1344" s="154"/>
      <c r="DS1344" s="154"/>
      <c r="DT1344" s="154"/>
      <c r="DU1344" s="154"/>
      <c r="DV1344" s="154"/>
      <c r="DW1344" s="154"/>
      <c r="DX1344" s="154"/>
      <c r="DY1344" s="154"/>
      <c r="DZ1344" s="154"/>
      <c r="EA1344" s="154"/>
      <c r="EB1344" s="154"/>
      <c r="EC1344" s="154"/>
      <c r="ED1344" s="154"/>
      <c r="EE1344" s="154"/>
      <c r="EF1344" s="154"/>
      <c r="EG1344" s="154"/>
      <c r="EH1344" s="154"/>
      <c r="EI1344" s="154"/>
      <c r="EJ1344" s="154"/>
      <c r="EK1344" s="154"/>
      <c r="EL1344" s="154"/>
      <c r="EM1344" s="154"/>
      <c r="EN1344" s="154"/>
      <c r="EO1344" s="154"/>
      <c r="EP1344" s="154"/>
      <c r="EQ1344" s="154"/>
      <c r="ER1344" s="154"/>
      <c r="ES1344" s="154"/>
      <c r="ET1344" s="154"/>
      <c r="EU1344" s="154"/>
      <c r="EV1344" s="154"/>
    </row>
    <row r="1345" spans="32:152" ht="12.75">
      <c r="AF1345" s="154"/>
      <c r="AG1345" s="154"/>
      <c r="AH1345" s="154"/>
      <c r="AI1345" s="154"/>
      <c r="AJ1345" s="154"/>
      <c r="AK1345" s="154"/>
      <c r="AL1345" s="154"/>
      <c r="AM1345" s="154"/>
      <c r="AN1345" s="154"/>
      <c r="AO1345" s="154"/>
      <c r="AP1345" s="154"/>
      <c r="AQ1345" s="154"/>
      <c r="AR1345" s="154"/>
      <c r="AS1345" s="154"/>
      <c r="AT1345" s="154"/>
      <c r="AU1345" s="154"/>
      <c r="AV1345" s="154"/>
      <c r="AW1345" s="154"/>
      <c r="AX1345" s="154"/>
      <c r="AY1345" s="154"/>
      <c r="AZ1345" s="154"/>
      <c r="BA1345" s="154"/>
      <c r="BB1345" s="154"/>
      <c r="BC1345" s="154"/>
      <c r="BD1345" s="154"/>
      <c r="BE1345" s="154"/>
      <c r="BF1345" s="154"/>
      <c r="BG1345" s="154"/>
      <c r="BH1345" s="154"/>
      <c r="BI1345" s="154"/>
      <c r="BJ1345" s="154"/>
      <c r="BK1345" s="154"/>
      <c r="BL1345" s="154"/>
      <c r="BM1345" s="154"/>
      <c r="BN1345" s="154"/>
      <c r="BO1345" s="154"/>
      <c r="BP1345" s="154"/>
      <c r="BQ1345" s="154"/>
      <c r="BR1345" s="154"/>
      <c r="BS1345" s="154"/>
      <c r="BT1345" s="154"/>
      <c r="BU1345" s="154"/>
      <c r="BV1345" s="154"/>
      <c r="BW1345" s="154"/>
      <c r="BX1345" s="154"/>
      <c r="BY1345" s="154"/>
      <c r="BZ1345" s="154"/>
      <c r="CA1345" s="154"/>
      <c r="CB1345" s="154"/>
      <c r="CC1345" s="154"/>
      <c r="CD1345" s="154"/>
      <c r="CE1345" s="154"/>
      <c r="CF1345" s="154"/>
      <c r="CG1345" s="154"/>
      <c r="CH1345" s="154"/>
      <c r="CI1345" s="154"/>
      <c r="CJ1345" s="154"/>
      <c r="CK1345" s="154"/>
      <c r="CL1345" s="154"/>
      <c r="CM1345" s="154"/>
      <c r="CN1345" s="154"/>
      <c r="CO1345" s="154"/>
      <c r="CP1345" s="154"/>
      <c r="CQ1345" s="154"/>
      <c r="CR1345" s="154"/>
      <c r="CS1345" s="154"/>
      <c r="CT1345" s="154"/>
      <c r="CU1345" s="154"/>
      <c r="CV1345" s="154"/>
      <c r="CW1345" s="154"/>
      <c r="CX1345" s="154"/>
      <c r="CY1345" s="154"/>
      <c r="CZ1345" s="154"/>
      <c r="DA1345" s="154"/>
      <c r="DB1345" s="154"/>
      <c r="DC1345" s="154"/>
      <c r="DD1345" s="154"/>
      <c r="DE1345" s="154"/>
      <c r="DF1345" s="154"/>
      <c r="DG1345" s="154"/>
      <c r="DH1345" s="154"/>
      <c r="DI1345" s="154"/>
      <c r="DJ1345" s="154"/>
      <c r="DK1345" s="154"/>
      <c r="DL1345" s="154"/>
      <c r="DM1345" s="154"/>
      <c r="DN1345" s="154"/>
      <c r="DO1345" s="154"/>
      <c r="DP1345" s="154"/>
      <c r="DQ1345" s="154"/>
      <c r="DR1345" s="154"/>
      <c r="DS1345" s="154"/>
      <c r="DT1345" s="154"/>
      <c r="DU1345" s="154"/>
      <c r="DV1345" s="154"/>
      <c r="DW1345" s="154"/>
      <c r="DX1345" s="154"/>
      <c r="DY1345" s="154"/>
      <c r="DZ1345" s="154"/>
      <c r="EA1345" s="154"/>
      <c r="EB1345" s="154"/>
      <c r="EC1345" s="154"/>
      <c r="ED1345" s="154"/>
      <c r="EE1345" s="154"/>
      <c r="EF1345" s="154"/>
      <c r="EG1345" s="154"/>
      <c r="EH1345" s="154"/>
      <c r="EI1345" s="154"/>
      <c r="EJ1345" s="154"/>
      <c r="EK1345" s="154"/>
      <c r="EL1345" s="154"/>
      <c r="EM1345" s="154"/>
      <c r="EN1345" s="154"/>
      <c r="EO1345" s="154"/>
      <c r="EP1345" s="154"/>
      <c r="EQ1345" s="154"/>
      <c r="ER1345" s="154"/>
      <c r="ES1345" s="154"/>
      <c r="ET1345" s="154"/>
      <c r="EU1345" s="154"/>
      <c r="EV1345" s="154"/>
    </row>
    <row r="1346" spans="32:152" ht="12.75">
      <c r="AF1346" s="154"/>
      <c r="AG1346" s="154"/>
      <c r="AH1346" s="154"/>
      <c r="AI1346" s="154"/>
      <c r="AJ1346" s="154"/>
      <c r="AK1346" s="154"/>
      <c r="AL1346" s="154"/>
      <c r="AM1346" s="154"/>
      <c r="AN1346" s="154"/>
      <c r="AO1346" s="154"/>
      <c r="AP1346" s="154"/>
      <c r="AQ1346" s="154"/>
      <c r="AR1346" s="154"/>
      <c r="AS1346" s="154"/>
      <c r="AT1346" s="154"/>
      <c r="AU1346" s="154"/>
      <c r="AV1346" s="154"/>
      <c r="AW1346" s="154"/>
      <c r="AX1346" s="154"/>
      <c r="AY1346" s="154"/>
      <c r="AZ1346" s="154"/>
      <c r="BA1346" s="154"/>
      <c r="BB1346" s="154"/>
      <c r="BC1346" s="154"/>
      <c r="BD1346" s="154"/>
      <c r="BE1346" s="154"/>
      <c r="BF1346" s="154"/>
      <c r="BG1346" s="154"/>
      <c r="BH1346" s="154"/>
      <c r="BI1346" s="154"/>
      <c r="BJ1346" s="154"/>
      <c r="BK1346" s="154"/>
      <c r="BL1346" s="154"/>
      <c r="BM1346" s="154"/>
      <c r="BN1346" s="154"/>
      <c r="BO1346" s="154"/>
      <c r="BP1346" s="154"/>
      <c r="BQ1346" s="154"/>
      <c r="BR1346" s="154"/>
      <c r="BS1346" s="154"/>
      <c r="BT1346" s="154"/>
      <c r="BU1346" s="154"/>
      <c r="BV1346" s="154"/>
      <c r="BW1346" s="154"/>
      <c r="BX1346" s="154"/>
      <c r="BY1346" s="154"/>
      <c r="BZ1346" s="154"/>
      <c r="CA1346" s="154"/>
      <c r="CB1346" s="154"/>
      <c r="CC1346" s="154"/>
      <c r="CD1346" s="154"/>
      <c r="CE1346" s="154"/>
      <c r="CF1346" s="154"/>
      <c r="CG1346" s="154"/>
      <c r="CH1346" s="154"/>
      <c r="CI1346" s="154"/>
      <c r="CJ1346" s="154"/>
      <c r="CK1346" s="154"/>
      <c r="CL1346" s="154"/>
      <c r="CM1346" s="154"/>
      <c r="CN1346" s="154"/>
      <c r="CO1346" s="154"/>
      <c r="CP1346" s="154"/>
      <c r="CQ1346" s="154"/>
      <c r="CR1346" s="154"/>
      <c r="CS1346" s="154"/>
      <c r="CT1346" s="154"/>
      <c r="CU1346" s="154"/>
      <c r="CV1346" s="154"/>
      <c r="CW1346" s="154"/>
      <c r="CX1346" s="154"/>
      <c r="CY1346" s="154"/>
      <c r="CZ1346" s="154"/>
      <c r="DA1346" s="154"/>
      <c r="DB1346" s="154"/>
      <c r="DC1346" s="154"/>
      <c r="DD1346" s="154"/>
      <c r="DE1346" s="154"/>
      <c r="DF1346" s="154"/>
      <c r="DG1346" s="154"/>
      <c r="DH1346" s="154"/>
      <c r="DI1346" s="154"/>
      <c r="DJ1346" s="154"/>
      <c r="DK1346" s="154"/>
      <c r="DL1346" s="154"/>
      <c r="DM1346" s="154"/>
      <c r="DN1346" s="154"/>
      <c r="DO1346" s="154"/>
      <c r="DP1346" s="154"/>
      <c r="DQ1346" s="154"/>
      <c r="DR1346" s="154"/>
      <c r="DS1346" s="154"/>
      <c r="DT1346" s="154"/>
      <c r="DU1346" s="154"/>
      <c r="DV1346" s="154"/>
      <c r="DW1346" s="154"/>
      <c r="DX1346" s="154"/>
      <c r="DY1346" s="154"/>
      <c r="DZ1346" s="154"/>
      <c r="EA1346" s="154"/>
      <c r="EB1346" s="154"/>
      <c r="EC1346" s="154"/>
      <c r="ED1346" s="154"/>
      <c r="EE1346" s="154"/>
      <c r="EF1346" s="154"/>
      <c r="EG1346" s="154"/>
      <c r="EH1346" s="154"/>
      <c r="EI1346" s="154"/>
      <c r="EJ1346" s="154"/>
      <c r="EK1346" s="154"/>
      <c r="EL1346" s="154"/>
      <c r="EM1346" s="154"/>
      <c r="EN1346" s="154"/>
      <c r="EO1346" s="154"/>
      <c r="EP1346" s="154"/>
      <c r="EQ1346" s="154"/>
      <c r="ER1346" s="154"/>
      <c r="ES1346" s="154"/>
      <c r="ET1346" s="154"/>
      <c r="EU1346" s="154"/>
      <c r="EV1346" s="154"/>
    </row>
    <row r="1347" spans="32:152" ht="12.75">
      <c r="AF1347" s="154"/>
      <c r="AG1347" s="154"/>
      <c r="AH1347" s="154"/>
      <c r="AI1347" s="154"/>
      <c r="AJ1347" s="154"/>
      <c r="AK1347" s="154"/>
      <c r="AL1347" s="154"/>
      <c r="AM1347" s="154"/>
      <c r="AN1347" s="154"/>
      <c r="AO1347" s="154"/>
      <c r="AP1347" s="154"/>
      <c r="AQ1347" s="154"/>
      <c r="AR1347" s="154"/>
      <c r="AS1347" s="154"/>
      <c r="AT1347" s="154"/>
      <c r="AU1347" s="154"/>
      <c r="AV1347" s="154"/>
      <c r="AW1347" s="154"/>
      <c r="AX1347" s="154"/>
      <c r="AY1347" s="154"/>
      <c r="AZ1347" s="154"/>
      <c r="BA1347" s="154"/>
      <c r="BB1347" s="154"/>
      <c r="BC1347" s="154"/>
      <c r="BD1347" s="154"/>
      <c r="BE1347" s="154"/>
      <c r="BF1347" s="154"/>
      <c r="BG1347" s="154"/>
      <c r="BH1347" s="154"/>
      <c r="BI1347" s="154"/>
      <c r="BJ1347" s="154"/>
      <c r="BK1347" s="154"/>
      <c r="BL1347" s="154"/>
      <c r="BM1347" s="154"/>
      <c r="BN1347" s="154"/>
      <c r="BO1347" s="154"/>
      <c r="BP1347" s="154"/>
      <c r="BQ1347" s="154"/>
      <c r="BR1347" s="154"/>
      <c r="BS1347" s="154"/>
      <c r="BT1347" s="154"/>
      <c r="BU1347" s="154"/>
      <c r="BV1347" s="154"/>
      <c r="BW1347" s="154"/>
      <c r="BX1347" s="154"/>
      <c r="BY1347" s="154"/>
      <c r="BZ1347" s="154"/>
      <c r="CA1347" s="154"/>
      <c r="CB1347" s="154"/>
      <c r="CC1347" s="154"/>
      <c r="CD1347" s="154"/>
      <c r="CE1347" s="154"/>
      <c r="CF1347" s="154"/>
      <c r="CG1347" s="154"/>
      <c r="CH1347" s="154"/>
      <c r="CI1347" s="154"/>
      <c r="CJ1347" s="154"/>
      <c r="CK1347" s="154"/>
      <c r="CL1347" s="154"/>
      <c r="CM1347" s="154"/>
      <c r="CN1347" s="154"/>
      <c r="CO1347" s="154"/>
      <c r="CP1347" s="154"/>
      <c r="CQ1347" s="154"/>
      <c r="CR1347" s="154"/>
      <c r="CS1347" s="154"/>
      <c r="CT1347" s="154"/>
      <c r="CU1347" s="154"/>
      <c r="CV1347" s="154"/>
      <c r="CW1347" s="154"/>
      <c r="CX1347" s="154"/>
      <c r="CY1347" s="154"/>
      <c r="CZ1347" s="154"/>
      <c r="DA1347" s="154"/>
      <c r="DB1347" s="154"/>
      <c r="DC1347" s="154"/>
      <c r="DD1347" s="154"/>
      <c r="DE1347" s="154"/>
      <c r="DF1347" s="154"/>
      <c r="DG1347" s="154"/>
      <c r="DH1347" s="154"/>
      <c r="DI1347" s="154"/>
      <c r="DJ1347" s="154"/>
      <c r="DK1347" s="154"/>
      <c r="DL1347" s="154"/>
      <c r="DM1347" s="154"/>
      <c r="DN1347" s="154"/>
      <c r="DO1347" s="154"/>
      <c r="DP1347" s="154"/>
      <c r="DQ1347" s="154"/>
      <c r="DR1347" s="154"/>
      <c r="DS1347" s="154"/>
      <c r="DT1347" s="154"/>
      <c r="DU1347" s="154"/>
      <c r="DV1347" s="154"/>
      <c r="DW1347" s="154"/>
      <c r="DX1347" s="154"/>
      <c r="DY1347" s="154"/>
      <c r="DZ1347" s="154"/>
      <c r="EA1347" s="154"/>
      <c r="EB1347" s="154"/>
      <c r="EC1347" s="154"/>
      <c r="ED1347" s="154"/>
      <c r="EE1347" s="154"/>
      <c r="EF1347" s="154"/>
      <c r="EG1347" s="154"/>
      <c r="EH1347" s="154"/>
      <c r="EI1347" s="154"/>
      <c r="EJ1347" s="154"/>
      <c r="EK1347" s="154"/>
      <c r="EL1347" s="154"/>
      <c r="EM1347" s="154"/>
      <c r="EN1347" s="154"/>
      <c r="EO1347" s="154"/>
      <c r="EP1347" s="154"/>
      <c r="EQ1347" s="154"/>
      <c r="ER1347" s="154"/>
      <c r="ES1347" s="154"/>
      <c r="ET1347" s="154"/>
      <c r="EU1347" s="154"/>
      <c r="EV1347" s="154"/>
    </row>
    <row r="1348" spans="32:152" ht="12.75">
      <c r="AF1348" s="154"/>
      <c r="AG1348" s="154"/>
      <c r="AH1348" s="154"/>
      <c r="AI1348" s="154"/>
      <c r="AJ1348" s="154"/>
      <c r="AK1348" s="154"/>
      <c r="AL1348" s="154"/>
      <c r="AM1348" s="154"/>
      <c r="AN1348" s="154"/>
      <c r="AO1348" s="154"/>
      <c r="AP1348" s="154"/>
      <c r="AQ1348" s="154"/>
      <c r="AR1348" s="154"/>
      <c r="AS1348" s="154"/>
      <c r="AT1348" s="154"/>
      <c r="AU1348" s="154"/>
      <c r="AV1348" s="154"/>
      <c r="AW1348" s="154"/>
      <c r="AX1348" s="154"/>
      <c r="AY1348" s="154"/>
      <c r="AZ1348" s="154"/>
      <c r="BA1348" s="154"/>
      <c r="BB1348" s="154"/>
      <c r="BC1348" s="154"/>
      <c r="BD1348" s="154"/>
      <c r="BE1348" s="154"/>
      <c r="BF1348" s="154"/>
      <c r="BG1348" s="154"/>
      <c r="BH1348" s="154"/>
      <c r="BI1348" s="154"/>
      <c r="BJ1348" s="154"/>
      <c r="BK1348" s="154"/>
      <c r="BL1348" s="154"/>
      <c r="BM1348" s="154"/>
      <c r="BN1348" s="154"/>
      <c r="BO1348" s="154"/>
      <c r="BP1348" s="154"/>
      <c r="BQ1348" s="154"/>
      <c r="BR1348" s="154"/>
      <c r="BS1348" s="154"/>
      <c r="BT1348" s="154"/>
      <c r="BU1348" s="154"/>
      <c r="BV1348" s="154"/>
      <c r="BW1348" s="154"/>
      <c r="BX1348" s="154"/>
      <c r="BY1348" s="154"/>
      <c r="BZ1348" s="154"/>
      <c r="CA1348" s="154"/>
      <c r="CB1348" s="154"/>
      <c r="CC1348" s="154"/>
      <c r="CD1348" s="154"/>
      <c r="CE1348" s="154"/>
      <c r="CF1348" s="154"/>
      <c r="CG1348" s="154"/>
      <c r="CH1348" s="154"/>
      <c r="CI1348" s="154"/>
      <c r="CJ1348" s="154"/>
      <c r="CK1348" s="154"/>
      <c r="CL1348" s="154"/>
      <c r="CM1348" s="154"/>
      <c r="CN1348" s="154"/>
      <c r="CO1348" s="154"/>
      <c r="CP1348" s="154"/>
      <c r="CQ1348" s="154"/>
      <c r="CR1348" s="154"/>
      <c r="CS1348" s="154"/>
      <c r="CT1348" s="154"/>
      <c r="CU1348" s="154"/>
      <c r="CV1348" s="154"/>
      <c r="CW1348" s="154"/>
      <c r="CX1348" s="154"/>
      <c r="CY1348" s="154"/>
      <c r="CZ1348" s="154"/>
      <c r="DA1348" s="154"/>
      <c r="DB1348" s="154"/>
      <c r="DC1348" s="154"/>
      <c r="DD1348" s="154"/>
      <c r="DE1348" s="154"/>
      <c r="DF1348" s="154"/>
      <c r="DG1348" s="154"/>
      <c r="DH1348" s="154"/>
      <c r="DI1348" s="154"/>
      <c r="DJ1348" s="154"/>
      <c r="DK1348" s="154"/>
      <c r="DL1348" s="154"/>
      <c r="DM1348" s="154"/>
      <c r="DN1348" s="154"/>
      <c r="DO1348" s="154"/>
      <c r="DP1348" s="154"/>
      <c r="DQ1348" s="154"/>
      <c r="DR1348" s="154"/>
      <c r="DS1348" s="154"/>
      <c r="DT1348" s="154"/>
      <c r="DU1348" s="154"/>
      <c r="DV1348" s="154"/>
      <c r="DW1348" s="154"/>
      <c r="DX1348" s="154"/>
      <c r="DY1348" s="154"/>
      <c r="DZ1348" s="154"/>
      <c r="EA1348" s="154"/>
      <c r="EB1348" s="154"/>
      <c r="EC1348" s="154"/>
      <c r="ED1348" s="154"/>
      <c r="EE1348" s="154"/>
      <c r="EF1348" s="154"/>
      <c r="EG1348" s="154"/>
      <c r="EH1348" s="154"/>
      <c r="EI1348" s="154"/>
      <c r="EJ1348" s="154"/>
      <c r="EK1348" s="154"/>
      <c r="EL1348" s="154"/>
      <c r="EM1348" s="154"/>
      <c r="EN1348" s="154"/>
      <c r="EO1348" s="154"/>
      <c r="EP1348" s="154"/>
      <c r="EQ1348" s="154"/>
      <c r="ER1348" s="154"/>
      <c r="ES1348" s="154"/>
      <c r="ET1348" s="154"/>
      <c r="EU1348" s="154"/>
      <c r="EV1348" s="154"/>
    </row>
    <row r="1349" spans="32:152" ht="12.75">
      <c r="AF1349" s="154"/>
      <c r="AG1349" s="154"/>
      <c r="AH1349" s="154"/>
      <c r="AI1349" s="154"/>
      <c r="AJ1349" s="154"/>
      <c r="AK1349" s="154"/>
      <c r="AL1349" s="154"/>
      <c r="AM1349" s="154"/>
      <c r="AN1349" s="154"/>
      <c r="AO1349" s="154"/>
      <c r="AP1349" s="154"/>
      <c r="AQ1349" s="154"/>
      <c r="AR1349" s="154"/>
      <c r="AS1349" s="154"/>
      <c r="AT1349" s="154"/>
      <c r="AU1349" s="154"/>
      <c r="AV1349" s="154"/>
      <c r="AW1349" s="154"/>
      <c r="AX1349" s="154"/>
      <c r="AY1349" s="154"/>
      <c r="AZ1349" s="154"/>
      <c r="BA1349" s="154"/>
      <c r="BB1349" s="154"/>
      <c r="BC1349" s="154"/>
      <c r="BD1349" s="154"/>
      <c r="BE1349" s="154"/>
      <c r="BF1349" s="154"/>
      <c r="BG1349" s="154"/>
      <c r="BH1349" s="154"/>
      <c r="BI1349" s="154"/>
      <c r="BJ1349" s="154"/>
      <c r="BK1349" s="154"/>
      <c r="BL1349" s="154"/>
      <c r="BM1349" s="154"/>
      <c r="BN1349" s="154"/>
      <c r="BO1349" s="154"/>
      <c r="BP1349" s="154"/>
      <c r="BQ1349" s="154"/>
      <c r="BR1349" s="154"/>
      <c r="BS1349" s="154"/>
      <c r="BT1349" s="154"/>
      <c r="BU1349" s="154"/>
      <c r="BV1349" s="154"/>
      <c r="BW1349" s="154"/>
      <c r="BX1349" s="154"/>
      <c r="BY1349" s="154"/>
      <c r="BZ1349" s="154"/>
      <c r="CA1349" s="154"/>
      <c r="CB1349" s="154"/>
      <c r="CC1349" s="154"/>
      <c r="CD1349" s="154"/>
      <c r="CE1349" s="154"/>
      <c r="CF1349" s="154"/>
      <c r="CG1349" s="154"/>
      <c r="CH1349" s="154"/>
      <c r="CI1349" s="154"/>
      <c r="CJ1349" s="154"/>
      <c r="CK1349" s="154"/>
      <c r="CL1349" s="154"/>
      <c r="CM1349" s="154"/>
      <c r="CN1349" s="154"/>
      <c r="CO1349" s="154"/>
      <c r="CP1349" s="154"/>
      <c r="CQ1349" s="154"/>
      <c r="CR1349" s="154"/>
      <c r="CS1349" s="154"/>
      <c r="CT1349" s="154"/>
      <c r="CU1349" s="154"/>
      <c r="CV1349" s="154"/>
      <c r="CW1349" s="154"/>
      <c r="CX1349" s="154"/>
      <c r="CY1349" s="154"/>
      <c r="CZ1349" s="154"/>
      <c r="DA1349" s="154"/>
      <c r="DB1349" s="154"/>
      <c r="DC1349" s="154"/>
      <c r="DD1349" s="154"/>
      <c r="DE1349" s="154"/>
      <c r="DF1349" s="154"/>
      <c r="DG1349" s="154"/>
      <c r="DH1349" s="154"/>
      <c r="DI1349" s="154"/>
      <c r="DJ1349" s="154"/>
      <c r="DK1349" s="154"/>
      <c r="DL1349" s="154"/>
      <c r="DM1349" s="154"/>
      <c r="DN1349" s="154"/>
      <c r="DO1349" s="154"/>
      <c r="DP1349" s="154"/>
      <c r="DQ1349" s="154"/>
      <c r="DR1349" s="154"/>
      <c r="DS1349" s="154"/>
      <c r="DT1349" s="154"/>
      <c r="DU1349" s="154"/>
      <c r="DV1349" s="154"/>
      <c r="DW1349" s="154"/>
      <c r="DX1349" s="154"/>
      <c r="DY1349" s="154"/>
      <c r="DZ1349" s="154"/>
      <c r="EA1349" s="154"/>
      <c r="EB1349" s="154"/>
      <c r="EC1349" s="154"/>
      <c r="ED1349" s="154"/>
      <c r="EE1349" s="154"/>
      <c r="EF1349" s="154"/>
      <c r="EG1349" s="154"/>
      <c r="EH1349" s="154"/>
      <c r="EI1349" s="154"/>
      <c r="EJ1349" s="154"/>
      <c r="EK1349" s="154"/>
      <c r="EL1349" s="154"/>
      <c r="EM1349" s="154"/>
      <c r="EN1349" s="154"/>
      <c r="EO1349" s="154"/>
      <c r="EP1349" s="154"/>
      <c r="EQ1349" s="154"/>
      <c r="ER1349" s="154"/>
      <c r="ES1349" s="154"/>
      <c r="ET1349" s="154"/>
      <c r="EU1349" s="154"/>
      <c r="EV1349" s="154"/>
    </row>
    <row r="1350" spans="32:152" ht="12.75">
      <c r="AF1350" s="154"/>
      <c r="AG1350" s="154"/>
      <c r="AH1350" s="154"/>
      <c r="AI1350" s="154"/>
      <c r="AJ1350" s="154"/>
      <c r="AK1350" s="154"/>
      <c r="AL1350" s="154"/>
      <c r="AM1350" s="154"/>
      <c r="AN1350" s="154"/>
      <c r="AO1350" s="154"/>
      <c r="AP1350" s="154"/>
      <c r="AQ1350" s="154"/>
      <c r="AR1350" s="154"/>
      <c r="AS1350" s="154"/>
      <c r="AT1350" s="154"/>
      <c r="AU1350" s="154"/>
      <c r="AV1350" s="154"/>
      <c r="AW1350" s="154"/>
      <c r="AX1350" s="154"/>
      <c r="AY1350" s="154"/>
      <c r="AZ1350" s="154"/>
      <c r="BA1350" s="154"/>
      <c r="BB1350" s="154"/>
      <c r="BC1350" s="154"/>
      <c r="BD1350" s="154"/>
      <c r="BE1350" s="154"/>
      <c r="BF1350" s="154"/>
      <c r="BG1350" s="154"/>
      <c r="BH1350" s="154"/>
      <c r="BI1350" s="154"/>
      <c r="BJ1350" s="154"/>
      <c r="BK1350" s="154"/>
      <c r="BL1350" s="154"/>
      <c r="BM1350" s="154"/>
      <c r="BN1350" s="154"/>
      <c r="BO1350" s="154"/>
      <c r="BP1350" s="154"/>
      <c r="BQ1350" s="154"/>
      <c r="BR1350" s="154"/>
      <c r="BS1350" s="154"/>
      <c r="BT1350" s="154"/>
      <c r="BU1350" s="154"/>
      <c r="BV1350" s="154"/>
      <c r="BW1350" s="154"/>
      <c r="BX1350" s="154"/>
      <c r="BY1350" s="154"/>
      <c r="BZ1350" s="154"/>
      <c r="CA1350" s="154"/>
      <c r="CB1350" s="154"/>
      <c r="CC1350" s="154"/>
      <c r="CD1350" s="154"/>
      <c r="CE1350" s="154"/>
      <c r="CF1350" s="154"/>
      <c r="CG1350" s="154"/>
      <c r="CH1350" s="154"/>
      <c r="CI1350" s="154"/>
      <c r="CJ1350" s="154"/>
      <c r="CK1350" s="154"/>
      <c r="CL1350" s="154"/>
      <c r="CM1350" s="154"/>
      <c r="CN1350" s="154"/>
      <c r="CO1350" s="154"/>
      <c r="CP1350" s="154"/>
      <c r="CQ1350" s="154"/>
      <c r="CR1350" s="154"/>
      <c r="CS1350" s="154"/>
      <c r="CT1350" s="154"/>
      <c r="CU1350" s="154"/>
      <c r="CV1350" s="154"/>
      <c r="CW1350" s="154"/>
      <c r="CX1350" s="154"/>
      <c r="CY1350" s="154"/>
      <c r="CZ1350" s="154"/>
      <c r="DA1350" s="154"/>
      <c r="DB1350" s="154"/>
      <c r="DC1350" s="154"/>
      <c r="DD1350" s="154"/>
      <c r="DE1350" s="154"/>
      <c r="DF1350" s="154"/>
      <c r="DG1350" s="154"/>
      <c r="DH1350" s="154"/>
      <c r="DI1350" s="154"/>
      <c r="DJ1350" s="154"/>
      <c r="DK1350" s="154"/>
      <c r="DL1350" s="154"/>
      <c r="DM1350" s="154"/>
      <c r="DN1350" s="154"/>
      <c r="DO1350" s="154"/>
      <c r="DP1350" s="154"/>
      <c r="DQ1350" s="154"/>
      <c r="DR1350" s="154"/>
      <c r="DS1350" s="154"/>
      <c r="DT1350" s="154"/>
      <c r="DU1350" s="154"/>
      <c r="DV1350" s="154"/>
      <c r="DW1350" s="154"/>
      <c r="DX1350" s="154"/>
      <c r="DY1350" s="154"/>
      <c r="DZ1350" s="154"/>
      <c r="EA1350" s="154"/>
      <c r="EB1350" s="154"/>
      <c r="EC1350" s="154"/>
      <c r="ED1350" s="154"/>
      <c r="EE1350" s="154"/>
      <c r="EF1350" s="154"/>
      <c r="EG1350" s="154"/>
      <c r="EH1350" s="154"/>
      <c r="EI1350" s="154"/>
      <c r="EJ1350" s="154"/>
      <c r="EK1350" s="154"/>
      <c r="EL1350" s="154"/>
      <c r="EM1350" s="154"/>
      <c r="EN1350" s="154"/>
      <c r="EO1350" s="154"/>
      <c r="EP1350" s="154"/>
      <c r="EQ1350" s="154"/>
      <c r="ER1350" s="154"/>
      <c r="ES1350" s="154"/>
      <c r="ET1350" s="154"/>
      <c r="EU1350" s="154"/>
      <c r="EV1350" s="154"/>
    </row>
    <row r="1351" spans="32:152" ht="12.75">
      <c r="AF1351" s="154"/>
      <c r="AG1351" s="154"/>
      <c r="AH1351" s="154"/>
      <c r="AI1351" s="154"/>
      <c r="AJ1351" s="154"/>
      <c r="AK1351" s="154"/>
      <c r="AL1351" s="154"/>
      <c r="AM1351" s="154"/>
      <c r="AN1351" s="154"/>
      <c r="AO1351" s="154"/>
      <c r="AP1351" s="154"/>
      <c r="AQ1351" s="154"/>
      <c r="AR1351" s="154"/>
      <c r="AS1351" s="154"/>
      <c r="AT1351" s="154"/>
      <c r="AU1351" s="154"/>
      <c r="AV1351" s="154"/>
      <c r="AW1351" s="154"/>
      <c r="AX1351" s="154"/>
      <c r="AY1351" s="154"/>
      <c r="AZ1351" s="154"/>
      <c r="BA1351" s="154"/>
      <c r="BB1351" s="154"/>
      <c r="BC1351" s="154"/>
      <c r="BD1351" s="154"/>
      <c r="BE1351" s="154"/>
      <c r="BF1351" s="154"/>
      <c r="BG1351" s="154"/>
      <c r="BH1351" s="154"/>
      <c r="BI1351" s="154"/>
      <c r="BJ1351" s="154"/>
      <c r="BK1351" s="154"/>
      <c r="BL1351" s="154"/>
      <c r="BM1351" s="154"/>
      <c r="BN1351" s="154"/>
      <c r="BO1351" s="154"/>
      <c r="BP1351" s="154"/>
      <c r="BQ1351" s="154"/>
      <c r="BR1351" s="154"/>
      <c r="BS1351" s="154"/>
      <c r="BT1351" s="154"/>
      <c r="BU1351" s="154"/>
      <c r="BV1351" s="154"/>
      <c r="BW1351" s="154"/>
      <c r="BX1351" s="154"/>
      <c r="BY1351" s="154"/>
      <c r="BZ1351" s="154"/>
      <c r="CA1351" s="154"/>
      <c r="CB1351" s="154"/>
      <c r="CC1351" s="154"/>
      <c r="CD1351" s="154"/>
      <c r="CE1351" s="154"/>
      <c r="CF1351" s="154"/>
      <c r="CG1351" s="154"/>
      <c r="CH1351" s="154"/>
      <c r="CI1351" s="154"/>
      <c r="CJ1351" s="154"/>
      <c r="CK1351" s="154"/>
      <c r="CL1351" s="154"/>
      <c r="CM1351" s="154"/>
      <c r="CN1351" s="154"/>
      <c r="CO1351" s="154"/>
      <c r="CP1351" s="154"/>
      <c r="CQ1351" s="154"/>
      <c r="CR1351" s="154"/>
      <c r="CS1351" s="154"/>
      <c r="CT1351" s="154"/>
      <c r="CU1351" s="154"/>
      <c r="CV1351" s="154"/>
      <c r="CW1351" s="154"/>
      <c r="CX1351" s="154"/>
      <c r="CY1351" s="154"/>
      <c r="CZ1351" s="154"/>
      <c r="DA1351" s="154"/>
      <c r="DB1351" s="154"/>
      <c r="DC1351" s="154"/>
      <c r="DD1351" s="154"/>
      <c r="DE1351" s="154"/>
      <c r="DF1351" s="154"/>
      <c r="DG1351" s="154"/>
      <c r="DH1351" s="154"/>
      <c r="DI1351" s="154"/>
      <c r="DJ1351" s="154"/>
      <c r="DK1351" s="154"/>
      <c r="DL1351" s="154"/>
      <c r="DM1351" s="154"/>
      <c r="DN1351" s="154"/>
      <c r="DO1351" s="154"/>
      <c r="DP1351" s="154"/>
      <c r="DQ1351" s="154"/>
      <c r="DR1351" s="154"/>
      <c r="DS1351" s="154"/>
      <c r="DT1351" s="154"/>
      <c r="DU1351" s="154"/>
      <c r="DV1351" s="154"/>
      <c r="DW1351" s="154"/>
      <c r="DX1351" s="154"/>
      <c r="DY1351" s="154"/>
      <c r="DZ1351" s="154"/>
      <c r="EA1351" s="154"/>
      <c r="EB1351" s="154"/>
      <c r="EC1351" s="154"/>
      <c r="ED1351" s="154"/>
      <c r="EE1351" s="154"/>
      <c r="EF1351" s="154"/>
      <c r="EG1351" s="154"/>
      <c r="EH1351" s="154"/>
      <c r="EI1351" s="154"/>
      <c r="EJ1351" s="154"/>
      <c r="EK1351" s="154"/>
      <c r="EL1351" s="154"/>
      <c r="EM1351" s="154"/>
      <c r="EN1351" s="154"/>
      <c r="EO1351" s="154"/>
      <c r="EP1351" s="154"/>
      <c r="EQ1351" s="154"/>
      <c r="ER1351" s="154"/>
      <c r="ES1351" s="154"/>
      <c r="ET1351" s="154"/>
      <c r="EU1351" s="154"/>
      <c r="EV1351" s="154"/>
    </row>
    <row r="1352" spans="32:152" ht="12.75">
      <c r="AF1352" s="154"/>
      <c r="AG1352" s="154"/>
      <c r="AH1352" s="154"/>
      <c r="AI1352" s="154"/>
      <c r="AJ1352" s="154"/>
      <c r="AK1352" s="154"/>
      <c r="AL1352" s="154"/>
      <c r="AM1352" s="154"/>
      <c r="AN1352" s="154"/>
      <c r="AO1352" s="154"/>
      <c r="AP1352" s="154"/>
      <c r="AQ1352" s="154"/>
      <c r="AR1352" s="154"/>
      <c r="AS1352" s="154"/>
      <c r="AT1352" s="154"/>
      <c r="AU1352" s="154"/>
      <c r="AV1352" s="154"/>
      <c r="AW1352" s="154"/>
      <c r="AX1352" s="154"/>
      <c r="AY1352" s="154"/>
      <c r="AZ1352" s="154"/>
      <c r="BA1352" s="154"/>
      <c r="BB1352" s="154"/>
      <c r="BC1352" s="154"/>
      <c r="BD1352" s="154"/>
      <c r="BE1352" s="154"/>
      <c r="BF1352" s="154"/>
      <c r="BG1352" s="154"/>
      <c r="BH1352" s="154"/>
      <c r="BI1352" s="154"/>
      <c r="BJ1352" s="154"/>
      <c r="BK1352" s="154"/>
      <c r="BL1352" s="154"/>
      <c r="BM1352" s="154"/>
      <c r="BN1352" s="154"/>
      <c r="BO1352" s="154"/>
      <c r="BP1352" s="154"/>
      <c r="BQ1352" s="154"/>
      <c r="BR1352" s="154"/>
      <c r="BS1352" s="154"/>
      <c r="BT1352" s="154"/>
      <c r="BU1352" s="154"/>
      <c r="BV1352" s="154"/>
      <c r="BW1352" s="154"/>
      <c r="BX1352" s="154"/>
      <c r="BY1352" s="154"/>
      <c r="BZ1352" s="154"/>
      <c r="CA1352" s="154"/>
      <c r="CB1352" s="154"/>
      <c r="CC1352" s="154"/>
      <c r="CD1352" s="154"/>
      <c r="CE1352" s="154"/>
      <c r="CF1352" s="154"/>
      <c r="CG1352" s="154"/>
      <c r="CH1352" s="154"/>
      <c r="CI1352" s="154"/>
      <c r="CJ1352" s="154"/>
      <c r="CK1352" s="154"/>
      <c r="CL1352" s="154"/>
      <c r="CM1352" s="154"/>
      <c r="CN1352" s="154"/>
      <c r="CO1352" s="154"/>
      <c r="CP1352" s="154"/>
      <c r="CQ1352" s="154"/>
      <c r="CR1352" s="154"/>
      <c r="CS1352" s="154"/>
      <c r="CT1352" s="154"/>
      <c r="CU1352" s="154"/>
      <c r="CV1352" s="154"/>
      <c r="CW1352" s="154"/>
      <c r="CX1352" s="154"/>
      <c r="CY1352" s="154"/>
      <c r="CZ1352" s="154"/>
      <c r="DA1352" s="154"/>
      <c r="DB1352" s="154"/>
      <c r="DC1352" s="154"/>
      <c r="DD1352" s="154"/>
      <c r="DE1352" s="154"/>
      <c r="DF1352" s="154"/>
      <c r="DG1352" s="154"/>
      <c r="DH1352" s="154"/>
      <c r="DI1352" s="154"/>
      <c r="DJ1352" s="154"/>
      <c r="DK1352" s="154"/>
      <c r="DL1352" s="154"/>
      <c r="DM1352" s="154"/>
      <c r="DN1352" s="154"/>
      <c r="DO1352" s="154"/>
      <c r="DP1352" s="154"/>
      <c r="DQ1352" s="154"/>
      <c r="DR1352" s="154"/>
      <c r="DS1352" s="154"/>
      <c r="DT1352" s="154"/>
      <c r="DU1352" s="154"/>
      <c r="DV1352" s="154"/>
      <c r="DW1352" s="154"/>
      <c r="DX1352" s="154"/>
      <c r="DY1352" s="154"/>
      <c r="DZ1352" s="154"/>
      <c r="EA1352" s="154"/>
      <c r="EB1352" s="154"/>
      <c r="EC1352" s="154"/>
      <c r="ED1352" s="154"/>
      <c r="EE1352" s="154"/>
      <c r="EF1352" s="154"/>
      <c r="EG1352" s="154"/>
      <c r="EH1352" s="154"/>
      <c r="EI1352" s="154"/>
      <c r="EJ1352" s="154"/>
      <c r="EK1352" s="154"/>
      <c r="EL1352" s="154"/>
      <c r="EM1352" s="154"/>
      <c r="EN1352" s="154"/>
      <c r="EO1352" s="154"/>
      <c r="EP1352" s="154"/>
      <c r="EQ1352" s="154"/>
      <c r="ER1352" s="154"/>
      <c r="ES1352" s="154"/>
      <c r="ET1352" s="154"/>
      <c r="EU1352" s="154"/>
      <c r="EV1352" s="154"/>
    </row>
    <row r="1353" spans="32:152" ht="12.75">
      <c r="AF1353" s="154"/>
      <c r="AG1353" s="154"/>
      <c r="AH1353" s="154"/>
      <c r="AI1353" s="154"/>
      <c r="AJ1353" s="154"/>
      <c r="AK1353" s="154"/>
      <c r="AL1353" s="154"/>
      <c r="AM1353" s="154"/>
      <c r="AN1353" s="154"/>
      <c r="AO1353" s="154"/>
      <c r="AP1353" s="154"/>
      <c r="AQ1353" s="154"/>
      <c r="AR1353" s="154"/>
      <c r="AS1353" s="154"/>
      <c r="AT1353" s="154"/>
      <c r="AU1353" s="154"/>
      <c r="AV1353" s="154"/>
      <c r="AW1353" s="154"/>
      <c r="AX1353" s="154"/>
      <c r="AY1353" s="154"/>
      <c r="AZ1353" s="154"/>
      <c r="BA1353" s="154"/>
      <c r="BB1353" s="154"/>
      <c r="BC1353" s="154"/>
      <c r="BD1353" s="154"/>
      <c r="BE1353" s="154"/>
      <c r="BF1353" s="154"/>
      <c r="BG1353" s="154"/>
      <c r="BH1353" s="154"/>
      <c r="BI1353" s="154"/>
      <c r="BJ1353" s="154"/>
      <c r="BK1353" s="154"/>
      <c r="BL1353" s="154"/>
      <c r="BM1353" s="154"/>
      <c r="BN1353" s="154"/>
      <c r="BO1353" s="154"/>
      <c r="BP1353" s="154"/>
      <c r="BQ1353" s="154"/>
      <c r="BR1353" s="154"/>
      <c r="BS1353" s="154"/>
      <c r="BT1353" s="154"/>
      <c r="BU1353" s="154"/>
      <c r="BV1353" s="154"/>
      <c r="BW1353" s="154"/>
      <c r="BX1353" s="154"/>
      <c r="BY1353" s="154"/>
      <c r="BZ1353" s="154"/>
      <c r="CA1353" s="154"/>
      <c r="CB1353" s="154"/>
      <c r="CC1353" s="154"/>
      <c r="CD1353" s="154"/>
      <c r="CE1353" s="154"/>
      <c r="CF1353" s="154"/>
      <c r="CG1353" s="154"/>
      <c r="CH1353" s="154"/>
      <c r="CI1353" s="154"/>
      <c r="CJ1353" s="154"/>
      <c r="CK1353" s="154"/>
      <c r="CL1353" s="154"/>
      <c r="CM1353" s="154"/>
      <c r="CN1353" s="154"/>
      <c r="CO1353" s="154"/>
      <c r="CP1353" s="154"/>
      <c r="CQ1353" s="154"/>
      <c r="CR1353" s="154"/>
      <c r="CS1353" s="154"/>
      <c r="CT1353" s="154"/>
      <c r="CU1353" s="154"/>
      <c r="CV1353" s="154"/>
      <c r="CW1353" s="154"/>
      <c r="CX1353" s="154"/>
      <c r="CY1353" s="154"/>
      <c r="CZ1353" s="154"/>
      <c r="DA1353" s="154"/>
      <c r="DB1353" s="154"/>
      <c r="DC1353" s="154"/>
      <c r="DD1353" s="154"/>
      <c r="DE1353" s="154"/>
      <c r="DF1353" s="154"/>
      <c r="DG1353" s="154"/>
      <c r="DH1353" s="154"/>
      <c r="DI1353" s="154"/>
      <c r="DJ1353" s="154"/>
      <c r="DK1353" s="154"/>
      <c r="DL1353" s="154"/>
      <c r="DM1353" s="154"/>
      <c r="DN1353" s="154"/>
      <c r="DO1353" s="154"/>
      <c r="DP1353" s="154"/>
      <c r="DQ1353" s="154"/>
      <c r="DR1353" s="154"/>
      <c r="DS1353" s="154"/>
      <c r="DT1353" s="154"/>
      <c r="DU1353" s="154"/>
      <c r="DV1353" s="154"/>
      <c r="DW1353" s="154"/>
      <c r="DX1353" s="154"/>
      <c r="DY1353" s="154"/>
      <c r="DZ1353" s="154"/>
      <c r="EA1353" s="154"/>
      <c r="EB1353" s="154"/>
      <c r="EC1353" s="154"/>
      <c r="ED1353" s="154"/>
      <c r="EE1353" s="154"/>
      <c r="EF1353" s="154"/>
      <c r="EG1353" s="154"/>
      <c r="EH1353" s="154"/>
      <c r="EI1353" s="154"/>
      <c r="EJ1353" s="154"/>
      <c r="EK1353" s="154"/>
      <c r="EL1353" s="154"/>
      <c r="EM1353" s="154"/>
      <c r="EN1353" s="154"/>
      <c r="EO1353" s="154"/>
      <c r="EP1353" s="154"/>
      <c r="EQ1353" s="154"/>
      <c r="ER1353" s="154"/>
      <c r="ES1353" s="154"/>
      <c r="ET1353" s="154"/>
      <c r="EU1353" s="154"/>
      <c r="EV1353" s="154"/>
    </row>
    <row r="1354" spans="32:152" ht="12.75">
      <c r="AF1354" s="154"/>
      <c r="AG1354" s="154"/>
      <c r="AH1354" s="154"/>
      <c r="AI1354" s="154"/>
      <c r="AJ1354" s="154"/>
      <c r="AK1354" s="154"/>
      <c r="AL1354" s="154"/>
      <c r="AM1354" s="154"/>
      <c r="AN1354" s="154"/>
      <c r="AO1354" s="154"/>
      <c r="AP1354" s="154"/>
      <c r="AQ1354" s="154"/>
      <c r="AR1354" s="154"/>
      <c r="AS1354" s="154"/>
      <c r="AT1354" s="154"/>
      <c r="AU1354" s="154"/>
      <c r="AV1354" s="154"/>
      <c r="AW1354" s="154"/>
      <c r="AX1354" s="154"/>
      <c r="AY1354" s="154"/>
      <c r="AZ1354" s="154"/>
      <c r="BA1354" s="154"/>
      <c r="BB1354" s="154"/>
      <c r="BC1354" s="154"/>
      <c r="BD1354" s="154"/>
      <c r="BE1354" s="154"/>
      <c r="BF1354" s="154"/>
      <c r="BG1354" s="154"/>
      <c r="BH1354" s="154"/>
      <c r="BI1354" s="154"/>
      <c r="BJ1354" s="154"/>
      <c r="BK1354" s="154"/>
      <c r="BL1354" s="154"/>
      <c r="BM1354" s="154"/>
      <c r="BN1354" s="154"/>
      <c r="BO1354" s="154"/>
      <c r="BP1354" s="154"/>
      <c r="BQ1354" s="154"/>
      <c r="BR1354" s="154"/>
      <c r="BS1354" s="154"/>
      <c r="BT1354" s="154"/>
      <c r="BU1354" s="154"/>
      <c r="BV1354" s="154"/>
      <c r="BW1354" s="154"/>
      <c r="BX1354" s="154"/>
      <c r="BY1354" s="154"/>
      <c r="BZ1354" s="154"/>
      <c r="CA1354" s="154"/>
      <c r="CB1354" s="154"/>
      <c r="CC1354" s="154"/>
      <c r="CD1354" s="154"/>
      <c r="CE1354" s="154"/>
      <c r="CF1354" s="154"/>
      <c r="CG1354" s="154"/>
      <c r="CH1354" s="154"/>
      <c r="CI1354" s="154"/>
      <c r="CJ1354" s="154"/>
      <c r="CK1354" s="154"/>
      <c r="CL1354" s="154"/>
      <c r="CM1354" s="154"/>
      <c r="CN1354" s="154"/>
      <c r="CO1354" s="154"/>
      <c r="CP1354" s="154"/>
      <c r="CQ1354" s="154"/>
      <c r="CR1354" s="154"/>
      <c r="CS1354" s="154"/>
      <c r="CT1354" s="154"/>
      <c r="CU1354" s="154"/>
      <c r="CV1354" s="154"/>
      <c r="CW1354" s="154"/>
      <c r="CX1354" s="154"/>
      <c r="CY1354" s="154"/>
      <c r="CZ1354" s="154"/>
      <c r="DA1354" s="154"/>
      <c r="DB1354" s="154"/>
      <c r="DC1354" s="154"/>
      <c r="DD1354" s="154"/>
      <c r="DE1354" s="154"/>
      <c r="DF1354" s="154"/>
      <c r="DG1354" s="154"/>
      <c r="DH1354" s="154"/>
      <c r="DI1354" s="154"/>
      <c r="DJ1354" s="154"/>
      <c r="DK1354" s="154"/>
      <c r="DL1354" s="154"/>
      <c r="DM1354" s="154"/>
      <c r="DN1354" s="154"/>
      <c r="DO1354" s="154"/>
      <c r="DP1354" s="154"/>
      <c r="DQ1354" s="154"/>
      <c r="DR1354" s="154"/>
      <c r="DS1354" s="154"/>
      <c r="DT1354" s="154"/>
      <c r="DU1354" s="154"/>
      <c r="DV1354" s="154"/>
      <c r="DW1354" s="154"/>
      <c r="DX1354" s="154"/>
      <c r="DY1354" s="154"/>
      <c r="DZ1354" s="154"/>
      <c r="EA1354" s="154"/>
      <c r="EB1354" s="154"/>
      <c r="EC1354" s="154"/>
      <c r="ED1354" s="154"/>
      <c r="EE1354" s="154"/>
      <c r="EF1354" s="154"/>
      <c r="EG1354" s="154"/>
      <c r="EH1354" s="154"/>
      <c r="EI1354" s="154"/>
      <c r="EJ1354" s="154"/>
      <c r="EK1354" s="154"/>
      <c r="EL1354" s="154"/>
      <c r="EM1354" s="154"/>
      <c r="EN1354" s="154"/>
      <c r="EO1354" s="154"/>
      <c r="EP1354" s="154"/>
      <c r="EQ1354" s="154"/>
      <c r="ER1354" s="154"/>
      <c r="ES1354" s="154"/>
      <c r="ET1354" s="154"/>
      <c r="EU1354" s="154"/>
      <c r="EV1354" s="154"/>
    </row>
    <row r="1355" spans="32:152" ht="12.75">
      <c r="AF1355" s="154"/>
      <c r="AG1355" s="154"/>
      <c r="AH1355" s="154"/>
      <c r="AI1355" s="154"/>
      <c r="AJ1355" s="154"/>
      <c r="AK1355" s="154"/>
      <c r="AL1355" s="154"/>
      <c r="AM1355" s="154"/>
      <c r="AN1355" s="154"/>
      <c r="AO1355" s="154"/>
      <c r="AP1355" s="154"/>
      <c r="AQ1355" s="154"/>
      <c r="AR1355" s="154"/>
      <c r="AS1355" s="154"/>
      <c r="AT1355" s="154"/>
      <c r="AU1355" s="154"/>
      <c r="AV1355" s="154"/>
      <c r="AW1355" s="154"/>
      <c r="AX1355" s="154"/>
      <c r="AY1355" s="154"/>
      <c r="AZ1355" s="154"/>
      <c r="BA1355" s="154"/>
      <c r="BB1355" s="154"/>
      <c r="BC1355" s="154"/>
      <c r="BD1355" s="154"/>
      <c r="BE1355" s="154"/>
      <c r="BF1355" s="154"/>
      <c r="BG1355" s="154"/>
      <c r="BH1355" s="154"/>
      <c r="BI1355" s="154"/>
      <c r="BJ1355" s="154"/>
      <c r="BK1355" s="154"/>
      <c r="BL1355" s="154"/>
      <c r="BM1355" s="154"/>
      <c r="BN1355" s="154"/>
      <c r="BO1355" s="154"/>
      <c r="BP1355" s="154"/>
      <c r="BQ1355" s="154"/>
      <c r="BR1355" s="154"/>
      <c r="BS1355" s="154"/>
      <c r="BT1355" s="154"/>
      <c r="BU1355" s="154"/>
      <c r="BV1355" s="154"/>
      <c r="BW1355" s="154"/>
      <c r="BX1355" s="154"/>
      <c r="BY1355" s="154"/>
      <c r="BZ1355" s="154"/>
      <c r="CA1355" s="154"/>
      <c r="CB1355" s="154"/>
      <c r="CC1355" s="154"/>
      <c r="CD1355" s="154"/>
      <c r="CE1355" s="154"/>
      <c r="CF1355" s="154"/>
      <c r="CG1355" s="154"/>
      <c r="CH1355" s="154"/>
      <c r="CI1355" s="154"/>
      <c r="CJ1355" s="154"/>
      <c r="CK1355" s="154"/>
      <c r="CL1355" s="154"/>
      <c r="CM1355" s="154"/>
      <c r="CN1355" s="154"/>
      <c r="CO1355" s="154"/>
      <c r="CP1355" s="154"/>
      <c r="CQ1355" s="154"/>
      <c r="CR1355" s="154"/>
      <c r="CS1355" s="154"/>
      <c r="CT1355" s="154"/>
      <c r="CU1355" s="154"/>
      <c r="CV1355" s="154"/>
      <c r="CW1355" s="154"/>
      <c r="CX1355" s="154"/>
      <c r="CY1355" s="154"/>
      <c r="CZ1355" s="154"/>
      <c r="DA1355" s="154"/>
      <c r="DB1355" s="154"/>
      <c r="DC1355" s="154"/>
      <c r="DD1355" s="154"/>
      <c r="DE1355" s="154"/>
      <c r="DF1355" s="154"/>
      <c r="DG1355" s="154"/>
      <c r="DH1355" s="154"/>
      <c r="DI1355" s="154"/>
      <c r="DJ1355" s="154"/>
      <c r="DK1355" s="154"/>
      <c r="DL1355" s="154"/>
      <c r="DM1355" s="154"/>
      <c r="DN1355" s="154"/>
      <c r="DO1355" s="154"/>
      <c r="DP1355" s="154"/>
      <c r="DQ1355" s="154"/>
      <c r="DR1355" s="154"/>
      <c r="DS1355" s="154"/>
      <c r="DT1355" s="154"/>
      <c r="DU1355" s="154"/>
      <c r="DV1355" s="154"/>
      <c r="DW1355" s="154"/>
      <c r="DX1355" s="154"/>
      <c r="DY1355" s="154"/>
      <c r="DZ1355" s="154"/>
      <c r="EA1355" s="154"/>
      <c r="EB1355" s="154"/>
      <c r="EC1355" s="154"/>
      <c r="ED1355" s="154"/>
      <c r="EE1355" s="154"/>
      <c r="EF1355" s="154"/>
      <c r="EG1355" s="154"/>
      <c r="EH1355" s="154"/>
      <c r="EI1355" s="154"/>
      <c r="EJ1355" s="154"/>
      <c r="EK1355" s="154"/>
      <c r="EL1355" s="154"/>
      <c r="EM1355" s="154"/>
      <c r="EN1355" s="154"/>
      <c r="EO1355" s="154"/>
      <c r="EP1355" s="154"/>
      <c r="EQ1355" s="154"/>
      <c r="ER1355" s="154"/>
      <c r="ES1355" s="154"/>
      <c r="ET1355" s="154"/>
      <c r="EU1355" s="154"/>
      <c r="EV1355" s="154"/>
    </row>
    <row r="1356" spans="32:152" ht="12.75">
      <c r="AF1356" s="154"/>
      <c r="AG1356" s="154"/>
      <c r="AH1356" s="154"/>
      <c r="AI1356" s="154"/>
      <c r="AJ1356" s="154"/>
      <c r="AK1356" s="154"/>
      <c r="AL1356" s="154"/>
      <c r="AM1356" s="154"/>
      <c r="AN1356" s="154"/>
      <c r="AO1356" s="154"/>
      <c r="AP1356" s="154"/>
      <c r="AQ1356" s="154"/>
      <c r="AR1356" s="154"/>
      <c r="AS1356" s="154"/>
      <c r="AT1356" s="154"/>
      <c r="AU1356" s="154"/>
      <c r="AV1356" s="154"/>
      <c r="AW1356" s="154"/>
      <c r="AX1356" s="154"/>
      <c r="AY1356" s="154"/>
      <c r="AZ1356" s="154"/>
      <c r="BA1356" s="154"/>
      <c r="BB1356" s="154"/>
      <c r="BC1356" s="154"/>
      <c r="BD1356" s="154"/>
      <c r="BE1356" s="154"/>
      <c r="BF1356" s="154"/>
      <c r="BG1356" s="154"/>
      <c r="BH1356" s="154"/>
      <c r="BI1356" s="154"/>
      <c r="BJ1356" s="154"/>
      <c r="BK1356" s="154"/>
      <c r="BL1356" s="154"/>
      <c r="BM1356" s="154"/>
      <c r="BN1356" s="154"/>
      <c r="BO1356" s="154"/>
      <c r="BP1356" s="154"/>
      <c r="BQ1356" s="154"/>
      <c r="BR1356" s="154"/>
      <c r="BS1356" s="154"/>
      <c r="BT1356" s="154"/>
      <c r="BU1356" s="154"/>
      <c r="BV1356" s="154"/>
      <c r="BW1356" s="154"/>
      <c r="BX1356" s="154"/>
      <c r="BY1356" s="154"/>
      <c r="BZ1356" s="154"/>
      <c r="CA1356" s="154"/>
      <c r="CB1356" s="154"/>
      <c r="CC1356" s="154"/>
      <c r="CD1356" s="154"/>
      <c r="CE1356" s="154"/>
      <c r="CF1356" s="154"/>
      <c r="CG1356" s="154"/>
      <c r="CH1356" s="154"/>
      <c r="CI1356" s="154"/>
      <c r="CJ1356" s="154"/>
      <c r="CK1356" s="154"/>
      <c r="CL1356" s="154"/>
      <c r="CM1356" s="154"/>
      <c r="CN1356" s="154"/>
      <c r="CO1356" s="154"/>
      <c r="CP1356" s="154"/>
      <c r="CQ1356" s="154"/>
      <c r="CR1356" s="154"/>
      <c r="CS1356" s="154"/>
      <c r="CT1356" s="154"/>
      <c r="CU1356" s="154"/>
      <c r="CV1356" s="154"/>
      <c r="CW1356" s="154"/>
      <c r="CX1356" s="154"/>
      <c r="CY1356" s="154"/>
      <c r="CZ1356" s="154"/>
      <c r="DA1356" s="154"/>
      <c r="DB1356" s="154"/>
      <c r="DC1356" s="154"/>
      <c r="DD1356" s="154"/>
      <c r="DE1356" s="154"/>
      <c r="DF1356" s="154"/>
      <c r="DG1356" s="154"/>
      <c r="DH1356" s="154"/>
      <c r="DI1356" s="154"/>
      <c r="DJ1356" s="154"/>
      <c r="DK1356" s="154"/>
      <c r="DL1356" s="154"/>
      <c r="DM1356" s="154"/>
      <c r="DN1356" s="154"/>
      <c r="DO1356" s="154"/>
      <c r="DP1356" s="154"/>
      <c r="DQ1356" s="154"/>
      <c r="DR1356" s="154"/>
      <c r="DS1356" s="154"/>
      <c r="DT1356" s="154"/>
      <c r="DU1356" s="154"/>
      <c r="DV1356" s="154"/>
      <c r="DW1356" s="154"/>
      <c r="DX1356" s="154"/>
      <c r="DY1356" s="154"/>
      <c r="DZ1356" s="154"/>
      <c r="EA1356" s="154"/>
      <c r="EB1356" s="154"/>
      <c r="EC1356" s="154"/>
      <c r="ED1356" s="154"/>
      <c r="EE1356" s="154"/>
      <c r="EF1356" s="154"/>
      <c r="EG1356" s="154"/>
      <c r="EH1356" s="154"/>
      <c r="EI1356" s="154"/>
      <c r="EJ1356" s="154"/>
      <c r="EK1356" s="154"/>
      <c r="EL1356" s="154"/>
      <c r="EM1356" s="154"/>
      <c r="EN1356" s="154"/>
      <c r="EO1356" s="154"/>
      <c r="EP1356" s="154"/>
      <c r="EQ1356" s="154"/>
      <c r="ER1356" s="154"/>
      <c r="ES1356" s="154"/>
      <c r="ET1356" s="154"/>
      <c r="EU1356" s="154"/>
      <c r="EV1356" s="154"/>
    </row>
    <row r="1357" spans="32:152" ht="12.75">
      <c r="AF1357" s="154"/>
      <c r="AG1357" s="154"/>
      <c r="AH1357" s="154"/>
      <c r="AI1357" s="154"/>
      <c r="AJ1357" s="154"/>
      <c r="AK1357" s="154"/>
      <c r="AL1357" s="154"/>
      <c r="AM1357" s="154"/>
      <c r="AN1357" s="154"/>
      <c r="AO1357" s="154"/>
      <c r="AP1357" s="154"/>
      <c r="AQ1357" s="154"/>
      <c r="AR1357" s="154"/>
      <c r="AS1357" s="154"/>
      <c r="AT1357" s="154"/>
      <c r="AU1357" s="154"/>
      <c r="AV1357" s="154"/>
      <c r="AW1357" s="154"/>
      <c r="AX1357" s="154"/>
      <c r="AY1357" s="154"/>
      <c r="AZ1357" s="154"/>
      <c r="BA1357" s="154"/>
      <c r="BB1357" s="154"/>
      <c r="BC1357" s="154"/>
      <c r="BD1357" s="154"/>
      <c r="BE1357" s="154"/>
      <c r="BF1357" s="154"/>
      <c r="BG1357" s="154"/>
      <c r="BH1357" s="154"/>
      <c r="BI1357" s="154"/>
      <c r="BJ1357" s="154"/>
      <c r="BK1357" s="154"/>
      <c r="BL1357" s="154"/>
      <c r="BM1357" s="154"/>
      <c r="BN1357" s="154"/>
      <c r="BO1357" s="154"/>
      <c r="BP1357" s="154"/>
      <c r="BQ1357" s="154"/>
      <c r="BR1357" s="154"/>
      <c r="BS1357" s="154"/>
      <c r="BT1357" s="154"/>
      <c r="BU1357" s="154"/>
      <c r="BV1357" s="154"/>
      <c r="BW1357" s="154"/>
      <c r="BX1357" s="154"/>
      <c r="BY1357" s="154"/>
      <c r="BZ1357" s="154"/>
      <c r="CA1357" s="154"/>
      <c r="CB1357" s="154"/>
      <c r="CC1357" s="154"/>
      <c r="CD1357" s="154"/>
      <c r="CE1357" s="154"/>
      <c r="CF1357" s="154"/>
      <c r="CG1357" s="154"/>
      <c r="CH1357" s="154"/>
      <c r="CI1357" s="154"/>
      <c r="CJ1357" s="154"/>
      <c r="CK1357" s="154"/>
      <c r="CL1357" s="154"/>
      <c r="CM1357" s="154"/>
      <c r="CN1357" s="154"/>
      <c r="CO1357" s="154"/>
      <c r="CP1357" s="154"/>
      <c r="CQ1357" s="154"/>
      <c r="CR1357" s="154"/>
      <c r="CS1357" s="154"/>
      <c r="CT1357" s="154"/>
      <c r="CU1357" s="154"/>
      <c r="CV1357" s="154"/>
      <c r="CW1357" s="154"/>
      <c r="CX1357" s="154"/>
      <c r="CY1357" s="154"/>
      <c r="CZ1357" s="154"/>
      <c r="DA1357" s="154"/>
      <c r="DB1357" s="154"/>
      <c r="DC1357" s="154"/>
      <c r="DD1357" s="154"/>
      <c r="DE1357" s="154"/>
      <c r="DF1357" s="154"/>
      <c r="DG1357" s="154"/>
      <c r="DH1357" s="154"/>
      <c r="DI1357" s="154"/>
      <c r="DJ1357" s="154"/>
      <c r="DK1357" s="154"/>
      <c r="DL1357" s="154"/>
      <c r="DM1357" s="154"/>
      <c r="DN1357" s="154"/>
      <c r="DO1357" s="154"/>
      <c r="DP1357" s="154"/>
      <c r="DQ1357" s="154"/>
      <c r="DR1357" s="154"/>
      <c r="DS1357" s="154"/>
      <c r="DT1357" s="154"/>
      <c r="DU1357" s="154"/>
      <c r="DV1357" s="154"/>
      <c r="DW1357" s="154"/>
      <c r="DX1357" s="154"/>
      <c r="DY1357" s="154"/>
      <c r="DZ1357" s="154"/>
      <c r="EA1357" s="154"/>
      <c r="EB1357" s="154"/>
      <c r="EC1357" s="154"/>
      <c r="ED1357" s="154"/>
      <c r="EE1357" s="154"/>
      <c r="EF1357" s="154"/>
      <c r="EG1357" s="154"/>
      <c r="EH1357" s="154"/>
      <c r="EI1357" s="154"/>
      <c r="EJ1357" s="154"/>
      <c r="EK1357" s="154"/>
      <c r="EL1357" s="154"/>
      <c r="EM1357" s="154"/>
      <c r="EN1357" s="154"/>
      <c r="EO1357" s="154"/>
      <c r="EP1357" s="154"/>
      <c r="EQ1357" s="154"/>
      <c r="ER1357" s="154"/>
      <c r="ES1357" s="154"/>
      <c r="ET1357" s="154"/>
      <c r="EU1357" s="154"/>
      <c r="EV1357" s="154"/>
    </row>
    <row r="1358" spans="32:152" ht="12.75">
      <c r="AF1358" s="154"/>
      <c r="AG1358" s="154"/>
      <c r="AH1358" s="154"/>
      <c r="AI1358" s="154"/>
      <c r="AJ1358" s="154"/>
      <c r="AK1358" s="154"/>
      <c r="AL1358" s="154"/>
      <c r="AM1358" s="154"/>
      <c r="AN1358" s="154"/>
      <c r="AO1358" s="154"/>
      <c r="AP1358" s="154"/>
      <c r="AQ1358" s="154"/>
      <c r="AR1358" s="154"/>
      <c r="AS1358" s="154"/>
      <c r="AT1358" s="154"/>
      <c r="AU1358" s="154"/>
      <c r="AV1358" s="154"/>
      <c r="AW1358" s="154"/>
      <c r="AX1358" s="154"/>
      <c r="AY1358" s="154"/>
      <c r="AZ1358" s="154"/>
      <c r="BA1358" s="154"/>
      <c r="BB1358" s="154"/>
      <c r="BC1358" s="154"/>
      <c r="BD1358" s="154"/>
      <c r="BE1358" s="154"/>
      <c r="BF1358" s="154"/>
      <c r="BG1358" s="154"/>
      <c r="BH1358" s="154"/>
      <c r="BI1358" s="154"/>
      <c r="BJ1358" s="154"/>
      <c r="BK1358" s="154"/>
      <c r="BL1358" s="154"/>
      <c r="BM1358" s="154"/>
      <c r="BN1358" s="154"/>
      <c r="BO1358" s="154"/>
      <c r="BP1358" s="154"/>
      <c r="BQ1358" s="154"/>
      <c r="BR1358" s="154"/>
      <c r="BS1358" s="154"/>
      <c r="BT1358" s="154"/>
      <c r="BU1358" s="154"/>
      <c r="BV1358" s="154"/>
      <c r="BW1358" s="154"/>
      <c r="BX1358" s="154"/>
      <c r="BY1358" s="154"/>
      <c r="BZ1358" s="154"/>
      <c r="CA1358" s="154"/>
      <c r="CB1358" s="154"/>
      <c r="CC1358" s="154"/>
      <c r="CD1358" s="154"/>
      <c r="CE1358" s="154"/>
      <c r="CF1358" s="154"/>
      <c r="CG1358" s="154"/>
      <c r="CH1358" s="154"/>
      <c r="CI1358" s="154"/>
      <c r="CJ1358" s="154"/>
      <c r="CK1358" s="154"/>
      <c r="CL1358" s="154"/>
      <c r="CM1358" s="154"/>
      <c r="CN1358" s="154"/>
      <c r="CO1358" s="154"/>
      <c r="CP1358" s="154"/>
      <c r="CQ1358" s="154"/>
      <c r="CR1358" s="154"/>
      <c r="CS1358" s="154"/>
      <c r="CT1358" s="154"/>
      <c r="CU1358" s="154"/>
      <c r="CV1358" s="154"/>
      <c r="CW1358" s="154"/>
      <c r="CX1358" s="154"/>
      <c r="CY1358" s="154"/>
      <c r="CZ1358" s="154"/>
      <c r="DA1358" s="154"/>
      <c r="DB1358" s="154"/>
      <c r="DC1358" s="154"/>
      <c r="DD1358" s="154"/>
      <c r="DE1358" s="154"/>
      <c r="DF1358" s="154"/>
      <c r="DG1358" s="154"/>
      <c r="DH1358" s="154"/>
      <c r="DI1358" s="154"/>
      <c r="DJ1358" s="154"/>
      <c r="DK1358" s="154"/>
      <c r="DL1358" s="154"/>
      <c r="DM1358" s="154"/>
      <c r="DN1358" s="154"/>
      <c r="DO1358" s="154"/>
      <c r="DP1358" s="154"/>
      <c r="DQ1358" s="154"/>
      <c r="DR1358" s="154"/>
      <c r="DS1358" s="154"/>
      <c r="DT1358" s="154"/>
      <c r="DU1358" s="154"/>
      <c r="DV1358" s="154"/>
      <c r="DW1358" s="154"/>
      <c r="DX1358" s="154"/>
      <c r="DY1358" s="154"/>
      <c r="DZ1358" s="154"/>
      <c r="EA1358" s="154"/>
      <c r="EB1358" s="154"/>
      <c r="EC1358" s="154"/>
      <c r="ED1358" s="154"/>
      <c r="EE1358" s="154"/>
      <c r="EF1358" s="154"/>
      <c r="EG1358" s="154"/>
      <c r="EH1358" s="154"/>
      <c r="EI1358" s="154"/>
      <c r="EJ1358" s="154"/>
      <c r="EK1358" s="154"/>
      <c r="EL1358" s="154"/>
      <c r="EM1358" s="154"/>
      <c r="EN1358" s="154"/>
      <c r="EO1358" s="154"/>
      <c r="EP1358" s="154"/>
      <c r="EQ1358" s="154"/>
      <c r="ER1358" s="154"/>
      <c r="ES1358" s="154"/>
      <c r="ET1358" s="154"/>
      <c r="EU1358" s="154"/>
      <c r="EV1358" s="154"/>
    </row>
    <row r="1359" spans="32:152" ht="12.75">
      <c r="AF1359" s="154"/>
      <c r="AG1359" s="154"/>
      <c r="AH1359" s="154"/>
      <c r="AI1359" s="154"/>
      <c r="AJ1359" s="154"/>
      <c r="AK1359" s="154"/>
      <c r="AL1359" s="154"/>
      <c r="AM1359" s="154"/>
      <c r="AN1359" s="154"/>
      <c r="AO1359" s="154"/>
      <c r="AP1359" s="154"/>
      <c r="AQ1359" s="154"/>
      <c r="AR1359" s="154"/>
      <c r="AS1359" s="154"/>
      <c r="AT1359" s="154"/>
      <c r="AU1359" s="154"/>
      <c r="AV1359" s="154"/>
      <c r="AW1359" s="154"/>
      <c r="AX1359" s="154"/>
      <c r="AY1359" s="154"/>
      <c r="AZ1359" s="154"/>
      <c r="BA1359" s="154"/>
      <c r="BB1359" s="154"/>
      <c r="BC1359" s="154"/>
      <c r="BD1359" s="154"/>
      <c r="BE1359" s="154"/>
      <c r="BF1359" s="154"/>
      <c r="BG1359" s="154"/>
      <c r="BH1359" s="154"/>
      <c r="BI1359" s="154"/>
      <c r="BJ1359" s="154"/>
      <c r="BK1359" s="154"/>
      <c r="BL1359" s="154"/>
      <c r="BM1359" s="154"/>
      <c r="BN1359" s="154"/>
      <c r="BO1359" s="154"/>
      <c r="BP1359" s="154"/>
      <c r="BQ1359" s="154"/>
      <c r="BR1359" s="154"/>
      <c r="BS1359" s="154"/>
      <c r="BT1359" s="154"/>
      <c r="BU1359" s="154"/>
      <c r="BV1359" s="154"/>
      <c r="BW1359" s="154"/>
      <c r="BX1359" s="154"/>
      <c r="BY1359" s="154"/>
      <c r="BZ1359" s="154"/>
      <c r="CA1359" s="154"/>
      <c r="CB1359" s="154"/>
      <c r="CC1359" s="154"/>
      <c r="CD1359" s="154"/>
      <c r="CE1359" s="154"/>
      <c r="CF1359" s="154"/>
      <c r="CG1359" s="154"/>
      <c r="CH1359" s="154"/>
      <c r="CI1359" s="154"/>
      <c r="CJ1359" s="154"/>
      <c r="CK1359" s="154"/>
      <c r="CL1359" s="154"/>
      <c r="CM1359" s="154"/>
      <c r="CN1359" s="154"/>
      <c r="CO1359" s="154"/>
      <c r="CP1359" s="154"/>
      <c r="CQ1359" s="154"/>
      <c r="CR1359" s="154"/>
      <c r="CS1359" s="154"/>
      <c r="CT1359" s="154"/>
      <c r="CU1359" s="154"/>
      <c r="CV1359" s="154"/>
      <c r="CW1359" s="154"/>
      <c r="CX1359" s="154"/>
      <c r="CY1359" s="154"/>
      <c r="CZ1359" s="154"/>
      <c r="DA1359" s="154"/>
      <c r="DB1359" s="154"/>
      <c r="DC1359" s="154"/>
      <c r="DD1359" s="154"/>
      <c r="DE1359" s="154"/>
      <c r="DF1359" s="154"/>
      <c r="DG1359" s="154"/>
      <c r="DH1359" s="154"/>
      <c r="DI1359" s="154"/>
      <c r="DJ1359" s="154"/>
      <c r="DK1359" s="154"/>
      <c r="DL1359" s="154"/>
      <c r="DM1359" s="154"/>
      <c r="DN1359" s="154"/>
      <c r="DO1359" s="154"/>
      <c r="DP1359" s="154"/>
      <c r="DQ1359" s="154"/>
      <c r="DR1359" s="154"/>
      <c r="DS1359" s="154"/>
      <c r="DT1359" s="154"/>
      <c r="DU1359" s="154"/>
      <c r="DV1359" s="154"/>
      <c r="DW1359" s="154"/>
      <c r="DX1359" s="154"/>
      <c r="DY1359" s="154"/>
      <c r="DZ1359" s="154"/>
      <c r="EA1359" s="154"/>
      <c r="EB1359" s="154"/>
      <c r="EC1359" s="154"/>
      <c r="ED1359" s="154"/>
      <c r="EE1359" s="154"/>
      <c r="EF1359" s="154"/>
      <c r="EG1359" s="154"/>
      <c r="EH1359" s="154"/>
      <c r="EI1359" s="154"/>
      <c r="EJ1359" s="154"/>
      <c r="EK1359" s="154"/>
      <c r="EL1359" s="154"/>
      <c r="EM1359" s="154"/>
      <c r="EN1359" s="154"/>
      <c r="EO1359" s="154"/>
      <c r="EP1359" s="154"/>
      <c r="EQ1359" s="154"/>
      <c r="ER1359" s="154"/>
      <c r="ES1359" s="154"/>
      <c r="ET1359" s="154"/>
      <c r="EU1359" s="154"/>
      <c r="EV1359" s="154"/>
    </row>
    <row r="1360" spans="32:152" ht="12.75">
      <c r="AF1360" s="154"/>
      <c r="AG1360" s="154"/>
      <c r="AH1360" s="154"/>
      <c r="AI1360" s="154"/>
      <c r="AJ1360" s="154"/>
      <c r="AK1360" s="154"/>
      <c r="AL1360" s="154"/>
      <c r="AM1360" s="154"/>
      <c r="AN1360" s="154"/>
      <c r="AO1360" s="154"/>
      <c r="AP1360" s="154"/>
      <c r="AQ1360" s="154"/>
      <c r="AR1360" s="154"/>
      <c r="AS1360" s="154"/>
      <c r="AT1360" s="154"/>
      <c r="AU1360" s="154"/>
      <c r="AV1360" s="154"/>
      <c r="AW1360" s="154"/>
      <c r="AX1360" s="154"/>
      <c r="AY1360" s="154"/>
      <c r="AZ1360" s="154"/>
      <c r="BA1360" s="154"/>
      <c r="BB1360" s="154"/>
      <c r="BC1360" s="154"/>
      <c r="BD1360" s="154"/>
      <c r="BE1360" s="154"/>
      <c r="BF1360" s="154"/>
      <c r="BG1360" s="154"/>
      <c r="BH1360" s="154"/>
      <c r="BI1360" s="154"/>
      <c r="BJ1360" s="154"/>
      <c r="BK1360" s="154"/>
      <c r="BL1360" s="154"/>
      <c r="BM1360" s="154"/>
      <c r="BN1360" s="154"/>
      <c r="BO1360" s="154"/>
      <c r="BP1360" s="154"/>
      <c r="BQ1360" s="154"/>
      <c r="BR1360" s="154"/>
      <c r="BS1360" s="154"/>
      <c r="BT1360" s="154"/>
      <c r="BU1360" s="154"/>
      <c r="BV1360" s="154"/>
      <c r="BW1360" s="154"/>
      <c r="BX1360" s="154"/>
      <c r="BY1360" s="154"/>
      <c r="BZ1360" s="154"/>
      <c r="CA1360" s="154"/>
      <c r="CB1360" s="154"/>
      <c r="CC1360" s="154"/>
      <c r="CD1360" s="154"/>
      <c r="CE1360" s="154"/>
      <c r="CF1360" s="154"/>
      <c r="CG1360" s="154"/>
      <c r="CH1360" s="154"/>
      <c r="CI1360" s="154"/>
      <c r="CJ1360" s="154"/>
      <c r="CK1360" s="154"/>
      <c r="CL1360" s="154"/>
      <c r="CM1360" s="154"/>
      <c r="CN1360" s="154"/>
      <c r="CO1360" s="154"/>
      <c r="CP1360" s="154"/>
      <c r="CQ1360" s="154"/>
      <c r="CR1360" s="154"/>
      <c r="CS1360" s="154"/>
      <c r="CT1360" s="154"/>
      <c r="CU1360" s="154"/>
      <c r="CV1360" s="154"/>
      <c r="CW1360" s="154"/>
      <c r="CX1360" s="154"/>
      <c r="CY1360" s="154"/>
      <c r="CZ1360" s="154"/>
      <c r="DA1360" s="154"/>
      <c r="DB1360" s="154"/>
      <c r="DC1360" s="154"/>
      <c r="DD1360" s="154"/>
      <c r="DE1360" s="154"/>
      <c r="DF1360" s="154"/>
      <c r="DG1360" s="154"/>
      <c r="DH1360" s="154"/>
      <c r="DI1360" s="154"/>
      <c r="DJ1360" s="154"/>
      <c r="DK1360" s="154"/>
      <c r="DL1360" s="154"/>
      <c r="DM1360" s="154"/>
      <c r="DN1360" s="154"/>
      <c r="DO1360" s="154"/>
      <c r="DP1360" s="154"/>
      <c r="DQ1360" s="154"/>
      <c r="DR1360" s="154"/>
      <c r="DS1360" s="154"/>
      <c r="DT1360" s="154"/>
      <c r="DU1360" s="154"/>
      <c r="DV1360" s="154"/>
      <c r="DW1360" s="154"/>
      <c r="DX1360" s="154"/>
      <c r="DY1360" s="154"/>
      <c r="DZ1360" s="154"/>
      <c r="EA1360" s="154"/>
      <c r="EB1360" s="154"/>
      <c r="EC1360" s="154"/>
      <c r="ED1360" s="154"/>
      <c r="EE1360" s="154"/>
      <c r="EF1360" s="154"/>
      <c r="EG1360" s="154"/>
      <c r="EH1360" s="154"/>
      <c r="EI1360" s="154"/>
      <c r="EJ1360" s="154"/>
      <c r="EK1360" s="154"/>
      <c r="EL1360" s="154"/>
      <c r="EM1360" s="154"/>
      <c r="EN1360" s="154"/>
      <c r="EO1360" s="154"/>
      <c r="EP1360" s="154"/>
      <c r="EQ1360" s="154"/>
      <c r="ER1360" s="154"/>
      <c r="ES1360" s="154"/>
      <c r="ET1360" s="154"/>
      <c r="EU1360" s="154"/>
      <c r="EV1360" s="154"/>
    </row>
    <row r="1361" spans="32:152" ht="12.75">
      <c r="AF1361" s="154"/>
      <c r="AG1361" s="154"/>
      <c r="AH1361" s="154"/>
      <c r="AI1361" s="154"/>
      <c r="AJ1361" s="154"/>
      <c r="AK1361" s="154"/>
      <c r="AL1361" s="154"/>
      <c r="AM1361" s="154"/>
      <c r="AN1361" s="154"/>
      <c r="AO1361" s="154"/>
      <c r="AP1361" s="154"/>
      <c r="AQ1361" s="154"/>
      <c r="AR1361" s="154"/>
      <c r="AS1361" s="154"/>
      <c r="AT1361" s="154"/>
      <c r="AU1361" s="154"/>
      <c r="AV1361" s="154"/>
      <c r="AW1361" s="154"/>
      <c r="AX1361" s="154"/>
      <c r="AY1361" s="154"/>
      <c r="AZ1361" s="154"/>
      <c r="BA1361" s="154"/>
      <c r="BB1361" s="154"/>
      <c r="BC1361" s="154"/>
      <c r="BD1361" s="154"/>
      <c r="BE1361" s="154"/>
      <c r="BF1361" s="154"/>
      <c r="BG1361" s="154"/>
      <c r="BH1361" s="154"/>
      <c r="BI1361" s="154"/>
      <c r="BJ1361" s="154"/>
      <c r="BK1361" s="154"/>
      <c r="BL1361" s="154"/>
      <c r="BM1361" s="154"/>
      <c r="BN1361" s="154"/>
      <c r="BO1361" s="154"/>
      <c r="BP1361" s="154"/>
      <c r="BQ1361" s="154"/>
      <c r="BR1361" s="154"/>
      <c r="BS1361" s="154"/>
      <c r="BT1361" s="154"/>
      <c r="BU1361" s="154"/>
      <c r="BV1361" s="154"/>
      <c r="BW1361" s="154"/>
      <c r="BX1361" s="154"/>
      <c r="BY1361" s="154"/>
      <c r="BZ1361" s="154"/>
      <c r="CA1361" s="154"/>
      <c r="CB1361" s="154"/>
      <c r="CC1361" s="154"/>
      <c r="CD1361" s="154"/>
      <c r="CE1361" s="154"/>
      <c r="CF1361" s="154"/>
      <c r="CG1361" s="154"/>
      <c r="CH1361" s="154"/>
      <c r="CI1361" s="154"/>
      <c r="CJ1361" s="154"/>
      <c r="CK1361" s="154"/>
      <c r="CL1361" s="154"/>
      <c r="CM1361" s="154"/>
      <c r="CN1361" s="154"/>
      <c r="CO1361" s="154"/>
      <c r="CP1361" s="154"/>
      <c r="CQ1361" s="154"/>
      <c r="CR1361" s="154"/>
      <c r="CS1361" s="154"/>
      <c r="CT1361" s="154"/>
      <c r="CU1361" s="154"/>
      <c r="CV1361" s="154"/>
      <c r="CW1361" s="154"/>
      <c r="CX1361" s="154"/>
      <c r="CY1361" s="154"/>
      <c r="CZ1361" s="154"/>
      <c r="DA1361" s="154"/>
      <c r="DB1361" s="154"/>
      <c r="DC1361" s="154"/>
      <c r="DD1361" s="154"/>
      <c r="DE1361" s="154"/>
      <c r="DF1361" s="154"/>
      <c r="DG1361" s="154"/>
      <c r="DH1361" s="154"/>
      <c r="DI1361" s="154"/>
      <c r="DJ1361" s="154"/>
      <c r="DK1361" s="154"/>
      <c r="DL1361" s="154"/>
      <c r="DM1361" s="154"/>
      <c r="DN1361" s="154"/>
      <c r="DO1361" s="154"/>
      <c r="DP1361" s="154"/>
      <c r="DQ1361" s="154"/>
      <c r="DR1361" s="154"/>
      <c r="DS1361" s="154"/>
      <c r="DT1361" s="154"/>
      <c r="DU1361" s="154"/>
      <c r="DV1361" s="154"/>
      <c r="DW1361" s="154"/>
      <c r="DX1361" s="154"/>
      <c r="DY1361" s="154"/>
      <c r="DZ1361" s="154"/>
      <c r="EA1361" s="154"/>
      <c r="EB1361" s="154"/>
      <c r="EC1361" s="154"/>
      <c r="ED1361" s="154"/>
      <c r="EE1361" s="154"/>
      <c r="EF1361" s="154"/>
      <c r="EG1361" s="154"/>
      <c r="EH1361" s="154"/>
      <c r="EI1361" s="154"/>
      <c r="EJ1361" s="154"/>
      <c r="EK1361" s="154"/>
      <c r="EL1361" s="154"/>
      <c r="EM1361" s="154"/>
      <c r="EN1361" s="154"/>
      <c r="EO1361" s="154"/>
      <c r="EP1361" s="154"/>
      <c r="EQ1361" s="154"/>
      <c r="ER1361" s="154"/>
      <c r="ES1361" s="154"/>
      <c r="ET1361" s="154"/>
      <c r="EU1361" s="154"/>
      <c r="EV1361" s="154"/>
    </row>
    <row r="1362" spans="32:152" ht="12.75">
      <c r="AF1362" s="154"/>
      <c r="AG1362" s="154"/>
      <c r="AH1362" s="154"/>
      <c r="AI1362" s="154"/>
      <c r="AJ1362" s="154"/>
      <c r="AK1362" s="154"/>
      <c r="AL1362" s="154"/>
      <c r="AM1362" s="154"/>
      <c r="AN1362" s="154"/>
      <c r="AO1362" s="154"/>
      <c r="AP1362" s="154"/>
      <c r="AQ1362" s="154"/>
      <c r="AR1362" s="154"/>
      <c r="AS1362" s="154"/>
      <c r="AT1362" s="154"/>
      <c r="AU1362" s="154"/>
      <c r="AV1362" s="154"/>
      <c r="AW1362" s="154"/>
      <c r="AX1362" s="154"/>
      <c r="AY1362" s="154"/>
      <c r="AZ1362" s="154"/>
      <c r="BA1362" s="154"/>
      <c r="BB1362" s="154"/>
      <c r="BC1362" s="154"/>
      <c r="BD1362" s="154"/>
      <c r="BE1362" s="154"/>
      <c r="BF1362" s="154"/>
      <c r="BG1362" s="154"/>
      <c r="BH1362" s="154"/>
      <c r="BI1362" s="154"/>
      <c r="BJ1362" s="154"/>
      <c r="BK1362" s="154"/>
      <c r="BL1362" s="154"/>
      <c r="BM1362" s="154"/>
      <c r="BN1362" s="154"/>
      <c r="BO1362" s="154"/>
      <c r="BP1362" s="154"/>
      <c r="BQ1362" s="154"/>
      <c r="BR1362" s="154"/>
      <c r="BS1362" s="154"/>
      <c r="BT1362" s="154"/>
      <c r="BU1362" s="154"/>
      <c r="BV1362" s="154"/>
      <c r="BW1362" s="154"/>
      <c r="BX1362" s="154"/>
      <c r="BY1362" s="154"/>
      <c r="BZ1362" s="154"/>
      <c r="CA1362" s="154"/>
      <c r="CB1362" s="154"/>
      <c r="CC1362" s="154"/>
      <c r="CD1362" s="154"/>
      <c r="CE1362" s="154"/>
      <c r="CF1362" s="154"/>
      <c r="CG1362" s="154"/>
      <c r="CH1362" s="154"/>
      <c r="CI1362" s="154"/>
      <c r="CJ1362" s="154"/>
      <c r="CK1362" s="154"/>
      <c r="CL1362" s="154"/>
      <c r="CM1362" s="154"/>
      <c r="CN1362" s="154"/>
      <c r="CO1362" s="154"/>
      <c r="CP1362" s="154"/>
      <c r="CQ1362" s="154"/>
      <c r="CR1362" s="154"/>
      <c r="CS1362" s="154"/>
      <c r="CT1362" s="154"/>
      <c r="CU1362" s="154"/>
      <c r="CV1362" s="154"/>
      <c r="CW1362" s="154"/>
      <c r="CX1362" s="154"/>
      <c r="CY1362" s="154"/>
      <c r="CZ1362" s="154"/>
      <c r="DA1362" s="154"/>
      <c r="DB1362" s="154"/>
      <c r="DC1362" s="154"/>
      <c r="DD1362" s="154"/>
      <c r="DE1362" s="154"/>
      <c r="DF1362" s="154"/>
      <c r="DG1362" s="154"/>
      <c r="DH1362" s="154"/>
      <c r="DI1362" s="154"/>
      <c r="DJ1362" s="154"/>
      <c r="DK1362" s="154"/>
      <c r="DL1362" s="154"/>
      <c r="DM1362" s="154"/>
      <c r="DN1362" s="154"/>
      <c r="DO1362" s="154"/>
      <c r="DP1362" s="154"/>
      <c r="DQ1362" s="154"/>
      <c r="DR1362" s="154"/>
      <c r="DS1362" s="154"/>
      <c r="DT1362" s="154"/>
      <c r="DU1362" s="154"/>
      <c r="DV1362" s="154"/>
      <c r="DW1362" s="154"/>
      <c r="DX1362" s="154"/>
      <c r="DY1362" s="154"/>
      <c r="DZ1362" s="154"/>
      <c r="EA1362" s="154"/>
      <c r="EB1362" s="154"/>
      <c r="EC1362" s="154"/>
      <c r="ED1362" s="154"/>
      <c r="EE1362" s="154"/>
      <c r="EF1362" s="154"/>
      <c r="EG1362" s="154"/>
      <c r="EH1362" s="154"/>
      <c r="EI1362" s="154"/>
      <c r="EJ1362" s="154"/>
      <c r="EK1362" s="154"/>
      <c r="EL1362" s="154"/>
      <c r="EM1362" s="154"/>
      <c r="EN1362" s="154"/>
      <c r="EO1362" s="154"/>
      <c r="EP1362" s="154"/>
      <c r="EQ1362" s="154"/>
      <c r="ER1362" s="154"/>
      <c r="ES1362" s="154"/>
      <c r="ET1362" s="154"/>
      <c r="EU1362" s="154"/>
      <c r="EV1362" s="154"/>
    </row>
    <row r="1363" spans="32:152" ht="12.75">
      <c r="AF1363" s="154"/>
      <c r="AG1363" s="154"/>
      <c r="AH1363" s="154"/>
      <c r="AI1363" s="154"/>
      <c r="AJ1363" s="154"/>
      <c r="AK1363" s="154"/>
      <c r="AL1363" s="154"/>
      <c r="AM1363" s="154"/>
      <c r="AN1363" s="154"/>
      <c r="AO1363" s="154"/>
      <c r="AP1363" s="154"/>
      <c r="AQ1363" s="154"/>
      <c r="AR1363" s="154"/>
      <c r="AS1363" s="154"/>
      <c r="AT1363" s="154"/>
      <c r="AU1363" s="154"/>
      <c r="AV1363" s="154"/>
      <c r="AW1363" s="154"/>
      <c r="AX1363" s="154"/>
      <c r="AY1363" s="154"/>
      <c r="AZ1363" s="154"/>
      <c r="BA1363" s="154"/>
      <c r="BB1363" s="154"/>
      <c r="BC1363" s="154"/>
      <c r="BD1363" s="154"/>
      <c r="BE1363" s="154"/>
      <c r="BF1363" s="154"/>
      <c r="BG1363" s="154"/>
      <c r="BH1363" s="154"/>
      <c r="BI1363" s="154"/>
      <c r="BJ1363" s="154"/>
      <c r="BK1363" s="154"/>
      <c r="BL1363" s="154"/>
      <c r="BM1363" s="154"/>
      <c r="BN1363" s="154"/>
      <c r="BO1363" s="154"/>
      <c r="BP1363" s="154"/>
      <c r="BQ1363" s="154"/>
      <c r="BR1363" s="154"/>
      <c r="BS1363" s="154"/>
      <c r="BT1363" s="154"/>
      <c r="BU1363" s="154"/>
      <c r="BV1363" s="154"/>
      <c r="BW1363" s="154"/>
      <c r="BX1363" s="154"/>
      <c r="BY1363" s="154"/>
      <c r="BZ1363" s="154"/>
      <c r="CA1363" s="154"/>
      <c r="CB1363" s="154"/>
      <c r="CC1363" s="154"/>
      <c r="CD1363" s="154"/>
      <c r="CE1363" s="154"/>
      <c r="CF1363" s="154"/>
      <c r="CG1363" s="154"/>
      <c r="CH1363" s="154"/>
      <c r="CI1363" s="154"/>
      <c r="CJ1363" s="154"/>
      <c r="CK1363" s="154"/>
      <c r="CL1363" s="154"/>
      <c r="CM1363" s="154"/>
      <c r="CN1363" s="154"/>
      <c r="CO1363" s="154"/>
      <c r="CP1363" s="154"/>
      <c r="CQ1363" s="154"/>
      <c r="CR1363" s="154"/>
      <c r="CS1363" s="154"/>
      <c r="CT1363" s="154"/>
      <c r="CU1363" s="154"/>
      <c r="CV1363" s="154"/>
      <c r="CW1363" s="154"/>
      <c r="CX1363" s="154"/>
      <c r="CY1363" s="154"/>
      <c r="CZ1363" s="154"/>
      <c r="DA1363" s="154"/>
      <c r="DB1363" s="154"/>
      <c r="DC1363" s="154"/>
      <c r="DD1363" s="154"/>
      <c r="DE1363" s="154"/>
      <c r="DF1363" s="154"/>
      <c r="DG1363" s="154"/>
      <c r="DH1363" s="154"/>
      <c r="DI1363" s="154"/>
      <c r="DJ1363" s="154"/>
      <c r="DK1363" s="154"/>
      <c r="DL1363" s="154"/>
      <c r="DM1363" s="154"/>
      <c r="DN1363" s="154"/>
      <c r="DO1363" s="154"/>
      <c r="DP1363" s="154"/>
      <c r="DQ1363" s="154"/>
      <c r="DR1363" s="154"/>
      <c r="DS1363" s="154"/>
      <c r="DT1363" s="154"/>
      <c r="DU1363" s="154"/>
      <c r="DV1363" s="154"/>
      <c r="DW1363" s="154"/>
      <c r="DX1363" s="154"/>
      <c r="DY1363" s="154"/>
      <c r="DZ1363" s="154"/>
      <c r="EA1363" s="154"/>
      <c r="EB1363" s="154"/>
      <c r="EC1363" s="154"/>
      <c r="ED1363" s="154"/>
      <c r="EE1363" s="154"/>
      <c r="EF1363" s="154"/>
      <c r="EG1363" s="154"/>
      <c r="EH1363" s="154"/>
      <c r="EI1363" s="154"/>
      <c r="EJ1363" s="154"/>
      <c r="EK1363" s="154"/>
      <c r="EL1363" s="154"/>
      <c r="EM1363" s="154"/>
      <c r="EN1363" s="154"/>
      <c r="EO1363" s="154"/>
      <c r="EP1363" s="154"/>
      <c r="EQ1363" s="154"/>
      <c r="ER1363" s="154"/>
      <c r="ES1363" s="154"/>
      <c r="ET1363" s="154"/>
      <c r="EU1363" s="154"/>
      <c r="EV1363" s="154"/>
    </row>
    <row r="1364" spans="32:152" ht="12.75">
      <c r="AF1364" s="154"/>
      <c r="AG1364" s="154"/>
      <c r="AH1364" s="154"/>
      <c r="AI1364" s="154"/>
      <c r="AJ1364" s="154"/>
      <c r="AK1364" s="154"/>
      <c r="AL1364" s="154"/>
      <c r="AM1364" s="154"/>
      <c r="AN1364" s="154"/>
      <c r="AO1364" s="154"/>
      <c r="AP1364" s="154"/>
      <c r="AQ1364" s="154"/>
      <c r="AR1364" s="154"/>
      <c r="AS1364" s="154"/>
      <c r="AT1364" s="154"/>
      <c r="AU1364" s="154"/>
      <c r="AV1364" s="154"/>
      <c r="AW1364" s="154"/>
      <c r="AX1364" s="154"/>
      <c r="AY1364" s="154"/>
      <c r="AZ1364" s="154"/>
      <c r="BA1364" s="154"/>
      <c r="BB1364" s="154"/>
      <c r="BC1364" s="154"/>
      <c r="BD1364" s="154"/>
      <c r="BE1364" s="154"/>
      <c r="BF1364" s="154"/>
      <c r="BG1364" s="154"/>
      <c r="BH1364" s="154"/>
      <c r="BI1364" s="154"/>
      <c r="BJ1364" s="154"/>
      <c r="BK1364" s="154"/>
      <c r="BL1364" s="154"/>
      <c r="BM1364" s="154"/>
      <c r="BN1364" s="154"/>
      <c r="BO1364" s="154"/>
      <c r="BP1364" s="154"/>
      <c r="BQ1364" s="154"/>
      <c r="BR1364" s="154"/>
      <c r="BS1364" s="154"/>
      <c r="BT1364" s="154"/>
      <c r="BU1364" s="154"/>
      <c r="BV1364" s="154"/>
      <c r="BW1364" s="154"/>
      <c r="BX1364" s="154"/>
      <c r="BY1364" s="154"/>
      <c r="BZ1364" s="154"/>
      <c r="CA1364" s="154"/>
      <c r="CB1364" s="154"/>
      <c r="CC1364" s="154"/>
      <c r="CD1364" s="154"/>
      <c r="CE1364" s="154"/>
      <c r="CF1364" s="154"/>
      <c r="CG1364" s="154"/>
      <c r="CH1364" s="154"/>
      <c r="CI1364" s="154"/>
      <c r="CJ1364" s="154"/>
      <c r="CK1364" s="154"/>
      <c r="CL1364" s="154"/>
      <c r="CM1364" s="154"/>
      <c r="CN1364" s="154"/>
      <c r="CO1364" s="154"/>
      <c r="CP1364" s="154"/>
      <c r="CQ1364" s="154"/>
      <c r="CR1364" s="154"/>
      <c r="CS1364" s="154"/>
      <c r="CT1364" s="154"/>
      <c r="CU1364" s="154"/>
      <c r="CV1364" s="154"/>
      <c r="CW1364" s="154"/>
      <c r="CX1364" s="154"/>
      <c r="CY1364" s="154"/>
      <c r="CZ1364" s="154"/>
      <c r="DA1364" s="154"/>
      <c r="DB1364" s="154"/>
      <c r="DC1364" s="154"/>
      <c r="DD1364" s="154"/>
      <c r="DE1364" s="154"/>
      <c r="DF1364" s="154"/>
      <c r="DG1364" s="154"/>
      <c r="DH1364" s="154"/>
      <c r="DI1364" s="154"/>
      <c r="DJ1364" s="154"/>
      <c r="DK1364" s="154"/>
      <c r="DL1364" s="154"/>
      <c r="DM1364" s="154"/>
      <c r="DN1364" s="154"/>
      <c r="DO1364" s="154"/>
      <c r="DP1364" s="154"/>
      <c r="DQ1364" s="154"/>
      <c r="DR1364" s="154"/>
      <c r="DS1364" s="154"/>
      <c r="DT1364" s="154"/>
      <c r="DU1364" s="154"/>
      <c r="DV1364" s="154"/>
      <c r="DW1364" s="154"/>
      <c r="DX1364" s="154"/>
      <c r="DY1364" s="154"/>
      <c r="DZ1364" s="154"/>
      <c r="EA1364" s="154"/>
      <c r="EB1364" s="154"/>
      <c r="EC1364" s="154"/>
      <c r="ED1364" s="154"/>
      <c r="EE1364" s="154"/>
      <c r="EF1364" s="154"/>
      <c r="EG1364" s="154"/>
      <c r="EH1364" s="154"/>
      <c r="EI1364" s="154"/>
      <c r="EJ1364" s="154"/>
      <c r="EK1364" s="154"/>
      <c r="EL1364" s="154"/>
      <c r="EM1364" s="154"/>
      <c r="EN1364" s="154"/>
      <c r="EO1364" s="154"/>
      <c r="EP1364" s="154"/>
      <c r="EQ1364" s="154"/>
      <c r="ER1364" s="154"/>
      <c r="ES1364" s="154"/>
      <c r="ET1364" s="154"/>
      <c r="EU1364" s="154"/>
      <c r="EV1364" s="154"/>
    </row>
    <row r="1365" spans="32:152" ht="12.75">
      <c r="AF1365" s="154"/>
      <c r="AG1365" s="154"/>
      <c r="AH1365" s="154"/>
      <c r="AI1365" s="154"/>
      <c r="AJ1365" s="154"/>
      <c r="AK1365" s="154"/>
      <c r="AL1365" s="154"/>
      <c r="AM1365" s="154"/>
      <c r="AN1365" s="154"/>
      <c r="AO1365" s="154"/>
      <c r="AP1365" s="154"/>
      <c r="AQ1365" s="154"/>
      <c r="AR1365" s="154"/>
      <c r="AS1365" s="154"/>
      <c r="AT1365" s="154"/>
      <c r="AU1365" s="154"/>
      <c r="AV1365" s="154"/>
      <c r="AW1365" s="154"/>
      <c r="AX1365" s="154"/>
      <c r="AY1365" s="154"/>
      <c r="AZ1365" s="154"/>
      <c r="BA1365" s="154"/>
      <c r="BB1365" s="154"/>
      <c r="BC1365" s="154"/>
      <c r="BD1365" s="154"/>
      <c r="BE1365" s="154"/>
      <c r="BF1365" s="154"/>
      <c r="BG1365" s="154"/>
      <c r="BH1365" s="154"/>
      <c r="BI1365" s="154"/>
      <c r="BJ1365" s="154"/>
      <c r="BK1365" s="154"/>
      <c r="BL1365" s="154"/>
      <c r="BM1365" s="154"/>
      <c r="BN1365" s="154"/>
      <c r="BO1365" s="154"/>
      <c r="BP1365" s="154"/>
      <c r="BQ1365" s="154"/>
      <c r="BR1365" s="154"/>
      <c r="BS1365" s="154"/>
      <c r="BT1365" s="154"/>
      <c r="BU1365" s="154"/>
      <c r="BV1365" s="154"/>
      <c r="BW1365" s="154"/>
      <c r="BX1365" s="154"/>
      <c r="BY1365" s="154"/>
      <c r="BZ1365" s="154"/>
      <c r="CA1365" s="154"/>
      <c r="CB1365" s="154"/>
      <c r="CC1365" s="154"/>
      <c r="CD1365" s="154"/>
      <c r="CE1365" s="154"/>
      <c r="CF1365" s="154"/>
      <c r="CG1365" s="154"/>
      <c r="CH1365" s="154"/>
      <c r="CI1365" s="154"/>
      <c r="CJ1365" s="154"/>
      <c r="CK1365" s="154"/>
      <c r="CL1365" s="154"/>
      <c r="CM1365" s="154"/>
      <c r="CN1365" s="154"/>
      <c r="CO1365" s="154"/>
      <c r="CP1365" s="154"/>
      <c r="CQ1365" s="154"/>
      <c r="CR1365" s="154"/>
      <c r="CS1365" s="154"/>
      <c r="CT1365" s="154"/>
      <c r="CU1365" s="154"/>
      <c r="CV1365" s="154"/>
      <c r="CW1365" s="154"/>
      <c r="CX1365" s="154"/>
      <c r="CY1365" s="154"/>
      <c r="CZ1365" s="154"/>
      <c r="DA1365" s="154"/>
      <c r="DB1365" s="154"/>
      <c r="DC1365" s="154"/>
      <c r="DD1365" s="154"/>
      <c r="DE1365" s="154"/>
      <c r="DF1365" s="154"/>
      <c r="DG1365" s="154"/>
      <c r="DH1365" s="154"/>
      <c r="DI1365" s="154"/>
      <c r="DJ1365" s="154"/>
      <c r="DK1365" s="154"/>
      <c r="DL1365" s="154"/>
      <c r="DM1365" s="154"/>
      <c r="DN1365" s="154"/>
      <c r="DO1365" s="154"/>
      <c r="DP1365" s="154"/>
      <c r="DQ1365" s="154"/>
      <c r="DR1365" s="154"/>
      <c r="DS1365" s="154"/>
      <c r="DT1365" s="154"/>
      <c r="DU1365" s="154"/>
      <c r="DV1365" s="154"/>
      <c r="DW1365" s="154"/>
      <c r="DX1365" s="154"/>
      <c r="DY1365" s="154"/>
      <c r="DZ1365" s="154"/>
      <c r="EA1365" s="154"/>
      <c r="EB1365" s="154"/>
      <c r="EC1365" s="154"/>
      <c r="ED1365" s="154"/>
      <c r="EE1365" s="154"/>
      <c r="EF1365" s="154"/>
      <c r="EG1365" s="154"/>
      <c r="EH1365" s="154"/>
      <c r="EI1365" s="154"/>
      <c r="EJ1365" s="154"/>
      <c r="EK1365" s="154"/>
      <c r="EL1365" s="154"/>
      <c r="EM1365" s="154"/>
      <c r="EN1365" s="154"/>
      <c r="EO1365" s="154"/>
      <c r="EP1365" s="154"/>
      <c r="EQ1365" s="154"/>
      <c r="ER1365" s="154"/>
      <c r="ES1365" s="154"/>
      <c r="ET1365" s="154"/>
      <c r="EU1365" s="154"/>
      <c r="EV1365" s="154"/>
    </row>
    <row r="1366" spans="32:152" ht="12.75">
      <c r="AF1366" s="154"/>
      <c r="AG1366" s="154"/>
      <c r="AH1366" s="154"/>
      <c r="AI1366" s="154"/>
      <c r="AJ1366" s="154"/>
      <c r="AK1366" s="154"/>
      <c r="AL1366" s="154"/>
      <c r="AM1366" s="154"/>
      <c r="AN1366" s="154"/>
      <c r="AO1366" s="154"/>
      <c r="AP1366" s="154"/>
      <c r="AQ1366" s="154"/>
      <c r="AR1366" s="154"/>
      <c r="AS1366" s="154"/>
      <c r="AT1366" s="154"/>
      <c r="AU1366" s="154"/>
      <c r="AV1366" s="154"/>
      <c r="AW1366" s="154"/>
      <c r="AX1366" s="154"/>
      <c r="AY1366" s="154"/>
      <c r="AZ1366" s="154"/>
      <c r="BA1366" s="154"/>
      <c r="BB1366" s="154"/>
      <c r="BC1366" s="154"/>
      <c r="BD1366" s="154"/>
      <c r="BE1366" s="154"/>
      <c r="BF1366" s="154"/>
      <c r="BG1366" s="154"/>
      <c r="BH1366" s="154"/>
      <c r="BI1366" s="154"/>
      <c r="BJ1366" s="154"/>
      <c r="BK1366" s="154"/>
      <c r="BL1366" s="154"/>
      <c r="BM1366" s="154"/>
      <c r="BN1366" s="154"/>
      <c r="BO1366" s="154"/>
      <c r="BP1366" s="154"/>
      <c r="BQ1366" s="154"/>
      <c r="BR1366" s="154"/>
      <c r="BS1366" s="154"/>
      <c r="BT1366" s="154"/>
      <c r="BU1366" s="154"/>
      <c r="BV1366" s="154"/>
      <c r="BW1366" s="154"/>
      <c r="BX1366" s="154"/>
      <c r="BY1366" s="154"/>
      <c r="BZ1366" s="154"/>
      <c r="CA1366" s="154"/>
      <c r="CB1366" s="154"/>
      <c r="CC1366" s="154"/>
      <c r="CD1366" s="154"/>
      <c r="CE1366" s="154"/>
      <c r="CF1366" s="154"/>
      <c r="CG1366" s="154"/>
      <c r="CH1366" s="154"/>
      <c r="CI1366" s="154"/>
      <c r="CJ1366" s="154"/>
      <c r="CK1366" s="154"/>
      <c r="CL1366" s="154"/>
      <c r="CM1366" s="154"/>
      <c r="CN1366" s="154"/>
      <c r="CO1366" s="154"/>
      <c r="CP1366" s="154"/>
      <c r="CQ1366" s="154"/>
      <c r="CR1366" s="154"/>
      <c r="CS1366" s="154"/>
      <c r="CT1366" s="154"/>
      <c r="CU1366" s="154"/>
      <c r="CV1366" s="154"/>
      <c r="CW1366" s="154"/>
      <c r="CX1366" s="154"/>
      <c r="CY1366" s="154"/>
      <c r="CZ1366" s="154"/>
      <c r="DA1366" s="154"/>
      <c r="DB1366" s="154"/>
      <c r="DC1366" s="154"/>
      <c r="DD1366" s="154"/>
      <c r="DE1366" s="154"/>
      <c r="DF1366" s="154"/>
      <c r="DG1366" s="154"/>
      <c r="DH1366" s="154"/>
      <c r="DI1366" s="154"/>
      <c r="DJ1366" s="154"/>
      <c r="DK1366" s="154"/>
      <c r="DL1366" s="154"/>
      <c r="DM1366" s="154"/>
      <c r="DN1366" s="154"/>
      <c r="DO1366" s="154"/>
      <c r="DP1366" s="154"/>
      <c r="DQ1366" s="154"/>
      <c r="DR1366" s="154"/>
      <c r="DS1366" s="154"/>
      <c r="DT1366" s="154"/>
      <c r="DU1366" s="154"/>
      <c r="DV1366" s="154"/>
      <c r="DW1366" s="154"/>
      <c r="DX1366" s="154"/>
      <c r="DY1366" s="154"/>
      <c r="DZ1366" s="154"/>
      <c r="EA1366" s="154"/>
      <c r="EB1366" s="154"/>
      <c r="EC1366" s="154"/>
      <c r="ED1366" s="154"/>
      <c r="EE1366" s="154"/>
      <c r="EF1366" s="154"/>
      <c r="EG1366" s="154"/>
      <c r="EH1366" s="154"/>
      <c r="EI1366" s="154"/>
      <c r="EJ1366" s="154"/>
      <c r="EK1366" s="154"/>
      <c r="EL1366" s="154"/>
      <c r="EM1366" s="154"/>
      <c r="EN1366" s="154"/>
      <c r="EO1366" s="154"/>
      <c r="EP1366" s="154"/>
      <c r="EQ1366" s="154"/>
      <c r="ER1366" s="154"/>
      <c r="ES1366" s="154"/>
      <c r="ET1366" s="154"/>
      <c r="EU1366" s="154"/>
      <c r="EV1366" s="154"/>
    </row>
    <row r="1367" spans="32:152" ht="12.75">
      <c r="AF1367" s="154"/>
      <c r="AG1367" s="154"/>
      <c r="AH1367" s="154"/>
      <c r="AI1367" s="154"/>
      <c r="AJ1367" s="154"/>
      <c r="AK1367" s="154"/>
      <c r="AL1367" s="154"/>
      <c r="AM1367" s="154"/>
      <c r="AN1367" s="154"/>
      <c r="AO1367" s="154"/>
      <c r="AP1367" s="154"/>
      <c r="AQ1367" s="154"/>
      <c r="AR1367" s="154"/>
      <c r="AS1367" s="154"/>
      <c r="AT1367" s="154"/>
      <c r="AU1367" s="154"/>
      <c r="AV1367" s="154"/>
      <c r="AW1367" s="154"/>
      <c r="AX1367" s="154"/>
      <c r="AY1367" s="154"/>
      <c r="AZ1367" s="154"/>
      <c r="BA1367" s="154"/>
      <c r="BB1367" s="154"/>
      <c r="BC1367" s="154"/>
      <c r="BD1367" s="154"/>
      <c r="BE1367" s="154"/>
      <c r="BF1367" s="154"/>
      <c r="BG1367" s="154"/>
      <c r="BH1367" s="154"/>
      <c r="BI1367" s="154"/>
      <c r="BJ1367" s="154"/>
      <c r="BK1367" s="154"/>
      <c r="BL1367" s="154"/>
      <c r="BM1367" s="154"/>
      <c r="BN1367" s="154"/>
      <c r="BO1367" s="154"/>
      <c r="BP1367" s="154"/>
      <c r="BQ1367" s="154"/>
      <c r="BR1367" s="154"/>
      <c r="BS1367" s="154"/>
      <c r="BT1367" s="154"/>
      <c r="BU1367" s="154"/>
      <c r="BV1367" s="154"/>
      <c r="BW1367" s="154"/>
      <c r="BX1367" s="154"/>
      <c r="BY1367" s="154"/>
      <c r="BZ1367" s="154"/>
      <c r="CA1367" s="154"/>
      <c r="CB1367" s="154"/>
      <c r="CC1367" s="154"/>
      <c r="CD1367" s="154"/>
      <c r="CE1367" s="154"/>
      <c r="CF1367" s="154"/>
      <c r="CG1367" s="154"/>
      <c r="CH1367" s="154"/>
      <c r="CI1367" s="154"/>
      <c r="CJ1367" s="154"/>
      <c r="CK1367" s="154"/>
      <c r="CL1367" s="154"/>
      <c r="CM1367" s="154"/>
      <c r="CN1367" s="154"/>
      <c r="CO1367" s="154"/>
      <c r="CP1367" s="154"/>
      <c r="CQ1367" s="154"/>
      <c r="CR1367" s="154"/>
      <c r="CS1367" s="154"/>
      <c r="CT1367" s="154"/>
      <c r="CU1367" s="154"/>
      <c r="CV1367" s="154"/>
      <c r="CW1367" s="154"/>
      <c r="CX1367" s="154"/>
      <c r="CY1367" s="154"/>
      <c r="CZ1367" s="154"/>
      <c r="DA1367" s="154"/>
      <c r="DB1367" s="154"/>
      <c r="DC1367" s="154"/>
      <c r="DD1367" s="154"/>
      <c r="DE1367" s="154"/>
      <c r="DF1367" s="154"/>
      <c r="DG1367" s="154"/>
      <c r="DH1367" s="154"/>
      <c r="DI1367" s="154"/>
      <c r="DJ1367" s="154"/>
      <c r="DK1367" s="154"/>
      <c r="DL1367" s="154"/>
      <c r="DM1367" s="154"/>
      <c r="DN1367" s="154"/>
      <c r="DO1367" s="154"/>
      <c r="DP1367" s="154"/>
      <c r="DQ1367" s="154"/>
      <c r="DR1367" s="154"/>
      <c r="DS1367" s="154"/>
      <c r="DT1367" s="154"/>
      <c r="DU1367" s="154"/>
      <c r="DV1367" s="154"/>
      <c r="DW1367" s="154"/>
      <c r="DX1367" s="154"/>
      <c r="DY1367" s="154"/>
      <c r="DZ1367" s="154"/>
      <c r="EA1367" s="154"/>
      <c r="EB1367" s="154"/>
      <c r="EC1367" s="154"/>
      <c r="ED1367" s="154"/>
      <c r="EE1367" s="154"/>
      <c r="EF1367" s="154"/>
      <c r="EG1367" s="154"/>
      <c r="EH1367" s="154"/>
      <c r="EI1367" s="154"/>
      <c r="EJ1367" s="154"/>
      <c r="EK1367" s="154"/>
      <c r="EL1367" s="154"/>
      <c r="EM1367" s="154"/>
      <c r="EN1367" s="154"/>
      <c r="EO1367" s="154"/>
      <c r="EP1367" s="154"/>
      <c r="EQ1367" s="154"/>
      <c r="ER1367" s="154"/>
      <c r="ES1367" s="154"/>
      <c r="ET1367" s="154"/>
      <c r="EU1367" s="154"/>
      <c r="EV1367" s="154"/>
    </row>
    <row r="1368" spans="32:152" ht="12.75">
      <c r="AF1368" s="154"/>
      <c r="AG1368" s="154"/>
      <c r="AH1368" s="154"/>
      <c r="AI1368" s="154"/>
      <c r="AJ1368" s="154"/>
      <c r="AK1368" s="154"/>
      <c r="AL1368" s="154"/>
      <c r="AM1368" s="154"/>
      <c r="AN1368" s="154"/>
      <c r="AO1368" s="154"/>
      <c r="AP1368" s="154"/>
      <c r="AQ1368" s="154"/>
      <c r="AR1368" s="154"/>
      <c r="AS1368" s="154"/>
      <c r="AT1368" s="154"/>
      <c r="AU1368" s="154"/>
      <c r="AV1368" s="154"/>
      <c r="AW1368" s="154"/>
      <c r="AX1368" s="154"/>
      <c r="AY1368" s="154"/>
      <c r="AZ1368" s="154"/>
      <c r="BA1368" s="154"/>
      <c r="BB1368" s="154"/>
      <c r="BC1368" s="154"/>
      <c r="BD1368" s="154"/>
      <c r="BE1368" s="154"/>
      <c r="BF1368" s="154"/>
      <c r="BG1368" s="154"/>
      <c r="BH1368" s="154"/>
      <c r="BI1368" s="154"/>
      <c r="BJ1368" s="154"/>
      <c r="BK1368" s="154"/>
      <c r="BL1368" s="154"/>
      <c r="BM1368" s="154"/>
      <c r="BN1368" s="154"/>
      <c r="BO1368" s="154"/>
      <c r="BP1368" s="154"/>
      <c r="BQ1368" s="154"/>
      <c r="BR1368" s="154"/>
      <c r="BS1368" s="154"/>
      <c r="BT1368" s="154"/>
      <c r="BU1368" s="154"/>
      <c r="BV1368" s="154"/>
      <c r="BW1368" s="154"/>
      <c r="BX1368" s="154"/>
      <c r="BY1368" s="154"/>
      <c r="BZ1368" s="154"/>
      <c r="CA1368" s="154"/>
      <c r="CB1368" s="154"/>
      <c r="CC1368" s="154"/>
      <c r="CD1368" s="154"/>
      <c r="CE1368" s="154"/>
      <c r="CF1368" s="154"/>
      <c r="CG1368" s="154"/>
      <c r="CH1368" s="154"/>
      <c r="CI1368" s="154"/>
      <c r="CJ1368" s="154"/>
      <c r="CK1368" s="154"/>
      <c r="CL1368" s="154"/>
      <c r="CM1368" s="154"/>
      <c r="CN1368" s="154"/>
      <c r="CO1368" s="154"/>
      <c r="CP1368" s="154"/>
      <c r="CQ1368" s="154"/>
      <c r="CR1368" s="154"/>
      <c r="CS1368" s="154"/>
      <c r="CT1368" s="154"/>
      <c r="CU1368" s="154"/>
      <c r="CV1368" s="154"/>
      <c r="CW1368" s="154"/>
      <c r="CX1368" s="154"/>
      <c r="CY1368" s="154"/>
      <c r="CZ1368" s="154"/>
      <c r="DA1368" s="154"/>
      <c r="DB1368" s="154"/>
      <c r="DC1368" s="154"/>
      <c r="DD1368" s="154"/>
      <c r="DE1368" s="154"/>
      <c r="DF1368" s="154"/>
      <c r="DG1368" s="154"/>
      <c r="DH1368" s="154"/>
      <c r="DI1368" s="154"/>
      <c r="DJ1368" s="154"/>
      <c r="DK1368" s="154"/>
      <c r="DL1368" s="154"/>
      <c r="DM1368" s="154"/>
      <c r="DN1368" s="154"/>
      <c r="DO1368" s="154"/>
      <c r="DP1368" s="154"/>
      <c r="DQ1368" s="154"/>
      <c r="DR1368" s="154"/>
      <c r="DS1368" s="154"/>
      <c r="DT1368" s="154"/>
      <c r="DU1368" s="154"/>
      <c r="DV1368" s="154"/>
      <c r="DW1368" s="154"/>
      <c r="DX1368" s="154"/>
      <c r="DY1368" s="154"/>
      <c r="DZ1368" s="154"/>
      <c r="EA1368" s="154"/>
      <c r="EB1368" s="154"/>
      <c r="EC1368" s="154"/>
      <c r="ED1368" s="154"/>
      <c r="EE1368" s="154"/>
      <c r="EF1368" s="154"/>
      <c r="EG1368" s="154"/>
      <c r="EH1368" s="154"/>
      <c r="EI1368" s="154"/>
      <c r="EJ1368" s="154"/>
      <c r="EK1368" s="154"/>
      <c r="EL1368" s="154"/>
      <c r="EM1368" s="154"/>
      <c r="EN1368" s="154"/>
      <c r="EO1368" s="154"/>
      <c r="EP1368" s="154"/>
      <c r="EQ1368" s="154"/>
      <c r="ER1368" s="154"/>
      <c r="ES1368" s="154"/>
      <c r="ET1368" s="154"/>
      <c r="EU1368" s="154"/>
      <c r="EV1368" s="154"/>
    </row>
    <row r="1369" spans="32:152" ht="12.75">
      <c r="AF1369" s="154"/>
      <c r="AG1369" s="154"/>
      <c r="AH1369" s="154"/>
      <c r="AI1369" s="154"/>
      <c r="AJ1369" s="154"/>
      <c r="AK1369" s="154"/>
      <c r="AL1369" s="154"/>
      <c r="AM1369" s="154"/>
      <c r="AN1369" s="154"/>
      <c r="AO1369" s="154"/>
      <c r="AP1369" s="154"/>
      <c r="AQ1369" s="154"/>
      <c r="AR1369" s="154"/>
      <c r="AS1369" s="154"/>
      <c r="AT1369" s="154"/>
      <c r="AU1369" s="154"/>
      <c r="AV1369" s="154"/>
      <c r="AW1369" s="154"/>
      <c r="AX1369" s="154"/>
      <c r="AY1369" s="154"/>
      <c r="AZ1369" s="154"/>
      <c r="BA1369" s="154"/>
      <c r="BB1369" s="154"/>
      <c r="BC1369" s="154"/>
      <c r="BD1369" s="154"/>
      <c r="BE1369" s="154"/>
      <c r="BF1369" s="154"/>
      <c r="BG1369" s="154"/>
      <c r="BH1369" s="154"/>
      <c r="BI1369" s="154"/>
      <c r="BJ1369" s="154"/>
      <c r="BK1369" s="154"/>
      <c r="BL1369" s="154"/>
      <c r="BM1369" s="154"/>
      <c r="BN1369" s="154"/>
      <c r="BO1369" s="154"/>
      <c r="BP1369" s="154"/>
      <c r="BQ1369" s="154"/>
      <c r="BR1369" s="154"/>
      <c r="BS1369" s="154"/>
      <c r="BT1369" s="154"/>
      <c r="BU1369" s="154"/>
      <c r="BV1369" s="154"/>
      <c r="BW1369" s="154"/>
      <c r="BX1369" s="154"/>
      <c r="BY1369" s="154"/>
      <c r="BZ1369" s="154"/>
      <c r="CA1369" s="154"/>
      <c r="CB1369" s="154"/>
      <c r="CC1369" s="154"/>
      <c r="CD1369" s="154"/>
      <c r="CE1369" s="154"/>
      <c r="CF1369" s="154"/>
      <c r="CG1369" s="154"/>
      <c r="CH1369" s="154"/>
      <c r="CI1369" s="154"/>
      <c r="CJ1369" s="154"/>
      <c r="CK1369" s="154"/>
      <c r="CL1369" s="154"/>
      <c r="CM1369" s="154"/>
      <c r="CN1369" s="154"/>
      <c r="CO1369" s="154"/>
      <c r="CP1369" s="154"/>
      <c r="CQ1369" s="154"/>
      <c r="CR1369" s="154"/>
      <c r="CS1369" s="154"/>
      <c r="CT1369" s="154"/>
      <c r="CU1369" s="154"/>
      <c r="CV1369" s="154"/>
      <c r="CW1369" s="154"/>
      <c r="CX1369" s="154"/>
      <c r="CY1369" s="154"/>
      <c r="CZ1369" s="154"/>
      <c r="DA1369" s="154"/>
      <c r="DB1369" s="154"/>
      <c r="DC1369" s="154"/>
      <c r="DD1369" s="154"/>
      <c r="DE1369" s="154"/>
      <c r="DF1369" s="154"/>
      <c r="DG1369" s="154"/>
      <c r="DH1369" s="154"/>
      <c r="DI1369" s="154"/>
      <c r="DJ1369" s="154"/>
      <c r="DK1369" s="154"/>
      <c r="DL1369" s="154"/>
      <c r="DM1369" s="154"/>
      <c r="DN1369" s="154"/>
      <c r="DO1369" s="154"/>
      <c r="DP1369" s="154"/>
      <c r="DQ1369" s="154"/>
      <c r="DR1369" s="154"/>
      <c r="DS1369" s="154"/>
      <c r="DT1369" s="154"/>
      <c r="DU1369" s="154"/>
      <c r="DV1369" s="154"/>
      <c r="DW1369" s="154"/>
      <c r="DX1369" s="154"/>
      <c r="DY1369" s="154"/>
      <c r="DZ1369" s="154"/>
      <c r="EA1369" s="154"/>
      <c r="EB1369" s="154"/>
      <c r="EC1369" s="154"/>
      <c r="ED1369" s="154"/>
      <c r="EE1369" s="154"/>
      <c r="EF1369" s="154"/>
      <c r="EG1369" s="154"/>
      <c r="EH1369" s="154"/>
      <c r="EI1369" s="154"/>
      <c r="EJ1369" s="154"/>
      <c r="EK1369" s="154"/>
      <c r="EL1369" s="154"/>
      <c r="EM1369" s="154"/>
      <c r="EN1369" s="154"/>
      <c r="EO1369" s="154"/>
      <c r="EP1369" s="154"/>
      <c r="EQ1369" s="154"/>
      <c r="ER1369" s="154"/>
      <c r="ES1369" s="154"/>
      <c r="ET1369" s="154"/>
      <c r="EU1369" s="154"/>
      <c r="EV1369" s="154"/>
    </row>
    <row r="1370" spans="32:152" ht="12.75">
      <c r="AF1370" s="154"/>
      <c r="AG1370" s="154"/>
      <c r="AH1370" s="154"/>
      <c r="AI1370" s="154"/>
      <c r="AJ1370" s="154"/>
      <c r="AK1370" s="154"/>
      <c r="AL1370" s="154"/>
      <c r="AM1370" s="154"/>
      <c r="AN1370" s="154"/>
      <c r="AO1370" s="154"/>
      <c r="AP1370" s="154"/>
      <c r="AQ1370" s="154"/>
      <c r="AR1370" s="154"/>
      <c r="AS1370" s="154"/>
      <c r="AT1370" s="154"/>
      <c r="AU1370" s="154"/>
      <c r="AV1370" s="154"/>
      <c r="AW1370" s="154"/>
      <c r="AX1370" s="154"/>
      <c r="AY1370" s="154"/>
      <c r="AZ1370" s="154"/>
      <c r="BA1370" s="154"/>
      <c r="BB1370" s="154"/>
      <c r="BC1370" s="154"/>
      <c r="BD1370" s="154"/>
      <c r="BE1370" s="154"/>
      <c r="BF1370" s="154"/>
      <c r="BG1370" s="154"/>
      <c r="BH1370" s="154"/>
      <c r="BI1370" s="154"/>
      <c r="BJ1370" s="154"/>
      <c r="BK1370" s="154"/>
      <c r="BL1370" s="154"/>
      <c r="BM1370" s="154"/>
      <c r="BN1370" s="154"/>
      <c r="BO1370" s="154"/>
      <c r="BP1370" s="154"/>
      <c r="BQ1370" s="154"/>
      <c r="BR1370" s="154"/>
      <c r="BS1370" s="154"/>
      <c r="BT1370" s="154"/>
      <c r="BU1370" s="154"/>
      <c r="BV1370" s="154"/>
      <c r="BW1370" s="154"/>
      <c r="BX1370" s="154"/>
      <c r="BY1370" s="154"/>
      <c r="BZ1370" s="154"/>
      <c r="CA1370" s="154"/>
      <c r="CB1370" s="154"/>
      <c r="CC1370" s="154"/>
      <c r="CD1370" s="154"/>
      <c r="CE1370" s="154"/>
      <c r="CF1370" s="154"/>
      <c r="CG1370" s="154"/>
      <c r="CH1370" s="154"/>
      <c r="CI1370" s="154"/>
      <c r="CJ1370" s="154"/>
      <c r="CK1370" s="154"/>
      <c r="CL1370" s="154"/>
      <c r="CM1370" s="154"/>
      <c r="CN1370" s="154"/>
      <c r="CO1370" s="154"/>
      <c r="CP1370" s="154"/>
      <c r="CQ1370" s="154"/>
      <c r="CR1370" s="154"/>
      <c r="CS1370" s="154"/>
      <c r="CT1370" s="154"/>
      <c r="CU1370" s="154"/>
      <c r="CV1370" s="154"/>
      <c r="CW1370" s="154"/>
      <c r="CX1370" s="154"/>
      <c r="CY1370" s="154"/>
      <c r="CZ1370" s="154"/>
      <c r="DA1370" s="154"/>
      <c r="DB1370" s="154"/>
      <c r="DC1370" s="154"/>
      <c r="DD1370" s="154"/>
      <c r="DE1370" s="154"/>
      <c r="DF1370" s="154"/>
      <c r="DG1370" s="154"/>
      <c r="DH1370" s="154"/>
      <c r="DI1370" s="154"/>
      <c r="DJ1370" s="154"/>
      <c r="DK1370" s="154"/>
      <c r="DL1370" s="154"/>
      <c r="DM1370" s="154"/>
      <c r="DN1370" s="154"/>
      <c r="DO1370" s="154"/>
      <c r="DP1370" s="154"/>
      <c r="DQ1370" s="154"/>
      <c r="DR1370" s="154"/>
      <c r="DS1370" s="154"/>
      <c r="DT1370" s="154"/>
      <c r="DU1370" s="154"/>
      <c r="DV1370" s="154"/>
      <c r="DW1370" s="154"/>
      <c r="DX1370" s="154"/>
      <c r="DY1370" s="154"/>
      <c r="DZ1370" s="154"/>
      <c r="EA1370" s="154"/>
      <c r="EB1370" s="154"/>
      <c r="EC1370" s="154"/>
      <c r="ED1370" s="154"/>
      <c r="EE1370" s="154"/>
      <c r="EF1370" s="154"/>
      <c r="EG1370" s="154"/>
      <c r="EH1370" s="154"/>
      <c r="EI1370" s="154"/>
      <c r="EJ1370" s="154"/>
      <c r="EK1370" s="154"/>
      <c r="EL1370" s="154"/>
      <c r="EM1370" s="154"/>
      <c r="EN1370" s="154"/>
      <c r="EO1370" s="154"/>
      <c r="EP1370" s="154"/>
      <c r="EQ1370" s="154"/>
      <c r="ER1370" s="154"/>
      <c r="ES1370" s="154"/>
      <c r="ET1370" s="154"/>
      <c r="EU1370" s="154"/>
      <c r="EV1370" s="154"/>
    </row>
    <row r="1371" spans="32:152" ht="12.75">
      <c r="AF1371" s="154"/>
      <c r="AG1371" s="154"/>
      <c r="AH1371" s="154"/>
      <c r="AI1371" s="154"/>
      <c r="AJ1371" s="154"/>
      <c r="AK1371" s="154"/>
      <c r="AL1371" s="154"/>
      <c r="AM1371" s="154"/>
      <c r="AN1371" s="154"/>
      <c r="AO1371" s="154"/>
      <c r="AP1371" s="154"/>
      <c r="AQ1371" s="154"/>
      <c r="AR1371" s="154"/>
      <c r="AS1371" s="154"/>
      <c r="AT1371" s="154"/>
      <c r="AU1371" s="154"/>
      <c r="AV1371" s="154"/>
      <c r="AW1371" s="154"/>
      <c r="AX1371" s="154"/>
      <c r="AY1371" s="154"/>
      <c r="AZ1371" s="154"/>
      <c r="BA1371" s="154"/>
      <c r="BB1371" s="154"/>
      <c r="BC1371" s="154"/>
      <c r="BD1371" s="154"/>
      <c r="BE1371" s="154"/>
      <c r="BF1371" s="154"/>
      <c r="BG1371" s="154"/>
      <c r="BH1371" s="154"/>
      <c r="BI1371" s="154"/>
      <c r="BJ1371" s="154"/>
      <c r="BK1371" s="154"/>
      <c r="BL1371" s="154"/>
      <c r="BM1371" s="154"/>
      <c r="BN1371" s="154"/>
      <c r="BO1371" s="154"/>
      <c r="BP1371" s="154"/>
      <c r="BQ1371" s="154"/>
      <c r="BR1371" s="154"/>
      <c r="BS1371" s="154"/>
      <c r="BT1371" s="154"/>
      <c r="BU1371" s="154"/>
      <c r="BV1371" s="154"/>
      <c r="BW1371" s="154"/>
      <c r="BX1371" s="154"/>
      <c r="BY1371" s="154"/>
      <c r="BZ1371" s="154"/>
      <c r="CA1371" s="154"/>
      <c r="CB1371" s="154"/>
      <c r="CC1371" s="154"/>
      <c r="CD1371" s="154"/>
      <c r="CE1371" s="154"/>
      <c r="CF1371" s="154"/>
      <c r="CG1371" s="154"/>
      <c r="CH1371" s="154"/>
      <c r="CI1371" s="154"/>
      <c r="CJ1371" s="154"/>
      <c r="CK1371" s="154"/>
      <c r="CL1371" s="154"/>
      <c r="CM1371" s="154"/>
      <c r="CN1371" s="154"/>
      <c r="CO1371" s="154"/>
      <c r="CP1371" s="154"/>
      <c r="CQ1371" s="154"/>
      <c r="CR1371" s="154"/>
      <c r="CS1371" s="154"/>
      <c r="CT1371" s="154"/>
      <c r="CU1371" s="154"/>
      <c r="CV1371" s="154"/>
      <c r="CW1371" s="154"/>
      <c r="CX1371" s="154"/>
      <c r="CY1371" s="154"/>
      <c r="CZ1371" s="154"/>
      <c r="DA1371" s="154"/>
      <c r="DB1371" s="154"/>
      <c r="DC1371" s="154"/>
      <c r="DD1371" s="154"/>
      <c r="DE1371" s="154"/>
      <c r="DF1371" s="154"/>
      <c r="DG1371" s="154"/>
      <c r="DH1371" s="154"/>
      <c r="DI1371" s="154"/>
      <c r="DJ1371" s="154"/>
      <c r="DK1371" s="154"/>
      <c r="DL1371" s="154"/>
      <c r="DM1371" s="154"/>
      <c r="DN1371" s="154"/>
      <c r="DO1371" s="154"/>
      <c r="DP1371" s="154"/>
      <c r="DQ1371" s="154"/>
      <c r="DR1371" s="154"/>
      <c r="DS1371" s="154"/>
      <c r="DT1371" s="154"/>
      <c r="DU1371" s="154"/>
      <c r="DV1371" s="154"/>
      <c r="DW1371" s="154"/>
      <c r="DX1371" s="154"/>
      <c r="DY1371" s="154"/>
      <c r="DZ1371" s="154"/>
      <c r="EA1371" s="154"/>
      <c r="EB1371" s="154"/>
      <c r="EC1371" s="154"/>
      <c r="ED1371" s="154"/>
      <c r="EE1371" s="154"/>
      <c r="EF1371" s="154"/>
      <c r="EG1371" s="154"/>
      <c r="EH1371" s="154"/>
      <c r="EI1371" s="154"/>
      <c r="EJ1371" s="154"/>
      <c r="EK1371" s="154"/>
      <c r="EL1371" s="154"/>
      <c r="EM1371" s="154"/>
      <c r="EN1371" s="154"/>
      <c r="EO1371" s="154"/>
      <c r="EP1371" s="154"/>
      <c r="EQ1371" s="154"/>
      <c r="ER1371" s="154"/>
      <c r="ES1371" s="154"/>
      <c r="ET1371" s="154"/>
      <c r="EU1371" s="154"/>
      <c r="EV1371" s="154"/>
    </row>
    <row r="1372" spans="32:152" ht="12.75">
      <c r="AF1372" s="154"/>
      <c r="AG1372" s="154"/>
      <c r="AH1372" s="154"/>
      <c r="AI1372" s="154"/>
      <c r="AJ1372" s="154"/>
      <c r="AK1372" s="154"/>
      <c r="AL1372" s="154"/>
      <c r="AM1372" s="154"/>
      <c r="AN1372" s="154"/>
      <c r="AO1372" s="154"/>
      <c r="AP1372" s="154"/>
      <c r="AQ1372" s="154"/>
      <c r="AR1372" s="154"/>
      <c r="AS1372" s="154"/>
      <c r="AT1372" s="154"/>
      <c r="AU1372" s="154"/>
      <c r="AV1372" s="154"/>
      <c r="AW1372" s="154"/>
      <c r="AX1372" s="154"/>
      <c r="AY1372" s="154"/>
      <c r="AZ1372" s="154"/>
      <c r="BA1372" s="154"/>
      <c r="BB1372" s="154"/>
      <c r="BC1372" s="154"/>
      <c r="BD1372" s="154"/>
      <c r="BE1372" s="154"/>
      <c r="BF1372" s="154"/>
      <c r="BG1372" s="154"/>
      <c r="BH1372" s="154"/>
      <c r="BI1372" s="154"/>
      <c r="BJ1372" s="154"/>
      <c r="BK1372" s="154"/>
      <c r="BL1372" s="154"/>
      <c r="BM1372" s="154"/>
      <c r="BN1372" s="154"/>
      <c r="BO1372" s="154"/>
      <c r="BP1372" s="154"/>
      <c r="BQ1372" s="154"/>
      <c r="BR1372" s="154"/>
      <c r="BS1372" s="154"/>
      <c r="BT1372" s="154"/>
      <c r="BU1372" s="154"/>
      <c r="BV1372" s="154"/>
      <c r="BW1372" s="154"/>
      <c r="BX1372" s="154"/>
      <c r="BY1372" s="154"/>
      <c r="BZ1372" s="154"/>
      <c r="CA1372" s="154"/>
      <c r="CB1372" s="154"/>
      <c r="CC1372" s="154"/>
      <c r="CD1372" s="154"/>
      <c r="CE1372" s="154"/>
      <c r="CF1372" s="154"/>
      <c r="CG1372" s="154"/>
      <c r="CH1372" s="154"/>
      <c r="CI1372" s="154"/>
      <c r="CJ1372" s="154"/>
      <c r="CK1372" s="154"/>
      <c r="CL1372" s="154"/>
      <c r="CM1372" s="154"/>
      <c r="CN1372" s="154"/>
      <c r="CO1372" s="154"/>
      <c r="CP1372" s="154"/>
      <c r="CQ1372" s="154"/>
      <c r="CR1372" s="154"/>
      <c r="CS1372" s="154"/>
      <c r="CT1372" s="154"/>
      <c r="CU1372" s="154"/>
      <c r="CV1372" s="154"/>
      <c r="CW1372" s="154"/>
      <c r="CX1372" s="154"/>
      <c r="CY1372" s="154"/>
      <c r="CZ1372" s="154"/>
      <c r="DA1372" s="154"/>
      <c r="DB1372" s="154"/>
      <c r="DC1372" s="154"/>
      <c r="DD1372" s="154"/>
      <c r="DE1372" s="154"/>
      <c r="DF1372" s="154"/>
      <c r="DG1372" s="154"/>
      <c r="DH1372" s="154"/>
      <c r="DI1372" s="154"/>
      <c r="DJ1372" s="154"/>
      <c r="DK1372" s="154"/>
      <c r="DL1372" s="154"/>
      <c r="DM1372" s="154"/>
      <c r="DN1372" s="154"/>
      <c r="DO1372" s="154"/>
      <c r="DP1372" s="154"/>
      <c r="DQ1372" s="154"/>
      <c r="DR1372" s="154"/>
      <c r="DS1372" s="154"/>
      <c r="DT1372" s="154"/>
      <c r="DU1372" s="154"/>
      <c r="DV1372" s="154"/>
      <c r="DW1372" s="154"/>
      <c r="DX1372" s="154"/>
      <c r="DY1372" s="154"/>
      <c r="DZ1372" s="154"/>
      <c r="EA1372" s="154"/>
      <c r="EB1372" s="154"/>
      <c r="EC1372" s="154"/>
      <c r="ED1372" s="154"/>
      <c r="EE1372" s="154"/>
      <c r="EF1372" s="154"/>
      <c r="EG1372" s="154"/>
      <c r="EH1372" s="154"/>
      <c r="EI1372" s="154"/>
      <c r="EJ1372" s="154"/>
      <c r="EK1372" s="154"/>
      <c r="EL1372" s="154"/>
      <c r="EM1372" s="154"/>
      <c r="EN1372" s="154"/>
      <c r="EO1372" s="154"/>
      <c r="EP1372" s="154"/>
      <c r="EQ1372" s="154"/>
      <c r="ER1372" s="154"/>
      <c r="ES1372" s="154"/>
      <c r="ET1372" s="154"/>
      <c r="EU1372" s="154"/>
      <c r="EV1372" s="154"/>
    </row>
    <row r="1373" spans="32:152" ht="12.75">
      <c r="AF1373" s="154"/>
      <c r="AG1373" s="154"/>
      <c r="AH1373" s="154"/>
      <c r="AI1373" s="154"/>
      <c r="AJ1373" s="154"/>
      <c r="AK1373" s="154"/>
      <c r="AL1373" s="154"/>
      <c r="AM1373" s="154"/>
      <c r="AN1373" s="154"/>
      <c r="AO1373" s="154"/>
      <c r="AP1373" s="154"/>
      <c r="AQ1373" s="154"/>
      <c r="AR1373" s="154"/>
      <c r="AS1373" s="154"/>
      <c r="AT1373" s="154"/>
      <c r="AU1373" s="154"/>
      <c r="AV1373" s="154"/>
      <c r="AW1373" s="154"/>
      <c r="AX1373" s="154"/>
      <c r="AY1373" s="154"/>
      <c r="AZ1373" s="154"/>
      <c r="BA1373" s="154"/>
      <c r="BB1373" s="154"/>
      <c r="BC1373" s="154"/>
      <c r="BD1373" s="154"/>
      <c r="BE1373" s="154"/>
      <c r="BF1373" s="154"/>
      <c r="BG1373" s="154"/>
      <c r="BH1373" s="154"/>
      <c r="BI1373" s="154"/>
      <c r="BJ1373" s="154"/>
      <c r="BK1373" s="154"/>
      <c r="BL1373" s="154"/>
      <c r="BM1373" s="154"/>
      <c r="BN1373" s="154"/>
      <c r="BO1373" s="154"/>
      <c r="BP1373" s="154"/>
      <c r="BQ1373" s="154"/>
      <c r="BR1373" s="154"/>
      <c r="BS1373" s="154"/>
      <c r="BT1373" s="154"/>
      <c r="BU1373" s="154"/>
      <c r="BV1373" s="154"/>
      <c r="BW1373" s="154"/>
      <c r="BX1373" s="154"/>
      <c r="BY1373" s="154"/>
      <c r="BZ1373" s="154"/>
      <c r="CA1373" s="154"/>
      <c r="CB1373" s="154"/>
      <c r="CC1373" s="154"/>
      <c r="CD1373" s="154"/>
      <c r="CE1373" s="154"/>
      <c r="CF1373" s="154"/>
      <c r="CG1373" s="154"/>
      <c r="CH1373" s="154"/>
      <c r="CI1373" s="154"/>
      <c r="CJ1373" s="154"/>
      <c r="CK1373" s="154"/>
      <c r="CL1373" s="154"/>
      <c r="CM1373" s="154"/>
      <c r="CN1373" s="154"/>
      <c r="CO1373" s="154"/>
      <c r="CP1373" s="154"/>
      <c r="CQ1373" s="154"/>
      <c r="CR1373" s="154"/>
      <c r="CS1373" s="154"/>
      <c r="CT1373" s="154"/>
      <c r="CU1373" s="154"/>
      <c r="CV1373" s="154"/>
      <c r="CW1373" s="154"/>
      <c r="CX1373" s="154"/>
      <c r="CY1373" s="154"/>
      <c r="CZ1373" s="154"/>
      <c r="DA1373" s="154"/>
      <c r="DB1373" s="154"/>
      <c r="DC1373" s="154"/>
      <c r="DD1373" s="154"/>
      <c r="DE1373" s="154"/>
      <c r="DF1373" s="154"/>
      <c r="DG1373" s="154"/>
      <c r="DH1373" s="154"/>
      <c r="DI1373" s="154"/>
      <c r="DJ1373" s="154"/>
      <c r="DK1373" s="154"/>
      <c r="DL1373" s="154"/>
      <c r="DM1373" s="154"/>
      <c r="DN1373" s="154"/>
      <c r="DO1373" s="154"/>
      <c r="DP1373" s="154"/>
      <c r="DQ1373" s="154"/>
      <c r="DR1373" s="154"/>
      <c r="DS1373" s="154"/>
      <c r="DT1373" s="154"/>
      <c r="DU1373" s="154"/>
      <c r="DV1373" s="154"/>
      <c r="DW1373" s="154"/>
      <c r="DX1373" s="154"/>
      <c r="DY1373" s="154"/>
      <c r="DZ1373" s="154"/>
      <c r="EA1373" s="154"/>
      <c r="EB1373" s="154"/>
      <c r="EC1373" s="154"/>
      <c r="ED1373" s="154"/>
      <c r="EE1373" s="154"/>
      <c r="EF1373" s="154"/>
      <c r="EG1373" s="154"/>
      <c r="EH1373" s="154"/>
      <c r="EI1373" s="154"/>
      <c r="EJ1373" s="154"/>
      <c r="EK1373" s="154"/>
      <c r="EL1373" s="154"/>
      <c r="EM1373" s="154"/>
      <c r="EN1373" s="154"/>
      <c r="EO1373" s="154"/>
      <c r="EP1373" s="154"/>
      <c r="EQ1373" s="154"/>
      <c r="ER1373" s="154"/>
      <c r="ES1373" s="154"/>
      <c r="ET1373" s="154"/>
      <c r="EU1373" s="154"/>
      <c r="EV1373" s="154"/>
    </row>
    <row r="1374" spans="32:152" ht="12.75">
      <c r="AF1374" s="154"/>
      <c r="AG1374" s="154"/>
      <c r="AH1374" s="154"/>
      <c r="AI1374" s="154"/>
      <c r="AJ1374" s="154"/>
      <c r="AK1374" s="154"/>
      <c r="AL1374" s="154"/>
      <c r="AM1374" s="154"/>
      <c r="AN1374" s="154"/>
      <c r="AO1374" s="154"/>
      <c r="AP1374" s="154"/>
      <c r="AQ1374" s="154"/>
      <c r="AR1374" s="154"/>
      <c r="AS1374" s="154"/>
      <c r="AT1374" s="154"/>
      <c r="AU1374" s="154"/>
      <c r="AV1374" s="154"/>
      <c r="AW1374" s="154"/>
      <c r="AX1374" s="154"/>
      <c r="AY1374" s="154"/>
      <c r="AZ1374" s="154"/>
      <c r="BA1374" s="154"/>
      <c r="BB1374" s="154"/>
      <c r="BC1374" s="154"/>
      <c r="BD1374" s="154"/>
      <c r="BE1374" s="154"/>
      <c r="BF1374" s="154"/>
      <c r="BG1374" s="154"/>
      <c r="BH1374" s="154"/>
      <c r="BI1374" s="154"/>
      <c r="BJ1374" s="154"/>
      <c r="BK1374" s="154"/>
      <c r="BL1374" s="154"/>
      <c r="BM1374" s="154"/>
      <c r="BN1374" s="154"/>
      <c r="BO1374" s="154"/>
      <c r="BP1374" s="154"/>
      <c r="BQ1374" s="154"/>
      <c r="BR1374" s="154"/>
      <c r="BS1374" s="154"/>
      <c r="BT1374" s="154"/>
      <c r="BU1374" s="154"/>
      <c r="BV1374" s="154"/>
      <c r="BW1374" s="154"/>
      <c r="BX1374" s="154"/>
      <c r="BY1374" s="154"/>
      <c r="BZ1374" s="154"/>
      <c r="CA1374" s="154"/>
      <c r="CB1374" s="154"/>
      <c r="CC1374" s="154"/>
      <c r="CD1374" s="154"/>
      <c r="CE1374" s="154"/>
      <c r="CF1374" s="154"/>
      <c r="CG1374" s="154"/>
      <c r="CH1374" s="154"/>
      <c r="CI1374" s="154"/>
      <c r="CJ1374" s="154"/>
      <c r="CK1374" s="154"/>
      <c r="CL1374" s="154"/>
      <c r="CM1374" s="154"/>
      <c r="CN1374" s="154"/>
      <c r="CO1374" s="154"/>
      <c r="CP1374" s="154"/>
      <c r="CQ1374" s="154"/>
      <c r="CR1374" s="154"/>
      <c r="CS1374" s="154"/>
      <c r="CT1374" s="154"/>
      <c r="CU1374" s="154"/>
      <c r="CV1374" s="154"/>
      <c r="CW1374" s="154"/>
      <c r="CX1374" s="154"/>
      <c r="CY1374" s="154"/>
      <c r="CZ1374" s="154"/>
      <c r="DA1374" s="154"/>
      <c r="DB1374" s="154"/>
      <c r="DC1374" s="154"/>
      <c r="DD1374" s="154"/>
      <c r="DE1374" s="154"/>
      <c r="DF1374" s="154"/>
      <c r="DG1374" s="154"/>
      <c r="DH1374" s="154"/>
      <c r="DI1374" s="154"/>
      <c r="DJ1374" s="154"/>
      <c r="DK1374" s="154"/>
      <c r="DL1374" s="154"/>
      <c r="DM1374" s="154"/>
      <c r="DN1374" s="154"/>
      <c r="DO1374" s="154"/>
      <c r="DP1374" s="154"/>
      <c r="DQ1374" s="154"/>
      <c r="DR1374" s="154"/>
      <c r="DS1374" s="154"/>
      <c r="DT1374" s="154"/>
      <c r="DU1374" s="154"/>
      <c r="DV1374" s="154"/>
      <c r="DW1374" s="154"/>
      <c r="DX1374" s="154"/>
      <c r="DY1374" s="154"/>
      <c r="DZ1374" s="154"/>
      <c r="EA1374" s="154"/>
      <c r="EB1374" s="154"/>
      <c r="EC1374" s="154"/>
      <c r="ED1374" s="154"/>
      <c r="EE1374" s="154"/>
      <c r="EF1374" s="154"/>
      <c r="EG1374" s="154"/>
      <c r="EH1374" s="154"/>
      <c r="EI1374" s="154"/>
      <c r="EJ1374" s="154"/>
      <c r="EK1374" s="154"/>
      <c r="EL1374" s="154"/>
      <c r="EM1374" s="154"/>
      <c r="EN1374" s="154"/>
      <c r="EO1374" s="154"/>
      <c r="EP1374" s="154"/>
      <c r="EQ1374" s="154"/>
      <c r="ER1374" s="154"/>
      <c r="ES1374" s="154"/>
      <c r="ET1374" s="154"/>
      <c r="EU1374" s="154"/>
      <c r="EV1374" s="154"/>
    </row>
    <row r="1375" spans="32:152" ht="12.75">
      <c r="AF1375" s="154"/>
      <c r="AG1375" s="154"/>
      <c r="AH1375" s="154"/>
      <c r="AI1375" s="154"/>
      <c r="AJ1375" s="154"/>
      <c r="AK1375" s="154"/>
      <c r="AL1375" s="154"/>
      <c r="AM1375" s="154"/>
      <c r="AN1375" s="154"/>
      <c r="AO1375" s="154"/>
      <c r="AP1375" s="154"/>
      <c r="AQ1375" s="154"/>
      <c r="AR1375" s="154"/>
      <c r="AS1375" s="154"/>
      <c r="AT1375" s="154"/>
      <c r="AU1375" s="154"/>
      <c r="AV1375" s="154"/>
      <c r="AW1375" s="154"/>
      <c r="AX1375" s="154"/>
      <c r="AY1375" s="154"/>
      <c r="AZ1375" s="154"/>
      <c r="BA1375" s="154"/>
      <c r="BB1375" s="154"/>
      <c r="BC1375" s="154"/>
      <c r="BD1375" s="154"/>
      <c r="BE1375" s="154"/>
      <c r="BF1375" s="154"/>
      <c r="BG1375" s="154"/>
      <c r="BH1375" s="154"/>
      <c r="BI1375" s="154"/>
      <c r="BJ1375" s="154"/>
      <c r="BK1375" s="154"/>
      <c r="BL1375" s="154"/>
      <c r="BM1375" s="154"/>
      <c r="BN1375" s="154"/>
      <c r="BO1375" s="154"/>
      <c r="BP1375" s="154"/>
      <c r="BQ1375" s="154"/>
      <c r="BR1375" s="154"/>
      <c r="BS1375" s="154"/>
      <c r="BT1375" s="154"/>
      <c r="BU1375" s="154"/>
      <c r="BV1375" s="154"/>
      <c r="BW1375" s="154"/>
      <c r="BX1375" s="154"/>
      <c r="BY1375" s="154"/>
      <c r="BZ1375" s="154"/>
      <c r="CA1375" s="154"/>
      <c r="CB1375" s="154"/>
      <c r="CC1375" s="154"/>
      <c r="CD1375" s="154"/>
      <c r="CE1375" s="154"/>
      <c r="CF1375" s="154"/>
      <c r="CG1375" s="154"/>
      <c r="CH1375" s="154"/>
      <c r="CI1375" s="154"/>
      <c r="CJ1375" s="154"/>
      <c r="CK1375" s="154"/>
      <c r="CL1375" s="154"/>
      <c r="CM1375" s="154"/>
      <c r="CN1375" s="154"/>
      <c r="CO1375" s="154"/>
      <c r="CP1375" s="154"/>
      <c r="CQ1375" s="154"/>
      <c r="CR1375" s="154"/>
      <c r="CS1375" s="154"/>
      <c r="CT1375" s="154"/>
      <c r="CU1375" s="154"/>
      <c r="CV1375" s="154"/>
      <c r="CW1375" s="154"/>
      <c r="CX1375" s="154"/>
      <c r="CY1375" s="154"/>
      <c r="CZ1375" s="154"/>
      <c r="DA1375" s="154"/>
      <c r="DB1375" s="154"/>
      <c r="DC1375" s="154"/>
      <c r="DD1375" s="154"/>
      <c r="DE1375" s="154"/>
      <c r="DF1375" s="154"/>
      <c r="DG1375" s="154"/>
      <c r="DH1375" s="154"/>
      <c r="DI1375" s="154"/>
      <c r="DJ1375" s="154"/>
      <c r="DK1375" s="154"/>
      <c r="DL1375" s="154"/>
      <c r="DM1375" s="154"/>
      <c r="DN1375" s="154"/>
      <c r="DO1375" s="154"/>
      <c r="DP1375" s="154"/>
      <c r="DQ1375" s="154"/>
      <c r="DR1375" s="154"/>
      <c r="DS1375" s="154"/>
      <c r="DT1375" s="154"/>
      <c r="DU1375" s="154"/>
      <c r="DV1375" s="154"/>
      <c r="DW1375" s="154"/>
      <c r="DX1375" s="154"/>
      <c r="DY1375" s="154"/>
      <c r="DZ1375" s="154"/>
      <c r="EA1375" s="154"/>
      <c r="EB1375" s="154"/>
      <c r="EC1375" s="154"/>
      <c r="ED1375" s="154"/>
      <c r="EE1375" s="154"/>
      <c r="EF1375" s="154"/>
      <c r="EG1375" s="154"/>
      <c r="EH1375" s="154"/>
      <c r="EI1375" s="154"/>
      <c r="EJ1375" s="154"/>
      <c r="EK1375" s="154"/>
      <c r="EL1375" s="154"/>
      <c r="EM1375" s="154"/>
      <c r="EN1375" s="154"/>
      <c r="EO1375" s="154"/>
      <c r="EP1375" s="154"/>
      <c r="EQ1375" s="154"/>
      <c r="ER1375" s="154"/>
      <c r="ES1375" s="154"/>
      <c r="ET1375" s="154"/>
      <c r="EU1375" s="154"/>
      <c r="EV1375" s="154"/>
    </row>
    <row r="1376" spans="32:152" ht="12.75">
      <c r="AF1376" s="154"/>
      <c r="AG1376" s="154"/>
      <c r="AH1376" s="154"/>
      <c r="AI1376" s="154"/>
      <c r="AJ1376" s="154"/>
      <c r="AK1376" s="154"/>
      <c r="AL1376" s="154"/>
      <c r="AM1376" s="154"/>
      <c r="AN1376" s="154"/>
      <c r="AO1376" s="154"/>
      <c r="AP1376" s="154"/>
      <c r="AQ1376" s="154"/>
      <c r="AR1376" s="154"/>
      <c r="AS1376" s="154"/>
      <c r="AT1376" s="154"/>
      <c r="AU1376" s="154"/>
      <c r="AV1376" s="154"/>
      <c r="AW1376" s="154"/>
      <c r="AX1376" s="154"/>
      <c r="AY1376" s="154"/>
      <c r="AZ1376" s="154"/>
      <c r="BA1376" s="154"/>
      <c r="BB1376" s="154"/>
      <c r="BC1376" s="154"/>
      <c r="BD1376" s="154"/>
      <c r="BE1376" s="154"/>
      <c r="BF1376" s="154"/>
      <c r="BG1376" s="154"/>
      <c r="BH1376" s="154"/>
      <c r="BI1376" s="154"/>
      <c r="BJ1376" s="154"/>
      <c r="BK1376" s="154"/>
      <c r="BL1376" s="154"/>
      <c r="BM1376" s="154"/>
      <c r="BN1376" s="154"/>
      <c r="BO1376" s="154"/>
      <c r="BP1376" s="154"/>
      <c r="BQ1376" s="154"/>
      <c r="BR1376" s="154"/>
      <c r="BS1376" s="154"/>
      <c r="BT1376" s="154"/>
      <c r="BU1376" s="154"/>
      <c r="BV1376" s="154"/>
      <c r="BW1376" s="154"/>
      <c r="BX1376" s="154"/>
      <c r="BY1376" s="154"/>
      <c r="BZ1376" s="154"/>
      <c r="CA1376" s="154"/>
      <c r="CB1376" s="154"/>
      <c r="CC1376" s="154"/>
      <c r="CD1376" s="154"/>
      <c r="CE1376" s="154"/>
      <c r="CF1376" s="154"/>
      <c r="CG1376" s="154"/>
      <c r="CH1376" s="154"/>
      <c r="CI1376" s="154"/>
      <c r="CJ1376" s="154"/>
      <c r="CK1376" s="154"/>
      <c r="CL1376" s="154"/>
      <c r="CM1376" s="154"/>
      <c r="CN1376" s="154"/>
      <c r="CO1376" s="154"/>
      <c r="CP1376" s="154"/>
      <c r="CQ1376" s="154"/>
      <c r="CR1376" s="154"/>
      <c r="CS1376" s="154"/>
      <c r="CT1376" s="154"/>
      <c r="CU1376" s="154"/>
      <c r="CV1376" s="154"/>
      <c r="CW1376" s="154"/>
      <c r="CX1376" s="154"/>
      <c r="CY1376" s="154"/>
      <c r="CZ1376" s="154"/>
      <c r="DA1376" s="154"/>
      <c r="DB1376" s="154"/>
      <c r="DC1376" s="154"/>
      <c r="DD1376" s="154"/>
      <c r="DE1376" s="154"/>
      <c r="DF1376" s="154"/>
      <c r="DG1376" s="154"/>
      <c r="DH1376" s="154"/>
      <c r="DI1376" s="154"/>
      <c r="DJ1376" s="154"/>
      <c r="DK1376" s="154"/>
      <c r="DL1376" s="154"/>
      <c r="DM1376" s="154"/>
      <c r="DN1376" s="154"/>
      <c r="DO1376" s="154"/>
      <c r="DP1376" s="154"/>
      <c r="DQ1376" s="154"/>
      <c r="DR1376" s="154"/>
      <c r="DS1376" s="154"/>
      <c r="DT1376" s="154"/>
      <c r="DU1376" s="154"/>
      <c r="DV1376" s="154"/>
      <c r="DW1376" s="154"/>
      <c r="DX1376" s="154"/>
      <c r="DY1376" s="154"/>
      <c r="DZ1376" s="154"/>
      <c r="EA1376" s="154"/>
      <c r="EB1376" s="154"/>
      <c r="EC1376" s="154"/>
      <c r="ED1376" s="154"/>
      <c r="EE1376" s="154"/>
      <c r="EF1376" s="154"/>
      <c r="EG1376" s="154"/>
      <c r="EH1376" s="154"/>
      <c r="EI1376" s="154"/>
      <c r="EJ1376" s="154"/>
      <c r="EK1376" s="154"/>
      <c r="EL1376" s="154"/>
      <c r="EM1376" s="154"/>
      <c r="EN1376" s="154"/>
      <c r="EO1376" s="154"/>
      <c r="EP1376" s="154"/>
      <c r="EQ1376" s="154"/>
      <c r="ER1376" s="154"/>
      <c r="ES1376" s="154"/>
      <c r="ET1376" s="154"/>
      <c r="EU1376" s="154"/>
      <c r="EV1376" s="154"/>
    </row>
    <row r="1377" spans="32:152" ht="12.75">
      <c r="AF1377" s="154"/>
      <c r="AG1377" s="154"/>
      <c r="AH1377" s="154"/>
      <c r="AI1377" s="154"/>
      <c r="AJ1377" s="154"/>
      <c r="AK1377" s="154"/>
      <c r="AL1377" s="154"/>
      <c r="AM1377" s="154"/>
      <c r="AN1377" s="154"/>
      <c r="AO1377" s="154"/>
      <c r="AP1377" s="154"/>
      <c r="AQ1377" s="154"/>
      <c r="AR1377" s="154"/>
      <c r="AS1377" s="154"/>
      <c r="AT1377" s="154"/>
      <c r="AU1377" s="154"/>
      <c r="AV1377" s="154"/>
      <c r="AW1377" s="154"/>
      <c r="AX1377" s="154"/>
      <c r="AY1377" s="154"/>
      <c r="AZ1377" s="154"/>
      <c r="BA1377" s="154"/>
      <c r="BB1377" s="154"/>
      <c r="BC1377" s="154"/>
      <c r="BD1377" s="154"/>
      <c r="BE1377" s="154"/>
      <c r="BF1377" s="154"/>
      <c r="BG1377" s="154"/>
      <c r="BH1377" s="154"/>
      <c r="BI1377" s="154"/>
      <c r="BJ1377" s="154"/>
      <c r="BK1377" s="154"/>
      <c r="BL1377" s="154"/>
      <c r="BM1377" s="154"/>
      <c r="BN1377" s="154"/>
      <c r="BO1377" s="154"/>
      <c r="BP1377" s="154"/>
      <c r="BQ1377" s="154"/>
      <c r="BR1377" s="154"/>
      <c r="BS1377" s="154"/>
      <c r="BT1377" s="154"/>
      <c r="BU1377" s="154"/>
      <c r="BV1377" s="154"/>
      <c r="BW1377" s="154"/>
      <c r="BX1377" s="154"/>
      <c r="BY1377" s="154"/>
      <c r="BZ1377" s="154"/>
      <c r="CA1377" s="154"/>
      <c r="CB1377" s="154"/>
      <c r="CC1377" s="154"/>
      <c r="CD1377" s="154"/>
      <c r="CE1377" s="154"/>
      <c r="CF1377" s="154"/>
      <c r="CG1377" s="154"/>
      <c r="CH1377" s="154"/>
      <c r="CI1377" s="154"/>
      <c r="CJ1377" s="154"/>
      <c r="CK1377" s="154"/>
      <c r="CL1377" s="154"/>
      <c r="CM1377" s="154"/>
      <c r="CN1377" s="154"/>
      <c r="CO1377" s="154"/>
      <c r="CP1377" s="154"/>
      <c r="CQ1377" s="154"/>
      <c r="CR1377" s="154"/>
      <c r="CS1377" s="154"/>
      <c r="CT1377" s="154"/>
      <c r="CU1377" s="154"/>
      <c r="CV1377" s="154"/>
      <c r="CW1377" s="154"/>
      <c r="CX1377" s="154"/>
      <c r="CY1377" s="154"/>
      <c r="CZ1377" s="154"/>
      <c r="DA1377" s="154"/>
      <c r="DB1377" s="154"/>
      <c r="DC1377" s="154"/>
      <c r="DD1377" s="154"/>
      <c r="DE1377" s="154"/>
      <c r="DF1377" s="154"/>
      <c r="DG1377" s="154"/>
      <c r="DH1377" s="154"/>
      <c r="DI1377" s="154"/>
      <c r="DJ1377" s="154"/>
      <c r="DK1377" s="154"/>
      <c r="DL1377" s="154"/>
      <c r="DM1377" s="154"/>
      <c r="DN1377" s="154"/>
      <c r="DO1377" s="154"/>
      <c r="DP1377" s="154"/>
      <c r="DQ1377" s="154"/>
      <c r="DR1377" s="154"/>
      <c r="DS1377" s="154"/>
      <c r="DT1377" s="154"/>
      <c r="DU1377" s="154"/>
      <c r="DV1377" s="154"/>
      <c r="DW1377" s="154"/>
      <c r="DX1377" s="154"/>
      <c r="DY1377" s="154"/>
      <c r="DZ1377" s="154"/>
      <c r="EA1377" s="154"/>
      <c r="EB1377" s="154"/>
      <c r="EC1377" s="154"/>
      <c r="ED1377" s="154"/>
      <c r="EE1377" s="154"/>
      <c r="EF1377" s="154"/>
      <c r="EG1377" s="154"/>
      <c r="EH1377" s="154"/>
      <c r="EI1377" s="154"/>
      <c r="EJ1377" s="154"/>
      <c r="EK1377" s="154"/>
      <c r="EL1377" s="154"/>
      <c r="EM1377" s="154"/>
      <c r="EN1377" s="154"/>
      <c r="EO1377" s="154"/>
      <c r="EP1377" s="154"/>
      <c r="EQ1377" s="154"/>
      <c r="ER1377" s="154"/>
      <c r="ES1377" s="154"/>
      <c r="ET1377" s="154"/>
      <c r="EU1377" s="154"/>
      <c r="EV1377" s="154"/>
    </row>
    <row r="1378" spans="32:152" ht="12.75">
      <c r="AF1378" s="154"/>
      <c r="AG1378" s="154"/>
      <c r="AH1378" s="154"/>
      <c r="AI1378" s="154"/>
      <c r="AJ1378" s="154"/>
      <c r="AK1378" s="154"/>
      <c r="AL1378" s="154"/>
      <c r="AM1378" s="154"/>
      <c r="AN1378" s="154"/>
      <c r="AO1378" s="154"/>
      <c r="AP1378" s="154"/>
      <c r="AQ1378" s="154"/>
      <c r="AR1378" s="154"/>
      <c r="AS1378" s="154"/>
      <c r="AT1378" s="154"/>
      <c r="AU1378" s="154"/>
      <c r="AV1378" s="154"/>
      <c r="AW1378" s="154"/>
      <c r="AX1378" s="154"/>
      <c r="AY1378" s="154"/>
      <c r="AZ1378" s="154"/>
      <c r="BA1378" s="154"/>
      <c r="BB1378" s="154"/>
      <c r="BC1378" s="154"/>
      <c r="BD1378" s="154"/>
      <c r="BE1378" s="154"/>
      <c r="BF1378" s="154"/>
      <c r="BG1378" s="154"/>
      <c r="BH1378" s="154"/>
      <c r="BI1378" s="154"/>
      <c r="BJ1378" s="154"/>
      <c r="BK1378" s="154"/>
      <c r="BL1378" s="154"/>
      <c r="BM1378" s="154"/>
      <c r="BN1378" s="154"/>
      <c r="BO1378" s="154"/>
      <c r="BP1378" s="154"/>
      <c r="BQ1378" s="154"/>
      <c r="BR1378" s="154"/>
      <c r="BS1378" s="154"/>
      <c r="BT1378" s="154"/>
      <c r="BU1378" s="154"/>
      <c r="BV1378" s="154"/>
      <c r="BW1378" s="154"/>
      <c r="BX1378" s="154"/>
      <c r="BY1378" s="154"/>
      <c r="BZ1378" s="154"/>
      <c r="CA1378" s="154"/>
      <c r="CB1378" s="154"/>
      <c r="CC1378" s="154"/>
      <c r="CD1378" s="154"/>
      <c r="CE1378" s="154"/>
      <c r="CF1378" s="154"/>
      <c r="CG1378" s="154"/>
      <c r="CH1378" s="154"/>
      <c r="CI1378" s="154"/>
      <c r="CJ1378" s="154"/>
      <c r="CK1378" s="154"/>
      <c r="CL1378" s="154"/>
      <c r="CM1378" s="154"/>
      <c r="CN1378" s="154"/>
      <c r="CO1378" s="154"/>
      <c r="CP1378" s="154"/>
      <c r="CQ1378" s="154"/>
      <c r="CR1378" s="154"/>
      <c r="CS1378" s="154"/>
      <c r="CT1378" s="154"/>
      <c r="CU1378" s="154"/>
      <c r="CV1378" s="154"/>
      <c r="CW1378" s="154"/>
      <c r="CX1378" s="154"/>
      <c r="CY1378" s="154"/>
      <c r="CZ1378" s="154"/>
      <c r="DA1378" s="154"/>
      <c r="DB1378" s="154"/>
      <c r="DC1378" s="154"/>
      <c r="DD1378" s="154"/>
      <c r="DE1378" s="154"/>
      <c r="DF1378" s="154"/>
      <c r="DG1378" s="154"/>
      <c r="DH1378" s="154"/>
      <c r="DI1378" s="154"/>
      <c r="DJ1378" s="154"/>
      <c r="DK1378" s="154"/>
      <c r="DL1378" s="154"/>
      <c r="DM1378" s="154"/>
      <c r="DN1378" s="154"/>
      <c r="DO1378" s="154"/>
      <c r="DP1378" s="154"/>
      <c r="DQ1378" s="154"/>
      <c r="DR1378" s="154"/>
      <c r="DS1378" s="154"/>
      <c r="DT1378" s="154"/>
      <c r="DU1378" s="154"/>
      <c r="DV1378" s="154"/>
      <c r="DW1378" s="154"/>
      <c r="DX1378" s="154"/>
      <c r="DY1378" s="154"/>
      <c r="DZ1378" s="154"/>
      <c r="EA1378" s="154"/>
      <c r="EB1378" s="154"/>
      <c r="EC1378" s="154"/>
      <c r="ED1378" s="154"/>
      <c r="EE1378" s="154"/>
      <c r="EF1378" s="154"/>
      <c r="EG1378" s="154"/>
      <c r="EH1378" s="154"/>
      <c r="EI1378" s="154"/>
      <c r="EJ1378" s="154"/>
      <c r="EK1378" s="154"/>
      <c r="EL1378" s="154"/>
      <c r="EM1378" s="154"/>
      <c r="EN1378" s="154"/>
      <c r="EO1378" s="154"/>
      <c r="EP1378" s="154"/>
      <c r="EQ1378" s="154"/>
      <c r="ER1378" s="154"/>
      <c r="ES1378" s="154"/>
      <c r="ET1378" s="154"/>
      <c r="EU1378" s="154"/>
      <c r="EV1378" s="154"/>
    </row>
    <row r="1379" spans="32:152" ht="12.75">
      <c r="AF1379" s="154"/>
      <c r="AG1379" s="154"/>
      <c r="AH1379" s="154"/>
      <c r="AI1379" s="154"/>
      <c r="AJ1379" s="154"/>
      <c r="AK1379" s="154"/>
      <c r="AL1379" s="154"/>
      <c r="AM1379" s="154"/>
      <c r="AN1379" s="154"/>
      <c r="AO1379" s="154"/>
      <c r="AP1379" s="154"/>
      <c r="AQ1379" s="154"/>
      <c r="AR1379" s="154"/>
      <c r="AS1379" s="154"/>
      <c r="AT1379" s="154"/>
      <c r="AU1379" s="154"/>
      <c r="AV1379" s="154"/>
      <c r="AW1379" s="154"/>
      <c r="AX1379" s="154"/>
      <c r="AY1379" s="154"/>
      <c r="AZ1379" s="154"/>
      <c r="BA1379" s="154"/>
      <c r="BB1379" s="154"/>
      <c r="BC1379" s="154"/>
      <c r="BD1379" s="154"/>
      <c r="BE1379" s="154"/>
      <c r="BF1379" s="154"/>
      <c r="BG1379" s="154"/>
      <c r="BH1379" s="154"/>
      <c r="BI1379" s="154"/>
      <c r="BJ1379" s="154"/>
      <c r="BK1379" s="154"/>
      <c r="BL1379" s="154"/>
      <c r="BM1379" s="154"/>
      <c r="BN1379" s="154"/>
      <c r="BO1379" s="154"/>
      <c r="BP1379" s="154"/>
      <c r="BQ1379" s="154"/>
      <c r="BR1379" s="154"/>
      <c r="BS1379" s="154"/>
      <c r="BT1379" s="154"/>
      <c r="BU1379" s="154"/>
      <c r="BV1379" s="154"/>
      <c r="BW1379" s="154"/>
      <c r="BX1379" s="154"/>
      <c r="BY1379" s="154"/>
      <c r="BZ1379" s="154"/>
      <c r="CA1379" s="154"/>
      <c r="CB1379" s="154"/>
      <c r="CC1379" s="154"/>
      <c r="CD1379" s="154"/>
      <c r="CE1379" s="154"/>
      <c r="CF1379" s="154"/>
      <c r="CG1379" s="154"/>
      <c r="CH1379" s="154"/>
      <c r="CI1379" s="154"/>
      <c r="CJ1379" s="154"/>
      <c r="CK1379" s="154"/>
      <c r="CL1379" s="154"/>
      <c r="CM1379" s="154"/>
      <c r="CN1379" s="154"/>
      <c r="CO1379" s="154"/>
      <c r="CP1379" s="154"/>
      <c r="CQ1379" s="154"/>
      <c r="CR1379" s="154"/>
      <c r="CS1379" s="154"/>
      <c r="CT1379" s="154"/>
      <c r="CU1379" s="154"/>
      <c r="CV1379" s="154"/>
      <c r="CW1379" s="154"/>
      <c r="CX1379" s="154"/>
      <c r="CY1379" s="154"/>
      <c r="CZ1379" s="154"/>
      <c r="DA1379" s="154"/>
      <c r="DB1379" s="154"/>
      <c r="DC1379" s="154"/>
      <c r="DD1379" s="154"/>
      <c r="DE1379" s="154"/>
      <c r="DF1379" s="154"/>
      <c r="DG1379" s="154"/>
      <c r="DH1379" s="154"/>
      <c r="DI1379" s="154"/>
      <c r="DJ1379" s="154"/>
      <c r="DK1379" s="154"/>
      <c r="DL1379" s="154"/>
      <c r="DM1379" s="154"/>
      <c r="DN1379" s="154"/>
      <c r="DO1379" s="154"/>
      <c r="DP1379" s="154"/>
      <c r="DQ1379" s="154"/>
      <c r="DR1379" s="154"/>
      <c r="DS1379" s="154"/>
      <c r="DT1379" s="154"/>
      <c r="DU1379" s="154"/>
      <c r="DV1379" s="154"/>
      <c r="DW1379" s="154"/>
      <c r="DX1379" s="154"/>
      <c r="DY1379" s="154"/>
      <c r="DZ1379" s="154"/>
      <c r="EA1379" s="154"/>
      <c r="EB1379" s="154"/>
      <c r="EC1379" s="154"/>
      <c r="ED1379" s="154"/>
      <c r="EE1379" s="154"/>
      <c r="EF1379" s="154"/>
      <c r="EG1379" s="154"/>
      <c r="EH1379" s="154"/>
      <c r="EI1379" s="154"/>
      <c r="EJ1379" s="154"/>
      <c r="EK1379" s="154"/>
      <c r="EL1379" s="154"/>
      <c r="EM1379" s="154"/>
      <c r="EN1379" s="154"/>
      <c r="EO1379" s="154"/>
      <c r="EP1379" s="154"/>
      <c r="EQ1379" s="154"/>
      <c r="ER1379" s="154"/>
      <c r="ES1379" s="154"/>
      <c r="ET1379" s="154"/>
      <c r="EU1379" s="154"/>
      <c r="EV1379" s="154"/>
    </row>
    <row r="1380" spans="32:152" ht="12.75">
      <c r="AF1380" s="154"/>
      <c r="AG1380" s="154"/>
      <c r="AH1380" s="154"/>
      <c r="AI1380" s="154"/>
      <c r="AJ1380" s="154"/>
      <c r="AK1380" s="154"/>
      <c r="AL1380" s="154"/>
      <c r="AM1380" s="154"/>
      <c r="AN1380" s="154"/>
      <c r="AO1380" s="154"/>
      <c r="AP1380" s="154"/>
      <c r="AQ1380" s="154"/>
      <c r="AR1380" s="154"/>
      <c r="AS1380" s="154"/>
      <c r="AT1380" s="154"/>
      <c r="AU1380" s="154"/>
      <c r="AV1380" s="154"/>
      <c r="AW1380" s="154"/>
      <c r="AX1380" s="154"/>
      <c r="AY1380" s="154"/>
      <c r="AZ1380" s="154"/>
      <c r="BA1380" s="154"/>
      <c r="BB1380" s="154"/>
      <c r="BC1380" s="154"/>
      <c r="BD1380" s="154"/>
      <c r="BE1380" s="154"/>
      <c r="BF1380" s="154"/>
      <c r="BG1380" s="154"/>
      <c r="BH1380" s="154"/>
      <c r="BI1380" s="154"/>
      <c r="BJ1380" s="154"/>
      <c r="BK1380" s="154"/>
      <c r="BL1380" s="154"/>
      <c r="BM1380" s="154"/>
      <c r="BN1380" s="154"/>
      <c r="BO1380" s="154"/>
      <c r="BP1380" s="154"/>
      <c r="BQ1380" s="154"/>
      <c r="BR1380" s="154"/>
      <c r="BS1380" s="154"/>
      <c r="BT1380" s="154"/>
      <c r="BU1380" s="154"/>
      <c r="BV1380" s="154"/>
      <c r="BW1380" s="154"/>
      <c r="BX1380" s="154"/>
      <c r="BY1380" s="154"/>
      <c r="BZ1380" s="154"/>
      <c r="CA1380" s="154"/>
      <c r="CB1380" s="154"/>
      <c r="CC1380" s="154"/>
      <c r="CD1380" s="154"/>
      <c r="CE1380" s="154"/>
      <c r="CF1380" s="154"/>
      <c r="CG1380" s="154"/>
      <c r="CH1380" s="154"/>
      <c r="CI1380" s="154"/>
      <c r="CJ1380" s="154"/>
      <c r="CK1380" s="154"/>
      <c r="CL1380" s="154"/>
      <c r="CM1380" s="154"/>
      <c r="CN1380" s="154"/>
      <c r="CO1380" s="154"/>
      <c r="CP1380" s="154"/>
      <c r="CQ1380" s="154"/>
      <c r="CR1380" s="154"/>
      <c r="CS1380" s="154"/>
      <c r="CT1380" s="154"/>
      <c r="CU1380" s="154"/>
      <c r="CV1380" s="154"/>
      <c r="CW1380" s="154"/>
      <c r="CX1380" s="154"/>
      <c r="CY1380" s="154"/>
      <c r="CZ1380" s="154"/>
      <c r="DA1380" s="154"/>
      <c r="DB1380" s="154"/>
      <c r="DC1380" s="154"/>
      <c r="DD1380" s="154"/>
      <c r="DE1380" s="154"/>
      <c r="DF1380" s="154"/>
      <c r="DG1380" s="154"/>
      <c r="DH1380" s="154"/>
      <c r="DI1380" s="154"/>
      <c r="DJ1380" s="154"/>
      <c r="DK1380" s="154"/>
      <c r="DL1380" s="154"/>
      <c r="DM1380" s="154"/>
      <c r="DN1380" s="154"/>
      <c r="DO1380" s="154"/>
      <c r="DP1380" s="154"/>
      <c r="DQ1380" s="154"/>
      <c r="DR1380" s="154"/>
      <c r="DS1380" s="154"/>
      <c r="DT1380" s="154"/>
      <c r="DU1380" s="154"/>
      <c r="DV1380" s="154"/>
      <c r="DW1380" s="154"/>
      <c r="DX1380" s="154"/>
      <c r="DY1380" s="154"/>
      <c r="DZ1380" s="154"/>
      <c r="EA1380" s="154"/>
      <c r="EB1380" s="154"/>
      <c r="EC1380" s="154"/>
      <c r="ED1380" s="154"/>
      <c r="EE1380" s="154"/>
      <c r="EF1380" s="154"/>
      <c r="EG1380" s="154"/>
      <c r="EH1380" s="154"/>
      <c r="EI1380" s="154"/>
      <c r="EJ1380" s="154"/>
      <c r="EK1380" s="154"/>
      <c r="EL1380" s="154"/>
      <c r="EM1380" s="154"/>
      <c r="EN1380" s="154"/>
      <c r="EO1380" s="154"/>
      <c r="EP1380" s="154"/>
      <c r="EQ1380" s="154"/>
      <c r="ER1380" s="154"/>
      <c r="ES1380" s="154"/>
      <c r="ET1380" s="154"/>
      <c r="EU1380" s="154"/>
      <c r="EV1380" s="154"/>
    </row>
    <row r="1381" spans="32:152" ht="12.75">
      <c r="AF1381" s="154"/>
      <c r="AG1381" s="154"/>
      <c r="AH1381" s="154"/>
      <c r="AI1381" s="154"/>
      <c r="AJ1381" s="154"/>
      <c r="AK1381" s="154"/>
      <c r="AL1381" s="154"/>
      <c r="AM1381" s="154"/>
      <c r="AN1381" s="154"/>
      <c r="AO1381" s="154"/>
      <c r="AP1381" s="154"/>
      <c r="AQ1381" s="154"/>
      <c r="AR1381" s="154"/>
      <c r="AS1381" s="154"/>
      <c r="AT1381" s="154"/>
      <c r="AU1381" s="154"/>
      <c r="AV1381" s="154"/>
      <c r="AW1381" s="154"/>
      <c r="AX1381" s="154"/>
      <c r="AY1381" s="154"/>
      <c r="AZ1381" s="154"/>
      <c r="BA1381" s="154"/>
      <c r="BB1381" s="154"/>
      <c r="BC1381" s="154"/>
      <c r="BD1381" s="154"/>
      <c r="BE1381" s="154"/>
      <c r="BF1381" s="154"/>
      <c r="BG1381" s="154"/>
      <c r="BH1381" s="154"/>
      <c r="BI1381" s="154"/>
      <c r="BJ1381" s="154"/>
      <c r="BK1381" s="154"/>
      <c r="BL1381" s="154"/>
      <c r="BM1381" s="154"/>
      <c r="BN1381" s="154"/>
      <c r="BO1381" s="154"/>
      <c r="BP1381" s="154"/>
      <c r="BQ1381" s="154"/>
      <c r="BR1381" s="154"/>
      <c r="BS1381" s="154"/>
      <c r="BT1381" s="154"/>
      <c r="BU1381" s="154"/>
      <c r="BV1381" s="154"/>
      <c r="BW1381" s="154"/>
      <c r="BX1381" s="154"/>
      <c r="BY1381" s="154"/>
      <c r="BZ1381" s="154"/>
      <c r="CA1381" s="154"/>
      <c r="CB1381" s="154"/>
      <c r="CC1381" s="154"/>
      <c r="CD1381" s="154"/>
      <c r="CE1381" s="154"/>
      <c r="CF1381" s="154"/>
      <c r="CG1381" s="154"/>
      <c r="CH1381" s="154"/>
      <c r="CI1381" s="154"/>
      <c r="CJ1381" s="154"/>
      <c r="CK1381" s="154"/>
      <c r="CL1381" s="154"/>
      <c r="CM1381" s="154"/>
      <c r="CN1381" s="154"/>
      <c r="CO1381" s="154"/>
      <c r="CP1381" s="154"/>
      <c r="CQ1381" s="154"/>
      <c r="CR1381" s="154"/>
      <c r="CS1381" s="154"/>
      <c r="CT1381" s="154"/>
      <c r="CU1381" s="154"/>
      <c r="CV1381" s="154"/>
      <c r="CW1381" s="154"/>
      <c r="CX1381" s="154"/>
      <c r="CY1381" s="154"/>
      <c r="CZ1381" s="154"/>
      <c r="DA1381" s="154"/>
      <c r="DB1381" s="154"/>
      <c r="DC1381" s="154"/>
      <c r="DD1381" s="154"/>
      <c r="DE1381" s="154"/>
      <c r="DF1381" s="154"/>
      <c r="DG1381" s="154"/>
      <c r="DH1381" s="154"/>
      <c r="DI1381" s="154"/>
      <c r="DJ1381" s="154"/>
      <c r="DK1381" s="154"/>
      <c r="DL1381" s="154"/>
      <c r="DM1381" s="154"/>
      <c r="DN1381" s="154"/>
      <c r="DO1381" s="154"/>
      <c r="DP1381" s="154"/>
      <c r="DQ1381" s="154"/>
      <c r="DR1381" s="154"/>
      <c r="DS1381" s="154"/>
      <c r="DT1381" s="154"/>
      <c r="DU1381" s="154"/>
      <c r="DV1381" s="154"/>
      <c r="DW1381" s="154"/>
      <c r="DX1381" s="154"/>
      <c r="DY1381" s="154"/>
      <c r="DZ1381" s="154"/>
      <c r="EA1381" s="154"/>
      <c r="EB1381" s="154"/>
      <c r="EC1381" s="154"/>
      <c r="ED1381" s="154"/>
      <c r="EE1381" s="154"/>
      <c r="EF1381" s="154"/>
      <c r="EG1381" s="154"/>
      <c r="EH1381" s="154"/>
      <c r="EI1381" s="154"/>
      <c r="EJ1381" s="154"/>
      <c r="EK1381" s="154"/>
      <c r="EL1381" s="154"/>
      <c r="EM1381" s="154"/>
      <c r="EN1381" s="154"/>
      <c r="EO1381" s="154"/>
      <c r="EP1381" s="154"/>
      <c r="EQ1381" s="154"/>
      <c r="ER1381" s="154"/>
      <c r="ES1381" s="154"/>
      <c r="ET1381" s="154"/>
      <c r="EU1381" s="154"/>
      <c r="EV1381" s="154"/>
    </row>
    <row r="1382" spans="32:152" ht="12.75">
      <c r="AF1382" s="154"/>
      <c r="AG1382" s="154"/>
      <c r="AH1382" s="154"/>
      <c r="AI1382" s="154"/>
      <c r="AJ1382" s="154"/>
      <c r="AK1382" s="154"/>
      <c r="AL1382" s="154"/>
      <c r="AM1382" s="154"/>
      <c r="AN1382" s="154"/>
      <c r="AO1382" s="154"/>
      <c r="AP1382" s="154"/>
      <c r="AQ1382" s="154"/>
      <c r="AR1382" s="154"/>
      <c r="AS1382" s="154"/>
      <c r="AT1382" s="154"/>
      <c r="AU1382" s="154"/>
      <c r="AV1382" s="154"/>
      <c r="AW1382" s="154"/>
      <c r="AX1382" s="154"/>
      <c r="AY1382" s="154"/>
      <c r="AZ1382" s="154"/>
      <c r="BA1382" s="154"/>
      <c r="BB1382" s="154"/>
      <c r="BC1382" s="154"/>
      <c r="BD1382" s="154"/>
      <c r="BE1382" s="154"/>
      <c r="BF1382" s="154"/>
      <c r="BG1382" s="154"/>
      <c r="BH1382" s="154"/>
      <c r="BI1382" s="154"/>
      <c r="BJ1382" s="154"/>
      <c r="BK1382" s="154"/>
      <c r="BL1382" s="154"/>
      <c r="BM1382" s="154"/>
      <c r="BN1382" s="154"/>
      <c r="BO1382" s="154"/>
      <c r="BP1382" s="154"/>
      <c r="BQ1382" s="154"/>
      <c r="BR1382" s="154"/>
      <c r="BS1382" s="154"/>
      <c r="BT1382" s="154"/>
      <c r="BU1382" s="154"/>
      <c r="BV1382" s="154"/>
      <c r="BW1382" s="154"/>
      <c r="BX1382" s="154"/>
      <c r="BY1382" s="154"/>
      <c r="BZ1382" s="154"/>
      <c r="CA1382" s="154"/>
      <c r="CB1382" s="154"/>
      <c r="CC1382" s="154"/>
      <c r="CD1382" s="154"/>
      <c r="CE1382" s="154"/>
      <c r="CF1382" s="154"/>
      <c r="CG1382" s="154"/>
      <c r="CH1382" s="154"/>
      <c r="CI1382" s="154"/>
      <c r="CJ1382" s="154"/>
      <c r="CK1382" s="154"/>
      <c r="CL1382" s="154"/>
      <c r="CM1382" s="154"/>
      <c r="CN1382" s="154"/>
      <c r="CO1382" s="154"/>
      <c r="CP1382" s="154"/>
      <c r="CQ1382" s="154"/>
      <c r="CR1382" s="154"/>
      <c r="CS1382" s="154"/>
      <c r="CT1382" s="154"/>
      <c r="CU1382" s="154"/>
      <c r="CV1382" s="154"/>
      <c r="CW1382" s="154"/>
      <c r="CX1382" s="154"/>
      <c r="CY1382" s="154"/>
      <c r="CZ1382" s="154"/>
      <c r="DA1382" s="154"/>
      <c r="DB1382" s="154"/>
      <c r="DC1382" s="154"/>
      <c r="DD1382" s="154"/>
      <c r="DE1382" s="154"/>
      <c r="DF1382" s="154"/>
      <c r="DG1382" s="154"/>
      <c r="DH1382" s="154"/>
      <c r="DI1382" s="154"/>
      <c r="DJ1382" s="154"/>
      <c r="DK1382" s="154"/>
      <c r="DL1382" s="154"/>
      <c r="DM1382" s="154"/>
      <c r="DN1382" s="154"/>
      <c r="DO1382" s="154"/>
      <c r="DP1382" s="154"/>
      <c r="DQ1382" s="154"/>
      <c r="DR1382" s="154"/>
      <c r="DS1382" s="154"/>
      <c r="DT1382" s="154"/>
      <c r="DU1382" s="154"/>
      <c r="DV1382" s="154"/>
      <c r="DW1382" s="154"/>
      <c r="DX1382" s="154"/>
      <c r="DY1382" s="154"/>
      <c r="DZ1382" s="154"/>
      <c r="EA1382" s="154"/>
      <c r="EB1382" s="154"/>
      <c r="EC1382" s="154"/>
      <c r="ED1382" s="154"/>
      <c r="EE1382" s="154"/>
      <c r="EF1382" s="154"/>
      <c r="EG1382" s="154"/>
      <c r="EH1382" s="154"/>
      <c r="EI1382" s="154"/>
      <c r="EJ1382" s="154"/>
      <c r="EK1382" s="154"/>
      <c r="EL1382" s="154"/>
      <c r="EM1382" s="154"/>
      <c r="EN1382" s="154"/>
      <c r="EO1382" s="154"/>
      <c r="EP1382" s="154"/>
      <c r="EQ1382" s="154"/>
      <c r="ER1382" s="154"/>
      <c r="ES1382" s="154"/>
      <c r="ET1382" s="154"/>
      <c r="EU1382" s="154"/>
      <c r="EV1382" s="154"/>
    </row>
    <row r="1383" spans="32:152" ht="12.75">
      <c r="AF1383" s="154"/>
      <c r="AG1383" s="154"/>
      <c r="AH1383" s="154"/>
      <c r="AI1383" s="154"/>
      <c r="AJ1383" s="154"/>
      <c r="AK1383" s="154"/>
      <c r="AL1383" s="154"/>
      <c r="AM1383" s="154"/>
      <c r="AN1383" s="154"/>
      <c r="AO1383" s="154"/>
      <c r="AP1383" s="154"/>
      <c r="AQ1383" s="154"/>
      <c r="AR1383" s="154"/>
      <c r="AS1383" s="154"/>
      <c r="AT1383" s="154"/>
      <c r="AU1383" s="154"/>
      <c r="AV1383" s="154"/>
      <c r="AW1383" s="154"/>
      <c r="AX1383" s="154"/>
      <c r="AY1383" s="154"/>
      <c r="AZ1383" s="154"/>
      <c r="BA1383" s="154"/>
      <c r="BB1383" s="154"/>
      <c r="BC1383" s="154"/>
      <c r="BD1383" s="154"/>
      <c r="BE1383" s="154"/>
      <c r="BF1383" s="154"/>
      <c r="BG1383" s="154"/>
      <c r="BH1383" s="154"/>
      <c r="BI1383" s="154"/>
      <c r="BJ1383" s="154"/>
      <c r="BK1383" s="154"/>
      <c r="BL1383" s="154"/>
      <c r="BM1383" s="154"/>
      <c r="BN1383" s="154"/>
      <c r="BO1383" s="154"/>
      <c r="BP1383" s="154"/>
      <c r="BQ1383" s="154"/>
      <c r="BR1383" s="154"/>
      <c r="BS1383" s="154"/>
      <c r="BT1383" s="154"/>
      <c r="BU1383" s="154"/>
      <c r="BV1383" s="154"/>
      <c r="BW1383" s="154"/>
      <c r="BX1383" s="154"/>
      <c r="BY1383" s="154"/>
      <c r="BZ1383" s="154"/>
      <c r="CA1383" s="154"/>
      <c r="CB1383" s="154"/>
      <c r="CC1383" s="154"/>
      <c r="CD1383" s="154"/>
      <c r="CE1383" s="154"/>
      <c r="CF1383" s="154"/>
      <c r="CG1383" s="154"/>
      <c r="CH1383" s="154"/>
      <c r="CI1383" s="154"/>
      <c r="CJ1383" s="154"/>
      <c r="CK1383" s="154"/>
      <c r="CL1383" s="154"/>
      <c r="CM1383" s="154"/>
      <c r="CN1383" s="154"/>
      <c r="CO1383" s="154"/>
      <c r="CP1383" s="154"/>
      <c r="CQ1383" s="154"/>
      <c r="CR1383" s="154"/>
      <c r="CS1383" s="154"/>
      <c r="CT1383" s="154"/>
      <c r="CU1383" s="154"/>
      <c r="CV1383" s="154"/>
      <c r="CW1383" s="154"/>
      <c r="CX1383" s="154"/>
      <c r="CY1383" s="154"/>
      <c r="CZ1383" s="154"/>
      <c r="DA1383" s="154"/>
      <c r="DB1383" s="154"/>
      <c r="DC1383" s="154"/>
      <c r="DD1383" s="154"/>
      <c r="DE1383" s="154"/>
      <c r="DF1383" s="154"/>
      <c r="DG1383" s="154"/>
      <c r="DH1383" s="154"/>
      <c r="DI1383" s="154"/>
      <c r="DJ1383" s="154"/>
      <c r="DK1383" s="154"/>
      <c r="DL1383" s="154"/>
      <c r="DM1383" s="154"/>
      <c r="DN1383" s="154"/>
      <c r="DO1383" s="154"/>
      <c r="DP1383" s="154"/>
      <c r="DQ1383" s="154"/>
      <c r="DR1383" s="154"/>
      <c r="DS1383" s="154"/>
      <c r="DT1383" s="154"/>
      <c r="DU1383" s="154"/>
      <c r="DV1383" s="154"/>
      <c r="DW1383" s="154"/>
      <c r="DX1383" s="154"/>
      <c r="DY1383" s="154"/>
      <c r="DZ1383" s="154"/>
      <c r="EA1383" s="154"/>
      <c r="EB1383" s="154"/>
      <c r="EC1383" s="154"/>
      <c r="ED1383" s="154"/>
      <c r="EE1383" s="154"/>
      <c r="EF1383" s="154"/>
      <c r="EG1383" s="154"/>
      <c r="EH1383" s="154"/>
      <c r="EI1383" s="154"/>
      <c r="EJ1383" s="154"/>
      <c r="EK1383" s="154"/>
      <c r="EL1383" s="154"/>
      <c r="EM1383" s="154"/>
      <c r="EN1383" s="154"/>
      <c r="EO1383" s="154"/>
      <c r="EP1383" s="154"/>
      <c r="EQ1383" s="154"/>
      <c r="ER1383" s="154"/>
      <c r="ES1383" s="154"/>
      <c r="ET1383" s="154"/>
      <c r="EU1383" s="154"/>
      <c r="EV1383" s="154"/>
    </row>
    <row r="1384" spans="32:152" ht="12.75">
      <c r="AF1384" s="154"/>
      <c r="AG1384" s="154"/>
      <c r="AH1384" s="154"/>
      <c r="AI1384" s="154"/>
      <c r="AJ1384" s="154"/>
      <c r="AK1384" s="154"/>
      <c r="AL1384" s="154"/>
      <c r="AM1384" s="154"/>
      <c r="AN1384" s="154"/>
      <c r="AO1384" s="154"/>
      <c r="AP1384" s="154"/>
      <c r="AQ1384" s="154"/>
      <c r="AR1384" s="154"/>
      <c r="AS1384" s="154"/>
      <c r="AT1384" s="154"/>
      <c r="AU1384" s="154"/>
      <c r="AV1384" s="154"/>
      <c r="AW1384" s="154"/>
      <c r="AX1384" s="154"/>
      <c r="AY1384" s="154"/>
      <c r="AZ1384" s="154"/>
      <c r="BA1384" s="154"/>
      <c r="BB1384" s="154"/>
      <c r="BC1384" s="154"/>
      <c r="BD1384" s="154"/>
      <c r="BE1384" s="154"/>
      <c r="BF1384" s="154"/>
      <c r="BG1384" s="154"/>
      <c r="BH1384" s="154"/>
      <c r="BI1384" s="154"/>
      <c r="BJ1384" s="154"/>
      <c r="BK1384" s="154"/>
      <c r="BL1384" s="154"/>
      <c r="BM1384" s="154"/>
      <c r="BN1384" s="154"/>
      <c r="BO1384" s="154"/>
      <c r="BP1384" s="154"/>
      <c r="BQ1384" s="154"/>
      <c r="BR1384" s="154"/>
      <c r="BS1384" s="154"/>
      <c r="BT1384" s="154"/>
      <c r="BU1384" s="154"/>
      <c r="BV1384" s="154"/>
      <c r="BW1384" s="154"/>
      <c r="BX1384" s="154"/>
      <c r="BY1384" s="154"/>
      <c r="BZ1384" s="154"/>
      <c r="CA1384" s="154"/>
      <c r="CB1384" s="154"/>
      <c r="CC1384" s="154"/>
      <c r="CD1384" s="154"/>
      <c r="CE1384" s="154"/>
      <c r="CF1384" s="154"/>
      <c r="CG1384" s="154"/>
      <c r="CH1384" s="154"/>
      <c r="CI1384" s="154"/>
      <c r="CJ1384" s="154"/>
      <c r="CK1384" s="154"/>
      <c r="CL1384" s="154"/>
      <c r="CM1384" s="154"/>
      <c r="CN1384" s="154"/>
      <c r="CO1384" s="154"/>
      <c r="CP1384" s="154"/>
      <c r="CQ1384" s="154"/>
      <c r="CR1384" s="154"/>
      <c r="CS1384" s="154"/>
      <c r="CT1384" s="154"/>
      <c r="CU1384" s="154"/>
      <c r="CV1384" s="154"/>
      <c r="CW1384" s="154"/>
      <c r="CX1384" s="154"/>
      <c r="CY1384" s="154"/>
      <c r="CZ1384" s="154"/>
      <c r="DA1384" s="154"/>
      <c r="DB1384" s="154"/>
      <c r="DC1384" s="154"/>
      <c r="DD1384" s="154"/>
      <c r="DE1384" s="154"/>
      <c r="DF1384" s="154"/>
      <c r="DG1384" s="154"/>
      <c r="DH1384" s="154"/>
      <c r="DI1384" s="154"/>
      <c r="DJ1384" s="154"/>
      <c r="DK1384" s="154"/>
      <c r="DL1384" s="154"/>
      <c r="DM1384" s="154"/>
      <c r="DN1384" s="154"/>
      <c r="DO1384" s="154"/>
      <c r="DP1384" s="154"/>
      <c r="DQ1384" s="154"/>
      <c r="DR1384" s="154"/>
      <c r="DS1384" s="154"/>
      <c r="DT1384" s="154"/>
      <c r="DU1384" s="154"/>
      <c r="DV1384" s="154"/>
      <c r="DW1384" s="154"/>
      <c r="DX1384" s="154"/>
      <c r="DY1384" s="154"/>
      <c r="DZ1384" s="154"/>
      <c r="EA1384" s="154"/>
      <c r="EB1384" s="154"/>
      <c r="EC1384" s="154"/>
      <c r="ED1384" s="154"/>
      <c r="EE1384" s="154"/>
      <c r="EF1384" s="154"/>
      <c r="EG1384" s="154"/>
      <c r="EH1384" s="154"/>
      <c r="EI1384" s="154"/>
      <c r="EJ1384" s="154"/>
      <c r="EK1384" s="154"/>
      <c r="EL1384" s="154"/>
      <c r="EM1384" s="154"/>
      <c r="EN1384" s="154"/>
      <c r="EO1384" s="154"/>
      <c r="EP1384" s="154"/>
      <c r="EQ1384" s="154"/>
      <c r="ER1384" s="154"/>
      <c r="ES1384" s="154"/>
      <c r="ET1384" s="154"/>
      <c r="EU1384" s="154"/>
      <c r="EV1384" s="154"/>
    </row>
    <row r="1385" spans="32:152" ht="12.75">
      <c r="AF1385" s="154"/>
      <c r="AG1385" s="154"/>
      <c r="AH1385" s="154"/>
      <c r="AI1385" s="154"/>
      <c r="AJ1385" s="154"/>
      <c r="AK1385" s="154"/>
      <c r="AL1385" s="154"/>
      <c r="AM1385" s="154"/>
      <c r="AN1385" s="154"/>
      <c r="AO1385" s="154"/>
      <c r="AP1385" s="154"/>
      <c r="AQ1385" s="154"/>
      <c r="AR1385" s="154"/>
      <c r="AS1385" s="154"/>
      <c r="AT1385" s="154"/>
      <c r="AU1385" s="154"/>
      <c r="AV1385" s="154"/>
      <c r="AW1385" s="154"/>
      <c r="AX1385" s="154"/>
      <c r="AY1385" s="154"/>
      <c r="AZ1385" s="154"/>
      <c r="BA1385" s="154"/>
      <c r="BB1385" s="154"/>
      <c r="BC1385" s="154"/>
      <c r="BD1385" s="154"/>
      <c r="BE1385" s="154"/>
      <c r="BF1385" s="154"/>
      <c r="BG1385" s="154"/>
      <c r="BH1385" s="154"/>
      <c r="BI1385" s="154"/>
      <c r="BJ1385" s="154"/>
      <c r="BK1385" s="154"/>
      <c r="BL1385" s="154"/>
      <c r="BM1385" s="154"/>
      <c r="BN1385" s="154"/>
      <c r="BO1385" s="154"/>
      <c r="BP1385" s="154"/>
      <c r="BQ1385" s="154"/>
      <c r="BR1385" s="154"/>
      <c r="BS1385" s="154"/>
      <c r="BT1385" s="154"/>
      <c r="BU1385" s="154"/>
      <c r="BV1385" s="154"/>
      <c r="BW1385" s="154"/>
      <c r="BX1385" s="154"/>
      <c r="BY1385" s="154"/>
      <c r="BZ1385" s="154"/>
      <c r="CA1385" s="154"/>
      <c r="CB1385" s="154"/>
      <c r="CC1385" s="154"/>
      <c r="CD1385" s="154"/>
      <c r="CE1385" s="154"/>
      <c r="CF1385" s="154"/>
      <c r="CG1385" s="154"/>
      <c r="CH1385" s="154"/>
      <c r="CI1385" s="154"/>
      <c r="CJ1385" s="154"/>
      <c r="CK1385" s="154"/>
      <c r="CL1385" s="154"/>
      <c r="CM1385" s="154"/>
      <c r="CN1385" s="154"/>
      <c r="CO1385" s="154"/>
      <c r="CP1385" s="154"/>
      <c r="CQ1385" s="154"/>
      <c r="CR1385" s="154"/>
      <c r="CS1385" s="154"/>
      <c r="CT1385" s="154"/>
      <c r="CU1385" s="154"/>
      <c r="CV1385" s="154"/>
      <c r="CW1385" s="154"/>
      <c r="CX1385" s="154"/>
      <c r="CY1385" s="154"/>
      <c r="CZ1385" s="154"/>
      <c r="DA1385" s="154"/>
      <c r="DB1385" s="154"/>
      <c r="DC1385" s="154"/>
      <c r="DD1385" s="154"/>
      <c r="DE1385" s="154"/>
      <c r="DF1385" s="154"/>
      <c r="DG1385" s="154"/>
      <c r="DH1385" s="154"/>
      <c r="DI1385" s="154"/>
      <c r="DJ1385" s="154"/>
      <c r="DK1385" s="154"/>
      <c r="DL1385" s="154"/>
      <c r="DM1385" s="154"/>
      <c r="DN1385" s="154"/>
      <c r="DO1385" s="154"/>
      <c r="DP1385" s="154"/>
      <c r="DQ1385" s="154"/>
      <c r="DR1385" s="154"/>
      <c r="DS1385" s="154"/>
      <c r="DT1385" s="154"/>
      <c r="DU1385" s="154"/>
      <c r="DV1385" s="154"/>
      <c r="DW1385" s="154"/>
      <c r="DX1385" s="154"/>
      <c r="DY1385" s="154"/>
      <c r="DZ1385" s="154"/>
      <c r="EA1385" s="154"/>
      <c r="EB1385" s="154"/>
      <c r="EC1385" s="154"/>
      <c r="ED1385" s="154"/>
      <c r="EE1385" s="154"/>
      <c r="EF1385" s="154"/>
      <c r="EG1385" s="154"/>
      <c r="EH1385" s="154"/>
      <c r="EI1385" s="154"/>
      <c r="EJ1385" s="154"/>
      <c r="EK1385" s="154"/>
      <c r="EL1385" s="154"/>
      <c r="EM1385" s="154"/>
      <c r="EN1385" s="154"/>
      <c r="EO1385" s="154"/>
      <c r="EP1385" s="154"/>
      <c r="EQ1385" s="154"/>
      <c r="ER1385" s="154"/>
      <c r="ES1385" s="154"/>
      <c r="ET1385" s="154"/>
      <c r="EU1385" s="154"/>
      <c r="EV1385" s="154"/>
    </row>
    <row r="1386" spans="32:152" ht="12.75">
      <c r="AF1386" s="154"/>
      <c r="AG1386" s="154"/>
      <c r="AH1386" s="154"/>
      <c r="AI1386" s="154"/>
      <c r="AJ1386" s="154"/>
      <c r="AK1386" s="154"/>
      <c r="AL1386" s="154"/>
      <c r="AM1386" s="154"/>
      <c r="AN1386" s="154"/>
      <c r="AO1386" s="154"/>
      <c r="AP1386" s="154"/>
      <c r="AQ1386" s="154"/>
      <c r="AR1386" s="154"/>
      <c r="AS1386" s="154"/>
      <c r="AT1386" s="154"/>
      <c r="AU1386" s="154"/>
      <c r="AV1386" s="154"/>
      <c r="AW1386" s="154"/>
      <c r="AX1386" s="154"/>
      <c r="AY1386" s="154"/>
      <c r="AZ1386" s="154"/>
      <c r="BA1386" s="154"/>
      <c r="BB1386" s="154"/>
      <c r="BC1386" s="154"/>
      <c r="BD1386" s="154"/>
      <c r="BE1386" s="154"/>
      <c r="BF1386" s="154"/>
      <c r="BG1386" s="154"/>
      <c r="BH1386" s="154"/>
      <c r="BI1386" s="154"/>
      <c r="BJ1386" s="154"/>
      <c r="BK1386" s="154"/>
      <c r="BL1386" s="154"/>
      <c r="BM1386" s="154"/>
      <c r="BN1386" s="154"/>
      <c r="BO1386" s="154"/>
      <c r="BP1386" s="154"/>
      <c r="BQ1386" s="154"/>
      <c r="BR1386" s="154"/>
      <c r="BS1386" s="154"/>
      <c r="BT1386" s="154"/>
      <c r="BU1386" s="154"/>
      <c r="BV1386" s="154"/>
      <c r="BW1386" s="154"/>
      <c r="BX1386" s="154"/>
      <c r="BY1386" s="154"/>
      <c r="BZ1386" s="154"/>
      <c r="CA1386" s="154"/>
      <c r="CB1386" s="154"/>
      <c r="CC1386" s="154"/>
      <c r="CD1386" s="154"/>
      <c r="CE1386" s="154"/>
      <c r="CF1386" s="154"/>
      <c r="CG1386" s="154"/>
      <c r="CH1386" s="154"/>
      <c r="CI1386" s="154"/>
      <c r="CJ1386" s="154"/>
      <c r="CK1386" s="154"/>
      <c r="CL1386" s="154"/>
      <c r="CM1386" s="154"/>
      <c r="CN1386" s="154"/>
      <c r="CO1386" s="154"/>
      <c r="CP1386" s="154"/>
      <c r="CQ1386" s="154"/>
      <c r="CR1386" s="154"/>
      <c r="CS1386" s="154"/>
      <c r="CT1386" s="154"/>
      <c r="CU1386" s="154"/>
      <c r="CV1386" s="154"/>
      <c r="CW1386" s="154"/>
      <c r="CX1386" s="154"/>
      <c r="CY1386" s="154"/>
      <c r="CZ1386" s="154"/>
      <c r="DA1386" s="154"/>
      <c r="DB1386" s="154"/>
      <c r="DC1386" s="154"/>
      <c r="DD1386" s="154"/>
      <c r="DE1386" s="154"/>
      <c r="DF1386" s="154"/>
      <c r="DG1386" s="154"/>
      <c r="DH1386" s="154"/>
      <c r="DI1386" s="154"/>
      <c r="DJ1386" s="154"/>
      <c r="DK1386" s="154"/>
      <c r="DL1386" s="154"/>
      <c r="DM1386" s="154"/>
      <c r="DN1386" s="154"/>
      <c r="DO1386" s="154"/>
      <c r="DP1386" s="154"/>
      <c r="DQ1386" s="154"/>
      <c r="DR1386" s="154"/>
      <c r="DS1386" s="154"/>
      <c r="DT1386" s="154"/>
      <c r="DU1386" s="154"/>
      <c r="DV1386" s="154"/>
      <c r="DW1386" s="154"/>
      <c r="DX1386" s="154"/>
      <c r="DY1386" s="154"/>
      <c r="DZ1386" s="154"/>
      <c r="EA1386" s="154"/>
      <c r="EB1386" s="154"/>
      <c r="EC1386" s="154"/>
      <c r="ED1386" s="154"/>
      <c r="EE1386" s="154"/>
      <c r="EF1386" s="154"/>
      <c r="EG1386" s="154"/>
      <c r="EH1386" s="154"/>
      <c r="EI1386" s="154"/>
      <c r="EJ1386" s="154"/>
      <c r="EK1386" s="154"/>
      <c r="EL1386" s="154"/>
      <c r="EM1386" s="154"/>
      <c r="EN1386" s="154"/>
      <c r="EO1386" s="154"/>
      <c r="EP1386" s="154"/>
      <c r="EQ1386" s="154"/>
      <c r="ER1386" s="154"/>
      <c r="ES1386" s="154"/>
      <c r="ET1386" s="154"/>
      <c r="EU1386" s="154"/>
      <c r="EV1386" s="154"/>
    </row>
    <row r="1387" spans="32:152" ht="12.75">
      <c r="AF1387" s="154"/>
      <c r="AG1387" s="154"/>
      <c r="AH1387" s="154"/>
      <c r="AI1387" s="154"/>
      <c r="AJ1387" s="154"/>
      <c r="AK1387" s="154"/>
      <c r="AL1387" s="154"/>
      <c r="AM1387" s="154"/>
      <c r="AN1387" s="154"/>
      <c r="AO1387" s="154"/>
      <c r="AP1387" s="154"/>
      <c r="AQ1387" s="154"/>
      <c r="AR1387" s="154"/>
      <c r="AS1387" s="154"/>
      <c r="AT1387" s="154"/>
      <c r="AU1387" s="154"/>
      <c r="AV1387" s="154"/>
      <c r="AW1387" s="154"/>
      <c r="AX1387" s="154"/>
      <c r="AY1387" s="154"/>
      <c r="AZ1387" s="154"/>
      <c r="BA1387" s="154"/>
      <c r="BB1387" s="154"/>
      <c r="BC1387" s="154"/>
      <c r="BD1387" s="154"/>
      <c r="BE1387" s="154"/>
      <c r="BF1387" s="154"/>
      <c r="BG1387" s="154"/>
      <c r="BH1387" s="154"/>
      <c r="BI1387" s="154"/>
      <c r="BJ1387" s="154"/>
      <c r="BK1387" s="154"/>
      <c r="BL1387" s="154"/>
      <c r="BM1387" s="154"/>
      <c r="BN1387" s="154"/>
      <c r="BO1387" s="154"/>
      <c r="BP1387" s="154"/>
      <c r="BQ1387" s="154"/>
      <c r="BR1387" s="154"/>
      <c r="BS1387" s="154"/>
      <c r="BT1387" s="154"/>
      <c r="BU1387" s="154"/>
      <c r="BV1387" s="154"/>
      <c r="BW1387" s="154"/>
      <c r="BX1387" s="154"/>
      <c r="BY1387" s="154"/>
      <c r="BZ1387" s="154"/>
      <c r="CA1387" s="154"/>
      <c r="CB1387" s="154"/>
      <c r="CC1387" s="154"/>
      <c r="CD1387" s="154"/>
      <c r="CE1387" s="154"/>
      <c r="CF1387" s="154"/>
      <c r="CG1387" s="154"/>
      <c r="CH1387" s="154"/>
      <c r="CI1387" s="154"/>
      <c r="CJ1387" s="154"/>
      <c r="CK1387" s="154"/>
      <c r="CL1387" s="154"/>
      <c r="CM1387" s="154"/>
      <c r="CN1387" s="154"/>
      <c r="CO1387" s="154"/>
      <c r="CP1387" s="154"/>
      <c r="CQ1387" s="154"/>
      <c r="CR1387" s="154"/>
      <c r="CS1387" s="154"/>
      <c r="CT1387" s="154"/>
      <c r="CU1387" s="154"/>
      <c r="CV1387" s="154"/>
      <c r="CW1387" s="154"/>
      <c r="CX1387" s="154"/>
      <c r="CY1387" s="154"/>
      <c r="CZ1387" s="154"/>
      <c r="DA1387" s="154"/>
      <c r="DB1387" s="154"/>
      <c r="DC1387" s="154"/>
      <c r="DD1387" s="154"/>
      <c r="DE1387" s="154"/>
      <c r="DF1387" s="154"/>
      <c r="DG1387" s="154"/>
      <c r="DH1387" s="154"/>
      <c r="DI1387" s="154"/>
      <c r="DJ1387" s="154"/>
      <c r="DK1387" s="154"/>
      <c r="DL1387" s="154"/>
      <c r="DM1387" s="154"/>
      <c r="DN1387" s="154"/>
      <c r="DO1387" s="154"/>
      <c r="DP1387" s="154"/>
      <c r="DQ1387" s="154"/>
      <c r="DR1387" s="154"/>
      <c r="DS1387" s="154"/>
      <c r="DT1387" s="154"/>
      <c r="DU1387" s="154"/>
      <c r="DV1387" s="154"/>
      <c r="DW1387" s="154"/>
      <c r="DX1387" s="154"/>
      <c r="DY1387" s="154"/>
      <c r="DZ1387" s="154"/>
      <c r="EA1387" s="154"/>
      <c r="EB1387" s="154"/>
      <c r="EC1387" s="154"/>
      <c r="ED1387" s="154"/>
      <c r="EE1387" s="154"/>
      <c r="EF1387" s="154"/>
      <c r="EG1387" s="154"/>
      <c r="EH1387" s="154"/>
      <c r="EI1387" s="154"/>
      <c r="EJ1387" s="154"/>
      <c r="EK1387" s="154"/>
      <c r="EL1387" s="154"/>
      <c r="EM1387" s="154"/>
      <c r="EN1387" s="154"/>
      <c r="EO1387" s="154"/>
      <c r="EP1387" s="154"/>
      <c r="EQ1387" s="154"/>
      <c r="ER1387" s="154"/>
      <c r="ES1387" s="154"/>
      <c r="ET1387" s="154"/>
      <c r="EU1387" s="154"/>
      <c r="EV1387" s="154"/>
    </row>
    <row r="1388" spans="32:152" ht="12.75">
      <c r="AF1388" s="154"/>
      <c r="AG1388" s="154"/>
      <c r="AH1388" s="154"/>
      <c r="AI1388" s="154"/>
      <c r="AJ1388" s="154"/>
      <c r="AK1388" s="154"/>
      <c r="AL1388" s="154"/>
      <c r="AM1388" s="154"/>
      <c r="AN1388" s="154"/>
      <c r="AO1388" s="154"/>
      <c r="AP1388" s="154"/>
      <c r="AQ1388" s="154"/>
      <c r="AR1388" s="154"/>
      <c r="AS1388" s="154"/>
      <c r="AT1388" s="154"/>
      <c r="AU1388" s="154"/>
      <c r="AV1388" s="154"/>
      <c r="AW1388" s="154"/>
      <c r="AX1388" s="154"/>
      <c r="AY1388" s="154"/>
      <c r="AZ1388" s="154"/>
      <c r="BA1388" s="154"/>
      <c r="BB1388" s="154"/>
      <c r="BC1388" s="154"/>
      <c r="BD1388" s="154"/>
      <c r="BE1388" s="154"/>
      <c r="BF1388" s="154"/>
      <c r="BG1388" s="154"/>
      <c r="BH1388" s="154"/>
      <c r="BI1388" s="154"/>
      <c r="BJ1388" s="154"/>
      <c r="BK1388" s="154"/>
      <c r="BL1388" s="154"/>
      <c r="BM1388" s="154"/>
      <c r="BN1388" s="154"/>
      <c r="BO1388" s="154"/>
      <c r="BP1388" s="154"/>
      <c r="BQ1388" s="154"/>
      <c r="BR1388" s="154"/>
      <c r="BS1388" s="154"/>
      <c r="BT1388" s="154"/>
      <c r="BU1388" s="154"/>
      <c r="BV1388" s="154"/>
      <c r="BW1388" s="154"/>
      <c r="BX1388" s="154"/>
      <c r="BY1388" s="154"/>
      <c r="BZ1388" s="154"/>
      <c r="CA1388" s="154"/>
      <c r="CB1388" s="154"/>
      <c r="CC1388" s="154"/>
      <c r="CD1388" s="154"/>
      <c r="CE1388" s="154"/>
      <c r="CF1388" s="154"/>
      <c r="CG1388" s="154"/>
      <c r="CH1388" s="154"/>
      <c r="CI1388" s="154"/>
      <c r="CJ1388" s="154"/>
      <c r="CK1388" s="154"/>
      <c r="CL1388" s="154"/>
      <c r="CM1388" s="154"/>
      <c r="CN1388" s="154"/>
      <c r="CO1388" s="154"/>
      <c r="CP1388" s="154"/>
      <c r="CQ1388" s="154"/>
      <c r="CR1388" s="154"/>
      <c r="CS1388" s="154"/>
      <c r="CT1388" s="154"/>
      <c r="CU1388" s="154"/>
      <c r="CV1388" s="154"/>
      <c r="CW1388" s="154"/>
      <c r="CX1388" s="154"/>
      <c r="CY1388" s="154"/>
      <c r="CZ1388" s="154"/>
      <c r="DA1388" s="154"/>
      <c r="DB1388" s="154"/>
      <c r="DC1388" s="154"/>
      <c r="DD1388" s="154"/>
      <c r="DE1388" s="154"/>
      <c r="DF1388" s="154"/>
      <c r="DG1388" s="154"/>
      <c r="DH1388" s="154"/>
      <c r="DI1388" s="154"/>
      <c r="DJ1388" s="154"/>
      <c r="DK1388" s="154"/>
      <c r="DL1388" s="154"/>
      <c r="DM1388" s="154"/>
      <c r="DN1388" s="154"/>
      <c r="DO1388" s="154"/>
      <c r="DP1388" s="154"/>
      <c r="DQ1388" s="154"/>
      <c r="DR1388" s="154"/>
      <c r="DS1388" s="154"/>
      <c r="DT1388" s="154"/>
      <c r="DU1388" s="154"/>
      <c r="DV1388" s="154"/>
      <c r="DW1388" s="154"/>
      <c r="DX1388" s="154"/>
      <c r="DY1388" s="154"/>
      <c r="DZ1388" s="154"/>
      <c r="EA1388" s="154"/>
      <c r="EB1388" s="154"/>
      <c r="EC1388" s="154"/>
      <c r="ED1388" s="154"/>
      <c r="EE1388" s="154"/>
      <c r="EF1388" s="154"/>
      <c r="EG1388" s="154"/>
      <c r="EH1388" s="154"/>
      <c r="EI1388" s="154"/>
      <c r="EJ1388" s="154"/>
      <c r="EK1388" s="154"/>
      <c r="EL1388" s="154"/>
      <c r="EM1388" s="154"/>
      <c r="EN1388" s="154"/>
      <c r="EO1388" s="154"/>
      <c r="EP1388" s="154"/>
      <c r="EQ1388" s="154"/>
      <c r="ER1388" s="154"/>
      <c r="ES1388" s="154"/>
      <c r="ET1388" s="154"/>
      <c r="EU1388" s="154"/>
      <c r="EV1388" s="154"/>
    </row>
    <row r="1389" spans="32:152" ht="12.75">
      <c r="AF1389" s="154"/>
      <c r="AG1389" s="154"/>
      <c r="AH1389" s="154"/>
      <c r="AI1389" s="154"/>
      <c r="AJ1389" s="154"/>
      <c r="AK1389" s="154"/>
      <c r="AL1389" s="154"/>
      <c r="AM1389" s="154"/>
      <c r="AN1389" s="154"/>
      <c r="AO1389" s="154"/>
      <c r="AP1389" s="154"/>
      <c r="AQ1389" s="154"/>
      <c r="AR1389" s="154"/>
      <c r="AS1389" s="154"/>
      <c r="AT1389" s="154"/>
      <c r="AU1389" s="154"/>
      <c r="AV1389" s="154"/>
      <c r="AW1389" s="154"/>
      <c r="AX1389" s="154"/>
      <c r="AY1389" s="154"/>
      <c r="AZ1389" s="154"/>
      <c r="BA1389" s="154"/>
      <c r="BB1389" s="154"/>
      <c r="BC1389" s="154"/>
      <c r="BD1389" s="154"/>
      <c r="BE1389" s="154"/>
      <c r="BF1389" s="154"/>
      <c r="BG1389" s="154"/>
      <c r="BH1389" s="154"/>
      <c r="BI1389" s="154"/>
      <c r="BJ1389" s="154"/>
      <c r="BK1389" s="154"/>
      <c r="BL1389" s="154"/>
      <c r="BM1389" s="154"/>
      <c r="BN1389" s="154"/>
      <c r="BO1389" s="154"/>
      <c r="BP1389" s="154"/>
      <c r="BQ1389" s="154"/>
      <c r="BR1389" s="154"/>
      <c r="BS1389" s="154"/>
      <c r="BT1389" s="154"/>
      <c r="BU1389" s="154"/>
      <c r="BV1389" s="154"/>
      <c r="BW1389" s="154"/>
      <c r="BX1389" s="154"/>
      <c r="BY1389" s="154"/>
      <c r="BZ1389" s="154"/>
      <c r="CA1389" s="154"/>
      <c r="CB1389" s="154"/>
      <c r="CC1389" s="154"/>
      <c r="CD1389" s="154"/>
      <c r="CE1389" s="154"/>
      <c r="CF1389" s="154"/>
      <c r="CG1389" s="154"/>
      <c r="CH1389" s="154"/>
      <c r="CI1389" s="154"/>
      <c r="CJ1389" s="154"/>
      <c r="CK1389" s="154"/>
      <c r="CL1389" s="154"/>
      <c r="CM1389" s="154"/>
      <c r="CN1389" s="154"/>
      <c r="CO1389" s="154"/>
      <c r="CP1389" s="154"/>
      <c r="CQ1389" s="154"/>
      <c r="CR1389" s="154"/>
      <c r="CS1389" s="154"/>
      <c r="CT1389" s="154"/>
      <c r="CU1389" s="154"/>
      <c r="CV1389" s="154"/>
      <c r="CW1389" s="154"/>
      <c r="CX1389" s="154"/>
      <c r="CY1389" s="154"/>
      <c r="CZ1389" s="154"/>
      <c r="DA1389" s="154"/>
      <c r="DB1389" s="154"/>
      <c r="DC1389" s="154"/>
      <c r="DD1389" s="154"/>
      <c r="DE1389" s="154"/>
      <c r="DF1389" s="154"/>
      <c r="DG1389" s="154"/>
      <c r="DH1389" s="154"/>
      <c r="DI1389" s="154"/>
      <c r="DJ1389" s="154"/>
      <c r="DK1389" s="154"/>
      <c r="DL1389" s="154"/>
      <c r="DM1389" s="154"/>
      <c r="DN1389" s="154"/>
      <c r="DO1389" s="154"/>
      <c r="DP1389" s="154"/>
      <c r="DQ1389" s="154"/>
      <c r="DR1389" s="154"/>
      <c r="DS1389" s="154"/>
      <c r="DT1389" s="154"/>
      <c r="DU1389" s="154"/>
      <c r="DV1389" s="154"/>
      <c r="DW1389" s="154"/>
      <c r="DX1389" s="154"/>
      <c r="DY1389" s="154"/>
      <c r="DZ1389" s="154"/>
      <c r="EA1389" s="154"/>
      <c r="EB1389" s="154"/>
      <c r="EC1389" s="154"/>
      <c r="ED1389" s="154"/>
      <c r="EE1389" s="154"/>
      <c r="EF1389" s="154"/>
      <c r="EG1389" s="154"/>
      <c r="EH1389" s="154"/>
      <c r="EI1389" s="154"/>
      <c r="EJ1389" s="154"/>
      <c r="EK1389" s="154"/>
      <c r="EL1389" s="154"/>
      <c r="EM1389" s="154"/>
      <c r="EN1389" s="154"/>
      <c r="EO1389" s="154"/>
      <c r="EP1389" s="154"/>
      <c r="EQ1389" s="154"/>
      <c r="ER1389" s="154"/>
      <c r="ES1389" s="154"/>
      <c r="ET1389" s="154"/>
      <c r="EU1389" s="154"/>
      <c r="EV1389" s="154"/>
    </row>
    <row r="1390" spans="32:152" ht="12.75">
      <c r="AF1390" s="154"/>
      <c r="AG1390" s="154"/>
      <c r="AH1390" s="154"/>
      <c r="AI1390" s="154"/>
      <c r="AJ1390" s="154"/>
      <c r="AK1390" s="154"/>
      <c r="AL1390" s="154"/>
      <c r="AM1390" s="154"/>
      <c r="AN1390" s="154"/>
      <c r="AO1390" s="154"/>
      <c r="AP1390" s="154"/>
      <c r="AQ1390" s="154"/>
      <c r="AR1390" s="154"/>
      <c r="AS1390" s="154"/>
      <c r="AT1390" s="154"/>
      <c r="AU1390" s="154"/>
      <c r="AV1390" s="154"/>
      <c r="AW1390" s="154"/>
      <c r="AX1390" s="154"/>
      <c r="AY1390" s="154"/>
      <c r="AZ1390" s="154"/>
      <c r="BA1390" s="154"/>
      <c r="BB1390" s="154"/>
      <c r="BC1390" s="154"/>
      <c r="BD1390" s="154"/>
      <c r="BE1390" s="154"/>
      <c r="BF1390" s="154"/>
      <c r="BG1390" s="154"/>
      <c r="BH1390" s="154"/>
      <c r="BI1390" s="154"/>
      <c r="BJ1390" s="154"/>
      <c r="BK1390" s="154"/>
      <c r="BL1390" s="154"/>
      <c r="BM1390" s="154"/>
      <c r="BN1390" s="154"/>
      <c r="BO1390" s="154"/>
      <c r="BP1390" s="154"/>
      <c r="BQ1390" s="154"/>
      <c r="BR1390" s="154"/>
      <c r="BS1390" s="154"/>
      <c r="BT1390" s="154"/>
      <c r="BU1390" s="154"/>
      <c r="BV1390" s="154"/>
      <c r="BW1390" s="154"/>
      <c r="BX1390" s="154"/>
      <c r="BY1390" s="154"/>
      <c r="BZ1390" s="154"/>
      <c r="CA1390" s="154"/>
      <c r="CB1390" s="154"/>
      <c r="CC1390" s="154"/>
      <c r="CD1390" s="154"/>
      <c r="CE1390" s="154"/>
      <c r="CF1390" s="154"/>
      <c r="CG1390" s="154"/>
      <c r="CH1390" s="154"/>
      <c r="CI1390" s="154"/>
      <c r="CJ1390" s="154"/>
      <c r="CK1390" s="154"/>
      <c r="CL1390" s="154"/>
      <c r="CM1390" s="154"/>
      <c r="CN1390" s="154"/>
      <c r="CO1390" s="154"/>
      <c r="CP1390" s="154"/>
      <c r="CQ1390" s="154"/>
      <c r="CR1390" s="154"/>
      <c r="CS1390" s="154"/>
      <c r="CT1390" s="154"/>
      <c r="CU1390" s="154"/>
      <c r="CV1390" s="154"/>
      <c r="CW1390" s="154"/>
      <c r="CX1390" s="154"/>
      <c r="CY1390" s="154"/>
      <c r="CZ1390" s="154"/>
      <c r="DA1390" s="154"/>
      <c r="DB1390" s="154"/>
      <c r="DC1390" s="154"/>
      <c r="DD1390" s="154"/>
      <c r="DE1390" s="154"/>
      <c r="DF1390" s="154"/>
      <c r="DG1390" s="154"/>
      <c r="DH1390" s="154"/>
      <c r="DI1390" s="154"/>
      <c r="DJ1390" s="154"/>
      <c r="DK1390" s="154"/>
      <c r="DL1390" s="154"/>
      <c r="DM1390" s="154"/>
      <c r="DN1390" s="154"/>
      <c r="DO1390" s="154"/>
      <c r="DP1390" s="154"/>
      <c r="DQ1390" s="154"/>
      <c r="DR1390" s="154"/>
      <c r="DS1390" s="154"/>
      <c r="DT1390" s="154"/>
      <c r="DU1390" s="154"/>
      <c r="DV1390" s="154"/>
      <c r="DW1390" s="154"/>
      <c r="DX1390" s="154"/>
      <c r="DY1390" s="154"/>
      <c r="DZ1390" s="154"/>
      <c r="EA1390" s="154"/>
      <c r="EB1390" s="154"/>
      <c r="EC1390" s="154"/>
      <c r="ED1390" s="154"/>
      <c r="EE1390" s="154"/>
      <c r="EF1390" s="154"/>
      <c r="EG1390" s="154"/>
      <c r="EH1390" s="154"/>
      <c r="EI1390" s="154"/>
      <c r="EJ1390" s="154"/>
      <c r="EK1390" s="154"/>
      <c r="EL1390" s="154"/>
      <c r="EM1390" s="154"/>
      <c r="EN1390" s="154"/>
      <c r="EO1390" s="154"/>
      <c r="EP1390" s="154"/>
      <c r="EQ1390" s="154"/>
      <c r="ER1390" s="154"/>
      <c r="ES1390" s="154"/>
      <c r="ET1390" s="154"/>
      <c r="EU1390" s="154"/>
      <c r="EV1390" s="154"/>
    </row>
    <row r="1391" spans="32:152" ht="12.75">
      <c r="AF1391" s="154"/>
      <c r="AG1391" s="154"/>
      <c r="AH1391" s="154"/>
      <c r="AI1391" s="154"/>
      <c r="AJ1391" s="154"/>
      <c r="AK1391" s="154"/>
      <c r="AL1391" s="154"/>
      <c r="AM1391" s="154"/>
      <c r="AN1391" s="154"/>
      <c r="AO1391" s="154"/>
      <c r="AP1391" s="154"/>
      <c r="AQ1391" s="154"/>
      <c r="AR1391" s="154"/>
      <c r="AS1391" s="154"/>
      <c r="AT1391" s="154"/>
      <c r="AU1391" s="154"/>
      <c r="AV1391" s="154"/>
      <c r="AW1391" s="154"/>
      <c r="AX1391" s="154"/>
      <c r="AY1391" s="154"/>
      <c r="AZ1391" s="154"/>
      <c r="BA1391" s="154"/>
      <c r="BB1391" s="154"/>
      <c r="BC1391" s="154"/>
      <c r="BD1391" s="154"/>
      <c r="BE1391" s="154"/>
      <c r="BF1391" s="154"/>
      <c r="BG1391" s="154"/>
      <c r="BH1391" s="154"/>
      <c r="BI1391" s="154"/>
      <c r="BJ1391" s="154"/>
      <c r="BK1391" s="154"/>
      <c r="BL1391" s="154"/>
      <c r="BM1391" s="154"/>
      <c r="BN1391" s="154"/>
      <c r="BO1391" s="154"/>
      <c r="BP1391" s="154"/>
      <c r="BQ1391" s="154"/>
      <c r="BR1391" s="154"/>
      <c r="BS1391" s="154"/>
      <c r="BT1391" s="154"/>
      <c r="BU1391" s="154"/>
      <c r="BV1391" s="154"/>
      <c r="BW1391" s="154"/>
      <c r="BX1391" s="154"/>
      <c r="BY1391" s="154"/>
      <c r="BZ1391" s="154"/>
      <c r="CA1391" s="154"/>
      <c r="CB1391" s="154"/>
      <c r="CC1391" s="154"/>
      <c r="CD1391" s="154"/>
      <c r="CE1391" s="154"/>
      <c r="CF1391" s="154"/>
      <c r="CG1391" s="154"/>
      <c r="CH1391" s="154"/>
      <c r="CI1391" s="154"/>
      <c r="CJ1391" s="154"/>
      <c r="CK1391" s="154"/>
      <c r="CL1391" s="154"/>
      <c r="CM1391" s="154"/>
      <c r="CN1391" s="154"/>
      <c r="CO1391" s="154"/>
      <c r="CP1391" s="154"/>
      <c r="CQ1391" s="154"/>
      <c r="CR1391" s="154"/>
      <c r="CS1391" s="154"/>
      <c r="CT1391" s="154"/>
      <c r="CU1391" s="154"/>
      <c r="CV1391" s="154"/>
      <c r="CW1391" s="154"/>
      <c r="CX1391" s="154"/>
      <c r="CY1391" s="154"/>
      <c r="CZ1391" s="154"/>
      <c r="DA1391" s="154"/>
      <c r="DB1391" s="154"/>
      <c r="DC1391" s="154"/>
      <c r="DD1391" s="154"/>
      <c r="DE1391" s="154"/>
      <c r="DF1391" s="154"/>
      <c r="DG1391" s="154"/>
      <c r="DH1391" s="154"/>
      <c r="DI1391" s="154"/>
      <c r="DJ1391" s="154"/>
      <c r="DK1391" s="154"/>
      <c r="DL1391" s="154"/>
      <c r="DM1391" s="154"/>
      <c r="DN1391" s="154"/>
      <c r="DO1391" s="154"/>
      <c r="DP1391" s="154"/>
      <c r="DQ1391" s="154"/>
      <c r="DR1391" s="154"/>
      <c r="DS1391" s="154"/>
      <c r="DT1391" s="154"/>
      <c r="DU1391" s="154"/>
      <c r="DV1391" s="154"/>
      <c r="DW1391" s="154"/>
      <c r="DX1391" s="154"/>
      <c r="DY1391" s="154"/>
      <c r="DZ1391" s="154"/>
      <c r="EA1391" s="154"/>
      <c r="EB1391" s="154"/>
      <c r="EC1391" s="154"/>
      <c r="ED1391" s="154"/>
      <c r="EE1391" s="154"/>
      <c r="EF1391" s="154"/>
      <c r="EG1391" s="154"/>
      <c r="EH1391" s="154"/>
      <c r="EI1391" s="154"/>
      <c r="EJ1391" s="154"/>
      <c r="EK1391" s="154"/>
      <c r="EL1391" s="154"/>
      <c r="EM1391" s="154"/>
      <c r="EN1391" s="154"/>
      <c r="EO1391" s="154"/>
      <c r="EP1391" s="154"/>
      <c r="EQ1391" s="154"/>
      <c r="ER1391" s="154"/>
      <c r="ES1391" s="154"/>
      <c r="ET1391" s="154"/>
      <c r="EU1391" s="154"/>
      <c r="EV1391" s="154"/>
    </row>
    <row r="1392" spans="32:152" ht="12.75">
      <c r="AF1392" s="154"/>
      <c r="AG1392" s="154"/>
      <c r="AH1392" s="154"/>
      <c r="AI1392" s="154"/>
      <c r="AJ1392" s="154"/>
      <c r="AK1392" s="154"/>
      <c r="AL1392" s="154"/>
      <c r="AM1392" s="154"/>
      <c r="AN1392" s="154"/>
      <c r="AO1392" s="154"/>
      <c r="AP1392" s="154"/>
      <c r="AQ1392" s="154"/>
      <c r="AR1392" s="154"/>
      <c r="AS1392" s="154"/>
      <c r="AT1392" s="154"/>
      <c r="AU1392" s="154"/>
      <c r="AV1392" s="154"/>
      <c r="AW1392" s="154"/>
      <c r="AX1392" s="154"/>
      <c r="AY1392" s="154"/>
      <c r="AZ1392" s="154"/>
      <c r="BA1392" s="154"/>
      <c r="BB1392" s="154"/>
      <c r="BC1392" s="154"/>
      <c r="BD1392" s="154"/>
      <c r="BE1392" s="154"/>
      <c r="BF1392" s="154"/>
      <c r="BG1392" s="154"/>
      <c r="BH1392" s="154"/>
      <c r="BI1392" s="154"/>
      <c r="BJ1392" s="154"/>
      <c r="BK1392" s="154"/>
      <c r="BL1392" s="154"/>
      <c r="BM1392" s="154"/>
      <c r="BN1392" s="154"/>
      <c r="BO1392" s="154"/>
      <c r="BP1392" s="154"/>
      <c r="BQ1392" s="154"/>
      <c r="BR1392" s="154"/>
      <c r="BS1392" s="154"/>
      <c r="BT1392" s="154"/>
      <c r="BU1392" s="154"/>
      <c r="BV1392" s="154"/>
      <c r="BW1392" s="154"/>
      <c r="BX1392" s="154"/>
      <c r="BY1392" s="154"/>
      <c r="BZ1392" s="154"/>
      <c r="CA1392" s="154"/>
      <c r="CB1392" s="154"/>
      <c r="CC1392" s="154"/>
      <c r="CD1392" s="154"/>
      <c r="CE1392" s="154"/>
      <c r="CF1392" s="154"/>
      <c r="CG1392" s="154"/>
      <c r="CH1392" s="154"/>
      <c r="CI1392" s="154"/>
      <c r="CJ1392" s="154"/>
      <c r="CK1392" s="154"/>
      <c r="CL1392" s="154"/>
      <c r="CM1392" s="154"/>
      <c r="CN1392" s="154"/>
      <c r="CO1392" s="154"/>
      <c r="CP1392" s="154"/>
      <c r="CQ1392" s="154"/>
      <c r="CR1392" s="154"/>
      <c r="CS1392" s="154"/>
      <c r="CT1392" s="154"/>
      <c r="CU1392" s="154"/>
      <c r="CV1392" s="154"/>
      <c r="CW1392" s="154"/>
      <c r="CX1392" s="154"/>
      <c r="CY1392" s="154"/>
      <c r="CZ1392" s="154"/>
      <c r="DA1392" s="154"/>
      <c r="DB1392" s="154"/>
      <c r="DC1392" s="154"/>
      <c r="DD1392" s="154"/>
      <c r="DE1392" s="154"/>
      <c r="DF1392" s="154"/>
      <c r="DG1392" s="154"/>
      <c r="DH1392" s="154"/>
      <c r="DI1392" s="154"/>
      <c r="DJ1392" s="154"/>
      <c r="DK1392" s="154"/>
      <c r="DL1392" s="154"/>
      <c r="DM1392" s="154"/>
      <c r="DN1392" s="154"/>
      <c r="DO1392" s="154"/>
      <c r="DP1392" s="154"/>
      <c r="DQ1392" s="154"/>
      <c r="DR1392" s="154"/>
      <c r="DS1392" s="154"/>
      <c r="DT1392" s="154"/>
      <c r="DU1392" s="154"/>
      <c r="DV1392" s="154"/>
      <c r="DW1392" s="154"/>
      <c r="DX1392" s="154"/>
      <c r="DY1392" s="154"/>
      <c r="DZ1392" s="154"/>
      <c r="EA1392" s="154"/>
      <c r="EB1392" s="154"/>
      <c r="EC1392" s="154"/>
      <c r="ED1392" s="154"/>
      <c r="EE1392" s="154"/>
      <c r="EF1392" s="154"/>
      <c r="EG1392" s="154"/>
      <c r="EH1392" s="154"/>
      <c r="EI1392" s="154"/>
      <c r="EJ1392" s="154"/>
      <c r="EK1392" s="154"/>
      <c r="EL1392" s="154"/>
      <c r="EM1392" s="154"/>
      <c r="EN1392" s="154"/>
      <c r="EO1392" s="154"/>
      <c r="EP1392" s="154"/>
      <c r="EQ1392" s="154"/>
      <c r="ER1392" s="154"/>
      <c r="ES1392" s="154"/>
      <c r="ET1392" s="154"/>
      <c r="EU1392" s="154"/>
      <c r="EV1392" s="154"/>
    </row>
    <row r="1393" spans="32:152" ht="12.75">
      <c r="AF1393" s="154"/>
      <c r="AG1393" s="154"/>
      <c r="AH1393" s="154"/>
      <c r="AI1393" s="154"/>
      <c r="AJ1393" s="154"/>
      <c r="AK1393" s="154"/>
      <c r="AL1393" s="154"/>
      <c r="AM1393" s="154"/>
      <c r="AN1393" s="154"/>
      <c r="AO1393" s="154"/>
      <c r="AP1393" s="154"/>
      <c r="AQ1393" s="154"/>
      <c r="AR1393" s="154"/>
      <c r="AS1393" s="154"/>
      <c r="AT1393" s="154"/>
      <c r="AU1393" s="154"/>
      <c r="AV1393" s="154"/>
      <c r="AW1393" s="154"/>
      <c r="AX1393" s="154"/>
      <c r="AY1393" s="154"/>
      <c r="AZ1393" s="154"/>
      <c r="BA1393" s="154"/>
      <c r="BB1393" s="154"/>
      <c r="BC1393" s="154"/>
      <c r="BD1393" s="154"/>
      <c r="BE1393" s="154"/>
      <c r="BF1393" s="154"/>
      <c r="BG1393" s="154"/>
      <c r="BH1393" s="154"/>
      <c r="BI1393" s="154"/>
      <c r="BJ1393" s="154"/>
      <c r="BK1393" s="154"/>
      <c r="BL1393" s="154"/>
      <c r="BM1393" s="154"/>
      <c r="BN1393" s="154"/>
      <c r="BO1393" s="154"/>
      <c r="BP1393" s="154"/>
      <c r="BQ1393" s="154"/>
      <c r="BR1393" s="154"/>
      <c r="BS1393" s="154"/>
      <c r="BT1393" s="154"/>
      <c r="BU1393" s="154"/>
      <c r="BV1393" s="154"/>
      <c r="BW1393" s="154"/>
      <c r="BX1393" s="154"/>
      <c r="BY1393" s="154"/>
      <c r="BZ1393" s="154"/>
      <c r="CA1393" s="154"/>
      <c r="CB1393" s="154"/>
      <c r="CC1393" s="154"/>
      <c r="CD1393" s="154"/>
      <c r="CE1393" s="154"/>
      <c r="CF1393" s="154"/>
      <c r="CG1393" s="154"/>
      <c r="CH1393" s="154"/>
      <c r="CI1393" s="154"/>
      <c r="CJ1393" s="154"/>
      <c r="CK1393" s="154"/>
      <c r="CL1393" s="154"/>
      <c r="CM1393" s="154"/>
      <c r="CN1393" s="154"/>
      <c r="CO1393" s="154"/>
      <c r="CP1393" s="154"/>
      <c r="CQ1393" s="154"/>
      <c r="CR1393" s="154"/>
      <c r="CS1393" s="154"/>
      <c r="CT1393" s="154"/>
      <c r="CU1393" s="154"/>
      <c r="CV1393" s="154"/>
      <c r="CW1393" s="154"/>
      <c r="CX1393" s="154"/>
      <c r="CY1393" s="154"/>
      <c r="CZ1393" s="154"/>
      <c r="DA1393" s="154"/>
      <c r="DB1393" s="154"/>
      <c r="DC1393" s="154"/>
      <c r="DD1393" s="154"/>
      <c r="DE1393" s="154"/>
      <c r="DF1393" s="154"/>
      <c r="DG1393" s="154"/>
      <c r="DH1393" s="154"/>
      <c r="DI1393" s="154"/>
      <c r="DJ1393" s="154"/>
      <c r="DK1393" s="154"/>
      <c r="DL1393" s="154"/>
      <c r="DM1393" s="154"/>
      <c r="DN1393" s="154"/>
      <c r="DO1393" s="154"/>
      <c r="DP1393" s="154"/>
      <c r="DQ1393" s="154"/>
      <c r="DR1393" s="154"/>
      <c r="DS1393" s="154"/>
      <c r="DT1393" s="154"/>
      <c r="DU1393" s="154"/>
      <c r="DV1393" s="154"/>
      <c r="DW1393" s="154"/>
      <c r="DX1393" s="154"/>
      <c r="DY1393" s="154"/>
      <c r="DZ1393" s="154"/>
      <c r="EA1393" s="154"/>
      <c r="EB1393" s="154"/>
      <c r="EC1393" s="154"/>
      <c r="ED1393" s="154"/>
      <c r="EE1393" s="154"/>
      <c r="EF1393" s="154"/>
      <c r="EG1393" s="154"/>
      <c r="EH1393" s="154"/>
      <c r="EI1393" s="154"/>
      <c r="EJ1393" s="154"/>
      <c r="EK1393" s="154"/>
      <c r="EL1393" s="154"/>
      <c r="EM1393" s="154"/>
      <c r="EN1393" s="154"/>
      <c r="EO1393" s="154"/>
      <c r="EP1393" s="154"/>
      <c r="EQ1393" s="154"/>
      <c r="ER1393" s="154"/>
      <c r="ES1393" s="154"/>
      <c r="ET1393" s="154"/>
      <c r="EU1393" s="154"/>
      <c r="EV1393" s="154"/>
    </row>
    <row r="1394" spans="32:152" ht="12.75">
      <c r="AF1394" s="154"/>
      <c r="AG1394" s="154"/>
      <c r="AH1394" s="154"/>
      <c r="AI1394" s="154"/>
      <c r="AJ1394" s="154"/>
      <c r="AK1394" s="154"/>
      <c r="AL1394" s="154"/>
      <c r="AM1394" s="154"/>
      <c r="AN1394" s="154"/>
      <c r="AO1394" s="154"/>
      <c r="AP1394" s="154"/>
      <c r="AQ1394" s="154"/>
      <c r="AR1394" s="154"/>
      <c r="AS1394" s="154"/>
      <c r="AT1394" s="154"/>
      <c r="AU1394" s="154"/>
      <c r="AV1394" s="154"/>
      <c r="AW1394" s="154"/>
      <c r="AX1394" s="154"/>
      <c r="AY1394" s="154"/>
      <c r="AZ1394" s="154"/>
      <c r="BA1394" s="154"/>
      <c r="BB1394" s="154"/>
      <c r="BC1394" s="154"/>
      <c r="BD1394" s="154"/>
      <c r="BE1394" s="154"/>
      <c r="BF1394" s="154"/>
      <c r="BG1394" s="154"/>
      <c r="BH1394" s="154"/>
      <c r="BI1394" s="154"/>
      <c r="BJ1394" s="154"/>
      <c r="BK1394" s="154"/>
      <c r="BL1394" s="154"/>
      <c r="BM1394" s="154"/>
      <c r="BN1394" s="154"/>
      <c r="BO1394" s="154"/>
      <c r="BP1394" s="154"/>
      <c r="BQ1394" s="154"/>
      <c r="BR1394" s="154"/>
      <c r="BS1394" s="154"/>
      <c r="BT1394" s="154"/>
      <c r="BU1394" s="154"/>
      <c r="BV1394" s="154"/>
      <c r="BW1394" s="154"/>
      <c r="BX1394" s="154"/>
      <c r="BY1394" s="154"/>
      <c r="BZ1394" s="154"/>
      <c r="CA1394" s="154"/>
      <c r="CB1394" s="154"/>
      <c r="CC1394" s="154"/>
      <c r="CD1394" s="154"/>
      <c r="CE1394" s="154"/>
      <c r="CF1394" s="154"/>
      <c r="CG1394" s="154"/>
      <c r="CH1394" s="154"/>
      <c r="CI1394" s="154"/>
      <c r="CJ1394" s="154"/>
      <c r="CK1394" s="154"/>
      <c r="CL1394" s="154"/>
      <c r="CM1394" s="154"/>
      <c r="CN1394" s="154"/>
      <c r="CO1394" s="154"/>
      <c r="CP1394" s="154"/>
      <c r="CQ1394" s="154"/>
      <c r="CR1394" s="154"/>
      <c r="CS1394" s="154"/>
      <c r="CT1394" s="154"/>
      <c r="CU1394" s="154"/>
      <c r="CV1394" s="154"/>
      <c r="CW1394" s="154"/>
      <c r="CX1394" s="154"/>
      <c r="CY1394" s="154"/>
      <c r="CZ1394" s="154"/>
      <c r="DA1394" s="154"/>
      <c r="DB1394" s="154"/>
      <c r="DC1394" s="154"/>
      <c r="DD1394" s="154"/>
      <c r="DE1394" s="154"/>
      <c r="DF1394" s="154"/>
      <c r="DG1394" s="154"/>
      <c r="DH1394" s="154"/>
      <c r="DI1394" s="154"/>
      <c r="DJ1394" s="154"/>
      <c r="DK1394" s="154"/>
      <c r="DL1394" s="154"/>
      <c r="DM1394" s="154"/>
      <c r="DN1394" s="154"/>
      <c r="DO1394" s="154"/>
      <c r="DP1394" s="154"/>
      <c r="DQ1394" s="154"/>
      <c r="DR1394" s="154"/>
      <c r="DS1394" s="154"/>
      <c r="DT1394" s="154"/>
      <c r="DU1394" s="154"/>
      <c r="DV1394" s="154"/>
      <c r="DW1394" s="154"/>
      <c r="DX1394" s="154"/>
      <c r="DY1394" s="154"/>
      <c r="DZ1394" s="154"/>
      <c r="EA1394" s="154"/>
      <c r="EB1394" s="154"/>
      <c r="EC1394" s="154"/>
      <c r="ED1394" s="154"/>
      <c r="EE1394" s="154"/>
      <c r="EF1394" s="154"/>
      <c r="EG1394" s="154"/>
      <c r="EH1394" s="154"/>
      <c r="EI1394" s="154"/>
      <c r="EJ1394" s="154"/>
      <c r="EK1394" s="154"/>
      <c r="EL1394" s="154"/>
      <c r="EM1394" s="154"/>
      <c r="EN1394" s="154"/>
      <c r="EO1394" s="154"/>
      <c r="EP1394" s="154"/>
      <c r="EQ1394" s="154"/>
      <c r="ER1394" s="154"/>
      <c r="ES1394" s="154"/>
      <c r="ET1394" s="154"/>
      <c r="EU1394" s="154"/>
      <c r="EV1394" s="154"/>
    </row>
    <row r="1395" spans="32:152" ht="12.75">
      <c r="AF1395" s="154"/>
      <c r="AG1395" s="154"/>
      <c r="AH1395" s="154"/>
      <c r="AI1395" s="154"/>
      <c r="AJ1395" s="154"/>
      <c r="AK1395" s="154"/>
      <c r="AL1395" s="154"/>
      <c r="AM1395" s="154"/>
      <c r="AN1395" s="154"/>
      <c r="AO1395" s="154"/>
      <c r="AP1395" s="154"/>
      <c r="AQ1395" s="154"/>
      <c r="AR1395" s="154"/>
      <c r="AS1395" s="154"/>
      <c r="AT1395" s="154"/>
      <c r="AU1395" s="154"/>
      <c r="AV1395" s="154"/>
      <c r="AW1395" s="154"/>
      <c r="AX1395" s="154"/>
      <c r="AY1395" s="154"/>
      <c r="AZ1395" s="154"/>
      <c r="BA1395" s="154"/>
      <c r="BB1395" s="154"/>
      <c r="BC1395" s="154"/>
      <c r="BD1395" s="154"/>
      <c r="BE1395" s="154"/>
      <c r="BF1395" s="154"/>
      <c r="BG1395" s="154"/>
      <c r="BH1395" s="154"/>
      <c r="BI1395" s="154"/>
      <c r="BJ1395" s="154"/>
      <c r="BK1395" s="154"/>
      <c r="BL1395" s="154"/>
      <c r="BM1395" s="154"/>
      <c r="BN1395" s="154"/>
      <c r="BO1395" s="154"/>
      <c r="BP1395" s="154"/>
      <c r="BQ1395" s="154"/>
      <c r="BR1395" s="154"/>
      <c r="BS1395" s="154"/>
      <c r="BT1395" s="154"/>
      <c r="BU1395" s="154"/>
      <c r="BV1395" s="154"/>
      <c r="BW1395" s="154"/>
      <c r="BX1395" s="154"/>
      <c r="BY1395" s="154"/>
      <c r="BZ1395" s="154"/>
      <c r="CA1395" s="154"/>
      <c r="CB1395" s="154"/>
      <c r="CC1395" s="154"/>
      <c r="CD1395" s="154"/>
      <c r="CE1395" s="154"/>
      <c r="CF1395" s="154"/>
      <c r="CG1395" s="154"/>
      <c r="CH1395" s="154"/>
      <c r="CI1395" s="154"/>
      <c r="CJ1395" s="154"/>
      <c r="CK1395" s="154"/>
      <c r="CL1395" s="154"/>
      <c r="CM1395" s="154"/>
      <c r="CN1395" s="154"/>
      <c r="CO1395" s="154"/>
      <c r="CP1395" s="154"/>
      <c r="CQ1395" s="154"/>
      <c r="CR1395" s="154"/>
      <c r="CS1395" s="154"/>
      <c r="CT1395" s="154"/>
      <c r="CU1395" s="154"/>
      <c r="CV1395" s="154"/>
      <c r="CW1395" s="154"/>
      <c r="CX1395" s="154"/>
      <c r="CY1395" s="154"/>
      <c r="CZ1395" s="154"/>
      <c r="DA1395" s="154"/>
      <c r="DB1395" s="154"/>
      <c r="DC1395" s="154"/>
      <c r="DD1395" s="154"/>
      <c r="DE1395" s="154"/>
      <c r="DF1395" s="154"/>
      <c r="DG1395" s="154"/>
      <c r="DH1395" s="154"/>
      <c r="DI1395" s="154"/>
      <c r="DJ1395" s="154"/>
      <c r="DK1395" s="154"/>
      <c r="DL1395" s="154"/>
      <c r="DM1395" s="154"/>
      <c r="DN1395" s="154"/>
      <c r="DO1395" s="154"/>
      <c r="DP1395" s="154"/>
      <c r="DQ1395" s="154"/>
      <c r="DR1395" s="154"/>
      <c r="DS1395" s="154"/>
      <c r="DT1395" s="154"/>
      <c r="DU1395" s="154"/>
      <c r="DV1395" s="154"/>
      <c r="DW1395" s="154"/>
      <c r="DX1395" s="154"/>
      <c r="DY1395" s="154"/>
      <c r="DZ1395" s="154"/>
      <c r="EA1395" s="154"/>
      <c r="EB1395" s="154"/>
      <c r="EC1395" s="154"/>
      <c r="ED1395" s="154"/>
      <c r="EE1395" s="154"/>
      <c r="EF1395" s="154"/>
      <c r="EG1395" s="154"/>
      <c r="EH1395" s="154"/>
      <c r="EI1395" s="154"/>
      <c r="EJ1395" s="154"/>
      <c r="EK1395" s="154"/>
      <c r="EL1395" s="154"/>
      <c r="EM1395" s="154"/>
      <c r="EN1395" s="154"/>
      <c r="EO1395" s="154"/>
      <c r="EP1395" s="154"/>
      <c r="EQ1395" s="154"/>
      <c r="ER1395" s="154"/>
      <c r="ES1395" s="154"/>
      <c r="ET1395" s="154"/>
      <c r="EU1395" s="154"/>
      <c r="EV1395" s="154"/>
    </row>
    <row r="1396" spans="32:152" ht="12.75">
      <c r="AF1396" s="154"/>
      <c r="AG1396" s="154"/>
      <c r="AH1396" s="154"/>
      <c r="AI1396" s="154"/>
      <c r="AJ1396" s="154"/>
      <c r="AK1396" s="154"/>
      <c r="AL1396" s="154"/>
      <c r="AM1396" s="154"/>
      <c r="AN1396" s="154"/>
      <c r="AO1396" s="154"/>
      <c r="AP1396" s="154"/>
      <c r="AQ1396" s="154"/>
      <c r="AR1396" s="154"/>
      <c r="AS1396" s="154"/>
      <c r="AT1396" s="154"/>
      <c r="AU1396" s="154"/>
      <c r="AV1396" s="154"/>
      <c r="AW1396" s="154"/>
      <c r="AX1396" s="154"/>
      <c r="AY1396" s="154"/>
      <c r="AZ1396" s="154"/>
      <c r="BA1396" s="154"/>
      <c r="BB1396" s="154"/>
      <c r="BC1396" s="154"/>
      <c r="BD1396" s="154"/>
      <c r="BE1396" s="154"/>
      <c r="BF1396" s="154"/>
      <c r="BG1396" s="154"/>
      <c r="BH1396" s="154"/>
      <c r="BI1396" s="154"/>
      <c r="BJ1396" s="154"/>
      <c r="BK1396" s="154"/>
      <c r="BL1396" s="154"/>
      <c r="BM1396" s="154"/>
      <c r="BN1396" s="154"/>
      <c r="BO1396" s="154"/>
      <c r="BP1396" s="154"/>
      <c r="BQ1396" s="154"/>
      <c r="BR1396" s="154"/>
      <c r="BS1396" s="154"/>
      <c r="BT1396" s="154"/>
      <c r="BU1396" s="154"/>
      <c r="BV1396" s="154"/>
      <c r="BW1396" s="154"/>
      <c r="BX1396" s="154"/>
      <c r="BY1396" s="154"/>
      <c r="BZ1396" s="154"/>
      <c r="CA1396" s="154"/>
      <c r="CB1396" s="154"/>
      <c r="CC1396" s="154"/>
      <c r="CD1396" s="154"/>
      <c r="CE1396" s="154"/>
      <c r="CF1396" s="154"/>
      <c r="CG1396" s="154"/>
      <c r="CH1396" s="154"/>
      <c r="CI1396" s="154"/>
      <c r="CJ1396" s="154"/>
      <c r="CK1396" s="154"/>
      <c r="CL1396" s="154"/>
      <c r="CM1396" s="154"/>
      <c r="CN1396" s="154"/>
      <c r="CO1396" s="154"/>
      <c r="CP1396" s="154"/>
      <c r="CQ1396" s="154"/>
      <c r="CR1396" s="154"/>
      <c r="CS1396" s="154"/>
      <c r="CT1396" s="154"/>
      <c r="CU1396" s="154"/>
      <c r="CV1396" s="154"/>
      <c r="CW1396" s="154"/>
      <c r="CX1396" s="154"/>
      <c r="CY1396" s="154"/>
      <c r="CZ1396" s="154"/>
      <c r="DA1396" s="154"/>
      <c r="DB1396" s="154"/>
      <c r="DC1396" s="154"/>
      <c r="DD1396" s="154"/>
      <c r="DE1396" s="154"/>
      <c r="DF1396" s="154"/>
      <c r="DG1396" s="154"/>
      <c r="DH1396" s="154"/>
      <c r="DI1396" s="154"/>
      <c r="DJ1396" s="154"/>
      <c r="DK1396" s="154"/>
      <c r="DL1396" s="154"/>
      <c r="DM1396" s="154"/>
      <c r="DN1396" s="154"/>
      <c r="DO1396" s="154"/>
      <c r="DP1396" s="154"/>
      <c r="DQ1396" s="154"/>
      <c r="DR1396" s="154"/>
      <c r="DS1396" s="154"/>
      <c r="DT1396" s="154"/>
      <c r="DU1396" s="154"/>
      <c r="DV1396" s="154"/>
      <c r="DW1396" s="154"/>
      <c r="DX1396" s="154"/>
      <c r="DY1396" s="154"/>
      <c r="DZ1396" s="154"/>
      <c r="EA1396" s="154"/>
      <c r="EB1396" s="154"/>
      <c r="EC1396" s="154"/>
      <c r="ED1396" s="154"/>
      <c r="EE1396" s="154"/>
      <c r="EF1396" s="154"/>
      <c r="EG1396" s="154"/>
      <c r="EH1396" s="154"/>
      <c r="EI1396" s="154"/>
      <c r="EJ1396" s="154"/>
      <c r="EK1396" s="154"/>
      <c r="EL1396" s="154"/>
      <c r="EM1396" s="154"/>
      <c r="EN1396" s="154"/>
      <c r="EO1396" s="154"/>
      <c r="EP1396" s="154"/>
      <c r="EQ1396" s="154"/>
      <c r="ER1396" s="154"/>
      <c r="ES1396" s="154"/>
      <c r="ET1396" s="154"/>
      <c r="EU1396" s="154"/>
      <c r="EV1396" s="154"/>
    </row>
    <row r="1397" spans="32:152" ht="12.75">
      <c r="AF1397" s="154"/>
      <c r="AG1397" s="154"/>
      <c r="AH1397" s="154"/>
      <c r="AI1397" s="154"/>
      <c r="AJ1397" s="154"/>
      <c r="AK1397" s="154"/>
      <c r="AL1397" s="154"/>
      <c r="AM1397" s="154"/>
      <c r="AN1397" s="154"/>
      <c r="AO1397" s="154"/>
      <c r="AP1397" s="154"/>
      <c r="AQ1397" s="154"/>
      <c r="AR1397" s="154"/>
      <c r="AS1397" s="154"/>
      <c r="AT1397" s="154"/>
      <c r="AU1397" s="154"/>
      <c r="AV1397" s="154"/>
      <c r="AW1397" s="154"/>
      <c r="AX1397" s="154"/>
      <c r="AY1397" s="154"/>
      <c r="AZ1397" s="154"/>
      <c r="BA1397" s="154"/>
      <c r="BB1397" s="154"/>
      <c r="BC1397" s="154"/>
      <c r="BD1397" s="154"/>
      <c r="BE1397" s="154"/>
      <c r="BF1397" s="154"/>
      <c r="BG1397" s="154"/>
      <c r="BH1397" s="154"/>
      <c r="BI1397" s="154"/>
      <c r="BJ1397" s="154"/>
      <c r="BK1397" s="154"/>
      <c r="BL1397" s="154"/>
      <c r="BM1397" s="154"/>
      <c r="BN1397" s="154"/>
      <c r="BO1397" s="154"/>
      <c r="BP1397" s="154"/>
      <c r="BQ1397" s="154"/>
      <c r="BR1397" s="154"/>
      <c r="BS1397" s="154"/>
      <c r="BT1397" s="154"/>
      <c r="BU1397" s="154"/>
      <c r="BV1397" s="154"/>
      <c r="BW1397" s="154"/>
      <c r="BX1397" s="154"/>
      <c r="BY1397" s="154"/>
      <c r="BZ1397" s="154"/>
      <c r="CA1397" s="154"/>
      <c r="CB1397" s="154"/>
      <c r="CC1397" s="154"/>
      <c r="CD1397" s="154"/>
      <c r="CE1397" s="154"/>
      <c r="CF1397" s="154"/>
      <c r="CG1397" s="154"/>
      <c r="CH1397" s="154"/>
      <c r="CI1397" s="154"/>
      <c r="CJ1397" s="154"/>
      <c r="CK1397" s="154"/>
      <c r="CL1397" s="154"/>
      <c r="CM1397" s="154"/>
      <c r="CN1397" s="154"/>
      <c r="CO1397" s="154"/>
      <c r="CP1397" s="154"/>
      <c r="CQ1397" s="154"/>
      <c r="CR1397" s="154"/>
      <c r="CS1397" s="154"/>
      <c r="CT1397" s="154"/>
      <c r="CU1397" s="154"/>
      <c r="CV1397" s="154"/>
      <c r="CW1397" s="154"/>
      <c r="CX1397" s="154"/>
      <c r="CY1397" s="154"/>
      <c r="CZ1397" s="154"/>
      <c r="DA1397" s="154"/>
      <c r="DB1397" s="154"/>
      <c r="DC1397" s="154"/>
      <c r="DD1397" s="154"/>
      <c r="DE1397" s="154"/>
      <c r="DF1397" s="154"/>
      <c r="DG1397" s="154"/>
      <c r="DH1397" s="154"/>
      <c r="DI1397" s="154"/>
      <c r="DJ1397" s="154"/>
      <c r="DK1397" s="154"/>
      <c r="DL1397" s="154"/>
      <c r="DM1397" s="154"/>
      <c r="DN1397" s="154"/>
      <c r="DO1397" s="154"/>
      <c r="DP1397" s="154"/>
      <c r="DQ1397" s="154"/>
      <c r="DR1397" s="154"/>
      <c r="DS1397" s="154"/>
      <c r="DT1397" s="154"/>
      <c r="DU1397" s="154"/>
      <c r="DV1397" s="154"/>
      <c r="DW1397" s="154"/>
      <c r="DX1397" s="154"/>
      <c r="DY1397" s="154"/>
      <c r="DZ1397" s="154"/>
      <c r="EA1397" s="154"/>
      <c r="EB1397" s="154"/>
      <c r="EC1397" s="154"/>
      <c r="ED1397" s="154"/>
      <c r="EE1397" s="154"/>
      <c r="EF1397" s="154"/>
      <c r="EG1397" s="154"/>
      <c r="EH1397" s="154"/>
      <c r="EI1397" s="154"/>
      <c r="EJ1397" s="154"/>
      <c r="EK1397" s="154"/>
      <c r="EL1397" s="154"/>
      <c r="EM1397" s="154"/>
      <c r="EN1397" s="154"/>
      <c r="EO1397" s="154"/>
      <c r="EP1397" s="154"/>
      <c r="EQ1397" s="154"/>
      <c r="ER1397" s="154"/>
      <c r="ES1397" s="154"/>
      <c r="ET1397" s="154"/>
      <c r="EU1397" s="154"/>
      <c r="EV1397" s="154"/>
    </row>
    <row r="1398" spans="32:152" ht="12.75">
      <c r="AF1398" s="154"/>
      <c r="AG1398" s="154"/>
      <c r="AH1398" s="154"/>
      <c r="AI1398" s="154"/>
      <c r="AJ1398" s="154"/>
      <c r="AK1398" s="154"/>
      <c r="AL1398" s="154"/>
      <c r="AM1398" s="154"/>
      <c r="AN1398" s="154"/>
      <c r="AO1398" s="154"/>
      <c r="AP1398" s="154"/>
      <c r="AQ1398" s="154"/>
      <c r="AR1398" s="154"/>
      <c r="AS1398" s="154"/>
      <c r="AT1398" s="154"/>
      <c r="AU1398" s="154"/>
      <c r="AV1398" s="154"/>
      <c r="AW1398" s="154"/>
      <c r="AX1398" s="154"/>
      <c r="AY1398" s="154"/>
      <c r="AZ1398" s="154"/>
      <c r="BA1398" s="154"/>
      <c r="BB1398" s="154"/>
      <c r="BC1398" s="154"/>
      <c r="BD1398" s="154"/>
      <c r="BE1398" s="154"/>
      <c r="BF1398" s="154"/>
      <c r="BG1398" s="154"/>
      <c r="BH1398" s="154"/>
      <c r="BI1398" s="154"/>
      <c r="BJ1398" s="154"/>
      <c r="BK1398" s="154"/>
      <c r="BL1398" s="154"/>
      <c r="BM1398" s="154"/>
      <c r="BN1398" s="154"/>
      <c r="BO1398" s="154"/>
      <c r="BP1398" s="154"/>
      <c r="BQ1398" s="154"/>
      <c r="BR1398" s="154"/>
      <c r="BS1398" s="154"/>
      <c r="BT1398" s="154"/>
      <c r="BU1398" s="154"/>
      <c r="BV1398" s="154"/>
      <c r="BW1398" s="154"/>
      <c r="BX1398" s="154"/>
      <c r="BY1398" s="154"/>
      <c r="BZ1398" s="154"/>
      <c r="CA1398" s="154"/>
      <c r="CB1398" s="154"/>
      <c r="CC1398" s="154"/>
      <c r="CD1398" s="154"/>
      <c r="CE1398" s="154"/>
      <c r="CF1398" s="154"/>
      <c r="CG1398" s="154"/>
      <c r="CH1398" s="154"/>
      <c r="CI1398" s="154"/>
      <c r="CJ1398" s="154"/>
      <c r="CK1398" s="154"/>
      <c r="CL1398" s="154"/>
      <c r="CM1398" s="154"/>
      <c r="CN1398" s="154"/>
      <c r="CO1398" s="154"/>
      <c r="CP1398" s="154"/>
      <c r="CQ1398" s="154"/>
      <c r="CR1398" s="154"/>
      <c r="CS1398" s="154"/>
      <c r="CT1398" s="154"/>
      <c r="CU1398" s="154"/>
      <c r="CV1398" s="154"/>
      <c r="CW1398" s="154"/>
      <c r="CX1398" s="154"/>
      <c r="CY1398" s="154"/>
      <c r="CZ1398" s="154"/>
      <c r="DA1398" s="154"/>
      <c r="DB1398" s="154"/>
      <c r="DC1398" s="154"/>
      <c r="DD1398" s="154"/>
      <c r="DE1398" s="154"/>
      <c r="DF1398" s="154"/>
      <c r="DG1398" s="154"/>
      <c r="DH1398" s="154"/>
      <c r="DI1398" s="154"/>
      <c r="DJ1398" s="154"/>
      <c r="DK1398" s="154"/>
      <c r="DL1398" s="154"/>
      <c r="DM1398" s="154"/>
      <c r="DN1398" s="154"/>
      <c r="DO1398" s="154"/>
      <c r="DP1398" s="154"/>
      <c r="DQ1398" s="154"/>
      <c r="DR1398" s="154"/>
      <c r="DS1398" s="154"/>
      <c r="DT1398" s="154"/>
      <c r="DU1398" s="154"/>
      <c r="DV1398" s="154"/>
      <c r="DW1398" s="154"/>
      <c r="DX1398" s="154"/>
      <c r="DY1398" s="154"/>
      <c r="DZ1398" s="154"/>
      <c r="EA1398" s="154"/>
      <c r="EB1398" s="154"/>
      <c r="EC1398" s="154"/>
      <c r="ED1398" s="154"/>
      <c r="EE1398" s="154"/>
      <c r="EF1398" s="154"/>
      <c r="EG1398" s="154"/>
      <c r="EH1398" s="154"/>
      <c r="EI1398" s="154"/>
      <c r="EJ1398" s="154"/>
      <c r="EK1398" s="154"/>
      <c r="EL1398" s="154"/>
      <c r="EM1398" s="154"/>
      <c r="EN1398" s="154"/>
      <c r="EO1398" s="154"/>
      <c r="EP1398" s="154"/>
      <c r="EQ1398" s="154"/>
      <c r="ER1398" s="154"/>
      <c r="ES1398" s="154"/>
      <c r="ET1398" s="154"/>
      <c r="EU1398" s="154"/>
      <c r="EV1398" s="154"/>
    </row>
    <row r="1399" spans="32:152" ht="12.75">
      <c r="AF1399" s="154"/>
      <c r="AG1399" s="154"/>
      <c r="AH1399" s="154"/>
      <c r="AI1399" s="154"/>
      <c r="AJ1399" s="154"/>
      <c r="AK1399" s="154"/>
      <c r="AL1399" s="154"/>
      <c r="AM1399" s="154"/>
      <c r="AN1399" s="154"/>
      <c r="AO1399" s="154"/>
      <c r="AP1399" s="154"/>
      <c r="AQ1399" s="154"/>
      <c r="AR1399" s="154"/>
      <c r="AS1399" s="154"/>
      <c r="AT1399" s="154"/>
      <c r="AU1399" s="154"/>
      <c r="AV1399" s="154"/>
      <c r="AW1399" s="154"/>
      <c r="AX1399" s="154"/>
      <c r="AY1399" s="154"/>
      <c r="AZ1399" s="154"/>
      <c r="BA1399" s="154"/>
      <c r="BB1399" s="154"/>
      <c r="BC1399" s="154"/>
      <c r="BD1399" s="154"/>
      <c r="BE1399" s="154"/>
      <c r="BF1399" s="154"/>
      <c r="BG1399" s="154"/>
      <c r="BH1399" s="154"/>
      <c r="BI1399" s="154"/>
      <c r="BJ1399" s="154"/>
      <c r="BK1399" s="154"/>
      <c r="BL1399" s="154"/>
      <c r="BM1399" s="154"/>
      <c r="BN1399" s="154"/>
      <c r="BO1399" s="154"/>
      <c r="BP1399" s="154"/>
      <c r="BQ1399" s="154"/>
      <c r="BR1399" s="154"/>
      <c r="BS1399" s="154"/>
      <c r="BT1399" s="154"/>
      <c r="BU1399" s="154"/>
      <c r="BV1399" s="154"/>
      <c r="BW1399" s="154"/>
      <c r="BX1399" s="154"/>
      <c r="BY1399" s="154"/>
      <c r="BZ1399" s="154"/>
      <c r="CA1399" s="154"/>
      <c r="CB1399" s="154"/>
      <c r="CC1399" s="154"/>
      <c r="CD1399" s="154"/>
      <c r="CE1399" s="154"/>
      <c r="CF1399" s="154"/>
      <c r="CG1399" s="154"/>
      <c r="CH1399" s="154"/>
      <c r="CI1399" s="154"/>
      <c r="CJ1399" s="154"/>
      <c r="CK1399" s="154"/>
      <c r="CL1399" s="154"/>
      <c r="CM1399" s="154"/>
      <c r="CN1399" s="154"/>
      <c r="CO1399" s="154"/>
      <c r="CP1399" s="154"/>
      <c r="CQ1399" s="154"/>
      <c r="CR1399" s="154"/>
      <c r="CS1399" s="154"/>
      <c r="CT1399" s="154"/>
      <c r="CU1399" s="154"/>
      <c r="CV1399" s="154"/>
      <c r="CW1399" s="154"/>
      <c r="CX1399" s="154"/>
      <c r="CY1399" s="154"/>
      <c r="CZ1399" s="154"/>
      <c r="DA1399" s="154"/>
      <c r="DB1399" s="154"/>
      <c r="DC1399" s="154"/>
      <c r="DD1399" s="154"/>
      <c r="DE1399" s="154"/>
      <c r="DF1399" s="154"/>
      <c r="DG1399" s="154"/>
      <c r="DH1399" s="154"/>
      <c r="DI1399" s="154"/>
      <c r="DJ1399" s="154"/>
      <c r="DK1399" s="154"/>
      <c r="DL1399" s="154"/>
      <c r="DM1399" s="154"/>
      <c r="DN1399" s="154"/>
      <c r="DO1399" s="154"/>
      <c r="DP1399" s="154"/>
      <c r="DQ1399" s="154"/>
      <c r="DR1399" s="154"/>
      <c r="DS1399" s="154"/>
      <c r="DT1399" s="154"/>
      <c r="DU1399" s="154"/>
      <c r="DV1399" s="154"/>
      <c r="DW1399" s="154"/>
      <c r="DX1399" s="154"/>
      <c r="DY1399" s="154"/>
      <c r="DZ1399" s="154"/>
      <c r="EA1399" s="154"/>
      <c r="EB1399" s="154"/>
      <c r="EC1399" s="154"/>
      <c r="ED1399" s="154"/>
      <c r="EE1399" s="154"/>
      <c r="EF1399" s="154"/>
      <c r="EG1399" s="154"/>
      <c r="EH1399" s="154"/>
      <c r="EI1399" s="154"/>
      <c r="EJ1399" s="154"/>
      <c r="EK1399" s="154"/>
      <c r="EL1399" s="154"/>
      <c r="EM1399" s="154"/>
      <c r="EN1399" s="154"/>
      <c r="EO1399" s="154"/>
      <c r="EP1399" s="154"/>
      <c r="EQ1399" s="154"/>
      <c r="ER1399" s="154"/>
      <c r="ES1399" s="154"/>
      <c r="ET1399" s="154"/>
      <c r="EU1399" s="154"/>
      <c r="EV1399" s="154"/>
    </row>
    <row r="1400" spans="32:152" ht="12.75">
      <c r="AF1400" s="154"/>
      <c r="AG1400" s="154"/>
      <c r="AH1400" s="154"/>
      <c r="AI1400" s="154"/>
      <c r="AJ1400" s="154"/>
      <c r="AK1400" s="154"/>
      <c r="AL1400" s="154"/>
      <c r="AM1400" s="154"/>
      <c r="AN1400" s="154"/>
      <c r="AO1400" s="154"/>
      <c r="AP1400" s="154"/>
      <c r="AQ1400" s="154"/>
      <c r="AR1400" s="154"/>
      <c r="AS1400" s="154"/>
      <c r="AT1400" s="154"/>
      <c r="AU1400" s="154"/>
      <c r="AV1400" s="154"/>
      <c r="AW1400" s="154"/>
      <c r="AX1400" s="154"/>
      <c r="AY1400" s="154"/>
      <c r="AZ1400" s="154"/>
      <c r="BA1400" s="154"/>
      <c r="BB1400" s="154"/>
      <c r="BC1400" s="154"/>
      <c r="BD1400" s="154"/>
      <c r="BE1400" s="154"/>
      <c r="BF1400" s="154"/>
      <c r="BG1400" s="154"/>
      <c r="BH1400" s="154"/>
      <c r="BI1400" s="154"/>
      <c r="BJ1400" s="154"/>
      <c r="BK1400" s="154"/>
      <c r="BL1400" s="154"/>
      <c r="BM1400" s="154"/>
      <c r="BN1400" s="154"/>
      <c r="BO1400" s="154"/>
      <c r="BP1400" s="154"/>
      <c r="BQ1400" s="154"/>
      <c r="BR1400" s="154"/>
      <c r="BS1400" s="154"/>
      <c r="BT1400" s="154"/>
      <c r="BU1400" s="154"/>
      <c r="BV1400" s="154"/>
      <c r="BW1400" s="154"/>
      <c r="BX1400" s="154"/>
      <c r="BY1400" s="154"/>
      <c r="BZ1400" s="154"/>
      <c r="CA1400" s="154"/>
      <c r="CB1400" s="154"/>
      <c r="CC1400" s="154"/>
      <c r="CD1400" s="154"/>
      <c r="CE1400" s="154"/>
      <c r="CF1400" s="154"/>
      <c r="CG1400" s="154"/>
      <c r="CH1400" s="154"/>
      <c r="CI1400" s="154"/>
      <c r="CJ1400" s="154"/>
      <c r="CK1400" s="154"/>
      <c r="CL1400" s="154"/>
      <c r="CM1400" s="154"/>
      <c r="CN1400" s="154"/>
      <c r="CO1400" s="154"/>
      <c r="CP1400" s="154"/>
      <c r="CQ1400" s="154"/>
      <c r="CR1400" s="154"/>
      <c r="CS1400" s="154"/>
      <c r="CT1400" s="154"/>
      <c r="CU1400" s="154"/>
      <c r="CV1400" s="154"/>
      <c r="CW1400" s="154"/>
      <c r="CX1400" s="154"/>
      <c r="CY1400" s="154"/>
      <c r="CZ1400" s="154"/>
      <c r="DA1400" s="154"/>
      <c r="DB1400" s="154"/>
      <c r="DC1400" s="154"/>
      <c r="DD1400" s="154"/>
      <c r="DE1400" s="154"/>
      <c r="DF1400" s="154"/>
      <c r="DG1400" s="154"/>
      <c r="DH1400" s="154"/>
      <c r="DI1400" s="154"/>
      <c r="DJ1400" s="154"/>
      <c r="DK1400" s="154"/>
      <c r="DL1400" s="154"/>
      <c r="DM1400" s="154"/>
      <c r="DN1400" s="154"/>
      <c r="DO1400" s="154"/>
      <c r="DP1400" s="154"/>
      <c r="DQ1400" s="154"/>
      <c r="DR1400" s="154"/>
      <c r="DS1400" s="154"/>
      <c r="DT1400" s="154"/>
      <c r="DU1400" s="154"/>
      <c r="DV1400" s="154"/>
      <c r="DW1400" s="154"/>
      <c r="DX1400" s="154"/>
      <c r="DY1400" s="154"/>
      <c r="DZ1400" s="154"/>
      <c r="EA1400" s="154"/>
      <c r="EB1400" s="154"/>
      <c r="EC1400" s="154"/>
      <c r="ED1400" s="154"/>
      <c r="EE1400" s="154"/>
      <c r="EF1400" s="154"/>
      <c r="EG1400" s="154"/>
      <c r="EH1400" s="154"/>
      <c r="EI1400" s="154"/>
      <c r="EJ1400" s="154"/>
      <c r="EK1400" s="154"/>
      <c r="EL1400" s="154"/>
      <c r="EM1400" s="154"/>
      <c r="EN1400" s="154"/>
      <c r="EO1400" s="154"/>
      <c r="EP1400" s="154"/>
      <c r="EQ1400" s="154"/>
      <c r="ER1400" s="154"/>
      <c r="ES1400" s="154"/>
      <c r="ET1400" s="154"/>
      <c r="EU1400" s="154"/>
      <c r="EV1400" s="154"/>
    </row>
    <row r="1401" spans="32:152" ht="12.75">
      <c r="AF1401" s="154"/>
      <c r="AG1401" s="154"/>
      <c r="AH1401" s="154"/>
      <c r="AI1401" s="154"/>
      <c r="AJ1401" s="154"/>
      <c r="AK1401" s="154"/>
      <c r="AL1401" s="154"/>
      <c r="AM1401" s="154"/>
      <c r="AN1401" s="154"/>
      <c r="AO1401" s="154"/>
      <c r="AP1401" s="154"/>
      <c r="AQ1401" s="154"/>
      <c r="AR1401" s="154"/>
      <c r="AS1401" s="154"/>
      <c r="AT1401" s="154"/>
      <c r="AU1401" s="154"/>
      <c r="AV1401" s="154"/>
      <c r="AW1401" s="154"/>
      <c r="AX1401" s="154"/>
      <c r="AY1401" s="154"/>
      <c r="AZ1401" s="154"/>
      <c r="BA1401" s="154"/>
      <c r="BB1401" s="154"/>
      <c r="BC1401" s="154"/>
      <c r="BD1401" s="154"/>
      <c r="BE1401" s="154"/>
      <c r="BF1401" s="154"/>
      <c r="BG1401" s="154"/>
      <c r="BH1401" s="154"/>
      <c r="BI1401" s="154"/>
      <c r="BJ1401" s="154"/>
      <c r="BK1401" s="154"/>
      <c r="BL1401" s="154"/>
      <c r="BM1401" s="154"/>
      <c r="BN1401" s="154"/>
      <c r="BO1401" s="154"/>
      <c r="BP1401" s="154"/>
      <c r="BQ1401" s="154"/>
      <c r="BR1401" s="154"/>
      <c r="BS1401" s="154"/>
      <c r="BT1401" s="154"/>
      <c r="BU1401" s="154"/>
      <c r="BV1401" s="154"/>
      <c r="BW1401" s="154"/>
      <c r="BX1401" s="154"/>
      <c r="BY1401" s="154"/>
      <c r="BZ1401" s="154"/>
      <c r="CA1401" s="154"/>
      <c r="CB1401" s="154"/>
      <c r="CC1401" s="154"/>
      <c r="CD1401" s="154"/>
      <c r="CE1401" s="154"/>
      <c r="CF1401" s="154"/>
      <c r="CG1401" s="154"/>
      <c r="CH1401" s="154"/>
      <c r="CI1401" s="154"/>
      <c r="CJ1401" s="154"/>
      <c r="CK1401" s="154"/>
      <c r="CL1401" s="154"/>
      <c r="CM1401" s="154"/>
      <c r="CN1401" s="154"/>
      <c r="CO1401" s="154"/>
      <c r="CP1401" s="154"/>
      <c r="CQ1401" s="154"/>
      <c r="CR1401" s="154"/>
      <c r="CS1401" s="154"/>
      <c r="CT1401" s="154"/>
      <c r="CU1401" s="154"/>
      <c r="CV1401" s="154"/>
      <c r="CW1401" s="154"/>
      <c r="CX1401" s="154"/>
      <c r="CY1401" s="154"/>
      <c r="CZ1401" s="154"/>
      <c r="DA1401" s="154"/>
      <c r="DB1401" s="154"/>
      <c r="DC1401" s="154"/>
      <c r="DD1401" s="154"/>
      <c r="DE1401" s="154"/>
      <c r="DF1401" s="154"/>
      <c r="DG1401" s="154"/>
      <c r="DH1401" s="154"/>
      <c r="DI1401" s="154"/>
      <c r="DJ1401" s="154"/>
      <c r="DK1401" s="154"/>
      <c r="DL1401" s="154"/>
      <c r="DM1401" s="154"/>
      <c r="DN1401" s="154"/>
      <c r="DO1401" s="154"/>
      <c r="DP1401" s="154"/>
      <c r="DQ1401" s="154"/>
      <c r="DR1401" s="154"/>
      <c r="DS1401" s="154"/>
      <c r="DT1401" s="154"/>
      <c r="DU1401" s="154"/>
      <c r="DV1401" s="154"/>
      <c r="DW1401" s="154"/>
      <c r="DX1401" s="154"/>
      <c r="DY1401" s="154"/>
      <c r="DZ1401" s="154"/>
      <c r="EA1401" s="154"/>
      <c r="EB1401" s="154"/>
      <c r="EC1401" s="154"/>
      <c r="ED1401" s="154"/>
      <c r="EE1401" s="154"/>
      <c r="EF1401" s="154"/>
      <c r="EG1401" s="154"/>
      <c r="EH1401" s="154"/>
      <c r="EI1401" s="154"/>
      <c r="EJ1401" s="154"/>
      <c r="EK1401" s="154"/>
      <c r="EL1401" s="154"/>
      <c r="EM1401" s="154"/>
      <c r="EN1401" s="154"/>
      <c r="EO1401" s="154"/>
      <c r="EP1401" s="154"/>
      <c r="EQ1401" s="154"/>
      <c r="ER1401" s="154"/>
      <c r="ES1401" s="154"/>
      <c r="ET1401" s="154"/>
      <c r="EU1401" s="154"/>
      <c r="EV1401" s="154"/>
    </row>
    <row r="1402" spans="32:152" ht="12.75">
      <c r="AF1402" s="154"/>
      <c r="AG1402" s="154"/>
      <c r="AH1402" s="154"/>
      <c r="AI1402" s="154"/>
      <c r="AJ1402" s="154"/>
      <c r="AK1402" s="154"/>
      <c r="AL1402" s="154"/>
      <c r="AM1402" s="154"/>
      <c r="AN1402" s="154"/>
      <c r="AO1402" s="154"/>
      <c r="AP1402" s="154"/>
      <c r="AQ1402" s="154"/>
      <c r="AR1402" s="154"/>
      <c r="AS1402" s="154"/>
      <c r="AT1402" s="154"/>
      <c r="AU1402" s="154"/>
      <c r="AV1402" s="154"/>
      <c r="AW1402" s="154"/>
      <c r="AX1402" s="154"/>
      <c r="AY1402" s="154"/>
      <c r="AZ1402" s="154"/>
      <c r="BA1402" s="154"/>
      <c r="BB1402" s="154"/>
      <c r="BC1402" s="154"/>
      <c r="BD1402" s="154"/>
      <c r="BE1402" s="154"/>
      <c r="BF1402" s="154"/>
      <c r="BG1402" s="154"/>
      <c r="BH1402" s="154"/>
      <c r="BI1402" s="154"/>
      <c r="BJ1402" s="154"/>
      <c r="BK1402" s="154"/>
      <c r="BL1402" s="154"/>
      <c r="BM1402" s="154"/>
      <c r="BN1402" s="154"/>
      <c r="BO1402" s="154"/>
      <c r="BP1402" s="154"/>
      <c r="BQ1402" s="154"/>
      <c r="BR1402" s="154"/>
      <c r="BS1402" s="154"/>
      <c r="BT1402" s="154"/>
      <c r="BU1402" s="154"/>
      <c r="BV1402" s="154"/>
      <c r="BW1402" s="154"/>
      <c r="BX1402" s="154"/>
      <c r="BY1402" s="154"/>
      <c r="BZ1402" s="154"/>
      <c r="CA1402" s="154"/>
      <c r="CB1402" s="154"/>
      <c r="CC1402" s="154"/>
      <c r="CD1402" s="154"/>
      <c r="CE1402" s="154"/>
      <c r="CF1402" s="154"/>
      <c r="CG1402" s="154"/>
      <c r="CH1402" s="154"/>
      <c r="CI1402" s="154"/>
      <c r="CJ1402" s="154"/>
      <c r="CK1402" s="154"/>
      <c r="CL1402" s="154"/>
      <c r="CM1402" s="154"/>
      <c r="CN1402" s="154"/>
      <c r="CO1402" s="154"/>
      <c r="CP1402" s="154"/>
      <c r="CQ1402" s="154"/>
      <c r="CR1402" s="154"/>
      <c r="CS1402" s="154"/>
      <c r="CT1402" s="154"/>
      <c r="CU1402" s="154"/>
      <c r="CV1402" s="154"/>
      <c r="CW1402" s="154"/>
      <c r="CX1402" s="154"/>
      <c r="CY1402" s="154"/>
      <c r="CZ1402" s="154"/>
      <c r="DA1402" s="154"/>
      <c r="DB1402" s="154"/>
      <c r="DC1402" s="154"/>
      <c r="DD1402" s="154"/>
      <c r="DE1402" s="154"/>
      <c r="DF1402" s="154"/>
      <c r="DG1402" s="154"/>
      <c r="DH1402" s="154"/>
      <c r="DI1402" s="154"/>
      <c r="DJ1402" s="154"/>
      <c r="DK1402" s="154"/>
      <c r="DL1402" s="154"/>
      <c r="DM1402" s="154"/>
      <c r="DN1402" s="154"/>
      <c r="DO1402" s="154"/>
      <c r="DP1402" s="154"/>
      <c r="DQ1402" s="154"/>
      <c r="DR1402" s="154"/>
      <c r="DS1402" s="154"/>
      <c r="DT1402" s="154"/>
      <c r="DU1402" s="154"/>
      <c r="DV1402" s="154"/>
      <c r="DW1402" s="154"/>
      <c r="DX1402" s="154"/>
      <c r="DY1402" s="154"/>
      <c r="DZ1402" s="154"/>
      <c r="EA1402" s="154"/>
      <c r="EB1402" s="154"/>
      <c r="EC1402" s="154"/>
      <c r="ED1402" s="154"/>
      <c r="EE1402" s="154"/>
      <c r="EF1402" s="154"/>
      <c r="EG1402" s="154"/>
      <c r="EH1402" s="154"/>
      <c r="EI1402" s="154"/>
      <c r="EJ1402" s="154"/>
      <c r="EK1402" s="154"/>
      <c r="EL1402" s="154"/>
      <c r="EM1402" s="154"/>
      <c r="EN1402" s="154"/>
      <c r="EO1402" s="154"/>
      <c r="EP1402" s="154"/>
      <c r="EQ1402" s="154"/>
      <c r="ER1402" s="154"/>
      <c r="ES1402" s="154"/>
      <c r="ET1402" s="154"/>
      <c r="EU1402" s="154"/>
      <c r="EV1402" s="154"/>
    </row>
    <row r="1403" spans="32:152" ht="12.75">
      <c r="AF1403" s="154"/>
      <c r="AG1403" s="154"/>
      <c r="AH1403" s="154"/>
      <c r="AI1403" s="154"/>
      <c r="AJ1403" s="154"/>
      <c r="AK1403" s="154"/>
      <c r="AL1403" s="154"/>
      <c r="AM1403" s="154"/>
      <c r="AN1403" s="154"/>
      <c r="AO1403" s="154"/>
      <c r="AP1403" s="154"/>
      <c r="AQ1403" s="154"/>
      <c r="AR1403" s="154"/>
      <c r="AS1403" s="154"/>
      <c r="AT1403" s="154"/>
      <c r="AU1403" s="154"/>
      <c r="AV1403" s="154"/>
      <c r="AW1403" s="154"/>
      <c r="AX1403" s="154"/>
      <c r="AY1403" s="154"/>
      <c r="AZ1403" s="154"/>
      <c r="BA1403" s="154"/>
      <c r="BB1403" s="154"/>
      <c r="BC1403" s="154"/>
      <c r="BD1403" s="154"/>
      <c r="BE1403" s="154"/>
      <c r="BF1403" s="154"/>
      <c r="BG1403" s="154"/>
      <c r="BH1403" s="154"/>
      <c r="BI1403" s="154"/>
      <c r="BJ1403" s="154"/>
      <c r="BK1403" s="154"/>
      <c r="BL1403" s="154"/>
      <c r="BM1403" s="154"/>
      <c r="BN1403" s="154"/>
      <c r="BO1403" s="154"/>
      <c r="BP1403" s="154"/>
      <c r="BQ1403" s="154"/>
      <c r="BR1403" s="154"/>
      <c r="BS1403" s="154"/>
      <c r="BT1403" s="154"/>
      <c r="BU1403" s="154"/>
      <c r="BV1403" s="154"/>
      <c r="BW1403" s="154"/>
      <c r="BX1403" s="154"/>
      <c r="BY1403" s="154"/>
      <c r="BZ1403" s="154"/>
      <c r="CA1403" s="154"/>
      <c r="CB1403" s="154"/>
      <c r="CC1403" s="154"/>
      <c r="CD1403" s="154"/>
      <c r="CE1403" s="154"/>
      <c r="CF1403" s="154"/>
      <c r="CG1403" s="154"/>
      <c r="CH1403" s="154"/>
      <c r="CI1403" s="154"/>
      <c r="CJ1403" s="154"/>
      <c r="CK1403" s="154"/>
      <c r="CL1403" s="154"/>
      <c r="CM1403" s="154"/>
      <c r="CN1403" s="154"/>
      <c r="CO1403" s="154"/>
      <c r="CP1403" s="154"/>
      <c r="CQ1403" s="154"/>
      <c r="CR1403" s="154"/>
      <c r="CS1403" s="154"/>
      <c r="CT1403" s="154"/>
      <c r="CU1403" s="154"/>
      <c r="CV1403" s="154"/>
      <c r="CW1403" s="154"/>
      <c r="CX1403" s="154"/>
      <c r="CY1403" s="154"/>
      <c r="CZ1403" s="154"/>
      <c r="DA1403" s="154"/>
      <c r="DB1403" s="154"/>
      <c r="DC1403" s="154"/>
      <c r="DD1403" s="154"/>
      <c r="DE1403" s="154"/>
      <c r="DF1403" s="154"/>
      <c r="DG1403" s="154"/>
      <c r="DH1403" s="154"/>
      <c r="DI1403" s="154"/>
      <c r="DJ1403" s="154"/>
      <c r="DK1403" s="154"/>
      <c r="DL1403" s="154"/>
      <c r="DM1403" s="154"/>
      <c r="DN1403" s="154"/>
      <c r="DO1403" s="154"/>
      <c r="DP1403" s="154"/>
      <c r="DQ1403" s="154"/>
      <c r="DR1403" s="154"/>
      <c r="DS1403" s="154"/>
      <c r="DT1403" s="154"/>
      <c r="DU1403" s="154"/>
      <c r="DV1403" s="154"/>
      <c r="DW1403" s="154"/>
      <c r="DX1403" s="154"/>
      <c r="DY1403" s="154"/>
      <c r="DZ1403" s="154"/>
      <c r="EA1403" s="154"/>
      <c r="EB1403" s="154"/>
      <c r="EC1403" s="154"/>
      <c r="ED1403" s="154"/>
      <c r="EE1403" s="154"/>
      <c r="EF1403" s="154"/>
      <c r="EG1403" s="154"/>
      <c r="EH1403" s="154"/>
      <c r="EI1403" s="154"/>
      <c r="EJ1403" s="154"/>
      <c r="EK1403" s="154"/>
      <c r="EL1403" s="154"/>
      <c r="EM1403" s="154"/>
      <c r="EN1403" s="154"/>
      <c r="EO1403" s="154"/>
      <c r="EP1403" s="154"/>
      <c r="EQ1403" s="154"/>
      <c r="ER1403" s="154"/>
      <c r="ES1403" s="154"/>
      <c r="ET1403" s="154"/>
      <c r="EU1403" s="154"/>
      <c r="EV1403" s="154"/>
    </row>
    <row r="1404" spans="32:152" ht="12.75">
      <c r="AF1404" s="154"/>
      <c r="AG1404" s="154"/>
      <c r="AH1404" s="154"/>
      <c r="AI1404" s="154"/>
      <c r="AJ1404" s="154"/>
      <c r="AK1404" s="154"/>
      <c r="AL1404" s="154"/>
      <c r="AM1404" s="154"/>
      <c r="AN1404" s="154"/>
      <c r="AO1404" s="154"/>
      <c r="AP1404" s="154"/>
      <c r="AQ1404" s="154"/>
      <c r="AR1404" s="154"/>
      <c r="AS1404" s="154"/>
      <c r="AT1404" s="154"/>
      <c r="AU1404" s="154"/>
      <c r="AV1404" s="154"/>
      <c r="AW1404" s="154"/>
      <c r="AX1404" s="154"/>
      <c r="AY1404" s="154"/>
      <c r="AZ1404" s="154"/>
      <c r="BA1404" s="154"/>
      <c r="BB1404" s="154"/>
      <c r="BC1404" s="154"/>
      <c r="BD1404" s="154"/>
      <c r="BE1404" s="154"/>
      <c r="BF1404" s="154"/>
      <c r="BG1404" s="154"/>
      <c r="BH1404" s="154"/>
      <c r="BI1404" s="154"/>
      <c r="BJ1404" s="154"/>
      <c r="BK1404" s="154"/>
      <c r="BL1404" s="154"/>
      <c r="BM1404" s="154"/>
      <c r="BN1404" s="154"/>
      <c r="BO1404" s="154"/>
      <c r="BP1404" s="154"/>
      <c r="BQ1404" s="154"/>
      <c r="BR1404" s="154"/>
      <c r="BS1404" s="154"/>
      <c r="BT1404" s="154"/>
      <c r="BU1404" s="154"/>
      <c r="BV1404" s="154"/>
      <c r="BW1404" s="154"/>
      <c r="BX1404" s="154"/>
      <c r="BY1404" s="154"/>
      <c r="BZ1404" s="154"/>
      <c r="CA1404" s="154"/>
      <c r="CB1404" s="154"/>
      <c r="CC1404" s="154"/>
      <c r="CD1404" s="154"/>
      <c r="CE1404" s="154"/>
      <c r="CF1404" s="154"/>
      <c r="CG1404" s="154"/>
      <c r="CH1404" s="154"/>
      <c r="CI1404" s="154"/>
      <c r="CJ1404" s="154"/>
      <c r="CK1404" s="154"/>
      <c r="CL1404" s="154"/>
      <c r="CM1404" s="154"/>
      <c r="CN1404" s="154"/>
      <c r="CO1404" s="154"/>
      <c r="CP1404" s="154"/>
      <c r="CQ1404" s="154"/>
      <c r="CR1404" s="154"/>
      <c r="CS1404" s="154"/>
      <c r="CT1404" s="154"/>
      <c r="CU1404" s="154"/>
      <c r="CV1404" s="154"/>
      <c r="CW1404" s="154"/>
      <c r="CX1404" s="154"/>
      <c r="CY1404" s="154"/>
      <c r="CZ1404" s="154"/>
      <c r="DA1404" s="154"/>
      <c r="DB1404" s="154"/>
      <c r="DC1404" s="154"/>
      <c r="DD1404" s="154"/>
      <c r="DE1404" s="154"/>
      <c r="DF1404" s="154"/>
      <c r="DG1404" s="154"/>
      <c r="DH1404" s="154"/>
      <c r="DI1404" s="154"/>
      <c r="DJ1404" s="154"/>
      <c r="DK1404" s="154"/>
      <c r="DL1404" s="154"/>
      <c r="DM1404" s="154"/>
      <c r="DN1404" s="154"/>
      <c r="DO1404" s="154"/>
      <c r="DP1404" s="154"/>
      <c r="DQ1404" s="154"/>
      <c r="DR1404" s="154"/>
      <c r="DS1404" s="154"/>
      <c r="DT1404" s="154"/>
      <c r="DU1404" s="154"/>
      <c r="DV1404" s="154"/>
      <c r="DW1404" s="154"/>
      <c r="DX1404" s="154"/>
      <c r="DY1404" s="154"/>
      <c r="DZ1404" s="154"/>
      <c r="EA1404" s="154"/>
      <c r="EB1404" s="154"/>
      <c r="EC1404" s="154"/>
      <c r="ED1404" s="154"/>
      <c r="EE1404" s="154"/>
      <c r="EF1404" s="154"/>
      <c r="EG1404" s="154"/>
      <c r="EH1404" s="154"/>
      <c r="EI1404" s="154"/>
      <c r="EJ1404" s="154"/>
      <c r="EK1404" s="154"/>
      <c r="EL1404" s="154"/>
      <c r="EM1404" s="154"/>
      <c r="EN1404" s="154"/>
      <c r="EO1404" s="154"/>
      <c r="EP1404" s="154"/>
      <c r="EQ1404" s="154"/>
      <c r="ER1404" s="154"/>
      <c r="ES1404" s="154"/>
      <c r="ET1404" s="154"/>
      <c r="EU1404" s="154"/>
      <c r="EV1404" s="154"/>
    </row>
    <row r="1405" spans="32:152" ht="12.75">
      <c r="AF1405" s="154"/>
      <c r="AG1405" s="154"/>
      <c r="AH1405" s="154"/>
      <c r="AI1405" s="154"/>
      <c r="AJ1405" s="154"/>
      <c r="AK1405" s="154"/>
      <c r="AL1405" s="154"/>
      <c r="AM1405" s="154"/>
      <c r="AN1405" s="154"/>
      <c r="AO1405" s="154"/>
      <c r="AP1405" s="154"/>
      <c r="AQ1405" s="154"/>
      <c r="AR1405" s="154"/>
      <c r="AS1405" s="154"/>
      <c r="AT1405" s="154"/>
      <c r="AU1405" s="154"/>
      <c r="AV1405" s="154"/>
      <c r="AW1405" s="154"/>
      <c r="AX1405" s="154"/>
      <c r="AY1405" s="154"/>
      <c r="AZ1405" s="154"/>
      <c r="BA1405" s="154"/>
      <c r="BB1405" s="154"/>
      <c r="BC1405" s="154"/>
      <c r="BD1405" s="154"/>
      <c r="BE1405" s="154"/>
      <c r="BF1405" s="154"/>
      <c r="BG1405" s="154"/>
      <c r="BH1405" s="154"/>
      <c r="BI1405" s="154"/>
      <c r="BJ1405" s="154"/>
      <c r="BK1405" s="154"/>
      <c r="BL1405" s="154"/>
      <c r="BM1405" s="154"/>
      <c r="BN1405" s="154"/>
      <c r="BO1405" s="154"/>
      <c r="BP1405" s="154"/>
      <c r="BQ1405" s="154"/>
      <c r="BR1405" s="154"/>
      <c r="BS1405" s="154"/>
      <c r="BT1405" s="154"/>
      <c r="BU1405" s="154"/>
      <c r="BV1405" s="154"/>
      <c r="BW1405" s="154"/>
      <c r="BX1405" s="154"/>
      <c r="BY1405" s="154"/>
      <c r="BZ1405" s="154"/>
      <c r="CA1405" s="154"/>
      <c r="CB1405" s="154"/>
      <c r="CC1405" s="154"/>
      <c r="CD1405" s="154"/>
      <c r="CE1405" s="154"/>
      <c r="CF1405" s="154"/>
      <c r="CG1405" s="154"/>
      <c r="CH1405" s="154"/>
      <c r="CI1405" s="154"/>
      <c r="CJ1405" s="154"/>
      <c r="CK1405" s="154"/>
      <c r="CL1405" s="154"/>
      <c r="CM1405" s="154"/>
      <c r="CN1405" s="154"/>
      <c r="CO1405" s="154"/>
      <c r="CP1405" s="154"/>
      <c r="CQ1405" s="154"/>
      <c r="CR1405" s="154"/>
      <c r="CS1405" s="154"/>
      <c r="CT1405" s="154"/>
      <c r="CU1405" s="154"/>
      <c r="CV1405" s="154"/>
      <c r="CW1405" s="154"/>
      <c r="CX1405" s="154"/>
      <c r="CY1405" s="154"/>
      <c r="CZ1405" s="154"/>
      <c r="DA1405" s="154"/>
      <c r="DB1405" s="154"/>
      <c r="DC1405" s="154"/>
      <c r="DD1405" s="154"/>
      <c r="DE1405" s="154"/>
      <c r="DF1405" s="154"/>
      <c r="DG1405" s="154"/>
      <c r="DH1405" s="154"/>
      <c r="DI1405" s="154"/>
      <c r="DJ1405" s="154"/>
      <c r="DK1405" s="154"/>
      <c r="DL1405" s="154"/>
      <c r="DM1405" s="154"/>
      <c r="DN1405" s="154"/>
      <c r="DO1405" s="154"/>
      <c r="DP1405" s="154"/>
      <c r="DQ1405" s="154"/>
      <c r="DR1405" s="154"/>
      <c r="DS1405" s="154"/>
      <c r="DT1405" s="154"/>
      <c r="DU1405" s="154"/>
      <c r="DV1405" s="154"/>
      <c r="DW1405" s="154"/>
      <c r="DX1405" s="154"/>
      <c r="DY1405" s="154"/>
      <c r="DZ1405" s="154"/>
      <c r="EA1405" s="154"/>
      <c r="EB1405" s="154"/>
      <c r="EC1405" s="154"/>
      <c r="ED1405" s="154"/>
      <c r="EE1405" s="154"/>
      <c r="EF1405" s="154"/>
      <c r="EG1405" s="154"/>
      <c r="EH1405" s="154"/>
      <c r="EI1405" s="154"/>
      <c r="EJ1405" s="154"/>
      <c r="EK1405" s="154"/>
      <c r="EL1405" s="154"/>
      <c r="EM1405" s="154"/>
      <c r="EN1405" s="154"/>
      <c r="EO1405" s="154"/>
      <c r="EP1405" s="154"/>
      <c r="EQ1405" s="154"/>
      <c r="ER1405" s="154"/>
      <c r="ES1405" s="154"/>
      <c r="ET1405" s="154"/>
      <c r="EU1405" s="154"/>
      <c r="EV1405" s="154"/>
    </row>
    <row r="1406" spans="32:152" ht="12.75">
      <c r="AF1406" s="154"/>
      <c r="AG1406" s="154"/>
      <c r="AH1406" s="154"/>
      <c r="AI1406" s="154"/>
      <c r="AJ1406" s="154"/>
      <c r="AK1406" s="154"/>
      <c r="AL1406" s="154"/>
      <c r="AM1406" s="154"/>
      <c r="AN1406" s="154"/>
      <c r="AO1406" s="154"/>
      <c r="AP1406" s="154"/>
      <c r="AQ1406" s="154"/>
      <c r="AR1406" s="154"/>
      <c r="AS1406" s="154"/>
      <c r="AT1406" s="154"/>
      <c r="AU1406" s="154"/>
      <c r="AV1406" s="154"/>
      <c r="AW1406" s="154"/>
      <c r="AX1406" s="154"/>
      <c r="AY1406" s="154"/>
      <c r="AZ1406" s="154"/>
      <c r="BA1406" s="154"/>
      <c r="BB1406" s="154"/>
      <c r="BC1406" s="154"/>
      <c r="BD1406" s="154"/>
      <c r="BE1406" s="154"/>
      <c r="BF1406" s="154"/>
      <c r="BG1406" s="154"/>
      <c r="BH1406" s="154"/>
      <c r="BI1406" s="154"/>
      <c r="BJ1406" s="154"/>
      <c r="BK1406" s="154"/>
      <c r="BL1406" s="154"/>
      <c r="BM1406" s="154"/>
      <c r="BN1406" s="154"/>
      <c r="BO1406" s="154"/>
      <c r="BP1406" s="154"/>
      <c r="BQ1406" s="154"/>
      <c r="BR1406" s="154"/>
      <c r="BS1406" s="154"/>
      <c r="BT1406" s="154"/>
      <c r="BU1406" s="154"/>
      <c r="BV1406" s="154"/>
      <c r="BW1406" s="154"/>
      <c r="BX1406" s="154"/>
      <c r="BY1406" s="154"/>
      <c r="BZ1406" s="154"/>
      <c r="CA1406" s="154"/>
      <c r="CB1406" s="154"/>
      <c r="CC1406" s="154"/>
      <c r="CD1406" s="154"/>
      <c r="CE1406" s="154"/>
      <c r="CF1406" s="154"/>
      <c r="CG1406" s="154"/>
      <c r="CH1406" s="154"/>
      <c r="CI1406" s="154"/>
      <c r="CJ1406" s="154"/>
      <c r="CK1406" s="154"/>
      <c r="CL1406" s="154"/>
      <c r="CM1406" s="154"/>
      <c r="CN1406" s="154"/>
      <c r="CO1406" s="154"/>
      <c r="CP1406" s="154"/>
      <c r="CQ1406" s="154"/>
      <c r="CR1406" s="154"/>
      <c r="CS1406" s="154"/>
      <c r="CT1406" s="154"/>
      <c r="CU1406" s="154"/>
      <c r="CV1406" s="154"/>
      <c r="CW1406" s="154"/>
      <c r="CX1406" s="154"/>
      <c r="CY1406" s="154"/>
      <c r="CZ1406" s="154"/>
      <c r="DA1406" s="154"/>
      <c r="DB1406" s="154"/>
      <c r="DC1406" s="154"/>
      <c r="DD1406" s="154"/>
      <c r="DE1406" s="154"/>
      <c r="DF1406" s="154"/>
      <c r="DG1406" s="154"/>
      <c r="DH1406" s="154"/>
      <c r="DI1406" s="154"/>
      <c r="DJ1406" s="154"/>
      <c r="DK1406" s="154"/>
      <c r="DL1406" s="154"/>
      <c r="DM1406" s="154"/>
      <c r="DN1406" s="154"/>
      <c r="DO1406" s="154"/>
      <c r="DP1406" s="154"/>
      <c r="DQ1406" s="154"/>
      <c r="DR1406" s="154"/>
      <c r="DS1406" s="154"/>
      <c r="DT1406" s="154"/>
      <c r="DU1406" s="154"/>
      <c r="DV1406" s="154"/>
      <c r="DW1406" s="154"/>
      <c r="DX1406" s="154"/>
      <c r="DY1406" s="154"/>
      <c r="DZ1406" s="154"/>
      <c r="EA1406" s="154"/>
      <c r="EB1406" s="154"/>
      <c r="EC1406" s="154"/>
      <c r="ED1406" s="154"/>
      <c r="EE1406" s="154"/>
      <c r="EF1406" s="154"/>
      <c r="EG1406" s="154"/>
      <c r="EH1406" s="154"/>
      <c r="EI1406" s="154"/>
      <c r="EJ1406" s="154"/>
      <c r="EK1406" s="154"/>
      <c r="EL1406" s="154"/>
      <c r="EM1406" s="154"/>
      <c r="EN1406" s="154"/>
      <c r="EO1406" s="154"/>
      <c r="EP1406" s="154"/>
      <c r="EQ1406" s="154"/>
      <c r="ER1406" s="154"/>
      <c r="ES1406" s="154"/>
      <c r="ET1406" s="154"/>
      <c r="EU1406" s="154"/>
      <c r="EV1406" s="154"/>
    </row>
    <row r="1407" spans="32:152" ht="12.75">
      <c r="AF1407" s="154"/>
      <c r="AG1407" s="154"/>
      <c r="AH1407" s="154"/>
      <c r="AI1407" s="154"/>
      <c r="AJ1407" s="154"/>
      <c r="AK1407" s="154"/>
      <c r="AL1407" s="154"/>
      <c r="AM1407" s="154"/>
      <c r="AN1407" s="154"/>
      <c r="AO1407" s="154"/>
      <c r="AP1407" s="154"/>
      <c r="AQ1407" s="154"/>
      <c r="AR1407" s="154"/>
      <c r="AS1407" s="154"/>
      <c r="AT1407" s="154"/>
      <c r="AU1407" s="154"/>
      <c r="AV1407" s="154"/>
      <c r="AW1407" s="154"/>
      <c r="AX1407" s="154"/>
      <c r="AY1407" s="154"/>
      <c r="AZ1407" s="154"/>
      <c r="BA1407" s="154"/>
      <c r="BB1407" s="154"/>
      <c r="BC1407" s="154"/>
      <c r="BD1407" s="154"/>
      <c r="BE1407" s="154"/>
      <c r="BF1407" s="154"/>
      <c r="BG1407" s="154"/>
      <c r="BH1407" s="154"/>
      <c r="BI1407" s="154"/>
      <c r="BJ1407" s="154"/>
      <c r="BK1407" s="154"/>
      <c r="BL1407" s="154"/>
      <c r="BM1407" s="154"/>
      <c r="BN1407" s="154"/>
      <c r="BO1407" s="154"/>
      <c r="BP1407" s="154"/>
      <c r="BQ1407" s="154"/>
      <c r="BR1407" s="154"/>
      <c r="BS1407" s="154"/>
      <c r="BT1407" s="154"/>
      <c r="BU1407" s="154"/>
      <c r="BV1407" s="154"/>
      <c r="BW1407" s="154"/>
      <c r="BX1407" s="154"/>
      <c r="BY1407" s="154"/>
      <c r="BZ1407" s="154"/>
      <c r="CA1407" s="154"/>
      <c r="CB1407" s="154"/>
      <c r="CC1407" s="154"/>
      <c r="CD1407" s="154"/>
      <c r="CE1407" s="154"/>
      <c r="CF1407" s="154"/>
      <c r="CG1407" s="154"/>
      <c r="CH1407" s="154"/>
      <c r="CI1407" s="154"/>
      <c r="CJ1407" s="154"/>
      <c r="CK1407" s="154"/>
      <c r="CL1407" s="154"/>
      <c r="CM1407" s="154"/>
      <c r="CN1407" s="154"/>
      <c r="CO1407" s="154"/>
      <c r="CP1407" s="154"/>
      <c r="CQ1407" s="154"/>
      <c r="CR1407" s="154"/>
      <c r="CS1407" s="154"/>
      <c r="CT1407" s="154"/>
      <c r="CU1407" s="154"/>
      <c r="CV1407" s="154"/>
      <c r="CW1407" s="154"/>
      <c r="CX1407" s="154"/>
      <c r="CY1407" s="154"/>
      <c r="CZ1407" s="154"/>
      <c r="DA1407" s="154"/>
      <c r="DB1407" s="154"/>
      <c r="DC1407" s="154"/>
      <c r="DD1407" s="154"/>
      <c r="DE1407" s="154"/>
      <c r="DF1407" s="154"/>
      <c r="DG1407" s="154"/>
      <c r="DH1407" s="154"/>
      <c r="DI1407" s="154"/>
      <c r="DJ1407" s="154"/>
      <c r="DK1407" s="154"/>
      <c r="DL1407" s="154"/>
      <c r="DM1407" s="154"/>
      <c r="DN1407" s="154"/>
      <c r="DO1407" s="154"/>
      <c r="DP1407" s="154"/>
      <c r="DQ1407" s="154"/>
      <c r="DR1407" s="154"/>
      <c r="DS1407" s="154"/>
      <c r="DT1407" s="154"/>
      <c r="DU1407" s="154"/>
      <c r="DV1407" s="154"/>
      <c r="DW1407" s="154"/>
      <c r="DX1407" s="154"/>
      <c r="DY1407" s="154"/>
      <c r="DZ1407" s="154"/>
      <c r="EA1407" s="154"/>
      <c r="EB1407" s="154"/>
      <c r="EC1407" s="154"/>
      <c r="ED1407" s="154"/>
      <c r="EE1407" s="154"/>
      <c r="EF1407" s="154"/>
      <c r="EG1407" s="154"/>
      <c r="EH1407" s="154"/>
      <c r="EI1407" s="154"/>
      <c r="EJ1407" s="154"/>
      <c r="EK1407" s="154"/>
      <c r="EL1407" s="154"/>
      <c r="EM1407" s="154"/>
      <c r="EN1407" s="154"/>
      <c r="EO1407" s="154"/>
      <c r="EP1407" s="154"/>
      <c r="EQ1407" s="154"/>
      <c r="ER1407" s="154"/>
      <c r="ES1407" s="154"/>
      <c r="ET1407" s="154"/>
      <c r="EU1407" s="154"/>
      <c r="EV1407" s="154"/>
    </row>
    <row r="1408" spans="32:152" ht="12.75">
      <c r="AF1408" s="154"/>
      <c r="AG1408" s="154"/>
      <c r="AH1408" s="154"/>
      <c r="AI1408" s="154"/>
      <c r="AJ1408" s="154"/>
      <c r="AK1408" s="154"/>
      <c r="AL1408" s="154"/>
      <c r="AM1408" s="154"/>
      <c r="AN1408" s="154"/>
      <c r="AO1408" s="154"/>
      <c r="AP1408" s="154"/>
      <c r="AQ1408" s="154"/>
      <c r="AR1408" s="154"/>
      <c r="AS1408" s="154"/>
      <c r="AT1408" s="154"/>
      <c r="AU1408" s="154"/>
      <c r="AV1408" s="154"/>
      <c r="AW1408" s="154"/>
      <c r="AX1408" s="154"/>
      <c r="AY1408" s="154"/>
      <c r="AZ1408" s="154"/>
      <c r="BA1408" s="154"/>
      <c r="BB1408" s="154"/>
      <c r="BC1408" s="154"/>
      <c r="BD1408" s="154"/>
      <c r="BE1408" s="154"/>
      <c r="BF1408" s="154"/>
      <c r="BG1408" s="154"/>
      <c r="BH1408" s="154"/>
      <c r="BI1408" s="154"/>
      <c r="BJ1408" s="154"/>
      <c r="BK1408" s="154"/>
      <c r="BL1408" s="154"/>
      <c r="BM1408" s="154"/>
      <c r="BN1408" s="154"/>
      <c r="BO1408" s="154"/>
      <c r="BP1408" s="154"/>
      <c r="BQ1408" s="154"/>
      <c r="BR1408" s="154"/>
      <c r="BS1408" s="154"/>
      <c r="BT1408" s="154"/>
      <c r="BU1408" s="154"/>
      <c r="BV1408" s="154"/>
      <c r="BW1408" s="154"/>
      <c r="BX1408" s="154"/>
      <c r="BY1408" s="154"/>
      <c r="BZ1408" s="154"/>
      <c r="CA1408" s="154"/>
      <c r="CB1408" s="154"/>
      <c r="CC1408" s="154"/>
      <c r="CD1408" s="154"/>
      <c r="CE1408" s="154"/>
      <c r="CF1408" s="154"/>
      <c r="CG1408" s="154"/>
      <c r="CH1408" s="154"/>
      <c r="CI1408" s="154"/>
      <c r="CJ1408" s="154"/>
      <c r="CK1408" s="154"/>
      <c r="CL1408" s="154"/>
      <c r="CM1408" s="154"/>
      <c r="CN1408" s="154"/>
      <c r="CO1408" s="154"/>
      <c r="CP1408" s="154"/>
      <c r="CQ1408" s="154"/>
      <c r="CR1408" s="154"/>
      <c r="CS1408" s="154"/>
      <c r="CT1408" s="154"/>
      <c r="CU1408" s="154"/>
      <c r="CV1408" s="154"/>
      <c r="CW1408" s="154"/>
      <c r="CX1408" s="154"/>
      <c r="CY1408" s="154"/>
      <c r="CZ1408" s="154"/>
      <c r="DA1408" s="154"/>
      <c r="DB1408" s="154"/>
      <c r="DC1408" s="154"/>
      <c r="DD1408" s="154"/>
      <c r="DE1408" s="154"/>
      <c r="DF1408" s="154"/>
      <c r="DG1408" s="154"/>
      <c r="DH1408" s="154"/>
      <c r="DI1408" s="154"/>
      <c r="DJ1408" s="154"/>
      <c r="DK1408" s="154"/>
      <c r="DL1408" s="154"/>
      <c r="DM1408" s="154"/>
      <c r="DN1408" s="154"/>
      <c r="DO1408" s="154"/>
      <c r="DP1408" s="154"/>
      <c r="DQ1408" s="154"/>
      <c r="DR1408" s="154"/>
      <c r="DS1408" s="154"/>
      <c r="DT1408" s="154"/>
      <c r="DU1408" s="154"/>
      <c r="DV1408" s="154"/>
      <c r="DW1408" s="154"/>
      <c r="DX1408" s="154"/>
      <c r="DY1408" s="154"/>
      <c r="DZ1408" s="154"/>
      <c r="EA1408" s="154"/>
      <c r="EB1408" s="154"/>
      <c r="EC1408" s="154"/>
      <c r="ED1408" s="154"/>
      <c r="EE1408" s="154"/>
      <c r="EF1408" s="154"/>
      <c r="EG1408" s="154"/>
      <c r="EH1408" s="154"/>
      <c r="EI1408" s="154"/>
      <c r="EJ1408" s="154"/>
      <c r="EK1408" s="154"/>
      <c r="EL1408" s="154"/>
      <c r="EM1408" s="154"/>
      <c r="EN1408" s="154"/>
      <c r="EO1408" s="154"/>
      <c r="EP1408" s="154"/>
      <c r="EQ1408" s="154"/>
      <c r="ER1408" s="154"/>
      <c r="ES1408" s="154"/>
      <c r="ET1408" s="154"/>
      <c r="EU1408" s="154"/>
      <c r="EV1408" s="154"/>
    </row>
    <row r="1409" spans="32:152" ht="12.75">
      <c r="AF1409" s="154"/>
      <c r="AG1409" s="154"/>
      <c r="AH1409" s="154"/>
      <c r="AI1409" s="154"/>
      <c r="AJ1409" s="154"/>
      <c r="AK1409" s="154"/>
      <c r="AL1409" s="154"/>
      <c r="AM1409" s="154"/>
      <c r="AN1409" s="154"/>
      <c r="AO1409" s="154"/>
      <c r="AP1409" s="154"/>
      <c r="AQ1409" s="154"/>
      <c r="AR1409" s="154"/>
      <c r="AS1409" s="154"/>
      <c r="AT1409" s="154"/>
      <c r="AU1409" s="154"/>
      <c r="AV1409" s="154"/>
      <c r="AW1409" s="154"/>
      <c r="AX1409" s="154"/>
      <c r="AY1409" s="154"/>
      <c r="AZ1409" s="154"/>
      <c r="BA1409" s="154"/>
      <c r="BB1409" s="154"/>
      <c r="BC1409" s="154"/>
      <c r="BD1409" s="154"/>
      <c r="BE1409" s="154"/>
      <c r="BF1409" s="154"/>
      <c r="BG1409" s="154"/>
      <c r="BH1409" s="154"/>
      <c r="BI1409" s="154"/>
      <c r="BJ1409" s="154"/>
      <c r="BK1409" s="154"/>
      <c r="BL1409" s="154"/>
      <c r="BM1409" s="154"/>
      <c r="BN1409" s="154"/>
      <c r="BO1409" s="154"/>
      <c r="BP1409" s="154"/>
      <c r="BQ1409" s="154"/>
      <c r="BR1409" s="154"/>
      <c r="BS1409" s="154"/>
      <c r="BT1409" s="154"/>
      <c r="BU1409" s="154"/>
      <c r="BV1409" s="154"/>
      <c r="BW1409" s="154"/>
      <c r="BX1409" s="154"/>
      <c r="BY1409" s="154"/>
      <c r="BZ1409" s="154"/>
      <c r="CA1409" s="154"/>
      <c r="CB1409" s="154"/>
      <c r="CC1409" s="154"/>
      <c r="CD1409" s="154"/>
      <c r="CE1409" s="154"/>
      <c r="CF1409" s="154"/>
      <c r="CG1409" s="154"/>
      <c r="CH1409" s="154"/>
      <c r="CI1409" s="154"/>
      <c r="CJ1409" s="154"/>
      <c r="CK1409" s="154"/>
      <c r="CL1409" s="154"/>
      <c r="CM1409" s="154"/>
      <c r="CN1409" s="154"/>
      <c r="CO1409" s="154"/>
      <c r="CP1409" s="154"/>
      <c r="CQ1409" s="154"/>
      <c r="CR1409" s="154"/>
      <c r="CS1409" s="154"/>
      <c r="CT1409" s="154"/>
      <c r="CU1409" s="154"/>
      <c r="CV1409" s="154"/>
      <c r="CW1409" s="154"/>
      <c r="CX1409" s="154"/>
      <c r="CY1409" s="154"/>
      <c r="CZ1409" s="154"/>
      <c r="DA1409" s="154"/>
      <c r="DB1409" s="154"/>
      <c r="DC1409" s="154"/>
      <c r="DD1409" s="154"/>
      <c r="DE1409" s="154"/>
      <c r="DF1409" s="154"/>
      <c r="DG1409" s="154"/>
      <c r="DH1409" s="154"/>
      <c r="DI1409" s="154"/>
      <c r="DJ1409" s="154"/>
      <c r="DK1409" s="154"/>
      <c r="DL1409" s="154"/>
      <c r="DM1409" s="154"/>
      <c r="DN1409" s="154"/>
      <c r="DO1409" s="154"/>
      <c r="DP1409" s="154"/>
      <c r="DQ1409" s="154"/>
      <c r="DR1409" s="154"/>
      <c r="DS1409" s="154"/>
      <c r="DT1409" s="154"/>
      <c r="DU1409" s="154"/>
      <c r="DV1409" s="154"/>
      <c r="DW1409" s="154"/>
      <c r="DX1409" s="154"/>
      <c r="DY1409" s="154"/>
      <c r="DZ1409" s="154"/>
      <c r="EA1409" s="154"/>
      <c r="EB1409" s="154"/>
      <c r="EC1409" s="154"/>
      <c r="ED1409" s="154"/>
      <c r="EE1409" s="154"/>
      <c r="EF1409" s="154"/>
      <c r="EG1409" s="154"/>
      <c r="EH1409" s="154"/>
      <c r="EI1409" s="154"/>
      <c r="EJ1409" s="154"/>
      <c r="EK1409" s="154"/>
      <c r="EL1409" s="154"/>
      <c r="EM1409" s="154"/>
      <c r="EN1409" s="154"/>
      <c r="EO1409" s="154"/>
      <c r="EP1409" s="154"/>
      <c r="EQ1409" s="154"/>
      <c r="ER1409" s="154"/>
      <c r="ES1409" s="154"/>
      <c r="ET1409" s="154"/>
      <c r="EU1409" s="154"/>
      <c r="EV1409" s="154"/>
    </row>
    <row r="1410" spans="32:152" ht="12.75">
      <c r="AF1410" s="154"/>
      <c r="AG1410" s="154"/>
      <c r="AH1410" s="154"/>
      <c r="AI1410" s="154"/>
      <c r="AJ1410" s="154"/>
      <c r="AK1410" s="154"/>
      <c r="AL1410" s="154"/>
      <c r="AM1410" s="154"/>
      <c r="AN1410" s="154"/>
      <c r="AO1410" s="154"/>
      <c r="AP1410" s="154"/>
      <c r="AQ1410" s="154"/>
      <c r="AR1410" s="154"/>
      <c r="AS1410" s="154"/>
      <c r="AT1410" s="154"/>
      <c r="AU1410" s="154"/>
      <c r="AV1410" s="154"/>
      <c r="AW1410" s="154"/>
      <c r="AX1410" s="154"/>
      <c r="AY1410" s="154"/>
      <c r="AZ1410" s="154"/>
      <c r="BA1410" s="154"/>
      <c r="BB1410" s="154"/>
      <c r="BC1410" s="154"/>
      <c r="BD1410" s="154"/>
      <c r="BE1410" s="154"/>
      <c r="BF1410" s="154"/>
      <c r="BG1410" s="154"/>
      <c r="BH1410" s="154"/>
      <c r="BI1410" s="154"/>
      <c r="BJ1410" s="154"/>
      <c r="BK1410" s="154"/>
      <c r="BL1410" s="154"/>
      <c r="BM1410" s="154"/>
      <c r="BN1410" s="154"/>
      <c r="BO1410" s="154"/>
      <c r="BP1410" s="154"/>
      <c r="BQ1410" s="154"/>
      <c r="BR1410" s="154"/>
      <c r="BS1410" s="154"/>
      <c r="BT1410" s="154"/>
      <c r="BU1410" s="154"/>
      <c r="BV1410" s="154"/>
      <c r="BW1410" s="154"/>
      <c r="BX1410" s="154"/>
      <c r="BY1410" s="154"/>
      <c r="BZ1410" s="154"/>
      <c r="CA1410" s="154"/>
      <c r="CB1410" s="154"/>
      <c r="CC1410" s="154"/>
      <c r="CD1410" s="154"/>
      <c r="CE1410" s="154"/>
      <c r="CF1410" s="154"/>
      <c r="CG1410" s="154"/>
      <c r="CH1410" s="154"/>
      <c r="CI1410" s="154"/>
      <c r="CJ1410" s="154"/>
      <c r="CK1410" s="154"/>
      <c r="CL1410" s="154"/>
      <c r="CM1410" s="154"/>
      <c r="CN1410" s="154"/>
      <c r="CO1410" s="154"/>
      <c r="CP1410" s="154"/>
      <c r="CQ1410" s="154"/>
      <c r="CR1410" s="154"/>
      <c r="CS1410" s="154"/>
      <c r="CT1410" s="154"/>
      <c r="CU1410" s="154"/>
      <c r="CV1410" s="154"/>
      <c r="CW1410" s="154"/>
      <c r="CX1410" s="154"/>
      <c r="CY1410" s="154"/>
      <c r="CZ1410" s="154"/>
      <c r="DA1410" s="154"/>
      <c r="DB1410" s="154"/>
      <c r="DC1410" s="154"/>
      <c r="DD1410" s="154"/>
      <c r="DE1410" s="154"/>
      <c r="DF1410" s="154"/>
      <c r="DG1410" s="154"/>
      <c r="DH1410" s="154"/>
      <c r="DI1410" s="154"/>
      <c r="DJ1410" s="154"/>
      <c r="DK1410" s="154"/>
      <c r="DL1410" s="154"/>
      <c r="DM1410" s="154"/>
      <c r="DN1410" s="154"/>
      <c r="DO1410" s="154"/>
      <c r="DP1410" s="154"/>
      <c r="DQ1410" s="154"/>
      <c r="DR1410" s="154"/>
      <c r="DS1410" s="154"/>
      <c r="DT1410" s="154"/>
      <c r="DU1410" s="154"/>
      <c r="DV1410" s="154"/>
      <c r="DW1410" s="154"/>
      <c r="DX1410" s="154"/>
      <c r="DY1410" s="154"/>
      <c r="DZ1410" s="154"/>
      <c r="EA1410" s="154"/>
      <c r="EB1410" s="154"/>
      <c r="EC1410" s="154"/>
      <c r="ED1410" s="154"/>
      <c r="EE1410" s="154"/>
      <c r="EF1410" s="154"/>
      <c r="EG1410" s="154"/>
      <c r="EH1410" s="154"/>
      <c r="EI1410" s="154"/>
      <c r="EJ1410" s="154"/>
      <c r="EK1410" s="154"/>
      <c r="EL1410" s="154"/>
      <c r="EM1410" s="154"/>
      <c r="EN1410" s="154"/>
      <c r="EO1410" s="154"/>
      <c r="EP1410" s="154"/>
      <c r="EQ1410" s="154"/>
      <c r="ER1410" s="154"/>
      <c r="ES1410" s="154"/>
      <c r="ET1410" s="154"/>
      <c r="EU1410" s="154"/>
      <c r="EV1410" s="154"/>
    </row>
    <row r="1411" spans="32:152" ht="12.75">
      <c r="AF1411" s="154"/>
      <c r="AG1411" s="154"/>
      <c r="AH1411" s="154"/>
      <c r="AI1411" s="154"/>
      <c r="AJ1411" s="154"/>
      <c r="AK1411" s="154"/>
      <c r="AL1411" s="154"/>
      <c r="AM1411" s="154"/>
      <c r="AN1411" s="154"/>
      <c r="AO1411" s="154"/>
      <c r="AP1411" s="154"/>
      <c r="AQ1411" s="154"/>
      <c r="AR1411" s="154"/>
      <c r="AS1411" s="154"/>
      <c r="AT1411" s="154"/>
      <c r="AU1411" s="154"/>
      <c r="AV1411" s="154"/>
      <c r="AW1411" s="154"/>
      <c r="AX1411" s="154"/>
      <c r="AY1411" s="154"/>
      <c r="AZ1411" s="154"/>
      <c r="BA1411" s="154"/>
      <c r="BB1411" s="154"/>
      <c r="BC1411" s="154"/>
      <c r="BD1411" s="154"/>
      <c r="BE1411" s="154"/>
      <c r="BF1411" s="154"/>
      <c r="BG1411" s="154"/>
      <c r="BH1411" s="154"/>
      <c r="BI1411" s="154"/>
      <c r="BJ1411" s="154"/>
      <c r="BK1411" s="154"/>
      <c r="BL1411" s="154"/>
      <c r="BM1411" s="154"/>
      <c r="BN1411" s="154"/>
      <c r="BO1411" s="154"/>
      <c r="BP1411" s="154"/>
      <c r="BQ1411" s="154"/>
      <c r="BR1411" s="154"/>
      <c r="BS1411" s="154"/>
      <c r="BT1411" s="154"/>
      <c r="BU1411" s="154"/>
      <c r="BV1411" s="154"/>
      <c r="BW1411" s="154"/>
      <c r="BX1411" s="154"/>
      <c r="BY1411" s="154"/>
      <c r="BZ1411" s="154"/>
      <c r="CA1411" s="154"/>
      <c r="CB1411" s="154"/>
      <c r="CC1411" s="154"/>
      <c r="CD1411" s="154"/>
      <c r="CE1411" s="154"/>
      <c r="CF1411" s="154"/>
      <c r="CG1411" s="154"/>
      <c r="CH1411" s="154"/>
      <c r="CI1411" s="154"/>
      <c r="CJ1411" s="154"/>
      <c r="CK1411" s="154"/>
      <c r="CL1411" s="154"/>
      <c r="CM1411" s="154"/>
      <c r="CN1411" s="154"/>
      <c r="CO1411" s="154"/>
      <c r="CP1411" s="154"/>
      <c r="CQ1411" s="154"/>
      <c r="CR1411" s="154"/>
      <c r="CS1411" s="154"/>
      <c r="CT1411" s="154"/>
      <c r="CU1411" s="154"/>
      <c r="CV1411" s="154"/>
      <c r="CW1411" s="154"/>
      <c r="CX1411" s="154"/>
      <c r="CY1411" s="154"/>
      <c r="CZ1411" s="154"/>
      <c r="DA1411" s="154"/>
      <c r="DB1411" s="154"/>
      <c r="DC1411" s="154"/>
      <c r="DD1411" s="154"/>
      <c r="DE1411" s="154"/>
      <c r="DF1411" s="154"/>
      <c r="DG1411" s="154"/>
      <c r="DH1411" s="154"/>
      <c r="DI1411" s="154"/>
      <c r="DJ1411" s="154"/>
      <c r="DK1411" s="154"/>
      <c r="DL1411" s="154"/>
      <c r="DM1411" s="154"/>
      <c r="DN1411" s="154"/>
      <c r="DO1411" s="154"/>
      <c r="DP1411" s="154"/>
      <c r="DQ1411" s="154"/>
      <c r="DR1411" s="154"/>
      <c r="DS1411" s="154"/>
      <c r="DT1411" s="154"/>
      <c r="DU1411" s="154"/>
      <c r="DV1411" s="154"/>
      <c r="DW1411" s="154"/>
      <c r="DX1411" s="154"/>
      <c r="DY1411" s="154"/>
      <c r="DZ1411" s="154"/>
      <c r="EA1411" s="154"/>
      <c r="EB1411" s="154"/>
      <c r="EC1411" s="154"/>
      <c r="ED1411" s="154"/>
      <c r="EE1411" s="154"/>
      <c r="EF1411" s="154"/>
      <c r="EG1411" s="154"/>
      <c r="EH1411" s="154"/>
      <c r="EI1411" s="154"/>
      <c r="EJ1411" s="154"/>
      <c r="EK1411" s="154"/>
      <c r="EL1411" s="154"/>
      <c r="EM1411" s="154"/>
      <c r="EN1411" s="154"/>
      <c r="EO1411" s="154"/>
      <c r="EP1411" s="154"/>
      <c r="EQ1411" s="154"/>
      <c r="ER1411" s="154"/>
      <c r="ES1411" s="154"/>
      <c r="ET1411" s="154"/>
      <c r="EU1411" s="154"/>
      <c r="EV1411" s="154"/>
    </row>
    <row r="1412" spans="32:152" ht="12.75">
      <c r="AF1412" s="154"/>
      <c r="AG1412" s="154"/>
      <c r="AH1412" s="154"/>
      <c r="AI1412" s="154"/>
      <c r="AJ1412" s="154"/>
      <c r="AK1412" s="154"/>
      <c r="AL1412" s="154"/>
      <c r="AM1412" s="154"/>
      <c r="AN1412" s="154"/>
      <c r="AO1412" s="154"/>
      <c r="AP1412" s="154"/>
      <c r="AQ1412" s="154"/>
      <c r="AR1412" s="154"/>
      <c r="AS1412" s="154"/>
      <c r="AT1412" s="154"/>
      <c r="AU1412" s="154"/>
      <c r="AV1412" s="154"/>
      <c r="AW1412" s="154"/>
      <c r="AX1412" s="154"/>
      <c r="AY1412" s="154"/>
      <c r="AZ1412" s="154"/>
      <c r="BA1412" s="154"/>
      <c r="BB1412" s="154"/>
      <c r="BC1412" s="154"/>
      <c r="BD1412" s="154"/>
      <c r="BE1412" s="154"/>
      <c r="BF1412" s="154"/>
      <c r="BG1412" s="154"/>
      <c r="BH1412" s="154"/>
      <c r="BI1412" s="154"/>
      <c r="BJ1412" s="154"/>
      <c r="BK1412" s="154"/>
      <c r="BL1412" s="154"/>
      <c r="BM1412" s="154"/>
      <c r="BN1412" s="154"/>
      <c r="BO1412" s="154"/>
      <c r="BP1412" s="154"/>
      <c r="BQ1412" s="154"/>
      <c r="BR1412" s="154"/>
      <c r="BS1412" s="154"/>
      <c r="BT1412" s="154"/>
      <c r="BU1412" s="154"/>
      <c r="BV1412" s="154"/>
      <c r="BW1412" s="154"/>
      <c r="BX1412" s="154"/>
      <c r="BY1412" s="154"/>
      <c r="BZ1412" s="154"/>
      <c r="CA1412" s="154"/>
      <c r="CB1412" s="154"/>
      <c r="CC1412" s="154"/>
      <c r="CD1412" s="154"/>
      <c r="CE1412" s="154"/>
      <c r="CF1412" s="154"/>
      <c r="CG1412" s="154"/>
      <c r="CH1412" s="154"/>
      <c r="CI1412" s="154"/>
      <c r="CJ1412" s="154"/>
      <c r="CK1412" s="154"/>
      <c r="CL1412" s="154"/>
      <c r="CM1412" s="154"/>
      <c r="CN1412" s="154"/>
      <c r="CO1412" s="154"/>
      <c r="CP1412" s="154"/>
      <c r="CQ1412" s="154"/>
      <c r="CR1412" s="154"/>
      <c r="CS1412" s="154"/>
      <c r="CT1412" s="154"/>
      <c r="CU1412" s="154"/>
      <c r="CV1412" s="154"/>
      <c r="CW1412" s="154"/>
      <c r="CX1412" s="154"/>
      <c r="CY1412" s="154"/>
      <c r="CZ1412" s="154"/>
      <c r="DA1412" s="154"/>
      <c r="DB1412" s="154"/>
      <c r="DC1412" s="154"/>
      <c r="DD1412" s="154"/>
      <c r="DE1412" s="154"/>
      <c r="DF1412" s="154"/>
      <c r="DG1412" s="154"/>
      <c r="DH1412" s="154"/>
      <c r="DI1412" s="154"/>
      <c r="DJ1412" s="154"/>
      <c r="DK1412" s="154"/>
      <c r="DL1412" s="154"/>
      <c r="DM1412" s="154"/>
      <c r="DN1412" s="154"/>
      <c r="DO1412" s="154"/>
      <c r="DP1412" s="154"/>
      <c r="DQ1412" s="154"/>
      <c r="DR1412" s="154"/>
      <c r="DS1412" s="154"/>
      <c r="DT1412" s="154"/>
      <c r="DU1412" s="154"/>
      <c r="DV1412" s="154"/>
      <c r="DW1412" s="154"/>
      <c r="DX1412" s="154"/>
      <c r="DY1412" s="154"/>
      <c r="DZ1412" s="154"/>
      <c r="EA1412" s="154"/>
      <c r="EB1412" s="154"/>
      <c r="EC1412" s="154"/>
      <c r="ED1412" s="154"/>
      <c r="EE1412" s="154"/>
      <c r="EF1412" s="154"/>
      <c r="EG1412" s="154"/>
      <c r="EH1412" s="154"/>
      <c r="EI1412" s="154"/>
      <c r="EJ1412" s="154"/>
      <c r="EK1412" s="154"/>
      <c r="EL1412" s="154"/>
      <c r="EM1412" s="154"/>
      <c r="EN1412" s="154"/>
      <c r="EO1412" s="154"/>
      <c r="EP1412" s="154"/>
      <c r="EQ1412" s="154"/>
      <c r="ER1412" s="154"/>
      <c r="ES1412" s="154"/>
      <c r="ET1412" s="154"/>
      <c r="EU1412" s="154"/>
      <c r="EV1412" s="154"/>
    </row>
    <row r="1413" spans="32:152" ht="12.75">
      <c r="AF1413" s="154"/>
      <c r="AG1413" s="154"/>
      <c r="AH1413" s="154"/>
      <c r="AI1413" s="154"/>
      <c r="AJ1413" s="154"/>
      <c r="AK1413" s="154"/>
      <c r="AL1413" s="154"/>
      <c r="AM1413" s="154"/>
      <c r="AN1413" s="154"/>
      <c r="AO1413" s="154"/>
      <c r="AP1413" s="154"/>
      <c r="AQ1413" s="154"/>
      <c r="AR1413" s="154"/>
      <c r="AS1413" s="154"/>
      <c r="AT1413" s="154"/>
      <c r="AU1413" s="154"/>
      <c r="AV1413" s="154"/>
      <c r="AW1413" s="154"/>
      <c r="AX1413" s="154"/>
      <c r="AY1413" s="154"/>
      <c r="AZ1413" s="154"/>
      <c r="BA1413" s="154"/>
      <c r="BB1413" s="154"/>
      <c r="BC1413" s="154"/>
      <c r="BD1413" s="154"/>
      <c r="BE1413" s="154"/>
      <c r="BF1413" s="154"/>
      <c r="BG1413" s="154"/>
      <c r="BH1413" s="154"/>
      <c r="BI1413" s="154"/>
      <c r="BJ1413" s="154"/>
      <c r="BK1413" s="154"/>
      <c r="BL1413" s="154"/>
      <c r="BM1413" s="154"/>
      <c r="BN1413" s="154"/>
      <c r="BO1413" s="154"/>
      <c r="BP1413" s="154"/>
      <c r="BQ1413" s="154"/>
      <c r="BR1413" s="154"/>
      <c r="BS1413" s="154"/>
      <c r="BT1413" s="154"/>
      <c r="BU1413" s="154"/>
      <c r="BV1413" s="154"/>
      <c r="BW1413" s="154"/>
      <c r="BX1413" s="154"/>
      <c r="BY1413" s="154"/>
      <c r="BZ1413" s="154"/>
      <c r="CA1413" s="154"/>
      <c r="CB1413" s="154"/>
      <c r="CC1413" s="154"/>
      <c r="CD1413" s="154"/>
      <c r="CE1413" s="154"/>
      <c r="CF1413" s="154"/>
      <c r="CG1413" s="154"/>
      <c r="CH1413" s="154"/>
      <c r="CI1413" s="154"/>
      <c r="CJ1413" s="154"/>
      <c r="CK1413" s="154"/>
      <c r="CL1413" s="154"/>
      <c r="CM1413" s="154"/>
      <c r="CN1413" s="154"/>
      <c r="CO1413" s="154"/>
      <c r="CP1413" s="154"/>
      <c r="CQ1413" s="154"/>
      <c r="CR1413" s="154"/>
      <c r="CS1413" s="154"/>
      <c r="CT1413" s="154"/>
      <c r="CU1413" s="154"/>
      <c r="CV1413" s="154"/>
      <c r="CW1413" s="154"/>
      <c r="CX1413" s="154"/>
      <c r="CY1413" s="154"/>
      <c r="CZ1413" s="154"/>
      <c r="DA1413" s="154"/>
      <c r="DB1413" s="154"/>
      <c r="DC1413" s="154"/>
      <c r="DD1413" s="154"/>
      <c r="DE1413" s="154"/>
      <c r="DF1413" s="154"/>
      <c r="DG1413" s="154"/>
      <c r="DH1413" s="154"/>
      <c r="DI1413" s="154"/>
      <c r="DJ1413" s="154"/>
      <c r="DK1413" s="154"/>
      <c r="DL1413" s="154"/>
      <c r="DM1413" s="154"/>
      <c r="DN1413" s="154"/>
      <c r="DO1413" s="154"/>
      <c r="DP1413" s="154"/>
      <c r="DQ1413" s="154"/>
      <c r="DR1413" s="154"/>
      <c r="DS1413" s="154"/>
      <c r="DT1413" s="154"/>
      <c r="DU1413" s="154"/>
      <c r="DV1413" s="154"/>
      <c r="DW1413" s="154"/>
      <c r="DX1413" s="154"/>
      <c r="DY1413" s="154"/>
      <c r="DZ1413" s="154"/>
      <c r="EA1413" s="154"/>
      <c r="EB1413" s="154"/>
      <c r="EC1413" s="154"/>
      <c r="ED1413" s="154"/>
      <c r="EE1413" s="154"/>
      <c r="EF1413" s="154"/>
      <c r="EG1413" s="154"/>
      <c r="EH1413" s="154"/>
      <c r="EI1413" s="154"/>
      <c r="EJ1413" s="154"/>
      <c r="EK1413" s="154"/>
      <c r="EL1413" s="154"/>
      <c r="EM1413" s="154"/>
      <c r="EN1413" s="154"/>
      <c r="EO1413" s="154"/>
      <c r="EP1413" s="154"/>
      <c r="EQ1413" s="154"/>
      <c r="ER1413" s="154"/>
      <c r="ES1413" s="154"/>
      <c r="ET1413" s="154"/>
      <c r="EU1413" s="154"/>
      <c r="EV1413" s="154"/>
    </row>
    <row r="1414" spans="32:152" ht="12.75">
      <c r="AF1414" s="154"/>
      <c r="AG1414" s="154"/>
      <c r="AH1414" s="154"/>
      <c r="AI1414" s="154"/>
      <c r="AJ1414" s="154"/>
      <c r="AK1414" s="154"/>
      <c r="AL1414" s="154"/>
      <c r="AM1414" s="154"/>
      <c r="AN1414" s="154"/>
      <c r="AO1414" s="154"/>
      <c r="AP1414" s="154"/>
      <c r="AQ1414" s="154"/>
      <c r="AR1414" s="154"/>
      <c r="AS1414" s="154"/>
      <c r="AT1414" s="154"/>
      <c r="AU1414" s="154"/>
      <c r="AV1414" s="154"/>
      <c r="AW1414" s="154"/>
      <c r="AX1414" s="154"/>
      <c r="AY1414" s="154"/>
      <c r="AZ1414" s="154"/>
      <c r="BA1414" s="154"/>
      <c r="BB1414" s="154"/>
      <c r="BC1414" s="154"/>
      <c r="BD1414" s="154"/>
      <c r="BE1414" s="154"/>
      <c r="BF1414" s="154"/>
      <c r="BG1414" s="154"/>
      <c r="BH1414" s="154"/>
      <c r="BI1414" s="154"/>
      <c r="BJ1414" s="154"/>
      <c r="BK1414" s="154"/>
      <c r="BL1414" s="154"/>
      <c r="BM1414" s="154"/>
      <c r="BN1414" s="154"/>
      <c r="BO1414" s="154"/>
      <c r="BP1414" s="154"/>
      <c r="BQ1414" s="154"/>
      <c r="BR1414" s="154"/>
      <c r="BS1414" s="154"/>
      <c r="BT1414" s="154"/>
      <c r="BU1414" s="154"/>
      <c r="BV1414" s="154"/>
      <c r="BW1414" s="154"/>
      <c r="BX1414" s="154"/>
      <c r="BY1414" s="154"/>
      <c r="BZ1414" s="154"/>
      <c r="CA1414" s="154"/>
      <c r="CB1414" s="154"/>
      <c r="CC1414" s="154"/>
      <c r="CD1414" s="154"/>
      <c r="CE1414" s="154"/>
      <c r="CF1414" s="154"/>
      <c r="CG1414" s="154"/>
      <c r="CH1414" s="154"/>
      <c r="CI1414" s="154"/>
      <c r="CJ1414" s="154"/>
      <c r="CK1414" s="154"/>
      <c r="CL1414" s="154"/>
      <c r="CM1414" s="154"/>
      <c r="CN1414" s="154"/>
      <c r="CO1414" s="154"/>
      <c r="CP1414" s="154"/>
      <c r="CQ1414" s="154"/>
      <c r="CR1414" s="154"/>
      <c r="CS1414" s="154"/>
      <c r="CT1414" s="154"/>
      <c r="CU1414" s="154"/>
      <c r="CV1414" s="154"/>
      <c r="CW1414" s="154"/>
      <c r="CX1414" s="154"/>
      <c r="CY1414" s="154"/>
      <c r="CZ1414" s="154"/>
      <c r="DA1414" s="154"/>
      <c r="DB1414" s="154"/>
      <c r="DC1414" s="154"/>
      <c r="DD1414" s="154"/>
      <c r="DE1414" s="154"/>
      <c r="DF1414" s="154"/>
      <c r="DG1414" s="154"/>
      <c r="DH1414" s="154"/>
      <c r="DI1414" s="154"/>
      <c r="DJ1414" s="154"/>
      <c r="DK1414" s="154"/>
      <c r="DL1414" s="154"/>
      <c r="DM1414" s="154"/>
      <c r="DN1414" s="154"/>
      <c r="DO1414" s="154"/>
      <c r="DP1414" s="154"/>
      <c r="DQ1414" s="154"/>
      <c r="DR1414" s="154"/>
      <c r="DS1414" s="154"/>
      <c r="DT1414" s="154"/>
      <c r="DU1414" s="154"/>
      <c r="DV1414" s="154"/>
      <c r="DW1414" s="154"/>
      <c r="DX1414" s="154"/>
      <c r="DY1414" s="154"/>
      <c r="DZ1414" s="154"/>
      <c r="EA1414" s="154"/>
      <c r="EB1414" s="154"/>
      <c r="EC1414" s="154"/>
      <c r="ED1414" s="154"/>
      <c r="EE1414" s="154"/>
      <c r="EF1414" s="154"/>
      <c r="EG1414" s="154"/>
      <c r="EH1414" s="154"/>
      <c r="EI1414" s="154"/>
      <c r="EJ1414" s="154"/>
      <c r="EK1414" s="154"/>
      <c r="EL1414" s="154"/>
      <c r="EM1414" s="154"/>
      <c r="EN1414" s="154"/>
      <c r="EO1414" s="154"/>
      <c r="EP1414" s="154"/>
      <c r="EQ1414" s="154"/>
      <c r="ER1414" s="154"/>
      <c r="ES1414" s="154"/>
      <c r="ET1414" s="154"/>
      <c r="EU1414" s="154"/>
      <c r="EV1414" s="154"/>
    </row>
    <row r="1415" spans="32:152" ht="12.75">
      <c r="AF1415" s="154"/>
      <c r="AG1415" s="154"/>
      <c r="AH1415" s="154"/>
      <c r="AI1415" s="154"/>
      <c r="AJ1415" s="154"/>
      <c r="AK1415" s="154"/>
      <c r="AL1415" s="154"/>
      <c r="AM1415" s="154"/>
      <c r="AN1415" s="154"/>
      <c r="AO1415" s="154"/>
      <c r="AP1415" s="154"/>
      <c r="AQ1415" s="154"/>
      <c r="AR1415" s="154"/>
      <c r="AS1415" s="154"/>
      <c r="AT1415" s="154"/>
      <c r="AU1415" s="154"/>
      <c r="AV1415" s="154"/>
      <c r="AW1415" s="154"/>
      <c r="AX1415" s="154"/>
      <c r="AY1415" s="154"/>
      <c r="AZ1415" s="154"/>
      <c r="BA1415" s="154"/>
      <c r="BB1415" s="154"/>
      <c r="BC1415" s="154"/>
      <c r="BD1415" s="154"/>
      <c r="BE1415" s="154"/>
      <c r="BF1415" s="154"/>
      <c r="BG1415" s="154"/>
      <c r="BH1415" s="154"/>
      <c r="BI1415" s="154"/>
      <c r="BJ1415" s="154"/>
      <c r="BK1415" s="154"/>
      <c r="BL1415" s="154"/>
      <c r="BM1415" s="154"/>
      <c r="BN1415" s="154"/>
      <c r="BO1415" s="154"/>
      <c r="BP1415" s="154"/>
      <c r="BQ1415" s="154"/>
      <c r="BR1415" s="154"/>
      <c r="BS1415" s="154"/>
      <c r="BT1415" s="154"/>
      <c r="BU1415" s="154"/>
      <c r="BV1415" s="154"/>
      <c r="BW1415" s="154"/>
      <c r="BX1415" s="154"/>
      <c r="BY1415" s="154"/>
      <c r="BZ1415" s="154"/>
      <c r="CA1415" s="154"/>
      <c r="CB1415" s="154"/>
      <c r="CC1415" s="154"/>
      <c r="CD1415" s="154"/>
      <c r="CE1415" s="154"/>
      <c r="CF1415" s="154"/>
      <c r="CG1415" s="154"/>
      <c r="CH1415" s="154"/>
      <c r="CI1415" s="154"/>
      <c r="CJ1415" s="154"/>
      <c r="CK1415" s="154"/>
      <c r="CL1415" s="154"/>
      <c r="CM1415" s="154"/>
      <c r="CN1415" s="154"/>
      <c r="CO1415" s="154"/>
      <c r="CP1415" s="154"/>
      <c r="CQ1415" s="154"/>
      <c r="CR1415" s="154"/>
      <c r="CS1415" s="154"/>
      <c r="CT1415" s="154"/>
      <c r="CU1415" s="154"/>
      <c r="CV1415" s="154"/>
      <c r="CW1415" s="154"/>
      <c r="CX1415" s="154"/>
      <c r="CY1415" s="154"/>
      <c r="CZ1415" s="154"/>
      <c r="DA1415" s="154"/>
      <c r="DB1415" s="154"/>
      <c r="DC1415" s="154"/>
      <c r="DD1415" s="154"/>
      <c r="DE1415" s="154"/>
      <c r="DF1415" s="154"/>
      <c r="DG1415" s="154"/>
      <c r="DH1415" s="154"/>
      <c r="DI1415" s="154"/>
      <c r="DJ1415" s="154"/>
      <c r="DK1415" s="154"/>
      <c r="DL1415" s="154"/>
      <c r="DM1415" s="154"/>
      <c r="DN1415" s="154"/>
      <c r="DO1415" s="154"/>
      <c r="DP1415" s="154"/>
      <c r="DQ1415" s="154"/>
      <c r="DR1415" s="154"/>
      <c r="DS1415" s="154"/>
      <c r="DT1415" s="154"/>
      <c r="DU1415" s="154"/>
      <c r="DV1415" s="154"/>
      <c r="DW1415" s="154"/>
      <c r="DX1415" s="154"/>
      <c r="DY1415" s="154"/>
      <c r="DZ1415" s="154"/>
      <c r="EA1415" s="154"/>
      <c r="EB1415" s="154"/>
      <c r="EC1415" s="154"/>
      <c r="ED1415" s="154"/>
      <c r="EE1415" s="154"/>
      <c r="EF1415" s="154"/>
      <c r="EG1415" s="154"/>
      <c r="EH1415" s="154"/>
      <c r="EI1415" s="154"/>
      <c r="EJ1415" s="154"/>
      <c r="EK1415" s="154"/>
      <c r="EL1415" s="154"/>
      <c r="EM1415" s="154"/>
      <c r="EN1415" s="154"/>
      <c r="EO1415" s="154"/>
      <c r="EP1415" s="154"/>
      <c r="EQ1415" s="154"/>
      <c r="ER1415" s="154"/>
      <c r="ES1415" s="154"/>
      <c r="ET1415" s="154"/>
      <c r="EU1415" s="154"/>
      <c r="EV1415" s="154"/>
    </row>
    <row r="1416" spans="32:152" ht="12.75">
      <c r="AF1416" s="154"/>
      <c r="AG1416" s="154"/>
      <c r="AH1416" s="154"/>
      <c r="AI1416" s="154"/>
      <c r="AJ1416" s="154"/>
      <c r="AK1416" s="154"/>
      <c r="AL1416" s="154"/>
      <c r="AM1416" s="154"/>
      <c r="AN1416" s="154"/>
      <c r="AO1416" s="154"/>
      <c r="AP1416" s="154"/>
      <c r="AQ1416" s="154"/>
      <c r="AR1416" s="154"/>
      <c r="AS1416" s="154"/>
      <c r="AT1416" s="154"/>
      <c r="AU1416" s="154"/>
      <c r="AV1416" s="154"/>
      <c r="AW1416" s="154"/>
      <c r="AX1416" s="154"/>
      <c r="AY1416" s="154"/>
      <c r="AZ1416" s="154"/>
      <c r="BA1416" s="154"/>
      <c r="BB1416" s="154"/>
      <c r="BC1416" s="154"/>
      <c r="BD1416" s="154"/>
      <c r="BE1416" s="154"/>
      <c r="BF1416" s="154"/>
      <c r="BG1416" s="154"/>
      <c r="BH1416" s="154"/>
      <c r="BI1416" s="154"/>
      <c r="BJ1416" s="154"/>
      <c r="BK1416" s="154"/>
      <c r="BL1416" s="154"/>
      <c r="BM1416" s="154"/>
      <c r="BN1416" s="154"/>
      <c r="BO1416" s="154"/>
      <c r="BP1416" s="154"/>
      <c r="BQ1416" s="154"/>
      <c r="BR1416" s="154"/>
      <c r="BS1416" s="154"/>
      <c r="BT1416" s="154"/>
      <c r="BU1416" s="154"/>
      <c r="BV1416" s="154"/>
      <c r="BW1416" s="154"/>
      <c r="BX1416" s="154"/>
      <c r="BY1416" s="154"/>
      <c r="BZ1416" s="154"/>
      <c r="CA1416" s="154"/>
      <c r="CB1416" s="154"/>
      <c r="CC1416" s="154"/>
      <c r="CD1416" s="154"/>
      <c r="CE1416" s="154"/>
      <c r="CF1416" s="154"/>
      <c r="CG1416" s="154"/>
      <c r="CH1416" s="154"/>
      <c r="CI1416" s="154"/>
      <c r="CJ1416" s="154"/>
      <c r="CK1416" s="154"/>
      <c r="CL1416" s="154"/>
      <c r="CM1416" s="154"/>
      <c r="CN1416" s="154"/>
      <c r="CO1416" s="154"/>
      <c r="CP1416" s="154"/>
      <c r="CQ1416" s="154"/>
      <c r="CR1416" s="154"/>
      <c r="CS1416" s="154"/>
      <c r="CT1416" s="154"/>
      <c r="CU1416" s="154"/>
      <c r="CV1416" s="154"/>
      <c r="CW1416" s="154"/>
      <c r="CX1416" s="154"/>
      <c r="CY1416" s="154"/>
      <c r="CZ1416" s="154"/>
      <c r="DA1416" s="154"/>
      <c r="DB1416" s="154"/>
      <c r="DC1416" s="154"/>
      <c r="DD1416" s="154"/>
      <c r="DE1416" s="154"/>
      <c r="DF1416" s="154"/>
      <c r="DG1416" s="154"/>
      <c r="DH1416" s="154"/>
      <c r="DI1416" s="154"/>
      <c r="DJ1416" s="154"/>
      <c r="DK1416" s="154"/>
      <c r="DL1416" s="154"/>
      <c r="DM1416" s="154"/>
      <c r="DN1416" s="154"/>
      <c r="DO1416" s="154"/>
      <c r="DP1416" s="154"/>
      <c r="DQ1416" s="154"/>
      <c r="DR1416" s="154"/>
      <c r="DS1416" s="154"/>
      <c r="DT1416" s="154"/>
      <c r="DU1416" s="154"/>
      <c r="DV1416" s="154"/>
      <c r="DW1416" s="154"/>
      <c r="DX1416" s="154"/>
      <c r="DY1416" s="154"/>
      <c r="DZ1416" s="154"/>
      <c r="EA1416" s="154"/>
      <c r="EB1416" s="154"/>
      <c r="EC1416" s="154"/>
      <c r="ED1416" s="154"/>
      <c r="EE1416" s="154"/>
      <c r="EF1416" s="154"/>
      <c r="EG1416" s="154"/>
      <c r="EH1416" s="154"/>
      <c r="EI1416" s="154"/>
      <c r="EJ1416" s="154"/>
      <c r="EK1416" s="154"/>
      <c r="EL1416" s="154"/>
      <c r="EM1416" s="154"/>
      <c r="EN1416" s="154"/>
      <c r="EO1416" s="154"/>
      <c r="EP1416" s="154"/>
      <c r="EQ1416" s="154"/>
      <c r="ER1416" s="154"/>
      <c r="ES1416" s="154"/>
      <c r="ET1416" s="154"/>
      <c r="EU1416" s="154"/>
      <c r="EV1416" s="154"/>
    </row>
    <row r="1417" spans="32:152" ht="12.75">
      <c r="AF1417" s="154"/>
      <c r="AG1417" s="154"/>
      <c r="AH1417" s="154"/>
      <c r="AI1417" s="154"/>
      <c r="AJ1417" s="154"/>
      <c r="AK1417" s="154"/>
      <c r="AL1417" s="154"/>
      <c r="AM1417" s="154"/>
      <c r="AN1417" s="154"/>
      <c r="AO1417" s="154"/>
      <c r="AP1417" s="154"/>
      <c r="AQ1417" s="154"/>
      <c r="AR1417" s="154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  <c r="BC1417" s="154"/>
      <c r="BD1417" s="154"/>
      <c r="BE1417" s="154"/>
      <c r="BF1417" s="154"/>
      <c r="BG1417" s="154"/>
      <c r="BH1417" s="154"/>
      <c r="BI1417" s="154"/>
      <c r="BJ1417" s="154"/>
      <c r="BK1417" s="154"/>
      <c r="BL1417" s="154"/>
      <c r="BM1417" s="154"/>
      <c r="BN1417" s="154"/>
      <c r="BO1417" s="154"/>
      <c r="BP1417" s="154"/>
      <c r="BQ1417" s="154"/>
      <c r="BR1417" s="154"/>
      <c r="BS1417" s="154"/>
      <c r="BT1417" s="154"/>
      <c r="BU1417" s="154"/>
      <c r="BV1417" s="154"/>
      <c r="BW1417" s="154"/>
      <c r="BX1417" s="154"/>
      <c r="BY1417" s="154"/>
      <c r="BZ1417" s="154"/>
      <c r="CA1417" s="154"/>
      <c r="CB1417" s="154"/>
      <c r="CC1417" s="154"/>
      <c r="CD1417" s="154"/>
      <c r="CE1417" s="154"/>
      <c r="CF1417" s="154"/>
      <c r="CG1417" s="154"/>
      <c r="CH1417" s="154"/>
      <c r="CI1417" s="154"/>
      <c r="CJ1417" s="154"/>
      <c r="CK1417" s="154"/>
      <c r="CL1417" s="154"/>
      <c r="CM1417" s="154"/>
      <c r="CN1417" s="154"/>
      <c r="CO1417" s="154"/>
      <c r="CP1417" s="154"/>
      <c r="CQ1417" s="154"/>
      <c r="CR1417" s="154"/>
      <c r="CS1417" s="154"/>
      <c r="CT1417" s="154"/>
      <c r="CU1417" s="154"/>
      <c r="CV1417" s="154"/>
      <c r="CW1417" s="154"/>
      <c r="CX1417" s="154"/>
      <c r="CY1417" s="154"/>
      <c r="CZ1417" s="154"/>
      <c r="DA1417" s="154"/>
      <c r="DB1417" s="154"/>
      <c r="DC1417" s="154"/>
      <c r="DD1417" s="154"/>
      <c r="DE1417" s="154"/>
      <c r="DF1417" s="154"/>
      <c r="DG1417" s="154"/>
      <c r="DH1417" s="154"/>
      <c r="DI1417" s="154"/>
      <c r="DJ1417" s="154"/>
      <c r="DK1417" s="154"/>
      <c r="DL1417" s="154"/>
      <c r="DM1417" s="154"/>
      <c r="DN1417" s="154"/>
      <c r="DO1417" s="154"/>
      <c r="DP1417" s="154"/>
      <c r="DQ1417" s="154"/>
      <c r="DR1417" s="154"/>
      <c r="DS1417" s="154"/>
      <c r="DT1417" s="154"/>
      <c r="DU1417" s="154"/>
      <c r="DV1417" s="154"/>
      <c r="DW1417" s="154"/>
      <c r="DX1417" s="154"/>
      <c r="DY1417" s="154"/>
      <c r="DZ1417" s="154"/>
      <c r="EA1417" s="154"/>
      <c r="EB1417" s="154"/>
      <c r="EC1417" s="154"/>
      <c r="ED1417" s="154"/>
      <c r="EE1417" s="154"/>
      <c r="EF1417" s="154"/>
      <c r="EG1417" s="154"/>
      <c r="EH1417" s="154"/>
      <c r="EI1417" s="154"/>
      <c r="EJ1417" s="154"/>
      <c r="EK1417" s="154"/>
      <c r="EL1417" s="154"/>
      <c r="EM1417" s="154"/>
      <c r="EN1417" s="154"/>
      <c r="EO1417" s="154"/>
      <c r="EP1417" s="154"/>
      <c r="EQ1417" s="154"/>
      <c r="ER1417" s="154"/>
      <c r="ES1417" s="154"/>
      <c r="ET1417" s="154"/>
      <c r="EU1417" s="154"/>
      <c r="EV1417" s="154"/>
    </row>
    <row r="1418" spans="32:152" ht="12.75">
      <c r="AF1418" s="154"/>
      <c r="AG1418" s="154"/>
      <c r="AH1418" s="154"/>
      <c r="AI1418" s="154"/>
      <c r="AJ1418" s="154"/>
      <c r="AK1418" s="154"/>
      <c r="AL1418" s="154"/>
      <c r="AM1418" s="154"/>
      <c r="AN1418" s="154"/>
      <c r="AO1418" s="154"/>
      <c r="AP1418" s="154"/>
      <c r="AQ1418" s="154"/>
      <c r="AR1418" s="154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  <c r="BC1418" s="154"/>
      <c r="BD1418" s="154"/>
      <c r="BE1418" s="154"/>
      <c r="BF1418" s="154"/>
      <c r="BG1418" s="154"/>
      <c r="BH1418" s="154"/>
      <c r="BI1418" s="154"/>
      <c r="BJ1418" s="154"/>
      <c r="BK1418" s="154"/>
      <c r="BL1418" s="154"/>
      <c r="BM1418" s="154"/>
      <c r="BN1418" s="154"/>
      <c r="BO1418" s="154"/>
      <c r="BP1418" s="154"/>
      <c r="BQ1418" s="154"/>
      <c r="BR1418" s="154"/>
      <c r="BS1418" s="154"/>
      <c r="BT1418" s="154"/>
      <c r="BU1418" s="154"/>
      <c r="BV1418" s="154"/>
      <c r="BW1418" s="154"/>
      <c r="BX1418" s="154"/>
      <c r="BY1418" s="154"/>
      <c r="BZ1418" s="154"/>
      <c r="CA1418" s="154"/>
      <c r="CB1418" s="154"/>
      <c r="CC1418" s="154"/>
      <c r="CD1418" s="154"/>
      <c r="CE1418" s="154"/>
      <c r="CF1418" s="154"/>
      <c r="CG1418" s="154"/>
      <c r="CH1418" s="154"/>
      <c r="CI1418" s="154"/>
      <c r="CJ1418" s="154"/>
      <c r="CK1418" s="154"/>
      <c r="CL1418" s="154"/>
      <c r="CM1418" s="154"/>
      <c r="CN1418" s="154"/>
      <c r="CO1418" s="154"/>
      <c r="CP1418" s="154"/>
      <c r="CQ1418" s="154"/>
      <c r="CR1418" s="154"/>
      <c r="CS1418" s="154"/>
      <c r="CT1418" s="154"/>
      <c r="CU1418" s="154"/>
      <c r="CV1418" s="154"/>
      <c r="CW1418" s="154"/>
      <c r="CX1418" s="154"/>
      <c r="CY1418" s="154"/>
      <c r="CZ1418" s="154"/>
      <c r="DA1418" s="154"/>
      <c r="DB1418" s="154"/>
      <c r="DC1418" s="154"/>
      <c r="DD1418" s="154"/>
      <c r="DE1418" s="154"/>
      <c r="DF1418" s="154"/>
      <c r="DG1418" s="154"/>
      <c r="DH1418" s="154"/>
      <c r="DI1418" s="154"/>
      <c r="DJ1418" s="154"/>
      <c r="DK1418" s="154"/>
      <c r="DL1418" s="154"/>
      <c r="DM1418" s="154"/>
      <c r="DN1418" s="154"/>
      <c r="DO1418" s="154"/>
      <c r="DP1418" s="154"/>
      <c r="DQ1418" s="154"/>
      <c r="DR1418" s="154"/>
      <c r="DS1418" s="154"/>
      <c r="DT1418" s="154"/>
      <c r="DU1418" s="154"/>
      <c r="DV1418" s="154"/>
      <c r="DW1418" s="154"/>
      <c r="DX1418" s="154"/>
      <c r="DY1418" s="154"/>
      <c r="DZ1418" s="154"/>
      <c r="EA1418" s="154"/>
      <c r="EB1418" s="154"/>
      <c r="EC1418" s="154"/>
      <c r="ED1418" s="154"/>
      <c r="EE1418" s="154"/>
      <c r="EF1418" s="154"/>
      <c r="EG1418" s="154"/>
      <c r="EH1418" s="154"/>
      <c r="EI1418" s="154"/>
      <c r="EJ1418" s="154"/>
      <c r="EK1418" s="154"/>
      <c r="EL1418" s="154"/>
      <c r="EM1418" s="154"/>
      <c r="EN1418" s="154"/>
      <c r="EO1418" s="154"/>
      <c r="EP1418" s="154"/>
      <c r="EQ1418" s="154"/>
      <c r="ER1418" s="154"/>
      <c r="ES1418" s="154"/>
      <c r="ET1418" s="154"/>
      <c r="EU1418" s="154"/>
      <c r="EV1418" s="154"/>
    </row>
    <row r="1419" spans="32:152" ht="12.75">
      <c r="AF1419" s="154"/>
      <c r="AG1419" s="154"/>
      <c r="AH1419" s="154"/>
      <c r="AI1419" s="154"/>
      <c r="AJ1419" s="154"/>
      <c r="AK1419" s="154"/>
      <c r="AL1419" s="154"/>
      <c r="AM1419" s="154"/>
      <c r="AN1419" s="154"/>
      <c r="AO1419" s="154"/>
      <c r="AP1419" s="154"/>
      <c r="AQ1419" s="154"/>
      <c r="AR1419" s="154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  <c r="BC1419" s="154"/>
      <c r="BD1419" s="154"/>
      <c r="BE1419" s="154"/>
      <c r="BF1419" s="154"/>
      <c r="BG1419" s="154"/>
      <c r="BH1419" s="154"/>
      <c r="BI1419" s="154"/>
      <c r="BJ1419" s="154"/>
      <c r="BK1419" s="154"/>
      <c r="BL1419" s="154"/>
      <c r="BM1419" s="154"/>
      <c r="BN1419" s="154"/>
      <c r="BO1419" s="154"/>
      <c r="BP1419" s="154"/>
      <c r="BQ1419" s="154"/>
      <c r="BR1419" s="154"/>
      <c r="BS1419" s="154"/>
      <c r="BT1419" s="154"/>
      <c r="BU1419" s="154"/>
      <c r="BV1419" s="154"/>
      <c r="BW1419" s="154"/>
      <c r="BX1419" s="154"/>
      <c r="BY1419" s="154"/>
      <c r="BZ1419" s="154"/>
      <c r="CA1419" s="154"/>
      <c r="CB1419" s="154"/>
      <c r="CC1419" s="154"/>
      <c r="CD1419" s="154"/>
      <c r="CE1419" s="154"/>
      <c r="CF1419" s="154"/>
      <c r="CG1419" s="154"/>
      <c r="CH1419" s="154"/>
      <c r="CI1419" s="154"/>
      <c r="CJ1419" s="154"/>
      <c r="CK1419" s="154"/>
      <c r="CL1419" s="154"/>
      <c r="CM1419" s="154"/>
      <c r="CN1419" s="154"/>
      <c r="CO1419" s="154"/>
      <c r="CP1419" s="154"/>
      <c r="CQ1419" s="154"/>
      <c r="CR1419" s="154"/>
      <c r="CS1419" s="154"/>
      <c r="CT1419" s="154"/>
      <c r="CU1419" s="154"/>
      <c r="CV1419" s="154"/>
      <c r="CW1419" s="154"/>
      <c r="CX1419" s="154"/>
      <c r="CY1419" s="154"/>
      <c r="CZ1419" s="154"/>
      <c r="DA1419" s="154"/>
      <c r="DB1419" s="154"/>
      <c r="DC1419" s="154"/>
      <c r="DD1419" s="154"/>
      <c r="DE1419" s="154"/>
      <c r="DF1419" s="154"/>
      <c r="DG1419" s="154"/>
      <c r="DH1419" s="154"/>
      <c r="DI1419" s="154"/>
      <c r="DJ1419" s="154"/>
      <c r="DK1419" s="154"/>
      <c r="DL1419" s="154"/>
      <c r="DM1419" s="154"/>
      <c r="DN1419" s="154"/>
      <c r="DO1419" s="154"/>
      <c r="DP1419" s="154"/>
      <c r="DQ1419" s="154"/>
      <c r="DR1419" s="154"/>
      <c r="DS1419" s="154"/>
      <c r="DT1419" s="154"/>
      <c r="DU1419" s="154"/>
      <c r="DV1419" s="154"/>
      <c r="DW1419" s="154"/>
      <c r="DX1419" s="154"/>
      <c r="DY1419" s="154"/>
      <c r="DZ1419" s="154"/>
      <c r="EA1419" s="154"/>
      <c r="EB1419" s="154"/>
      <c r="EC1419" s="154"/>
      <c r="ED1419" s="154"/>
      <c r="EE1419" s="154"/>
      <c r="EF1419" s="154"/>
      <c r="EG1419" s="154"/>
      <c r="EH1419" s="154"/>
      <c r="EI1419" s="154"/>
      <c r="EJ1419" s="154"/>
      <c r="EK1419" s="154"/>
      <c r="EL1419" s="154"/>
      <c r="EM1419" s="154"/>
      <c r="EN1419" s="154"/>
      <c r="EO1419" s="154"/>
      <c r="EP1419" s="154"/>
      <c r="EQ1419" s="154"/>
      <c r="ER1419" s="154"/>
      <c r="ES1419" s="154"/>
      <c r="ET1419" s="154"/>
      <c r="EU1419" s="154"/>
      <c r="EV1419" s="154"/>
    </row>
    <row r="1420" spans="32:152" ht="12.75">
      <c r="AF1420" s="154"/>
      <c r="AG1420" s="154"/>
      <c r="AH1420" s="154"/>
      <c r="AI1420" s="154"/>
      <c r="AJ1420" s="154"/>
      <c r="AK1420" s="154"/>
      <c r="AL1420" s="154"/>
      <c r="AM1420" s="154"/>
      <c r="AN1420" s="154"/>
      <c r="AO1420" s="154"/>
      <c r="AP1420" s="154"/>
      <c r="AQ1420" s="154"/>
      <c r="AR1420" s="154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  <c r="BC1420" s="154"/>
      <c r="BD1420" s="154"/>
      <c r="BE1420" s="154"/>
      <c r="BF1420" s="154"/>
      <c r="BG1420" s="154"/>
      <c r="BH1420" s="154"/>
      <c r="BI1420" s="154"/>
      <c r="BJ1420" s="154"/>
      <c r="BK1420" s="154"/>
      <c r="BL1420" s="154"/>
      <c r="BM1420" s="154"/>
      <c r="BN1420" s="154"/>
      <c r="BO1420" s="154"/>
      <c r="BP1420" s="154"/>
      <c r="BQ1420" s="154"/>
      <c r="BR1420" s="154"/>
      <c r="BS1420" s="154"/>
      <c r="BT1420" s="154"/>
      <c r="BU1420" s="154"/>
      <c r="BV1420" s="154"/>
      <c r="BW1420" s="154"/>
      <c r="BX1420" s="154"/>
      <c r="BY1420" s="154"/>
      <c r="BZ1420" s="154"/>
      <c r="CA1420" s="154"/>
      <c r="CB1420" s="154"/>
      <c r="CC1420" s="154"/>
      <c r="CD1420" s="154"/>
      <c r="CE1420" s="154"/>
      <c r="CF1420" s="154"/>
      <c r="CG1420" s="154"/>
      <c r="CH1420" s="154"/>
      <c r="CI1420" s="154"/>
      <c r="CJ1420" s="154"/>
      <c r="CK1420" s="154"/>
      <c r="CL1420" s="154"/>
      <c r="CM1420" s="154"/>
      <c r="CN1420" s="154"/>
      <c r="CO1420" s="154"/>
      <c r="CP1420" s="154"/>
      <c r="CQ1420" s="154"/>
      <c r="CR1420" s="154"/>
      <c r="CS1420" s="154"/>
      <c r="CT1420" s="154"/>
      <c r="CU1420" s="154"/>
      <c r="CV1420" s="154"/>
      <c r="CW1420" s="154"/>
      <c r="CX1420" s="154"/>
      <c r="CY1420" s="154"/>
      <c r="CZ1420" s="154"/>
      <c r="DA1420" s="154"/>
      <c r="DB1420" s="154"/>
      <c r="DC1420" s="154"/>
      <c r="DD1420" s="154"/>
      <c r="DE1420" s="154"/>
      <c r="DF1420" s="154"/>
      <c r="DG1420" s="154"/>
      <c r="DH1420" s="154"/>
      <c r="DI1420" s="154"/>
      <c r="DJ1420" s="154"/>
      <c r="DK1420" s="154"/>
      <c r="DL1420" s="154"/>
      <c r="DM1420" s="154"/>
      <c r="DN1420" s="154"/>
      <c r="DO1420" s="154"/>
      <c r="DP1420" s="154"/>
      <c r="DQ1420" s="154"/>
      <c r="DR1420" s="154"/>
      <c r="DS1420" s="154"/>
      <c r="DT1420" s="154"/>
      <c r="DU1420" s="154"/>
      <c r="DV1420" s="154"/>
      <c r="DW1420" s="154"/>
      <c r="DX1420" s="154"/>
      <c r="DY1420" s="154"/>
      <c r="DZ1420" s="154"/>
      <c r="EA1420" s="154"/>
      <c r="EB1420" s="154"/>
      <c r="EC1420" s="154"/>
      <c r="ED1420" s="154"/>
      <c r="EE1420" s="154"/>
      <c r="EF1420" s="154"/>
      <c r="EG1420" s="154"/>
      <c r="EH1420" s="154"/>
      <c r="EI1420" s="154"/>
      <c r="EJ1420" s="154"/>
      <c r="EK1420" s="154"/>
      <c r="EL1420" s="154"/>
      <c r="EM1420" s="154"/>
      <c r="EN1420" s="154"/>
      <c r="EO1420" s="154"/>
      <c r="EP1420" s="154"/>
      <c r="EQ1420" s="154"/>
      <c r="ER1420" s="154"/>
      <c r="ES1420" s="154"/>
      <c r="ET1420" s="154"/>
      <c r="EU1420" s="154"/>
      <c r="EV1420" s="154"/>
    </row>
    <row r="1421" spans="32:152" ht="12.75">
      <c r="AF1421" s="154"/>
      <c r="AG1421" s="154"/>
      <c r="AH1421" s="154"/>
      <c r="AI1421" s="154"/>
      <c r="AJ1421" s="154"/>
      <c r="AK1421" s="154"/>
      <c r="AL1421" s="154"/>
      <c r="AM1421" s="154"/>
      <c r="AN1421" s="154"/>
      <c r="AO1421" s="154"/>
      <c r="AP1421" s="154"/>
      <c r="AQ1421" s="154"/>
      <c r="AR1421" s="154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  <c r="BC1421" s="154"/>
      <c r="BD1421" s="154"/>
      <c r="BE1421" s="154"/>
      <c r="BF1421" s="154"/>
      <c r="BG1421" s="154"/>
      <c r="BH1421" s="154"/>
      <c r="BI1421" s="154"/>
      <c r="BJ1421" s="154"/>
      <c r="BK1421" s="154"/>
      <c r="BL1421" s="154"/>
      <c r="BM1421" s="154"/>
      <c r="BN1421" s="154"/>
      <c r="BO1421" s="154"/>
      <c r="BP1421" s="154"/>
      <c r="BQ1421" s="154"/>
      <c r="BR1421" s="154"/>
      <c r="BS1421" s="154"/>
      <c r="BT1421" s="154"/>
      <c r="BU1421" s="154"/>
      <c r="BV1421" s="154"/>
      <c r="BW1421" s="154"/>
      <c r="BX1421" s="154"/>
      <c r="BY1421" s="154"/>
      <c r="BZ1421" s="154"/>
      <c r="CA1421" s="154"/>
      <c r="CB1421" s="154"/>
      <c r="CC1421" s="154"/>
      <c r="CD1421" s="154"/>
      <c r="CE1421" s="154"/>
      <c r="CF1421" s="154"/>
      <c r="CG1421" s="154"/>
      <c r="CH1421" s="154"/>
      <c r="CI1421" s="154"/>
      <c r="CJ1421" s="154"/>
      <c r="CK1421" s="154"/>
      <c r="CL1421" s="154"/>
      <c r="CM1421" s="154"/>
      <c r="CN1421" s="154"/>
      <c r="CO1421" s="154"/>
      <c r="CP1421" s="154"/>
      <c r="CQ1421" s="154"/>
      <c r="CR1421" s="154"/>
      <c r="CS1421" s="154"/>
      <c r="CT1421" s="154"/>
      <c r="CU1421" s="154"/>
      <c r="CV1421" s="154"/>
      <c r="CW1421" s="154"/>
      <c r="CX1421" s="154"/>
      <c r="CY1421" s="154"/>
      <c r="CZ1421" s="154"/>
      <c r="DA1421" s="154"/>
      <c r="DB1421" s="154"/>
      <c r="DC1421" s="154"/>
      <c r="DD1421" s="154"/>
      <c r="DE1421" s="154"/>
      <c r="DF1421" s="154"/>
      <c r="DG1421" s="154"/>
      <c r="DH1421" s="154"/>
      <c r="DI1421" s="154"/>
      <c r="DJ1421" s="154"/>
      <c r="DK1421" s="154"/>
      <c r="DL1421" s="154"/>
      <c r="DM1421" s="154"/>
      <c r="DN1421" s="154"/>
      <c r="DO1421" s="154"/>
      <c r="DP1421" s="154"/>
      <c r="DQ1421" s="154"/>
      <c r="DR1421" s="154"/>
      <c r="DS1421" s="154"/>
      <c r="DT1421" s="154"/>
      <c r="DU1421" s="154"/>
      <c r="DV1421" s="154"/>
      <c r="DW1421" s="154"/>
      <c r="DX1421" s="154"/>
      <c r="DY1421" s="154"/>
      <c r="DZ1421" s="154"/>
      <c r="EA1421" s="154"/>
      <c r="EB1421" s="154"/>
      <c r="EC1421" s="154"/>
      <c r="ED1421" s="154"/>
      <c r="EE1421" s="154"/>
      <c r="EF1421" s="154"/>
      <c r="EG1421" s="154"/>
      <c r="EH1421" s="154"/>
      <c r="EI1421" s="154"/>
      <c r="EJ1421" s="154"/>
      <c r="EK1421" s="154"/>
      <c r="EL1421" s="154"/>
      <c r="EM1421" s="154"/>
      <c r="EN1421" s="154"/>
      <c r="EO1421" s="154"/>
      <c r="EP1421" s="154"/>
      <c r="EQ1421" s="154"/>
      <c r="ER1421" s="154"/>
      <c r="ES1421" s="154"/>
      <c r="ET1421" s="154"/>
      <c r="EU1421" s="154"/>
      <c r="EV1421" s="154"/>
    </row>
    <row r="1422" spans="32:152" ht="12.75">
      <c r="AF1422" s="154"/>
      <c r="AG1422" s="154"/>
      <c r="AH1422" s="154"/>
      <c r="AI1422" s="154"/>
      <c r="AJ1422" s="154"/>
      <c r="AK1422" s="154"/>
      <c r="AL1422" s="154"/>
      <c r="AM1422" s="154"/>
      <c r="AN1422" s="154"/>
      <c r="AO1422" s="154"/>
      <c r="AP1422" s="154"/>
      <c r="AQ1422" s="154"/>
      <c r="AR1422" s="154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  <c r="BC1422" s="154"/>
      <c r="BD1422" s="154"/>
      <c r="BE1422" s="154"/>
      <c r="BF1422" s="154"/>
      <c r="BG1422" s="154"/>
      <c r="BH1422" s="154"/>
      <c r="BI1422" s="154"/>
      <c r="BJ1422" s="154"/>
      <c r="BK1422" s="154"/>
      <c r="BL1422" s="154"/>
      <c r="BM1422" s="154"/>
      <c r="BN1422" s="154"/>
      <c r="BO1422" s="154"/>
      <c r="BP1422" s="154"/>
      <c r="BQ1422" s="154"/>
      <c r="BR1422" s="154"/>
      <c r="BS1422" s="154"/>
      <c r="BT1422" s="154"/>
      <c r="BU1422" s="154"/>
      <c r="BV1422" s="154"/>
      <c r="BW1422" s="154"/>
      <c r="BX1422" s="154"/>
      <c r="BY1422" s="154"/>
      <c r="BZ1422" s="154"/>
      <c r="CA1422" s="154"/>
      <c r="CB1422" s="154"/>
      <c r="CC1422" s="154"/>
      <c r="CD1422" s="154"/>
      <c r="CE1422" s="154"/>
      <c r="CF1422" s="154"/>
      <c r="CG1422" s="154"/>
      <c r="CH1422" s="154"/>
      <c r="CI1422" s="154"/>
      <c r="CJ1422" s="154"/>
      <c r="CK1422" s="154"/>
      <c r="CL1422" s="154"/>
      <c r="CM1422" s="154"/>
      <c r="CN1422" s="154"/>
      <c r="CO1422" s="154"/>
      <c r="CP1422" s="154"/>
      <c r="CQ1422" s="154"/>
      <c r="CR1422" s="154"/>
      <c r="CS1422" s="154"/>
      <c r="CT1422" s="154"/>
      <c r="CU1422" s="154"/>
      <c r="CV1422" s="154"/>
      <c r="CW1422" s="154"/>
      <c r="CX1422" s="154"/>
      <c r="CY1422" s="154"/>
      <c r="CZ1422" s="154"/>
      <c r="DA1422" s="154"/>
      <c r="DB1422" s="154"/>
      <c r="DC1422" s="154"/>
      <c r="DD1422" s="154"/>
      <c r="DE1422" s="154"/>
      <c r="DF1422" s="154"/>
      <c r="DG1422" s="154"/>
      <c r="DH1422" s="154"/>
      <c r="DI1422" s="154"/>
      <c r="DJ1422" s="154"/>
      <c r="DK1422" s="154"/>
      <c r="DL1422" s="154"/>
      <c r="DM1422" s="154"/>
      <c r="DN1422" s="154"/>
      <c r="DO1422" s="154"/>
      <c r="DP1422" s="154"/>
      <c r="DQ1422" s="154"/>
      <c r="DR1422" s="154"/>
      <c r="DS1422" s="154"/>
      <c r="DT1422" s="154"/>
      <c r="DU1422" s="154"/>
      <c r="DV1422" s="154"/>
      <c r="DW1422" s="154"/>
      <c r="DX1422" s="154"/>
      <c r="DY1422" s="154"/>
      <c r="DZ1422" s="154"/>
      <c r="EA1422" s="154"/>
      <c r="EB1422" s="154"/>
      <c r="EC1422" s="154"/>
      <c r="ED1422" s="154"/>
      <c r="EE1422" s="154"/>
      <c r="EF1422" s="154"/>
      <c r="EG1422" s="154"/>
      <c r="EH1422" s="154"/>
      <c r="EI1422" s="154"/>
      <c r="EJ1422" s="154"/>
      <c r="EK1422" s="154"/>
      <c r="EL1422" s="154"/>
      <c r="EM1422" s="154"/>
      <c r="EN1422" s="154"/>
      <c r="EO1422" s="154"/>
      <c r="EP1422" s="154"/>
      <c r="EQ1422" s="154"/>
      <c r="ER1422" s="154"/>
      <c r="ES1422" s="154"/>
      <c r="ET1422" s="154"/>
      <c r="EU1422" s="154"/>
      <c r="EV1422" s="154"/>
    </row>
    <row r="1423" spans="32:152" ht="12.75">
      <c r="AF1423" s="154"/>
      <c r="AG1423" s="154"/>
      <c r="AH1423" s="154"/>
      <c r="AI1423" s="154"/>
      <c r="AJ1423" s="154"/>
      <c r="AK1423" s="154"/>
      <c r="AL1423" s="154"/>
      <c r="AM1423" s="154"/>
      <c r="AN1423" s="154"/>
      <c r="AO1423" s="154"/>
      <c r="AP1423" s="154"/>
      <c r="AQ1423" s="154"/>
      <c r="AR1423" s="154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  <c r="BC1423" s="154"/>
      <c r="BD1423" s="154"/>
      <c r="BE1423" s="154"/>
      <c r="BF1423" s="154"/>
      <c r="BG1423" s="154"/>
      <c r="BH1423" s="154"/>
      <c r="BI1423" s="154"/>
      <c r="BJ1423" s="154"/>
      <c r="BK1423" s="154"/>
      <c r="BL1423" s="154"/>
      <c r="BM1423" s="154"/>
      <c r="BN1423" s="154"/>
      <c r="BO1423" s="154"/>
      <c r="BP1423" s="154"/>
      <c r="BQ1423" s="154"/>
      <c r="BR1423" s="154"/>
      <c r="BS1423" s="154"/>
      <c r="BT1423" s="154"/>
      <c r="BU1423" s="154"/>
      <c r="BV1423" s="154"/>
      <c r="BW1423" s="154"/>
      <c r="BX1423" s="154"/>
      <c r="BY1423" s="154"/>
      <c r="BZ1423" s="154"/>
      <c r="CA1423" s="154"/>
      <c r="CB1423" s="154"/>
      <c r="CC1423" s="154"/>
      <c r="CD1423" s="154"/>
      <c r="CE1423" s="154"/>
      <c r="CF1423" s="154"/>
      <c r="CG1423" s="154"/>
      <c r="CH1423" s="154"/>
      <c r="CI1423" s="154"/>
      <c r="CJ1423" s="154"/>
      <c r="CK1423" s="154"/>
      <c r="CL1423" s="154"/>
      <c r="CM1423" s="154"/>
      <c r="CN1423" s="154"/>
      <c r="CO1423" s="154"/>
      <c r="CP1423" s="154"/>
      <c r="CQ1423" s="154"/>
      <c r="CR1423" s="154"/>
      <c r="CS1423" s="154"/>
      <c r="CT1423" s="154"/>
      <c r="CU1423" s="154"/>
      <c r="CV1423" s="154"/>
      <c r="CW1423" s="154"/>
      <c r="CX1423" s="154"/>
      <c r="CY1423" s="154"/>
      <c r="CZ1423" s="154"/>
      <c r="DA1423" s="154"/>
      <c r="DB1423" s="154"/>
      <c r="DC1423" s="154"/>
      <c r="DD1423" s="154"/>
      <c r="DE1423" s="154"/>
      <c r="DF1423" s="154"/>
      <c r="DG1423" s="154"/>
      <c r="DH1423" s="154"/>
      <c r="DI1423" s="154"/>
      <c r="DJ1423" s="154"/>
      <c r="DK1423" s="154"/>
      <c r="DL1423" s="154"/>
      <c r="DM1423" s="154"/>
      <c r="DN1423" s="154"/>
      <c r="DO1423" s="154"/>
      <c r="DP1423" s="154"/>
      <c r="DQ1423" s="154"/>
      <c r="DR1423" s="154"/>
      <c r="DS1423" s="154"/>
      <c r="DT1423" s="154"/>
      <c r="DU1423" s="154"/>
      <c r="DV1423" s="154"/>
      <c r="DW1423" s="154"/>
      <c r="DX1423" s="154"/>
      <c r="DY1423" s="154"/>
      <c r="DZ1423" s="154"/>
      <c r="EA1423" s="154"/>
      <c r="EB1423" s="154"/>
      <c r="EC1423" s="154"/>
      <c r="ED1423" s="154"/>
      <c r="EE1423" s="154"/>
      <c r="EF1423" s="154"/>
      <c r="EG1423" s="154"/>
      <c r="EH1423" s="154"/>
      <c r="EI1423" s="154"/>
      <c r="EJ1423" s="154"/>
      <c r="EK1423" s="154"/>
      <c r="EL1423" s="154"/>
      <c r="EM1423" s="154"/>
      <c r="EN1423" s="154"/>
      <c r="EO1423" s="154"/>
      <c r="EP1423" s="154"/>
      <c r="EQ1423" s="154"/>
      <c r="ER1423" s="154"/>
      <c r="ES1423" s="154"/>
      <c r="ET1423" s="154"/>
      <c r="EU1423" s="154"/>
      <c r="EV1423" s="154"/>
    </row>
    <row r="1424" spans="32:152" ht="12.75">
      <c r="AF1424" s="154"/>
      <c r="AG1424" s="154"/>
      <c r="AH1424" s="154"/>
      <c r="AI1424" s="154"/>
      <c r="AJ1424" s="154"/>
      <c r="AK1424" s="154"/>
      <c r="AL1424" s="154"/>
      <c r="AM1424" s="154"/>
      <c r="AN1424" s="154"/>
      <c r="AO1424" s="154"/>
      <c r="AP1424" s="154"/>
      <c r="AQ1424" s="154"/>
      <c r="AR1424" s="154"/>
      <c r="AS1424" s="154"/>
      <c r="AT1424" s="154"/>
      <c r="AU1424" s="154"/>
      <c r="AV1424" s="154"/>
      <c r="AW1424" s="154"/>
      <c r="AX1424" s="154"/>
      <c r="AY1424" s="154"/>
      <c r="AZ1424" s="154"/>
      <c r="BA1424" s="154"/>
      <c r="BB1424" s="154"/>
      <c r="BC1424" s="154"/>
      <c r="BD1424" s="154"/>
      <c r="BE1424" s="154"/>
      <c r="BF1424" s="154"/>
      <c r="BG1424" s="154"/>
      <c r="BH1424" s="154"/>
      <c r="BI1424" s="154"/>
      <c r="BJ1424" s="154"/>
      <c r="BK1424" s="154"/>
      <c r="BL1424" s="154"/>
      <c r="BM1424" s="154"/>
      <c r="BN1424" s="154"/>
      <c r="BO1424" s="154"/>
      <c r="BP1424" s="154"/>
      <c r="BQ1424" s="154"/>
      <c r="BR1424" s="154"/>
      <c r="BS1424" s="154"/>
      <c r="BT1424" s="154"/>
      <c r="BU1424" s="154"/>
      <c r="BV1424" s="154"/>
      <c r="BW1424" s="154"/>
      <c r="BX1424" s="154"/>
      <c r="BY1424" s="154"/>
      <c r="BZ1424" s="154"/>
      <c r="CA1424" s="154"/>
      <c r="CB1424" s="154"/>
      <c r="CC1424" s="154"/>
      <c r="CD1424" s="154"/>
      <c r="CE1424" s="154"/>
      <c r="CF1424" s="154"/>
      <c r="CG1424" s="154"/>
      <c r="CH1424" s="154"/>
      <c r="CI1424" s="154"/>
      <c r="CJ1424" s="154"/>
      <c r="CK1424" s="154"/>
      <c r="CL1424" s="154"/>
      <c r="CM1424" s="154"/>
      <c r="CN1424" s="154"/>
      <c r="CO1424" s="154"/>
      <c r="CP1424" s="154"/>
      <c r="CQ1424" s="154"/>
      <c r="CR1424" s="154"/>
      <c r="CS1424" s="154"/>
      <c r="CT1424" s="154"/>
      <c r="CU1424" s="154"/>
      <c r="CV1424" s="154"/>
      <c r="CW1424" s="154"/>
      <c r="CX1424" s="154"/>
      <c r="CY1424" s="154"/>
      <c r="CZ1424" s="154"/>
      <c r="DA1424" s="154"/>
      <c r="DB1424" s="154"/>
      <c r="DC1424" s="154"/>
      <c r="DD1424" s="154"/>
      <c r="DE1424" s="154"/>
      <c r="DF1424" s="154"/>
      <c r="DG1424" s="154"/>
      <c r="DH1424" s="154"/>
      <c r="DI1424" s="154"/>
      <c r="DJ1424" s="154"/>
      <c r="DK1424" s="154"/>
      <c r="DL1424" s="154"/>
      <c r="DM1424" s="154"/>
      <c r="DN1424" s="154"/>
      <c r="DO1424" s="154"/>
      <c r="DP1424" s="154"/>
      <c r="DQ1424" s="154"/>
      <c r="DR1424" s="154"/>
      <c r="DS1424" s="154"/>
      <c r="DT1424" s="154"/>
      <c r="DU1424" s="154"/>
      <c r="DV1424" s="154"/>
      <c r="DW1424" s="154"/>
      <c r="DX1424" s="154"/>
      <c r="DY1424" s="154"/>
      <c r="DZ1424" s="154"/>
      <c r="EA1424" s="154"/>
      <c r="EB1424" s="154"/>
      <c r="EC1424" s="154"/>
      <c r="ED1424" s="154"/>
      <c r="EE1424" s="154"/>
      <c r="EF1424" s="154"/>
      <c r="EG1424" s="154"/>
      <c r="EH1424" s="154"/>
      <c r="EI1424" s="154"/>
      <c r="EJ1424" s="154"/>
      <c r="EK1424" s="154"/>
      <c r="EL1424" s="154"/>
      <c r="EM1424" s="154"/>
      <c r="EN1424" s="154"/>
      <c r="EO1424" s="154"/>
      <c r="EP1424" s="154"/>
      <c r="EQ1424" s="154"/>
      <c r="ER1424" s="154"/>
      <c r="ES1424" s="154"/>
      <c r="ET1424" s="154"/>
      <c r="EU1424" s="154"/>
      <c r="EV1424" s="154"/>
    </row>
    <row r="1425" spans="32:152" ht="12.75">
      <c r="AF1425" s="154"/>
      <c r="AG1425" s="154"/>
      <c r="AH1425" s="154"/>
      <c r="AI1425" s="154"/>
      <c r="AJ1425" s="154"/>
      <c r="AK1425" s="154"/>
      <c r="AL1425" s="154"/>
      <c r="AM1425" s="154"/>
      <c r="AN1425" s="154"/>
      <c r="AO1425" s="154"/>
      <c r="AP1425" s="154"/>
      <c r="AQ1425" s="154"/>
      <c r="AR1425" s="154"/>
      <c r="AS1425" s="154"/>
      <c r="AT1425" s="154"/>
      <c r="AU1425" s="154"/>
      <c r="AV1425" s="154"/>
      <c r="AW1425" s="154"/>
      <c r="AX1425" s="154"/>
      <c r="AY1425" s="154"/>
      <c r="AZ1425" s="154"/>
      <c r="BA1425" s="154"/>
      <c r="BB1425" s="154"/>
      <c r="BC1425" s="154"/>
      <c r="BD1425" s="154"/>
      <c r="BE1425" s="154"/>
      <c r="BF1425" s="154"/>
      <c r="BG1425" s="154"/>
      <c r="BH1425" s="154"/>
      <c r="BI1425" s="154"/>
      <c r="BJ1425" s="154"/>
      <c r="BK1425" s="154"/>
      <c r="BL1425" s="154"/>
      <c r="BM1425" s="154"/>
      <c r="BN1425" s="154"/>
      <c r="BO1425" s="154"/>
      <c r="BP1425" s="154"/>
      <c r="BQ1425" s="154"/>
      <c r="BR1425" s="154"/>
      <c r="BS1425" s="154"/>
      <c r="BT1425" s="154"/>
      <c r="BU1425" s="154"/>
      <c r="BV1425" s="154"/>
      <c r="BW1425" s="154"/>
      <c r="BX1425" s="154"/>
      <c r="BY1425" s="154"/>
      <c r="BZ1425" s="154"/>
      <c r="CA1425" s="154"/>
      <c r="CB1425" s="154"/>
      <c r="CC1425" s="154"/>
      <c r="CD1425" s="154"/>
      <c r="CE1425" s="154"/>
      <c r="CF1425" s="154"/>
      <c r="CG1425" s="154"/>
      <c r="CH1425" s="154"/>
      <c r="CI1425" s="154"/>
      <c r="CJ1425" s="154"/>
      <c r="CK1425" s="154"/>
      <c r="CL1425" s="154"/>
      <c r="CM1425" s="154"/>
      <c r="CN1425" s="154"/>
      <c r="CO1425" s="154"/>
      <c r="CP1425" s="154"/>
      <c r="CQ1425" s="154"/>
      <c r="CR1425" s="154"/>
      <c r="CS1425" s="154"/>
      <c r="CT1425" s="154"/>
      <c r="CU1425" s="154"/>
      <c r="CV1425" s="154"/>
      <c r="CW1425" s="154"/>
      <c r="CX1425" s="154"/>
      <c r="CY1425" s="154"/>
      <c r="CZ1425" s="154"/>
      <c r="DA1425" s="154"/>
      <c r="DB1425" s="154"/>
      <c r="DC1425" s="154"/>
      <c r="DD1425" s="154"/>
      <c r="DE1425" s="154"/>
      <c r="DF1425" s="154"/>
      <c r="DG1425" s="154"/>
      <c r="DH1425" s="154"/>
      <c r="DI1425" s="154"/>
      <c r="DJ1425" s="154"/>
      <c r="DK1425" s="154"/>
      <c r="DL1425" s="154"/>
      <c r="DM1425" s="154"/>
      <c r="DN1425" s="154"/>
      <c r="DO1425" s="154"/>
      <c r="DP1425" s="154"/>
      <c r="DQ1425" s="154"/>
      <c r="DR1425" s="154"/>
      <c r="DS1425" s="154"/>
      <c r="DT1425" s="154"/>
      <c r="DU1425" s="154"/>
      <c r="DV1425" s="154"/>
      <c r="DW1425" s="154"/>
      <c r="DX1425" s="154"/>
      <c r="DY1425" s="154"/>
      <c r="DZ1425" s="154"/>
      <c r="EA1425" s="154"/>
      <c r="EB1425" s="154"/>
      <c r="EC1425" s="154"/>
      <c r="ED1425" s="154"/>
      <c r="EE1425" s="154"/>
      <c r="EF1425" s="154"/>
      <c r="EG1425" s="154"/>
      <c r="EH1425" s="154"/>
      <c r="EI1425" s="154"/>
      <c r="EJ1425" s="154"/>
      <c r="EK1425" s="154"/>
      <c r="EL1425" s="154"/>
      <c r="EM1425" s="154"/>
      <c r="EN1425" s="154"/>
      <c r="EO1425" s="154"/>
      <c r="EP1425" s="154"/>
      <c r="EQ1425" s="154"/>
      <c r="ER1425" s="154"/>
      <c r="ES1425" s="154"/>
      <c r="ET1425" s="154"/>
      <c r="EU1425" s="154"/>
      <c r="EV1425" s="154"/>
    </row>
    <row r="1426" spans="32:152" ht="12.75">
      <c r="AF1426" s="154"/>
      <c r="AG1426" s="154"/>
      <c r="AH1426" s="154"/>
      <c r="AI1426" s="154"/>
      <c r="AJ1426" s="154"/>
      <c r="AK1426" s="154"/>
      <c r="AL1426" s="154"/>
      <c r="AM1426" s="154"/>
      <c r="AN1426" s="154"/>
      <c r="AO1426" s="154"/>
      <c r="AP1426" s="154"/>
      <c r="AQ1426" s="154"/>
      <c r="AR1426" s="154"/>
      <c r="AS1426" s="154"/>
      <c r="AT1426" s="154"/>
      <c r="AU1426" s="154"/>
      <c r="AV1426" s="154"/>
      <c r="AW1426" s="154"/>
      <c r="AX1426" s="154"/>
      <c r="AY1426" s="154"/>
      <c r="AZ1426" s="154"/>
      <c r="BA1426" s="154"/>
      <c r="BB1426" s="154"/>
      <c r="BC1426" s="154"/>
      <c r="BD1426" s="154"/>
      <c r="BE1426" s="154"/>
      <c r="BF1426" s="154"/>
      <c r="BG1426" s="154"/>
      <c r="BH1426" s="154"/>
      <c r="BI1426" s="154"/>
      <c r="BJ1426" s="154"/>
      <c r="BK1426" s="154"/>
      <c r="BL1426" s="154"/>
      <c r="BM1426" s="154"/>
      <c r="BN1426" s="154"/>
      <c r="BO1426" s="154"/>
      <c r="BP1426" s="154"/>
      <c r="BQ1426" s="154"/>
      <c r="BR1426" s="154"/>
      <c r="BS1426" s="154"/>
      <c r="BT1426" s="154"/>
      <c r="BU1426" s="154"/>
      <c r="BV1426" s="154"/>
      <c r="BW1426" s="154"/>
      <c r="BX1426" s="154"/>
      <c r="BY1426" s="154"/>
      <c r="BZ1426" s="154"/>
      <c r="CA1426" s="154"/>
      <c r="CB1426" s="154"/>
      <c r="CC1426" s="154"/>
      <c r="CD1426" s="154"/>
      <c r="CE1426" s="154"/>
      <c r="CF1426" s="154"/>
      <c r="CG1426" s="154"/>
      <c r="CH1426" s="154"/>
      <c r="CI1426" s="154"/>
      <c r="CJ1426" s="154"/>
      <c r="CK1426" s="154"/>
      <c r="CL1426" s="154"/>
      <c r="CM1426" s="154"/>
      <c r="CN1426" s="154"/>
      <c r="CO1426" s="154"/>
      <c r="CP1426" s="154"/>
      <c r="CQ1426" s="154"/>
      <c r="CR1426" s="154"/>
      <c r="CS1426" s="154"/>
      <c r="CT1426" s="154"/>
      <c r="CU1426" s="154"/>
      <c r="CV1426" s="154"/>
      <c r="CW1426" s="154"/>
      <c r="CX1426" s="154"/>
      <c r="CY1426" s="154"/>
      <c r="CZ1426" s="154"/>
      <c r="DA1426" s="154"/>
      <c r="DB1426" s="154"/>
      <c r="DC1426" s="154"/>
      <c r="DD1426" s="154"/>
      <c r="DE1426" s="154"/>
      <c r="DF1426" s="154"/>
      <c r="DG1426" s="154"/>
      <c r="DH1426" s="154"/>
      <c r="DI1426" s="154"/>
      <c r="DJ1426" s="154"/>
      <c r="DK1426" s="154"/>
      <c r="DL1426" s="154"/>
      <c r="DM1426" s="154"/>
      <c r="DN1426" s="154"/>
      <c r="DO1426" s="154"/>
      <c r="DP1426" s="154"/>
      <c r="DQ1426" s="154"/>
      <c r="DR1426" s="154"/>
      <c r="DS1426" s="154"/>
      <c r="DT1426" s="154"/>
      <c r="DU1426" s="154"/>
      <c r="DV1426" s="154"/>
      <c r="DW1426" s="154"/>
      <c r="DX1426" s="154"/>
      <c r="DY1426" s="154"/>
      <c r="DZ1426" s="154"/>
      <c r="EA1426" s="154"/>
      <c r="EB1426" s="154"/>
      <c r="EC1426" s="154"/>
      <c r="ED1426" s="154"/>
      <c r="EE1426" s="154"/>
      <c r="EF1426" s="154"/>
      <c r="EG1426" s="154"/>
      <c r="EH1426" s="154"/>
      <c r="EI1426" s="154"/>
      <c r="EJ1426" s="154"/>
      <c r="EK1426" s="154"/>
      <c r="EL1426" s="154"/>
      <c r="EM1426" s="154"/>
      <c r="EN1426" s="154"/>
      <c r="EO1426" s="154"/>
      <c r="EP1426" s="154"/>
      <c r="EQ1426" s="154"/>
      <c r="ER1426" s="154"/>
      <c r="ES1426" s="154"/>
      <c r="ET1426" s="154"/>
      <c r="EU1426" s="154"/>
      <c r="EV1426" s="154"/>
    </row>
    <row r="1427" spans="32:152" ht="12.75">
      <c r="AF1427" s="154"/>
      <c r="AG1427" s="154"/>
      <c r="AH1427" s="154"/>
      <c r="AI1427" s="154"/>
      <c r="AJ1427" s="154"/>
      <c r="AK1427" s="154"/>
      <c r="AL1427" s="154"/>
      <c r="AM1427" s="154"/>
      <c r="AN1427" s="154"/>
      <c r="AO1427" s="154"/>
      <c r="AP1427" s="154"/>
      <c r="AQ1427" s="154"/>
      <c r="AR1427" s="154"/>
      <c r="AS1427" s="154"/>
      <c r="AT1427" s="154"/>
      <c r="AU1427" s="154"/>
      <c r="AV1427" s="154"/>
      <c r="AW1427" s="154"/>
      <c r="AX1427" s="154"/>
      <c r="AY1427" s="154"/>
      <c r="AZ1427" s="154"/>
      <c r="BA1427" s="154"/>
      <c r="BB1427" s="154"/>
      <c r="BC1427" s="154"/>
      <c r="BD1427" s="154"/>
      <c r="BE1427" s="154"/>
      <c r="BF1427" s="154"/>
      <c r="BG1427" s="154"/>
      <c r="BH1427" s="154"/>
      <c r="BI1427" s="154"/>
      <c r="BJ1427" s="154"/>
      <c r="BK1427" s="154"/>
      <c r="BL1427" s="154"/>
      <c r="BM1427" s="154"/>
      <c r="BN1427" s="154"/>
      <c r="BO1427" s="154"/>
      <c r="BP1427" s="154"/>
      <c r="BQ1427" s="154"/>
      <c r="BR1427" s="154"/>
      <c r="BS1427" s="154"/>
      <c r="BT1427" s="154"/>
      <c r="BU1427" s="154"/>
      <c r="BV1427" s="154"/>
      <c r="BW1427" s="154"/>
      <c r="BX1427" s="154"/>
      <c r="BY1427" s="154"/>
      <c r="BZ1427" s="154"/>
      <c r="CA1427" s="154"/>
      <c r="CB1427" s="154"/>
      <c r="CC1427" s="154"/>
      <c r="CD1427" s="154"/>
      <c r="CE1427" s="154"/>
      <c r="CF1427" s="154"/>
      <c r="CG1427" s="154"/>
      <c r="CH1427" s="154"/>
      <c r="CI1427" s="154"/>
      <c r="CJ1427" s="154"/>
      <c r="CK1427" s="154"/>
      <c r="CL1427" s="154"/>
      <c r="CM1427" s="154"/>
      <c r="CN1427" s="154"/>
      <c r="CO1427" s="154"/>
      <c r="CP1427" s="154"/>
      <c r="CQ1427" s="154"/>
      <c r="CR1427" s="154"/>
      <c r="CS1427" s="154"/>
      <c r="CT1427" s="154"/>
      <c r="CU1427" s="154"/>
      <c r="CV1427" s="154"/>
      <c r="CW1427" s="154"/>
      <c r="CX1427" s="154"/>
      <c r="CY1427" s="154"/>
      <c r="CZ1427" s="154"/>
      <c r="DA1427" s="154"/>
      <c r="DB1427" s="154"/>
      <c r="DC1427" s="154"/>
      <c r="DD1427" s="154"/>
      <c r="DE1427" s="154"/>
      <c r="DF1427" s="154"/>
      <c r="DG1427" s="154"/>
      <c r="DH1427" s="154"/>
      <c r="DI1427" s="154"/>
      <c r="DJ1427" s="154"/>
      <c r="DK1427" s="154"/>
      <c r="DL1427" s="154"/>
      <c r="DM1427" s="154"/>
      <c r="DN1427" s="154"/>
      <c r="DO1427" s="154"/>
      <c r="DP1427" s="154"/>
      <c r="DQ1427" s="154"/>
      <c r="DR1427" s="154"/>
      <c r="DS1427" s="154"/>
      <c r="DT1427" s="154"/>
      <c r="DU1427" s="154"/>
      <c r="DV1427" s="154"/>
      <c r="DW1427" s="154"/>
      <c r="DX1427" s="154"/>
      <c r="DY1427" s="154"/>
      <c r="DZ1427" s="154"/>
      <c r="EA1427" s="154"/>
      <c r="EB1427" s="154"/>
      <c r="EC1427" s="154"/>
      <c r="ED1427" s="154"/>
      <c r="EE1427" s="154"/>
      <c r="EF1427" s="154"/>
      <c r="EG1427" s="154"/>
      <c r="EH1427" s="154"/>
      <c r="EI1427" s="154"/>
      <c r="EJ1427" s="154"/>
      <c r="EK1427" s="154"/>
      <c r="EL1427" s="154"/>
      <c r="EM1427" s="154"/>
      <c r="EN1427" s="154"/>
      <c r="EO1427" s="154"/>
      <c r="EP1427" s="154"/>
      <c r="EQ1427" s="154"/>
      <c r="ER1427" s="154"/>
      <c r="ES1427" s="154"/>
      <c r="ET1427" s="154"/>
      <c r="EU1427" s="154"/>
      <c r="EV1427" s="154"/>
    </row>
    <row r="1428" spans="32:152" ht="12.75">
      <c r="AF1428" s="154"/>
      <c r="AG1428" s="154"/>
      <c r="AH1428" s="154"/>
      <c r="AI1428" s="154"/>
      <c r="AJ1428" s="154"/>
      <c r="AK1428" s="154"/>
      <c r="AL1428" s="154"/>
      <c r="AM1428" s="154"/>
      <c r="AN1428" s="154"/>
      <c r="AO1428" s="154"/>
      <c r="AP1428" s="154"/>
      <c r="AQ1428" s="154"/>
      <c r="AR1428" s="154"/>
      <c r="AS1428" s="154"/>
      <c r="AT1428" s="154"/>
      <c r="AU1428" s="154"/>
      <c r="AV1428" s="154"/>
      <c r="AW1428" s="154"/>
      <c r="AX1428" s="154"/>
      <c r="AY1428" s="154"/>
      <c r="AZ1428" s="154"/>
      <c r="BA1428" s="154"/>
      <c r="BB1428" s="154"/>
      <c r="BC1428" s="154"/>
      <c r="BD1428" s="154"/>
      <c r="BE1428" s="154"/>
      <c r="BF1428" s="154"/>
      <c r="BG1428" s="154"/>
      <c r="BH1428" s="154"/>
      <c r="BI1428" s="154"/>
      <c r="BJ1428" s="154"/>
      <c r="BK1428" s="154"/>
      <c r="BL1428" s="154"/>
      <c r="BM1428" s="154"/>
      <c r="BN1428" s="154"/>
      <c r="BO1428" s="154"/>
      <c r="BP1428" s="154"/>
      <c r="BQ1428" s="154"/>
      <c r="BR1428" s="154"/>
      <c r="BS1428" s="154"/>
      <c r="BT1428" s="154"/>
      <c r="BU1428" s="154"/>
      <c r="BV1428" s="154"/>
      <c r="BW1428" s="154"/>
      <c r="BX1428" s="154"/>
      <c r="BY1428" s="154"/>
      <c r="BZ1428" s="154"/>
      <c r="CA1428" s="154"/>
      <c r="CB1428" s="154"/>
      <c r="CC1428" s="154"/>
      <c r="CD1428" s="154"/>
      <c r="CE1428" s="154"/>
      <c r="CF1428" s="154"/>
      <c r="CG1428" s="154"/>
      <c r="CH1428" s="154"/>
      <c r="CI1428" s="154"/>
      <c r="CJ1428" s="154"/>
      <c r="CK1428" s="154"/>
      <c r="CL1428" s="154"/>
      <c r="CM1428" s="154"/>
      <c r="CN1428" s="154"/>
      <c r="CO1428" s="154"/>
      <c r="CP1428" s="154"/>
      <c r="CQ1428" s="154"/>
      <c r="CR1428" s="154"/>
      <c r="CS1428" s="154"/>
      <c r="CT1428" s="154"/>
      <c r="CU1428" s="154"/>
      <c r="CV1428" s="154"/>
      <c r="CW1428" s="154"/>
      <c r="CX1428" s="154"/>
      <c r="CY1428" s="154"/>
      <c r="CZ1428" s="154"/>
      <c r="DA1428" s="154"/>
      <c r="DB1428" s="154"/>
      <c r="DC1428" s="154"/>
      <c r="DD1428" s="154"/>
      <c r="DE1428" s="154"/>
      <c r="DF1428" s="154"/>
      <c r="DG1428" s="154"/>
      <c r="DH1428" s="154"/>
      <c r="DI1428" s="154"/>
      <c r="DJ1428" s="154"/>
      <c r="DK1428" s="154"/>
      <c r="DL1428" s="154"/>
      <c r="DM1428" s="154"/>
      <c r="DN1428" s="154"/>
      <c r="DO1428" s="154"/>
      <c r="DP1428" s="154"/>
      <c r="DQ1428" s="154"/>
      <c r="DR1428" s="154"/>
      <c r="DS1428" s="154"/>
      <c r="DT1428" s="154"/>
      <c r="DU1428" s="154"/>
      <c r="DV1428" s="154"/>
      <c r="DW1428" s="154"/>
      <c r="DX1428" s="154"/>
      <c r="DY1428" s="154"/>
      <c r="DZ1428" s="154"/>
      <c r="EA1428" s="154"/>
      <c r="EB1428" s="154"/>
      <c r="EC1428" s="154"/>
      <c r="ED1428" s="154"/>
      <c r="EE1428" s="154"/>
      <c r="EF1428" s="154"/>
      <c r="EG1428" s="154"/>
      <c r="EH1428" s="154"/>
      <c r="EI1428" s="154"/>
      <c r="EJ1428" s="154"/>
      <c r="EK1428" s="154"/>
      <c r="EL1428" s="154"/>
      <c r="EM1428" s="154"/>
      <c r="EN1428" s="154"/>
      <c r="EO1428" s="154"/>
      <c r="EP1428" s="154"/>
      <c r="EQ1428" s="154"/>
      <c r="ER1428" s="154"/>
      <c r="ES1428" s="154"/>
      <c r="ET1428" s="154"/>
      <c r="EU1428" s="154"/>
      <c r="EV1428" s="154"/>
    </row>
    <row r="1429" spans="32:152" ht="12.75">
      <c r="AF1429" s="154"/>
      <c r="AG1429" s="154"/>
      <c r="AH1429" s="154"/>
      <c r="AI1429" s="154"/>
      <c r="AJ1429" s="154"/>
      <c r="AK1429" s="154"/>
      <c r="AL1429" s="154"/>
      <c r="AM1429" s="154"/>
      <c r="AN1429" s="154"/>
      <c r="AO1429" s="154"/>
      <c r="AP1429" s="154"/>
      <c r="AQ1429" s="154"/>
      <c r="AR1429" s="154"/>
      <c r="AS1429" s="154"/>
      <c r="AT1429" s="154"/>
      <c r="AU1429" s="154"/>
      <c r="AV1429" s="154"/>
      <c r="AW1429" s="154"/>
      <c r="AX1429" s="154"/>
      <c r="AY1429" s="154"/>
      <c r="AZ1429" s="154"/>
      <c r="BA1429" s="154"/>
      <c r="BB1429" s="154"/>
      <c r="BC1429" s="154"/>
      <c r="BD1429" s="154"/>
      <c r="BE1429" s="154"/>
      <c r="BF1429" s="154"/>
      <c r="BG1429" s="154"/>
      <c r="BH1429" s="154"/>
      <c r="BI1429" s="154"/>
      <c r="BJ1429" s="154"/>
      <c r="BK1429" s="154"/>
      <c r="BL1429" s="154"/>
      <c r="BM1429" s="154"/>
      <c r="BN1429" s="154"/>
      <c r="BO1429" s="154"/>
      <c r="BP1429" s="154"/>
      <c r="BQ1429" s="154"/>
      <c r="BR1429" s="154"/>
      <c r="BS1429" s="154"/>
      <c r="BT1429" s="154"/>
      <c r="BU1429" s="154"/>
      <c r="BV1429" s="154"/>
      <c r="BW1429" s="154"/>
      <c r="BX1429" s="154"/>
      <c r="BY1429" s="154"/>
      <c r="BZ1429" s="154"/>
      <c r="CA1429" s="154"/>
      <c r="CB1429" s="154"/>
      <c r="CC1429" s="154"/>
      <c r="CD1429" s="154"/>
      <c r="CE1429" s="154"/>
      <c r="CF1429" s="154"/>
      <c r="CG1429" s="154"/>
      <c r="CH1429" s="154"/>
      <c r="CI1429" s="154"/>
      <c r="CJ1429" s="154"/>
      <c r="CK1429" s="154"/>
      <c r="CL1429" s="154"/>
      <c r="CM1429" s="154"/>
      <c r="CN1429" s="154"/>
      <c r="CO1429" s="154"/>
      <c r="CP1429" s="154"/>
      <c r="CQ1429" s="154"/>
      <c r="CR1429" s="154"/>
      <c r="CS1429" s="154"/>
      <c r="CT1429" s="154"/>
      <c r="CU1429" s="154"/>
      <c r="CV1429" s="154"/>
      <c r="CW1429" s="154"/>
      <c r="CX1429" s="154"/>
      <c r="CY1429" s="154"/>
      <c r="CZ1429" s="154"/>
      <c r="DA1429" s="154"/>
      <c r="DB1429" s="154"/>
      <c r="DC1429" s="154"/>
      <c r="DD1429" s="154"/>
      <c r="DE1429" s="154"/>
      <c r="DF1429" s="154"/>
      <c r="DG1429" s="154"/>
      <c r="DH1429" s="154"/>
      <c r="DI1429" s="154"/>
      <c r="DJ1429" s="154"/>
      <c r="DK1429" s="154"/>
      <c r="DL1429" s="154"/>
      <c r="DM1429" s="154"/>
      <c r="DN1429" s="154"/>
      <c r="DO1429" s="154"/>
      <c r="DP1429" s="154"/>
      <c r="DQ1429" s="154"/>
      <c r="DR1429" s="154"/>
      <c r="DS1429" s="154"/>
      <c r="DT1429" s="154"/>
      <c r="DU1429" s="154"/>
      <c r="DV1429" s="154"/>
      <c r="DW1429" s="154"/>
      <c r="DX1429" s="154"/>
      <c r="DY1429" s="154"/>
      <c r="DZ1429" s="154"/>
      <c r="EA1429" s="154"/>
      <c r="EB1429" s="154"/>
      <c r="EC1429" s="154"/>
      <c r="ED1429" s="154"/>
      <c r="EE1429" s="154"/>
      <c r="EF1429" s="154"/>
      <c r="EG1429" s="154"/>
      <c r="EH1429" s="154"/>
      <c r="EI1429" s="154"/>
      <c r="EJ1429" s="154"/>
      <c r="EK1429" s="154"/>
      <c r="EL1429" s="154"/>
      <c r="EM1429" s="154"/>
      <c r="EN1429" s="154"/>
      <c r="EO1429" s="154"/>
      <c r="EP1429" s="154"/>
      <c r="EQ1429" s="154"/>
      <c r="ER1429" s="154"/>
      <c r="ES1429" s="154"/>
      <c r="ET1429" s="154"/>
      <c r="EU1429" s="154"/>
      <c r="EV1429" s="154"/>
    </row>
    <row r="1430" spans="32:152" ht="12.75">
      <c r="AF1430" s="154"/>
      <c r="AG1430" s="154"/>
      <c r="AH1430" s="154"/>
      <c r="AI1430" s="154"/>
      <c r="AJ1430" s="154"/>
      <c r="AK1430" s="154"/>
      <c r="AL1430" s="154"/>
      <c r="AM1430" s="154"/>
      <c r="AN1430" s="154"/>
      <c r="AO1430" s="154"/>
      <c r="AP1430" s="154"/>
      <c r="AQ1430" s="154"/>
      <c r="AR1430" s="154"/>
      <c r="AS1430" s="154"/>
      <c r="AT1430" s="154"/>
      <c r="AU1430" s="154"/>
      <c r="AV1430" s="154"/>
      <c r="AW1430" s="154"/>
      <c r="AX1430" s="154"/>
      <c r="AY1430" s="154"/>
      <c r="AZ1430" s="154"/>
      <c r="BA1430" s="154"/>
      <c r="BB1430" s="154"/>
      <c r="BC1430" s="154"/>
      <c r="BD1430" s="154"/>
      <c r="BE1430" s="154"/>
      <c r="BF1430" s="154"/>
      <c r="BG1430" s="154"/>
      <c r="BH1430" s="154"/>
      <c r="BI1430" s="154"/>
      <c r="BJ1430" s="154"/>
      <c r="BK1430" s="154"/>
      <c r="BL1430" s="154"/>
      <c r="BM1430" s="154"/>
      <c r="BN1430" s="154"/>
      <c r="BO1430" s="154"/>
      <c r="BP1430" s="154"/>
      <c r="BQ1430" s="154"/>
      <c r="BR1430" s="154"/>
      <c r="BS1430" s="154"/>
      <c r="BT1430" s="154"/>
      <c r="BU1430" s="154"/>
      <c r="BV1430" s="154"/>
      <c r="BW1430" s="154"/>
      <c r="BX1430" s="154"/>
      <c r="BY1430" s="154"/>
      <c r="BZ1430" s="154"/>
      <c r="CA1430" s="154"/>
      <c r="CB1430" s="154"/>
      <c r="CC1430" s="154"/>
      <c r="CD1430" s="154"/>
      <c r="CE1430" s="154"/>
      <c r="CF1430" s="154"/>
      <c r="CG1430" s="154"/>
      <c r="CH1430" s="154"/>
      <c r="CI1430" s="154"/>
      <c r="CJ1430" s="154"/>
      <c r="CK1430" s="154"/>
      <c r="CL1430" s="154"/>
      <c r="CM1430" s="154"/>
      <c r="CN1430" s="154"/>
      <c r="CO1430" s="154"/>
      <c r="CP1430" s="154"/>
      <c r="CQ1430" s="154"/>
      <c r="CR1430" s="154"/>
      <c r="CS1430" s="154"/>
      <c r="CT1430" s="154"/>
      <c r="CU1430" s="154"/>
      <c r="CV1430" s="154"/>
      <c r="CW1430" s="154"/>
      <c r="CX1430" s="154"/>
      <c r="CY1430" s="154"/>
      <c r="CZ1430" s="154"/>
      <c r="DA1430" s="154"/>
      <c r="DB1430" s="154"/>
      <c r="DC1430" s="154"/>
      <c r="DD1430" s="154"/>
      <c r="DE1430" s="154"/>
      <c r="DF1430" s="154"/>
      <c r="DG1430" s="154"/>
      <c r="DH1430" s="154"/>
      <c r="DI1430" s="154"/>
      <c r="DJ1430" s="154"/>
      <c r="DK1430" s="154"/>
      <c r="DL1430" s="154"/>
      <c r="DM1430" s="154"/>
      <c r="DN1430" s="154"/>
      <c r="DO1430" s="154"/>
      <c r="DP1430" s="154"/>
      <c r="DQ1430" s="154"/>
      <c r="DR1430" s="154"/>
      <c r="DS1430" s="154"/>
      <c r="DT1430" s="154"/>
      <c r="DU1430" s="154"/>
      <c r="DV1430" s="154"/>
      <c r="DW1430" s="154"/>
      <c r="DX1430" s="154"/>
      <c r="DY1430" s="154"/>
      <c r="DZ1430" s="154"/>
      <c r="EA1430" s="154"/>
      <c r="EB1430" s="154"/>
      <c r="EC1430" s="154"/>
      <c r="ED1430" s="154"/>
      <c r="EE1430" s="154"/>
      <c r="EF1430" s="154"/>
      <c r="EG1430" s="154"/>
      <c r="EH1430" s="154"/>
      <c r="EI1430" s="154"/>
      <c r="EJ1430" s="154"/>
      <c r="EK1430" s="154"/>
      <c r="EL1430" s="154"/>
      <c r="EM1430" s="154"/>
      <c r="EN1430" s="154"/>
      <c r="EO1430" s="154"/>
      <c r="EP1430" s="154"/>
      <c r="EQ1430" s="154"/>
      <c r="ER1430" s="154"/>
      <c r="ES1430" s="154"/>
      <c r="ET1430" s="154"/>
      <c r="EU1430" s="154"/>
      <c r="EV1430" s="154"/>
    </row>
    <row r="1431" spans="32:152" ht="12.75">
      <c r="AF1431" s="154"/>
      <c r="AG1431" s="154"/>
      <c r="AH1431" s="154"/>
      <c r="AI1431" s="154"/>
      <c r="AJ1431" s="154"/>
      <c r="AK1431" s="154"/>
      <c r="AL1431" s="154"/>
      <c r="AM1431" s="154"/>
      <c r="AN1431" s="154"/>
      <c r="AO1431" s="154"/>
      <c r="AP1431" s="154"/>
      <c r="AQ1431" s="154"/>
      <c r="AR1431" s="154"/>
      <c r="AS1431" s="154"/>
      <c r="AT1431" s="154"/>
      <c r="AU1431" s="154"/>
      <c r="AV1431" s="154"/>
      <c r="AW1431" s="154"/>
      <c r="AX1431" s="154"/>
      <c r="AY1431" s="154"/>
      <c r="AZ1431" s="154"/>
      <c r="BA1431" s="154"/>
      <c r="BB1431" s="154"/>
      <c r="BC1431" s="154"/>
      <c r="BD1431" s="154"/>
      <c r="BE1431" s="154"/>
      <c r="BF1431" s="154"/>
      <c r="BG1431" s="154"/>
      <c r="BH1431" s="154"/>
      <c r="BI1431" s="154"/>
      <c r="BJ1431" s="154"/>
      <c r="BK1431" s="154"/>
      <c r="BL1431" s="154"/>
      <c r="BM1431" s="154"/>
      <c r="BN1431" s="154"/>
      <c r="BO1431" s="154"/>
      <c r="BP1431" s="154"/>
      <c r="BQ1431" s="154"/>
      <c r="BR1431" s="154"/>
      <c r="BS1431" s="154"/>
      <c r="BT1431" s="154"/>
      <c r="BU1431" s="154"/>
      <c r="BV1431" s="154"/>
      <c r="BW1431" s="154"/>
      <c r="BX1431" s="154"/>
      <c r="BY1431" s="154"/>
      <c r="BZ1431" s="154"/>
      <c r="CA1431" s="154"/>
      <c r="CB1431" s="154"/>
      <c r="CC1431" s="154"/>
      <c r="CD1431" s="154"/>
      <c r="CE1431" s="154"/>
      <c r="CF1431" s="154"/>
      <c r="CG1431" s="154"/>
      <c r="CH1431" s="154"/>
      <c r="CI1431" s="154"/>
      <c r="CJ1431" s="154"/>
      <c r="CK1431" s="154"/>
      <c r="CL1431" s="154"/>
      <c r="CM1431" s="154"/>
      <c r="CN1431" s="154"/>
      <c r="CO1431" s="154"/>
      <c r="CP1431" s="154"/>
      <c r="CQ1431" s="154"/>
      <c r="CR1431" s="154"/>
      <c r="CS1431" s="154"/>
      <c r="CT1431" s="154"/>
      <c r="CU1431" s="154"/>
      <c r="CV1431" s="154"/>
      <c r="CW1431" s="154"/>
      <c r="CX1431" s="154"/>
      <c r="CY1431" s="154"/>
      <c r="CZ1431" s="154"/>
      <c r="DA1431" s="154"/>
      <c r="DB1431" s="154"/>
      <c r="DC1431" s="154"/>
      <c r="DD1431" s="154"/>
      <c r="DE1431" s="154"/>
      <c r="DF1431" s="154"/>
      <c r="DG1431" s="154"/>
      <c r="DH1431" s="154"/>
      <c r="DI1431" s="154"/>
      <c r="DJ1431" s="154"/>
      <c r="DK1431" s="154"/>
      <c r="DL1431" s="154"/>
      <c r="DM1431" s="154"/>
      <c r="DN1431" s="154"/>
      <c r="DO1431" s="154"/>
      <c r="DP1431" s="154"/>
      <c r="DQ1431" s="154"/>
      <c r="DR1431" s="154"/>
      <c r="DS1431" s="154"/>
      <c r="DT1431" s="154"/>
      <c r="DU1431" s="154"/>
      <c r="DV1431" s="154"/>
      <c r="DW1431" s="154"/>
      <c r="DX1431" s="154"/>
      <c r="DY1431" s="154"/>
      <c r="DZ1431" s="154"/>
      <c r="EA1431" s="154"/>
      <c r="EB1431" s="154"/>
      <c r="EC1431" s="154"/>
      <c r="ED1431" s="154"/>
      <c r="EE1431" s="154"/>
      <c r="EF1431" s="154"/>
      <c r="EG1431" s="154"/>
      <c r="EH1431" s="154"/>
      <c r="EI1431" s="154"/>
      <c r="EJ1431" s="154"/>
      <c r="EK1431" s="154"/>
      <c r="EL1431" s="154"/>
      <c r="EM1431" s="154"/>
      <c r="EN1431" s="154"/>
      <c r="EO1431" s="154"/>
      <c r="EP1431" s="154"/>
      <c r="EQ1431" s="154"/>
      <c r="ER1431" s="154"/>
      <c r="ES1431" s="154"/>
      <c r="ET1431" s="154"/>
      <c r="EU1431" s="154"/>
      <c r="EV1431" s="154"/>
    </row>
    <row r="1432" spans="32:152" ht="12.75">
      <c r="AF1432" s="154"/>
      <c r="AG1432" s="154"/>
      <c r="AH1432" s="154"/>
      <c r="AI1432" s="154"/>
      <c r="AJ1432" s="154"/>
      <c r="AK1432" s="154"/>
      <c r="AL1432" s="154"/>
      <c r="AM1432" s="154"/>
      <c r="AN1432" s="154"/>
      <c r="AO1432" s="154"/>
      <c r="AP1432" s="154"/>
      <c r="AQ1432" s="154"/>
      <c r="AR1432" s="154"/>
      <c r="AS1432" s="154"/>
      <c r="AT1432" s="154"/>
      <c r="AU1432" s="154"/>
      <c r="AV1432" s="154"/>
      <c r="AW1432" s="154"/>
      <c r="AX1432" s="154"/>
      <c r="AY1432" s="154"/>
      <c r="AZ1432" s="154"/>
      <c r="BA1432" s="154"/>
      <c r="BB1432" s="154"/>
      <c r="BC1432" s="154"/>
      <c r="BD1432" s="154"/>
      <c r="BE1432" s="154"/>
      <c r="BF1432" s="154"/>
      <c r="BG1432" s="154"/>
      <c r="BH1432" s="154"/>
      <c r="BI1432" s="154"/>
      <c r="BJ1432" s="154"/>
      <c r="BK1432" s="154"/>
      <c r="BL1432" s="154"/>
      <c r="BM1432" s="154"/>
      <c r="BN1432" s="154"/>
      <c r="BO1432" s="154"/>
      <c r="BP1432" s="154"/>
      <c r="BQ1432" s="154"/>
      <c r="BR1432" s="154"/>
      <c r="BS1432" s="154"/>
      <c r="BT1432" s="154"/>
      <c r="BU1432" s="154"/>
      <c r="BV1432" s="154"/>
      <c r="BW1432" s="154"/>
      <c r="BX1432" s="154"/>
      <c r="BY1432" s="154"/>
      <c r="BZ1432" s="154"/>
      <c r="CA1432" s="154"/>
      <c r="CB1432" s="154"/>
      <c r="CC1432" s="154"/>
      <c r="CD1432" s="154"/>
      <c r="CE1432" s="154"/>
      <c r="CF1432" s="154"/>
      <c r="CG1432" s="154"/>
      <c r="CH1432" s="154"/>
      <c r="CI1432" s="154"/>
      <c r="CJ1432" s="154"/>
      <c r="CK1432" s="154"/>
      <c r="CL1432" s="154"/>
      <c r="CM1432" s="154"/>
      <c r="CN1432" s="154"/>
      <c r="CO1432" s="154"/>
      <c r="CP1432" s="154"/>
      <c r="CQ1432" s="154"/>
      <c r="CR1432" s="154"/>
      <c r="CS1432" s="154"/>
      <c r="CT1432" s="154"/>
      <c r="CU1432" s="154"/>
      <c r="CV1432" s="154"/>
      <c r="CW1432" s="154"/>
      <c r="CX1432" s="154"/>
      <c r="CY1432" s="154"/>
      <c r="CZ1432" s="154"/>
      <c r="DA1432" s="154"/>
      <c r="DB1432" s="154"/>
      <c r="DC1432" s="154"/>
      <c r="DD1432" s="154"/>
      <c r="DE1432" s="154"/>
      <c r="DF1432" s="154"/>
      <c r="DG1432" s="154"/>
      <c r="DH1432" s="154"/>
      <c r="DI1432" s="154"/>
      <c r="DJ1432" s="154"/>
      <c r="DK1432" s="154"/>
      <c r="DL1432" s="154"/>
      <c r="DM1432" s="154"/>
      <c r="DN1432" s="154"/>
      <c r="DO1432" s="154"/>
      <c r="DP1432" s="154"/>
      <c r="DQ1432" s="154"/>
      <c r="DR1432" s="154"/>
      <c r="DS1432" s="154"/>
      <c r="DT1432" s="154"/>
      <c r="DU1432" s="154"/>
      <c r="DV1432" s="154"/>
      <c r="DW1432" s="154"/>
      <c r="DX1432" s="154"/>
      <c r="DY1432" s="154"/>
      <c r="DZ1432" s="154"/>
      <c r="EA1432" s="154"/>
      <c r="EB1432" s="154"/>
      <c r="EC1432" s="154"/>
      <c r="ED1432" s="154"/>
      <c r="EE1432" s="154"/>
      <c r="EF1432" s="154"/>
      <c r="EG1432" s="154"/>
      <c r="EH1432" s="154"/>
      <c r="EI1432" s="154"/>
      <c r="EJ1432" s="154"/>
      <c r="EK1432" s="154"/>
      <c r="EL1432" s="154"/>
      <c r="EM1432" s="154"/>
      <c r="EN1432" s="154"/>
      <c r="EO1432" s="154"/>
      <c r="EP1432" s="154"/>
      <c r="EQ1432" s="154"/>
      <c r="ER1432" s="154"/>
      <c r="ES1432" s="154"/>
      <c r="ET1432" s="154"/>
      <c r="EU1432" s="154"/>
      <c r="EV1432" s="154"/>
    </row>
    <row r="1433" spans="32:152" ht="12.75">
      <c r="AF1433" s="154"/>
      <c r="AG1433" s="154"/>
      <c r="AH1433" s="154"/>
      <c r="AI1433" s="154"/>
      <c r="AJ1433" s="154"/>
      <c r="AK1433" s="154"/>
      <c r="AL1433" s="154"/>
      <c r="AM1433" s="154"/>
      <c r="AN1433" s="154"/>
      <c r="AO1433" s="154"/>
      <c r="AP1433" s="154"/>
      <c r="AQ1433" s="154"/>
      <c r="AR1433" s="154"/>
      <c r="AS1433" s="154"/>
      <c r="AT1433" s="154"/>
      <c r="AU1433" s="154"/>
      <c r="AV1433" s="154"/>
      <c r="AW1433" s="154"/>
      <c r="AX1433" s="154"/>
      <c r="AY1433" s="154"/>
      <c r="AZ1433" s="154"/>
      <c r="BA1433" s="154"/>
      <c r="BB1433" s="154"/>
      <c r="BC1433" s="154"/>
      <c r="BD1433" s="154"/>
      <c r="BE1433" s="154"/>
      <c r="BF1433" s="154"/>
      <c r="BG1433" s="154"/>
      <c r="BH1433" s="154"/>
      <c r="BI1433" s="154"/>
      <c r="BJ1433" s="154"/>
      <c r="BK1433" s="154"/>
      <c r="BL1433" s="154"/>
      <c r="BM1433" s="154"/>
      <c r="BN1433" s="154"/>
      <c r="BO1433" s="154"/>
      <c r="BP1433" s="154"/>
      <c r="BQ1433" s="154"/>
      <c r="BR1433" s="154"/>
      <c r="BS1433" s="154"/>
      <c r="BT1433" s="154"/>
      <c r="BU1433" s="154"/>
      <c r="BV1433" s="154"/>
      <c r="BW1433" s="154"/>
      <c r="BX1433" s="154"/>
      <c r="BY1433" s="154"/>
      <c r="BZ1433" s="154"/>
      <c r="CA1433" s="154"/>
      <c r="CB1433" s="154"/>
      <c r="CC1433" s="154"/>
      <c r="CD1433" s="154"/>
      <c r="CE1433" s="154"/>
      <c r="CF1433" s="154"/>
      <c r="CG1433" s="154"/>
      <c r="CH1433" s="154"/>
      <c r="CI1433" s="154"/>
      <c r="CJ1433" s="154"/>
      <c r="CK1433" s="154"/>
      <c r="CL1433" s="154"/>
      <c r="CM1433" s="154"/>
      <c r="CN1433" s="154"/>
      <c r="CO1433" s="154"/>
      <c r="CP1433" s="154"/>
      <c r="CQ1433" s="154"/>
      <c r="CR1433" s="154"/>
      <c r="CS1433" s="154"/>
      <c r="CT1433" s="154"/>
      <c r="CU1433" s="154"/>
      <c r="CV1433" s="154"/>
      <c r="CW1433" s="154"/>
      <c r="CX1433" s="154"/>
      <c r="CY1433" s="154"/>
      <c r="CZ1433" s="154"/>
      <c r="DA1433" s="154"/>
      <c r="DB1433" s="154"/>
      <c r="DC1433" s="154"/>
      <c r="DD1433" s="154"/>
      <c r="DE1433" s="154"/>
      <c r="DF1433" s="154"/>
      <c r="DG1433" s="154"/>
      <c r="DH1433" s="154"/>
      <c r="DI1433" s="154"/>
      <c r="DJ1433" s="154"/>
      <c r="DK1433" s="154"/>
      <c r="DL1433" s="154"/>
      <c r="DM1433" s="154"/>
      <c r="DN1433" s="154"/>
      <c r="DO1433" s="154"/>
      <c r="DP1433" s="154"/>
      <c r="DQ1433" s="154"/>
      <c r="DR1433" s="154"/>
      <c r="DS1433" s="154"/>
      <c r="DT1433" s="154"/>
      <c r="DU1433" s="154"/>
      <c r="DV1433" s="154"/>
      <c r="DW1433" s="154"/>
      <c r="DX1433" s="154"/>
      <c r="DY1433" s="154"/>
      <c r="DZ1433" s="154"/>
      <c r="EA1433" s="154"/>
      <c r="EB1433" s="154"/>
      <c r="EC1433" s="154"/>
      <c r="ED1433" s="154"/>
      <c r="EE1433" s="154"/>
      <c r="EF1433" s="154"/>
      <c r="EG1433" s="154"/>
      <c r="EH1433" s="154"/>
      <c r="EI1433" s="154"/>
      <c r="EJ1433" s="154"/>
      <c r="EK1433" s="154"/>
      <c r="EL1433" s="154"/>
      <c r="EM1433" s="154"/>
      <c r="EN1433" s="154"/>
      <c r="EO1433" s="154"/>
      <c r="EP1433" s="154"/>
      <c r="EQ1433" s="154"/>
      <c r="ER1433" s="154"/>
      <c r="ES1433" s="154"/>
      <c r="ET1433" s="154"/>
      <c r="EU1433" s="154"/>
      <c r="EV1433" s="154"/>
    </row>
    <row r="1434" spans="32:152" ht="12.75">
      <c r="AF1434" s="154"/>
      <c r="AG1434" s="154"/>
      <c r="AH1434" s="154"/>
      <c r="AI1434" s="154"/>
      <c r="AJ1434" s="154"/>
      <c r="AK1434" s="154"/>
      <c r="AL1434" s="154"/>
      <c r="AM1434" s="154"/>
      <c r="AN1434" s="154"/>
      <c r="AO1434" s="154"/>
      <c r="AP1434" s="154"/>
      <c r="AQ1434" s="154"/>
      <c r="AR1434" s="154"/>
      <c r="AS1434" s="154"/>
      <c r="AT1434" s="154"/>
      <c r="AU1434" s="154"/>
      <c r="AV1434" s="154"/>
      <c r="AW1434" s="154"/>
      <c r="AX1434" s="154"/>
      <c r="AY1434" s="154"/>
      <c r="AZ1434" s="154"/>
      <c r="BA1434" s="154"/>
      <c r="BB1434" s="154"/>
      <c r="BC1434" s="154"/>
      <c r="BD1434" s="154"/>
      <c r="BE1434" s="154"/>
      <c r="BF1434" s="154"/>
      <c r="BG1434" s="154"/>
      <c r="BH1434" s="154"/>
      <c r="BI1434" s="154"/>
      <c r="BJ1434" s="154"/>
      <c r="BK1434" s="154"/>
      <c r="BL1434" s="154"/>
      <c r="BM1434" s="154"/>
      <c r="BN1434" s="154"/>
      <c r="BO1434" s="154"/>
      <c r="BP1434" s="154"/>
      <c r="BQ1434" s="154"/>
      <c r="BR1434" s="154"/>
      <c r="BS1434" s="154"/>
      <c r="BT1434" s="154"/>
      <c r="BU1434" s="154"/>
      <c r="BV1434" s="154"/>
      <c r="BW1434" s="154"/>
      <c r="BX1434" s="154"/>
      <c r="BY1434" s="154"/>
      <c r="BZ1434" s="154"/>
      <c r="CA1434" s="154"/>
      <c r="CB1434" s="154"/>
      <c r="CC1434" s="154"/>
      <c r="CD1434" s="154"/>
      <c r="CE1434" s="154"/>
      <c r="CF1434" s="154"/>
      <c r="CG1434" s="154"/>
      <c r="CH1434" s="154"/>
      <c r="CI1434" s="154"/>
      <c r="CJ1434" s="154"/>
      <c r="CK1434" s="154"/>
      <c r="CL1434" s="154"/>
      <c r="CM1434" s="154"/>
      <c r="CN1434" s="154"/>
      <c r="CO1434" s="154"/>
      <c r="CP1434" s="154"/>
      <c r="CQ1434" s="154"/>
      <c r="CR1434" s="154"/>
      <c r="CS1434" s="154"/>
      <c r="CT1434" s="154"/>
      <c r="CU1434" s="154"/>
      <c r="CV1434" s="154"/>
      <c r="CW1434" s="154"/>
      <c r="CX1434" s="154"/>
      <c r="CY1434" s="154"/>
      <c r="CZ1434" s="154"/>
      <c r="DA1434" s="154"/>
      <c r="DB1434" s="154"/>
      <c r="DC1434" s="154"/>
      <c r="DD1434" s="154"/>
      <c r="DE1434" s="154"/>
      <c r="DF1434" s="154"/>
      <c r="DG1434" s="154"/>
      <c r="DH1434" s="154"/>
      <c r="DI1434" s="154"/>
      <c r="DJ1434" s="154"/>
      <c r="DK1434" s="154"/>
      <c r="DL1434" s="154"/>
      <c r="DM1434" s="154"/>
      <c r="DN1434" s="154"/>
      <c r="DO1434" s="154"/>
      <c r="DP1434" s="154"/>
      <c r="DQ1434" s="154"/>
      <c r="DR1434" s="154"/>
      <c r="DS1434" s="154"/>
      <c r="DT1434" s="154"/>
      <c r="DU1434" s="154"/>
      <c r="DV1434" s="154"/>
      <c r="DW1434" s="154"/>
      <c r="DX1434" s="154"/>
      <c r="DY1434" s="154"/>
      <c r="DZ1434" s="154"/>
      <c r="EA1434" s="154"/>
      <c r="EB1434" s="154"/>
      <c r="EC1434" s="154"/>
      <c r="ED1434" s="154"/>
      <c r="EE1434" s="154"/>
      <c r="EF1434" s="154"/>
      <c r="EG1434" s="154"/>
      <c r="EH1434" s="154"/>
      <c r="EI1434" s="154"/>
      <c r="EJ1434" s="154"/>
      <c r="EK1434" s="154"/>
      <c r="EL1434" s="154"/>
      <c r="EM1434" s="154"/>
      <c r="EN1434" s="154"/>
      <c r="EO1434" s="154"/>
      <c r="EP1434" s="154"/>
      <c r="EQ1434" s="154"/>
      <c r="ER1434" s="154"/>
      <c r="ES1434" s="154"/>
      <c r="ET1434" s="154"/>
      <c r="EU1434" s="154"/>
      <c r="EV1434" s="154"/>
    </row>
    <row r="1435" spans="32:152" ht="12.75">
      <c r="AF1435" s="154"/>
      <c r="AG1435" s="154"/>
      <c r="AH1435" s="154"/>
      <c r="AI1435" s="154"/>
      <c r="AJ1435" s="154"/>
      <c r="AK1435" s="154"/>
      <c r="AL1435" s="154"/>
      <c r="AM1435" s="154"/>
      <c r="AN1435" s="154"/>
      <c r="AO1435" s="154"/>
      <c r="AP1435" s="154"/>
      <c r="AQ1435" s="154"/>
      <c r="AR1435" s="154"/>
      <c r="AS1435" s="154"/>
      <c r="AT1435" s="154"/>
      <c r="AU1435" s="154"/>
      <c r="AV1435" s="154"/>
      <c r="AW1435" s="154"/>
      <c r="AX1435" s="154"/>
      <c r="AY1435" s="154"/>
      <c r="AZ1435" s="154"/>
      <c r="BA1435" s="154"/>
      <c r="BB1435" s="154"/>
      <c r="BC1435" s="154"/>
      <c r="BD1435" s="154"/>
      <c r="BE1435" s="154"/>
      <c r="BF1435" s="154"/>
      <c r="BG1435" s="154"/>
      <c r="BH1435" s="154"/>
      <c r="BI1435" s="154"/>
      <c r="BJ1435" s="154"/>
      <c r="BK1435" s="154"/>
      <c r="BL1435" s="154"/>
      <c r="BM1435" s="154"/>
      <c r="BN1435" s="154"/>
      <c r="BO1435" s="154"/>
      <c r="BP1435" s="154"/>
      <c r="BQ1435" s="154"/>
      <c r="BR1435" s="154"/>
      <c r="BS1435" s="154"/>
      <c r="BT1435" s="154"/>
      <c r="BU1435" s="154"/>
      <c r="BV1435" s="154"/>
      <c r="BW1435" s="154"/>
      <c r="BX1435" s="154"/>
      <c r="BY1435" s="154"/>
      <c r="BZ1435" s="154"/>
      <c r="CA1435" s="154"/>
      <c r="CB1435" s="154"/>
      <c r="CC1435" s="154"/>
      <c r="CD1435" s="154"/>
      <c r="CE1435" s="154"/>
      <c r="CF1435" s="154"/>
      <c r="CG1435" s="154"/>
      <c r="CH1435" s="154"/>
      <c r="CI1435" s="154"/>
      <c r="CJ1435" s="154"/>
      <c r="CK1435" s="154"/>
      <c r="CL1435" s="154"/>
      <c r="CM1435" s="154"/>
      <c r="CN1435" s="154"/>
      <c r="CO1435" s="154"/>
      <c r="CP1435" s="154"/>
      <c r="CQ1435" s="154"/>
      <c r="CR1435" s="154"/>
      <c r="CS1435" s="154"/>
      <c r="CT1435" s="154"/>
      <c r="CU1435" s="154"/>
      <c r="CV1435" s="154"/>
      <c r="CW1435" s="154"/>
      <c r="CX1435" s="154"/>
      <c r="CY1435" s="154"/>
      <c r="CZ1435" s="154"/>
      <c r="DA1435" s="154"/>
      <c r="DB1435" s="154"/>
      <c r="DC1435" s="154"/>
      <c r="DD1435" s="154"/>
      <c r="DE1435" s="154"/>
      <c r="DF1435" s="154"/>
      <c r="DG1435" s="154"/>
      <c r="DH1435" s="154"/>
      <c r="DI1435" s="154"/>
      <c r="DJ1435" s="154"/>
      <c r="DK1435" s="154"/>
      <c r="DL1435" s="154"/>
      <c r="DM1435" s="154"/>
      <c r="DN1435" s="154"/>
      <c r="DO1435" s="154"/>
      <c r="DP1435" s="154"/>
      <c r="DQ1435" s="154"/>
      <c r="DR1435" s="154"/>
      <c r="DS1435" s="154"/>
      <c r="DT1435" s="154"/>
      <c r="DU1435" s="154"/>
      <c r="DV1435" s="154"/>
      <c r="DW1435" s="154"/>
      <c r="DX1435" s="154"/>
      <c r="DY1435" s="154"/>
      <c r="DZ1435" s="154"/>
      <c r="EA1435" s="154"/>
      <c r="EB1435" s="154"/>
      <c r="EC1435" s="154"/>
      <c r="ED1435" s="154"/>
      <c r="EE1435" s="154"/>
      <c r="EF1435" s="154"/>
      <c r="EG1435" s="154"/>
      <c r="EH1435" s="154"/>
      <c r="EI1435" s="154"/>
      <c r="EJ1435" s="154"/>
      <c r="EK1435" s="154"/>
      <c r="EL1435" s="154"/>
      <c r="EM1435" s="154"/>
      <c r="EN1435" s="154"/>
      <c r="EO1435" s="154"/>
      <c r="EP1435" s="154"/>
      <c r="EQ1435" s="154"/>
      <c r="ER1435" s="154"/>
      <c r="ES1435" s="154"/>
      <c r="ET1435" s="154"/>
      <c r="EU1435" s="154"/>
      <c r="EV1435" s="154"/>
    </row>
    <row r="1436" spans="32:152" ht="12.75">
      <c r="AF1436" s="154"/>
      <c r="AG1436" s="154"/>
      <c r="AH1436" s="154"/>
      <c r="AI1436" s="154"/>
      <c r="AJ1436" s="154"/>
      <c r="AK1436" s="154"/>
      <c r="AL1436" s="154"/>
      <c r="AM1436" s="154"/>
      <c r="AN1436" s="154"/>
      <c r="AO1436" s="154"/>
      <c r="AP1436" s="154"/>
      <c r="AQ1436" s="154"/>
      <c r="AR1436" s="154"/>
      <c r="AS1436" s="154"/>
      <c r="AT1436" s="154"/>
      <c r="AU1436" s="154"/>
      <c r="AV1436" s="154"/>
      <c r="AW1436" s="154"/>
      <c r="AX1436" s="154"/>
      <c r="AY1436" s="154"/>
      <c r="AZ1436" s="154"/>
      <c r="BA1436" s="154"/>
      <c r="BB1436" s="154"/>
      <c r="BC1436" s="154"/>
      <c r="BD1436" s="154"/>
      <c r="BE1436" s="154"/>
      <c r="BF1436" s="154"/>
      <c r="BG1436" s="154"/>
      <c r="BH1436" s="154"/>
      <c r="BI1436" s="154"/>
      <c r="BJ1436" s="154"/>
      <c r="BK1436" s="154"/>
      <c r="BL1436" s="154"/>
      <c r="BM1436" s="154"/>
      <c r="BN1436" s="154"/>
      <c r="BO1436" s="154"/>
      <c r="BP1436" s="154"/>
      <c r="BQ1436" s="154"/>
      <c r="BR1436" s="154"/>
      <c r="BS1436" s="154"/>
      <c r="BT1436" s="154"/>
      <c r="BU1436" s="154"/>
      <c r="BV1436" s="154"/>
      <c r="BW1436" s="154"/>
      <c r="BX1436" s="154"/>
      <c r="BY1436" s="154"/>
      <c r="BZ1436" s="154"/>
      <c r="CA1436" s="154"/>
      <c r="CB1436" s="154"/>
      <c r="CC1436" s="154"/>
      <c r="CD1436" s="154"/>
      <c r="CE1436" s="154"/>
      <c r="CF1436" s="154"/>
      <c r="CG1436" s="154"/>
      <c r="CH1436" s="154"/>
      <c r="CI1436" s="154"/>
      <c r="CJ1436" s="154"/>
      <c r="CK1436" s="154"/>
      <c r="CL1436" s="154"/>
      <c r="CM1436" s="154"/>
      <c r="CN1436" s="154"/>
      <c r="CO1436" s="154"/>
      <c r="CP1436" s="154"/>
      <c r="CQ1436" s="154"/>
      <c r="CR1436" s="154"/>
      <c r="CS1436" s="154"/>
      <c r="CT1436" s="154"/>
      <c r="CU1436" s="154"/>
      <c r="CV1436" s="154"/>
      <c r="CW1436" s="154"/>
      <c r="CX1436" s="154"/>
      <c r="CY1436" s="154"/>
      <c r="CZ1436" s="154"/>
      <c r="DA1436" s="154"/>
      <c r="DB1436" s="154"/>
      <c r="DC1436" s="154"/>
      <c r="DD1436" s="154"/>
      <c r="DE1436" s="154"/>
      <c r="DF1436" s="154"/>
      <c r="DG1436" s="154"/>
      <c r="DH1436" s="154"/>
      <c r="DI1436" s="154"/>
      <c r="DJ1436" s="154"/>
      <c r="DK1436" s="154"/>
      <c r="DL1436" s="154"/>
      <c r="DM1436" s="154"/>
      <c r="DN1436" s="154"/>
      <c r="DO1436" s="154"/>
      <c r="DP1436" s="154"/>
      <c r="DQ1436" s="154"/>
      <c r="DR1436" s="154"/>
      <c r="DS1436" s="154"/>
      <c r="DT1436" s="154"/>
      <c r="DU1436" s="154"/>
      <c r="DV1436" s="154"/>
      <c r="DW1436" s="154"/>
      <c r="DX1436" s="154"/>
      <c r="DY1436" s="154"/>
      <c r="DZ1436" s="154"/>
      <c r="EA1436" s="154"/>
      <c r="EB1436" s="154"/>
      <c r="EC1436" s="154"/>
      <c r="ED1436" s="154"/>
      <c r="EE1436" s="154"/>
      <c r="EF1436" s="154"/>
      <c r="EG1436" s="154"/>
      <c r="EH1436" s="154"/>
      <c r="EI1436" s="154"/>
      <c r="EJ1436" s="154"/>
      <c r="EK1436" s="154"/>
      <c r="EL1436" s="154"/>
      <c r="EM1436" s="154"/>
      <c r="EN1436" s="154"/>
      <c r="EO1436" s="154"/>
      <c r="EP1436" s="154"/>
      <c r="EQ1436" s="154"/>
      <c r="ER1436" s="154"/>
      <c r="ES1436" s="154"/>
      <c r="ET1436" s="154"/>
      <c r="EU1436" s="154"/>
      <c r="EV1436" s="154"/>
    </row>
    <row r="1437" spans="32:152" ht="12.75">
      <c r="AF1437" s="154"/>
      <c r="AG1437" s="154"/>
      <c r="AH1437" s="154"/>
      <c r="AI1437" s="154"/>
      <c r="AJ1437" s="154"/>
      <c r="AK1437" s="154"/>
      <c r="AL1437" s="154"/>
      <c r="AM1437" s="154"/>
      <c r="AN1437" s="154"/>
      <c r="AO1437" s="154"/>
      <c r="AP1437" s="154"/>
      <c r="AQ1437" s="154"/>
      <c r="AR1437" s="154"/>
      <c r="AS1437" s="154"/>
      <c r="AT1437" s="154"/>
      <c r="AU1437" s="154"/>
      <c r="AV1437" s="154"/>
      <c r="AW1437" s="154"/>
      <c r="AX1437" s="154"/>
      <c r="AY1437" s="154"/>
      <c r="AZ1437" s="154"/>
      <c r="BA1437" s="154"/>
      <c r="BB1437" s="154"/>
      <c r="BC1437" s="154"/>
      <c r="BD1437" s="154"/>
      <c r="BE1437" s="154"/>
      <c r="BF1437" s="154"/>
      <c r="BG1437" s="154"/>
      <c r="BH1437" s="154"/>
      <c r="BI1437" s="154"/>
      <c r="BJ1437" s="154"/>
      <c r="BK1437" s="154"/>
      <c r="BL1437" s="154"/>
      <c r="BM1437" s="154"/>
      <c r="BN1437" s="154"/>
      <c r="BO1437" s="154"/>
      <c r="BP1437" s="154"/>
      <c r="BQ1437" s="154"/>
      <c r="BR1437" s="154"/>
      <c r="BS1437" s="154"/>
      <c r="BT1437" s="154"/>
      <c r="BU1437" s="154"/>
      <c r="BV1437" s="154"/>
      <c r="BW1437" s="154"/>
      <c r="BX1437" s="154"/>
      <c r="BY1437" s="154"/>
      <c r="BZ1437" s="154"/>
      <c r="CA1437" s="154"/>
      <c r="CB1437" s="154"/>
      <c r="CC1437" s="154"/>
      <c r="CD1437" s="154"/>
      <c r="CE1437" s="154"/>
      <c r="CF1437" s="154"/>
      <c r="CG1437" s="154"/>
      <c r="CH1437" s="154"/>
      <c r="CI1437" s="154"/>
      <c r="CJ1437" s="154"/>
      <c r="CK1437" s="154"/>
      <c r="CL1437" s="154"/>
      <c r="CM1437" s="154"/>
      <c r="CN1437" s="154"/>
      <c r="CO1437" s="154"/>
      <c r="CP1437" s="154"/>
      <c r="CQ1437" s="154"/>
      <c r="CR1437" s="154"/>
      <c r="CS1437" s="154"/>
      <c r="CT1437" s="154"/>
      <c r="CU1437" s="154"/>
      <c r="CV1437" s="154"/>
      <c r="CW1437" s="154"/>
      <c r="CX1437" s="154"/>
      <c r="CY1437" s="154"/>
      <c r="CZ1437" s="154"/>
      <c r="DA1437" s="154"/>
      <c r="DB1437" s="154"/>
      <c r="DC1437" s="154"/>
      <c r="DD1437" s="154"/>
      <c r="DE1437" s="154"/>
      <c r="DF1437" s="154"/>
      <c r="DG1437" s="154"/>
      <c r="DH1437" s="154"/>
      <c r="DI1437" s="154"/>
      <c r="DJ1437" s="154"/>
      <c r="DK1437" s="154"/>
      <c r="DL1437" s="154"/>
      <c r="DM1437" s="154"/>
      <c r="DN1437" s="154"/>
      <c r="DO1437" s="154"/>
      <c r="DP1437" s="154"/>
      <c r="DQ1437" s="154"/>
      <c r="DR1437" s="154"/>
      <c r="DS1437" s="154"/>
      <c r="DT1437" s="154"/>
      <c r="DU1437" s="154"/>
      <c r="DV1437" s="154"/>
      <c r="DW1437" s="154"/>
      <c r="DX1437" s="154"/>
      <c r="DY1437" s="154"/>
      <c r="DZ1437" s="154"/>
      <c r="EA1437" s="154"/>
      <c r="EB1437" s="154"/>
      <c r="EC1437" s="154"/>
      <c r="ED1437" s="154"/>
      <c r="EE1437" s="154"/>
      <c r="EF1437" s="154"/>
      <c r="EG1437" s="154"/>
      <c r="EH1437" s="154"/>
      <c r="EI1437" s="154"/>
      <c r="EJ1437" s="154"/>
      <c r="EK1437" s="154"/>
      <c r="EL1437" s="154"/>
      <c r="EM1437" s="154"/>
      <c r="EN1437" s="154"/>
      <c r="EO1437" s="154"/>
      <c r="EP1437" s="154"/>
      <c r="EQ1437" s="154"/>
      <c r="ER1437" s="154"/>
      <c r="ES1437" s="154"/>
      <c r="ET1437" s="154"/>
      <c r="EU1437" s="154"/>
      <c r="EV1437" s="154"/>
    </row>
    <row r="1438" spans="32:152" ht="12.75">
      <c r="AF1438" s="154"/>
      <c r="AG1438" s="154"/>
      <c r="AH1438" s="154"/>
      <c r="AI1438" s="154"/>
      <c r="AJ1438" s="154"/>
      <c r="AK1438" s="154"/>
      <c r="AL1438" s="154"/>
      <c r="AM1438" s="154"/>
      <c r="AN1438" s="154"/>
      <c r="AO1438" s="154"/>
      <c r="AP1438" s="154"/>
      <c r="AQ1438" s="154"/>
      <c r="AR1438" s="154"/>
      <c r="AS1438" s="154"/>
      <c r="AT1438" s="154"/>
      <c r="AU1438" s="154"/>
      <c r="AV1438" s="154"/>
      <c r="AW1438" s="154"/>
      <c r="AX1438" s="154"/>
      <c r="AY1438" s="154"/>
      <c r="AZ1438" s="154"/>
      <c r="BA1438" s="154"/>
      <c r="BB1438" s="154"/>
      <c r="BC1438" s="154"/>
      <c r="BD1438" s="154"/>
      <c r="BE1438" s="154"/>
      <c r="BF1438" s="154"/>
      <c r="BG1438" s="154"/>
      <c r="BH1438" s="154"/>
      <c r="BI1438" s="154"/>
      <c r="BJ1438" s="154"/>
      <c r="BK1438" s="154"/>
      <c r="BL1438" s="154"/>
      <c r="BM1438" s="154"/>
      <c r="BN1438" s="154"/>
      <c r="BO1438" s="154"/>
      <c r="BP1438" s="154"/>
      <c r="BQ1438" s="154"/>
      <c r="BR1438" s="154"/>
      <c r="BS1438" s="154"/>
      <c r="BT1438" s="154"/>
      <c r="BU1438" s="154"/>
      <c r="BV1438" s="154"/>
      <c r="BW1438" s="154"/>
      <c r="BX1438" s="154"/>
      <c r="BY1438" s="154"/>
      <c r="BZ1438" s="154"/>
      <c r="CA1438" s="154"/>
      <c r="CB1438" s="154"/>
      <c r="CC1438" s="154"/>
      <c r="CD1438" s="154"/>
      <c r="CE1438" s="154"/>
      <c r="CF1438" s="154"/>
      <c r="CG1438" s="154"/>
      <c r="CH1438" s="154"/>
      <c r="CI1438" s="154"/>
      <c r="CJ1438" s="154"/>
      <c r="CK1438" s="154"/>
      <c r="CL1438" s="154"/>
      <c r="CM1438" s="154"/>
      <c r="CN1438" s="154"/>
      <c r="CO1438" s="154"/>
      <c r="CP1438" s="154"/>
      <c r="CQ1438" s="154"/>
      <c r="CR1438" s="154"/>
      <c r="CS1438" s="154"/>
      <c r="CT1438" s="154"/>
      <c r="CU1438" s="154"/>
      <c r="CV1438" s="154"/>
      <c r="CW1438" s="154"/>
      <c r="CX1438" s="154"/>
      <c r="CY1438" s="154"/>
      <c r="CZ1438" s="154"/>
      <c r="DA1438" s="154"/>
      <c r="DB1438" s="154"/>
      <c r="DC1438" s="154"/>
      <c r="DD1438" s="154"/>
      <c r="DE1438" s="154"/>
      <c r="DF1438" s="154"/>
      <c r="DG1438" s="154"/>
      <c r="DH1438" s="154"/>
      <c r="DI1438" s="154"/>
      <c r="DJ1438" s="154"/>
      <c r="DK1438" s="154"/>
      <c r="DL1438" s="154"/>
      <c r="DM1438" s="154"/>
      <c r="DN1438" s="154"/>
      <c r="DO1438" s="154"/>
      <c r="DP1438" s="154"/>
      <c r="DQ1438" s="154"/>
      <c r="DR1438" s="154"/>
      <c r="DS1438" s="154"/>
      <c r="DT1438" s="154"/>
      <c r="DU1438" s="154"/>
      <c r="DV1438" s="154"/>
      <c r="DW1438" s="154"/>
      <c r="DX1438" s="154"/>
      <c r="DY1438" s="154"/>
      <c r="DZ1438" s="154"/>
      <c r="EA1438" s="154"/>
      <c r="EB1438" s="154"/>
      <c r="EC1438" s="154"/>
      <c r="ED1438" s="154"/>
      <c r="EE1438" s="154"/>
      <c r="EF1438" s="154"/>
      <c r="EG1438" s="154"/>
      <c r="EH1438" s="154"/>
      <c r="EI1438" s="154"/>
      <c r="EJ1438" s="154"/>
      <c r="EK1438" s="154"/>
      <c r="EL1438" s="154"/>
      <c r="EM1438" s="154"/>
      <c r="EN1438" s="154"/>
      <c r="EO1438" s="154"/>
      <c r="EP1438" s="154"/>
      <c r="EQ1438" s="154"/>
      <c r="ER1438" s="154"/>
      <c r="ES1438" s="154"/>
      <c r="ET1438" s="154"/>
      <c r="EU1438" s="154"/>
      <c r="EV1438" s="154"/>
    </row>
    <row r="1439" spans="32:152" ht="12.75">
      <c r="AF1439" s="154"/>
      <c r="AG1439" s="154"/>
      <c r="AH1439" s="154"/>
      <c r="AI1439" s="154"/>
      <c r="AJ1439" s="154"/>
      <c r="AK1439" s="154"/>
      <c r="AL1439" s="154"/>
      <c r="AM1439" s="154"/>
      <c r="AN1439" s="154"/>
      <c r="AO1439" s="154"/>
      <c r="AP1439" s="154"/>
      <c r="AQ1439" s="154"/>
      <c r="AR1439" s="154"/>
      <c r="AS1439" s="154"/>
      <c r="AT1439" s="154"/>
      <c r="AU1439" s="154"/>
      <c r="AV1439" s="154"/>
      <c r="AW1439" s="154"/>
      <c r="AX1439" s="154"/>
      <c r="AY1439" s="154"/>
      <c r="AZ1439" s="154"/>
      <c r="BA1439" s="154"/>
      <c r="BB1439" s="154"/>
      <c r="BC1439" s="154"/>
      <c r="BD1439" s="154"/>
      <c r="BE1439" s="154"/>
      <c r="BF1439" s="154"/>
      <c r="BG1439" s="154"/>
      <c r="BH1439" s="154"/>
      <c r="BI1439" s="154"/>
      <c r="BJ1439" s="154"/>
      <c r="BK1439" s="154"/>
      <c r="BL1439" s="154"/>
      <c r="BM1439" s="154"/>
      <c r="BN1439" s="154"/>
      <c r="BO1439" s="154"/>
      <c r="BP1439" s="154"/>
      <c r="BQ1439" s="154"/>
      <c r="BR1439" s="154"/>
      <c r="BS1439" s="154"/>
      <c r="BT1439" s="154"/>
      <c r="BU1439" s="154"/>
      <c r="BV1439" s="154"/>
      <c r="BW1439" s="154"/>
      <c r="BX1439" s="154"/>
      <c r="BY1439" s="154"/>
      <c r="BZ1439" s="154"/>
      <c r="CA1439" s="154"/>
      <c r="CB1439" s="154"/>
      <c r="CC1439" s="154"/>
      <c r="CD1439" s="154"/>
      <c r="CE1439" s="154"/>
      <c r="CF1439" s="154"/>
      <c r="CG1439" s="154"/>
      <c r="CH1439" s="154"/>
      <c r="CI1439" s="154"/>
      <c r="CJ1439" s="154"/>
      <c r="CK1439" s="154"/>
      <c r="CL1439" s="154"/>
      <c r="CM1439" s="154"/>
      <c r="CN1439" s="154"/>
      <c r="CO1439" s="154"/>
      <c r="CP1439" s="154"/>
      <c r="CQ1439" s="154"/>
      <c r="CR1439" s="154"/>
      <c r="CS1439" s="154"/>
      <c r="CT1439" s="154"/>
      <c r="CU1439" s="154"/>
      <c r="CV1439" s="154"/>
      <c r="CW1439" s="154"/>
      <c r="CX1439" s="154"/>
      <c r="CY1439" s="154"/>
      <c r="CZ1439" s="154"/>
      <c r="DA1439" s="154"/>
      <c r="DB1439" s="154"/>
      <c r="DC1439" s="154"/>
      <c r="DD1439" s="154"/>
      <c r="DE1439" s="154"/>
      <c r="DF1439" s="154"/>
      <c r="DG1439" s="154"/>
      <c r="DH1439" s="154"/>
      <c r="DI1439" s="154"/>
      <c r="DJ1439" s="154"/>
      <c r="DK1439" s="154"/>
      <c r="DL1439" s="154"/>
      <c r="DM1439" s="154"/>
      <c r="DN1439" s="154"/>
      <c r="DO1439" s="154"/>
      <c r="DP1439" s="154"/>
      <c r="DQ1439" s="154"/>
      <c r="DR1439" s="154"/>
      <c r="DS1439" s="154"/>
      <c r="DT1439" s="154"/>
      <c r="DU1439" s="154"/>
      <c r="DV1439" s="154"/>
      <c r="DW1439" s="154"/>
      <c r="DX1439" s="154"/>
      <c r="DY1439" s="154"/>
      <c r="DZ1439" s="154"/>
      <c r="EA1439" s="154"/>
      <c r="EB1439" s="154"/>
      <c r="EC1439" s="154"/>
      <c r="ED1439" s="154"/>
      <c r="EE1439" s="154"/>
      <c r="EF1439" s="154"/>
      <c r="EG1439" s="154"/>
      <c r="EH1439" s="154"/>
      <c r="EI1439" s="154"/>
      <c r="EJ1439" s="154"/>
      <c r="EK1439" s="154"/>
      <c r="EL1439" s="154"/>
      <c r="EM1439" s="154"/>
      <c r="EN1439" s="154"/>
      <c r="EO1439" s="154"/>
      <c r="EP1439" s="154"/>
      <c r="EQ1439" s="154"/>
      <c r="ER1439" s="154"/>
      <c r="ES1439" s="154"/>
      <c r="ET1439" s="154"/>
      <c r="EU1439" s="154"/>
      <c r="EV1439" s="154"/>
    </row>
    <row r="1440" spans="32:152" ht="12.75">
      <c r="AF1440" s="154"/>
      <c r="AG1440" s="154"/>
      <c r="AH1440" s="154"/>
      <c r="AI1440" s="154"/>
      <c r="AJ1440" s="154"/>
      <c r="AK1440" s="154"/>
      <c r="AL1440" s="154"/>
      <c r="AM1440" s="154"/>
      <c r="AN1440" s="154"/>
      <c r="AO1440" s="154"/>
      <c r="AP1440" s="154"/>
      <c r="AQ1440" s="154"/>
      <c r="AR1440" s="154"/>
      <c r="AS1440" s="154"/>
      <c r="AT1440" s="154"/>
      <c r="AU1440" s="154"/>
      <c r="AV1440" s="154"/>
      <c r="AW1440" s="154"/>
      <c r="AX1440" s="154"/>
      <c r="AY1440" s="154"/>
      <c r="AZ1440" s="154"/>
      <c r="BA1440" s="154"/>
      <c r="BB1440" s="154"/>
      <c r="BC1440" s="154"/>
      <c r="BD1440" s="154"/>
      <c r="BE1440" s="154"/>
      <c r="BF1440" s="154"/>
      <c r="BG1440" s="154"/>
      <c r="BH1440" s="154"/>
      <c r="BI1440" s="154"/>
      <c r="BJ1440" s="154"/>
      <c r="BK1440" s="154"/>
      <c r="BL1440" s="154"/>
      <c r="BM1440" s="154"/>
      <c r="BN1440" s="154"/>
      <c r="BO1440" s="154"/>
      <c r="BP1440" s="154"/>
      <c r="BQ1440" s="154"/>
      <c r="BR1440" s="154"/>
      <c r="BS1440" s="154"/>
      <c r="BT1440" s="154"/>
      <c r="BU1440" s="154"/>
      <c r="BV1440" s="154"/>
      <c r="BW1440" s="154"/>
      <c r="BX1440" s="154"/>
      <c r="BY1440" s="154"/>
      <c r="BZ1440" s="154"/>
      <c r="CA1440" s="154"/>
      <c r="CB1440" s="154"/>
      <c r="CC1440" s="154"/>
      <c r="CD1440" s="154"/>
      <c r="CE1440" s="154"/>
      <c r="CF1440" s="154"/>
      <c r="CG1440" s="154"/>
      <c r="CH1440" s="154"/>
      <c r="CI1440" s="154"/>
      <c r="CJ1440" s="154"/>
      <c r="CK1440" s="154"/>
      <c r="CL1440" s="154"/>
      <c r="CM1440" s="154"/>
      <c r="CN1440" s="154"/>
      <c r="CO1440" s="154"/>
      <c r="CP1440" s="154"/>
      <c r="CQ1440" s="154"/>
      <c r="CR1440" s="154"/>
      <c r="CS1440" s="154"/>
      <c r="CT1440" s="154"/>
      <c r="CU1440" s="154"/>
      <c r="CV1440" s="154"/>
      <c r="CW1440" s="154"/>
      <c r="CX1440" s="154"/>
      <c r="CY1440" s="154"/>
      <c r="CZ1440" s="154"/>
      <c r="DA1440" s="154"/>
      <c r="DB1440" s="154"/>
      <c r="DC1440" s="154"/>
      <c r="DD1440" s="154"/>
      <c r="DE1440" s="154"/>
      <c r="DF1440" s="154"/>
      <c r="DG1440" s="154"/>
      <c r="DH1440" s="154"/>
      <c r="DI1440" s="154"/>
      <c r="DJ1440" s="154"/>
      <c r="DK1440" s="154"/>
      <c r="DL1440" s="154"/>
      <c r="DM1440" s="154"/>
      <c r="DN1440" s="154"/>
      <c r="DO1440" s="154"/>
      <c r="DP1440" s="154"/>
      <c r="DQ1440" s="154"/>
      <c r="DR1440" s="154"/>
      <c r="DS1440" s="154"/>
      <c r="DT1440" s="154"/>
      <c r="DU1440" s="154"/>
      <c r="DV1440" s="154"/>
      <c r="DW1440" s="154"/>
      <c r="DX1440" s="154"/>
      <c r="DY1440" s="154"/>
      <c r="DZ1440" s="154"/>
      <c r="EA1440" s="154"/>
      <c r="EB1440" s="154"/>
      <c r="EC1440" s="154"/>
      <c r="ED1440" s="154"/>
      <c r="EE1440" s="154"/>
      <c r="EF1440" s="154"/>
      <c r="EG1440" s="154"/>
      <c r="EH1440" s="154"/>
      <c r="EI1440" s="154"/>
      <c r="EJ1440" s="154"/>
      <c r="EK1440" s="154"/>
      <c r="EL1440" s="154"/>
      <c r="EM1440" s="154"/>
      <c r="EN1440" s="154"/>
      <c r="EO1440" s="154"/>
      <c r="EP1440" s="154"/>
      <c r="EQ1440" s="154"/>
      <c r="ER1440" s="154"/>
      <c r="ES1440" s="154"/>
      <c r="ET1440" s="154"/>
      <c r="EU1440" s="154"/>
      <c r="EV1440" s="154"/>
    </row>
    <row r="1441" spans="32:152" ht="12.75">
      <c r="AF1441" s="154"/>
      <c r="AG1441" s="154"/>
      <c r="AH1441" s="154"/>
      <c r="AI1441" s="154"/>
      <c r="AJ1441" s="154"/>
      <c r="AK1441" s="154"/>
      <c r="AL1441" s="154"/>
      <c r="AM1441" s="154"/>
      <c r="AN1441" s="154"/>
      <c r="AO1441" s="154"/>
      <c r="AP1441" s="154"/>
      <c r="AQ1441" s="154"/>
      <c r="AR1441" s="154"/>
      <c r="AS1441" s="154"/>
      <c r="AT1441" s="154"/>
      <c r="AU1441" s="154"/>
      <c r="AV1441" s="154"/>
      <c r="AW1441" s="154"/>
      <c r="AX1441" s="154"/>
      <c r="AY1441" s="154"/>
      <c r="AZ1441" s="154"/>
      <c r="BA1441" s="154"/>
      <c r="BB1441" s="154"/>
      <c r="BC1441" s="154"/>
      <c r="BD1441" s="154"/>
      <c r="BE1441" s="154"/>
      <c r="BF1441" s="154"/>
      <c r="BG1441" s="154"/>
      <c r="BH1441" s="154"/>
      <c r="BI1441" s="154"/>
      <c r="BJ1441" s="154"/>
      <c r="BK1441" s="154"/>
      <c r="BL1441" s="154"/>
      <c r="BM1441" s="154"/>
      <c r="BN1441" s="154"/>
      <c r="BO1441" s="154"/>
      <c r="BP1441" s="154"/>
      <c r="BQ1441" s="154"/>
      <c r="BR1441" s="154"/>
      <c r="BS1441" s="154"/>
      <c r="BT1441" s="154"/>
      <c r="BU1441" s="154"/>
      <c r="BV1441" s="154"/>
      <c r="BW1441" s="154"/>
      <c r="BX1441" s="154"/>
      <c r="BY1441" s="154"/>
      <c r="BZ1441" s="154"/>
      <c r="CA1441" s="154"/>
      <c r="CB1441" s="154"/>
      <c r="CC1441" s="154"/>
      <c r="CD1441" s="154"/>
      <c r="CE1441" s="154"/>
      <c r="CF1441" s="154"/>
      <c r="CG1441" s="154"/>
      <c r="CH1441" s="154"/>
      <c r="CI1441" s="154"/>
      <c r="CJ1441" s="154"/>
      <c r="CK1441" s="154"/>
      <c r="CL1441" s="154"/>
      <c r="CM1441" s="154"/>
      <c r="CN1441" s="154"/>
      <c r="CO1441" s="154"/>
      <c r="CP1441" s="154"/>
      <c r="CQ1441" s="154"/>
      <c r="CR1441" s="154"/>
      <c r="CS1441" s="154"/>
      <c r="CT1441" s="154"/>
      <c r="CU1441" s="154"/>
      <c r="CV1441" s="154"/>
      <c r="CW1441" s="154"/>
      <c r="CX1441" s="154"/>
      <c r="CY1441" s="154"/>
      <c r="CZ1441" s="154"/>
      <c r="DA1441" s="154"/>
      <c r="DB1441" s="154"/>
      <c r="DC1441" s="154"/>
      <c r="DD1441" s="154"/>
      <c r="DE1441" s="154"/>
      <c r="DF1441" s="154"/>
      <c r="DG1441" s="154"/>
      <c r="DH1441" s="154"/>
      <c r="DI1441" s="154"/>
      <c r="DJ1441" s="154"/>
      <c r="DK1441" s="154"/>
      <c r="DL1441" s="154"/>
      <c r="DM1441" s="154"/>
      <c r="DN1441" s="154"/>
      <c r="DO1441" s="154"/>
      <c r="DP1441" s="154"/>
      <c r="DQ1441" s="154"/>
      <c r="DR1441" s="154"/>
      <c r="DS1441" s="154"/>
      <c r="DT1441" s="154"/>
      <c r="DU1441" s="154"/>
      <c r="DV1441" s="154"/>
      <c r="DW1441" s="154"/>
      <c r="DX1441" s="154"/>
      <c r="DY1441" s="154"/>
      <c r="DZ1441" s="154"/>
      <c r="EA1441" s="154"/>
      <c r="EB1441" s="154"/>
      <c r="EC1441" s="154"/>
      <c r="ED1441" s="154"/>
      <c r="EE1441" s="154"/>
      <c r="EF1441" s="154"/>
      <c r="EG1441" s="154"/>
      <c r="EH1441" s="154"/>
      <c r="EI1441" s="154"/>
      <c r="EJ1441" s="154"/>
      <c r="EK1441" s="154"/>
      <c r="EL1441" s="154"/>
      <c r="EM1441" s="154"/>
      <c r="EN1441" s="154"/>
      <c r="EO1441" s="154"/>
      <c r="EP1441" s="154"/>
      <c r="EQ1441" s="154"/>
      <c r="ER1441" s="154"/>
      <c r="ES1441" s="154"/>
      <c r="ET1441" s="154"/>
      <c r="EU1441" s="154"/>
      <c r="EV1441" s="154"/>
    </row>
    <row r="1442" spans="32:152" ht="12.75">
      <c r="AF1442" s="154"/>
      <c r="AG1442" s="154"/>
      <c r="AH1442" s="154"/>
      <c r="AI1442" s="154"/>
      <c r="AJ1442" s="154"/>
      <c r="AK1442" s="154"/>
      <c r="AL1442" s="154"/>
      <c r="AM1442" s="154"/>
      <c r="AN1442" s="154"/>
      <c r="AO1442" s="154"/>
      <c r="AP1442" s="154"/>
      <c r="AQ1442" s="154"/>
      <c r="AR1442" s="154"/>
      <c r="AS1442" s="154"/>
      <c r="AT1442" s="154"/>
      <c r="AU1442" s="154"/>
      <c r="AV1442" s="154"/>
      <c r="AW1442" s="154"/>
      <c r="AX1442" s="154"/>
      <c r="AY1442" s="154"/>
      <c r="AZ1442" s="154"/>
      <c r="BA1442" s="154"/>
      <c r="BB1442" s="154"/>
      <c r="BC1442" s="154"/>
      <c r="BD1442" s="154"/>
      <c r="BE1442" s="154"/>
      <c r="BF1442" s="154"/>
      <c r="BG1442" s="154"/>
      <c r="BH1442" s="154"/>
      <c r="BI1442" s="154"/>
      <c r="BJ1442" s="154"/>
      <c r="BK1442" s="154"/>
      <c r="BL1442" s="154"/>
      <c r="BM1442" s="154"/>
      <c r="BN1442" s="154"/>
      <c r="BO1442" s="154"/>
      <c r="BP1442" s="154"/>
      <c r="BQ1442" s="154"/>
      <c r="BR1442" s="154"/>
      <c r="BS1442" s="154"/>
      <c r="BT1442" s="154"/>
      <c r="BU1442" s="154"/>
      <c r="BV1442" s="154"/>
      <c r="BW1442" s="154"/>
      <c r="BX1442" s="154"/>
      <c r="BY1442" s="154"/>
      <c r="BZ1442" s="154"/>
      <c r="CA1442" s="154"/>
      <c r="CB1442" s="154"/>
      <c r="CC1442" s="154"/>
      <c r="CD1442" s="154"/>
      <c r="CE1442" s="154"/>
      <c r="CF1442" s="154"/>
      <c r="CG1442" s="154"/>
      <c r="CH1442" s="154"/>
      <c r="CI1442" s="154"/>
      <c r="CJ1442" s="154"/>
      <c r="CK1442" s="154"/>
      <c r="CL1442" s="154"/>
      <c r="CM1442" s="154"/>
      <c r="CN1442" s="154"/>
      <c r="CO1442" s="154"/>
      <c r="CP1442" s="154"/>
      <c r="CQ1442" s="154"/>
      <c r="CR1442" s="154"/>
      <c r="CS1442" s="154"/>
      <c r="CT1442" s="154"/>
      <c r="CU1442" s="154"/>
      <c r="CV1442" s="154"/>
      <c r="CW1442" s="154"/>
      <c r="CX1442" s="154"/>
      <c r="CY1442" s="154"/>
      <c r="CZ1442" s="154"/>
      <c r="DA1442" s="154"/>
      <c r="DB1442" s="154"/>
      <c r="DC1442" s="154"/>
      <c r="DD1442" s="154"/>
      <c r="DE1442" s="154"/>
      <c r="DF1442" s="154"/>
      <c r="DG1442" s="154"/>
      <c r="DH1442" s="154"/>
      <c r="DI1442" s="154"/>
      <c r="DJ1442" s="154"/>
      <c r="DK1442" s="154"/>
      <c r="DL1442" s="154"/>
      <c r="DM1442" s="154"/>
      <c r="DN1442" s="154"/>
      <c r="DO1442" s="154"/>
      <c r="DP1442" s="154"/>
      <c r="DQ1442" s="154"/>
      <c r="DR1442" s="154"/>
      <c r="DS1442" s="154"/>
      <c r="DT1442" s="154"/>
      <c r="DU1442" s="154"/>
      <c r="DV1442" s="154"/>
      <c r="DW1442" s="154"/>
      <c r="DX1442" s="154"/>
      <c r="DY1442" s="154"/>
      <c r="DZ1442" s="154"/>
      <c r="EA1442" s="154"/>
      <c r="EB1442" s="154"/>
      <c r="EC1442" s="154"/>
      <c r="ED1442" s="154"/>
      <c r="EE1442" s="154"/>
      <c r="EF1442" s="154"/>
      <c r="EG1442" s="154"/>
      <c r="EH1442" s="154"/>
      <c r="EI1442" s="154"/>
      <c r="EJ1442" s="154"/>
      <c r="EK1442" s="154"/>
      <c r="EL1442" s="154"/>
      <c r="EM1442" s="154"/>
      <c r="EN1442" s="154"/>
      <c r="EO1442" s="154"/>
      <c r="EP1442" s="154"/>
      <c r="EQ1442" s="154"/>
      <c r="ER1442" s="154"/>
      <c r="ES1442" s="154"/>
      <c r="ET1442" s="154"/>
      <c r="EU1442" s="154"/>
      <c r="EV1442" s="154"/>
    </row>
    <row r="1443" spans="32:152" ht="12.75">
      <c r="AF1443" s="154"/>
      <c r="AG1443" s="154"/>
      <c r="AH1443" s="154"/>
      <c r="AI1443" s="154"/>
      <c r="AJ1443" s="154"/>
      <c r="AK1443" s="154"/>
      <c r="AL1443" s="154"/>
      <c r="AM1443" s="154"/>
      <c r="AN1443" s="154"/>
      <c r="AO1443" s="154"/>
      <c r="AP1443" s="154"/>
      <c r="AQ1443" s="154"/>
      <c r="AR1443" s="154"/>
      <c r="AS1443" s="154"/>
      <c r="AT1443" s="154"/>
      <c r="AU1443" s="154"/>
      <c r="AV1443" s="154"/>
      <c r="AW1443" s="154"/>
      <c r="AX1443" s="154"/>
      <c r="AY1443" s="154"/>
      <c r="AZ1443" s="154"/>
      <c r="BA1443" s="154"/>
      <c r="BB1443" s="154"/>
      <c r="BC1443" s="154"/>
      <c r="BD1443" s="154"/>
      <c r="BE1443" s="154"/>
      <c r="BF1443" s="154"/>
      <c r="BG1443" s="154"/>
      <c r="BH1443" s="154"/>
      <c r="BI1443" s="154"/>
      <c r="BJ1443" s="154"/>
      <c r="BK1443" s="154"/>
      <c r="BL1443" s="154"/>
      <c r="BM1443" s="154"/>
      <c r="BN1443" s="154"/>
      <c r="BO1443" s="154"/>
      <c r="BP1443" s="154"/>
      <c r="BQ1443" s="154"/>
      <c r="BR1443" s="154"/>
      <c r="BS1443" s="154"/>
      <c r="BT1443" s="154"/>
      <c r="BU1443" s="154"/>
      <c r="BV1443" s="154"/>
      <c r="BW1443" s="154"/>
      <c r="BX1443" s="154"/>
      <c r="BY1443" s="154"/>
      <c r="BZ1443" s="154"/>
      <c r="CA1443" s="154"/>
      <c r="CB1443" s="154"/>
      <c r="CC1443" s="154"/>
      <c r="CD1443" s="154"/>
      <c r="CE1443" s="154"/>
      <c r="CF1443" s="154"/>
      <c r="CG1443" s="154"/>
      <c r="CH1443" s="154"/>
      <c r="CI1443" s="154"/>
      <c r="CJ1443" s="154"/>
      <c r="CK1443" s="154"/>
      <c r="CL1443" s="154"/>
      <c r="CM1443" s="154"/>
      <c r="CN1443" s="154"/>
      <c r="CO1443" s="154"/>
      <c r="CP1443" s="154"/>
      <c r="CQ1443" s="154"/>
      <c r="CR1443" s="154"/>
      <c r="CS1443" s="154"/>
      <c r="CT1443" s="154"/>
      <c r="CU1443" s="154"/>
      <c r="CV1443" s="154"/>
      <c r="CW1443" s="154"/>
      <c r="CX1443" s="154"/>
      <c r="CY1443" s="154"/>
      <c r="CZ1443" s="154"/>
      <c r="DA1443" s="154"/>
      <c r="DB1443" s="154"/>
      <c r="DC1443" s="154"/>
      <c r="DD1443" s="154"/>
      <c r="DE1443" s="154"/>
      <c r="DF1443" s="154"/>
      <c r="DG1443" s="154"/>
      <c r="DH1443" s="154"/>
      <c r="DI1443" s="154"/>
      <c r="DJ1443" s="154"/>
      <c r="DK1443" s="154"/>
      <c r="DL1443" s="154"/>
      <c r="DM1443" s="154"/>
      <c r="DN1443" s="154"/>
      <c r="DO1443" s="154"/>
      <c r="DP1443" s="154"/>
      <c r="DQ1443" s="154"/>
      <c r="DR1443" s="154"/>
      <c r="DS1443" s="154"/>
      <c r="DT1443" s="154"/>
      <c r="DU1443" s="154"/>
      <c r="DV1443" s="154"/>
      <c r="DW1443" s="154"/>
      <c r="DX1443" s="154"/>
      <c r="DY1443" s="154"/>
      <c r="DZ1443" s="154"/>
      <c r="EA1443" s="154"/>
      <c r="EB1443" s="154"/>
      <c r="EC1443" s="154"/>
      <c r="ED1443" s="154"/>
      <c r="EE1443" s="154"/>
      <c r="EF1443" s="154"/>
      <c r="EG1443" s="154"/>
      <c r="EH1443" s="154"/>
      <c r="EI1443" s="154"/>
      <c r="EJ1443" s="154"/>
      <c r="EK1443" s="154"/>
      <c r="EL1443" s="154"/>
      <c r="EM1443" s="154"/>
      <c r="EN1443" s="154"/>
      <c r="EO1443" s="154"/>
      <c r="EP1443" s="154"/>
      <c r="EQ1443" s="154"/>
      <c r="ER1443" s="154"/>
      <c r="ES1443" s="154"/>
      <c r="ET1443" s="154"/>
      <c r="EU1443" s="154"/>
      <c r="EV1443" s="154"/>
    </row>
    <row r="1444" spans="32:152" ht="12.75">
      <c r="AF1444" s="154"/>
      <c r="AG1444" s="154"/>
      <c r="AH1444" s="154"/>
      <c r="AI1444" s="154"/>
      <c r="AJ1444" s="154"/>
      <c r="AK1444" s="154"/>
      <c r="AL1444" s="154"/>
      <c r="AM1444" s="154"/>
      <c r="AN1444" s="154"/>
      <c r="AO1444" s="154"/>
      <c r="AP1444" s="154"/>
      <c r="AQ1444" s="154"/>
      <c r="AR1444" s="154"/>
      <c r="AS1444" s="154"/>
      <c r="AT1444" s="154"/>
      <c r="AU1444" s="154"/>
      <c r="AV1444" s="154"/>
      <c r="AW1444" s="154"/>
      <c r="AX1444" s="154"/>
      <c r="AY1444" s="154"/>
      <c r="AZ1444" s="154"/>
      <c r="BA1444" s="154"/>
      <c r="BB1444" s="154"/>
      <c r="BC1444" s="154"/>
      <c r="BD1444" s="154"/>
      <c r="BE1444" s="154"/>
      <c r="BF1444" s="154"/>
      <c r="BG1444" s="154"/>
      <c r="BH1444" s="154"/>
      <c r="BI1444" s="154"/>
      <c r="BJ1444" s="154"/>
      <c r="BK1444" s="154"/>
      <c r="BL1444" s="154"/>
      <c r="BM1444" s="154"/>
      <c r="BN1444" s="154"/>
      <c r="BO1444" s="154"/>
      <c r="BP1444" s="154"/>
      <c r="BQ1444" s="154"/>
      <c r="BR1444" s="154"/>
      <c r="BS1444" s="154"/>
      <c r="BT1444" s="154"/>
      <c r="BU1444" s="154"/>
      <c r="BV1444" s="154"/>
      <c r="BW1444" s="154"/>
      <c r="BX1444" s="154"/>
      <c r="BY1444" s="154"/>
      <c r="BZ1444" s="154"/>
      <c r="CA1444" s="154"/>
      <c r="CB1444" s="154"/>
      <c r="CC1444" s="154"/>
      <c r="CD1444" s="154"/>
      <c r="CE1444" s="154"/>
      <c r="CF1444" s="154"/>
      <c r="CG1444" s="154"/>
      <c r="CH1444" s="154"/>
      <c r="CI1444" s="154"/>
      <c r="CJ1444" s="154"/>
      <c r="CK1444" s="154"/>
      <c r="CL1444" s="154"/>
      <c r="CM1444" s="154"/>
      <c r="CN1444" s="154"/>
      <c r="CO1444" s="154"/>
      <c r="CP1444" s="154"/>
      <c r="CQ1444" s="154"/>
      <c r="CR1444" s="154"/>
      <c r="CS1444" s="154"/>
      <c r="CT1444" s="154"/>
      <c r="CU1444" s="154"/>
      <c r="CV1444" s="154"/>
      <c r="CW1444" s="154"/>
      <c r="CX1444" s="154"/>
      <c r="CY1444" s="154"/>
      <c r="CZ1444" s="154"/>
      <c r="DA1444" s="154"/>
      <c r="DB1444" s="154"/>
      <c r="DC1444" s="154"/>
      <c r="DD1444" s="154"/>
      <c r="DE1444" s="154"/>
      <c r="DF1444" s="154"/>
      <c r="DG1444" s="154"/>
      <c r="DH1444" s="154"/>
      <c r="DI1444" s="154"/>
      <c r="DJ1444" s="154"/>
      <c r="DK1444" s="154"/>
      <c r="DL1444" s="154"/>
      <c r="DM1444" s="154"/>
      <c r="DN1444" s="154"/>
      <c r="DO1444" s="154"/>
      <c r="DP1444" s="154"/>
      <c r="DQ1444" s="154"/>
      <c r="DR1444" s="154"/>
      <c r="DS1444" s="154"/>
      <c r="DT1444" s="154"/>
      <c r="DU1444" s="154"/>
      <c r="DV1444" s="154"/>
      <c r="DW1444" s="154"/>
      <c r="DX1444" s="154"/>
      <c r="DY1444" s="154"/>
      <c r="DZ1444" s="154"/>
      <c r="EA1444" s="154"/>
      <c r="EB1444" s="154"/>
      <c r="EC1444" s="154"/>
      <c r="ED1444" s="154"/>
      <c r="EE1444" s="154"/>
      <c r="EF1444" s="154"/>
      <c r="EG1444" s="154"/>
      <c r="EH1444" s="154"/>
      <c r="EI1444" s="154"/>
      <c r="EJ1444" s="154"/>
      <c r="EK1444" s="154"/>
      <c r="EL1444" s="154"/>
      <c r="EM1444" s="154"/>
      <c r="EN1444" s="154"/>
      <c r="EO1444" s="154"/>
      <c r="EP1444" s="154"/>
      <c r="EQ1444" s="154"/>
      <c r="ER1444" s="154"/>
      <c r="ES1444" s="154"/>
      <c r="ET1444" s="154"/>
      <c r="EU1444" s="154"/>
      <c r="EV1444" s="154"/>
    </row>
    <row r="1445" spans="32:152" ht="12.75">
      <c r="AF1445" s="154"/>
      <c r="AG1445" s="154"/>
      <c r="AH1445" s="154"/>
      <c r="AI1445" s="154"/>
      <c r="AJ1445" s="154"/>
      <c r="AK1445" s="154"/>
      <c r="AL1445" s="154"/>
      <c r="AM1445" s="154"/>
      <c r="AN1445" s="154"/>
      <c r="AO1445" s="154"/>
      <c r="AP1445" s="154"/>
      <c r="AQ1445" s="154"/>
      <c r="AR1445" s="154"/>
      <c r="AS1445" s="154"/>
      <c r="AT1445" s="154"/>
      <c r="AU1445" s="154"/>
      <c r="AV1445" s="154"/>
      <c r="AW1445" s="154"/>
      <c r="AX1445" s="154"/>
      <c r="AY1445" s="154"/>
      <c r="AZ1445" s="154"/>
      <c r="BA1445" s="154"/>
      <c r="BB1445" s="154"/>
      <c r="BC1445" s="154"/>
      <c r="BD1445" s="154"/>
      <c r="BE1445" s="154"/>
      <c r="BF1445" s="154"/>
      <c r="BG1445" s="154"/>
      <c r="BH1445" s="154"/>
      <c r="BI1445" s="154"/>
      <c r="BJ1445" s="154"/>
      <c r="BK1445" s="154"/>
      <c r="BL1445" s="154"/>
      <c r="BM1445" s="154"/>
      <c r="BN1445" s="154"/>
      <c r="BO1445" s="154"/>
      <c r="BP1445" s="154"/>
      <c r="BQ1445" s="154"/>
      <c r="BR1445" s="154"/>
      <c r="BS1445" s="154"/>
      <c r="BT1445" s="154"/>
      <c r="BU1445" s="154"/>
      <c r="BV1445" s="154"/>
      <c r="BW1445" s="154"/>
      <c r="BX1445" s="154"/>
      <c r="BY1445" s="154"/>
      <c r="BZ1445" s="154"/>
      <c r="CA1445" s="154"/>
      <c r="CB1445" s="154"/>
      <c r="CC1445" s="154"/>
      <c r="CD1445" s="154"/>
      <c r="CE1445" s="154"/>
      <c r="CF1445" s="154"/>
      <c r="CG1445" s="154"/>
      <c r="CH1445" s="154"/>
      <c r="CI1445" s="154"/>
      <c r="CJ1445" s="154"/>
      <c r="CK1445" s="154"/>
      <c r="CL1445" s="154"/>
      <c r="CM1445" s="154"/>
      <c r="CN1445" s="154"/>
      <c r="CO1445" s="154"/>
      <c r="CP1445" s="154"/>
      <c r="CQ1445" s="154"/>
      <c r="CR1445" s="154"/>
      <c r="CS1445" s="154"/>
      <c r="CT1445" s="154"/>
      <c r="CU1445" s="154"/>
      <c r="CV1445" s="154"/>
      <c r="CW1445" s="154"/>
      <c r="CX1445" s="154"/>
      <c r="CY1445" s="154"/>
      <c r="CZ1445" s="154"/>
      <c r="DA1445" s="154"/>
      <c r="DB1445" s="154"/>
      <c r="DC1445" s="154"/>
      <c r="DD1445" s="154"/>
      <c r="DE1445" s="154"/>
      <c r="DF1445" s="154"/>
      <c r="DG1445" s="154"/>
      <c r="DH1445" s="154"/>
      <c r="DI1445" s="154"/>
      <c r="DJ1445" s="154"/>
      <c r="DK1445" s="154"/>
      <c r="DL1445" s="154"/>
      <c r="DM1445" s="154"/>
      <c r="DN1445" s="154"/>
      <c r="DO1445" s="154"/>
      <c r="DP1445" s="154"/>
      <c r="DQ1445" s="154"/>
      <c r="DR1445" s="154"/>
      <c r="DS1445" s="154"/>
      <c r="DT1445" s="154"/>
      <c r="DU1445" s="154"/>
      <c r="DV1445" s="154"/>
      <c r="DW1445" s="154"/>
      <c r="DX1445" s="154"/>
      <c r="DY1445" s="154"/>
      <c r="DZ1445" s="154"/>
      <c r="EA1445" s="154"/>
      <c r="EB1445" s="154"/>
      <c r="EC1445" s="154"/>
      <c r="ED1445" s="154"/>
      <c r="EE1445" s="154"/>
      <c r="EF1445" s="154"/>
      <c r="EG1445" s="154"/>
      <c r="EH1445" s="154"/>
      <c r="EI1445" s="154"/>
      <c r="EJ1445" s="154"/>
      <c r="EK1445" s="154"/>
      <c r="EL1445" s="154"/>
      <c r="EM1445" s="154"/>
      <c r="EN1445" s="154"/>
      <c r="EO1445" s="154"/>
      <c r="EP1445" s="154"/>
      <c r="EQ1445" s="154"/>
      <c r="ER1445" s="154"/>
      <c r="ES1445" s="154"/>
      <c r="ET1445" s="154"/>
      <c r="EU1445" s="154"/>
      <c r="EV1445" s="154"/>
    </row>
    <row r="1446" spans="32:152" ht="12.75">
      <c r="AF1446" s="154"/>
      <c r="AG1446" s="154"/>
      <c r="AH1446" s="154"/>
      <c r="AI1446" s="154"/>
      <c r="AJ1446" s="154"/>
      <c r="AK1446" s="154"/>
      <c r="AL1446" s="154"/>
      <c r="AM1446" s="154"/>
      <c r="AN1446" s="154"/>
      <c r="AO1446" s="154"/>
      <c r="AP1446" s="154"/>
      <c r="AQ1446" s="154"/>
      <c r="AR1446" s="154"/>
      <c r="AS1446" s="154"/>
      <c r="AT1446" s="154"/>
      <c r="AU1446" s="154"/>
      <c r="AV1446" s="154"/>
      <c r="AW1446" s="154"/>
      <c r="AX1446" s="154"/>
      <c r="AY1446" s="154"/>
      <c r="AZ1446" s="154"/>
      <c r="BA1446" s="154"/>
      <c r="BB1446" s="154"/>
      <c r="BC1446" s="154"/>
      <c r="BD1446" s="154"/>
      <c r="BE1446" s="154"/>
      <c r="BF1446" s="154"/>
      <c r="BG1446" s="154"/>
      <c r="BH1446" s="154"/>
      <c r="BI1446" s="154"/>
      <c r="BJ1446" s="154"/>
      <c r="BK1446" s="154"/>
      <c r="BL1446" s="154"/>
      <c r="BM1446" s="154"/>
      <c r="BN1446" s="154"/>
      <c r="BO1446" s="154"/>
      <c r="BP1446" s="154"/>
      <c r="BQ1446" s="154"/>
      <c r="BR1446" s="154"/>
      <c r="BS1446" s="154"/>
      <c r="BT1446" s="154"/>
      <c r="BU1446" s="154"/>
      <c r="BV1446" s="154"/>
      <c r="BW1446" s="154"/>
      <c r="BX1446" s="154"/>
      <c r="BY1446" s="154"/>
      <c r="BZ1446" s="154"/>
      <c r="CA1446" s="154"/>
      <c r="CB1446" s="154"/>
      <c r="CC1446" s="154"/>
      <c r="CD1446" s="154"/>
      <c r="CE1446" s="154"/>
      <c r="CF1446" s="154"/>
      <c r="CG1446" s="154"/>
      <c r="CH1446" s="154"/>
      <c r="CI1446" s="154"/>
      <c r="CJ1446" s="154"/>
      <c r="CK1446" s="154"/>
      <c r="CL1446" s="154"/>
      <c r="CM1446" s="154"/>
      <c r="CN1446" s="154"/>
      <c r="CO1446" s="154"/>
      <c r="CP1446" s="154"/>
      <c r="CQ1446" s="154"/>
      <c r="CR1446" s="154"/>
      <c r="CS1446" s="154"/>
      <c r="CT1446" s="154"/>
      <c r="CU1446" s="154"/>
      <c r="CV1446" s="154"/>
      <c r="CW1446" s="154"/>
      <c r="CX1446" s="154"/>
      <c r="CY1446" s="154"/>
      <c r="CZ1446" s="154"/>
      <c r="DA1446" s="154"/>
      <c r="DB1446" s="154"/>
      <c r="DC1446" s="154"/>
      <c r="DD1446" s="154"/>
      <c r="DE1446" s="154"/>
      <c r="DF1446" s="154"/>
      <c r="DG1446" s="154"/>
      <c r="DH1446" s="154"/>
      <c r="DI1446" s="154"/>
      <c r="DJ1446" s="154"/>
      <c r="DK1446" s="154"/>
      <c r="DL1446" s="154"/>
      <c r="DM1446" s="154"/>
      <c r="DN1446" s="154"/>
      <c r="DO1446" s="154"/>
      <c r="DP1446" s="154"/>
      <c r="DQ1446" s="154"/>
      <c r="DR1446" s="154"/>
      <c r="DS1446" s="154"/>
      <c r="DT1446" s="154"/>
      <c r="DU1446" s="154"/>
      <c r="DV1446" s="154"/>
      <c r="DW1446" s="154"/>
      <c r="DX1446" s="154"/>
      <c r="DY1446" s="154"/>
      <c r="DZ1446" s="154"/>
      <c r="EA1446" s="154"/>
      <c r="EB1446" s="154"/>
      <c r="EC1446" s="154"/>
      <c r="ED1446" s="154"/>
      <c r="EE1446" s="154"/>
      <c r="EF1446" s="154"/>
      <c r="EG1446" s="154"/>
      <c r="EH1446" s="154"/>
      <c r="EI1446" s="154"/>
      <c r="EJ1446" s="154"/>
      <c r="EK1446" s="154"/>
      <c r="EL1446" s="154"/>
      <c r="EM1446" s="154"/>
      <c r="EN1446" s="154"/>
      <c r="EO1446" s="154"/>
      <c r="EP1446" s="154"/>
      <c r="EQ1446" s="154"/>
      <c r="ER1446" s="154"/>
      <c r="ES1446" s="154"/>
      <c r="ET1446" s="154"/>
      <c r="EU1446" s="154"/>
      <c r="EV1446" s="154"/>
    </row>
    <row r="1447" spans="32:152" ht="12.75">
      <c r="AF1447" s="154"/>
      <c r="AG1447" s="154"/>
      <c r="AH1447" s="154"/>
      <c r="AI1447" s="154"/>
      <c r="AJ1447" s="154"/>
      <c r="AK1447" s="154"/>
      <c r="AL1447" s="154"/>
      <c r="AM1447" s="154"/>
      <c r="AN1447" s="154"/>
      <c r="AO1447" s="154"/>
      <c r="AP1447" s="154"/>
      <c r="AQ1447" s="154"/>
      <c r="AR1447" s="154"/>
      <c r="AS1447" s="154"/>
      <c r="AT1447" s="154"/>
      <c r="AU1447" s="154"/>
      <c r="AV1447" s="154"/>
      <c r="AW1447" s="154"/>
      <c r="AX1447" s="154"/>
      <c r="AY1447" s="154"/>
      <c r="AZ1447" s="154"/>
      <c r="BA1447" s="154"/>
      <c r="BB1447" s="154"/>
      <c r="BC1447" s="154"/>
      <c r="BD1447" s="154"/>
      <c r="BE1447" s="154"/>
      <c r="BF1447" s="154"/>
      <c r="BG1447" s="154"/>
      <c r="BH1447" s="154"/>
      <c r="BI1447" s="154"/>
      <c r="BJ1447" s="154"/>
      <c r="BK1447" s="154"/>
      <c r="BL1447" s="154"/>
      <c r="BM1447" s="154"/>
      <c r="BN1447" s="154"/>
      <c r="BO1447" s="154"/>
      <c r="BP1447" s="154"/>
      <c r="BQ1447" s="154"/>
      <c r="BR1447" s="154"/>
      <c r="BS1447" s="154"/>
      <c r="BT1447" s="154"/>
      <c r="BU1447" s="154"/>
      <c r="BV1447" s="154"/>
      <c r="BW1447" s="154"/>
      <c r="BX1447" s="154"/>
      <c r="BY1447" s="154"/>
      <c r="BZ1447" s="154"/>
      <c r="CA1447" s="154"/>
      <c r="CB1447" s="154"/>
      <c r="CC1447" s="154"/>
      <c r="CD1447" s="154"/>
      <c r="CE1447" s="154"/>
      <c r="CF1447" s="154"/>
      <c r="CG1447" s="154"/>
      <c r="CH1447" s="154"/>
      <c r="CI1447" s="154"/>
      <c r="CJ1447" s="154"/>
      <c r="CK1447" s="154"/>
      <c r="CL1447" s="154"/>
      <c r="CM1447" s="154"/>
      <c r="CN1447" s="154"/>
      <c r="CO1447" s="154"/>
      <c r="CP1447" s="154"/>
      <c r="CQ1447" s="154"/>
      <c r="CR1447" s="154"/>
      <c r="CS1447" s="154"/>
      <c r="CT1447" s="154"/>
      <c r="CU1447" s="154"/>
      <c r="CV1447" s="154"/>
      <c r="CW1447" s="154"/>
      <c r="CX1447" s="154"/>
      <c r="CY1447" s="154"/>
      <c r="CZ1447" s="154"/>
      <c r="DA1447" s="154"/>
      <c r="DB1447" s="154"/>
      <c r="DC1447" s="154"/>
      <c r="DD1447" s="154"/>
      <c r="DE1447" s="154"/>
      <c r="DF1447" s="154"/>
      <c r="DG1447" s="154"/>
      <c r="DH1447" s="154"/>
      <c r="DI1447" s="154"/>
      <c r="DJ1447" s="154"/>
      <c r="DK1447" s="154"/>
      <c r="DL1447" s="154"/>
      <c r="DM1447" s="154"/>
      <c r="DN1447" s="154"/>
      <c r="DO1447" s="154"/>
      <c r="DP1447" s="154"/>
      <c r="DQ1447" s="154"/>
      <c r="DR1447" s="154"/>
      <c r="DS1447" s="154"/>
      <c r="DT1447" s="154"/>
      <c r="DU1447" s="154"/>
      <c r="DV1447" s="154"/>
      <c r="DW1447" s="154"/>
      <c r="DX1447" s="154"/>
      <c r="DY1447" s="154"/>
      <c r="DZ1447" s="154"/>
      <c r="EA1447" s="154"/>
      <c r="EB1447" s="154"/>
      <c r="EC1447" s="154"/>
      <c r="ED1447" s="154"/>
      <c r="EE1447" s="154"/>
      <c r="EF1447" s="154"/>
      <c r="EG1447" s="154"/>
      <c r="EH1447" s="154"/>
      <c r="EI1447" s="154"/>
      <c r="EJ1447" s="154"/>
      <c r="EK1447" s="154"/>
      <c r="EL1447" s="154"/>
      <c r="EM1447" s="154"/>
      <c r="EN1447" s="154"/>
      <c r="EO1447" s="154"/>
      <c r="EP1447" s="154"/>
      <c r="EQ1447" s="154"/>
      <c r="ER1447" s="154"/>
      <c r="ES1447" s="154"/>
      <c r="ET1447" s="154"/>
      <c r="EU1447" s="154"/>
      <c r="EV1447" s="154"/>
    </row>
    <row r="1448" spans="32:152" ht="12.75">
      <c r="AF1448" s="154"/>
      <c r="AG1448" s="154"/>
      <c r="AH1448" s="154"/>
      <c r="AI1448" s="154"/>
      <c r="AJ1448" s="154"/>
      <c r="AK1448" s="154"/>
      <c r="AL1448" s="154"/>
      <c r="AM1448" s="154"/>
      <c r="AN1448" s="154"/>
      <c r="AO1448" s="154"/>
      <c r="AP1448" s="154"/>
      <c r="AQ1448" s="154"/>
      <c r="AR1448" s="154"/>
      <c r="AS1448" s="154"/>
      <c r="AT1448" s="154"/>
      <c r="AU1448" s="154"/>
      <c r="AV1448" s="154"/>
      <c r="AW1448" s="154"/>
      <c r="AX1448" s="154"/>
      <c r="AY1448" s="154"/>
      <c r="AZ1448" s="154"/>
      <c r="BA1448" s="154"/>
      <c r="BB1448" s="154"/>
      <c r="BC1448" s="154"/>
      <c r="BD1448" s="154"/>
      <c r="BE1448" s="154"/>
      <c r="BF1448" s="154"/>
      <c r="BG1448" s="154"/>
      <c r="BH1448" s="154"/>
      <c r="BI1448" s="154"/>
      <c r="BJ1448" s="154"/>
      <c r="BK1448" s="154"/>
      <c r="BL1448" s="154"/>
      <c r="BM1448" s="154"/>
      <c r="BN1448" s="154"/>
      <c r="BO1448" s="154"/>
      <c r="BP1448" s="154"/>
      <c r="BQ1448" s="154"/>
      <c r="BR1448" s="154"/>
      <c r="BS1448" s="154"/>
      <c r="BT1448" s="154"/>
      <c r="BU1448" s="154"/>
      <c r="BV1448" s="154"/>
      <c r="BW1448" s="154"/>
      <c r="BX1448" s="154"/>
      <c r="BY1448" s="154"/>
      <c r="BZ1448" s="154"/>
      <c r="CA1448" s="154"/>
      <c r="CB1448" s="154"/>
      <c r="CC1448" s="154"/>
      <c r="CD1448" s="154"/>
      <c r="CE1448" s="154"/>
      <c r="CF1448" s="154"/>
      <c r="CG1448" s="154"/>
      <c r="CH1448" s="154"/>
      <c r="CI1448" s="154"/>
      <c r="CJ1448" s="154"/>
      <c r="CK1448" s="154"/>
      <c r="CL1448" s="154"/>
      <c r="CM1448" s="154"/>
      <c r="CN1448" s="154"/>
      <c r="CO1448" s="154"/>
      <c r="CP1448" s="154"/>
      <c r="CQ1448" s="154"/>
      <c r="CR1448" s="154"/>
      <c r="CS1448" s="154"/>
      <c r="CT1448" s="154"/>
      <c r="CU1448" s="154"/>
      <c r="CV1448" s="154"/>
      <c r="CW1448" s="154"/>
      <c r="CX1448" s="154"/>
      <c r="CY1448" s="154"/>
      <c r="CZ1448" s="154"/>
      <c r="DA1448" s="154"/>
      <c r="DB1448" s="154"/>
      <c r="DC1448" s="154"/>
      <c r="DD1448" s="154"/>
      <c r="DE1448" s="154"/>
      <c r="DF1448" s="154"/>
      <c r="DG1448" s="154"/>
      <c r="DH1448" s="154"/>
      <c r="DI1448" s="154"/>
      <c r="DJ1448" s="154"/>
      <c r="DK1448" s="154"/>
      <c r="DL1448" s="154"/>
      <c r="DM1448" s="154"/>
      <c r="DN1448" s="154"/>
      <c r="DO1448" s="154"/>
      <c r="DP1448" s="154"/>
      <c r="DQ1448" s="154"/>
      <c r="DR1448" s="154"/>
      <c r="DS1448" s="154"/>
      <c r="DT1448" s="154"/>
      <c r="DU1448" s="154"/>
      <c r="DV1448" s="154"/>
      <c r="DW1448" s="154"/>
      <c r="DX1448" s="154"/>
      <c r="DY1448" s="154"/>
      <c r="DZ1448" s="154"/>
      <c r="EA1448" s="154"/>
      <c r="EB1448" s="154"/>
      <c r="EC1448" s="154"/>
      <c r="ED1448" s="154"/>
      <c r="EE1448" s="154"/>
      <c r="EF1448" s="154"/>
      <c r="EG1448" s="154"/>
      <c r="EH1448" s="154"/>
      <c r="EI1448" s="154"/>
      <c r="EJ1448" s="154"/>
      <c r="EK1448" s="154"/>
      <c r="EL1448" s="154"/>
      <c r="EM1448" s="154"/>
      <c r="EN1448" s="154"/>
      <c r="EO1448" s="154"/>
      <c r="EP1448" s="154"/>
      <c r="EQ1448" s="154"/>
      <c r="ER1448" s="154"/>
      <c r="ES1448" s="154"/>
      <c r="ET1448" s="154"/>
      <c r="EU1448" s="154"/>
      <c r="EV1448" s="154"/>
    </row>
    <row r="1449" spans="32:152" ht="12.75">
      <c r="AF1449" s="154"/>
      <c r="AG1449" s="154"/>
      <c r="AH1449" s="154"/>
      <c r="AI1449" s="154"/>
      <c r="AJ1449" s="154"/>
      <c r="AK1449" s="154"/>
      <c r="AL1449" s="154"/>
      <c r="AM1449" s="154"/>
      <c r="AN1449" s="154"/>
      <c r="AO1449" s="154"/>
      <c r="AP1449" s="154"/>
      <c r="AQ1449" s="154"/>
      <c r="AR1449" s="154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  <c r="BC1449" s="154"/>
      <c r="BD1449" s="154"/>
      <c r="BE1449" s="154"/>
      <c r="BF1449" s="154"/>
      <c r="BG1449" s="154"/>
      <c r="BH1449" s="154"/>
      <c r="BI1449" s="154"/>
      <c r="BJ1449" s="154"/>
      <c r="BK1449" s="154"/>
      <c r="BL1449" s="154"/>
      <c r="BM1449" s="154"/>
      <c r="BN1449" s="154"/>
      <c r="BO1449" s="154"/>
      <c r="BP1449" s="154"/>
      <c r="BQ1449" s="154"/>
      <c r="BR1449" s="154"/>
      <c r="BS1449" s="154"/>
      <c r="BT1449" s="154"/>
      <c r="BU1449" s="154"/>
      <c r="BV1449" s="154"/>
      <c r="BW1449" s="154"/>
      <c r="BX1449" s="154"/>
      <c r="BY1449" s="154"/>
      <c r="BZ1449" s="154"/>
      <c r="CA1449" s="154"/>
      <c r="CB1449" s="154"/>
      <c r="CC1449" s="154"/>
      <c r="CD1449" s="154"/>
      <c r="CE1449" s="154"/>
      <c r="CF1449" s="154"/>
      <c r="CG1449" s="154"/>
      <c r="CH1449" s="154"/>
      <c r="CI1449" s="154"/>
      <c r="CJ1449" s="154"/>
      <c r="CK1449" s="154"/>
      <c r="CL1449" s="154"/>
      <c r="CM1449" s="154"/>
      <c r="CN1449" s="154"/>
      <c r="CO1449" s="154"/>
      <c r="CP1449" s="154"/>
      <c r="CQ1449" s="154"/>
      <c r="CR1449" s="154"/>
      <c r="CS1449" s="154"/>
      <c r="CT1449" s="154"/>
      <c r="CU1449" s="154"/>
      <c r="CV1449" s="154"/>
      <c r="CW1449" s="154"/>
      <c r="CX1449" s="154"/>
      <c r="CY1449" s="154"/>
      <c r="CZ1449" s="154"/>
      <c r="DA1449" s="154"/>
      <c r="DB1449" s="154"/>
      <c r="DC1449" s="154"/>
      <c r="DD1449" s="154"/>
      <c r="DE1449" s="154"/>
      <c r="DF1449" s="154"/>
      <c r="DG1449" s="154"/>
      <c r="DH1449" s="154"/>
      <c r="DI1449" s="154"/>
      <c r="DJ1449" s="154"/>
      <c r="DK1449" s="154"/>
      <c r="DL1449" s="154"/>
      <c r="DM1449" s="154"/>
      <c r="DN1449" s="154"/>
      <c r="DO1449" s="154"/>
      <c r="DP1449" s="154"/>
      <c r="DQ1449" s="154"/>
      <c r="DR1449" s="154"/>
      <c r="DS1449" s="154"/>
      <c r="DT1449" s="154"/>
      <c r="DU1449" s="154"/>
      <c r="DV1449" s="154"/>
      <c r="DW1449" s="154"/>
      <c r="DX1449" s="154"/>
      <c r="DY1449" s="154"/>
      <c r="DZ1449" s="154"/>
      <c r="EA1449" s="154"/>
      <c r="EB1449" s="154"/>
      <c r="EC1449" s="154"/>
      <c r="ED1449" s="154"/>
      <c r="EE1449" s="154"/>
      <c r="EF1449" s="154"/>
      <c r="EG1449" s="154"/>
      <c r="EH1449" s="154"/>
      <c r="EI1449" s="154"/>
      <c r="EJ1449" s="154"/>
      <c r="EK1449" s="154"/>
      <c r="EL1449" s="154"/>
      <c r="EM1449" s="154"/>
      <c r="EN1449" s="154"/>
      <c r="EO1449" s="154"/>
      <c r="EP1449" s="154"/>
      <c r="EQ1449" s="154"/>
      <c r="ER1449" s="154"/>
      <c r="ES1449" s="154"/>
      <c r="ET1449" s="154"/>
      <c r="EU1449" s="154"/>
      <c r="EV1449" s="154"/>
    </row>
    <row r="1450" spans="32:152" ht="12.75">
      <c r="AF1450" s="154"/>
      <c r="AG1450" s="154"/>
      <c r="AH1450" s="154"/>
      <c r="AI1450" s="154"/>
      <c r="AJ1450" s="154"/>
      <c r="AK1450" s="154"/>
      <c r="AL1450" s="154"/>
      <c r="AM1450" s="154"/>
      <c r="AN1450" s="154"/>
      <c r="AO1450" s="154"/>
      <c r="AP1450" s="154"/>
      <c r="AQ1450" s="154"/>
      <c r="AR1450" s="154"/>
      <c r="AS1450" s="154"/>
      <c r="AT1450" s="154"/>
      <c r="AU1450" s="154"/>
      <c r="AV1450" s="154"/>
      <c r="AW1450" s="154"/>
      <c r="AX1450" s="154"/>
      <c r="AY1450" s="154"/>
      <c r="AZ1450" s="154"/>
      <c r="BA1450" s="154"/>
      <c r="BB1450" s="154"/>
      <c r="BC1450" s="154"/>
      <c r="BD1450" s="154"/>
      <c r="BE1450" s="154"/>
      <c r="BF1450" s="154"/>
      <c r="BG1450" s="154"/>
      <c r="BH1450" s="154"/>
      <c r="BI1450" s="154"/>
      <c r="BJ1450" s="154"/>
      <c r="BK1450" s="154"/>
      <c r="BL1450" s="154"/>
      <c r="BM1450" s="154"/>
      <c r="BN1450" s="154"/>
      <c r="BO1450" s="154"/>
      <c r="BP1450" s="154"/>
      <c r="BQ1450" s="154"/>
      <c r="BR1450" s="154"/>
      <c r="BS1450" s="154"/>
      <c r="BT1450" s="154"/>
      <c r="BU1450" s="154"/>
      <c r="BV1450" s="154"/>
      <c r="BW1450" s="154"/>
      <c r="BX1450" s="154"/>
      <c r="BY1450" s="154"/>
      <c r="BZ1450" s="154"/>
      <c r="CA1450" s="154"/>
      <c r="CB1450" s="154"/>
      <c r="CC1450" s="154"/>
      <c r="CD1450" s="154"/>
      <c r="CE1450" s="154"/>
      <c r="CF1450" s="154"/>
      <c r="CG1450" s="154"/>
      <c r="CH1450" s="154"/>
      <c r="CI1450" s="154"/>
      <c r="CJ1450" s="154"/>
      <c r="CK1450" s="154"/>
      <c r="CL1450" s="154"/>
      <c r="CM1450" s="154"/>
      <c r="CN1450" s="154"/>
      <c r="CO1450" s="154"/>
      <c r="CP1450" s="154"/>
      <c r="CQ1450" s="154"/>
      <c r="CR1450" s="154"/>
      <c r="CS1450" s="154"/>
      <c r="CT1450" s="154"/>
      <c r="CU1450" s="154"/>
      <c r="CV1450" s="154"/>
      <c r="CW1450" s="154"/>
      <c r="CX1450" s="154"/>
      <c r="CY1450" s="154"/>
      <c r="CZ1450" s="154"/>
      <c r="DA1450" s="154"/>
      <c r="DB1450" s="154"/>
      <c r="DC1450" s="154"/>
      <c r="DD1450" s="154"/>
      <c r="DE1450" s="154"/>
      <c r="DF1450" s="154"/>
      <c r="DG1450" s="154"/>
      <c r="DH1450" s="154"/>
      <c r="DI1450" s="154"/>
      <c r="DJ1450" s="154"/>
      <c r="DK1450" s="154"/>
      <c r="DL1450" s="154"/>
      <c r="DM1450" s="154"/>
      <c r="DN1450" s="154"/>
      <c r="DO1450" s="154"/>
      <c r="DP1450" s="154"/>
      <c r="DQ1450" s="154"/>
      <c r="DR1450" s="154"/>
      <c r="DS1450" s="154"/>
      <c r="DT1450" s="154"/>
      <c r="DU1450" s="154"/>
      <c r="DV1450" s="154"/>
      <c r="DW1450" s="154"/>
      <c r="DX1450" s="154"/>
      <c r="DY1450" s="154"/>
      <c r="DZ1450" s="154"/>
      <c r="EA1450" s="154"/>
      <c r="EB1450" s="154"/>
      <c r="EC1450" s="154"/>
      <c r="ED1450" s="154"/>
      <c r="EE1450" s="154"/>
      <c r="EF1450" s="154"/>
      <c r="EG1450" s="154"/>
      <c r="EH1450" s="154"/>
      <c r="EI1450" s="154"/>
      <c r="EJ1450" s="154"/>
      <c r="EK1450" s="154"/>
      <c r="EL1450" s="154"/>
      <c r="EM1450" s="154"/>
      <c r="EN1450" s="154"/>
      <c r="EO1450" s="154"/>
      <c r="EP1450" s="154"/>
      <c r="EQ1450" s="154"/>
      <c r="ER1450" s="154"/>
      <c r="ES1450" s="154"/>
      <c r="ET1450" s="154"/>
      <c r="EU1450" s="154"/>
      <c r="EV1450" s="154"/>
    </row>
    <row r="1451" spans="32:152" ht="12.75">
      <c r="AF1451" s="154"/>
      <c r="AG1451" s="154"/>
      <c r="AH1451" s="154"/>
      <c r="AI1451" s="154"/>
      <c r="AJ1451" s="154"/>
      <c r="AK1451" s="154"/>
      <c r="AL1451" s="154"/>
      <c r="AM1451" s="154"/>
      <c r="AN1451" s="154"/>
      <c r="AO1451" s="154"/>
      <c r="AP1451" s="154"/>
      <c r="AQ1451" s="154"/>
      <c r="AR1451" s="154"/>
      <c r="AS1451" s="154"/>
      <c r="AT1451" s="154"/>
      <c r="AU1451" s="154"/>
      <c r="AV1451" s="154"/>
      <c r="AW1451" s="154"/>
      <c r="AX1451" s="154"/>
      <c r="AY1451" s="154"/>
      <c r="AZ1451" s="154"/>
      <c r="BA1451" s="154"/>
      <c r="BB1451" s="154"/>
      <c r="BC1451" s="154"/>
      <c r="BD1451" s="154"/>
      <c r="BE1451" s="154"/>
      <c r="BF1451" s="154"/>
      <c r="BG1451" s="154"/>
      <c r="BH1451" s="154"/>
      <c r="BI1451" s="154"/>
      <c r="BJ1451" s="154"/>
      <c r="BK1451" s="154"/>
      <c r="BL1451" s="154"/>
      <c r="BM1451" s="154"/>
      <c r="BN1451" s="154"/>
      <c r="BO1451" s="154"/>
      <c r="BP1451" s="154"/>
      <c r="BQ1451" s="154"/>
      <c r="BR1451" s="154"/>
      <c r="BS1451" s="154"/>
      <c r="BT1451" s="154"/>
      <c r="BU1451" s="154"/>
      <c r="BV1451" s="154"/>
      <c r="BW1451" s="154"/>
      <c r="BX1451" s="154"/>
      <c r="BY1451" s="154"/>
      <c r="BZ1451" s="154"/>
      <c r="CA1451" s="154"/>
      <c r="CB1451" s="154"/>
      <c r="CC1451" s="154"/>
      <c r="CD1451" s="154"/>
      <c r="CE1451" s="154"/>
      <c r="CF1451" s="154"/>
      <c r="CG1451" s="154"/>
      <c r="CH1451" s="154"/>
      <c r="CI1451" s="154"/>
      <c r="CJ1451" s="154"/>
      <c r="CK1451" s="154"/>
      <c r="CL1451" s="154"/>
      <c r="CM1451" s="154"/>
      <c r="CN1451" s="154"/>
      <c r="CO1451" s="154"/>
      <c r="CP1451" s="154"/>
      <c r="CQ1451" s="154"/>
      <c r="CR1451" s="154"/>
      <c r="CS1451" s="154"/>
      <c r="CT1451" s="154"/>
      <c r="CU1451" s="154"/>
      <c r="CV1451" s="154"/>
      <c r="CW1451" s="154"/>
      <c r="CX1451" s="154"/>
      <c r="CY1451" s="154"/>
      <c r="CZ1451" s="154"/>
      <c r="DA1451" s="154"/>
      <c r="DB1451" s="154"/>
      <c r="DC1451" s="154"/>
      <c r="DD1451" s="154"/>
      <c r="DE1451" s="154"/>
      <c r="DF1451" s="154"/>
      <c r="DG1451" s="154"/>
      <c r="DH1451" s="154"/>
      <c r="DI1451" s="154"/>
      <c r="DJ1451" s="154"/>
      <c r="DK1451" s="154"/>
      <c r="DL1451" s="154"/>
      <c r="DM1451" s="154"/>
      <c r="DN1451" s="154"/>
      <c r="DO1451" s="154"/>
      <c r="DP1451" s="154"/>
      <c r="DQ1451" s="154"/>
      <c r="DR1451" s="154"/>
      <c r="DS1451" s="154"/>
      <c r="DT1451" s="154"/>
      <c r="DU1451" s="154"/>
      <c r="DV1451" s="154"/>
      <c r="DW1451" s="154"/>
      <c r="DX1451" s="154"/>
      <c r="DY1451" s="154"/>
      <c r="DZ1451" s="154"/>
      <c r="EA1451" s="154"/>
      <c r="EB1451" s="154"/>
      <c r="EC1451" s="154"/>
      <c r="ED1451" s="154"/>
      <c r="EE1451" s="154"/>
      <c r="EF1451" s="154"/>
      <c r="EG1451" s="154"/>
      <c r="EH1451" s="154"/>
      <c r="EI1451" s="154"/>
      <c r="EJ1451" s="154"/>
      <c r="EK1451" s="154"/>
      <c r="EL1451" s="154"/>
      <c r="EM1451" s="154"/>
      <c r="EN1451" s="154"/>
      <c r="EO1451" s="154"/>
      <c r="EP1451" s="154"/>
      <c r="EQ1451" s="154"/>
      <c r="ER1451" s="154"/>
      <c r="ES1451" s="154"/>
      <c r="ET1451" s="154"/>
      <c r="EU1451" s="154"/>
      <c r="EV1451" s="154"/>
    </row>
    <row r="1452" spans="32:152" ht="12.75">
      <c r="AF1452" s="154"/>
      <c r="AG1452" s="154"/>
      <c r="AH1452" s="154"/>
      <c r="AI1452" s="154"/>
      <c r="AJ1452" s="154"/>
      <c r="AK1452" s="154"/>
      <c r="AL1452" s="154"/>
      <c r="AM1452" s="154"/>
      <c r="AN1452" s="154"/>
      <c r="AO1452" s="154"/>
      <c r="AP1452" s="154"/>
      <c r="AQ1452" s="154"/>
      <c r="AR1452" s="154"/>
      <c r="AS1452" s="154"/>
      <c r="AT1452" s="154"/>
      <c r="AU1452" s="154"/>
      <c r="AV1452" s="154"/>
      <c r="AW1452" s="154"/>
      <c r="AX1452" s="154"/>
      <c r="AY1452" s="154"/>
      <c r="AZ1452" s="154"/>
      <c r="BA1452" s="154"/>
      <c r="BB1452" s="154"/>
      <c r="BC1452" s="154"/>
      <c r="BD1452" s="154"/>
      <c r="BE1452" s="154"/>
      <c r="BF1452" s="154"/>
      <c r="BG1452" s="154"/>
      <c r="BH1452" s="154"/>
      <c r="BI1452" s="154"/>
      <c r="BJ1452" s="154"/>
      <c r="BK1452" s="154"/>
      <c r="BL1452" s="154"/>
      <c r="BM1452" s="154"/>
      <c r="BN1452" s="154"/>
      <c r="BO1452" s="154"/>
      <c r="BP1452" s="154"/>
      <c r="BQ1452" s="154"/>
      <c r="BR1452" s="154"/>
      <c r="BS1452" s="154"/>
      <c r="BT1452" s="154"/>
      <c r="BU1452" s="154"/>
      <c r="BV1452" s="154"/>
      <c r="BW1452" s="154"/>
      <c r="BX1452" s="154"/>
      <c r="BY1452" s="154"/>
      <c r="BZ1452" s="154"/>
      <c r="CA1452" s="154"/>
      <c r="CB1452" s="154"/>
      <c r="CC1452" s="154"/>
      <c r="CD1452" s="154"/>
      <c r="CE1452" s="154"/>
      <c r="CF1452" s="154"/>
      <c r="CG1452" s="154"/>
      <c r="CH1452" s="154"/>
      <c r="CI1452" s="154"/>
      <c r="CJ1452" s="154"/>
      <c r="CK1452" s="154"/>
      <c r="CL1452" s="154"/>
      <c r="CM1452" s="154"/>
      <c r="CN1452" s="154"/>
      <c r="CO1452" s="154"/>
      <c r="CP1452" s="154"/>
      <c r="CQ1452" s="154"/>
      <c r="CR1452" s="154"/>
      <c r="CS1452" s="154"/>
      <c r="CT1452" s="154"/>
      <c r="CU1452" s="154"/>
      <c r="CV1452" s="154"/>
      <c r="CW1452" s="154"/>
      <c r="CX1452" s="154"/>
      <c r="CY1452" s="154"/>
      <c r="CZ1452" s="154"/>
      <c r="DA1452" s="154"/>
      <c r="DB1452" s="154"/>
      <c r="DC1452" s="154"/>
      <c r="DD1452" s="154"/>
      <c r="DE1452" s="154"/>
      <c r="DF1452" s="154"/>
      <c r="DG1452" s="154"/>
      <c r="DH1452" s="154"/>
      <c r="DI1452" s="154"/>
      <c r="DJ1452" s="154"/>
      <c r="DK1452" s="154"/>
      <c r="DL1452" s="154"/>
      <c r="DM1452" s="154"/>
      <c r="DN1452" s="154"/>
      <c r="DO1452" s="154"/>
      <c r="DP1452" s="154"/>
      <c r="DQ1452" s="154"/>
      <c r="DR1452" s="154"/>
      <c r="DS1452" s="154"/>
      <c r="DT1452" s="154"/>
      <c r="DU1452" s="154"/>
      <c r="DV1452" s="154"/>
      <c r="DW1452" s="154"/>
      <c r="DX1452" s="154"/>
      <c r="DY1452" s="154"/>
      <c r="DZ1452" s="154"/>
      <c r="EA1452" s="154"/>
      <c r="EB1452" s="154"/>
      <c r="EC1452" s="154"/>
      <c r="ED1452" s="154"/>
      <c r="EE1452" s="154"/>
      <c r="EF1452" s="154"/>
      <c r="EG1452" s="154"/>
      <c r="EH1452" s="154"/>
      <c r="EI1452" s="154"/>
      <c r="EJ1452" s="154"/>
      <c r="EK1452" s="154"/>
      <c r="EL1452" s="154"/>
      <c r="EM1452" s="154"/>
      <c r="EN1452" s="154"/>
      <c r="EO1452" s="154"/>
      <c r="EP1452" s="154"/>
      <c r="EQ1452" s="154"/>
      <c r="ER1452" s="154"/>
      <c r="ES1452" s="154"/>
      <c r="ET1452" s="154"/>
      <c r="EU1452" s="154"/>
      <c r="EV1452" s="154"/>
    </row>
    <row r="1453" spans="32:152" ht="12.75">
      <c r="AF1453" s="154"/>
      <c r="AG1453" s="154"/>
      <c r="AH1453" s="154"/>
      <c r="AI1453" s="154"/>
      <c r="AJ1453" s="154"/>
      <c r="AK1453" s="154"/>
      <c r="AL1453" s="154"/>
      <c r="AM1453" s="154"/>
      <c r="AN1453" s="154"/>
      <c r="AO1453" s="154"/>
      <c r="AP1453" s="154"/>
      <c r="AQ1453" s="154"/>
      <c r="AR1453" s="154"/>
      <c r="AS1453" s="154"/>
      <c r="AT1453" s="154"/>
      <c r="AU1453" s="154"/>
      <c r="AV1453" s="154"/>
      <c r="AW1453" s="154"/>
      <c r="AX1453" s="154"/>
      <c r="AY1453" s="154"/>
      <c r="AZ1453" s="154"/>
      <c r="BA1453" s="154"/>
      <c r="BB1453" s="154"/>
      <c r="BC1453" s="154"/>
      <c r="BD1453" s="154"/>
      <c r="BE1453" s="154"/>
      <c r="BF1453" s="154"/>
      <c r="BG1453" s="154"/>
      <c r="BH1453" s="154"/>
      <c r="BI1453" s="154"/>
      <c r="BJ1453" s="154"/>
      <c r="BK1453" s="154"/>
      <c r="BL1453" s="154"/>
      <c r="BM1453" s="154"/>
      <c r="BN1453" s="154"/>
      <c r="BO1453" s="154"/>
      <c r="BP1453" s="154"/>
      <c r="BQ1453" s="154"/>
      <c r="BR1453" s="154"/>
      <c r="BS1453" s="154"/>
      <c r="BT1453" s="154"/>
      <c r="BU1453" s="154"/>
      <c r="BV1453" s="154"/>
      <c r="BW1453" s="154"/>
      <c r="BX1453" s="154"/>
      <c r="BY1453" s="154"/>
      <c r="BZ1453" s="154"/>
      <c r="CA1453" s="154"/>
      <c r="CB1453" s="154"/>
      <c r="CC1453" s="154"/>
      <c r="CD1453" s="154"/>
      <c r="CE1453" s="154"/>
      <c r="CF1453" s="154"/>
      <c r="CG1453" s="154"/>
      <c r="CH1453" s="154"/>
      <c r="CI1453" s="154"/>
      <c r="CJ1453" s="154"/>
      <c r="CK1453" s="154"/>
      <c r="CL1453" s="154"/>
      <c r="CM1453" s="154"/>
      <c r="CN1453" s="154"/>
      <c r="CO1453" s="154"/>
      <c r="CP1453" s="154"/>
      <c r="CQ1453" s="154"/>
      <c r="CR1453" s="154"/>
      <c r="CS1453" s="154"/>
      <c r="CT1453" s="154"/>
      <c r="CU1453" s="154"/>
      <c r="CV1453" s="154"/>
      <c r="CW1453" s="154"/>
      <c r="CX1453" s="154"/>
      <c r="CY1453" s="154"/>
      <c r="CZ1453" s="154"/>
      <c r="DA1453" s="154"/>
      <c r="DB1453" s="154"/>
      <c r="DC1453" s="154"/>
      <c r="DD1453" s="154"/>
      <c r="DE1453" s="154"/>
      <c r="DF1453" s="154"/>
      <c r="DG1453" s="154"/>
      <c r="DH1453" s="154"/>
      <c r="DI1453" s="154"/>
      <c r="DJ1453" s="154"/>
      <c r="DK1453" s="154"/>
      <c r="DL1453" s="154"/>
      <c r="DM1453" s="154"/>
      <c r="DN1453" s="154"/>
      <c r="DO1453" s="154"/>
      <c r="DP1453" s="154"/>
      <c r="DQ1453" s="154"/>
      <c r="DR1453" s="154"/>
      <c r="DS1453" s="154"/>
      <c r="DT1453" s="154"/>
      <c r="DU1453" s="154"/>
      <c r="DV1453" s="154"/>
      <c r="DW1453" s="154"/>
      <c r="DX1453" s="154"/>
      <c r="DY1453" s="154"/>
      <c r="DZ1453" s="154"/>
      <c r="EA1453" s="154"/>
      <c r="EB1453" s="154"/>
      <c r="EC1453" s="154"/>
      <c r="ED1453" s="154"/>
      <c r="EE1453" s="154"/>
      <c r="EF1453" s="154"/>
      <c r="EG1453" s="154"/>
      <c r="EH1453" s="154"/>
      <c r="EI1453" s="154"/>
      <c r="EJ1453" s="154"/>
      <c r="EK1453" s="154"/>
      <c r="EL1453" s="154"/>
      <c r="EM1453" s="154"/>
      <c r="EN1453" s="154"/>
      <c r="EO1453" s="154"/>
      <c r="EP1453" s="154"/>
      <c r="EQ1453" s="154"/>
      <c r="ER1453" s="154"/>
      <c r="ES1453" s="154"/>
      <c r="ET1453" s="154"/>
      <c r="EU1453" s="154"/>
      <c r="EV1453" s="154"/>
    </row>
    <row r="1454" spans="32:152" ht="12.75">
      <c r="AF1454" s="154"/>
      <c r="AG1454" s="154"/>
      <c r="AH1454" s="154"/>
      <c r="AI1454" s="154"/>
      <c r="AJ1454" s="154"/>
      <c r="AK1454" s="154"/>
      <c r="AL1454" s="154"/>
      <c r="AM1454" s="154"/>
      <c r="AN1454" s="154"/>
      <c r="AO1454" s="154"/>
      <c r="AP1454" s="154"/>
      <c r="AQ1454" s="154"/>
      <c r="AR1454" s="154"/>
      <c r="AS1454" s="154"/>
      <c r="AT1454" s="154"/>
      <c r="AU1454" s="154"/>
      <c r="AV1454" s="154"/>
      <c r="AW1454" s="154"/>
      <c r="AX1454" s="154"/>
      <c r="AY1454" s="154"/>
      <c r="AZ1454" s="154"/>
      <c r="BA1454" s="154"/>
      <c r="BB1454" s="154"/>
      <c r="BC1454" s="154"/>
      <c r="BD1454" s="154"/>
      <c r="BE1454" s="154"/>
      <c r="BF1454" s="154"/>
      <c r="BG1454" s="154"/>
      <c r="BH1454" s="154"/>
      <c r="BI1454" s="154"/>
      <c r="BJ1454" s="154"/>
      <c r="BK1454" s="154"/>
      <c r="BL1454" s="154"/>
      <c r="BM1454" s="154"/>
      <c r="BN1454" s="154"/>
      <c r="BO1454" s="154"/>
      <c r="BP1454" s="154"/>
      <c r="BQ1454" s="154"/>
      <c r="BR1454" s="154"/>
      <c r="BS1454" s="154"/>
      <c r="BT1454" s="154"/>
      <c r="BU1454" s="154"/>
      <c r="BV1454" s="154"/>
      <c r="BW1454" s="154"/>
      <c r="BX1454" s="154"/>
      <c r="BY1454" s="154"/>
      <c r="BZ1454" s="154"/>
      <c r="CA1454" s="154"/>
      <c r="CB1454" s="154"/>
      <c r="CC1454" s="154"/>
      <c r="CD1454" s="154"/>
      <c r="CE1454" s="154"/>
      <c r="CF1454" s="154"/>
      <c r="CG1454" s="154"/>
      <c r="CH1454" s="154"/>
      <c r="CI1454" s="154"/>
      <c r="CJ1454" s="154"/>
      <c r="CK1454" s="154"/>
      <c r="CL1454" s="154"/>
      <c r="CM1454" s="154"/>
      <c r="CN1454" s="154"/>
      <c r="CO1454" s="154"/>
      <c r="CP1454" s="154"/>
      <c r="CQ1454" s="154"/>
      <c r="CR1454" s="154"/>
      <c r="CS1454" s="154"/>
      <c r="CT1454" s="154"/>
      <c r="CU1454" s="154"/>
      <c r="CV1454" s="154"/>
      <c r="CW1454" s="154"/>
      <c r="CX1454" s="154"/>
      <c r="CY1454" s="154"/>
      <c r="CZ1454" s="154"/>
      <c r="DA1454" s="154"/>
      <c r="DB1454" s="154"/>
      <c r="DC1454" s="154"/>
      <c r="DD1454" s="154"/>
      <c r="DE1454" s="154"/>
      <c r="DF1454" s="154"/>
      <c r="DG1454" s="154"/>
      <c r="DH1454" s="154"/>
      <c r="DI1454" s="154"/>
      <c r="DJ1454" s="154"/>
      <c r="DK1454" s="154"/>
      <c r="DL1454" s="154"/>
      <c r="DM1454" s="154"/>
      <c r="DN1454" s="154"/>
      <c r="DO1454" s="154"/>
      <c r="DP1454" s="154"/>
      <c r="DQ1454" s="154"/>
      <c r="DR1454" s="154"/>
      <c r="DS1454" s="154"/>
      <c r="DT1454" s="154"/>
      <c r="DU1454" s="154"/>
      <c r="DV1454" s="154"/>
      <c r="DW1454" s="154"/>
      <c r="DX1454" s="154"/>
      <c r="DY1454" s="154"/>
      <c r="DZ1454" s="154"/>
      <c r="EA1454" s="154"/>
      <c r="EB1454" s="154"/>
      <c r="EC1454" s="154"/>
      <c r="ED1454" s="154"/>
      <c r="EE1454" s="154"/>
      <c r="EF1454" s="154"/>
      <c r="EG1454" s="154"/>
      <c r="EH1454" s="154"/>
      <c r="EI1454" s="154"/>
      <c r="EJ1454" s="154"/>
      <c r="EK1454" s="154"/>
      <c r="EL1454" s="154"/>
      <c r="EM1454" s="154"/>
      <c r="EN1454" s="154"/>
      <c r="EO1454" s="154"/>
      <c r="EP1454" s="154"/>
      <c r="EQ1454" s="154"/>
      <c r="ER1454" s="154"/>
      <c r="ES1454" s="154"/>
      <c r="ET1454" s="154"/>
      <c r="EU1454" s="154"/>
      <c r="EV1454" s="154"/>
    </row>
    <row r="1455" spans="32:152" ht="12.75">
      <c r="AF1455" s="154"/>
      <c r="AG1455" s="154"/>
      <c r="AH1455" s="154"/>
      <c r="AI1455" s="154"/>
      <c r="AJ1455" s="154"/>
      <c r="AK1455" s="154"/>
      <c r="AL1455" s="154"/>
      <c r="AM1455" s="154"/>
      <c r="AN1455" s="154"/>
      <c r="AO1455" s="154"/>
      <c r="AP1455" s="154"/>
      <c r="AQ1455" s="154"/>
      <c r="AR1455" s="154"/>
      <c r="AS1455" s="154"/>
      <c r="AT1455" s="154"/>
      <c r="AU1455" s="154"/>
      <c r="AV1455" s="154"/>
      <c r="AW1455" s="154"/>
      <c r="AX1455" s="154"/>
      <c r="AY1455" s="154"/>
      <c r="AZ1455" s="154"/>
      <c r="BA1455" s="154"/>
      <c r="BB1455" s="154"/>
      <c r="BC1455" s="154"/>
      <c r="BD1455" s="154"/>
      <c r="BE1455" s="154"/>
      <c r="BF1455" s="154"/>
      <c r="BG1455" s="154"/>
      <c r="BH1455" s="154"/>
      <c r="BI1455" s="154"/>
      <c r="BJ1455" s="154"/>
      <c r="BK1455" s="154"/>
      <c r="BL1455" s="154"/>
      <c r="BM1455" s="154"/>
      <c r="BN1455" s="154"/>
      <c r="BO1455" s="154"/>
      <c r="BP1455" s="154"/>
      <c r="BQ1455" s="154"/>
      <c r="BR1455" s="154"/>
      <c r="BS1455" s="154"/>
      <c r="BT1455" s="154"/>
      <c r="BU1455" s="154"/>
      <c r="BV1455" s="154"/>
      <c r="BW1455" s="154"/>
      <c r="BX1455" s="154"/>
      <c r="BY1455" s="154"/>
      <c r="BZ1455" s="154"/>
      <c r="CA1455" s="154"/>
      <c r="CB1455" s="154"/>
      <c r="CC1455" s="154"/>
      <c r="CD1455" s="154"/>
      <c r="CE1455" s="154"/>
      <c r="CF1455" s="154"/>
      <c r="CG1455" s="154"/>
      <c r="CH1455" s="154"/>
      <c r="CI1455" s="154"/>
      <c r="CJ1455" s="154"/>
      <c r="CK1455" s="154"/>
      <c r="CL1455" s="154"/>
      <c r="CM1455" s="154"/>
      <c r="CN1455" s="154"/>
      <c r="CO1455" s="154"/>
      <c r="CP1455" s="154"/>
      <c r="CQ1455" s="154"/>
      <c r="CR1455" s="154"/>
      <c r="CS1455" s="154"/>
      <c r="CT1455" s="154"/>
      <c r="CU1455" s="154"/>
      <c r="CV1455" s="154"/>
      <c r="CW1455" s="154"/>
      <c r="CX1455" s="154"/>
      <c r="CY1455" s="154"/>
      <c r="CZ1455" s="154"/>
      <c r="DA1455" s="154"/>
      <c r="DB1455" s="154"/>
      <c r="DC1455" s="154"/>
      <c r="DD1455" s="154"/>
      <c r="DE1455" s="154"/>
      <c r="DF1455" s="154"/>
      <c r="DG1455" s="154"/>
      <c r="DH1455" s="154"/>
      <c r="DI1455" s="154"/>
      <c r="DJ1455" s="154"/>
      <c r="DK1455" s="154"/>
      <c r="DL1455" s="154"/>
      <c r="DM1455" s="154"/>
      <c r="DN1455" s="154"/>
      <c r="DO1455" s="154"/>
      <c r="DP1455" s="154"/>
      <c r="DQ1455" s="154"/>
      <c r="DR1455" s="154"/>
      <c r="DS1455" s="154"/>
      <c r="DT1455" s="154"/>
      <c r="DU1455" s="154"/>
      <c r="DV1455" s="154"/>
      <c r="DW1455" s="154"/>
      <c r="DX1455" s="154"/>
      <c r="DY1455" s="154"/>
      <c r="DZ1455" s="154"/>
      <c r="EA1455" s="154"/>
      <c r="EB1455" s="154"/>
      <c r="EC1455" s="154"/>
      <c r="ED1455" s="154"/>
      <c r="EE1455" s="154"/>
      <c r="EF1455" s="154"/>
      <c r="EG1455" s="154"/>
      <c r="EH1455" s="154"/>
      <c r="EI1455" s="154"/>
      <c r="EJ1455" s="154"/>
      <c r="EK1455" s="154"/>
      <c r="EL1455" s="154"/>
      <c r="EM1455" s="154"/>
      <c r="EN1455" s="154"/>
      <c r="EO1455" s="154"/>
      <c r="EP1455" s="154"/>
      <c r="EQ1455" s="154"/>
      <c r="ER1455" s="154"/>
      <c r="ES1455" s="154"/>
      <c r="ET1455" s="154"/>
      <c r="EU1455" s="154"/>
      <c r="EV1455" s="154"/>
    </row>
    <row r="1456" spans="32:152" ht="12.75">
      <c r="AF1456" s="154"/>
      <c r="AG1456" s="154"/>
      <c r="AH1456" s="154"/>
      <c r="AI1456" s="154"/>
      <c r="AJ1456" s="154"/>
      <c r="AK1456" s="154"/>
      <c r="AL1456" s="154"/>
      <c r="AM1456" s="154"/>
      <c r="AN1456" s="154"/>
      <c r="AO1456" s="154"/>
      <c r="AP1456" s="154"/>
      <c r="AQ1456" s="154"/>
      <c r="AR1456" s="154"/>
      <c r="AS1456" s="154"/>
      <c r="AT1456" s="154"/>
      <c r="AU1456" s="154"/>
      <c r="AV1456" s="154"/>
      <c r="AW1456" s="154"/>
      <c r="AX1456" s="154"/>
      <c r="AY1456" s="154"/>
      <c r="AZ1456" s="154"/>
      <c r="BA1456" s="154"/>
      <c r="BB1456" s="154"/>
      <c r="BC1456" s="154"/>
      <c r="BD1456" s="154"/>
      <c r="BE1456" s="154"/>
      <c r="BF1456" s="154"/>
      <c r="BG1456" s="154"/>
      <c r="BH1456" s="154"/>
      <c r="BI1456" s="154"/>
      <c r="BJ1456" s="154"/>
      <c r="BK1456" s="154"/>
      <c r="BL1456" s="154"/>
      <c r="BM1456" s="154"/>
      <c r="BN1456" s="154"/>
      <c r="BO1456" s="154"/>
      <c r="BP1456" s="154"/>
      <c r="BQ1456" s="154"/>
      <c r="BR1456" s="154"/>
      <c r="BS1456" s="154"/>
      <c r="BT1456" s="154"/>
      <c r="BU1456" s="154"/>
      <c r="BV1456" s="154"/>
      <c r="BW1456" s="154"/>
      <c r="BX1456" s="154"/>
      <c r="BY1456" s="154"/>
      <c r="BZ1456" s="154"/>
      <c r="CA1456" s="154"/>
      <c r="CB1456" s="154"/>
      <c r="CC1456" s="154"/>
      <c r="CD1456" s="154"/>
      <c r="CE1456" s="154"/>
      <c r="CF1456" s="154"/>
      <c r="CG1456" s="154"/>
      <c r="CH1456" s="154"/>
      <c r="CI1456" s="154"/>
      <c r="CJ1456" s="154"/>
      <c r="CK1456" s="154"/>
      <c r="CL1456" s="154"/>
      <c r="CM1456" s="154"/>
      <c r="CN1456" s="154"/>
      <c r="CO1456" s="154"/>
      <c r="CP1456" s="154"/>
      <c r="CQ1456" s="154"/>
      <c r="CR1456" s="154"/>
      <c r="CS1456" s="154"/>
      <c r="CT1456" s="154"/>
      <c r="CU1456" s="154"/>
      <c r="CV1456" s="154"/>
      <c r="CW1456" s="154"/>
      <c r="CX1456" s="154"/>
      <c r="CY1456" s="154"/>
      <c r="CZ1456" s="154"/>
      <c r="DA1456" s="154"/>
      <c r="DB1456" s="154"/>
      <c r="DC1456" s="154"/>
      <c r="DD1456" s="154"/>
      <c r="DE1456" s="154"/>
      <c r="DF1456" s="154"/>
      <c r="DG1456" s="154"/>
      <c r="DH1456" s="154"/>
      <c r="DI1456" s="154"/>
      <c r="DJ1456" s="154"/>
      <c r="DK1456" s="154"/>
      <c r="DL1456" s="154"/>
      <c r="DM1456" s="154"/>
      <c r="DN1456" s="154"/>
      <c r="DO1456" s="154"/>
      <c r="DP1456" s="154"/>
      <c r="DQ1456" s="154"/>
      <c r="DR1456" s="154"/>
      <c r="DS1456" s="154"/>
      <c r="DT1456" s="154"/>
      <c r="DU1456" s="154"/>
      <c r="DV1456" s="154"/>
      <c r="DW1456" s="154"/>
      <c r="DX1456" s="154"/>
      <c r="DY1456" s="154"/>
      <c r="DZ1456" s="154"/>
      <c r="EA1456" s="154"/>
      <c r="EB1456" s="154"/>
      <c r="EC1456" s="154"/>
      <c r="ED1456" s="154"/>
      <c r="EE1456" s="154"/>
      <c r="EF1456" s="154"/>
      <c r="EG1456" s="154"/>
      <c r="EH1456" s="154"/>
      <c r="EI1456" s="154"/>
      <c r="EJ1456" s="154"/>
      <c r="EK1456" s="154"/>
      <c r="EL1456" s="154"/>
      <c r="EM1456" s="154"/>
      <c r="EN1456" s="154"/>
      <c r="EO1456" s="154"/>
      <c r="EP1456" s="154"/>
      <c r="EQ1456" s="154"/>
      <c r="ER1456" s="154"/>
      <c r="ES1456" s="154"/>
      <c r="ET1456" s="154"/>
      <c r="EU1456" s="154"/>
      <c r="EV1456" s="154"/>
    </row>
    <row r="1457" spans="32:152" ht="12.75">
      <c r="AF1457" s="154"/>
      <c r="AG1457" s="154"/>
      <c r="AH1457" s="154"/>
      <c r="AI1457" s="154"/>
      <c r="AJ1457" s="154"/>
      <c r="AK1457" s="154"/>
      <c r="AL1457" s="154"/>
      <c r="AM1457" s="154"/>
      <c r="AN1457" s="154"/>
      <c r="AO1457" s="154"/>
      <c r="AP1457" s="154"/>
      <c r="AQ1457" s="154"/>
      <c r="AR1457" s="154"/>
      <c r="AS1457" s="154"/>
      <c r="AT1457" s="154"/>
      <c r="AU1457" s="154"/>
      <c r="AV1457" s="154"/>
      <c r="AW1457" s="154"/>
      <c r="AX1457" s="154"/>
      <c r="AY1457" s="154"/>
      <c r="AZ1457" s="154"/>
      <c r="BA1457" s="154"/>
      <c r="BB1457" s="154"/>
      <c r="BC1457" s="154"/>
      <c r="BD1457" s="154"/>
      <c r="BE1457" s="154"/>
      <c r="BF1457" s="154"/>
      <c r="BG1457" s="154"/>
      <c r="BH1457" s="154"/>
      <c r="BI1457" s="154"/>
      <c r="BJ1457" s="154"/>
      <c r="BK1457" s="154"/>
      <c r="BL1457" s="154"/>
      <c r="BM1457" s="154"/>
      <c r="BN1457" s="154"/>
      <c r="BO1457" s="154"/>
      <c r="BP1457" s="154"/>
      <c r="BQ1457" s="154"/>
      <c r="BR1457" s="154"/>
      <c r="BS1457" s="154"/>
      <c r="BT1457" s="154"/>
      <c r="BU1457" s="154"/>
      <c r="BV1457" s="154"/>
      <c r="BW1457" s="154"/>
      <c r="BX1457" s="154"/>
      <c r="BY1457" s="154"/>
      <c r="BZ1457" s="154"/>
      <c r="CA1457" s="154"/>
      <c r="CB1457" s="154"/>
      <c r="CC1457" s="154"/>
      <c r="CD1457" s="154"/>
      <c r="CE1457" s="154"/>
      <c r="CF1457" s="154"/>
      <c r="CG1457" s="154"/>
      <c r="CH1457" s="154"/>
      <c r="CI1457" s="154"/>
      <c r="CJ1457" s="154"/>
      <c r="CK1457" s="154"/>
      <c r="CL1457" s="154"/>
      <c r="CM1457" s="154"/>
      <c r="CN1457" s="154"/>
      <c r="CO1457" s="154"/>
      <c r="CP1457" s="154"/>
      <c r="CQ1457" s="154"/>
      <c r="CR1457" s="154"/>
      <c r="CS1457" s="154"/>
      <c r="CT1457" s="154"/>
      <c r="CU1457" s="154"/>
      <c r="CV1457" s="154"/>
      <c r="CW1457" s="154"/>
      <c r="CX1457" s="154"/>
      <c r="CY1457" s="154"/>
      <c r="CZ1457" s="154"/>
      <c r="DA1457" s="154"/>
      <c r="DB1457" s="154"/>
      <c r="DC1457" s="154"/>
      <c r="DD1457" s="154"/>
      <c r="DE1457" s="154"/>
      <c r="DF1457" s="154"/>
      <c r="DG1457" s="154"/>
      <c r="DH1457" s="154"/>
      <c r="DI1457" s="154"/>
      <c r="DJ1457" s="154"/>
      <c r="DK1457" s="154"/>
      <c r="DL1457" s="154"/>
      <c r="DM1457" s="154"/>
      <c r="DN1457" s="154"/>
      <c r="DO1457" s="154"/>
      <c r="DP1457" s="154"/>
      <c r="DQ1457" s="154"/>
      <c r="DR1457" s="154"/>
      <c r="DS1457" s="154"/>
      <c r="DT1457" s="154"/>
      <c r="DU1457" s="154"/>
      <c r="DV1457" s="154"/>
      <c r="DW1457" s="154"/>
      <c r="DX1457" s="154"/>
      <c r="DY1457" s="154"/>
      <c r="DZ1457" s="154"/>
      <c r="EA1457" s="154"/>
      <c r="EB1457" s="154"/>
      <c r="EC1457" s="154"/>
      <c r="ED1457" s="154"/>
      <c r="EE1457" s="154"/>
      <c r="EF1457" s="154"/>
      <c r="EG1457" s="154"/>
      <c r="EH1457" s="154"/>
      <c r="EI1457" s="154"/>
      <c r="EJ1457" s="154"/>
      <c r="EK1457" s="154"/>
      <c r="EL1457" s="154"/>
      <c r="EM1457" s="154"/>
      <c r="EN1457" s="154"/>
      <c r="EO1457" s="154"/>
      <c r="EP1457" s="154"/>
      <c r="EQ1457" s="154"/>
      <c r="ER1457" s="154"/>
      <c r="ES1457" s="154"/>
      <c r="ET1457" s="154"/>
      <c r="EU1457" s="154"/>
      <c r="EV1457" s="154"/>
    </row>
    <row r="1458" spans="32:152" ht="12.75">
      <c r="AF1458" s="154"/>
      <c r="AG1458" s="154"/>
      <c r="AH1458" s="154"/>
      <c r="AI1458" s="154"/>
      <c r="AJ1458" s="154"/>
      <c r="AK1458" s="154"/>
      <c r="AL1458" s="154"/>
      <c r="AM1458" s="154"/>
      <c r="AN1458" s="154"/>
      <c r="AO1458" s="154"/>
      <c r="AP1458" s="154"/>
      <c r="AQ1458" s="154"/>
      <c r="AR1458" s="154"/>
      <c r="AS1458" s="154"/>
      <c r="AT1458" s="154"/>
      <c r="AU1458" s="154"/>
      <c r="AV1458" s="154"/>
      <c r="AW1458" s="154"/>
      <c r="AX1458" s="154"/>
      <c r="AY1458" s="154"/>
      <c r="AZ1458" s="154"/>
      <c r="BA1458" s="154"/>
      <c r="BB1458" s="154"/>
      <c r="BC1458" s="154"/>
      <c r="BD1458" s="154"/>
      <c r="BE1458" s="154"/>
      <c r="BF1458" s="154"/>
      <c r="BG1458" s="154"/>
      <c r="BH1458" s="154"/>
      <c r="BI1458" s="154"/>
      <c r="BJ1458" s="154"/>
      <c r="BK1458" s="154"/>
      <c r="BL1458" s="154"/>
      <c r="BM1458" s="154"/>
      <c r="BN1458" s="154"/>
      <c r="BO1458" s="154"/>
      <c r="BP1458" s="154"/>
      <c r="BQ1458" s="154"/>
      <c r="BR1458" s="154"/>
      <c r="BS1458" s="154"/>
      <c r="BT1458" s="154"/>
      <c r="BU1458" s="154"/>
      <c r="BV1458" s="154"/>
      <c r="BW1458" s="154"/>
      <c r="BX1458" s="154"/>
      <c r="BY1458" s="154"/>
      <c r="BZ1458" s="154"/>
      <c r="CA1458" s="154"/>
      <c r="CB1458" s="154"/>
      <c r="CC1458" s="154"/>
      <c r="CD1458" s="154"/>
      <c r="CE1458" s="154"/>
      <c r="CF1458" s="154"/>
      <c r="CG1458" s="154"/>
      <c r="CH1458" s="154"/>
      <c r="CI1458" s="154"/>
      <c r="CJ1458" s="154"/>
      <c r="CK1458" s="154"/>
      <c r="CL1458" s="154"/>
      <c r="CM1458" s="154"/>
      <c r="CN1458" s="154"/>
      <c r="CO1458" s="154"/>
      <c r="CP1458" s="154"/>
      <c r="CQ1458" s="154"/>
      <c r="CR1458" s="154"/>
      <c r="CS1458" s="154"/>
      <c r="CT1458" s="154"/>
      <c r="CU1458" s="154"/>
      <c r="CV1458" s="154"/>
      <c r="CW1458" s="154"/>
      <c r="CX1458" s="154"/>
      <c r="CY1458" s="154"/>
      <c r="CZ1458" s="154"/>
      <c r="DA1458" s="154"/>
      <c r="DB1458" s="154"/>
      <c r="DC1458" s="154"/>
      <c r="DD1458" s="154"/>
      <c r="DE1458" s="154"/>
      <c r="DF1458" s="154"/>
      <c r="DG1458" s="154"/>
      <c r="DH1458" s="154"/>
      <c r="DI1458" s="154"/>
      <c r="DJ1458" s="154"/>
      <c r="DK1458" s="154"/>
      <c r="DL1458" s="154"/>
      <c r="DM1458" s="154"/>
      <c r="DN1458" s="154"/>
      <c r="DO1458" s="154"/>
      <c r="DP1458" s="154"/>
      <c r="DQ1458" s="154"/>
      <c r="DR1458" s="154"/>
      <c r="DS1458" s="154"/>
      <c r="DT1458" s="154"/>
      <c r="DU1458" s="154"/>
      <c r="DV1458" s="154"/>
      <c r="DW1458" s="154"/>
      <c r="DX1458" s="154"/>
      <c r="DY1458" s="154"/>
      <c r="DZ1458" s="154"/>
      <c r="EA1458" s="154"/>
      <c r="EB1458" s="154"/>
      <c r="EC1458" s="154"/>
      <c r="ED1458" s="154"/>
      <c r="EE1458" s="154"/>
      <c r="EF1458" s="154"/>
      <c r="EG1458" s="154"/>
      <c r="EH1458" s="154"/>
      <c r="EI1458" s="154"/>
      <c r="EJ1458" s="154"/>
      <c r="EK1458" s="154"/>
      <c r="EL1458" s="154"/>
      <c r="EM1458" s="154"/>
      <c r="EN1458" s="154"/>
      <c r="EO1458" s="154"/>
      <c r="EP1458" s="154"/>
      <c r="EQ1458" s="154"/>
      <c r="ER1458" s="154"/>
      <c r="ES1458" s="154"/>
      <c r="ET1458" s="154"/>
      <c r="EU1458" s="154"/>
      <c r="EV1458" s="154"/>
    </row>
    <row r="1459" spans="32:152" ht="12.75">
      <c r="AF1459" s="154"/>
      <c r="AG1459" s="154"/>
      <c r="AH1459" s="154"/>
      <c r="AI1459" s="154"/>
      <c r="AJ1459" s="154"/>
      <c r="AK1459" s="154"/>
      <c r="AL1459" s="154"/>
      <c r="AM1459" s="154"/>
      <c r="AN1459" s="154"/>
      <c r="AO1459" s="154"/>
      <c r="AP1459" s="154"/>
      <c r="AQ1459" s="154"/>
      <c r="AR1459" s="154"/>
      <c r="AS1459" s="154"/>
      <c r="AT1459" s="154"/>
      <c r="AU1459" s="154"/>
      <c r="AV1459" s="154"/>
      <c r="AW1459" s="154"/>
      <c r="AX1459" s="154"/>
      <c r="AY1459" s="154"/>
      <c r="AZ1459" s="154"/>
      <c r="BA1459" s="154"/>
      <c r="BB1459" s="154"/>
      <c r="BC1459" s="154"/>
      <c r="BD1459" s="154"/>
      <c r="BE1459" s="154"/>
      <c r="BF1459" s="154"/>
      <c r="BG1459" s="154"/>
      <c r="BH1459" s="154"/>
      <c r="BI1459" s="154"/>
      <c r="BJ1459" s="154"/>
      <c r="BK1459" s="154"/>
      <c r="BL1459" s="154"/>
      <c r="BM1459" s="154"/>
      <c r="BN1459" s="154"/>
      <c r="BO1459" s="154"/>
      <c r="BP1459" s="154"/>
      <c r="BQ1459" s="154"/>
      <c r="BR1459" s="154"/>
      <c r="BS1459" s="154"/>
      <c r="BT1459" s="154"/>
      <c r="BU1459" s="154"/>
      <c r="BV1459" s="154"/>
      <c r="BW1459" s="154"/>
      <c r="BX1459" s="154"/>
      <c r="BY1459" s="154"/>
      <c r="BZ1459" s="154"/>
      <c r="CA1459" s="154"/>
      <c r="CB1459" s="154"/>
      <c r="CC1459" s="154"/>
      <c r="CD1459" s="154"/>
      <c r="CE1459" s="154"/>
      <c r="CF1459" s="154"/>
      <c r="CG1459" s="154"/>
      <c r="CH1459" s="154"/>
      <c r="CI1459" s="154"/>
      <c r="CJ1459" s="154"/>
      <c r="CK1459" s="154"/>
      <c r="CL1459" s="154"/>
      <c r="CM1459" s="154"/>
      <c r="CN1459" s="154"/>
      <c r="CO1459" s="154"/>
      <c r="CP1459" s="154"/>
      <c r="CQ1459" s="154"/>
      <c r="CR1459" s="154"/>
      <c r="CS1459" s="154"/>
      <c r="CT1459" s="154"/>
      <c r="CU1459" s="154"/>
      <c r="CV1459" s="154"/>
      <c r="CW1459" s="154"/>
      <c r="CX1459" s="154"/>
      <c r="CY1459" s="154"/>
      <c r="CZ1459" s="154"/>
      <c r="DA1459" s="154"/>
      <c r="DB1459" s="154"/>
      <c r="DC1459" s="154"/>
      <c r="DD1459" s="154"/>
      <c r="DE1459" s="154"/>
      <c r="DF1459" s="154"/>
      <c r="DG1459" s="154"/>
      <c r="DH1459" s="154"/>
      <c r="DI1459" s="154"/>
      <c r="DJ1459" s="154"/>
      <c r="DK1459" s="154"/>
      <c r="DL1459" s="154"/>
      <c r="DM1459" s="154"/>
      <c r="DN1459" s="154"/>
      <c r="DO1459" s="154"/>
      <c r="DP1459" s="154"/>
      <c r="DQ1459" s="154"/>
      <c r="DR1459" s="154"/>
      <c r="DS1459" s="154"/>
      <c r="DT1459" s="154"/>
      <c r="DU1459" s="154"/>
      <c r="DV1459" s="154"/>
      <c r="DW1459" s="154"/>
      <c r="DX1459" s="154"/>
      <c r="DY1459" s="154"/>
      <c r="DZ1459" s="154"/>
      <c r="EA1459" s="154"/>
      <c r="EB1459" s="154"/>
      <c r="EC1459" s="154"/>
      <c r="ED1459" s="154"/>
      <c r="EE1459" s="154"/>
      <c r="EF1459" s="154"/>
      <c r="EG1459" s="154"/>
      <c r="EH1459" s="154"/>
      <c r="EI1459" s="154"/>
      <c r="EJ1459" s="154"/>
      <c r="EK1459" s="154"/>
      <c r="EL1459" s="154"/>
      <c r="EM1459" s="154"/>
      <c r="EN1459" s="154"/>
      <c r="EO1459" s="154"/>
      <c r="EP1459" s="154"/>
      <c r="EQ1459" s="154"/>
      <c r="ER1459" s="154"/>
      <c r="ES1459" s="154"/>
      <c r="ET1459" s="154"/>
      <c r="EU1459" s="154"/>
      <c r="EV1459" s="154"/>
    </row>
    <row r="1460" spans="32:152" ht="12.75">
      <c r="AF1460" s="154"/>
      <c r="AG1460" s="154"/>
      <c r="AH1460" s="154"/>
      <c r="AI1460" s="154"/>
      <c r="AJ1460" s="154"/>
      <c r="AK1460" s="154"/>
      <c r="AL1460" s="154"/>
      <c r="AM1460" s="154"/>
      <c r="AN1460" s="154"/>
      <c r="AO1460" s="154"/>
      <c r="AP1460" s="154"/>
      <c r="AQ1460" s="154"/>
      <c r="AR1460" s="154"/>
      <c r="AS1460" s="154"/>
      <c r="AT1460" s="154"/>
      <c r="AU1460" s="154"/>
      <c r="AV1460" s="154"/>
      <c r="AW1460" s="154"/>
      <c r="AX1460" s="154"/>
      <c r="AY1460" s="154"/>
      <c r="AZ1460" s="154"/>
      <c r="BA1460" s="154"/>
      <c r="BB1460" s="154"/>
      <c r="BC1460" s="154"/>
      <c r="BD1460" s="154"/>
      <c r="BE1460" s="154"/>
      <c r="BF1460" s="154"/>
      <c r="BG1460" s="154"/>
      <c r="BH1460" s="154"/>
      <c r="BI1460" s="154"/>
      <c r="BJ1460" s="154"/>
      <c r="BK1460" s="154"/>
      <c r="BL1460" s="154"/>
      <c r="BM1460" s="154"/>
      <c r="BN1460" s="154"/>
      <c r="BO1460" s="154"/>
      <c r="BP1460" s="154"/>
      <c r="BQ1460" s="154"/>
      <c r="BR1460" s="154"/>
      <c r="BS1460" s="154"/>
      <c r="BT1460" s="154"/>
      <c r="BU1460" s="154"/>
      <c r="BV1460" s="154"/>
      <c r="BW1460" s="154"/>
      <c r="BX1460" s="154"/>
      <c r="BY1460" s="154"/>
      <c r="BZ1460" s="154"/>
      <c r="CA1460" s="154"/>
      <c r="CB1460" s="154"/>
      <c r="CC1460" s="154"/>
      <c r="CD1460" s="154"/>
      <c r="CE1460" s="154"/>
      <c r="CF1460" s="154"/>
      <c r="CG1460" s="154"/>
      <c r="CH1460" s="154"/>
      <c r="CI1460" s="154"/>
      <c r="CJ1460" s="154"/>
      <c r="CK1460" s="154"/>
      <c r="CL1460" s="154"/>
      <c r="CM1460" s="154"/>
      <c r="CN1460" s="154"/>
      <c r="CO1460" s="154"/>
      <c r="CP1460" s="154"/>
      <c r="CQ1460" s="154"/>
      <c r="CR1460" s="154"/>
      <c r="CS1460" s="154"/>
      <c r="CT1460" s="154"/>
      <c r="CU1460" s="154"/>
      <c r="CV1460" s="154"/>
      <c r="CW1460" s="154"/>
      <c r="CX1460" s="154"/>
      <c r="CY1460" s="154"/>
      <c r="CZ1460" s="154"/>
      <c r="DA1460" s="154"/>
      <c r="DB1460" s="154"/>
      <c r="DC1460" s="154"/>
      <c r="DD1460" s="154"/>
      <c r="DE1460" s="154"/>
      <c r="DF1460" s="154"/>
      <c r="DG1460" s="154"/>
      <c r="DH1460" s="154"/>
      <c r="DI1460" s="154"/>
      <c r="DJ1460" s="154"/>
      <c r="DK1460" s="154"/>
      <c r="DL1460" s="154"/>
      <c r="DM1460" s="154"/>
      <c r="DN1460" s="154"/>
      <c r="DO1460" s="154"/>
      <c r="DP1460" s="154"/>
      <c r="DQ1460" s="154"/>
      <c r="DR1460" s="154"/>
      <c r="DS1460" s="154"/>
      <c r="DT1460" s="154"/>
      <c r="DU1460" s="154"/>
      <c r="DV1460" s="154"/>
      <c r="DW1460" s="154"/>
      <c r="DX1460" s="154"/>
      <c r="DY1460" s="154"/>
      <c r="DZ1460" s="154"/>
      <c r="EA1460" s="154"/>
      <c r="EB1460" s="154"/>
      <c r="EC1460" s="154"/>
      <c r="ED1460" s="154"/>
      <c r="EE1460" s="154"/>
      <c r="EF1460" s="154"/>
      <c r="EG1460" s="154"/>
      <c r="EH1460" s="154"/>
      <c r="EI1460" s="154"/>
      <c r="EJ1460" s="154"/>
      <c r="EK1460" s="154"/>
      <c r="EL1460" s="154"/>
      <c r="EM1460" s="154"/>
      <c r="EN1460" s="154"/>
      <c r="EO1460" s="154"/>
      <c r="EP1460" s="154"/>
      <c r="EQ1460" s="154"/>
      <c r="ER1460" s="154"/>
      <c r="ES1460" s="154"/>
      <c r="ET1460" s="154"/>
      <c r="EU1460" s="154"/>
      <c r="EV1460" s="154"/>
    </row>
    <row r="1461" spans="32:152" ht="12.75">
      <c r="AF1461" s="154"/>
      <c r="AG1461" s="154"/>
      <c r="AH1461" s="154"/>
      <c r="AI1461" s="154"/>
      <c r="AJ1461" s="154"/>
      <c r="AK1461" s="154"/>
      <c r="AL1461" s="154"/>
      <c r="AM1461" s="154"/>
      <c r="AN1461" s="154"/>
      <c r="AO1461" s="154"/>
      <c r="AP1461" s="154"/>
      <c r="AQ1461" s="154"/>
      <c r="AR1461" s="154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  <c r="BC1461" s="154"/>
      <c r="BD1461" s="154"/>
      <c r="BE1461" s="154"/>
      <c r="BF1461" s="154"/>
      <c r="BG1461" s="154"/>
      <c r="BH1461" s="154"/>
      <c r="BI1461" s="154"/>
      <c r="BJ1461" s="154"/>
      <c r="BK1461" s="154"/>
      <c r="BL1461" s="154"/>
      <c r="BM1461" s="154"/>
      <c r="BN1461" s="154"/>
      <c r="BO1461" s="154"/>
      <c r="BP1461" s="154"/>
      <c r="BQ1461" s="154"/>
      <c r="BR1461" s="154"/>
      <c r="BS1461" s="154"/>
      <c r="BT1461" s="154"/>
      <c r="BU1461" s="154"/>
      <c r="BV1461" s="154"/>
      <c r="BW1461" s="154"/>
      <c r="BX1461" s="154"/>
      <c r="BY1461" s="154"/>
      <c r="BZ1461" s="154"/>
      <c r="CA1461" s="154"/>
      <c r="CB1461" s="154"/>
      <c r="CC1461" s="154"/>
      <c r="CD1461" s="154"/>
      <c r="CE1461" s="154"/>
      <c r="CF1461" s="154"/>
      <c r="CG1461" s="154"/>
      <c r="CH1461" s="154"/>
      <c r="CI1461" s="154"/>
      <c r="CJ1461" s="154"/>
      <c r="CK1461" s="154"/>
      <c r="CL1461" s="154"/>
      <c r="CM1461" s="154"/>
      <c r="CN1461" s="154"/>
      <c r="CO1461" s="154"/>
      <c r="CP1461" s="154"/>
      <c r="CQ1461" s="154"/>
      <c r="CR1461" s="154"/>
      <c r="CS1461" s="154"/>
      <c r="CT1461" s="154"/>
      <c r="CU1461" s="154"/>
      <c r="CV1461" s="154"/>
      <c r="CW1461" s="154"/>
      <c r="CX1461" s="154"/>
      <c r="CY1461" s="154"/>
      <c r="CZ1461" s="154"/>
      <c r="DA1461" s="154"/>
      <c r="DB1461" s="154"/>
      <c r="DC1461" s="154"/>
      <c r="DD1461" s="154"/>
      <c r="DE1461" s="154"/>
      <c r="DF1461" s="154"/>
      <c r="DG1461" s="154"/>
      <c r="DH1461" s="154"/>
      <c r="DI1461" s="154"/>
      <c r="DJ1461" s="154"/>
      <c r="DK1461" s="154"/>
      <c r="DL1461" s="154"/>
      <c r="DM1461" s="154"/>
      <c r="DN1461" s="154"/>
      <c r="DO1461" s="154"/>
      <c r="DP1461" s="154"/>
      <c r="DQ1461" s="154"/>
      <c r="DR1461" s="154"/>
      <c r="DS1461" s="154"/>
      <c r="DT1461" s="154"/>
      <c r="DU1461" s="154"/>
      <c r="DV1461" s="154"/>
      <c r="DW1461" s="154"/>
      <c r="DX1461" s="154"/>
      <c r="DY1461" s="154"/>
      <c r="DZ1461" s="154"/>
      <c r="EA1461" s="154"/>
      <c r="EB1461" s="154"/>
      <c r="EC1461" s="154"/>
      <c r="ED1461" s="154"/>
      <c r="EE1461" s="154"/>
      <c r="EF1461" s="154"/>
      <c r="EG1461" s="154"/>
      <c r="EH1461" s="154"/>
      <c r="EI1461" s="154"/>
      <c r="EJ1461" s="154"/>
      <c r="EK1461" s="154"/>
      <c r="EL1461" s="154"/>
      <c r="EM1461" s="154"/>
      <c r="EN1461" s="154"/>
      <c r="EO1461" s="154"/>
      <c r="EP1461" s="154"/>
      <c r="EQ1461" s="154"/>
      <c r="ER1461" s="154"/>
      <c r="ES1461" s="154"/>
      <c r="ET1461" s="154"/>
      <c r="EU1461" s="154"/>
      <c r="EV1461" s="154"/>
    </row>
    <row r="1462" spans="32:152" ht="12.75">
      <c r="AF1462" s="154"/>
      <c r="AG1462" s="154"/>
      <c r="AH1462" s="154"/>
      <c r="AI1462" s="154"/>
      <c r="AJ1462" s="154"/>
      <c r="AK1462" s="154"/>
      <c r="AL1462" s="154"/>
      <c r="AM1462" s="154"/>
      <c r="AN1462" s="154"/>
      <c r="AO1462" s="154"/>
      <c r="AP1462" s="154"/>
      <c r="AQ1462" s="154"/>
      <c r="AR1462" s="154"/>
      <c r="AS1462" s="154"/>
      <c r="AT1462" s="154"/>
      <c r="AU1462" s="154"/>
      <c r="AV1462" s="154"/>
      <c r="AW1462" s="154"/>
      <c r="AX1462" s="154"/>
      <c r="AY1462" s="154"/>
      <c r="AZ1462" s="154"/>
      <c r="BA1462" s="154"/>
      <c r="BB1462" s="154"/>
      <c r="BC1462" s="154"/>
      <c r="BD1462" s="154"/>
      <c r="BE1462" s="154"/>
      <c r="BF1462" s="154"/>
      <c r="BG1462" s="154"/>
      <c r="BH1462" s="154"/>
      <c r="BI1462" s="154"/>
      <c r="BJ1462" s="154"/>
      <c r="BK1462" s="154"/>
      <c r="BL1462" s="154"/>
      <c r="BM1462" s="154"/>
      <c r="BN1462" s="154"/>
      <c r="BO1462" s="154"/>
      <c r="BP1462" s="154"/>
      <c r="BQ1462" s="154"/>
      <c r="BR1462" s="154"/>
      <c r="BS1462" s="154"/>
      <c r="BT1462" s="154"/>
      <c r="BU1462" s="154"/>
      <c r="BV1462" s="154"/>
      <c r="BW1462" s="154"/>
      <c r="BX1462" s="154"/>
      <c r="BY1462" s="154"/>
      <c r="BZ1462" s="154"/>
      <c r="CA1462" s="154"/>
      <c r="CB1462" s="154"/>
      <c r="CC1462" s="154"/>
      <c r="CD1462" s="154"/>
      <c r="CE1462" s="154"/>
      <c r="CF1462" s="154"/>
      <c r="CG1462" s="154"/>
      <c r="CH1462" s="154"/>
      <c r="CI1462" s="154"/>
      <c r="CJ1462" s="154"/>
      <c r="CK1462" s="154"/>
      <c r="CL1462" s="154"/>
      <c r="CM1462" s="154"/>
      <c r="CN1462" s="154"/>
      <c r="CO1462" s="154"/>
      <c r="CP1462" s="154"/>
      <c r="CQ1462" s="154"/>
      <c r="CR1462" s="154"/>
      <c r="CS1462" s="154"/>
      <c r="CT1462" s="154"/>
      <c r="CU1462" s="154"/>
      <c r="CV1462" s="154"/>
      <c r="CW1462" s="154"/>
      <c r="CX1462" s="154"/>
      <c r="CY1462" s="154"/>
      <c r="CZ1462" s="154"/>
      <c r="DA1462" s="154"/>
      <c r="DB1462" s="154"/>
      <c r="DC1462" s="154"/>
      <c r="DD1462" s="154"/>
      <c r="DE1462" s="154"/>
      <c r="DF1462" s="154"/>
      <c r="DG1462" s="154"/>
      <c r="DH1462" s="154"/>
      <c r="DI1462" s="154"/>
      <c r="DJ1462" s="154"/>
      <c r="DK1462" s="154"/>
      <c r="DL1462" s="154"/>
      <c r="DM1462" s="154"/>
      <c r="DN1462" s="154"/>
      <c r="DO1462" s="154"/>
      <c r="DP1462" s="154"/>
      <c r="DQ1462" s="154"/>
      <c r="DR1462" s="154"/>
      <c r="DS1462" s="154"/>
      <c r="DT1462" s="154"/>
      <c r="DU1462" s="154"/>
      <c r="DV1462" s="154"/>
      <c r="DW1462" s="154"/>
      <c r="DX1462" s="154"/>
      <c r="DY1462" s="154"/>
      <c r="DZ1462" s="154"/>
      <c r="EA1462" s="154"/>
      <c r="EB1462" s="154"/>
      <c r="EC1462" s="154"/>
      <c r="ED1462" s="154"/>
      <c r="EE1462" s="154"/>
      <c r="EF1462" s="154"/>
      <c r="EG1462" s="154"/>
      <c r="EH1462" s="154"/>
      <c r="EI1462" s="154"/>
      <c r="EJ1462" s="154"/>
      <c r="EK1462" s="154"/>
      <c r="EL1462" s="154"/>
      <c r="EM1462" s="154"/>
      <c r="EN1462" s="154"/>
      <c r="EO1462" s="154"/>
      <c r="EP1462" s="154"/>
      <c r="EQ1462" s="154"/>
      <c r="ER1462" s="154"/>
      <c r="ES1462" s="154"/>
      <c r="ET1462" s="154"/>
      <c r="EU1462" s="154"/>
      <c r="EV1462" s="154"/>
    </row>
    <row r="1463" spans="32:152" ht="12.75">
      <c r="AF1463" s="154"/>
      <c r="AG1463" s="154"/>
      <c r="AH1463" s="154"/>
      <c r="AI1463" s="154"/>
      <c r="AJ1463" s="154"/>
      <c r="AK1463" s="154"/>
      <c r="AL1463" s="154"/>
      <c r="AM1463" s="154"/>
      <c r="AN1463" s="154"/>
      <c r="AO1463" s="154"/>
      <c r="AP1463" s="154"/>
      <c r="AQ1463" s="154"/>
      <c r="AR1463" s="154"/>
      <c r="AS1463" s="154"/>
      <c r="AT1463" s="154"/>
      <c r="AU1463" s="154"/>
      <c r="AV1463" s="154"/>
      <c r="AW1463" s="154"/>
      <c r="AX1463" s="154"/>
      <c r="AY1463" s="154"/>
      <c r="AZ1463" s="154"/>
      <c r="BA1463" s="154"/>
      <c r="BB1463" s="154"/>
      <c r="BC1463" s="154"/>
      <c r="BD1463" s="154"/>
      <c r="BE1463" s="154"/>
      <c r="BF1463" s="154"/>
      <c r="BG1463" s="154"/>
      <c r="BH1463" s="154"/>
      <c r="BI1463" s="154"/>
      <c r="BJ1463" s="154"/>
      <c r="BK1463" s="154"/>
      <c r="BL1463" s="154"/>
      <c r="BM1463" s="154"/>
      <c r="BN1463" s="154"/>
      <c r="BO1463" s="154"/>
      <c r="BP1463" s="154"/>
      <c r="BQ1463" s="154"/>
      <c r="BR1463" s="154"/>
      <c r="BS1463" s="154"/>
      <c r="BT1463" s="154"/>
      <c r="BU1463" s="154"/>
      <c r="BV1463" s="154"/>
      <c r="BW1463" s="154"/>
      <c r="BX1463" s="154"/>
      <c r="BY1463" s="154"/>
      <c r="BZ1463" s="154"/>
      <c r="CA1463" s="154"/>
      <c r="CB1463" s="154"/>
      <c r="CC1463" s="154"/>
      <c r="CD1463" s="154"/>
      <c r="CE1463" s="154"/>
      <c r="CF1463" s="154"/>
      <c r="CG1463" s="154"/>
      <c r="CH1463" s="154"/>
      <c r="CI1463" s="154"/>
      <c r="CJ1463" s="154"/>
      <c r="CK1463" s="154"/>
      <c r="CL1463" s="154"/>
      <c r="CM1463" s="154"/>
      <c r="CN1463" s="154"/>
      <c r="CO1463" s="154"/>
      <c r="CP1463" s="154"/>
      <c r="CQ1463" s="154"/>
      <c r="CR1463" s="154"/>
      <c r="CS1463" s="154"/>
      <c r="CT1463" s="154"/>
      <c r="CU1463" s="154"/>
      <c r="CV1463" s="154"/>
      <c r="CW1463" s="154"/>
      <c r="CX1463" s="154"/>
      <c r="CY1463" s="154"/>
      <c r="CZ1463" s="154"/>
      <c r="DA1463" s="154"/>
      <c r="DB1463" s="154"/>
      <c r="DC1463" s="154"/>
      <c r="DD1463" s="154"/>
      <c r="DE1463" s="154"/>
      <c r="DF1463" s="154"/>
      <c r="DG1463" s="154"/>
      <c r="DH1463" s="154"/>
      <c r="DI1463" s="154"/>
      <c r="DJ1463" s="154"/>
      <c r="DK1463" s="154"/>
      <c r="DL1463" s="154"/>
      <c r="DM1463" s="154"/>
      <c r="DN1463" s="154"/>
      <c r="DO1463" s="154"/>
      <c r="DP1463" s="154"/>
      <c r="DQ1463" s="154"/>
      <c r="DR1463" s="154"/>
      <c r="DS1463" s="154"/>
      <c r="DT1463" s="154"/>
      <c r="DU1463" s="154"/>
      <c r="DV1463" s="154"/>
      <c r="DW1463" s="154"/>
      <c r="DX1463" s="154"/>
      <c r="DY1463" s="154"/>
      <c r="DZ1463" s="154"/>
      <c r="EA1463" s="154"/>
      <c r="EB1463" s="154"/>
      <c r="EC1463" s="154"/>
      <c r="ED1463" s="154"/>
      <c r="EE1463" s="154"/>
      <c r="EF1463" s="154"/>
      <c r="EG1463" s="154"/>
      <c r="EH1463" s="154"/>
      <c r="EI1463" s="154"/>
      <c r="EJ1463" s="154"/>
      <c r="EK1463" s="154"/>
      <c r="EL1463" s="154"/>
      <c r="EM1463" s="154"/>
      <c r="EN1463" s="154"/>
      <c r="EO1463" s="154"/>
      <c r="EP1463" s="154"/>
      <c r="EQ1463" s="154"/>
      <c r="ER1463" s="154"/>
      <c r="ES1463" s="154"/>
      <c r="ET1463" s="154"/>
      <c r="EU1463" s="154"/>
      <c r="EV1463" s="154"/>
    </row>
    <row r="1464" spans="32:152" ht="12.75">
      <c r="AF1464" s="154"/>
      <c r="AG1464" s="154"/>
      <c r="AH1464" s="154"/>
      <c r="AI1464" s="154"/>
      <c r="AJ1464" s="154"/>
      <c r="AK1464" s="154"/>
      <c r="AL1464" s="154"/>
      <c r="AM1464" s="154"/>
      <c r="AN1464" s="154"/>
      <c r="AO1464" s="154"/>
      <c r="AP1464" s="154"/>
      <c r="AQ1464" s="154"/>
      <c r="AR1464" s="154"/>
      <c r="AS1464" s="154"/>
      <c r="AT1464" s="154"/>
      <c r="AU1464" s="154"/>
      <c r="AV1464" s="154"/>
      <c r="AW1464" s="154"/>
      <c r="AX1464" s="154"/>
      <c r="AY1464" s="154"/>
      <c r="AZ1464" s="154"/>
      <c r="BA1464" s="154"/>
      <c r="BB1464" s="154"/>
      <c r="BC1464" s="154"/>
      <c r="BD1464" s="154"/>
      <c r="BE1464" s="154"/>
      <c r="BF1464" s="154"/>
      <c r="BG1464" s="154"/>
      <c r="BH1464" s="154"/>
      <c r="BI1464" s="154"/>
      <c r="BJ1464" s="154"/>
      <c r="BK1464" s="154"/>
      <c r="BL1464" s="154"/>
      <c r="BM1464" s="154"/>
      <c r="BN1464" s="154"/>
      <c r="BO1464" s="154"/>
      <c r="BP1464" s="154"/>
      <c r="BQ1464" s="154"/>
      <c r="BR1464" s="154"/>
      <c r="BS1464" s="154"/>
      <c r="BT1464" s="154"/>
      <c r="BU1464" s="154"/>
      <c r="BV1464" s="154"/>
      <c r="BW1464" s="154"/>
      <c r="BX1464" s="154"/>
      <c r="BY1464" s="154"/>
      <c r="BZ1464" s="154"/>
      <c r="CA1464" s="154"/>
      <c r="CB1464" s="154"/>
      <c r="CC1464" s="154"/>
      <c r="CD1464" s="154"/>
      <c r="CE1464" s="154"/>
      <c r="CF1464" s="154"/>
      <c r="CG1464" s="154"/>
      <c r="CH1464" s="154"/>
      <c r="CI1464" s="154"/>
      <c r="CJ1464" s="154"/>
      <c r="CK1464" s="154"/>
      <c r="CL1464" s="154"/>
      <c r="CM1464" s="154"/>
      <c r="CN1464" s="154"/>
      <c r="CO1464" s="154"/>
      <c r="CP1464" s="154"/>
      <c r="CQ1464" s="154"/>
      <c r="CR1464" s="154"/>
      <c r="CS1464" s="154"/>
      <c r="CT1464" s="154"/>
      <c r="CU1464" s="154"/>
      <c r="CV1464" s="154"/>
      <c r="CW1464" s="154"/>
      <c r="CX1464" s="154"/>
      <c r="CY1464" s="154"/>
      <c r="CZ1464" s="154"/>
      <c r="DA1464" s="154"/>
      <c r="DB1464" s="154"/>
      <c r="DC1464" s="154"/>
      <c r="DD1464" s="154"/>
      <c r="DE1464" s="154"/>
      <c r="DF1464" s="154"/>
      <c r="DG1464" s="154"/>
      <c r="DH1464" s="154"/>
      <c r="DI1464" s="154"/>
      <c r="DJ1464" s="154"/>
      <c r="DK1464" s="154"/>
      <c r="DL1464" s="154"/>
      <c r="DM1464" s="154"/>
      <c r="DN1464" s="154"/>
      <c r="DO1464" s="154"/>
      <c r="DP1464" s="154"/>
      <c r="DQ1464" s="154"/>
      <c r="DR1464" s="154"/>
      <c r="DS1464" s="154"/>
      <c r="DT1464" s="154"/>
      <c r="DU1464" s="154"/>
      <c r="DV1464" s="154"/>
      <c r="DW1464" s="154"/>
      <c r="DX1464" s="154"/>
      <c r="DY1464" s="154"/>
      <c r="DZ1464" s="154"/>
      <c r="EA1464" s="154"/>
      <c r="EB1464" s="154"/>
      <c r="EC1464" s="154"/>
      <c r="ED1464" s="154"/>
      <c r="EE1464" s="154"/>
      <c r="EF1464" s="154"/>
      <c r="EG1464" s="154"/>
      <c r="EH1464" s="154"/>
      <c r="EI1464" s="154"/>
      <c r="EJ1464" s="154"/>
      <c r="EK1464" s="154"/>
      <c r="EL1464" s="154"/>
      <c r="EM1464" s="154"/>
      <c r="EN1464" s="154"/>
      <c r="EO1464" s="154"/>
      <c r="EP1464" s="154"/>
      <c r="EQ1464" s="154"/>
      <c r="ER1464" s="154"/>
      <c r="ES1464" s="154"/>
      <c r="ET1464" s="154"/>
      <c r="EU1464" s="154"/>
      <c r="EV1464" s="154"/>
    </row>
    <row r="1465" spans="32:152" ht="12.75">
      <c r="AF1465" s="154"/>
      <c r="AG1465" s="154"/>
      <c r="AH1465" s="154"/>
      <c r="AI1465" s="154"/>
      <c r="AJ1465" s="154"/>
      <c r="AK1465" s="154"/>
      <c r="AL1465" s="154"/>
      <c r="AM1465" s="154"/>
      <c r="AN1465" s="154"/>
      <c r="AO1465" s="154"/>
      <c r="AP1465" s="154"/>
      <c r="AQ1465" s="154"/>
      <c r="AR1465" s="154"/>
      <c r="AS1465" s="154"/>
      <c r="AT1465" s="154"/>
      <c r="AU1465" s="154"/>
      <c r="AV1465" s="154"/>
      <c r="AW1465" s="154"/>
      <c r="AX1465" s="154"/>
      <c r="AY1465" s="154"/>
      <c r="AZ1465" s="154"/>
      <c r="BA1465" s="154"/>
      <c r="BB1465" s="154"/>
      <c r="BC1465" s="154"/>
      <c r="BD1465" s="154"/>
      <c r="BE1465" s="154"/>
      <c r="BF1465" s="154"/>
      <c r="BG1465" s="154"/>
      <c r="BH1465" s="154"/>
      <c r="BI1465" s="154"/>
      <c r="BJ1465" s="154"/>
      <c r="BK1465" s="154"/>
      <c r="BL1465" s="154"/>
      <c r="BM1465" s="154"/>
      <c r="BN1465" s="154"/>
      <c r="BO1465" s="154"/>
      <c r="BP1465" s="154"/>
      <c r="BQ1465" s="154"/>
      <c r="BR1465" s="154"/>
      <c r="BS1465" s="154"/>
      <c r="BT1465" s="154"/>
      <c r="BU1465" s="154"/>
      <c r="BV1465" s="154"/>
      <c r="BW1465" s="154"/>
      <c r="BX1465" s="154"/>
      <c r="BY1465" s="154"/>
      <c r="BZ1465" s="154"/>
      <c r="CA1465" s="154"/>
      <c r="CB1465" s="154"/>
      <c r="CC1465" s="154"/>
      <c r="CD1465" s="154"/>
      <c r="CE1465" s="154"/>
      <c r="CF1465" s="154"/>
      <c r="CG1465" s="154"/>
      <c r="CH1465" s="154"/>
      <c r="CI1465" s="154"/>
      <c r="CJ1465" s="154"/>
      <c r="CK1465" s="154"/>
      <c r="CL1465" s="154"/>
      <c r="CM1465" s="154"/>
      <c r="CN1465" s="154"/>
      <c r="CO1465" s="154"/>
      <c r="CP1465" s="154"/>
      <c r="CQ1465" s="154"/>
      <c r="CR1465" s="154"/>
      <c r="CS1465" s="154"/>
      <c r="CT1465" s="154"/>
      <c r="CU1465" s="154"/>
      <c r="CV1465" s="154"/>
      <c r="CW1465" s="154"/>
      <c r="CX1465" s="154"/>
      <c r="CY1465" s="154"/>
      <c r="CZ1465" s="154"/>
      <c r="DA1465" s="154"/>
      <c r="DB1465" s="154"/>
      <c r="DC1465" s="154"/>
      <c r="DD1465" s="154"/>
      <c r="DE1465" s="154"/>
      <c r="DF1465" s="154"/>
      <c r="DG1465" s="154"/>
      <c r="DH1465" s="154"/>
      <c r="DI1465" s="154"/>
      <c r="DJ1465" s="154"/>
      <c r="DK1465" s="154"/>
      <c r="DL1465" s="154"/>
      <c r="DM1465" s="154"/>
      <c r="DN1465" s="154"/>
      <c r="DO1465" s="154"/>
      <c r="DP1465" s="154"/>
      <c r="DQ1465" s="154"/>
      <c r="DR1465" s="154"/>
      <c r="DS1465" s="154"/>
      <c r="DT1465" s="154"/>
      <c r="DU1465" s="154"/>
      <c r="DV1465" s="154"/>
      <c r="DW1465" s="154"/>
      <c r="DX1465" s="154"/>
      <c r="DY1465" s="154"/>
      <c r="DZ1465" s="154"/>
      <c r="EA1465" s="154"/>
      <c r="EB1465" s="154"/>
      <c r="EC1465" s="154"/>
      <c r="ED1465" s="154"/>
      <c r="EE1465" s="154"/>
      <c r="EF1465" s="154"/>
      <c r="EG1465" s="154"/>
      <c r="EH1465" s="154"/>
      <c r="EI1465" s="154"/>
      <c r="EJ1465" s="154"/>
      <c r="EK1465" s="154"/>
      <c r="EL1465" s="154"/>
      <c r="EM1465" s="154"/>
      <c r="EN1465" s="154"/>
      <c r="EO1465" s="154"/>
      <c r="EP1465" s="154"/>
      <c r="EQ1465" s="154"/>
      <c r="ER1465" s="154"/>
      <c r="ES1465" s="154"/>
      <c r="ET1465" s="154"/>
      <c r="EU1465" s="154"/>
      <c r="EV1465" s="154"/>
    </row>
    <row r="1466" spans="32:152" ht="12.75">
      <c r="AF1466" s="154"/>
      <c r="AG1466" s="154"/>
      <c r="AH1466" s="154"/>
      <c r="AI1466" s="154"/>
      <c r="AJ1466" s="154"/>
      <c r="AK1466" s="154"/>
      <c r="AL1466" s="154"/>
      <c r="AM1466" s="154"/>
      <c r="AN1466" s="154"/>
      <c r="AO1466" s="154"/>
      <c r="AP1466" s="154"/>
      <c r="AQ1466" s="154"/>
      <c r="AR1466" s="154"/>
      <c r="AS1466" s="154"/>
      <c r="AT1466" s="154"/>
      <c r="AU1466" s="154"/>
      <c r="AV1466" s="154"/>
      <c r="AW1466" s="154"/>
      <c r="AX1466" s="154"/>
      <c r="AY1466" s="154"/>
      <c r="AZ1466" s="154"/>
      <c r="BA1466" s="154"/>
      <c r="BB1466" s="154"/>
      <c r="BC1466" s="154"/>
      <c r="BD1466" s="154"/>
      <c r="BE1466" s="154"/>
      <c r="BF1466" s="154"/>
      <c r="BG1466" s="154"/>
      <c r="BH1466" s="154"/>
      <c r="BI1466" s="154"/>
      <c r="BJ1466" s="154"/>
      <c r="BK1466" s="154"/>
      <c r="BL1466" s="154"/>
      <c r="BM1466" s="154"/>
      <c r="BN1466" s="154"/>
      <c r="BO1466" s="154"/>
      <c r="BP1466" s="154"/>
      <c r="BQ1466" s="154"/>
      <c r="BR1466" s="154"/>
      <c r="BS1466" s="154"/>
      <c r="BT1466" s="154"/>
      <c r="BU1466" s="154"/>
      <c r="BV1466" s="154"/>
      <c r="BW1466" s="154"/>
      <c r="BX1466" s="154"/>
      <c r="BY1466" s="154"/>
      <c r="BZ1466" s="154"/>
      <c r="CA1466" s="154"/>
      <c r="CB1466" s="154"/>
      <c r="CC1466" s="154"/>
      <c r="CD1466" s="154"/>
      <c r="CE1466" s="154"/>
      <c r="CF1466" s="154"/>
      <c r="CG1466" s="154"/>
      <c r="CH1466" s="154"/>
      <c r="CI1466" s="154"/>
      <c r="CJ1466" s="154"/>
      <c r="CK1466" s="154"/>
      <c r="CL1466" s="154"/>
      <c r="CM1466" s="154"/>
      <c r="CN1466" s="154"/>
      <c r="CO1466" s="154"/>
      <c r="CP1466" s="154"/>
      <c r="CQ1466" s="154"/>
      <c r="CR1466" s="154"/>
      <c r="CS1466" s="154"/>
      <c r="CT1466" s="154"/>
      <c r="CU1466" s="154"/>
      <c r="CV1466" s="154"/>
      <c r="CW1466" s="154"/>
      <c r="CX1466" s="154"/>
      <c r="CY1466" s="154"/>
      <c r="CZ1466" s="154"/>
      <c r="DA1466" s="154"/>
      <c r="DB1466" s="154"/>
      <c r="DC1466" s="154"/>
      <c r="DD1466" s="154"/>
      <c r="DE1466" s="154"/>
      <c r="DF1466" s="154"/>
      <c r="DG1466" s="154"/>
      <c r="DH1466" s="154"/>
      <c r="DI1466" s="154"/>
      <c r="DJ1466" s="154"/>
      <c r="DK1466" s="154"/>
      <c r="DL1466" s="154"/>
      <c r="DM1466" s="154"/>
      <c r="DN1466" s="154"/>
      <c r="DO1466" s="154"/>
      <c r="DP1466" s="154"/>
      <c r="DQ1466" s="154"/>
      <c r="DR1466" s="154"/>
      <c r="DS1466" s="154"/>
      <c r="DT1466" s="154"/>
      <c r="DU1466" s="154"/>
      <c r="DV1466" s="154"/>
      <c r="DW1466" s="154"/>
      <c r="DX1466" s="154"/>
      <c r="DY1466" s="154"/>
      <c r="DZ1466" s="154"/>
      <c r="EA1466" s="154"/>
      <c r="EB1466" s="154"/>
      <c r="EC1466" s="154"/>
      <c r="ED1466" s="154"/>
      <c r="EE1466" s="154"/>
      <c r="EF1466" s="154"/>
      <c r="EG1466" s="154"/>
      <c r="EH1466" s="154"/>
      <c r="EI1466" s="154"/>
      <c r="EJ1466" s="154"/>
      <c r="EK1466" s="154"/>
      <c r="EL1466" s="154"/>
      <c r="EM1466" s="154"/>
      <c r="EN1466" s="154"/>
      <c r="EO1466" s="154"/>
      <c r="EP1466" s="154"/>
      <c r="EQ1466" s="154"/>
      <c r="ER1466" s="154"/>
      <c r="ES1466" s="154"/>
      <c r="ET1466" s="154"/>
      <c r="EU1466" s="154"/>
      <c r="EV1466" s="154"/>
    </row>
    <row r="1467" spans="32:152" ht="12.75">
      <c r="AF1467" s="154"/>
      <c r="AG1467" s="154"/>
      <c r="AH1467" s="154"/>
      <c r="AI1467" s="154"/>
      <c r="AJ1467" s="154"/>
      <c r="AK1467" s="154"/>
      <c r="AL1467" s="154"/>
      <c r="AM1467" s="154"/>
      <c r="AN1467" s="154"/>
      <c r="AO1467" s="154"/>
      <c r="AP1467" s="154"/>
      <c r="AQ1467" s="154"/>
      <c r="AR1467" s="154"/>
      <c r="AS1467" s="154"/>
      <c r="AT1467" s="154"/>
      <c r="AU1467" s="154"/>
      <c r="AV1467" s="154"/>
      <c r="AW1467" s="154"/>
      <c r="AX1467" s="154"/>
      <c r="AY1467" s="154"/>
      <c r="AZ1467" s="154"/>
      <c r="BA1467" s="154"/>
      <c r="BB1467" s="154"/>
      <c r="BC1467" s="154"/>
      <c r="BD1467" s="154"/>
      <c r="BE1467" s="154"/>
      <c r="BF1467" s="154"/>
      <c r="BG1467" s="154"/>
      <c r="BH1467" s="154"/>
      <c r="BI1467" s="154"/>
      <c r="BJ1467" s="154"/>
      <c r="BK1467" s="154"/>
      <c r="BL1467" s="154"/>
      <c r="BM1467" s="154"/>
      <c r="BN1467" s="154"/>
      <c r="BO1467" s="154"/>
      <c r="BP1467" s="154"/>
      <c r="BQ1467" s="154"/>
      <c r="BR1467" s="154"/>
      <c r="BS1467" s="154"/>
      <c r="BT1467" s="154"/>
      <c r="BU1467" s="154"/>
      <c r="BV1467" s="154"/>
      <c r="BW1467" s="154"/>
      <c r="BX1467" s="154"/>
      <c r="BY1467" s="154"/>
      <c r="BZ1467" s="154"/>
      <c r="CA1467" s="154"/>
      <c r="CB1467" s="154"/>
      <c r="CC1467" s="154"/>
      <c r="CD1467" s="154"/>
      <c r="CE1467" s="154"/>
      <c r="CF1467" s="154"/>
      <c r="CG1467" s="154"/>
      <c r="CH1467" s="154"/>
      <c r="CI1467" s="154"/>
      <c r="CJ1467" s="154"/>
      <c r="CK1467" s="154"/>
      <c r="CL1467" s="154"/>
      <c r="CM1467" s="154"/>
      <c r="CN1467" s="154"/>
      <c r="CO1467" s="154"/>
      <c r="CP1467" s="154"/>
      <c r="CQ1467" s="154"/>
      <c r="CR1467" s="154"/>
      <c r="CS1467" s="154"/>
      <c r="CT1467" s="154"/>
      <c r="CU1467" s="154"/>
      <c r="CV1467" s="154"/>
      <c r="CW1467" s="154"/>
      <c r="CX1467" s="154"/>
      <c r="CY1467" s="154"/>
      <c r="CZ1467" s="154"/>
      <c r="DA1467" s="154"/>
      <c r="DB1467" s="154"/>
      <c r="DC1467" s="154"/>
      <c r="DD1467" s="154"/>
      <c r="DE1467" s="154"/>
      <c r="DF1467" s="154"/>
      <c r="DG1467" s="154"/>
      <c r="DH1467" s="154"/>
      <c r="DI1467" s="154"/>
      <c r="DJ1467" s="154"/>
      <c r="DK1467" s="154"/>
      <c r="DL1467" s="154"/>
      <c r="DM1467" s="154"/>
      <c r="DN1467" s="154"/>
      <c r="DO1467" s="154"/>
      <c r="DP1467" s="154"/>
      <c r="DQ1467" s="154"/>
      <c r="DR1467" s="154"/>
      <c r="DS1467" s="154"/>
      <c r="DT1467" s="154"/>
      <c r="DU1467" s="154"/>
      <c r="DV1467" s="154"/>
      <c r="DW1467" s="154"/>
      <c r="DX1467" s="154"/>
      <c r="DY1467" s="154"/>
      <c r="DZ1467" s="154"/>
      <c r="EA1467" s="154"/>
      <c r="EB1467" s="154"/>
      <c r="EC1467" s="154"/>
      <c r="ED1467" s="154"/>
      <c r="EE1467" s="154"/>
      <c r="EF1467" s="154"/>
      <c r="EG1467" s="154"/>
      <c r="EH1467" s="154"/>
      <c r="EI1467" s="154"/>
      <c r="EJ1467" s="154"/>
      <c r="EK1467" s="154"/>
      <c r="EL1467" s="154"/>
      <c r="EM1467" s="154"/>
      <c r="EN1467" s="154"/>
      <c r="EO1467" s="154"/>
      <c r="EP1467" s="154"/>
      <c r="EQ1467" s="154"/>
      <c r="ER1467" s="154"/>
      <c r="ES1467" s="154"/>
      <c r="ET1467" s="154"/>
      <c r="EU1467" s="154"/>
      <c r="EV1467" s="154"/>
    </row>
    <row r="1468" spans="32:152" ht="12.75">
      <c r="AF1468" s="154"/>
      <c r="AG1468" s="154"/>
      <c r="AH1468" s="154"/>
      <c r="AI1468" s="154"/>
      <c r="AJ1468" s="154"/>
      <c r="AK1468" s="154"/>
      <c r="AL1468" s="154"/>
      <c r="AM1468" s="154"/>
      <c r="AN1468" s="154"/>
      <c r="AO1468" s="154"/>
      <c r="AP1468" s="154"/>
      <c r="AQ1468" s="154"/>
      <c r="AR1468" s="154"/>
      <c r="AS1468" s="154"/>
      <c r="AT1468" s="154"/>
      <c r="AU1468" s="154"/>
      <c r="AV1468" s="154"/>
      <c r="AW1468" s="154"/>
      <c r="AX1468" s="154"/>
      <c r="AY1468" s="154"/>
      <c r="AZ1468" s="154"/>
      <c r="BA1468" s="154"/>
      <c r="BB1468" s="154"/>
      <c r="BC1468" s="154"/>
      <c r="BD1468" s="154"/>
      <c r="BE1468" s="154"/>
      <c r="BF1468" s="154"/>
      <c r="BG1468" s="154"/>
      <c r="BH1468" s="154"/>
      <c r="BI1468" s="154"/>
      <c r="BJ1468" s="154"/>
      <c r="BK1468" s="154"/>
      <c r="BL1468" s="154"/>
      <c r="BM1468" s="154"/>
      <c r="BN1468" s="154"/>
      <c r="BO1468" s="154"/>
      <c r="BP1468" s="154"/>
      <c r="BQ1468" s="154"/>
      <c r="BR1468" s="154"/>
      <c r="BS1468" s="154"/>
      <c r="BT1468" s="154"/>
      <c r="BU1468" s="154"/>
      <c r="BV1468" s="154"/>
      <c r="BW1468" s="154"/>
      <c r="BX1468" s="154"/>
      <c r="BY1468" s="154"/>
      <c r="BZ1468" s="154"/>
      <c r="CA1468" s="154"/>
      <c r="CB1468" s="154"/>
      <c r="CC1468" s="154"/>
      <c r="CD1468" s="154"/>
      <c r="CE1468" s="154"/>
      <c r="CF1468" s="154"/>
      <c r="CG1468" s="154"/>
      <c r="CH1468" s="154"/>
      <c r="CI1468" s="154"/>
      <c r="CJ1468" s="154"/>
      <c r="CK1468" s="154"/>
      <c r="CL1468" s="154"/>
      <c r="CM1468" s="154"/>
      <c r="CN1468" s="154"/>
      <c r="CO1468" s="154"/>
      <c r="CP1468" s="154"/>
      <c r="CQ1468" s="154"/>
      <c r="CR1468" s="154"/>
      <c r="CS1468" s="154"/>
      <c r="CT1468" s="154"/>
      <c r="CU1468" s="154"/>
      <c r="CV1468" s="154"/>
      <c r="CW1468" s="154"/>
      <c r="CX1468" s="154"/>
      <c r="CY1468" s="154"/>
      <c r="CZ1468" s="154"/>
      <c r="DA1468" s="154"/>
      <c r="DB1468" s="154"/>
      <c r="DC1468" s="154"/>
      <c r="DD1468" s="154"/>
      <c r="DE1468" s="154"/>
      <c r="DF1468" s="154"/>
      <c r="DG1468" s="154"/>
      <c r="DH1468" s="154"/>
      <c r="DI1468" s="154"/>
      <c r="DJ1468" s="154"/>
      <c r="DK1468" s="154"/>
      <c r="DL1468" s="154"/>
      <c r="DM1468" s="154"/>
      <c r="DN1468" s="154"/>
      <c r="DO1468" s="154"/>
      <c r="DP1468" s="154"/>
      <c r="DQ1468" s="154"/>
      <c r="DR1468" s="154"/>
      <c r="DS1468" s="154"/>
      <c r="DT1468" s="154"/>
      <c r="DU1468" s="154"/>
      <c r="DV1468" s="154"/>
      <c r="DW1468" s="154"/>
      <c r="DX1468" s="154"/>
      <c r="DY1468" s="154"/>
      <c r="DZ1468" s="154"/>
      <c r="EA1468" s="154"/>
      <c r="EB1468" s="154"/>
      <c r="EC1468" s="154"/>
      <c r="ED1468" s="154"/>
      <c r="EE1468" s="154"/>
      <c r="EF1468" s="154"/>
      <c r="EG1468" s="154"/>
      <c r="EH1468" s="154"/>
      <c r="EI1468" s="154"/>
      <c r="EJ1468" s="154"/>
      <c r="EK1468" s="154"/>
      <c r="EL1468" s="154"/>
      <c r="EM1468" s="154"/>
      <c r="EN1468" s="154"/>
      <c r="EO1468" s="154"/>
      <c r="EP1468" s="154"/>
      <c r="EQ1468" s="154"/>
      <c r="ER1468" s="154"/>
      <c r="ES1468" s="154"/>
      <c r="ET1468" s="154"/>
      <c r="EU1468" s="154"/>
      <c r="EV1468" s="154"/>
    </row>
    <row r="1469" spans="32:152" ht="12.75">
      <c r="AF1469" s="154"/>
      <c r="AG1469" s="154"/>
      <c r="AH1469" s="154"/>
      <c r="AI1469" s="154"/>
      <c r="AJ1469" s="154"/>
      <c r="AK1469" s="154"/>
      <c r="AL1469" s="154"/>
      <c r="AM1469" s="154"/>
      <c r="AN1469" s="154"/>
      <c r="AO1469" s="154"/>
      <c r="AP1469" s="154"/>
      <c r="AQ1469" s="154"/>
      <c r="AR1469" s="154"/>
      <c r="AS1469" s="154"/>
      <c r="AT1469" s="154"/>
      <c r="AU1469" s="154"/>
      <c r="AV1469" s="154"/>
      <c r="AW1469" s="154"/>
      <c r="AX1469" s="154"/>
      <c r="AY1469" s="154"/>
      <c r="AZ1469" s="154"/>
      <c r="BA1469" s="154"/>
      <c r="BB1469" s="154"/>
      <c r="BC1469" s="154"/>
      <c r="BD1469" s="154"/>
      <c r="BE1469" s="154"/>
      <c r="BF1469" s="154"/>
      <c r="BG1469" s="154"/>
      <c r="BH1469" s="154"/>
      <c r="BI1469" s="154"/>
      <c r="BJ1469" s="154"/>
      <c r="BK1469" s="154"/>
      <c r="BL1469" s="154"/>
      <c r="BM1469" s="154"/>
      <c r="BN1469" s="154"/>
      <c r="BO1469" s="154"/>
      <c r="BP1469" s="154"/>
      <c r="BQ1469" s="154"/>
      <c r="BR1469" s="154"/>
      <c r="BS1469" s="154"/>
      <c r="BT1469" s="154"/>
      <c r="BU1469" s="154"/>
      <c r="BV1469" s="154"/>
      <c r="BW1469" s="154"/>
      <c r="BX1469" s="154"/>
      <c r="BY1469" s="154"/>
      <c r="BZ1469" s="154"/>
      <c r="CA1469" s="154"/>
      <c r="CB1469" s="154"/>
      <c r="CC1469" s="154"/>
      <c r="CD1469" s="154"/>
      <c r="CE1469" s="154"/>
      <c r="CF1469" s="154"/>
      <c r="CG1469" s="154"/>
      <c r="CH1469" s="154"/>
      <c r="CI1469" s="154"/>
      <c r="CJ1469" s="154"/>
      <c r="CK1469" s="154"/>
      <c r="CL1469" s="154"/>
      <c r="CM1469" s="154"/>
      <c r="CN1469" s="154"/>
      <c r="CO1469" s="154"/>
      <c r="CP1469" s="154"/>
      <c r="CQ1469" s="154"/>
      <c r="CR1469" s="154"/>
      <c r="CS1469" s="154"/>
      <c r="CT1469" s="154"/>
      <c r="CU1469" s="154"/>
      <c r="CV1469" s="154"/>
      <c r="CW1469" s="154"/>
      <c r="CX1469" s="154"/>
      <c r="CY1469" s="154"/>
      <c r="CZ1469" s="154"/>
      <c r="DA1469" s="154"/>
      <c r="DB1469" s="154"/>
      <c r="DC1469" s="154"/>
      <c r="DD1469" s="154"/>
      <c r="DE1469" s="154"/>
      <c r="DF1469" s="154"/>
      <c r="DG1469" s="154"/>
      <c r="DH1469" s="154"/>
      <c r="DI1469" s="154"/>
      <c r="DJ1469" s="154"/>
      <c r="DK1469" s="154"/>
      <c r="DL1469" s="154"/>
      <c r="DM1469" s="154"/>
      <c r="DN1469" s="154"/>
      <c r="DO1469" s="154"/>
      <c r="DP1469" s="154"/>
      <c r="DQ1469" s="154"/>
      <c r="DR1469" s="154"/>
      <c r="DS1469" s="154"/>
      <c r="DT1469" s="154"/>
      <c r="DU1469" s="154"/>
      <c r="DV1469" s="154"/>
      <c r="DW1469" s="154"/>
      <c r="DX1469" s="154"/>
      <c r="DY1469" s="154"/>
      <c r="DZ1469" s="154"/>
      <c r="EA1469" s="154"/>
      <c r="EB1469" s="154"/>
      <c r="EC1469" s="154"/>
      <c r="ED1469" s="154"/>
      <c r="EE1469" s="154"/>
      <c r="EF1469" s="154"/>
      <c r="EG1469" s="154"/>
      <c r="EH1469" s="154"/>
      <c r="EI1469" s="154"/>
      <c r="EJ1469" s="154"/>
      <c r="EK1469" s="154"/>
      <c r="EL1469" s="154"/>
      <c r="EM1469" s="154"/>
      <c r="EN1469" s="154"/>
      <c r="EO1469" s="154"/>
      <c r="EP1469" s="154"/>
      <c r="EQ1469" s="154"/>
      <c r="ER1469" s="154"/>
      <c r="ES1469" s="154"/>
      <c r="ET1469" s="154"/>
      <c r="EU1469" s="154"/>
      <c r="EV1469" s="154"/>
    </row>
    <row r="1470" spans="32:152" ht="12.75">
      <c r="AF1470" s="154"/>
      <c r="AG1470" s="154"/>
      <c r="AH1470" s="154"/>
      <c r="AI1470" s="154"/>
      <c r="AJ1470" s="154"/>
      <c r="AK1470" s="154"/>
      <c r="AL1470" s="154"/>
      <c r="AM1470" s="154"/>
      <c r="AN1470" s="154"/>
      <c r="AO1470" s="154"/>
      <c r="AP1470" s="154"/>
      <c r="AQ1470" s="154"/>
      <c r="AR1470" s="154"/>
      <c r="AS1470" s="154"/>
      <c r="AT1470" s="154"/>
      <c r="AU1470" s="154"/>
      <c r="AV1470" s="154"/>
      <c r="AW1470" s="154"/>
      <c r="AX1470" s="154"/>
      <c r="AY1470" s="154"/>
      <c r="AZ1470" s="154"/>
      <c r="BA1470" s="154"/>
      <c r="BB1470" s="154"/>
      <c r="BC1470" s="154"/>
      <c r="BD1470" s="154"/>
      <c r="BE1470" s="154"/>
      <c r="BF1470" s="154"/>
      <c r="BG1470" s="154"/>
      <c r="BH1470" s="154"/>
      <c r="BI1470" s="154"/>
      <c r="BJ1470" s="154"/>
      <c r="BK1470" s="154"/>
      <c r="BL1470" s="154"/>
      <c r="BM1470" s="154"/>
      <c r="BN1470" s="154"/>
      <c r="BO1470" s="154"/>
      <c r="BP1470" s="154"/>
      <c r="BQ1470" s="154"/>
      <c r="BR1470" s="154"/>
      <c r="BS1470" s="154"/>
      <c r="BT1470" s="154"/>
      <c r="BU1470" s="154"/>
      <c r="BV1470" s="154"/>
      <c r="BW1470" s="154"/>
      <c r="BX1470" s="154"/>
      <c r="BY1470" s="154"/>
      <c r="BZ1470" s="154"/>
      <c r="CA1470" s="154"/>
      <c r="CB1470" s="154"/>
      <c r="CC1470" s="154"/>
      <c r="CD1470" s="154"/>
      <c r="CE1470" s="154"/>
      <c r="CF1470" s="154"/>
      <c r="CG1470" s="154"/>
      <c r="CH1470" s="154"/>
      <c r="CI1470" s="154"/>
      <c r="CJ1470" s="154"/>
      <c r="CK1470" s="154"/>
      <c r="CL1470" s="154"/>
      <c r="CM1470" s="154"/>
      <c r="CN1470" s="154"/>
      <c r="CO1470" s="154"/>
      <c r="CP1470" s="154"/>
      <c r="CQ1470" s="154"/>
      <c r="CR1470" s="154"/>
      <c r="CS1470" s="154"/>
      <c r="CT1470" s="154"/>
      <c r="CU1470" s="154"/>
      <c r="CV1470" s="154"/>
      <c r="CW1470" s="154"/>
      <c r="CX1470" s="154"/>
      <c r="CY1470" s="154"/>
      <c r="CZ1470" s="154"/>
      <c r="DA1470" s="154"/>
      <c r="DB1470" s="154"/>
      <c r="DC1470" s="154"/>
      <c r="DD1470" s="154"/>
      <c r="DE1470" s="154"/>
      <c r="DF1470" s="154"/>
      <c r="DG1470" s="154"/>
      <c r="DH1470" s="154"/>
      <c r="DI1470" s="154"/>
      <c r="DJ1470" s="154"/>
      <c r="DK1470" s="154"/>
      <c r="DL1470" s="154"/>
      <c r="DM1470" s="154"/>
      <c r="DN1470" s="154"/>
      <c r="DO1470" s="154"/>
      <c r="DP1470" s="154"/>
      <c r="DQ1470" s="154"/>
      <c r="DR1470" s="154"/>
      <c r="DS1470" s="154"/>
      <c r="DT1470" s="154"/>
      <c r="DU1470" s="154"/>
      <c r="DV1470" s="154"/>
      <c r="DW1470" s="154"/>
      <c r="DX1470" s="154"/>
      <c r="DY1470" s="154"/>
      <c r="DZ1470" s="154"/>
      <c r="EA1470" s="154"/>
      <c r="EB1470" s="154"/>
      <c r="EC1470" s="154"/>
      <c r="ED1470" s="154"/>
      <c r="EE1470" s="154"/>
      <c r="EF1470" s="154"/>
      <c r="EG1470" s="154"/>
      <c r="EH1470" s="154"/>
      <c r="EI1470" s="154"/>
      <c r="EJ1470" s="154"/>
      <c r="EK1470" s="154"/>
      <c r="EL1470" s="154"/>
      <c r="EM1470" s="154"/>
      <c r="EN1470" s="154"/>
      <c r="EO1470" s="154"/>
      <c r="EP1470" s="154"/>
      <c r="EQ1470" s="154"/>
      <c r="ER1470" s="154"/>
      <c r="ES1470" s="154"/>
      <c r="ET1470" s="154"/>
      <c r="EU1470" s="154"/>
      <c r="EV1470" s="154"/>
    </row>
    <row r="1471" spans="32:152" ht="12.75">
      <c r="AF1471" s="154"/>
      <c r="AG1471" s="154"/>
      <c r="AH1471" s="154"/>
      <c r="AI1471" s="154"/>
      <c r="AJ1471" s="154"/>
      <c r="AK1471" s="154"/>
      <c r="AL1471" s="154"/>
      <c r="AM1471" s="154"/>
      <c r="AN1471" s="154"/>
      <c r="AO1471" s="154"/>
      <c r="AP1471" s="154"/>
      <c r="AQ1471" s="154"/>
      <c r="AR1471" s="154"/>
      <c r="AS1471" s="154"/>
      <c r="AT1471" s="154"/>
      <c r="AU1471" s="154"/>
      <c r="AV1471" s="154"/>
      <c r="AW1471" s="154"/>
      <c r="AX1471" s="154"/>
      <c r="AY1471" s="154"/>
      <c r="AZ1471" s="154"/>
      <c r="BA1471" s="154"/>
      <c r="BB1471" s="154"/>
      <c r="BC1471" s="154"/>
      <c r="BD1471" s="154"/>
      <c r="BE1471" s="154"/>
      <c r="BF1471" s="154"/>
      <c r="BG1471" s="154"/>
      <c r="BH1471" s="154"/>
      <c r="BI1471" s="154"/>
      <c r="BJ1471" s="154"/>
      <c r="BK1471" s="154"/>
      <c r="BL1471" s="154"/>
      <c r="BM1471" s="154"/>
      <c r="BN1471" s="154"/>
      <c r="BO1471" s="154"/>
      <c r="BP1471" s="154"/>
      <c r="BQ1471" s="154"/>
      <c r="BR1471" s="154"/>
      <c r="BS1471" s="154"/>
      <c r="BT1471" s="154"/>
      <c r="BU1471" s="154"/>
      <c r="BV1471" s="154"/>
      <c r="BW1471" s="154"/>
      <c r="BX1471" s="154"/>
      <c r="BY1471" s="154"/>
      <c r="BZ1471" s="154"/>
      <c r="CA1471" s="154"/>
      <c r="CB1471" s="154"/>
      <c r="CC1471" s="154"/>
      <c r="CD1471" s="154"/>
      <c r="CE1471" s="154"/>
      <c r="CF1471" s="154"/>
      <c r="CG1471" s="154"/>
      <c r="CH1471" s="154"/>
      <c r="CI1471" s="154"/>
      <c r="CJ1471" s="154"/>
      <c r="CK1471" s="154"/>
      <c r="CL1471" s="154"/>
      <c r="CM1471" s="154"/>
      <c r="CN1471" s="154"/>
      <c r="CO1471" s="154"/>
      <c r="CP1471" s="154"/>
      <c r="CQ1471" s="154"/>
      <c r="CR1471" s="154"/>
      <c r="CS1471" s="154"/>
      <c r="CT1471" s="154"/>
      <c r="CU1471" s="154"/>
      <c r="CV1471" s="154"/>
      <c r="CW1471" s="154"/>
      <c r="CX1471" s="154"/>
      <c r="CY1471" s="154"/>
      <c r="CZ1471" s="154"/>
      <c r="DA1471" s="154"/>
      <c r="DB1471" s="154"/>
      <c r="DC1471" s="154"/>
      <c r="DD1471" s="154"/>
      <c r="DE1471" s="154"/>
      <c r="DF1471" s="154"/>
      <c r="DG1471" s="154"/>
      <c r="DH1471" s="154"/>
      <c r="DI1471" s="154"/>
      <c r="DJ1471" s="154"/>
      <c r="DK1471" s="154"/>
      <c r="DL1471" s="154"/>
      <c r="DM1471" s="154"/>
      <c r="DN1471" s="154"/>
      <c r="DO1471" s="154"/>
      <c r="DP1471" s="154"/>
      <c r="DQ1471" s="154"/>
      <c r="DR1471" s="154"/>
      <c r="DS1471" s="154"/>
      <c r="DT1471" s="154"/>
      <c r="DU1471" s="154"/>
      <c r="DV1471" s="154"/>
      <c r="DW1471" s="154"/>
      <c r="DX1471" s="154"/>
      <c r="DY1471" s="154"/>
      <c r="DZ1471" s="154"/>
      <c r="EA1471" s="154"/>
      <c r="EB1471" s="154"/>
      <c r="EC1471" s="154"/>
      <c r="ED1471" s="154"/>
      <c r="EE1471" s="154"/>
      <c r="EF1471" s="154"/>
      <c r="EG1471" s="154"/>
      <c r="EH1471" s="154"/>
      <c r="EI1471" s="154"/>
      <c r="EJ1471" s="154"/>
      <c r="EK1471" s="154"/>
      <c r="EL1471" s="154"/>
      <c r="EM1471" s="154"/>
      <c r="EN1471" s="154"/>
      <c r="EO1471" s="154"/>
      <c r="EP1471" s="154"/>
      <c r="EQ1471" s="154"/>
      <c r="ER1471" s="154"/>
      <c r="ES1471" s="154"/>
      <c r="ET1471" s="154"/>
      <c r="EU1471" s="154"/>
      <c r="EV1471" s="154"/>
    </row>
    <row r="1472" spans="32:152" ht="12.75">
      <c r="AF1472" s="154"/>
      <c r="AG1472" s="154"/>
      <c r="AH1472" s="154"/>
      <c r="AI1472" s="154"/>
      <c r="AJ1472" s="154"/>
      <c r="AK1472" s="154"/>
      <c r="AL1472" s="154"/>
      <c r="AM1472" s="154"/>
      <c r="AN1472" s="154"/>
      <c r="AO1472" s="154"/>
      <c r="AP1472" s="154"/>
      <c r="AQ1472" s="154"/>
      <c r="AR1472" s="154"/>
      <c r="AS1472" s="154"/>
      <c r="AT1472" s="154"/>
      <c r="AU1472" s="154"/>
      <c r="AV1472" s="154"/>
      <c r="AW1472" s="154"/>
      <c r="AX1472" s="154"/>
      <c r="AY1472" s="154"/>
      <c r="AZ1472" s="154"/>
      <c r="BA1472" s="154"/>
      <c r="BB1472" s="154"/>
      <c r="BC1472" s="154"/>
      <c r="BD1472" s="154"/>
      <c r="BE1472" s="154"/>
      <c r="BF1472" s="154"/>
      <c r="BG1472" s="154"/>
      <c r="BH1472" s="154"/>
      <c r="BI1472" s="154"/>
      <c r="BJ1472" s="154"/>
      <c r="BK1472" s="154"/>
      <c r="BL1472" s="154"/>
      <c r="BM1472" s="154"/>
      <c r="BN1472" s="154"/>
      <c r="BO1472" s="154"/>
      <c r="BP1472" s="154"/>
      <c r="BQ1472" s="154"/>
      <c r="BR1472" s="154"/>
      <c r="BS1472" s="154"/>
      <c r="BT1472" s="154"/>
      <c r="BU1472" s="154"/>
      <c r="BV1472" s="154"/>
      <c r="BW1472" s="154"/>
      <c r="BX1472" s="154"/>
      <c r="BY1472" s="154"/>
      <c r="BZ1472" s="154"/>
      <c r="CA1472" s="154"/>
      <c r="CB1472" s="154"/>
      <c r="CC1472" s="154"/>
      <c r="CD1472" s="154"/>
      <c r="CE1472" s="154"/>
      <c r="CF1472" s="154"/>
      <c r="CG1472" s="154"/>
      <c r="CH1472" s="154"/>
      <c r="CI1472" s="154"/>
      <c r="CJ1472" s="154"/>
      <c r="CK1472" s="154"/>
      <c r="CL1472" s="154"/>
      <c r="CM1472" s="154"/>
      <c r="CN1472" s="154"/>
      <c r="CO1472" s="154"/>
      <c r="CP1472" s="154"/>
      <c r="CQ1472" s="154"/>
      <c r="CR1472" s="154"/>
      <c r="CS1472" s="154"/>
      <c r="CT1472" s="154"/>
      <c r="CU1472" s="154"/>
      <c r="CV1472" s="154"/>
      <c r="CW1472" s="154"/>
      <c r="CX1472" s="154"/>
      <c r="CY1472" s="154"/>
      <c r="CZ1472" s="154"/>
      <c r="DA1472" s="154"/>
      <c r="DB1472" s="154"/>
      <c r="DC1472" s="154"/>
      <c r="DD1472" s="154"/>
      <c r="DE1472" s="154"/>
      <c r="DF1472" s="154"/>
      <c r="DG1472" s="154"/>
      <c r="DH1472" s="154"/>
      <c r="DI1472" s="154"/>
      <c r="DJ1472" s="154"/>
      <c r="DK1472" s="154"/>
      <c r="DL1472" s="154"/>
      <c r="DM1472" s="154"/>
      <c r="DN1472" s="154"/>
      <c r="DO1472" s="154"/>
      <c r="DP1472" s="154"/>
      <c r="DQ1472" s="154"/>
      <c r="DR1472" s="154"/>
      <c r="DS1472" s="154"/>
      <c r="DT1472" s="154"/>
      <c r="DU1472" s="154"/>
      <c r="DV1472" s="154"/>
      <c r="DW1472" s="154"/>
      <c r="DX1472" s="154"/>
      <c r="DY1472" s="154"/>
      <c r="DZ1472" s="154"/>
      <c r="EA1472" s="154"/>
      <c r="EB1472" s="154"/>
      <c r="EC1472" s="154"/>
      <c r="ED1472" s="154"/>
      <c r="EE1472" s="154"/>
      <c r="EF1472" s="154"/>
      <c r="EG1472" s="154"/>
      <c r="EH1472" s="154"/>
      <c r="EI1472" s="154"/>
      <c r="EJ1472" s="154"/>
      <c r="EK1472" s="154"/>
      <c r="EL1472" s="154"/>
      <c r="EM1472" s="154"/>
      <c r="EN1472" s="154"/>
      <c r="EO1472" s="154"/>
      <c r="EP1472" s="154"/>
      <c r="EQ1472" s="154"/>
      <c r="ER1472" s="154"/>
      <c r="ES1472" s="154"/>
      <c r="ET1472" s="154"/>
      <c r="EU1472" s="154"/>
      <c r="EV1472" s="154"/>
    </row>
    <row r="1473" spans="32:152" ht="12.75">
      <c r="AF1473" s="154"/>
      <c r="AG1473" s="154"/>
      <c r="AH1473" s="154"/>
      <c r="AI1473" s="154"/>
      <c r="AJ1473" s="154"/>
      <c r="AK1473" s="154"/>
      <c r="AL1473" s="154"/>
      <c r="AM1473" s="154"/>
      <c r="AN1473" s="154"/>
      <c r="AO1473" s="154"/>
      <c r="AP1473" s="154"/>
      <c r="AQ1473" s="154"/>
      <c r="AR1473" s="154"/>
      <c r="AS1473" s="154"/>
      <c r="AT1473" s="154"/>
      <c r="AU1473" s="154"/>
      <c r="AV1473" s="154"/>
      <c r="AW1473" s="154"/>
      <c r="AX1473" s="154"/>
      <c r="AY1473" s="154"/>
      <c r="AZ1473" s="154"/>
      <c r="BA1473" s="154"/>
      <c r="BB1473" s="154"/>
      <c r="BC1473" s="154"/>
      <c r="BD1473" s="154"/>
      <c r="BE1473" s="154"/>
      <c r="BF1473" s="154"/>
      <c r="BG1473" s="154"/>
      <c r="BH1473" s="154"/>
      <c r="BI1473" s="154"/>
      <c r="BJ1473" s="154"/>
      <c r="BK1473" s="154"/>
      <c r="BL1473" s="154"/>
      <c r="BM1473" s="154"/>
      <c r="BN1473" s="154"/>
      <c r="BO1473" s="154"/>
      <c r="BP1473" s="154"/>
      <c r="BQ1473" s="154"/>
      <c r="BR1473" s="154"/>
      <c r="BS1473" s="154"/>
      <c r="BT1473" s="154"/>
      <c r="BU1473" s="154"/>
      <c r="BV1473" s="154"/>
      <c r="BW1473" s="154"/>
      <c r="BX1473" s="154"/>
      <c r="BY1473" s="154"/>
      <c r="BZ1473" s="154"/>
      <c r="CA1473" s="154"/>
      <c r="CB1473" s="154"/>
      <c r="CC1473" s="154"/>
      <c r="CD1473" s="154"/>
      <c r="CE1473" s="154"/>
      <c r="CF1473" s="154"/>
      <c r="CG1473" s="154"/>
      <c r="CH1473" s="154"/>
      <c r="CI1473" s="154"/>
      <c r="CJ1473" s="154"/>
      <c r="CK1473" s="154"/>
      <c r="CL1473" s="154"/>
      <c r="CM1473" s="154"/>
      <c r="CN1473" s="154"/>
      <c r="CO1473" s="154"/>
      <c r="CP1473" s="154"/>
      <c r="CQ1473" s="154"/>
      <c r="CR1473" s="154"/>
      <c r="CS1473" s="154"/>
      <c r="CT1473" s="154"/>
      <c r="CU1473" s="154"/>
      <c r="CV1473" s="154"/>
      <c r="CW1473" s="154"/>
      <c r="CX1473" s="154"/>
      <c r="CY1473" s="154"/>
      <c r="CZ1473" s="154"/>
      <c r="DA1473" s="154"/>
      <c r="DB1473" s="154"/>
      <c r="DC1473" s="154"/>
      <c r="DD1473" s="154"/>
      <c r="DE1473" s="154"/>
      <c r="DF1473" s="154"/>
      <c r="DG1473" s="154"/>
      <c r="DH1473" s="154"/>
      <c r="DI1473" s="154"/>
      <c r="DJ1473" s="154"/>
      <c r="DK1473" s="154"/>
      <c r="DL1473" s="154"/>
      <c r="DM1473" s="154"/>
      <c r="DN1473" s="154"/>
      <c r="DO1473" s="154"/>
      <c r="DP1473" s="154"/>
      <c r="DQ1473" s="154"/>
      <c r="DR1473" s="154"/>
      <c r="DS1473" s="154"/>
      <c r="DT1473" s="154"/>
      <c r="DU1473" s="154"/>
      <c r="DV1473" s="154"/>
      <c r="DW1473" s="154"/>
      <c r="DX1473" s="154"/>
      <c r="DY1473" s="154"/>
      <c r="DZ1473" s="154"/>
      <c r="EA1473" s="154"/>
      <c r="EB1473" s="154"/>
      <c r="EC1473" s="154"/>
      <c r="ED1473" s="154"/>
      <c r="EE1473" s="154"/>
      <c r="EF1473" s="154"/>
      <c r="EG1473" s="154"/>
      <c r="EH1473" s="154"/>
      <c r="EI1473" s="154"/>
      <c r="EJ1473" s="154"/>
      <c r="EK1473" s="154"/>
      <c r="EL1473" s="154"/>
      <c r="EM1473" s="154"/>
      <c r="EN1473" s="154"/>
      <c r="EO1473" s="154"/>
      <c r="EP1473" s="154"/>
      <c r="EQ1473" s="154"/>
      <c r="ER1473" s="154"/>
      <c r="ES1473" s="154"/>
      <c r="ET1473" s="154"/>
      <c r="EU1473" s="154"/>
      <c r="EV1473" s="154"/>
    </row>
    <row r="1474" spans="32:152" ht="12.75">
      <c r="AF1474" s="154"/>
      <c r="AG1474" s="154"/>
      <c r="AH1474" s="154"/>
      <c r="AI1474" s="154"/>
      <c r="AJ1474" s="154"/>
      <c r="AK1474" s="154"/>
      <c r="AL1474" s="154"/>
      <c r="AM1474" s="154"/>
      <c r="AN1474" s="154"/>
      <c r="AO1474" s="154"/>
      <c r="AP1474" s="154"/>
      <c r="AQ1474" s="154"/>
      <c r="AR1474" s="154"/>
      <c r="AS1474" s="154"/>
      <c r="AT1474" s="154"/>
      <c r="AU1474" s="154"/>
      <c r="AV1474" s="154"/>
      <c r="AW1474" s="154"/>
      <c r="AX1474" s="154"/>
      <c r="AY1474" s="154"/>
      <c r="AZ1474" s="154"/>
      <c r="BA1474" s="154"/>
      <c r="BB1474" s="154"/>
      <c r="BC1474" s="154"/>
      <c r="BD1474" s="154"/>
      <c r="BE1474" s="154"/>
      <c r="BF1474" s="154"/>
      <c r="BG1474" s="154"/>
      <c r="BH1474" s="154"/>
      <c r="BI1474" s="154"/>
      <c r="BJ1474" s="154"/>
      <c r="BK1474" s="154"/>
      <c r="BL1474" s="154"/>
      <c r="BM1474" s="154"/>
      <c r="BN1474" s="154"/>
      <c r="BO1474" s="154"/>
      <c r="BP1474" s="154"/>
      <c r="BQ1474" s="154"/>
      <c r="BR1474" s="154"/>
      <c r="BS1474" s="154"/>
      <c r="BT1474" s="154"/>
      <c r="BU1474" s="154"/>
      <c r="BV1474" s="154"/>
      <c r="BW1474" s="154"/>
      <c r="BX1474" s="154"/>
      <c r="BY1474" s="154"/>
      <c r="BZ1474" s="154"/>
      <c r="CA1474" s="154"/>
      <c r="CB1474" s="154"/>
      <c r="CC1474" s="154"/>
      <c r="CD1474" s="154"/>
      <c r="CE1474" s="154"/>
      <c r="CF1474" s="154"/>
      <c r="CG1474" s="154"/>
      <c r="CH1474" s="154"/>
      <c r="CI1474" s="154"/>
      <c r="CJ1474" s="154"/>
      <c r="CK1474" s="154"/>
      <c r="CL1474" s="154"/>
      <c r="CM1474" s="154"/>
      <c r="CN1474" s="154"/>
      <c r="CO1474" s="154"/>
      <c r="CP1474" s="154"/>
      <c r="CQ1474" s="154"/>
      <c r="CR1474" s="154"/>
      <c r="CS1474" s="154"/>
      <c r="CT1474" s="154"/>
      <c r="CU1474" s="154"/>
      <c r="CV1474" s="154"/>
      <c r="CW1474" s="154"/>
      <c r="CX1474" s="154"/>
      <c r="CY1474" s="154"/>
      <c r="CZ1474" s="154"/>
      <c r="DA1474" s="154"/>
      <c r="DB1474" s="154"/>
      <c r="DC1474" s="154"/>
      <c r="DD1474" s="154"/>
      <c r="DE1474" s="154"/>
      <c r="DF1474" s="154"/>
      <c r="DG1474" s="154"/>
      <c r="DH1474" s="154"/>
      <c r="DI1474" s="154"/>
      <c r="DJ1474" s="154"/>
      <c r="DK1474" s="154"/>
      <c r="DL1474" s="154"/>
      <c r="DM1474" s="154"/>
      <c r="DN1474" s="154"/>
      <c r="DO1474" s="154"/>
      <c r="DP1474" s="154"/>
      <c r="DQ1474" s="154"/>
      <c r="DR1474" s="154"/>
      <c r="DS1474" s="154"/>
      <c r="DT1474" s="154"/>
      <c r="DU1474" s="154"/>
      <c r="DV1474" s="154"/>
      <c r="DW1474" s="154"/>
      <c r="DX1474" s="154"/>
      <c r="DY1474" s="154"/>
      <c r="DZ1474" s="154"/>
      <c r="EA1474" s="154"/>
      <c r="EB1474" s="154"/>
      <c r="EC1474" s="154"/>
      <c r="ED1474" s="154"/>
      <c r="EE1474" s="154"/>
      <c r="EF1474" s="154"/>
      <c r="EG1474" s="154"/>
      <c r="EH1474" s="154"/>
      <c r="EI1474" s="154"/>
      <c r="EJ1474" s="154"/>
      <c r="EK1474" s="154"/>
      <c r="EL1474" s="154"/>
      <c r="EM1474" s="154"/>
      <c r="EN1474" s="154"/>
      <c r="EO1474" s="154"/>
      <c r="EP1474" s="154"/>
      <c r="EQ1474" s="154"/>
      <c r="ER1474" s="154"/>
      <c r="ES1474" s="154"/>
      <c r="ET1474" s="154"/>
      <c r="EU1474" s="154"/>
      <c r="EV1474" s="154"/>
    </row>
    <row r="1475" spans="32:152" ht="12.75">
      <c r="AF1475" s="154"/>
      <c r="AG1475" s="154"/>
      <c r="AH1475" s="154"/>
      <c r="AI1475" s="154"/>
      <c r="AJ1475" s="154"/>
      <c r="AK1475" s="154"/>
      <c r="AL1475" s="154"/>
      <c r="AM1475" s="154"/>
      <c r="AN1475" s="154"/>
      <c r="AO1475" s="154"/>
      <c r="AP1475" s="154"/>
      <c r="AQ1475" s="154"/>
      <c r="AR1475" s="154"/>
      <c r="AS1475" s="154"/>
      <c r="AT1475" s="154"/>
      <c r="AU1475" s="154"/>
      <c r="AV1475" s="154"/>
      <c r="AW1475" s="154"/>
      <c r="AX1475" s="154"/>
      <c r="AY1475" s="154"/>
      <c r="AZ1475" s="154"/>
      <c r="BA1475" s="154"/>
      <c r="BB1475" s="154"/>
      <c r="BC1475" s="154"/>
      <c r="BD1475" s="154"/>
      <c r="BE1475" s="154"/>
      <c r="BF1475" s="154"/>
      <c r="BG1475" s="154"/>
      <c r="BH1475" s="154"/>
      <c r="BI1475" s="154"/>
      <c r="BJ1475" s="154"/>
      <c r="BK1475" s="154"/>
      <c r="BL1475" s="154"/>
      <c r="BM1475" s="154"/>
      <c r="BN1475" s="154"/>
      <c r="BO1475" s="154"/>
      <c r="BP1475" s="154"/>
      <c r="BQ1475" s="154"/>
      <c r="BR1475" s="154"/>
      <c r="BS1475" s="154"/>
      <c r="BT1475" s="154"/>
      <c r="BU1475" s="154"/>
      <c r="BV1475" s="154"/>
      <c r="BW1475" s="154"/>
      <c r="BX1475" s="154"/>
      <c r="BY1475" s="154"/>
      <c r="BZ1475" s="154"/>
      <c r="CA1475" s="154"/>
      <c r="CB1475" s="154"/>
      <c r="CC1475" s="154"/>
      <c r="CD1475" s="154"/>
      <c r="CE1475" s="154"/>
      <c r="CF1475" s="154"/>
      <c r="CG1475" s="154"/>
      <c r="CH1475" s="154"/>
      <c r="CI1475" s="154"/>
      <c r="CJ1475" s="154"/>
      <c r="CK1475" s="154"/>
      <c r="CL1475" s="154"/>
      <c r="CM1475" s="154"/>
      <c r="CN1475" s="154"/>
      <c r="CO1475" s="154"/>
      <c r="CP1475" s="154"/>
      <c r="CQ1475" s="154"/>
      <c r="CR1475" s="154"/>
      <c r="CS1475" s="154"/>
      <c r="CT1475" s="154"/>
      <c r="CU1475" s="154"/>
      <c r="CV1475" s="154"/>
      <c r="CW1475" s="154"/>
      <c r="CX1475" s="154"/>
      <c r="CY1475" s="154"/>
      <c r="CZ1475" s="154"/>
      <c r="DA1475" s="154"/>
      <c r="DB1475" s="154"/>
      <c r="DC1475" s="154"/>
      <c r="DD1475" s="154"/>
      <c r="DE1475" s="154"/>
      <c r="DF1475" s="154"/>
      <c r="DG1475" s="154"/>
      <c r="DH1475" s="154"/>
      <c r="DI1475" s="154"/>
      <c r="DJ1475" s="154"/>
      <c r="DK1475" s="154"/>
      <c r="DL1475" s="154"/>
      <c r="DM1475" s="154"/>
      <c r="DN1475" s="154"/>
      <c r="DO1475" s="154"/>
      <c r="DP1475" s="154"/>
      <c r="DQ1475" s="154"/>
      <c r="DR1475" s="154"/>
      <c r="DS1475" s="154"/>
      <c r="DT1475" s="154"/>
      <c r="DU1475" s="154"/>
      <c r="DV1475" s="154"/>
      <c r="DW1475" s="154"/>
      <c r="DX1475" s="154"/>
      <c r="DY1475" s="154"/>
      <c r="DZ1475" s="154"/>
      <c r="EA1475" s="154"/>
      <c r="EB1475" s="154"/>
      <c r="EC1475" s="154"/>
      <c r="ED1475" s="154"/>
      <c r="EE1475" s="154"/>
      <c r="EF1475" s="154"/>
      <c r="EG1475" s="154"/>
      <c r="EH1475" s="154"/>
      <c r="EI1475" s="154"/>
      <c r="EJ1475" s="154"/>
      <c r="EK1475" s="154"/>
      <c r="EL1475" s="154"/>
      <c r="EM1475" s="154"/>
      <c r="EN1475" s="154"/>
      <c r="EO1475" s="154"/>
      <c r="EP1475" s="154"/>
      <c r="EQ1475" s="154"/>
      <c r="ER1475" s="154"/>
      <c r="ES1475" s="154"/>
      <c r="ET1475" s="154"/>
      <c r="EU1475" s="154"/>
      <c r="EV1475" s="154"/>
    </row>
    <row r="1476" spans="32:152" ht="12.75">
      <c r="AF1476" s="154"/>
      <c r="AG1476" s="154"/>
      <c r="AH1476" s="154"/>
      <c r="AI1476" s="154"/>
      <c r="AJ1476" s="154"/>
      <c r="AK1476" s="154"/>
      <c r="AL1476" s="154"/>
      <c r="AM1476" s="154"/>
      <c r="AN1476" s="154"/>
      <c r="AO1476" s="154"/>
      <c r="AP1476" s="154"/>
      <c r="AQ1476" s="154"/>
      <c r="AR1476" s="154"/>
      <c r="AS1476" s="154"/>
      <c r="AT1476" s="154"/>
      <c r="AU1476" s="154"/>
      <c r="AV1476" s="154"/>
      <c r="AW1476" s="154"/>
      <c r="AX1476" s="154"/>
      <c r="AY1476" s="154"/>
      <c r="AZ1476" s="154"/>
      <c r="BA1476" s="154"/>
      <c r="BB1476" s="154"/>
      <c r="BC1476" s="154"/>
      <c r="BD1476" s="154"/>
      <c r="BE1476" s="154"/>
      <c r="BF1476" s="154"/>
      <c r="BG1476" s="154"/>
      <c r="BH1476" s="154"/>
      <c r="BI1476" s="154"/>
      <c r="BJ1476" s="154"/>
      <c r="BK1476" s="154"/>
      <c r="BL1476" s="154"/>
      <c r="BM1476" s="154"/>
      <c r="BN1476" s="154"/>
      <c r="BO1476" s="154"/>
      <c r="BP1476" s="154"/>
      <c r="BQ1476" s="154"/>
      <c r="BR1476" s="154"/>
      <c r="BS1476" s="154"/>
      <c r="BT1476" s="154"/>
      <c r="BU1476" s="154"/>
      <c r="BV1476" s="154"/>
      <c r="BW1476" s="154"/>
      <c r="BX1476" s="154"/>
      <c r="BY1476" s="154"/>
      <c r="BZ1476" s="154"/>
      <c r="CA1476" s="154"/>
      <c r="CB1476" s="154"/>
      <c r="CC1476" s="154"/>
      <c r="CD1476" s="154"/>
      <c r="CE1476" s="154"/>
      <c r="CF1476" s="154"/>
      <c r="CG1476" s="154"/>
      <c r="CH1476" s="154"/>
      <c r="CI1476" s="154"/>
      <c r="CJ1476" s="154"/>
      <c r="CK1476" s="154"/>
      <c r="CL1476" s="154"/>
      <c r="CM1476" s="154"/>
      <c r="CN1476" s="154"/>
      <c r="CO1476" s="154"/>
      <c r="CP1476" s="154"/>
      <c r="CQ1476" s="154"/>
      <c r="CR1476" s="154"/>
      <c r="CS1476" s="154"/>
      <c r="CT1476" s="154"/>
      <c r="CU1476" s="154"/>
      <c r="CV1476" s="154"/>
      <c r="CW1476" s="154"/>
      <c r="CX1476" s="154"/>
      <c r="CY1476" s="154"/>
      <c r="CZ1476" s="154"/>
      <c r="DA1476" s="154"/>
      <c r="DB1476" s="154"/>
      <c r="DC1476" s="154"/>
      <c r="DD1476" s="154"/>
      <c r="DE1476" s="154"/>
      <c r="DF1476" s="154"/>
      <c r="DG1476" s="154"/>
      <c r="DH1476" s="154"/>
      <c r="DI1476" s="154"/>
      <c r="DJ1476" s="154"/>
      <c r="DK1476" s="154"/>
      <c r="DL1476" s="154"/>
      <c r="DM1476" s="154"/>
      <c r="DN1476" s="154"/>
      <c r="DO1476" s="154"/>
      <c r="DP1476" s="154"/>
      <c r="DQ1476" s="154"/>
      <c r="DR1476" s="154"/>
      <c r="DS1476" s="154"/>
      <c r="DT1476" s="154"/>
      <c r="DU1476" s="154"/>
      <c r="DV1476" s="154"/>
      <c r="DW1476" s="154"/>
      <c r="DX1476" s="154"/>
      <c r="DY1476" s="154"/>
      <c r="DZ1476" s="154"/>
      <c r="EA1476" s="154"/>
      <c r="EB1476" s="154"/>
      <c r="EC1476" s="154"/>
      <c r="ED1476" s="154"/>
      <c r="EE1476" s="154"/>
      <c r="EF1476" s="154"/>
      <c r="EG1476" s="154"/>
      <c r="EH1476" s="154"/>
      <c r="EI1476" s="154"/>
      <c r="EJ1476" s="154"/>
      <c r="EK1476" s="154"/>
      <c r="EL1476" s="154"/>
      <c r="EM1476" s="154"/>
      <c r="EN1476" s="154"/>
      <c r="EO1476" s="154"/>
      <c r="EP1476" s="154"/>
      <c r="EQ1476" s="154"/>
      <c r="ER1476" s="154"/>
      <c r="ES1476" s="154"/>
      <c r="ET1476" s="154"/>
      <c r="EU1476" s="154"/>
      <c r="EV1476" s="154"/>
    </row>
    <row r="1477" spans="32:152" ht="12.75">
      <c r="AF1477" s="154"/>
      <c r="AG1477" s="154"/>
      <c r="AH1477" s="154"/>
      <c r="AI1477" s="154"/>
      <c r="AJ1477" s="154"/>
      <c r="AK1477" s="154"/>
      <c r="AL1477" s="154"/>
      <c r="AM1477" s="154"/>
      <c r="AN1477" s="154"/>
      <c r="AO1477" s="154"/>
      <c r="AP1477" s="154"/>
      <c r="AQ1477" s="154"/>
      <c r="AR1477" s="154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/>
      <c r="BD1477" s="154"/>
      <c r="BE1477" s="154"/>
      <c r="BF1477" s="154"/>
      <c r="BG1477" s="154"/>
      <c r="BH1477" s="154"/>
      <c r="BI1477" s="154"/>
      <c r="BJ1477" s="154"/>
      <c r="BK1477" s="154"/>
      <c r="BL1477" s="154"/>
      <c r="BM1477" s="154"/>
      <c r="BN1477" s="154"/>
      <c r="BO1477" s="154"/>
      <c r="BP1477" s="154"/>
      <c r="BQ1477" s="154"/>
      <c r="BR1477" s="154"/>
      <c r="BS1477" s="154"/>
      <c r="BT1477" s="154"/>
      <c r="BU1477" s="154"/>
      <c r="BV1477" s="154"/>
      <c r="BW1477" s="154"/>
      <c r="BX1477" s="154"/>
      <c r="BY1477" s="154"/>
      <c r="BZ1477" s="154"/>
      <c r="CA1477" s="154"/>
      <c r="CB1477" s="154"/>
      <c r="CC1477" s="154"/>
      <c r="CD1477" s="154"/>
      <c r="CE1477" s="154"/>
      <c r="CF1477" s="154"/>
      <c r="CG1477" s="154"/>
      <c r="CH1477" s="154"/>
      <c r="CI1477" s="154"/>
      <c r="CJ1477" s="154"/>
      <c r="CK1477" s="154"/>
      <c r="CL1477" s="154"/>
      <c r="CM1477" s="154"/>
      <c r="CN1477" s="154"/>
      <c r="CO1477" s="154"/>
      <c r="CP1477" s="154"/>
      <c r="CQ1477" s="154"/>
      <c r="CR1477" s="154"/>
      <c r="CS1477" s="154"/>
      <c r="CT1477" s="154"/>
      <c r="CU1477" s="154"/>
      <c r="CV1477" s="154"/>
      <c r="CW1477" s="154"/>
      <c r="CX1477" s="154"/>
      <c r="CY1477" s="154"/>
      <c r="CZ1477" s="154"/>
      <c r="DA1477" s="154"/>
      <c r="DB1477" s="154"/>
      <c r="DC1477" s="154"/>
      <c r="DD1477" s="154"/>
      <c r="DE1477" s="154"/>
      <c r="DF1477" s="154"/>
      <c r="DG1477" s="154"/>
      <c r="DH1477" s="154"/>
      <c r="DI1477" s="154"/>
      <c r="DJ1477" s="154"/>
      <c r="DK1477" s="154"/>
      <c r="DL1477" s="154"/>
      <c r="DM1477" s="154"/>
      <c r="DN1477" s="154"/>
      <c r="DO1477" s="154"/>
      <c r="DP1477" s="154"/>
      <c r="DQ1477" s="154"/>
      <c r="DR1477" s="154"/>
      <c r="DS1477" s="154"/>
      <c r="DT1477" s="154"/>
      <c r="DU1477" s="154"/>
      <c r="DV1477" s="154"/>
      <c r="DW1477" s="154"/>
      <c r="DX1477" s="154"/>
      <c r="DY1477" s="154"/>
      <c r="DZ1477" s="154"/>
      <c r="EA1477" s="154"/>
      <c r="EB1477" s="154"/>
      <c r="EC1477" s="154"/>
      <c r="ED1477" s="154"/>
      <c r="EE1477" s="154"/>
      <c r="EF1477" s="154"/>
      <c r="EG1477" s="154"/>
      <c r="EH1477" s="154"/>
      <c r="EI1477" s="154"/>
      <c r="EJ1477" s="154"/>
      <c r="EK1477" s="154"/>
      <c r="EL1477" s="154"/>
      <c r="EM1477" s="154"/>
      <c r="EN1477" s="154"/>
      <c r="EO1477" s="154"/>
      <c r="EP1477" s="154"/>
      <c r="EQ1477" s="154"/>
      <c r="ER1477" s="154"/>
      <c r="ES1477" s="154"/>
      <c r="ET1477" s="154"/>
      <c r="EU1477" s="154"/>
      <c r="EV1477" s="154"/>
    </row>
    <row r="1478" spans="32:152" ht="12.75">
      <c r="AF1478" s="154"/>
      <c r="AG1478" s="154"/>
      <c r="AH1478" s="154"/>
      <c r="AI1478" s="154"/>
      <c r="AJ1478" s="154"/>
      <c r="AK1478" s="154"/>
      <c r="AL1478" s="154"/>
      <c r="AM1478" s="154"/>
      <c r="AN1478" s="154"/>
      <c r="AO1478" s="154"/>
      <c r="AP1478" s="154"/>
      <c r="AQ1478" s="154"/>
      <c r="AR1478" s="154"/>
      <c r="AS1478" s="154"/>
      <c r="AT1478" s="154"/>
      <c r="AU1478" s="154"/>
      <c r="AV1478" s="154"/>
      <c r="AW1478" s="154"/>
      <c r="AX1478" s="154"/>
      <c r="AY1478" s="154"/>
      <c r="AZ1478" s="154"/>
      <c r="BA1478" s="154"/>
      <c r="BB1478" s="154"/>
      <c r="BC1478" s="154"/>
      <c r="BD1478" s="154"/>
      <c r="BE1478" s="154"/>
      <c r="BF1478" s="154"/>
      <c r="BG1478" s="154"/>
      <c r="BH1478" s="154"/>
      <c r="BI1478" s="154"/>
      <c r="BJ1478" s="154"/>
      <c r="BK1478" s="154"/>
      <c r="BL1478" s="154"/>
      <c r="BM1478" s="154"/>
      <c r="BN1478" s="154"/>
      <c r="BO1478" s="154"/>
      <c r="BP1478" s="154"/>
      <c r="BQ1478" s="154"/>
      <c r="BR1478" s="154"/>
      <c r="BS1478" s="154"/>
      <c r="BT1478" s="154"/>
      <c r="BU1478" s="154"/>
      <c r="BV1478" s="154"/>
      <c r="BW1478" s="154"/>
      <c r="BX1478" s="154"/>
      <c r="BY1478" s="154"/>
      <c r="BZ1478" s="154"/>
      <c r="CA1478" s="154"/>
      <c r="CB1478" s="154"/>
      <c r="CC1478" s="154"/>
      <c r="CD1478" s="154"/>
      <c r="CE1478" s="154"/>
      <c r="CF1478" s="154"/>
      <c r="CG1478" s="154"/>
      <c r="CH1478" s="154"/>
      <c r="CI1478" s="154"/>
      <c r="CJ1478" s="154"/>
      <c r="CK1478" s="154"/>
      <c r="CL1478" s="154"/>
      <c r="CM1478" s="154"/>
      <c r="CN1478" s="154"/>
      <c r="CO1478" s="154"/>
      <c r="CP1478" s="154"/>
      <c r="CQ1478" s="154"/>
      <c r="CR1478" s="154"/>
      <c r="CS1478" s="154"/>
      <c r="CT1478" s="154"/>
      <c r="CU1478" s="154"/>
      <c r="CV1478" s="154"/>
      <c r="CW1478" s="154"/>
      <c r="CX1478" s="154"/>
      <c r="CY1478" s="154"/>
      <c r="CZ1478" s="154"/>
      <c r="DA1478" s="154"/>
      <c r="DB1478" s="154"/>
      <c r="DC1478" s="154"/>
      <c r="DD1478" s="154"/>
      <c r="DE1478" s="154"/>
      <c r="DF1478" s="154"/>
      <c r="DG1478" s="154"/>
      <c r="DH1478" s="154"/>
      <c r="DI1478" s="154"/>
      <c r="DJ1478" s="154"/>
      <c r="DK1478" s="154"/>
      <c r="DL1478" s="154"/>
      <c r="DM1478" s="154"/>
      <c r="DN1478" s="154"/>
      <c r="DO1478" s="154"/>
      <c r="DP1478" s="154"/>
      <c r="DQ1478" s="154"/>
      <c r="DR1478" s="154"/>
      <c r="DS1478" s="154"/>
      <c r="DT1478" s="154"/>
      <c r="DU1478" s="154"/>
      <c r="DV1478" s="154"/>
      <c r="DW1478" s="154"/>
      <c r="DX1478" s="154"/>
      <c r="DY1478" s="154"/>
      <c r="DZ1478" s="154"/>
      <c r="EA1478" s="154"/>
      <c r="EB1478" s="154"/>
      <c r="EC1478" s="154"/>
      <c r="ED1478" s="154"/>
      <c r="EE1478" s="154"/>
      <c r="EF1478" s="154"/>
      <c r="EG1478" s="154"/>
      <c r="EH1478" s="154"/>
      <c r="EI1478" s="154"/>
      <c r="EJ1478" s="154"/>
      <c r="EK1478" s="154"/>
      <c r="EL1478" s="154"/>
      <c r="EM1478" s="154"/>
      <c r="EN1478" s="154"/>
      <c r="EO1478" s="154"/>
      <c r="EP1478" s="154"/>
      <c r="EQ1478" s="154"/>
      <c r="ER1478" s="154"/>
      <c r="ES1478" s="154"/>
      <c r="ET1478" s="154"/>
      <c r="EU1478" s="154"/>
      <c r="EV1478" s="154"/>
    </row>
    <row r="1479" spans="32:152" ht="12.75">
      <c r="AF1479" s="154"/>
      <c r="AG1479" s="154"/>
      <c r="AH1479" s="154"/>
      <c r="AI1479" s="154"/>
      <c r="AJ1479" s="154"/>
      <c r="AK1479" s="154"/>
      <c r="AL1479" s="154"/>
      <c r="AM1479" s="154"/>
      <c r="AN1479" s="154"/>
      <c r="AO1479" s="154"/>
      <c r="AP1479" s="154"/>
      <c r="AQ1479" s="154"/>
      <c r="AR1479" s="154"/>
      <c r="AS1479" s="154"/>
      <c r="AT1479" s="154"/>
      <c r="AU1479" s="154"/>
      <c r="AV1479" s="154"/>
      <c r="AW1479" s="154"/>
      <c r="AX1479" s="154"/>
      <c r="AY1479" s="154"/>
      <c r="AZ1479" s="154"/>
      <c r="BA1479" s="154"/>
      <c r="BB1479" s="154"/>
      <c r="BC1479" s="154"/>
      <c r="BD1479" s="154"/>
      <c r="BE1479" s="154"/>
      <c r="BF1479" s="154"/>
      <c r="BG1479" s="154"/>
      <c r="BH1479" s="154"/>
      <c r="BI1479" s="154"/>
      <c r="BJ1479" s="154"/>
      <c r="BK1479" s="154"/>
      <c r="BL1479" s="154"/>
      <c r="BM1479" s="154"/>
      <c r="BN1479" s="154"/>
      <c r="BO1479" s="154"/>
      <c r="BP1479" s="154"/>
      <c r="BQ1479" s="154"/>
      <c r="BR1479" s="154"/>
      <c r="BS1479" s="154"/>
      <c r="BT1479" s="154"/>
      <c r="BU1479" s="154"/>
      <c r="BV1479" s="154"/>
      <c r="BW1479" s="154"/>
      <c r="BX1479" s="154"/>
      <c r="BY1479" s="154"/>
      <c r="BZ1479" s="154"/>
      <c r="CA1479" s="154"/>
      <c r="CB1479" s="154"/>
      <c r="CC1479" s="154"/>
      <c r="CD1479" s="154"/>
      <c r="CE1479" s="154"/>
      <c r="CF1479" s="154"/>
      <c r="CG1479" s="154"/>
      <c r="CH1479" s="154"/>
      <c r="CI1479" s="154"/>
      <c r="CJ1479" s="154"/>
      <c r="CK1479" s="154"/>
      <c r="CL1479" s="154"/>
      <c r="CM1479" s="154"/>
      <c r="CN1479" s="154"/>
      <c r="CO1479" s="154"/>
      <c r="CP1479" s="154"/>
      <c r="CQ1479" s="154"/>
      <c r="CR1479" s="154"/>
      <c r="CS1479" s="154"/>
      <c r="CT1479" s="154"/>
      <c r="CU1479" s="154"/>
      <c r="CV1479" s="154"/>
      <c r="CW1479" s="154"/>
      <c r="CX1479" s="154"/>
      <c r="CY1479" s="154"/>
      <c r="CZ1479" s="154"/>
      <c r="DA1479" s="154"/>
      <c r="DB1479" s="154"/>
      <c r="DC1479" s="154"/>
      <c r="DD1479" s="154"/>
      <c r="DE1479" s="154"/>
      <c r="DF1479" s="154"/>
      <c r="DG1479" s="154"/>
      <c r="DH1479" s="154"/>
      <c r="DI1479" s="154"/>
      <c r="DJ1479" s="154"/>
      <c r="DK1479" s="154"/>
      <c r="DL1479" s="154"/>
      <c r="DM1479" s="154"/>
      <c r="DN1479" s="154"/>
      <c r="DO1479" s="154"/>
      <c r="DP1479" s="154"/>
      <c r="DQ1479" s="154"/>
      <c r="DR1479" s="154"/>
      <c r="DS1479" s="154"/>
      <c r="DT1479" s="154"/>
      <c r="DU1479" s="154"/>
      <c r="DV1479" s="154"/>
      <c r="DW1479" s="154"/>
      <c r="DX1479" s="154"/>
      <c r="DY1479" s="154"/>
      <c r="DZ1479" s="154"/>
      <c r="EA1479" s="154"/>
      <c r="EB1479" s="154"/>
      <c r="EC1479" s="154"/>
      <c r="ED1479" s="154"/>
      <c r="EE1479" s="154"/>
      <c r="EF1479" s="154"/>
      <c r="EG1479" s="154"/>
      <c r="EH1479" s="154"/>
      <c r="EI1479" s="154"/>
      <c r="EJ1479" s="154"/>
      <c r="EK1479" s="154"/>
      <c r="EL1479" s="154"/>
      <c r="EM1479" s="154"/>
      <c r="EN1479" s="154"/>
      <c r="EO1479" s="154"/>
      <c r="EP1479" s="154"/>
      <c r="EQ1479" s="154"/>
      <c r="ER1479" s="154"/>
      <c r="ES1479" s="154"/>
      <c r="ET1479" s="154"/>
      <c r="EU1479" s="154"/>
      <c r="EV1479" s="154"/>
    </row>
    <row r="1480" spans="32:152" ht="12.75">
      <c r="AF1480" s="154"/>
      <c r="AG1480" s="154"/>
      <c r="AH1480" s="154"/>
      <c r="AI1480" s="154"/>
      <c r="AJ1480" s="154"/>
      <c r="AK1480" s="154"/>
      <c r="AL1480" s="154"/>
      <c r="AM1480" s="154"/>
      <c r="AN1480" s="154"/>
      <c r="AO1480" s="154"/>
      <c r="AP1480" s="154"/>
      <c r="AQ1480" s="154"/>
      <c r="AR1480" s="154"/>
      <c r="AS1480" s="154"/>
      <c r="AT1480" s="154"/>
      <c r="AU1480" s="154"/>
      <c r="AV1480" s="154"/>
      <c r="AW1480" s="154"/>
      <c r="AX1480" s="154"/>
      <c r="AY1480" s="154"/>
      <c r="AZ1480" s="154"/>
      <c r="BA1480" s="154"/>
      <c r="BB1480" s="154"/>
      <c r="BC1480" s="154"/>
      <c r="BD1480" s="154"/>
      <c r="BE1480" s="154"/>
      <c r="BF1480" s="154"/>
      <c r="BG1480" s="154"/>
      <c r="BH1480" s="154"/>
      <c r="BI1480" s="154"/>
      <c r="BJ1480" s="154"/>
      <c r="BK1480" s="154"/>
      <c r="BL1480" s="154"/>
      <c r="BM1480" s="154"/>
      <c r="BN1480" s="154"/>
      <c r="BO1480" s="154"/>
      <c r="BP1480" s="154"/>
      <c r="BQ1480" s="154"/>
      <c r="BR1480" s="154"/>
      <c r="BS1480" s="154"/>
      <c r="BT1480" s="154"/>
      <c r="BU1480" s="154"/>
      <c r="BV1480" s="154"/>
      <c r="BW1480" s="154"/>
      <c r="BX1480" s="154"/>
      <c r="BY1480" s="154"/>
      <c r="BZ1480" s="154"/>
      <c r="CA1480" s="154"/>
      <c r="CB1480" s="154"/>
      <c r="CC1480" s="154"/>
      <c r="CD1480" s="154"/>
      <c r="CE1480" s="154"/>
      <c r="CF1480" s="154"/>
      <c r="CG1480" s="154"/>
      <c r="CH1480" s="154"/>
      <c r="CI1480" s="154"/>
      <c r="CJ1480" s="154"/>
      <c r="CK1480" s="154"/>
      <c r="CL1480" s="154"/>
      <c r="CM1480" s="154"/>
      <c r="CN1480" s="154"/>
      <c r="CO1480" s="154"/>
      <c r="CP1480" s="154"/>
      <c r="CQ1480" s="154"/>
      <c r="CR1480" s="154"/>
      <c r="CS1480" s="154"/>
      <c r="CT1480" s="154"/>
      <c r="CU1480" s="154"/>
      <c r="CV1480" s="154"/>
      <c r="CW1480" s="154"/>
      <c r="CX1480" s="154"/>
      <c r="CY1480" s="154"/>
      <c r="CZ1480" s="154"/>
      <c r="DA1480" s="154"/>
      <c r="DB1480" s="154"/>
      <c r="DC1480" s="154"/>
      <c r="DD1480" s="154"/>
      <c r="DE1480" s="154"/>
      <c r="DF1480" s="154"/>
      <c r="DG1480" s="154"/>
      <c r="DH1480" s="154"/>
      <c r="DI1480" s="154"/>
      <c r="DJ1480" s="154"/>
      <c r="DK1480" s="154"/>
      <c r="DL1480" s="154"/>
      <c r="DM1480" s="154"/>
      <c r="DN1480" s="154"/>
      <c r="DO1480" s="154"/>
      <c r="DP1480" s="154"/>
      <c r="DQ1480" s="154"/>
      <c r="DR1480" s="154"/>
      <c r="DS1480" s="154"/>
      <c r="DT1480" s="154"/>
      <c r="DU1480" s="154"/>
      <c r="DV1480" s="154"/>
      <c r="DW1480" s="154"/>
      <c r="DX1480" s="154"/>
      <c r="DY1480" s="154"/>
      <c r="DZ1480" s="154"/>
      <c r="EA1480" s="154"/>
      <c r="EB1480" s="154"/>
      <c r="EC1480" s="154"/>
      <c r="ED1480" s="154"/>
      <c r="EE1480" s="154"/>
      <c r="EF1480" s="154"/>
      <c r="EG1480" s="154"/>
      <c r="EH1480" s="154"/>
      <c r="EI1480" s="154"/>
      <c r="EJ1480" s="154"/>
      <c r="EK1480" s="154"/>
      <c r="EL1480" s="154"/>
      <c r="EM1480" s="154"/>
      <c r="EN1480" s="154"/>
      <c r="EO1480" s="154"/>
      <c r="EP1480" s="154"/>
      <c r="EQ1480" s="154"/>
      <c r="ER1480" s="154"/>
      <c r="ES1480" s="154"/>
      <c r="ET1480" s="154"/>
      <c r="EU1480" s="154"/>
      <c r="EV1480" s="154"/>
    </row>
    <row r="1481" spans="32:152" ht="12.75">
      <c r="AF1481" s="154"/>
      <c r="AG1481" s="154"/>
      <c r="AH1481" s="154"/>
      <c r="AI1481" s="154"/>
      <c r="AJ1481" s="154"/>
      <c r="AK1481" s="154"/>
      <c r="AL1481" s="154"/>
      <c r="AM1481" s="154"/>
      <c r="AN1481" s="154"/>
      <c r="AO1481" s="154"/>
      <c r="AP1481" s="154"/>
      <c r="AQ1481" s="154"/>
      <c r="AR1481" s="154"/>
      <c r="AS1481" s="154"/>
      <c r="AT1481" s="154"/>
      <c r="AU1481" s="154"/>
      <c r="AV1481" s="154"/>
      <c r="AW1481" s="154"/>
      <c r="AX1481" s="154"/>
      <c r="AY1481" s="154"/>
      <c r="AZ1481" s="154"/>
      <c r="BA1481" s="154"/>
      <c r="BB1481" s="154"/>
      <c r="BC1481" s="154"/>
      <c r="BD1481" s="154"/>
      <c r="BE1481" s="154"/>
      <c r="BF1481" s="154"/>
      <c r="BG1481" s="154"/>
      <c r="BH1481" s="154"/>
      <c r="BI1481" s="154"/>
      <c r="BJ1481" s="154"/>
      <c r="BK1481" s="154"/>
      <c r="BL1481" s="154"/>
      <c r="BM1481" s="154"/>
      <c r="BN1481" s="154"/>
      <c r="BO1481" s="154"/>
      <c r="BP1481" s="154"/>
      <c r="BQ1481" s="154"/>
      <c r="BR1481" s="154"/>
      <c r="BS1481" s="154"/>
      <c r="BT1481" s="154"/>
      <c r="BU1481" s="154"/>
      <c r="BV1481" s="154"/>
      <c r="BW1481" s="154"/>
      <c r="BX1481" s="154"/>
      <c r="BY1481" s="154"/>
      <c r="BZ1481" s="154"/>
      <c r="CA1481" s="154"/>
      <c r="CB1481" s="154"/>
      <c r="CC1481" s="154"/>
      <c r="CD1481" s="154"/>
      <c r="CE1481" s="154"/>
      <c r="CF1481" s="154"/>
      <c r="CG1481" s="154"/>
      <c r="CH1481" s="154"/>
      <c r="CI1481" s="154"/>
      <c r="CJ1481" s="154"/>
      <c r="CK1481" s="154"/>
      <c r="CL1481" s="154"/>
      <c r="CM1481" s="154"/>
      <c r="CN1481" s="154"/>
      <c r="CO1481" s="154"/>
      <c r="CP1481" s="154"/>
      <c r="CQ1481" s="154"/>
      <c r="CR1481" s="154"/>
      <c r="CS1481" s="154"/>
      <c r="CT1481" s="154"/>
      <c r="CU1481" s="154"/>
      <c r="CV1481" s="154"/>
      <c r="CW1481" s="154"/>
      <c r="CX1481" s="154"/>
      <c r="CY1481" s="154"/>
      <c r="CZ1481" s="154"/>
      <c r="DA1481" s="154"/>
      <c r="DB1481" s="154"/>
      <c r="DC1481" s="154"/>
      <c r="DD1481" s="154"/>
      <c r="DE1481" s="154"/>
      <c r="DF1481" s="154"/>
      <c r="DG1481" s="154"/>
      <c r="DH1481" s="154"/>
      <c r="DI1481" s="154"/>
      <c r="DJ1481" s="154"/>
      <c r="DK1481" s="154"/>
      <c r="DL1481" s="154"/>
      <c r="DM1481" s="154"/>
      <c r="DN1481" s="154"/>
      <c r="DO1481" s="154"/>
      <c r="DP1481" s="154"/>
      <c r="DQ1481" s="154"/>
      <c r="DR1481" s="154"/>
      <c r="DS1481" s="154"/>
      <c r="DT1481" s="154"/>
      <c r="DU1481" s="154"/>
      <c r="DV1481" s="154"/>
      <c r="DW1481" s="154"/>
      <c r="DX1481" s="154"/>
      <c r="DY1481" s="154"/>
      <c r="DZ1481" s="154"/>
      <c r="EA1481" s="154"/>
      <c r="EB1481" s="154"/>
      <c r="EC1481" s="154"/>
      <c r="ED1481" s="154"/>
      <c r="EE1481" s="154"/>
      <c r="EF1481" s="154"/>
      <c r="EG1481" s="154"/>
      <c r="EH1481" s="154"/>
      <c r="EI1481" s="154"/>
      <c r="EJ1481" s="154"/>
      <c r="EK1481" s="154"/>
      <c r="EL1481" s="154"/>
      <c r="EM1481" s="154"/>
      <c r="EN1481" s="154"/>
      <c r="EO1481" s="154"/>
      <c r="EP1481" s="154"/>
      <c r="EQ1481" s="154"/>
      <c r="ER1481" s="154"/>
      <c r="ES1481" s="154"/>
      <c r="ET1481" s="154"/>
      <c r="EU1481" s="154"/>
      <c r="EV1481" s="154"/>
    </row>
    <row r="1482" spans="32:152" ht="12.75">
      <c r="AF1482" s="154"/>
      <c r="AG1482" s="154"/>
      <c r="AH1482" s="154"/>
      <c r="AI1482" s="154"/>
      <c r="AJ1482" s="154"/>
      <c r="AK1482" s="154"/>
      <c r="AL1482" s="154"/>
      <c r="AM1482" s="154"/>
      <c r="AN1482" s="154"/>
      <c r="AO1482" s="154"/>
      <c r="AP1482" s="154"/>
      <c r="AQ1482" s="154"/>
      <c r="AR1482" s="154"/>
      <c r="AS1482" s="154"/>
      <c r="AT1482" s="154"/>
      <c r="AU1482" s="154"/>
      <c r="AV1482" s="154"/>
      <c r="AW1482" s="154"/>
      <c r="AX1482" s="154"/>
      <c r="AY1482" s="154"/>
      <c r="AZ1482" s="154"/>
      <c r="BA1482" s="154"/>
      <c r="BB1482" s="154"/>
      <c r="BC1482" s="154"/>
      <c r="BD1482" s="154"/>
      <c r="BE1482" s="154"/>
      <c r="BF1482" s="154"/>
      <c r="BG1482" s="154"/>
      <c r="BH1482" s="154"/>
      <c r="BI1482" s="154"/>
      <c r="BJ1482" s="154"/>
      <c r="BK1482" s="154"/>
      <c r="BL1482" s="154"/>
      <c r="BM1482" s="154"/>
      <c r="BN1482" s="154"/>
      <c r="BO1482" s="154"/>
      <c r="BP1482" s="154"/>
      <c r="BQ1482" s="154"/>
      <c r="BR1482" s="154"/>
      <c r="BS1482" s="154"/>
      <c r="BT1482" s="154"/>
      <c r="BU1482" s="154"/>
      <c r="BV1482" s="154"/>
      <c r="BW1482" s="154"/>
      <c r="BX1482" s="154"/>
      <c r="BY1482" s="154"/>
      <c r="BZ1482" s="154"/>
      <c r="CA1482" s="154"/>
      <c r="CB1482" s="154"/>
      <c r="CC1482" s="154"/>
      <c r="CD1482" s="154"/>
      <c r="CE1482" s="154"/>
      <c r="CF1482" s="154"/>
      <c r="CG1482" s="154"/>
      <c r="CH1482" s="154"/>
      <c r="CI1482" s="154"/>
      <c r="CJ1482" s="154"/>
      <c r="CK1482" s="154"/>
      <c r="CL1482" s="154"/>
      <c r="CM1482" s="154"/>
      <c r="CN1482" s="154"/>
      <c r="CO1482" s="154"/>
      <c r="CP1482" s="154"/>
      <c r="CQ1482" s="154"/>
      <c r="CR1482" s="154"/>
      <c r="CS1482" s="154"/>
      <c r="CT1482" s="154"/>
      <c r="CU1482" s="154"/>
      <c r="CV1482" s="154"/>
      <c r="CW1482" s="154"/>
      <c r="CX1482" s="154"/>
      <c r="CY1482" s="154"/>
      <c r="CZ1482" s="154"/>
      <c r="DA1482" s="154"/>
      <c r="DB1482" s="154"/>
      <c r="DC1482" s="154"/>
      <c r="DD1482" s="154"/>
      <c r="DE1482" s="154"/>
      <c r="DF1482" s="154"/>
      <c r="DG1482" s="154"/>
      <c r="DH1482" s="154"/>
      <c r="DI1482" s="154"/>
      <c r="DJ1482" s="154"/>
      <c r="DK1482" s="154"/>
      <c r="DL1482" s="154"/>
      <c r="DM1482" s="154"/>
      <c r="DN1482" s="154"/>
      <c r="DO1482" s="154"/>
      <c r="DP1482" s="154"/>
      <c r="DQ1482" s="154"/>
      <c r="DR1482" s="154"/>
      <c r="DS1482" s="154"/>
      <c r="DT1482" s="154"/>
      <c r="DU1482" s="154"/>
      <c r="DV1482" s="154"/>
      <c r="DW1482" s="154"/>
      <c r="DX1482" s="154"/>
      <c r="DY1482" s="154"/>
      <c r="DZ1482" s="154"/>
      <c r="EA1482" s="154"/>
      <c r="EB1482" s="154"/>
      <c r="EC1482" s="154"/>
      <c r="ED1482" s="154"/>
      <c r="EE1482" s="154"/>
      <c r="EF1482" s="154"/>
      <c r="EG1482" s="154"/>
      <c r="EH1482" s="154"/>
      <c r="EI1482" s="154"/>
      <c r="EJ1482" s="154"/>
      <c r="EK1482" s="154"/>
      <c r="EL1482" s="154"/>
      <c r="EM1482" s="154"/>
      <c r="EN1482" s="154"/>
      <c r="EO1482" s="154"/>
      <c r="EP1482" s="154"/>
      <c r="EQ1482" s="154"/>
      <c r="ER1482" s="154"/>
      <c r="ES1482" s="154"/>
      <c r="ET1482" s="154"/>
      <c r="EU1482" s="154"/>
      <c r="EV1482" s="154"/>
    </row>
    <row r="1483" spans="32:152" ht="12.75">
      <c r="AF1483" s="154"/>
      <c r="AG1483" s="154"/>
      <c r="AH1483" s="154"/>
      <c r="AI1483" s="154"/>
      <c r="AJ1483" s="154"/>
      <c r="AK1483" s="154"/>
      <c r="AL1483" s="154"/>
      <c r="AM1483" s="154"/>
      <c r="AN1483" s="154"/>
      <c r="AO1483" s="154"/>
      <c r="AP1483" s="154"/>
      <c r="AQ1483" s="154"/>
      <c r="AR1483" s="154"/>
      <c r="AS1483" s="154"/>
      <c r="AT1483" s="154"/>
      <c r="AU1483" s="154"/>
      <c r="AV1483" s="154"/>
      <c r="AW1483" s="154"/>
      <c r="AX1483" s="154"/>
      <c r="AY1483" s="154"/>
      <c r="AZ1483" s="154"/>
      <c r="BA1483" s="154"/>
      <c r="BB1483" s="154"/>
      <c r="BC1483" s="154"/>
      <c r="BD1483" s="154"/>
      <c r="BE1483" s="154"/>
      <c r="BF1483" s="154"/>
      <c r="BG1483" s="154"/>
      <c r="BH1483" s="154"/>
      <c r="BI1483" s="154"/>
      <c r="BJ1483" s="154"/>
      <c r="BK1483" s="154"/>
      <c r="BL1483" s="154"/>
      <c r="BM1483" s="154"/>
      <c r="BN1483" s="154"/>
      <c r="BO1483" s="154"/>
      <c r="BP1483" s="154"/>
      <c r="BQ1483" s="154"/>
      <c r="BR1483" s="154"/>
      <c r="BS1483" s="154"/>
      <c r="BT1483" s="154"/>
      <c r="BU1483" s="154"/>
      <c r="BV1483" s="154"/>
      <c r="BW1483" s="154"/>
      <c r="BX1483" s="154"/>
      <c r="BY1483" s="154"/>
      <c r="BZ1483" s="154"/>
      <c r="CA1483" s="154"/>
      <c r="CB1483" s="154"/>
      <c r="CC1483" s="154"/>
      <c r="CD1483" s="154"/>
      <c r="CE1483" s="154"/>
      <c r="CF1483" s="154"/>
      <c r="CG1483" s="154"/>
      <c r="CH1483" s="154"/>
      <c r="CI1483" s="154"/>
      <c r="CJ1483" s="154"/>
      <c r="CK1483" s="154"/>
      <c r="CL1483" s="154"/>
      <c r="CM1483" s="154"/>
      <c r="CN1483" s="154"/>
      <c r="CO1483" s="154"/>
      <c r="CP1483" s="154"/>
      <c r="CQ1483" s="154"/>
      <c r="CR1483" s="154"/>
      <c r="CS1483" s="154"/>
      <c r="CT1483" s="154"/>
      <c r="CU1483" s="154"/>
      <c r="CV1483" s="154"/>
      <c r="CW1483" s="154"/>
      <c r="CX1483" s="154"/>
      <c r="CY1483" s="154"/>
      <c r="CZ1483" s="154"/>
      <c r="DA1483" s="154"/>
      <c r="DB1483" s="154"/>
      <c r="DC1483" s="154"/>
      <c r="DD1483" s="154"/>
      <c r="DE1483" s="154"/>
      <c r="DF1483" s="154"/>
      <c r="DG1483" s="154"/>
      <c r="DH1483" s="154"/>
      <c r="DI1483" s="154"/>
      <c r="DJ1483" s="154"/>
      <c r="DK1483" s="154"/>
      <c r="DL1483" s="154"/>
      <c r="DM1483" s="154"/>
      <c r="DN1483" s="154"/>
      <c r="DO1483" s="154"/>
      <c r="DP1483" s="154"/>
      <c r="DQ1483" s="154"/>
      <c r="DR1483" s="154"/>
      <c r="DS1483" s="154"/>
      <c r="DT1483" s="154"/>
      <c r="DU1483" s="154"/>
      <c r="DV1483" s="154"/>
      <c r="DW1483" s="154"/>
      <c r="DX1483" s="154"/>
      <c r="DY1483" s="154"/>
      <c r="DZ1483" s="154"/>
      <c r="EA1483" s="154"/>
      <c r="EB1483" s="154"/>
      <c r="EC1483" s="154"/>
      <c r="ED1483" s="154"/>
      <c r="EE1483" s="154"/>
      <c r="EF1483" s="154"/>
      <c r="EG1483" s="154"/>
      <c r="EH1483" s="154"/>
      <c r="EI1483" s="154"/>
      <c r="EJ1483" s="154"/>
      <c r="EK1483" s="154"/>
      <c r="EL1483" s="154"/>
      <c r="EM1483" s="154"/>
      <c r="EN1483" s="154"/>
      <c r="EO1483" s="154"/>
      <c r="EP1483" s="154"/>
      <c r="EQ1483" s="154"/>
      <c r="ER1483" s="154"/>
      <c r="ES1483" s="154"/>
      <c r="ET1483" s="154"/>
      <c r="EU1483" s="154"/>
      <c r="EV1483" s="154"/>
    </row>
    <row r="1484" spans="32:152" ht="12.75">
      <c r="AF1484" s="154"/>
      <c r="AG1484" s="154"/>
      <c r="AH1484" s="154"/>
      <c r="AI1484" s="154"/>
      <c r="AJ1484" s="154"/>
      <c r="AK1484" s="154"/>
      <c r="AL1484" s="154"/>
      <c r="AM1484" s="154"/>
      <c r="AN1484" s="154"/>
      <c r="AO1484" s="154"/>
      <c r="AP1484" s="154"/>
      <c r="AQ1484" s="154"/>
      <c r="AR1484" s="154"/>
      <c r="AS1484" s="154"/>
      <c r="AT1484" s="154"/>
      <c r="AU1484" s="154"/>
      <c r="AV1484" s="154"/>
      <c r="AW1484" s="154"/>
      <c r="AX1484" s="154"/>
      <c r="AY1484" s="154"/>
      <c r="AZ1484" s="154"/>
      <c r="BA1484" s="154"/>
      <c r="BB1484" s="154"/>
      <c r="BC1484" s="154"/>
      <c r="BD1484" s="154"/>
      <c r="BE1484" s="154"/>
      <c r="BF1484" s="154"/>
      <c r="BG1484" s="154"/>
      <c r="BH1484" s="154"/>
      <c r="BI1484" s="154"/>
      <c r="BJ1484" s="154"/>
      <c r="BK1484" s="154"/>
      <c r="BL1484" s="154"/>
      <c r="BM1484" s="154"/>
      <c r="BN1484" s="154"/>
      <c r="BO1484" s="154"/>
      <c r="BP1484" s="154"/>
      <c r="BQ1484" s="154"/>
      <c r="BR1484" s="154"/>
      <c r="BS1484" s="154"/>
      <c r="BT1484" s="154"/>
      <c r="BU1484" s="154"/>
      <c r="BV1484" s="154"/>
      <c r="BW1484" s="154"/>
      <c r="BX1484" s="154"/>
      <c r="BY1484" s="154"/>
      <c r="BZ1484" s="154"/>
      <c r="CA1484" s="154"/>
      <c r="CB1484" s="154"/>
      <c r="CC1484" s="154"/>
      <c r="CD1484" s="154"/>
      <c r="CE1484" s="154"/>
      <c r="CF1484" s="154"/>
      <c r="CG1484" s="154"/>
      <c r="CH1484" s="154"/>
      <c r="CI1484" s="154"/>
      <c r="CJ1484" s="154"/>
      <c r="CK1484" s="154"/>
      <c r="CL1484" s="154"/>
      <c r="CM1484" s="154"/>
      <c r="CN1484" s="154"/>
      <c r="CO1484" s="154"/>
      <c r="CP1484" s="154"/>
      <c r="CQ1484" s="154"/>
      <c r="CR1484" s="154"/>
      <c r="CS1484" s="154"/>
      <c r="CT1484" s="154"/>
      <c r="CU1484" s="154"/>
      <c r="CV1484" s="154"/>
      <c r="CW1484" s="154"/>
      <c r="CX1484" s="154"/>
      <c r="CY1484" s="154"/>
      <c r="CZ1484" s="154"/>
      <c r="DA1484" s="154"/>
      <c r="DB1484" s="154"/>
      <c r="DC1484" s="154"/>
      <c r="DD1484" s="154"/>
      <c r="DE1484" s="154"/>
      <c r="DF1484" s="154"/>
      <c r="DG1484" s="154"/>
      <c r="DH1484" s="154"/>
      <c r="DI1484" s="154"/>
      <c r="DJ1484" s="154"/>
      <c r="DK1484" s="154"/>
      <c r="DL1484" s="154"/>
      <c r="DM1484" s="154"/>
      <c r="DN1484" s="154"/>
      <c r="DO1484" s="154"/>
      <c r="DP1484" s="154"/>
      <c r="DQ1484" s="154"/>
      <c r="DR1484" s="154"/>
      <c r="DS1484" s="154"/>
      <c r="DT1484" s="154"/>
      <c r="DU1484" s="154"/>
      <c r="DV1484" s="154"/>
      <c r="DW1484" s="154"/>
      <c r="DX1484" s="154"/>
      <c r="DY1484" s="154"/>
      <c r="DZ1484" s="154"/>
      <c r="EA1484" s="154"/>
      <c r="EB1484" s="154"/>
      <c r="EC1484" s="154"/>
      <c r="ED1484" s="154"/>
      <c r="EE1484" s="154"/>
      <c r="EF1484" s="154"/>
      <c r="EG1484" s="154"/>
      <c r="EH1484" s="154"/>
      <c r="EI1484" s="154"/>
      <c r="EJ1484" s="154"/>
      <c r="EK1484" s="154"/>
      <c r="EL1484" s="154"/>
      <c r="EM1484" s="154"/>
      <c r="EN1484" s="154"/>
      <c r="EO1484" s="154"/>
      <c r="EP1484" s="154"/>
      <c r="EQ1484" s="154"/>
      <c r="ER1484" s="154"/>
      <c r="ES1484" s="154"/>
      <c r="ET1484" s="154"/>
      <c r="EU1484" s="154"/>
      <c r="EV1484" s="154"/>
    </row>
    <row r="1485" spans="32:152" ht="12.75">
      <c r="AF1485" s="154"/>
      <c r="AG1485" s="154"/>
      <c r="AH1485" s="154"/>
      <c r="AI1485" s="154"/>
      <c r="AJ1485" s="154"/>
      <c r="AK1485" s="154"/>
      <c r="AL1485" s="154"/>
      <c r="AM1485" s="154"/>
      <c r="AN1485" s="154"/>
      <c r="AO1485" s="154"/>
      <c r="AP1485" s="154"/>
      <c r="AQ1485" s="154"/>
      <c r="AR1485" s="154"/>
      <c r="AS1485" s="154"/>
      <c r="AT1485" s="154"/>
      <c r="AU1485" s="154"/>
      <c r="AV1485" s="154"/>
      <c r="AW1485" s="154"/>
      <c r="AX1485" s="154"/>
      <c r="AY1485" s="154"/>
      <c r="AZ1485" s="154"/>
      <c r="BA1485" s="154"/>
      <c r="BB1485" s="154"/>
      <c r="BC1485" s="154"/>
      <c r="BD1485" s="154"/>
      <c r="BE1485" s="154"/>
      <c r="BF1485" s="154"/>
      <c r="BG1485" s="154"/>
      <c r="BH1485" s="154"/>
      <c r="BI1485" s="154"/>
      <c r="BJ1485" s="154"/>
      <c r="BK1485" s="154"/>
      <c r="BL1485" s="154"/>
      <c r="BM1485" s="154"/>
      <c r="BN1485" s="154"/>
      <c r="BO1485" s="154"/>
      <c r="BP1485" s="154"/>
      <c r="BQ1485" s="154"/>
      <c r="BR1485" s="154"/>
      <c r="BS1485" s="154"/>
      <c r="BT1485" s="154"/>
      <c r="BU1485" s="154"/>
      <c r="BV1485" s="154"/>
      <c r="BW1485" s="154"/>
      <c r="BX1485" s="154"/>
      <c r="BY1485" s="154"/>
      <c r="BZ1485" s="154"/>
      <c r="CA1485" s="154"/>
      <c r="CB1485" s="154"/>
      <c r="CC1485" s="154"/>
      <c r="CD1485" s="154"/>
      <c r="CE1485" s="154"/>
      <c r="CF1485" s="154"/>
      <c r="CG1485" s="154"/>
      <c r="CH1485" s="154"/>
      <c r="CI1485" s="154"/>
      <c r="CJ1485" s="154"/>
      <c r="CK1485" s="154"/>
      <c r="CL1485" s="154"/>
      <c r="CM1485" s="154"/>
      <c r="CN1485" s="154"/>
      <c r="CO1485" s="154"/>
      <c r="CP1485" s="154"/>
      <c r="CQ1485" s="154"/>
      <c r="CR1485" s="154"/>
      <c r="CS1485" s="154"/>
      <c r="CT1485" s="154"/>
      <c r="CU1485" s="154"/>
      <c r="CV1485" s="154"/>
      <c r="CW1485" s="154"/>
      <c r="CX1485" s="154"/>
      <c r="CY1485" s="154"/>
      <c r="CZ1485" s="154"/>
      <c r="DA1485" s="154"/>
      <c r="DB1485" s="154"/>
      <c r="DC1485" s="154"/>
      <c r="DD1485" s="154"/>
      <c r="DE1485" s="154"/>
      <c r="DF1485" s="154"/>
      <c r="DG1485" s="154"/>
      <c r="DH1485" s="154"/>
      <c r="DI1485" s="154"/>
      <c r="DJ1485" s="154"/>
      <c r="DK1485" s="154"/>
      <c r="DL1485" s="154"/>
      <c r="DM1485" s="154"/>
      <c r="DN1485" s="154"/>
      <c r="DO1485" s="154"/>
      <c r="DP1485" s="154"/>
      <c r="DQ1485" s="154"/>
      <c r="DR1485" s="154"/>
      <c r="DS1485" s="154"/>
      <c r="DT1485" s="154"/>
      <c r="DU1485" s="154"/>
      <c r="DV1485" s="154"/>
      <c r="DW1485" s="154"/>
      <c r="DX1485" s="154"/>
      <c r="DY1485" s="154"/>
      <c r="DZ1485" s="154"/>
      <c r="EA1485" s="154"/>
      <c r="EB1485" s="154"/>
      <c r="EC1485" s="154"/>
      <c r="ED1485" s="154"/>
      <c r="EE1485" s="154"/>
      <c r="EF1485" s="154"/>
      <c r="EG1485" s="154"/>
      <c r="EH1485" s="154"/>
      <c r="EI1485" s="154"/>
      <c r="EJ1485" s="154"/>
      <c r="EK1485" s="154"/>
      <c r="EL1485" s="154"/>
      <c r="EM1485" s="154"/>
      <c r="EN1485" s="154"/>
      <c r="EO1485" s="154"/>
      <c r="EP1485" s="154"/>
      <c r="EQ1485" s="154"/>
      <c r="ER1485" s="154"/>
      <c r="ES1485" s="154"/>
      <c r="ET1485" s="154"/>
      <c r="EU1485" s="154"/>
      <c r="EV1485" s="154"/>
    </row>
    <row r="1486" spans="32:152" ht="12.75">
      <c r="AF1486" s="154"/>
      <c r="AG1486" s="154"/>
      <c r="AH1486" s="154"/>
      <c r="AI1486" s="154"/>
      <c r="AJ1486" s="154"/>
      <c r="AK1486" s="154"/>
      <c r="AL1486" s="154"/>
      <c r="AM1486" s="154"/>
      <c r="AN1486" s="154"/>
      <c r="AO1486" s="154"/>
      <c r="AP1486" s="154"/>
      <c r="AQ1486" s="154"/>
      <c r="AR1486" s="154"/>
      <c r="AS1486" s="154"/>
      <c r="AT1486" s="154"/>
      <c r="AU1486" s="154"/>
      <c r="AV1486" s="154"/>
      <c r="AW1486" s="154"/>
      <c r="AX1486" s="154"/>
      <c r="AY1486" s="154"/>
      <c r="AZ1486" s="154"/>
      <c r="BA1486" s="154"/>
      <c r="BB1486" s="154"/>
      <c r="BC1486" s="154"/>
      <c r="BD1486" s="154"/>
      <c r="BE1486" s="154"/>
      <c r="BF1486" s="154"/>
      <c r="BG1486" s="154"/>
      <c r="BH1486" s="154"/>
      <c r="BI1486" s="154"/>
      <c r="BJ1486" s="154"/>
      <c r="BK1486" s="154"/>
      <c r="BL1486" s="154"/>
      <c r="BM1486" s="154"/>
      <c r="BN1486" s="154"/>
      <c r="BO1486" s="154"/>
      <c r="BP1486" s="154"/>
      <c r="BQ1486" s="154"/>
      <c r="BR1486" s="154"/>
      <c r="BS1486" s="154"/>
      <c r="BT1486" s="154"/>
      <c r="BU1486" s="154"/>
      <c r="BV1486" s="154"/>
      <c r="BW1486" s="154"/>
      <c r="BX1486" s="154"/>
      <c r="BY1486" s="154"/>
      <c r="BZ1486" s="154"/>
      <c r="CA1486" s="154"/>
      <c r="CB1486" s="154"/>
      <c r="CC1486" s="154"/>
      <c r="CD1486" s="154"/>
      <c r="CE1486" s="154"/>
      <c r="CF1486" s="154"/>
      <c r="CG1486" s="154"/>
      <c r="CH1486" s="154"/>
      <c r="CI1486" s="154"/>
      <c r="CJ1486" s="154"/>
      <c r="CK1486" s="154"/>
      <c r="CL1486" s="154"/>
      <c r="CM1486" s="154"/>
      <c r="CN1486" s="154"/>
      <c r="CO1486" s="154"/>
      <c r="CP1486" s="154"/>
      <c r="CQ1486" s="154"/>
      <c r="CR1486" s="154"/>
      <c r="CS1486" s="154"/>
      <c r="CT1486" s="154"/>
      <c r="CU1486" s="154"/>
      <c r="CV1486" s="154"/>
      <c r="CW1486" s="154"/>
      <c r="CX1486" s="154"/>
      <c r="CY1486" s="154"/>
      <c r="CZ1486" s="154"/>
      <c r="DA1486" s="154"/>
      <c r="DB1486" s="154"/>
      <c r="DC1486" s="154"/>
      <c r="DD1486" s="154"/>
      <c r="DE1486" s="154"/>
      <c r="DF1486" s="154"/>
      <c r="DG1486" s="154"/>
      <c r="DH1486" s="154"/>
      <c r="DI1486" s="154"/>
      <c r="DJ1486" s="154"/>
      <c r="DK1486" s="154"/>
      <c r="DL1486" s="154"/>
      <c r="DM1486" s="154"/>
      <c r="DN1486" s="154"/>
      <c r="DO1486" s="154"/>
      <c r="DP1486" s="154"/>
      <c r="DQ1486" s="154"/>
      <c r="DR1486" s="154"/>
      <c r="DS1486" s="154"/>
      <c r="DT1486" s="154"/>
      <c r="DU1486" s="154"/>
      <c r="DV1486" s="154"/>
      <c r="DW1486" s="154"/>
      <c r="DX1486" s="154"/>
      <c r="DY1486" s="154"/>
      <c r="DZ1486" s="154"/>
      <c r="EA1486" s="154"/>
      <c r="EB1486" s="154"/>
      <c r="EC1486" s="154"/>
      <c r="ED1486" s="154"/>
      <c r="EE1486" s="154"/>
      <c r="EF1486" s="154"/>
      <c r="EG1486" s="154"/>
      <c r="EH1486" s="154"/>
      <c r="EI1486" s="154"/>
      <c r="EJ1486" s="154"/>
      <c r="EK1486" s="154"/>
      <c r="EL1486" s="154"/>
      <c r="EM1486" s="154"/>
      <c r="EN1486" s="154"/>
      <c r="EO1486" s="154"/>
      <c r="EP1486" s="154"/>
      <c r="EQ1486" s="154"/>
      <c r="ER1486" s="154"/>
      <c r="ES1486" s="154"/>
      <c r="ET1486" s="154"/>
      <c r="EU1486" s="154"/>
      <c r="EV1486" s="154"/>
    </row>
    <row r="1487" spans="32:152" ht="12.75">
      <c r="AF1487" s="154"/>
      <c r="AG1487" s="154"/>
      <c r="AH1487" s="154"/>
      <c r="AI1487" s="154"/>
      <c r="AJ1487" s="154"/>
      <c r="AK1487" s="154"/>
      <c r="AL1487" s="154"/>
      <c r="AM1487" s="154"/>
      <c r="AN1487" s="154"/>
      <c r="AO1487" s="154"/>
      <c r="AP1487" s="154"/>
      <c r="AQ1487" s="154"/>
      <c r="AR1487" s="154"/>
      <c r="AS1487" s="154"/>
      <c r="AT1487" s="154"/>
      <c r="AU1487" s="154"/>
      <c r="AV1487" s="154"/>
      <c r="AW1487" s="154"/>
      <c r="AX1487" s="154"/>
      <c r="AY1487" s="154"/>
      <c r="AZ1487" s="154"/>
      <c r="BA1487" s="154"/>
      <c r="BB1487" s="154"/>
      <c r="BC1487" s="154"/>
      <c r="BD1487" s="154"/>
      <c r="BE1487" s="154"/>
      <c r="BF1487" s="154"/>
      <c r="BG1487" s="154"/>
      <c r="BH1487" s="154"/>
      <c r="BI1487" s="154"/>
      <c r="BJ1487" s="154"/>
      <c r="BK1487" s="154"/>
      <c r="BL1487" s="154"/>
      <c r="BM1487" s="154"/>
      <c r="BN1487" s="154"/>
      <c r="BO1487" s="154"/>
      <c r="BP1487" s="154"/>
      <c r="BQ1487" s="154"/>
      <c r="BR1487" s="154"/>
      <c r="BS1487" s="154"/>
      <c r="BT1487" s="154"/>
      <c r="BU1487" s="154"/>
      <c r="BV1487" s="154"/>
      <c r="BW1487" s="154"/>
      <c r="BX1487" s="154"/>
      <c r="BY1487" s="154"/>
      <c r="BZ1487" s="154"/>
      <c r="CA1487" s="154"/>
      <c r="CB1487" s="154"/>
      <c r="CC1487" s="154"/>
      <c r="CD1487" s="154"/>
      <c r="CE1487" s="154"/>
      <c r="CF1487" s="154"/>
      <c r="CG1487" s="154"/>
      <c r="CH1487" s="154"/>
      <c r="CI1487" s="154"/>
      <c r="CJ1487" s="154"/>
      <c r="CK1487" s="154"/>
      <c r="CL1487" s="154"/>
      <c r="CM1487" s="154"/>
      <c r="CN1487" s="154"/>
      <c r="CO1487" s="154"/>
      <c r="CP1487" s="154"/>
      <c r="CQ1487" s="154"/>
      <c r="CR1487" s="154"/>
      <c r="CS1487" s="154"/>
      <c r="CT1487" s="154"/>
      <c r="CU1487" s="154"/>
      <c r="CV1487" s="154"/>
      <c r="CW1487" s="154"/>
      <c r="CX1487" s="154"/>
      <c r="CY1487" s="154"/>
      <c r="CZ1487" s="154"/>
      <c r="DA1487" s="154"/>
      <c r="DB1487" s="154"/>
      <c r="DC1487" s="154"/>
      <c r="DD1487" s="154"/>
      <c r="DE1487" s="154"/>
      <c r="DF1487" s="154"/>
      <c r="DG1487" s="154"/>
      <c r="DH1487" s="154"/>
      <c r="DI1487" s="154"/>
      <c r="DJ1487" s="154"/>
      <c r="DK1487" s="154"/>
      <c r="DL1487" s="154"/>
      <c r="DM1487" s="154"/>
      <c r="DN1487" s="154"/>
      <c r="DO1487" s="154"/>
      <c r="DP1487" s="154"/>
      <c r="DQ1487" s="154"/>
      <c r="DR1487" s="154"/>
      <c r="DS1487" s="154"/>
      <c r="DT1487" s="154"/>
      <c r="DU1487" s="154"/>
      <c r="DV1487" s="154"/>
      <c r="DW1487" s="154"/>
      <c r="DX1487" s="154"/>
      <c r="DY1487" s="154"/>
      <c r="DZ1487" s="154"/>
      <c r="EA1487" s="154"/>
      <c r="EB1487" s="154"/>
      <c r="EC1487" s="154"/>
      <c r="ED1487" s="154"/>
      <c r="EE1487" s="154"/>
      <c r="EF1487" s="154"/>
      <c r="EG1487" s="154"/>
      <c r="EH1487" s="154"/>
      <c r="EI1487" s="154"/>
      <c r="EJ1487" s="154"/>
      <c r="EK1487" s="154"/>
      <c r="EL1487" s="154"/>
      <c r="EM1487" s="154"/>
      <c r="EN1487" s="154"/>
      <c r="EO1487" s="154"/>
      <c r="EP1487" s="154"/>
      <c r="EQ1487" s="154"/>
      <c r="ER1487" s="154"/>
      <c r="ES1487" s="154"/>
      <c r="ET1487" s="154"/>
      <c r="EU1487" s="154"/>
      <c r="EV1487" s="154"/>
    </row>
    <row r="1488" spans="32:152" ht="12.75">
      <c r="AF1488" s="154"/>
      <c r="AG1488" s="154"/>
      <c r="AH1488" s="154"/>
      <c r="AI1488" s="154"/>
      <c r="AJ1488" s="154"/>
      <c r="AK1488" s="154"/>
      <c r="AL1488" s="154"/>
      <c r="AM1488" s="154"/>
      <c r="AN1488" s="154"/>
      <c r="AO1488" s="154"/>
      <c r="AP1488" s="154"/>
      <c r="AQ1488" s="154"/>
      <c r="AR1488" s="154"/>
      <c r="AS1488" s="154"/>
      <c r="AT1488" s="154"/>
      <c r="AU1488" s="154"/>
      <c r="AV1488" s="154"/>
      <c r="AW1488" s="154"/>
      <c r="AX1488" s="154"/>
      <c r="AY1488" s="154"/>
      <c r="AZ1488" s="154"/>
      <c r="BA1488" s="154"/>
      <c r="BB1488" s="154"/>
      <c r="BC1488" s="154"/>
      <c r="BD1488" s="154"/>
      <c r="BE1488" s="154"/>
      <c r="BF1488" s="154"/>
      <c r="BG1488" s="154"/>
      <c r="BH1488" s="154"/>
      <c r="BI1488" s="154"/>
      <c r="BJ1488" s="154"/>
      <c r="BK1488" s="154"/>
      <c r="BL1488" s="154"/>
      <c r="BM1488" s="154"/>
      <c r="BN1488" s="154"/>
      <c r="BO1488" s="154"/>
      <c r="BP1488" s="154"/>
      <c r="BQ1488" s="154"/>
      <c r="BR1488" s="154"/>
      <c r="BS1488" s="154"/>
      <c r="BT1488" s="154"/>
      <c r="BU1488" s="154"/>
      <c r="BV1488" s="154"/>
      <c r="BW1488" s="154"/>
      <c r="BX1488" s="154"/>
      <c r="BY1488" s="154"/>
      <c r="BZ1488" s="154"/>
      <c r="CA1488" s="154"/>
      <c r="CB1488" s="154"/>
      <c r="CC1488" s="154"/>
      <c r="CD1488" s="154"/>
      <c r="CE1488" s="154"/>
      <c r="CF1488" s="154"/>
      <c r="CG1488" s="154"/>
      <c r="CH1488" s="154"/>
      <c r="CI1488" s="154"/>
      <c r="CJ1488" s="154"/>
      <c r="CK1488" s="154"/>
      <c r="CL1488" s="154"/>
      <c r="CM1488" s="154"/>
      <c r="CN1488" s="154"/>
      <c r="CO1488" s="154"/>
      <c r="CP1488" s="154"/>
      <c r="CQ1488" s="154"/>
      <c r="CR1488" s="154"/>
      <c r="CS1488" s="154"/>
      <c r="CT1488" s="154"/>
      <c r="CU1488" s="154"/>
      <c r="CV1488" s="154"/>
      <c r="CW1488" s="154"/>
      <c r="CX1488" s="154"/>
      <c r="CY1488" s="154"/>
      <c r="CZ1488" s="154"/>
      <c r="DA1488" s="154"/>
      <c r="DB1488" s="154"/>
      <c r="DC1488" s="154"/>
      <c r="DD1488" s="154"/>
      <c r="DE1488" s="154"/>
      <c r="DF1488" s="154"/>
      <c r="DG1488" s="154"/>
      <c r="DH1488" s="154"/>
      <c r="DI1488" s="154"/>
      <c r="DJ1488" s="154"/>
      <c r="DK1488" s="154"/>
      <c r="DL1488" s="154"/>
      <c r="DM1488" s="154"/>
      <c r="DN1488" s="154"/>
      <c r="DO1488" s="154"/>
      <c r="DP1488" s="154"/>
      <c r="DQ1488" s="154"/>
      <c r="DR1488" s="154"/>
      <c r="DS1488" s="154"/>
      <c r="DT1488" s="154"/>
      <c r="DU1488" s="154"/>
      <c r="DV1488" s="154"/>
      <c r="DW1488" s="154"/>
      <c r="DX1488" s="154"/>
      <c r="DY1488" s="154"/>
      <c r="DZ1488" s="154"/>
      <c r="EA1488" s="154"/>
      <c r="EB1488" s="154"/>
      <c r="EC1488" s="154"/>
      <c r="ED1488" s="154"/>
      <c r="EE1488" s="154"/>
      <c r="EF1488" s="154"/>
      <c r="EG1488" s="154"/>
      <c r="EH1488" s="154"/>
      <c r="EI1488" s="154"/>
      <c r="EJ1488" s="154"/>
      <c r="EK1488" s="154"/>
      <c r="EL1488" s="154"/>
      <c r="EM1488" s="154"/>
      <c r="EN1488" s="154"/>
      <c r="EO1488" s="154"/>
      <c r="EP1488" s="154"/>
      <c r="EQ1488" s="154"/>
      <c r="ER1488" s="154"/>
      <c r="ES1488" s="154"/>
      <c r="ET1488" s="154"/>
      <c r="EU1488" s="154"/>
      <c r="EV1488" s="154"/>
    </row>
    <row r="1489" spans="32:152" ht="12.75">
      <c r="AF1489" s="154"/>
      <c r="AG1489" s="154"/>
      <c r="AH1489" s="154"/>
      <c r="AI1489" s="154"/>
      <c r="AJ1489" s="154"/>
      <c r="AK1489" s="154"/>
      <c r="AL1489" s="154"/>
      <c r="AM1489" s="154"/>
      <c r="AN1489" s="154"/>
      <c r="AO1489" s="154"/>
      <c r="AP1489" s="154"/>
      <c r="AQ1489" s="154"/>
      <c r="AR1489" s="154"/>
      <c r="AS1489" s="154"/>
      <c r="AT1489" s="154"/>
      <c r="AU1489" s="154"/>
      <c r="AV1489" s="154"/>
      <c r="AW1489" s="154"/>
      <c r="AX1489" s="154"/>
      <c r="AY1489" s="154"/>
      <c r="AZ1489" s="154"/>
      <c r="BA1489" s="154"/>
      <c r="BB1489" s="154"/>
      <c r="BC1489" s="154"/>
      <c r="BD1489" s="154"/>
      <c r="BE1489" s="154"/>
      <c r="BF1489" s="154"/>
      <c r="BG1489" s="154"/>
      <c r="BH1489" s="154"/>
      <c r="BI1489" s="154"/>
      <c r="BJ1489" s="154"/>
      <c r="BK1489" s="154"/>
      <c r="BL1489" s="154"/>
      <c r="BM1489" s="154"/>
      <c r="BN1489" s="154"/>
      <c r="BO1489" s="154"/>
      <c r="BP1489" s="154"/>
      <c r="BQ1489" s="154"/>
      <c r="BR1489" s="154"/>
      <c r="BS1489" s="154"/>
      <c r="BT1489" s="154"/>
      <c r="BU1489" s="154"/>
      <c r="BV1489" s="154"/>
      <c r="BW1489" s="154"/>
      <c r="BX1489" s="154"/>
      <c r="BY1489" s="154"/>
      <c r="BZ1489" s="154"/>
      <c r="CA1489" s="154"/>
      <c r="CB1489" s="154"/>
      <c r="CC1489" s="154"/>
      <c r="CD1489" s="154"/>
      <c r="CE1489" s="154"/>
      <c r="CF1489" s="154"/>
      <c r="CG1489" s="154"/>
      <c r="CH1489" s="154"/>
      <c r="CI1489" s="154"/>
      <c r="CJ1489" s="154"/>
      <c r="CK1489" s="154"/>
      <c r="CL1489" s="154"/>
      <c r="CM1489" s="154"/>
      <c r="CN1489" s="154"/>
      <c r="CO1489" s="154"/>
      <c r="CP1489" s="154"/>
      <c r="CQ1489" s="154"/>
      <c r="CR1489" s="154"/>
      <c r="CS1489" s="154"/>
      <c r="CT1489" s="154"/>
      <c r="CU1489" s="154"/>
      <c r="CV1489" s="154"/>
      <c r="CW1489" s="154"/>
      <c r="CX1489" s="154"/>
      <c r="CY1489" s="154"/>
      <c r="CZ1489" s="154"/>
      <c r="DA1489" s="154"/>
      <c r="DB1489" s="154"/>
      <c r="DC1489" s="154"/>
      <c r="DD1489" s="154"/>
      <c r="DE1489" s="154"/>
      <c r="DF1489" s="154"/>
      <c r="DG1489" s="154"/>
      <c r="DH1489" s="154"/>
      <c r="DI1489" s="154"/>
      <c r="DJ1489" s="154"/>
      <c r="DK1489" s="154"/>
      <c r="DL1489" s="154"/>
      <c r="DM1489" s="154"/>
      <c r="DN1489" s="154"/>
      <c r="DO1489" s="154"/>
      <c r="DP1489" s="154"/>
      <c r="DQ1489" s="154"/>
      <c r="DR1489" s="154"/>
      <c r="DS1489" s="154"/>
      <c r="DT1489" s="154"/>
      <c r="DU1489" s="154"/>
      <c r="DV1489" s="154"/>
      <c r="DW1489" s="154"/>
      <c r="DX1489" s="154"/>
      <c r="DY1489" s="154"/>
      <c r="DZ1489" s="154"/>
      <c r="EA1489" s="154"/>
      <c r="EB1489" s="154"/>
      <c r="EC1489" s="154"/>
      <c r="ED1489" s="154"/>
      <c r="EE1489" s="154"/>
      <c r="EF1489" s="154"/>
      <c r="EG1489" s="154"/>
      <c r="EH1489" s="154"/>
      <c r="EI1489" s="154"/>
      <c r="EJ1489" s="154"/>
      <c r="EK1489" s="154"/>
      <c r="EL1489" s="154"/>
      <c r="EM1489" s="154"/>
      <c r="EN1489" s="154"/>
      <c r="EO1489" s="154"/>
      <c r="EP1489" s="154"/>
      <c r="EQ1489" s="154"/>
      <c r="ER1489" s="154"/>
      <c r="ES1489" s="154"/>
      <c r="ET1489" s="154"/>
      <c r="EU1489" s="154"/>
      <c r="EV1489" s="154"/>
    </row>
    <row r="1490" spans="32:152" ht="12.75">
      <c r="AF1490" s="154"/>
      <c r="AG1490" s="154"/>
      <c r="AH1490" s="154"/>
      <c r="AI1490" s="154"/>
      <c r="AJ1490" s="154"/>
      <c r="AK1490" s="154"/>
      <c r="AL1490" s="154"/>
      <c r="AM1490" s="154"/>
      <c r="AN1490" s="154"/>
      <c r="AO1490" s="154"/>
      <c r="AP1490" s="154"/>
      <c r="AQ1490" s="154"/>
      <c r="AR1490" s="154"/>
      <c r="AS1490" s="154"/>
      <c r="AT1490" s="154"/>
      <c r="AU1490" s="154"/>
      <c r="AV1490" s="154"/>
      <c r="AW1490" s="154"/>
      <c r="AX1490" s="154"/>
      <c r="AY1490" s="154"/>
      <c r="AZ1490" s="154"/>
      <c r="BA1490" s="154"/>
      <c r="BB1490" s="154"/>
      <c r="BC1490" s="154"/>
      <c r="BD1490" s="154"/>
      <c r="BE1490" s="154"/>
      <c r="BF1490" s="154"/>
      <c r="BG1490" s="154"/>
      <c r="BH1490" s="154"/>
      <c r="BI1490" s="154"/>
      <c r="BJ1490" s="154"/>
      <c r="BK1490" s="154"/>
      <c r="BL1490" s="154"/>
      <c r="BM1490" s="154"/>
      <c r="BN1490" s="154"/>
      <c r="BO1490" s="154"/>
      <c r="BP1490" s="154"/>
      <c r="BQ1490" s="154"/>
      <c r="BR1490" s="154"/>
      <c r="BS1490" s="154"/>
      <c r="BT1490" s="154"/>
      <c r="BU1490" s="154"/>
      <c r="BV1490" s="154"/>
      <c r="BW1490" s="154"/>
      <c r="BX1490" s="154"/>
      <c r="BY1490" s="154"/>
      <c r="BZ1490" s="154"/>
      <c r="CA1490" s="154"/>
      <c r="CB1490" s="154"/>
      <c r="CC1490" s="154"/>
      <c r="CD1490" s="154"/>
      <c r="CE1490" s="154"/>
      <c r="CF1490" s="154"/>
      <c r="CG1490" s="154"/>
      <c r="CH1490" s="154"/>
      <c r="CI1490" s="154"/>
      <c r="CJ1490" s="154"/>
      <c r="CK1490" s="154"/>
      <c r="CL1490" s="154"/>
      <c r="CM1490" s="154"/>
      <c r="CN1490" s="154"/>
      <c r="CO1490" s="154"/>
      <c r="CP1490" s="154"/>
      <c r="CQ1490" s="154"/>
      <c r="CR1490" s="154"/>
      <c r="CS1490" s="154"/>
      <c r="CT1490" s="154"/>
      <c r="CU1490" s="154"/>
      <c r="CV1490" s="154"/>
      <c r="CW1490" s="154"/>
      <c r="CX1490" s="154"/>
      <c r="CY1490" s="154"/>
      <c r="CZ1490" s="154"/>
      <c r="DA1490" s="154"/>
      <c r="DB1490" s="154"/>
      <c r="DC1490" s="154"/>
      <c r="DD1490" s="154"/>
      <c r="DE1490" s="154"/>
      <c r="DF1490" s="154"/>
      <c r="DG1490" s="154"/>
      <c r="DH1490" s="154"/>
      <c r="DI1490" s="154"/>
      <c r="DJ1490" s="154"/>
      <c r="DK1490" s="154"/>
      <c r="DL1490" s="154"/>
      <c r="DM1490" s="154"/>
      <c r="DN1490" s="154"/>
      <c r="DO1490" s="154"/>
      <c r="DP1490" s="154"/>
      <c r="DQ1490" s="154"/>
      <c r="DR1490" s="154"/>
      <c r="DS1490" s="154"/>
      <c r="DT1490" s="154"/>
      <c r="DU1490" s="154"/>
      <c r="DV1490" s="154"/>
      <c r="DW1490" s="154"/>
      <c r="DX1490" s="154"/>
      <c r="DY1490" s="154"/>
      <c r="DZ1490" s="154"/>
      <c r="EA1490" s="154"/>
      <c r="EB1490" s="154"/>
      <c r="EC1490" s="154"/>
      <c r="ED1490" s="154"/>
      <c r="EE1490" s="154"/>
      <c r="EF1490" s="154"/>
      <c r="EG1490" s="154"/>
      <c r="EH1490" s="154"/>
      <c r="EI1490" s="154"/>
      <c r="EJ1490" s="154"/>
      <c r="EK1490" s="154"/>
      <c r="EL1490" s="154"/>
      <c r="EM1490" s="154"/>
      <c r="EN1490" s="154"/>
      <c r="EO1490" s="154"/>
      <c r="EP1490" s="154"/>
      <c r="EQ1490" s="154"/>
      <c r="ER1490" s="154"/>
      <c r="ES1490" s="154"/>
      <c r="ET1490" s="154"/>
      <c r="EU1490" s="154"/>
      <c r="EV1490" s="154"/>
    </row>
    <row r="1491" spans="32:152" ht="12.75">
      <c r="AF1491" s="154"/>
      <c r="AG1491" s="154"/>
      <c r="AH1491" s="154"/>
      <c r="AI1491" s="154"/>
      <c r="AJ1491" s="154"/>
      <c r="AK1491" s="154"/>
      <c r="AL1491" s="154"/>
      <c r="AM1491" s="154"/>
      <c r="AN1491" s="154"/>
      <c r="AO1491" s="154"/>
      <c r="AP1491" s="154"/>
      <c r="AQ1491" s="154"/>
      <c r="AR1491" s="154"/>
      <c r="AS1491" s="154"/>
      <c r="AT1491" s="154"/>
      <c r="AU1491" s="154"/>
      <c r="AV1491" s="154"/>
      <c r="AW1491" s="154"/>
      <c r="AX1491" s="154"/>
      <c r="AY1491" s="154"/>
      <c r="AZ1491" s="154"/>
      <c r="BA1491" s="154"/>
      <c r="BB1491" s="154"/>
      <c r="BC1491" s="154"/>
      <c r="BD1491" s="154"/>
      <c r="BE1491" s="154"/>
      <c r="BF1491" s="154"/>
      <c r="BG1491" s="154"/>
      <c r="BH1491" s="154"/>
      <c r="BI1491" s="154"/>
      <c r="BJ1491" s="154"/>
      <c r="BK1491" s="154"/>
      <c r="BL1491" s="154"/>
      <c r="BM1491" s="154"/>
      <c r="BN1491" s="154"/>
      <c r="BO1491" s="154"/>
      <c r="BP1491" s="154"/>
      <c r="BQ1491" s="154"/>
      <c r="BR1491" s="154"/>
      <c r="BS1491" s="154"/>
      <c r="BT1491" s="154"/>
      <c r="BU1491" s="154"/>
      <c r="BV1491" s="154"/>
      <c r="BW1491" s="154"/>
      <c r="BX1491" s="154"/>
      <c r="BY1491" s="154"/>
      <c r="BZ1491" s="154"/>
      <c r="CA1491" s="154"/>
      <c r="CB1491" s="154"/>
      <c r="CC1491" s="154"/>
      <c r="CD1491" s="154"/>
      <c r="CE1491" s="154"/>
      <c r="CF1491" s="154"/>
      <c r="CG1491" s="154"/>
      <c r="CH1491" s="154"/>
      <c r="CI1491" s="154"/>
      <c r="CJ1491" s="154"/>
      <c r="CK1491" s="154"/>
      <c r="CL1491" s="154"/>
      <c r="CM1491" s="154"/>
      <c r="CN1491" s="154"/>
      <c r="CO1491" s="154"/>
      <c r="CP1491" s="154"/>
      <c r="CQ1491" s="154"/>
      <c r="CR1491" s="154"/>
      <c r="CS1491" s="154"/>
      <c r="CT1491" s="154"/>
      <c r="CU1491" s="154"/>
      <c r="CV1491" s="154"/>
      <c r="CW1491" s="154"/>
      <c r="CX1491" s="154"/>
      <c r="CY1491" s="154"/>
      <c r="CZ1491" s="154"/>
      <c r="DA1491" s="154"/>
      <c r="DB1491" s="154"/>
      <c r="DC1491" s="154"/>
      <c r="DD1491" s="154"/>
      <c r="DE1491" s="154"/>
      <c r="DF1491" s="154"/>
      <c r="DG1491" s="154"/>
      <c r="DH1491" s="154"/>
      <c r="DI1491" s="154"/>
      <c r="DJ1491" s="154"/>
      <c r="DK1491" s="154"/>
      <c r="DL1491" s="154"/>
      <c r="DM1491" s="154"/>
      <c r="DN1491" s="154"/>
      <c r="DO1491" s="154"/>
      <c r="DP1491" s="154"/>
      <c r="DQ1491" s="154"/>
      <c r="DR1491" s="154"/>
      <c r="DS1491" s="154"/>
      <c r="DT1491" s="154"/>
      <c r="DU1491" s="154"/>
      <c r="DV1491" s="154"/>
      <c r="DW1491" s="154"/>
      <c r="DX1491" s="154"/>
      <c r="DY1491" s="154"/>
      <c r="DZ1491" s="154"/>
      <c r="EA1491" s="154"/>
      <c r="EB1491" s="154"/>
      <c r="EC1491" s="154"/>
      <c r="ED1491" s="154"/>
      <c r="EE1491" s="154"/>
      <c r="EF1491" s="154"/>
      <c r="EG1491" s="154"/>
      <c r="EH1491" s="154"/>
      <c r="EI1491" s="154"/>
      <c r="EJ1491" s="154"/>
      <c r="EK1491" s="154"/>
      <c r="EL1491" s="154"/>
      <c r="EM1491" s="154"/>
      <c r="EN1491" s="154"/>
      <c r="EO1491" s="154"/>
      <c r="EP1491" s="154"/>
      <c r="EQ1491" s="154"/>
      <c r="ER1491" s="154"/>
      <c r="ES1491" s="154"/>
      <c r="ET1491" s="154"/>
      <c r="EU1491" s="154"/>
      <c r="EV1491" s="154"/>
    </row>
    <row r="1492" spans="32:152" ht="12.75">
      <c r="AF1492" s="154"/>
      <c r="AG1492" s="154"/>
      <c r="AH1492" s="154"/>
      <c r="AI1492" s="154"/>
      <c r="AJ1492" s="154"/>
      <c r="AK1492" s="154"/>
      <c r="AL1492" s="154"/>
      <c r="AM1492" s="154"/>
      <c r="AN1492" s="154"/>
      <c r="AO1492" s="154"/>
      <c r="AP1492" s="154"/>
      <c r="AQ1492" s="154"/>
      <c r="AR1492" s="154"/>
      <c r="AS1492" s="154"/>
      <c r="AT1492" s="154"/>
      <c r="AU1492" s="154"/>
      <c r="AV1492" s="154"/>
      <c r="AW1492" s="154"/>
      <c r="AX1492" s="154"/>
      <c r="AY1492" s="154"/>
      <c r="AZ1492" s="154"/>
      <c r="BA1492" s="154"/>
      <c r="BB1492" s="154"/>
      <c r="BC1492" s="154"/>
      <c r="BD1492" s="154"/>
      <c r="BE1492" s="154"/>
      <c r="BF1492" s="154"/>
      <c r="BG1492" s="154"/>
      <c r="BH1492" s="154"/>
      <c r="BI1492" s="154"/>
      <c r="BJ1492" s="154"/>
      <c r="BK1492" s="154"/>
      <c r="BL1492" s="154"/>
      <c r="BM1492" s="154"/>
      <c r="BN1492" s="154"/>
      <c r="BO1492" s="154"/>
      <c r="BP1492" s="154"/>
      <c r="BQ1492" s="154"/>
      <c r="BR1492" s="154"/>
      <c r="BS1492" s="154"/>
      <c r="BT1492" s="154"/>
      <c r="BU1492" s="154"/>
      <c r="BV1492" s="154"/>
      <c r="BW1492" s="154"/>
      <c r="BX1492" s="154"/>
      <c r="BY1492" s="154"/>
      <c r="BZ1492" s="154"/>
      <c r="CA1492" s="154"/>
      <c r="CB1492" s="154"/>
      <c r="CC1492" s="154"/>
      <c r="CD1492" s="154"/>
      <c r="CE1492" s="154"/>
      <c r="CF1492" s="154"/>
      <c r="CG1492" s="154"/>
      <c r="CH1492" s="154"/>
      <c r="CI1492" s="154"/>
      <c r="CJ1492" s="154"/>
      <c r="CK1492" s="154"/>
      <c r="CL1492" s="154"/>
      <c r="CM1492" s="154"/>
      <c r="CN1492" s="154"/>
      <c r="CO1492" s="154"/>
      <c r="CP1492" s="154"/>
      <c r="CQ1492" s="154"/>
      <c r="CR1492" s="154"/>
      <c r="CS1492" s="154"/>
      <c r="CT1492" s="154"/>
      <c r="CU1492" s="154"/>
      <c r="CV1492" s="154"/>
      <c r="CW1492" s="154"/>
      <c r="CX1492" s="154"/>
      <c r="CY1492" s="154"/>
      <c r="CZ1492" s="154"/>
      <c r="DA1492" s="154"/>
      <c r="DB1492" s="154"/>
      <c r="DC1492" s="154"/>
      <c r="DD1492" s="154"/>
      <c r="DE1492" s="154"/>
      <c r="DF1492" s="154"/>
      <c r="DG1492" s="154"/>
      <c r="DH1492" s="154"/>
      <c r="DI1492" s="154"/>
      <c r="DJ1492" s="154"/>
      <c r="DK1492" s="154"/>
      <c r="DL1492" s="154"/>
      <c r="DM1492" s="154"/>
      <c r="DN1492" s="154"/>
      <c r="DO1492" s="154"/>
      <c r="DP1492" s="154"/>
      <c r="DQ1492" s="154"/>
      <c r="DR1492" s="154"/>
      <c r="DS1492" s="154"/>
      <c r="DT1492" s="154"/>
      <c r="DU1492" s="154"/>
      <c r="DV1492" s="154"/>
      <c r="DW1492" s="154"/>
      <c r="DX1492" s="154"/>
      <c r="DY1492" s="154"/>
      <c r="DZ1492" s="154"/>
      <c r="EA1492" s="154"/>
      <c r="EB1492" s="154"/>
      <c r="EC1492" s="154"/>
      <c r="ED1492" s="154"/>
      <c r="EE1492" s="154"/>
      <c r="EF1492" s="154"/>
      <c r="EG1492" s="154"/>
      <c r="EH1492" s="154"/>
      <c r="EI1492" s="154"/>
      <c r="EJ1492" s="154"/>
      <c r="EK1492" s="154"/>
      <c r="EL1492" s="154"/>
      <c r="EM1492" s="154"/>
      <c r="EN1492" s="154"/>
      <c r="EO1492" s="154"/>
      <c r="EP1492" s="154"/>
      <c r="EQ1492" s="154"/>
      <c r="ER1492" s="154"/>
      <c r="ES1492" s="154"/>
      <c r="ET1492" s="154"/>
      <c r="EU1492" s="154"/>
      <c r="EV1492" s="154"/>
    </row>
    <row r="1493" spans="32:152" ht="12.75">
      <c r="AF1493" s="154"/>
      <c r="AG1493" s="154"/>
      <c r="AH1493" s="154"/>
      <c r="AI1493" s="154"/>
      <c r="AJ1493" s="154"/>
      <c r="AK1493" s="154"/>
      <c r="AL1493" s="154"/>
      <c r="AM1493" s="154"/>
      <c r="AN1493" s="154"/>
      <c r="AO1493" s="154"/>
      <c r="AP1493" s="154"/>
      <c r="AQ1493" s="154"/>
      <c r="AR1493" s="154"/>
      <c r="AS1493" s="154"/>
      <c r="AT1493" s="154"/>
      <c r="AU1493" s="154"/>
      <c r="AV1493" s="154"/>
      <c r="AW1493" s="154"/>
      <c r="AX1493" s="154"/>
      <c r="AY1493" s="154"/>
      <c r="AZ1493" s="154"/>
      <c r="BA1493" s="154"/>
      <c r="BB1493" s="154"/>
      <c r="BC1493" s="154"/>
      <c r="BD1493" s="154"/>
      <c r="BE1493" s="154"/>
      <c r="BF1493" s="154"/>
      <c r="BG1493" s="154"/>
      <c r="BH1493" s="154"/>
      <c r="BI1493" s="154"/>
      <c r="BJ1493" s="154"/>
      <c r="BK1493" s="154"/>
      <c r="BL1493" s="154"/>
      <c r="BM1493" s="154"/>
      <c r="BN1493" s="154"/>
      <c r="BO1493" s="154"/>
      <c r="BP1493" s="154"/>
      <c r="BQ1493" s="154"/>
      <c r="BR1493" s="154"/>
      <c r="BS1493" s="154"/>
      <c r="BT1493" s="154"/>
      <c r="BU1493" s="154"/>
      <c r="BV1493" s="154"/>
      <c r="BW1493" s="154"/>
      <c r="BX1493" s="154"/>
      <c r="BY1493" s="154"/>
      <c r="BZ1493" s="154"/>
      <c r="CA1493" s="154"/>
      <c r="CB1493" s="154"/>
      <c r="CC1493" s="154"/>
      <c r="CD1493" s="154"/>
      <c r="CE1493" s="154"/>
      <c r="CF1493" s="154"/>
      <c r="CG1493" s="154"/>
      <c r="CH1493" s="154"/>
      <c r="CI1493" s="154"/>
      <c r="CJ1493" s="154"/>
      <c r="CK1493" s="154"/>
      <c r="CL1493" s="154"/>
      <c r="CM1493" s="154"/>
      <c r="CN1493" s="154"/>
      <c r="CO1493" s="154"/>
      <c r="CP1493" s="154"/>
      <c r="CQ1493" s="154"/>
      <c r="CR1493" s="154"/>
      <c r="CS1493" s="154"/>
      <c r="CT1493" s="154"/>
      <c r="CU1493" s="154"/>
      <c r="CV1493" s="154"/>
      <c r="CW1493" s="154"/>
      <c r="CX1493" s="154"/>
      <c r="CY1493" s="154"/>
      <c r="CZ1493" s="154"/>
      <c r="DA1493" s="154"/>
      <c r="DB1493" s="154"/>
      <c r="DC1493" s="154"/>
      <c r="DD1493" s="154"/>
      <c r="DE1493" s="154"/>
      <c r="DF1493" s="154"/>
      <c r="DG1493" s="154"/>
      <c r="DH1493" s="154"/>
      <c r="DI1493" s="154"/>
      <c r="DJ1493" s="154"/>
      <c r="DK1493" s="154"/>
      <c r="DL1493" s="154"/>
      <c r="DM1493" s="154"/>
      <c r="DN1493" s="154"/>
      <c r="DO1493" s="154"/>
      <c r="DP1493" s="154"/>
      <c r="DQ1493" s="154"/>
      <c r="DR1493" s="154"/>
      <c r="DS1493" s="154"/>
      <c r="DT1493" s="154"/>
      <c r="DU1493" s="154"/>
      <c r="DV1493" s="154"/>
      <c r="DW1493" s="154"/>
      <c r="DX1493" s="154"/>
      <c r="DY1493" s="154"/>
      <c r="DZ1493" s="154"/>
      <c r="EA1493" s="154"/>
      <c r="EB1493" s="154"/>
      <c r="EC1493" s="154"/>
      <c r="ED1493" s="154"/>
      <c r="EE1493" s="154"/>
      <c r="EF1493" s="154"/>
      <c r="EG1493" s="154"/>
      <c r="EH1493" s="154"/>
      <c r="EI1493" s="154"/>
      <c r="EJ1493" s="154"/>
      <c r="EK1493" s="154"/>
      <c r="EL1493" s="154"/>
      <c r="EM1493" s="154"/>
      <c r="EN1493" s="154"/>
      <c r="EO1493" s="154"/>
      <c r="EP1493" s="154"/>
      <c r="EQ1493" s="154"/>
      <c r="ER1493" s="154"/>
      <c r="ES1493" s="154"/>
      <c r="ET1493" s="154"/>
      <c r="EU1493" s="154"/>
      <c r="EV1493" s="154"/>
    </row>
    <row r="1494" spans="32:152" ht="12.75">
      <c r="AF1494" s="154"/>
      <c r="AG1494" s="154"/>
      <c r="AH1494" s="154"/>
      <c r="AI1494" s="154"/>
      <c r="AJ1494" s="154"/>
      <c r="AK1494" s="154"/>
      <c r="AL1494" s="154"/>
      <c r="AM1494" s="154"/>
      <c r="AN1494" s="154"/>
      <c r="AO1494" s="154"/>
      <c r="AP1494" s="154"/>
      <c r="AQ1494" s="154"/>
      <c r="AR1494" s="154"/>
      <c r="AS1494" s="154"/>
      <c r="AT1494" s="154"/>
      <c r="AU1494" s="154"/>
      <c r="AV1494" s="154"/>
      <c r="AW1494" s="154"/>
      <c r="AX1494" s="154"/>
      <c r="AY1494" s="154"/>
      <c r="AZ1494" s="154"/>
      <c r="BA1494" s="154"/>
      <c r="BB1494" s="154"/>
      <c r="BC1494" s="154"/>
      <c r="BD1494" s="154"/>
      <c r="BE1494" s="154"/>
      <c r="BF1494" s="154"/>
      <c r="BG1494" s="154"/>
      <c r="BH1494" s="154"/>
      <c r="BI1494" s="154"/>
      <c r="BJ1494" s="154"/>
      <c r="BK1494" s="154"/>
      <c r="BL1494" s="154"/>
      <c r="BM1494" s="154"/>
      <c r="BN1494" s="154"/>
      <c r="BO1494" s="154"/>
      <c r="BP1494" s="154"/>
      <c r="BQ1494" s="154"/>
      <c r="BR1494" s="154"/>
      <c r="BS1494" s="154"/>
      <c r="BT1494" s="154"/>
      <c r="BU1494" s="154"/>
      <c r="BV1494" s="154"/>
      <c r="BW1494" s="154"/>
      <c r="BX1494" s="154"/>
      <c r="BY1494" s="154"/>
      <c r="BZ1494" s="154"/>
      <c r="CA1494" s="154"/>
      <c r="CB1494" s="154"/>
      <c r="CC1494" s="154"/>
      <c r="CD1494" s="154"/>
      <c r="CE1494" s="154"/>
      <c r="CF1494" s="154"/>
      <c r="CG1494" s="154"/>
      <c r="CH1494" s="154"/>
      <c r="CI1494" s="154"/>
      <c r="CJ1494" s="154"/>
      <c r="CK1494" s="154"/>
      <c r="CL1494" s="154"/>
      <c r="CM1494" s="154"/>
      <c r="CN1494" s="154"/>
      <c r="CO1494" s="154"/>
      <c r="CP1494" s="154"/>
      <c r="CQ1494" s="154"/>
      <c r="CR1494" s="154"/>
      <c r="CS1494" s="154"/>
      <c r="CT1494" s="154"/>
      <c r="CU1494" s="154"/>
      <c r="CV1494" s="154"/>
      <c r="CW1494" s="154"/>
      <c r="CX1494" s="154"/>
      <c r="CY1494" s="154"/>
      <c r="CZ1494" s="154"/>
      <c r="DA1494" s="154"/>
      <c r="DB1494" s="154"/>
      <c r="DC1494" s="154"/>
      <c r="DD1494" s="154"/>
      <c r="DE1494" s="154"/>
      <c r="DF1494" s="154"/>
      <c r="DG1494" s="154"/>
      <c r="DH1494" s="154"/>
      <c r="DI1494" s="154"/>
      <c r="DJ1494" s="154"/>
      <c r="DK1494" s="154"/>
      <c r="DL1494" s="154"/>
      <c r="DM1494" s="154"/>
      <c r="DN1494" s="154"/>
      <c r="DO1494" s="154"/>
      <c r="DP1494" s="154"/>
      <c r="DQ1494" s="154"/>
      <c r="DR1494" s="154"/>
      <c r="DS1494" s="154"/>
      <c r="DT1494" s="154"/>
      <c r="DU1494" s="154"/>
      <c r="DV1494" s="154"/>
      <c r="DW1494" s="154"/>
      <c r="DX1494" s="154"/>
      <c r="DY1494" s="154"/>
      <c r="DZ1494" s="154"/>
      <c r="EA1494" s="154"/>
      <c r="EB1494" s="154"/>
      <c r="EC1494" s="154"/>
      <c r="ED1494" s="154"/>
      <c r="EE1494" s="154"/>
      <c r="EF1494" s="154"/>
      <c r="EG1494" s="154"/>
      <c r="EH1494" s="154"/>
      <c r="EI1494" s="154"/>
      <c r="EJ1494" s="154"/>
      <c r="EK1494" s="154"/>
      <c r="EL1494" s="154"/>
      <c r="EM1494" s="154"/>
      <c r="EN1494" s="154"/>
      <c r="EO1494" s="154"/>
      <c r="EP1494" s="154"/>
      <c r="EQ1494" s="154"/>
      <c r="ER1494" s="154"/>
      <c r="ES1494" s="154"/>
      <c r="ET1494" s="154"/>
      <c r="EU1494" s="154"/>
      <c r="EV1494" s="154"/>
    </row>
    <row r="1495" spans="32:152" ht="12.75">
      <c r="AF1495" s="154"/>
      <c r="AG1495" s="154"/>
      <c r="AH1495" s="154"/>
      <c r="AI1495" s="154"/>
      <c r="AJ1495" s="154"/>
      <c r="AK1495" s="154"/>
      <c r="AL1495" s="154"/>
      <c r="AM1495" s="154"/>
      <c r="AN1495" s="154"/>
      <c r="AO1495" s="154"/>
      <c r="AP1495" s="154"/>
      <c r="AQ1495" s="154"/>
      <c r="AR1495" s="154"/>
      <c r="AS1495" s="154"/>
      <c r="AT1495" s="154"/>
      <c r="AU1495" s="154"/>
      <c r="AV1495" s="154"/>
      <c r="AW1495" s="154"/>
      <c r="AX1495" s="154"/>
      <c r="AY1495" s="154"/>
      <c r="AZ1495" s="154"/>
      <c r="BA1495" s="154"/>
      <c r="BB1495" s="154"/>
      <c r="BC1495" s="154"/>
      <c r="BD1495" s="154"/>
      <c r="BE1495" s="154"/>
      <c r="BF1495" s="154"/>
      <c r="BG1495" s="154"/>
      <c r="BH1495" s="154"/>
      <c r="BI1495" s="154"/>
      <c r="BJ1495" s="154"/>
      <c r="BK1495" s="154"/>
      <c r="BL1495" s="154"/>
      <c r="BM1495" s="154"/>
      <c r="BN1495" s="154"/>
      <c r="BO1495" s="154"/>
      <c r="BP1495" s="154"/>
      <c r="BQ1495" s="154"/>
      <c r="BR1495" s="154"/>
      <c r="BS1495" s="154"/>
      <c r="BT1495" s="154"/>
      <c r="BU1495" s="154"/>
      <c r="BV1495" s="154"/>
      <c r="BW1495" s="154"/>
      <c r="BX1495" s="154"/>
      <c r="BY1495" s="154"/>
      <c r="BZ1495" s="154"/>
      <c r="CA1495" s="154"/>
      <c r="CB1495" s="154"/>
      <c r="CC1495" s="154"/>
      <c r="CD1495" s="154"/>
      <c r="CE1495" s="154"/>
      <c r="CF1495" s="154"/>
      <c r="CG1495" s="154"/>
      <c r="CH1495" s="154"/>
      <c r="CI1495" s="154"/>
      <c r="CJ1495" s="154"/>
      <c r="CK1495" s="154"/>
      <c r="CL1495" s="154"/>
      <c r="CM1495" s="154"/>
      <c r="CN1495" s="154"/>
      <c r="CO1495" s="154"/>
      <c r="CP1495" s="154"/>
      <c r="CQ1495" s="154"/>
      <c r="CR1495" s="154"/>
      <c r="CS1495" s="154"/>
      <c r="CT1495" s="154"/>
      <c r="CU1495" s="154"/>
      <c r="CV1495" s="154"/>
      <c r="CW1495" s="154"/>
      <c r="CX1495" s="154"/>
      <c r="CY1495" s="154"/>
      <c r="CZ1495" s="154"/>
      <c r="DA1495" s="154"/>
      <c r="DB1495" s="154"/>
      <c r="DC1495" s="154"/>
      <c r="DD1495" s="154"/>
      <c r="DE1495" s="154"/>
      <c r="DF1495" s="154"/>
      <c r="DG1495" s="154"/>
      <c r="DH1495" s="154"/>
      <c r="DI1495" s="154"/>
      <c r="DJ1495" s="154"/>
      <c r="DK1495" s="154"/>
      <c r="DL1495" s="154"/>
      <c r="DM1495" s="154"/>
      <c r="DN1495" s="154"/>
      <c r="DO1495" s="154"/>
      <c r="DP1495" s="154"/>
      <c r="DQ1495" s="154"/>
      <c r="DR1495" s="154"/>
      <c r="DS1495" s="154"/>
      <c r="DT1495" s="154"/>
      <c r="DU1495" s="154"/>
      <c r="DV1495" s="154"/>
      <c r="DW1495" s="154"/>
      <c r="DX1495" s="154"/>
      <c r="DY1495" s="154"/>
      <c r="DZ1495" s="154"/>
      <c r="EA1495" s="154"/>
      <c r="EB1495" s="154"/>
      <c r="EC1495" s="154"/>
      <c r="ED1495" s="154"/>
      <c r="EE1495" s="154"/>
      <c r="EF1495" s="154"/>
      <c r="EG1495" s="154"/>
      <c r="EH1495" s="154"/>
      <c r="EI1495" s="154"/>
      <c r="EJ1495" s="154"/>
      <c r="EK1495" s="154"/>
      <c r="EL1495" s="154"/>
      <c r="EM1495" s="154"/>
      <c r="EN1495" s="154"/>
      <c r="EO1495" s="154"/>
      <c r="EP1495" s="154"/>
      <c r="EQ1495" s="154"/>
      <c r="ER1495" s="154"/>
      <c r="ES1495" s="154"/>
      <c r="ET1495" s="154"/>
      <c r="EU1495" s="154"/>
      <c r="EV1495" s="154"/>
    </row>
    <row r="1496" spans="32:152" ht="12.75">
      <c r="AF1496" s="154"/>
      <c r="AG1496" s="154"/>
      <c r="AH1496" s="154"/>
      <c r="AI1496" s="154"/>
      <c r="AJ1496" s="154"/>
      <c r="AK1496" s="154"/>
      <c r="AL1496" s="154"/>
      <c r="AM1496" s="154"/>
      <c r="AN1496" s="154"/>
      <c r="AO1496" s="154"/>
      <c r="AP1496" s="154"/>
      <c r="AQ1496" s="154"/>
      <c r="AR1496" s="154"/>
      <c r="AS1496" s="154"/>
      <c r="AT1496" s="154"/>
      <c r="AU1496" s="154"/>
      <c r="AV1496" s="154"/>
      <c r="AW1496" s="154"/>
      <c r="AX1496" s="154"/>
      <c r="AY1496" s="154"/>
      <c r="AZ1496" s="154"/>
      <c r="BA1496" s="154"/>
      <c r="BB1496" s="154"/>
      <c r="BC1496" s="154"/>
      <c r="BD1496" s="154"/>
      <c r="BE1496" s="154"/>
      <c r="BF1496" s="154"/>
      <c r="BG1496" s="154"/>
      <c r="BH1496" s="154"/>
      <c r="BI1496" s="154"/>
      <c r="BJ1496" s="154"/>
      <c r="BK1496" s="154"/>
      <c r="BL1496" s="154"/>
      <c r="BM1496" s="154"/>
      <c r="BN1496" s="154"/>
      <c r="BO1496" s="154"/>
      <c r="BP1496" s="154"/>
      <c r="BQ1496" s="154"/>
      <c r="BR1496" s="154"/>
      <c r="BS1496" s="154"/>
      <c r="BT1496" s="154"/>
      <c r="BU1496" s="154"/>
      <c r="BV1496" s="154"/>
      <c r="BW1496" s="154"/>
      <c r="BX1496" s="154"/>
      <c r="BY1496" s="154"/>
      <c r="BZ1496" s="154"/>
      <c r="CA1496" s="154"/>
      <c r="CB1496" s="154"/>
      <c r="CC1496" s="154"/>
      <c r="CD1496" s="154"/>
      <c r="CE1496" s="154"/>
      <c r="CF1496" s="154"/>
      <c r="CG1496" s="154"/>
      <c r="CH1496" s="154"/>
      <c r="CI1496" s="154"/>
      <c r="CJ1496" s="154"/>
      <c r="CK1496" s="154"/>
      <c r="CL1496" s="154"/>
      <c r="CM1496" s="154"/>
      <c r="CN1496" s="154"/>
      <c r="CO1496" s="154"/>
      <c r="CP1496" s="154"/>
      <c r="CQ1496" s="154"/>
      <c r="CR1496" s="154"/>
      <c r="CS1496" s="154"/>
      <c r="CT1496" s="154"/>
      <c r="CU1496" s="154"/>
      <c r="CV1496" s="154"/>
      <c r="CW1496" s="154"/>
      <c r="CX1496" s="154"/>
      <c r="CY1496" s="154"/>
      <c r="CZ1496" s="154"/>
      <c r="DA1496" s="154"/>
      <c r="DB1496" s="154"/>
      <c r="DC1496" s="154"/>
      <c r="DD1496" s="154"/>
      <c r="DE1496" s="154"/>
      <c r="DF1496" s="154"/>
      <c r="DG1496" s="154"/>
      <c r="DH1496" s="154"/>
      <c r="DI1496" s="154"/>
      <c r="DJ1496" s="154"/>
      <c r="DK1496" s="154"/>
      <c r="DL1496" s="154"/>
      <c r="DM1496" s="154"/>
      <c r="DN1496" s="154"/>
      <c r="DO1496" s="154"/>
      <c r="DP1496" s="154"/>
      <c r="DQ1496" s="154"/>
      <c r="DR1496" s="154"/>
      <c r="DS1496" s="154"/>
      <c r="DT1496" s="154"/>
      <c r="DU1496" s="154"/>
      <c r="DV1496" s="154"/>
      <c r="DW1496" s="154"/>
      <c r="DX1496" s="154"/>
      <c r="DY1496" s="154"/>
      <c r="DZ1496" s="154"/>
      <c r="EA1496" s="154"/>
      <c r="EB1496" s="154"/>
      <c r="EC1496" s="154"/>
      <c r="ED1496" s="154"/>
      <c r="EE1496" s="154"/>
      <c r="EF1496" s="154"/>
      <c r="EG1496" s="154"/>
      <c r="EH1496" s="154"/>
      <c r="EI1496" s="154"/>
      <c r="EJ1496" s="154"/>
      <c r="EK1496" s="154"/>
      <c r="EL1496" s="154"/>
      <c r="EM1496" s="154"/>
      <c r="EN1496" s="154"/>
      <c r="EO1496" s="154"/>
      <c r="EP1496" s="154"/>
      <c r="EQ1496" s="154"/>
      <c r="ER1496" s="154"/>
      <c r="ES1496" s="154"/>
      <c r="ET1496" s="154"/>
      <c r="EU1496" s="154"/>
      <c r="EV1496" s="154"/>
    </row>
    <row r="1497" spans="32:152" ht="12.75">
      <c r="AF1497" s="154"/>
      <c r="AG1497" s="154"/>
      <c r="AH1497" s="154"/>
      <c r="AI1497" s="154"/>
      <c r="AJ1497" s="154"/>
      <c r="AK1497" s="154"/>
      <c r="AL1497" s="154"/>
      <c r="AM1497" s="154"/>
      <c r="AN1497" s="154"/>
      <c r="AO1497" s="154"/>
      <c r="AP1497" s="154"/>
      <c r="AQ1497" s="154"/>
      <c r="AR1497" s="154"/>
      <c r="AS1497" s="154"/>
      <c r="AT1497" s="154"/>
      <c r="AU1497" s="154"/>
      <c r="AV1497" s="154"/>
      <c r="AW1497" s="154"/>
      <c r="AX1497" s="154"/>
      <c r="AY1497" s="154"/>
      <c r="AZ1497" s="154"/>
      <c r="BA1497" s="154"/>
      <c r="BB1497" s="154"/>
      <c r="BC1497" s="154"/>
      <c r="BD1497" s="154"/>
      <c r="BE1497" s="154"/>
      <c r="BF1497" s="154"/>
      <c r="BG1497" s="154"/>
      <c r="BH1497" s="154"/>
      <c r="BI1497" s="154"/>
      <c r="BJ1497" s="154"/>
      <c r="BK1497" s="154"/>
      <c r="BL1497" s="154"/>
      <c r="BM1497" s="154"/>
      <c r="BN1497" s="154"/>
      <c r="BO1497" s="154"/>
      <c r="BP1497" s="154"/>
      <c r="BQ1497" s="154"/>
      <c r="BR1497" s="154"/>
      <c r="BS1497" s="154"/>
      <c r="BT1497" s="154"/>
      <c r="BU1497" s="154"/>
      <c r="BV1497" s="154"/>
      <c r="BW1497" s="154"/>
      <c r="BX1497" s="154"/>
      <c r="BY1497" s="154"/>
      <c r="BZ1497" s="154"/>
      <c r="CA1497" s="154"/>
      <c r="CB1497" s="154"/>
      <c r="CC1497" s="154"/>
      <c r="CD1497" s="154"/>
      <c r="CE1497" s="154"/>
      <c r="CF1497" s="154"/>
      <c r="CG1497" s="154"/>
      <c r="CH1497" s="154"/>
      <c r="CI1497" s="154"/>
      <c r="CJ1497" s="154"/>
      <c r="CK1497" s="154"/>
      <c r="CL1497" s="154"/>
      <c r="CM1497" s="154"/>
      <c r="CN1497" s="154"/>
      <c r="CO1497" s="154"/>
      <c r="CP1497" s="154"/>
      <c r="CQ1497" s="154"/>
      <c r="CR1497" s="154"/>
      <c r="CS1497" s="154"/>
      <c r="CT1497" s="154"/>
      <c r="CU1497" s="154"/>
      <c r="CV1497" s="154"/>
      <c r="CW1497" s="154"/>
      <c r="CX1497" s="154"/>
      <c r="CY1497" s="154"/>
      <c r="CZ1497" s="154"/>
      <c r="DA1497" s="154"/>
      <c r="DB1497" s="154"/>
      <c r="DC1497" s="154"/>
      <c r="DD1497" s="154"/>
      <c r="DE1497" s="154"/>
      <c r="DF1497" s="154"/>
      <c r="DG1497" s="154"/>
      <c r="DH1497" s="154"/>
      <c r="DI1497" s="154"/>
      <c r="DJ1497" s="154"/>
      <c r="DK1497" s="154"/>
      <c r="DL1497" s="154"/>
      <c r="DM1497" s="154"/>
      <c r="DN1497" s="154"/>
      <c r="DO1497" s="154"/>
      <c r="DP1497" s="154"/>
      <c r="DQ1497" s="154"/>
      <c r="DR1497" s="154"/>
      <c r="DS1497" s="154"/>
      <c r="DT1497" s="154"/>
      <c r="DU1497" s="154"/>
      <c r="DV1497" s="154"/>
      <c r="DW1497" s="154"/>
      <c r="DX1497" s="154"/>
      <c r="DY1497" s="154"/>
      <c r="DZ1497" s="154"/>
      <c r="EA1497" s="154"/>
      <c r="EB1497" s="154"/>
      <c r="EC1497" s="154"/>
      <c r="ED1497" s="154"/>
      <c r="EE1497" s="154"/>
      <c r="EF1497" s="154"/>
      <c r="EG1497" s="154"/>
      <c r="EH1497" s="154"/>
      <c r="EI1497" s="154"/>
      <c r="EJ1497" s="154"/>
      <c r="EK1497" s="154"/>
      <c r="EL1497" s="154"/>
      <c r="EM1497" s="154"/>
      <c r="EN1497" s="154"/>
      <c r="EO1497" s="154"/>
      <c r="EP1497" s="154"/>
      <c r="EQ1497" s="154"/>
      <c r="ER1497" s="154"/>
      <c r="ES1497" s="154"/>
      <c r="ET1497" s="154"/>
      <c r="EU1497" s="154"/>
      <c r="EV1497" s="154"/>
    </row>
    <row r="1498" spans="32:152" ht="12.75">
      <c r="AF1498" s="154"/>
      <c r="AG1498" s="154"/>
      <c r="AH1498" s="154"/>
      <c r="AI1498" s="154"/>
      <c r="AJ1498" s="154"/>
      <c r="AK1498" s="154"/>
      <c r="AL1498" s="154"/>
      <c r="AM1498" s="154"/>
      <c r="AN1498" s="154"/>
      <c r="AO1498" s="154"/>
      <c r="AP1498" s="154"/>
      <c r="AQ1498" s="154"/>
      <c r="AR1498" s="154"/>
      <c r="AS1498" s="154"/>
      <c r="AT1498" s="154"/>
      <c r="AU1498" s="154"/>
      <c r="AV1498" s="154"/>
      <c r="AW1498" s="154"/>
      <c r="AX1498" s="154"/>
      <c r="AY1498" s="154"/>
      <c r="AZ1498" s="154"/>
      <c r="BA1498" s="154"/>
      <c r="BB1498" s="154"/>
      <c r="BC1498" s="154"/>
      <c r="BD1498" s="154"/>
      <c r="BE1498" s="154"/>
      <c r="BF1498" s="154"/>
      <c r="BG1498" s="154"/>
      <c r="BH1498" s="154"/>
      <c r="BI1498" s="154"/>
      <c r="BJ1498" s="154"/>
      <c r="BK1498" s="154"/>
      <c r="BL1498" s="154"/>
      <c r="BM1498" s="154"/>
      <c r="BN1498" s="154"/>
      <c r="BO1498" s="154"/>
      <c r="BP1498" s="154"/>
      <c r="BQ1498" s="154"/>
      <c r="BR1498" s="154"/>
      <c r="BS1498" s="154"/>
      <c r="BT1498" s="154"/>
      <c r="BU1498" s="154"/>
      <c r="BV1498" s="154"/>
      <c r="BW1498" s="154"/>
      <c r="BX1498" s="154"/>
      <c r="BY1498" s="154"/>
      <c r="BZ1498" s="154"/>
      <c r="CA1498" s="154"/>
      <c r="CB1498" s="154"/>
      <c r="CC1498" s="154"/>
      <c r="CD1498" s="154"/>
      <c r="CE1498" s="154"/>
      <c r="CF1498" s="154"/>
      <c r="CG1498" s="154"/>
      <c r="CH1498" s="154"/>
      <c r="CI1498" s="154"/>
      <c r="CJ1498" s="154"/>
      <c r="CK1498" s="154"/>
      <c r="CL1498" s="154"/>
      <c r="CM1498" s="154"/>
      <c r="CN1498" s="154"/>
      <c r="CO1498" s="154"/>
      <c r="CP1498" s="154"/>
      <c r="CQ1498" s="154"/>
      <c r="CR1498" s="154"/>
      <c r="CS1498" s="154"/>
      <c r="CT1498" s="154"/>
      <c r="CU1498" s="154"/>
      <c r="CV1498" s="154"/>
      <c r="CW1498" s="154"/>
      <c r="CX1498" s="154"/>
      <c r="CY1498" s="154"/>
      <c r="CZ1498" s="154"/>
      <c r="DA1498" s="154"/>
      <c r="DB1498" s="154"/>
      <c r="DC1498" s="154"/>
      <c r="DD1498" s="154"/>
      <c r="DE1498" s="154"/>
      <c r="DF1498" s="154"/>
      <c r="DG1498" s="154"/>
      <c r="DH1498" s="154"/>
      <c r="DI1498" s="154"/>
      <c r="DJ1498" s="154"/>
      <c r="DK1498" s="154"/>
      <c r="DL1498" s="154"/>
      <c r="DM1498" s="154"/>
      <c r="DN1498" s="154"/>
      <c r="DO1498" s="154"/>
      <c r="DP1498" s="154"/>
      <c r="DQ1498" s="154"/>
      <c r="DR1498" s="154"/>
      <c r="DS1498" s="154"/>
      <c r="DT1498" s="154"/>
      <c r="DU1498" s="154"/>
      <c r="DV1498" s="154"/>
      <c r="DW1498" s="154"/>
      <c r="DX1498" s="154"/>
      <c r="DY1498" s="154"/>
      <c r="DZ1498" s="154"/>
      <c r="EA1498" s="154"/>
      <c r="EB1498" s="154"/>
      <c r="EC1498" s="154"/>
      <c r="ED1498" s="154"/>
      <c r="EE1498" s="154"/>
      <c r="EF1498" s="154"/>
      <c r="EG1498" s="154"/>
      <c r="EH1498" s="154"/>
      <c r="EI1498" s="154"/>
      <c r="EJ1498" s="154"/>
      <c r="EK1498" s="154"/>
      <c r="EL1498" s="154"/>
      <c r="EM1498" s="154"/>
      <c r="EN1498" s="154"/>
      <c r="EO1498" s="154"/>
      <c r="EP1498" s="154"/>
      <c r="EQ1498" s="154"/>
      <c r="ER1498" s="154"/>
      <c r="ES1498" s="154"/>
      <c r="ET1498" s="154"/>
      <c r="EU1498" s="154"/>
      <c r="EV1498" s="154"/>
    </row>
    <row r="1499" spans="32:152" ht="12.75">
      <c r="AF1499" s="154"/>
      <c r="AG1499" s="154"/>
      <c r="AH1499" s="154"/>
      <c r="AI1499" s="154"/>
      <c r="AJ1499" s="154"/>
      <c r="AK1499" s="154"/>
      <c r="AL1499" s="154"/>
      <c r="AM1499" s="154"/>
      <c r="AN1499" s="154"/>
      <c r="AO1499" s="154"/>
      <c r="AP1499" s="154"/>
      <c r="AQ1499" s="154"/>
      <c r="AR1499" s="154"/>
      <c r="AS1499" s="154"/>
      <c r="AT1499" s="154"/>
      <c r="AU1499" s="154"/>
      <c r="AV1499" s="154"/>
      <c r="AW1499" s="154"/>
      <c r="AX1499" s="154"/>
      <c r="AY1499" s="154"/>
      <c r="AZ1499" s="154"/>
      <c r="BA1499" s="154"/>
      <c r="BB1499" s="154"/>
      <c r="BC1499" s="154"/>
      <c r="BD1499" s="154"/>
      <c r="BE1499" s="154"/>
      <c r="BF1499" s="154"/>
      <c r="BG1499" s="154"/>
      <c r="BH1499" s="154"/>
      <c r="BI1499" s="154"/>
      <c r="BJ1499" s="154"/>
      <c r="BK1499" s="154"/>
      <c r="BL1499" s="154"/>
      <c r="BM1499" s="154"/>
      <c r="BN1499" s="154"/>
      <c r="BO1499" s="154"/>
      <c r="BP1499" s="154"/>
      <c r="BQ1499" s="154"/>
      <c r="BR1499" s="154"/>
      <c r="BS1499" s="154"/>
      <c r="BT1499" s="154"/>
      <c r="BU1499" s="154"/>
      <c r="BV1499" s="154"/>
      <c r="BW1499" s="154"/>
      <c r="BX1499" s="154"/>
      <c r="BY1499" s="154"/>
      <c r="BZ1499" s="154"/>
      <c r="CA1499" s="154"/>
      <c r="CB1499" s="154"/>
      <c r="CC1499" s="154"/>
      <c r="CD1499" s="154"/>
      <c r="CE1499" s="154"/>
      <c r="CF1499" s="154"/>
      <c r="CG1499" s="154"/>
      <c r="CH1499" s="154"/>
      <c r="CI1499" s="154"/>
      <c r="CJ1499" s="154"/>
      <c r="CK1499" s="154"/>
      <c r="CL1499" s="154"/>
      <c r="CM1499" s="154"/>
      <c r="CN1499" s="154"/>
      <c r="CO1499" s="154"/>
      <c r="CP1499" s="154"/>
      <c r="CQ1499" s="154"/>
      <c r="CR1499" s="154"/>
      <c r="CS1499" s="154"/>
      <c r="CT1499" s="154"/>
      <c r="CU1499" s="154"/>
      <c r="CV1499" s="154"/>
      <c r="CW1499" s="154"/>
      <c r="CX1499" s="154"/>
      <c r="CY1499" s="154"/>
      <c r="CZ1499" s="154"/>
      <c r="DA1499" s="154"/>
      <c r="DB1499" s="154"/>
      <c r="DC1499" s="154"/>
      <c r="DD1499" s="154"/>
      <c r="DE1499" s="154"/>
      <c r="DF1499" s="154"/>
      <c r="DG1499" s="154"/>
      <c r="DH1499" s="154"/>
      <c r="DI1499" s="154"/>
      <c r="DJ1499" s="154"/>
      <c r="DK1499" s="154"/>
      <c r="DL1499" s="154"/>
      <c r="DM1499" s="154"/>
      <c r="DN1499" s="154"/>
      <c r="DO1499" s="154"/>
      <c r="DP1499" s="154"/>
      <c r="DQ1499" s="154"/>
      <c r="DR1499" s="154"/>
      <c r="DS1499" s="154"/>
      <c r="DT1499" s="154"/>
      <c r="DU1499" s="154"/>
      <c r="DV1499" s="154"/>
      <c r="DW1499" s="154"/>
      <c r="DX1499" s="154"/>
      <c r="DY1499" s="154"/>
      <c r="DZ1499" s="154"/>
      <c r="EA1499" s="154"/>
      <c r="EB1499" s="154"/>
      <c r="EC1499" s="154"/>
      <c r="ED1499" s="154"/>
      <c r="EE1499" s="154"/>
      <c r="EF1499" s="154"/>
      <c r="EG1499" s="154"/>
      <c r="EH1499" s="154"/>
      <c r="EI1499" s="154"/>
      <c r="EJ1499" s="154"/>
      <c r="EK1499" s="154"/>
      <c r="EL1499" s="154"/>
      <c r="EM1499" s="154"/>
      <c r="EN1499" s="154"/>
      <c r="EO1499" s="154"/>
      <c r="EP1499" s="154"/>
      <c r="EQ1499" s="154"/>
      <c r="ER1499" s="154"/>
      <c r="ES1499" s="154"/>
      <c r="ET1499" s="154"/>
      <c r="EU1499" s="154"/>
      <c r="EV1499" s="154"/>
    </row>
    <row r="1500" spans="32:152" ht="12.75">
      <c r="AF1500" s="154"/>
      <c r="AG1500" s="154"/>
      <c r="AH1500" s="154"/>
      <c r="AI1500" s="154"/>
      <c r="AJ1500" s="154"/>
      <c r="AK1500" s="154"/>
      <c r="AL1500" s="154"/>
      <c r="AM1500" s="154"/>
      <c r="AN1500" s="154"/>
      <c r="AO1500" s="154"/>
      <c r="AP1500" s="154"/>
      <c r="AQ1500" s="154"/>
      <c r="AR1500" s="154"/>
      <c r="AS1500" s="154"/>
      <c r="AT1500" s="154"/>
      <c r="AU1500" s="154"/>
      <c r="AV1500" s="154"/>
      <c r="AW1500" s="154"/>
      <c r="AX1500" s="154"/>
      <c r="AY1500" s="154"/>
      <c r="AZ1500" s="154"/>
      <c r="BA1500" s="154"/>
      <c r="BB1500" s="154"/>
      <c r="BC1500" s="154"/>
      <c r="BD1500" s="154"/>
      <c r="BE1500" s="154"/>
      <c r="BF1500" s="154"/>
      <c r="BG1500" s="154"/>
      <c r="BH1500" s="154"/>
      <c r="BI1500" s="154"/>
      <c r="BJ1500" s="154"/>
      <c r="BK1500" s="154"/>
      <c r="BL1500" s="154"/>
      <c r="BM1500" s="154"/>
      <c r="BN1500" s="154"/>
      <c r="BO1500" s="154"/>
      <c r="BP1500" s="154"/>
      <c r="BQ1500" s="154"/>
      <c r="BR1500" s="154"/>
      <c r="BS1500" s="154"/>
      <c r="BT1500" s="154"/>
      <c r="BU1500" s="154"/>
      <c r="BV1500" s="154"/>
      <c r="BW1500" s="154"/>
      <c r="BX1500" s="154"/>
      <c r="BY1500" s="154"/>
      <c r="BZ1500" s="154"/>
      <c r="CA1500" s="154"/>
      <c r="CB1500" s="154"/>
      <c r="CC1500" s="154"/>
      <c r="CD1500" s="154"/>
      <c r="CE1500" s="154"/>
      <c r="CF1500" s="154"/>
      <c r="CG1500" s="154"/>
      <c r="CH1500" s="154"/>
      <c r="CI1500" s="154"/>
      <c r="CJ1500" s="154"/>
      <c r="CK1500" s="154"/>
      <c r="CL1500" s="154"/>
      <c r="CM1500" s="154"/>
      <c r="CN1500" s="154"/>
      <c r="CO1500" s="154"/>
      <c r="CP1500" s="154"/>
      <c r="CQ1500" s="154"/>
      <c r="CR1500" s="154"/>
      <c r="CS1500" s="154"/>
      <c r="CT1500" s="154"/>
      <c r="CU1500" s="154"/>
      <c r="CV1500" s="154"/>
      <c r="CW1500" s="154"/>
      <c r="CX1500" s="154"/>
      <c r="CY1500" s="154"/>
      <c r="CZ1500" s="154"/>
      <c r="DA1500" s="154"/>
      <c r="DB1500" s="154"/>
      <c r="DC1500" s="154"/>
      <c r="DD1500" s="154"/>
      <c r="DE1500" s="154"/>
      <c r="DF1500" s="154"/>
      <c r="DG1500" s="154"/>
      <c r="DH1500" s="154"/>
      <c r="DI1500" s="154"/>
      <c r="DJ1500" s="154"/>
      <c r="DK1500" s="154"/>
      <c r="DL1500" s="154"/>
      <c r="DM1500" s="154"/>
      <c r="DN1500" s="154"/>
      <c r="DO1500" s="154"/>
      <c r="DP1500" s="154"/>
      <c r="DQ1500" s="154"/>
      <c r="DR1500" s="154"/>
      <c r="DS1500" s="154"/>
      <c r="DT1500" s="154"/>
      <c r="DU1500" s="154"/>
      <c r="DV1500" s="154"/>
      <c r="DW1500" s="154"/>
      <c r="DX1500" s="154"/>
      <c r="DY1500" s="154"/>
      <c r="DZ1500" s="154"/>
      <c r="EA1500" s="154"/>
      <c r="EB1500" s="154"/>
      <c r="EC1500" s="154"/>
      <c r="ED1500" s="154"/>
      <c r="EE1500" s="154"/>
      <c r="EF1500" s="154"/>
      <c r="EG1500" s="154"/>
      <c r="EH1500" s="154"/>
      <c r="EI1500" s="154"/>
      <c r="EJ1500" s="154"/>
      <c r="EK1500" s="154"/>
      <c r="EL1500" s="154"/>
      <c r="EM1500" s="154"/>
      <c r="EN1500" s="154"/>
      <c r="EO1500" s="154"/>
      <c r="EP1500" s="154"/>
      <c r="EQ1500" s="154"/>
      <c r="ER1500" s="154"/>
      <c r="ES1500" s="154"/>
      <c r="ET1500" s="154"/>
      <c r="EU1500" s="154"/>
      <c r="EV1500" s="154"/>
    </row>
    <row r="1501" spans="32:152" ht="12.75">
      <c r="AF1501" s="154"/>
      <c r="AG1501" s="154"/>
      <c r="AH1501" s="154"/>
      <c r="AI1501" s="154"/>
      <c r="AJ1501" s="154"/>
      <c r="AK1501" s="154"/>
      <c r="AL1501" s="154"/>
      <c r="AM1501" s="154"/>
      <c r="AN1501" s="154"/>
      <c r="AO1501" s="154"/>
      <c r="AP1501" s="154"/>
      <c r="AQ1501" s="154"/>
      <c r="AR1501" s="154"/>
      <c r="AS1501" s="154"/>
      <c r="AT1501" s="154"/>
      <c r="AU1501" s="154"/>
      <c r="AV1501" s="154"/>
      <c r="AW1501" s="154"/>
      <c r="AX1501" s="154"/>
      <c r="AY1501" s="154"/>
      <c r="AZ1501" s="154"/>
      <c r="BA1501" s="154"/>
      <c r="BB1501" s="154"/>
      <c r="BC1501" s="154"/>
      <c r="BD1501" s="154"/>
      <c r="BE1501" s="154"/>
      <c r="BF1501" s="154"/>
      <c r="BG1501" s="154"/>
      <c r="BH1501" s="154"/>
      <c r="BI1501" s="154"/>
      <c r="BJ1501" s="154"/>
      <c r="BK1501" s="154"/>
      <c r="BL1501" s="154"/>
      <c r="BM1501" s="154"/>
      <c r="BN1501" s="154"/>
      <c r="BO1501" s="154"/>
      <c r="BP1501" s="154"/>
      <c r="BQ1501" s="154"/>
      <c r="BR1501" s="154"/>
      <c r="BS1501" s="154"/>
      <c r="BT1501" s="154"/>
      <c r="BU1501" s="154"/>
      <c r="BV1501" s="154"/>
      <c r="BW1501" s="154"/>
      <c r="BX1501" s="154"/>
      <c r="BY1501" s="154"/>
      <c r="BZ1501" s="154"/>
      <c r="CA1501" s="154"/>
      <c r="CB1501" s="154"/>
      <c r="CC1501" s="154"/>
      <c r="CD1501" s="154"/>
      <c r="CE1501" s="154"/>
      <c r="CF1501" s="154"/>
      <c r="CG1501" s="154"/>
      <c r="CH1501" s="154"/>
      <c r="CI1501" s="154"/>
      <c r="CJ1501" s="154"/>
      <c r="CK1501" s="154"/>
      <c r="CL1501" s="154"/>
      <c r="CM1501" s="154"/>
      <c r="CN1501" s="154"/>
      <c r="CO1501" s="154"/>
      <c r="CP1501" s="154"/>
      <c r="CQ1501" s="154"/>
      <c r="CR1501" s="154"/>
      <c r="CS1501" s="154"/>
      <c r="CT1501" s="154"/>
      <c r="CU1501" s="154"/>
      <c r="CV1501" s="154"/>
      <c r="CW1501" s="154"/>
      <c r="CX1501" s="154"/>
      <c r="CY1501" s="154"/>
      <c r="CZ1501" s="154"/>
      <c r="DA1501" s="154"/>
      <c r="DB1501" s="154"/>
      <c r="DC1501" s="154"/>
      <c r="DD1501" s="154"/>
      <c r="DE1501" s="154"/>
      <c r="DF1501" s="154"/>
      <c r="DG1501" s="154"/>
      <c r="DH1501" s="154"/>
      <c r="DI1501" s="154"/>
      <c r="DJ1501" s="154"/>
      <c r="DK1501" s="154"/>
      <c r="DL1501" s="154"/>
      <c r="DM1501" s="154"/>
      <c r="DN1501" s="154"/>
      <c r="DO1501" s="154"/>
      <c r="DP1501" s="154"/>
      <c r="DQ1501" s="154"/>
      <c r="DR1501" s="154"/>
      <c r="DS1501" s="154"/>
      <c r="DT1501" s="154"/>
      <c r="DU1501" s="154"/>
      <c r="DV1501" s="154"/>
      <c r="DW1501" s="154"/>
      <c r="DX1501" s="154"/>
      <c r="DY1501" s="154"/>
      <c r="DZ1501" s="154"/>
      <c r="EA1501" s="154"/>
      <c r="EB1501" s="154"/>
      <c r="EC1501" s="154"/>
      <c r="ED1501" s="154"/>
      <c r="EE1501" s="154"/>
      <c r="EF1501" s="154"/>
      <c r="EG1501" s="154"/>
      <c r="EH1501" s="154"/>
      <c r="EI1501" s="154"/>
      <c r="EJ1501" s="154"/>
      <c r="EK1501" s="154"/>
      <c r="EL1501" s="154"/>
      <c r="EM1501" s="154"/>
      <c r="EN1501" s="154"/>
      <c r="EO1501" s="154"/>
      <c r="EP1501" s="154"/>
      <c r="EQ1501" s="154"/>
      <c r="ER1501" s="154"/>
      <c r="ES1501" s="154"/>
      <c r="ET1501" s="154"/>
      <c r="EU1501" s="154"/>
      <c r="EV1501" s="154"/>
    </row>
    <row r="1502" spans="32:152" ht="12.75">
      <c r="AF1502" s="154"/>
      <c r="AG1502" s="154"/>
      <c r="AH1502" s="154"/>
      <c r="AI1502" s="154"/>
      <c r="AJ1502" s="154"/>
      <c r="AK1502" s="154"/>
      <c r="AL1502" s="154"/>
      <c r="AM1502" s="154"/>
      <c r="AN1502" s="154"/>
      <c r="AO1502" s="154"/>
      <c r="AP1502" s="154"/>
      <c r="AQ1502" s="154"/>
      <c r="AR1502" s="154"/>
      <c r="AS1502" s="154"/>
      <c r="AT1502" s="154"/>
      <c r="AU1502" s="154"/>
      <c r="AV1502" s="154"/>
      <c r="AW1502" s="154"/>
      <c r="AX1502" s="154"/>
      <c r="AY1502" s="154"/>
      <c r="AZ1502" s="154"/>
      <c r="BA1502" s="154"/>
      <c r="BB1502" s="154"/>
      <c r="BC1502" s="154"/>
      <c r="BD1502" s="154"/>
      <c r="BE1502" s="154"/>
      <c r="BF1502" s="154"/>
      <c r="BG1502" s="154"/>
      <c r="BH1502" s="154"/>
      <c r="BI1502" s="154"/>
      <c r="BJ1502" s="154"/>
      <c r="BK1502" s="154"/>
      <c r="BL1502" s="154"/>
      <c r="BM1502" s="154"/>
      <c r="BN1502" s="154"/>
      <c r="BO1502" s="154"/>
      <c r="BP1502" s="154"/>
      <c r="BQ1502" s="154"/>
      <c r="BR1502" s="154"/>
      <c r="BS1502" s="154"/>
      <c r="BT1502" s="154"/>
      <c r="BU1502" s="154"/>
      <c r="BV1502" s="154"/>
      <c r="BW1502" s="154"/>
      <c r="BX1502" s="154"/>
      <c r="BY1502" s="154"/>
      <c r="BZ1502" s="154"/>
      <c r="CA1502" s="154"/>
      <c r="CB1502" s="154"/>
      <c r="CC1502" s="154"/>
      <c r="CD1502" s="154"/>
      <c r="CE1502" s="154"/>
      <c r="CF1502" s="154"/>
      <c r="CG1502" s="154"/>
      <c r="CH1502" s="154"/>
      <c r="CI1502" s="154"/>
      <c r="CJ1502" s="154"/>
      <c r="CK1502" s="154"/>
      <c r="CL1502" s="154"/>
      <c r="CM1502" s="154"/>
      <c r="CN1502" s="154"/>
      <c r="CO1502" s="154"/>
      <c r="CP1502" s="154"/>
      <c r="CQ1502" s="154"/>
      <c r="CR1502" s="154"/>
      <c r="CS1502" s="154"/>
      <c r="CT1502" s="154"/>
      <c r="CU1502" s="154"/>
      <c r="CV1502" s="154"/>
      <c r="CW1502" s="154"/>
      <c r="CX1502" s="154"/>
      <c r="CY1502" s="154"/>
      <c r="CZ1502" s="154"/>
      <c r="DA1502" s="154"/>
      <c r="DB1502" s="154"/>
      <c r="DC1502" s="154"/>
      <c r="DD1502" s="154"/>
      <c r="DE1502" s="154"/>
      <c r="DF1502" s="154"/>
      <c r="DG1502" s="154"/>
      <c r="DH1502" s="154"/>
      <c r="DI1502" s="154"/>
      <c r="DJ1502" s="154"/>
      <c r="DK1502" s="154"/>
      <c r="DL1502" s="154"/>
      <c r="DM1502" s="154"/>
      <c r="DN1502" s="154"/>
      <c r="DO1502" s="154"/>
      <c r="DP1502" s="154"/>
      <c r="DQ1502" s="154"/>
      <c r="DR1502" s="154"/>
      <c r="DS1502" s="154"/>
      <c r="DT1502" s="154"/>
      <c r="DU1502" s="154"/>
      <c r="DV1502" s="154"/>
      <c r="DW1502" s="154"/>
      <c r="DX1502" s="154"/>
      <c r="DY1502" s="154"/>
      <c r="DZ1502" s="154"/>
      <c r="EA1502" s="154"/>
      <c r="EB1502" s="154"/>
      <c r="EC1502" s="154"/>
      <c r="ED1502" s="154"/>
      <c r="EE1502" s="154"/>
      <c r="EF1502" s="154"/>
      <c r="EG1502" s="154"/>
      <c r="EH1502" s="154"/>
      <c r="EI1502" s="154"/>
      <c r="EJ1502" s="154"/>
      <c r="EK1502" s="154"/>
      <c r="EL1502" s="154"/>
      <c r="EM1502" s="154"/>
      <c r="EN1502" s="154"/>
      <c r="EO1502" s="154"/>
      <c r="EP1502" s="154"/>
      <c r="EQ1502" s="154"/>
      <c r="ER1502" s="154"/>
      <c r="ES1502" s="154"/>
      <c r="ET1502" s="154"/>
      <c r="EU1502" s="154"/>
      <c r="EV1502" s="154"/>
    </row>
    <row r="1503" spans="32:152" ht="12.75">
      <c r="AF1503" s="154"/>
      <c r="AG1503" s="154"/>
      <c r="AH1503" s="154"/>
      <c r="AI1503" s="154"/>
      <c r="AJ1503" s="154"/>
      <c r="AK1503" s="154"/>
      <c r="AL1503" s="154"/>
      <c r="AM1503" s="154"/>
      <c r="AN1503" s="154"/>
      <c r="AO1503" s="154"/>
      <c r="AP1503" s="154"/>
      <c r="AQ1503" s="154"/>
      <c r="AR1503" s="154"/>
      <c r="AS1503" s="154"/>
      <c r="AT1503" s="154"/>
      <c r="AU1503" s="154"/>
      <c r="AV1503" s="154"/>
      <c r="AW1503" s="154"/>
      <c r="AX1503" s="154"/>
      <c r="AY1503" s="154"/>
      <c r="AZ1503" s="154"/>
      <c r="BA1503" s="154"/>
      <c r="BB1503" s="154"/>
      <c r="BC1503" s="154"/>
      <c r="BD1503" s="154"/>
      <c r="BE1503" s="154"/>
      <c r="BF1503" s="154"/>
      <c r="BG1503" s="154"/>
      <c r="BH1503" s="154"/>
      <c r="BI1503" s="154"/>
      <c r="BJ1503" s="154"/>
      <c r="BK1503" s="154"/>
      <c r="BL1503" s="154"/>
      <c r="BM1503" s="154"/>
      <c r="BN1503" s="154"/>
      <c r="BO1503" s="154"/>
      <c r="BP1503" s="154"/>
      <c r="BQ1503" s="154"/>
      <c r="BR1503" s="154"/>
      <c r="BS1503" s="154"/>
      <c r="BT1503" s="154"/>
      <c r="BU1503" s="154"/>
      <c r="BV1503" s="154"/>
      <c r="BW1503" s="154"/>
      <c r="BX1503" s="154"/>
      <c r="BY1503" s="154"/>
      <c r="BZ1503" s="154"/>
      <c r="CA1503" s="154"/>
      <c r="CB1503" s="154"/>
      <c r="CC1503" s="154"/>
      <c r="CD1503" s="154"/>
      <c r="CE1503" s="154"/>
      <c r="CF1503" s="154"/>
      <c r="CG1503" s="154"/>
      <c r="CH1503" s="154"/>
      <c r="CI1503" s="154"/>
      <c r="CJ1503" s="154"/>
      <c r="CK1503" s="154"/>
      <c r="CL1503" s="154"/>
      <c r="CM1503" s="154"/>
      <c r="CN1503" s="154"/>
      <c r="CO1503" s="154"/>
      <c r="CP1503" s="154"/>
      <c r="CQ1503" s="154"/>
      <c r="CR1503" s="154"/>
      <c r="CS1503" s="154"/>
      <c r="CT1503" s="154"/>
      <c r="CU1503" s="154"/>
      <c r="CV1503" s="154"/>
      <c r="CW1503" s="154"/>
      <c r="CX1503" s="154"/>
      <c r="CY1503" s="154"/>
      <c r="CZ1503" s="154"/>
      <c r="DA1503" s="154"/>
      <c r="DB1503" s="154"/>
      <c r="DC1503" s="154"/>
      <c r="DD1503" s="154"/>
      <c r="DE1503" s="154"/>
      <c r="DF1503" s="154"/>
      <c r="DG1503" s="154"/>
      <c r="DH1503" s="154"/>
      <c r="DI1503" s="154"/>
      <c r="DJ1503" s="154"/>
      <c r="DK1503" s="154"/>
      <c r="DL1503" s="154"/>
      <c r="DM1503" s="154"/>
      <c r="DN1503" s="154"/>
      <c r="DO1503" s="154"/>
      <c r="DP1503" s="154"/>
      <c r="DQ1503" s="154"/>
      <c r="DR1503" s="154"/>
      <c r="DS1503" s="154"/>
      <c r="DT1503" s="154"/>
      <c r="DU1503" s="154"/>
      <c r="DV1503" s="154"/>
      <c r="DW1503" s="154"/>
      <c r="DX1503" s="154"/>
      <c r="DY1503" s="154"/>
      <c r="DZ1503" s="154"/>
      <c r="EA1503" s="154"/>
      <c r="EB1503" s="154"/>
      <c r="EC1503" s="154"/>
      <c r="ED1503" s="154"/>
      <c r="EE1503" s="154"/>
      <c r="EF1503" s="154"/>
      <c r="EG1503" s="154"/>
      <c r="EH1503" s="154"/>
      <c r="EI1503" s="154"/>
      <c r="EJ1503" s="154"/>
      <c r="EK1503" s="154"/>
      <c r="EL1503" s="154"/>
      <c r="EM1503" s="154"/>
      <c r="EN1503" s="154"/>
      <c r="EO1503" s="154"/>
      <c r="EP1503" s="154"/>
      <c r="EQ1503" s="154"/>
      <c r="ER1503" s="154"/>
      <c r="ES1503" s="154"/>
      <c r="ET1503" s="154"/>
      <c r="EU1503" s="154"/>
      <c r="EV1503" s="154"/>
    </row>
    <row r="1504" spans="32:152" ht="12.75">
      <c r="AF1504" s="154"/>
      <c r="AG1504" s="154"/>
      <c r="AH1504" s="154"/>
      <c r="AI1504" s="154"/>
      <c r="AJ1504" s="154"/>
      <c r="AK1504" s="154"/>
      <c r="AL1504" s="154"/>
      <c r="AM1504" s="154"/>
      <c r="AN1504" s="154"/>
      <c r="AO1504" s="154"/>
      <c r="AP1504" s="154"/>
      <c r="AQ1504" s="154"/>
      <c r="AR1504" s="154"/>
      <c r="AS1504" s="154"/>
      <c r="AT1504" s="154"/>
      <c r="AU1504" s="154"/>
      <c r="AV1504" s="154"/>
      <c r="AW1504" s="154"/>
      <c r="AX1504" s="154"/>
      <c r="AY1504" s="154"/>
      <c r="AZ1504" s="154"/>
      <c r="BA1504" s="154"/>
      <c r="BB1504" s="154"/>
      <c r="BC1504" s="154"/>
      <c r="BD1504" s="154"/>
      <c r="BE1504" s="154"/>
      <c r="BF1504" s="154"/>
      <c r="BG1504" s="154"/>
      <c r="BH1504" s="154"/>
      <c r="BI1504" s="154"/>
      <c r="BJ1504" s="154"/>
      <c r="BK1504" s="154"/>
      <c r="BL1504" s="154"/>
      <c r="BM1504" s="154"/>
      <c r="BN1504" s="154"/>
      <c r="BO1504" s="154"/>
      <c r="BP1504" s="154"/>
      <c r="BQ1504" s="154"/>
      <c r="BR1504" s="154"/>
      <c r="BS1504" s="154"/>
      <c r="BT1504" s="154"/>
      <c r="BU1504" s="154"/>
      <c r="BV1504" s="154"/>
      <c r="BW1504" s="154"/>
      <c r="BX1504" s="154"/>
      <c r="BY1504" s="154"/>
      <c r="BZ1504" s="154"/>
      <c r="CA1504" s="154"/>
      <c r="CB1504" s="154"/>
      <c r="CC1504" s="154"/>
      <c r="CD1504" s="154"/>
      <c r="CE1504" s="154"/>
      <c r="CF1504" s="154"/>
      <c r="CG1504" s="154"/>
      <c r="CH1504" s="154"/>
      <c r="CI1504" s="154"/>
      <c r="CJ1504" s="154"/>
      <c r="CK1504" s="154"/>
      <c r="CL1504" s="154"/>
      <c r="CM1504" s="154"/>
      <c r="CN1504" s="154"/>
      <c r="CO1504" s="154"/>
      <c r="CP1504" s="154"/>
      <c r="CQ1504" s="154"/>
      <c r="CR1504" s="154"/>
      <c r="CS1504" s="154"/>
      <c r="CT1504" s="154"/>
      <c r="CU1504" s="154"/>
      <c r="CV1504" s="154"/>
      <c r="CW1504" s="154"/>
      <c r="CX1504" s="154"/>
      <c r="CY1504" s="154"/>
      <c r="CZ1504" s="154"/>
      <c r="DA1504" s="154"/>
      <c r="DB1504" s="154"/>
      <c r="DC1504" s="154"/>
      <c r="DD1504" s="154"/>
      <c r="DE1504" s="154"/>
      <c r="DF1504" s="154"/>
      <c r="DG1504" s="154"/>
      <c r="DH1504" s="154"/>
      <c r="DI1504" s="154"/>
      <c r="DJ1504" s="154"/>
      <c r="DK1504" s="154"/>
      <c r="DL1504" s="154"/>
      <c r="DM1504" s="154"/>
      <c r="DN1504" s="154"/>
      <c r="DO1504" s="154"/>
      <c r="DP1504" s="154"/>
      <c r="DQ1504" s="154"/>
      <c r="DR1504" s="154"/>
      <c r="DS1504" s="154"/>
      <c r="DT1504" s="154"/>
      <c r="DU1504" s="154"/>
      <c r="DV1504" s="154"/>
      <c r="DW1504" s="154"/>
      <c r="DX1504" s="154"/>
      <c r="DY1504" s="154"/>
      <c r="DZ1504" s="154"/>
      <c r="EA1504" s="154"/>
      <c r="EB1504" s="154"/>
      <c r="EC1504" s="154"/>
      <c r="ED1504" s="154"/>
      <c r="EE1504" s="154"/>
      <c r="EF1504" s="154"/>
      <c r="EG1504" s="154"/>
      <c r="EH1504" s="154"/>
      <c r="EI1504" s="154"/>
      <c r="EJ1504" s="154"/>
      <c r="EK1504" s="154"/>
      <c r="EL1504" s="154"/>
      <c r="EM1504" s="154"/>
      <c r="EN1504" s="154"/>
      <c r="EO1504" s="154"/>
      <c r="EP1504" s="154"/>
      <c r="EQ1504" s="154"/>
      <c r="ER1504" s="154"/>
      <c r="ES1504" s="154"/>
      <c r="ET1504" s="154"/>
      <c r="EU1504" s="154"/>
      <c r="EV1504" s="154"/>
    </row>
    <row r="1505" spans="32:152" ht="12.75">
      <c r="AF1505" s="154"/>
      <c r="AG1505" s="154"/>
      <c r="AH1505" s="154"/>
      <c r="AI1505" s="154"/>
      <c r="AJ1505" s="154"/>
      <c r="AK1505" s="154"/>
      <c r="AL1505" s="154"/>
      <c r="AM1505" s="154"/>
      <c r="AN1505" s="154"/>
      <c r="AO1505" s="154"/>
      <c r="AP1505" s="154"/>
      <c r="AQ1505" s="154"/>
      <c r="AR1505" s="154"/>
      <c r="AS1505" s="154"/>
      <c r="AT1505" s="154"/>
      <c r="AU1505" s="154"/>
      <c r="AV1505" s="154"/>
      <c r="AW1505" s="154"/>
      <c r="AX1505" s="154"/>
      <c r="AY1505" s="154"/>
      <c r="AZ1505" s="154"/>
      <c r="BA1505" s="154"/>
      <c r="BB1505" s="154"/>
      <c r="BC1505" s="154"/>
      <c r="BD1505" s="154"/>
      <c r="BE1505" s="154"/>
      <c r="BF1505" s="154"/>
      <c r="BG1505" s="154"/>
      <c r="BH1505" s="154"/>
      <c r="BI1505" s="154"/>
      <c r="BJ1505" s="154"/>
      <c r="BK1505" s="154"/>
      <c r="BL1505" s="154"/>
      <c r="BM1505" s="154"/>
      <c r="BN1505" s="154"/>
      <c r="BO1505" s="154"/>
      <c r="BP1505" s="154"/>
      <c r="BQ1505" s="154"/>
      <c r="BR1505" s="154"/>
      <c r="BS1505" s="154"/>
      <c r="BT1505" s="154"/>
      <c r="BU1505" s="154"/>
      <c r="BV1505" s="154"/>
      <c r="BW1505" s="154"/>
      <c r="BX1505" s="154"/>
      <c r="BY1505" s="154"/>
      <c r="BZ1505" s="154"/>
      <c r="CA1505" s="154"/>
      <c r="CB1505" s="154"/>
      <c r="CC1505" s="154"/>
      <c r="CD1505" s="154"/>
      <c r="CE1505" s="154"/>
      <c r="CF1505" s="154"/>
      <c r="CG1505" s="154"/>
      <c r="CH1505" s="154"/>
      <c r="CI1505" s="154"/>
      <c r="CJ1505" s="154"/>
      <c r="CK1505" s="154"/>
      <c r="CL1505" s="154"/>
      <c r="CM1505" s="154"/>
      <c r="CN1505" s="154"/>
      <c r="CO1505" s="154"/>
      <c r="CP1505" s="154"/>
      <c r="CQ1505" s="154"/>
      <c r="CR1505" s="154"/>
      <c r="CS1505" s="154"/>
      <c r="CT1505" s="154"/>
      <c r="CU1505" s="154"/>
      <c r="CV1505" s="154"/>
      <c r="CW1505" s="154"/>
      <c r="CX1505" s="154"/>
      <c r="CY1505" s="154"/>
      <c r="CZ1505" s="154"/>
      <c r="DA1505" s="154"/>
      <c r="DB1505" s="154"/>
      <c r="DC1505" s="154"/>
      <c r="DD1505" s="154"/>
      <c r="DE1505" s="154"/>
      <c r="DF1505" s="154"/>
      <c r="DG1505" s="154"/>
      <c r="DH1505" s="154"/>
      <c r="DI1505" s="154"/>
      <c r="DJ1505" s="154"/>
      <c r="DK1505" s="154"/>
      <c r="DL1505" s="154"/>
      <c r="DM1505" s="154"/>
      <c r="DN1505" s="154"/>
      <c r="DO1505" s="154"/>
      <c r="DP1505" s="154"/>
      <c r="DQ1505" s="154"/>
      <c r="DR1505" s="154"/>
      <c r="DS1505" s="154"/>
      <c r="DT1505" s="154"/>
      <c r="DU1505" s="154"/>
      <c r="DV1505" s="154"/>
      <c r="DW1505" s="154"/>
      <c r="DX1505" s="154"/>
      <c r="DY1505" s="154"/>
      <c r="DZ1505" s="154"/>
      <c r="EA1505" s="154"/>
      <c r="EB1505" s="154"/>
      <c r="EC1505" s="154"/>
      <c r="ED1505" s="154"/>
      <c r="EE1505" s="154"/>
      <c r="EF1505" s="154"/>
      <c r="EG1505" s="154"/>
      <c r="EH1505" s="154"/>
      <c r="EI1505" s="154"/>
      <c r="EJ1505" s="154"/>
      <c r="EK1505" s="154"/>
      <c r="EL1505" s="154"/>
      <c r="EM1505" s="154"/>
      <c r="EN1505" s="154"/>
      <c r="EO1505" s="154"/>
      <c r="EP1505" s="154"/>
      <c r="EQ1505" s="154"/>
      <c r="ER1505" s="154"/>
      <c r="ES1505" s="154"/>
      <c r="ET1505" s="154"/>
      <c r="EU1505" s="154"/>
      <c r="EV1505" s="154"/>
    </row>
    <row r="1506" spans="32:152" ht="12.75">
      <c r="AF1506" s="154"/>
      <c r="AG1506" s="154"/>
      <c r="AH1506" s="154"/>
      <c r="AI1506" s="154"/>
      <c r="AJ1506" s="154"/>
      <c r="AK1506" s="154"/>
      <c r="AL1506" s="154"/>
      <c r="AM1506" s="154"/>
      <c r="AN1506" s="154"/>
      <c r="AO1506" s="154"/>
      <c r="AP1506" s="154"/>
      <c r="AQ1506" s="154"/>
      <c r="AR1506" s="154"/>
      <c r="AS1506" s="154"/>
      <c r="AT1506" s="154"/>
      <c r="AU1506" s="154"/>
      <c r="AV1506" s="154"/>
      <c r="AW1506" s="154"/>
      <c r="AX1506" s="154"/>
      <c r="AY1506" s="154"/>
      <c r="AZ1506" s="154"/>
      <c r="BA1506" s="154"/>
      <c r="BB1506" s="154"/>
      <c r="BC1506" s="154"/>
      <c r="BD1506" s="154"/>
      <c r="BE1506" s="154"/>
      <c r="BF1506" s="154"/>
      <c r="BG1506" s="154"/>
      <c r="BH1506" s="154"/>
      <c r="BI1506" s="154"/>
      <c r="BJ1506" s="154"/>
      <c r="BK1506" s="154"/>
      <c r="BL1506" s="154"/>
      <c r="BM1506" s="154"/>
      <c r="BN1506" s="154"/>
      <c r="BO1506" s="154"/>
      <c r="BP1506" s="154"/>
      <c r="BQ1506" s="154"/>
      <c r="BR1506" s="154"/>
      <c r="BS1506" s="154"/>
      <c r="BT1506" s="154"/>
      <c r="BU1506" s="154"/>
      <c r="BV1506" s="154"/>
      <c r="BW1506" s="154"/>
      <c r="BX1506" s="154"/>
      <c r="BY1506" s="154"/>
      <c r="BZ1506" s="154"/>
      <c r="CA1506" s="154"/>
      <c r="CB1506" s="154"/>
      <c r="CC1506" s="154"/>
      <c r="CD1506" s="154"/>
      <c r="CE1506" s="154"/>
      <c r="CF1506" s="154"/>
      <c r="CG1506" s="154"/>
      <c r="CH1506" s="154"/>
      <c r="CI1506" s="154"/>
      <c r="CJ1506" s="154"/>
      <c r="CK1506" s="154"/>
      <c r="CL1506" s="154"/>
      <c r="CM1506" s="154"/>
      <c r="CN1506" s="154"/>
      <c r="CO1506" s="154"/>
      <c r="CP1506" s="154"/>
      <c r="CQ1506" s="154"/>
      <c r="CR1506" s="154"/>
      <c r="CS1506" s="154"/>
      <c r="CT1506" s="154"/>
      <c r="CU1506" s="154"/>
      <c r="CV1506" s="154"/>
      <c r="CW1506" s="154"/>
      <c r="CX1506" s="154"/>
      <c r="CY1506" s="154"/>
      <c r="CZ1506" s="154"/>
      <c r="DA1506" s="154"/>
      <c r="DB1506" s="154"/>
      <c r="DC1506" s="154"/>
      <c r="DD1506" s="154"/>
      <c r="DE1506" s="154"/>
      <c r="DF1506" s="154"/>
      <c r="DG1506" s="154"/>
      <c r="DH1506" s="154"/>
      <c r="DI1506" s="154"/>
      <c r="DJ1506" s="154"/>
      <c r="DK1506" s="154"/>
      <c r="DL1506" s="154"/>
      <c r="DM1506" s="154"/>
      <c r="DN1506" s="154"/>
      <c r="DO1506" s="154"/>
      <c r="DP1506" s="154"/>
      <c r="DQ1506" s="154"/>
      <c r="DR1506" s="154"/>
      <c r="DS1506" s="154"/>
      <c r="DT1506" s="154"/>
      <c r="DU1506" s="154"/>
      <c r="DV1506" s="154"/>
      <c r="DW1506" s="154"/>
      <c r="DX1506" s="154"/>
      <c r="DY1506" s="154"/>
      <c r="DZ1506" s="154"/>
      <c r="EA1506" s="154"/>
      <c r="EB1506" s="154"/>
      <c r="EC1506" s="154"/>
      <c r="ED1506" s="154"/>
      <c r="EE1506" s="154"/>
      <c r="EF1506" s="154"/>
      <c r="EG1506" s="154"/>
      <c r="EH1506" s="154"/>
      <c r="EI1506" s="154"/>
      <c r="EJ1506" s="154"/>
      <c r="EK1506" s="154"/>
      <c r="EL1506" s="154"/>
      <c r="EM1506" s="154"/>
      <c r="EN1506" s="154"/>
      <c r="EO1506" s="154"/>
      <c r="EP1506" s="154"/>
      <c r="EQ1506" s="154"/>
      <c r="ER1506" s="154"/>
      <c r="ES1506" s="154"/>
      <c r="ET1506" s="154"/>
      <c r="EU1506" s="154"/>
      <c r="EV1506" s="154"/>
    </row>
    <row r="1507" spans="32:152" ht="12.75">
      <c r="AF1507" s="154"/>
      <c r="AG1507" s="154"/>
      <c r="AH1507" s="154"/>
      <c r="AI1507" s="154"/>
      <c r="AJ1507" s="154"/>
      <c r="AK1507" s="154"/>
      <c r="AL1507" s="154"/>
      <c r="AM1507" s="154"/>
      <c r="AN1507" s="154"/>
      <c r="AO1507" s="154"/>
      <c r="AP1507" s="154"/>
      <c r="AQ1507" s="154"/>
      <c r="AR1507" s="154"/>
      <c r="AS1507" s="154"/>
      <c r="AT1507" s="154"/>
      <c r="AU1507" s="154"/>
      <c r="AV1507" s="154"/>
      <c r="AW1507" s="154"/>
      <c r="AX1507" s="154"/>
      <c r="AY1507" s="154"/>
      <c r="AZ1507" s="154"/>
      <c r="BA1507" s="154"/>
      <c r="BB1507" s="154"/>
      <c r="BC1507" s="154"/>
      <c r="BD1507" s="154"/>
      <c r="BE1507" s="154"/>
      <c r="BF1507" s="154"/>
      <c r="BG1507" s="154"/>
      <c r="BH1507" s="154"/>
      <c r="BI1507" s="154"/>
      <c r="BJ1507" s="154"/>
      <c r="BK1507" s="154"/>
      <c r="BL1507" s="154"/>
      <c r="BM1507" s="154"/>
      <c r="BN1507" s="154"/>
      <c r="BO1507" s="154"/>
      <c r="BP1507" s="154"/>
      <c r="BQ1507" s="154"/>
      <c r="BR1507" s="154"/>
      <c r="BS1507" s="154"/>
      <c r="BT1507" s="154"/>
      <c r="BU1507" s="154"/>
      <c r="BV1507" s="154"/>
      <c r="BW1507" s="154"/>
      <c r="BX1507" s="154"/>
      <c r="BY1507" s="154"/>
      <c r="BZ1507" s="154"/>
      <c r="CA1507" s="154"/>
      <c r="CB1507" s="154"/>
      <c r="CC1507" s="154"/>
      <c r="CD1507" s="154"/>
      <c r="CE1507" s="154"/>
      <c r="CF1507" s="154"/>
      <c r="CG1507" s="154"/>
      <c r="CH1507" s="154"/>
      <c r="CI1507" s="154"/>
      <c r="CJ1507" s="154"/>
      <c r="CK1507" s="154"/>
      <c r="CL1507" s="154"/>
      <c r="CM1507" s="154"/>
      <c r="CN1507" s="154"/>
      <c r="CO1507" s="154"/>
      <c r="CP1507" s="154"/>
      <c r="CQ1507" s="154"/>
      <c r="CR1507" s="154"/>
      <c r="CS1507" s="154"/>
      <c r="CT1507" s="154"/>
      <c r="CU1507" s="154"/>
      <c r="CV1507" s="154"/>
      <c r="CW1507" s="154"/>
      <c r="CX1507" s="154"/>
      <c r="CY1507" s="154"/>
      <c r="CZ1507" s="154"/>
      <c r="DA1507" s="154"/>
      <c r="DB1507" s="154"/>
      <c r="DC1507" s="154"/>
      <c r="DD1507" s="154"/>
      <c r="DE1507" s="154"/>
      <c r="DF1507" s="154"/>
      <c r="DG1507" s="154"/>
      <c r="DH1507" s="154"/>
      <c r="DI1507" s="154"/>
      <c r="DJ1507" s="154"/>
      <c r="DK1507" s="154"/>
      <c r="DL1507" s="154"/>
      <c r="DM1507" s="154"/>
      <c r="DN1507" s="154"/>
      <c r="DO1507" s="154"/>
      <c r="DP1507" s="154"/>
      <c r="DQ1507" s="154"/>
      <c r="DR1507" s="154"/>
      <c r="DS1507" s="154"/>
      <c r="DT1507" s="154"/>
      <c r="DU1507" s="154"/>
      <c r="DV1507" s="154"/>
      <c r="DW1507" s="154"/>
      <c r="DX1507" s="154"/>
      <c r="DY1507" s="154"/>
      <c r="DZ1507" s="154"/>
      <c r="EA1507" s="154"/>
      <c r="EB1507" s="154"/>
      <c r="EC1507" s="154"/>
      <c r="ED1507" s="154"/>
      <c r="EE1507" s="154"/>
      <c r="EF1507" s="154"/>
      <c r="EG1507" s="154"/>
      <c r="EH1507" s="154"/>
      <c r="EI1507" s="154"/>
      <c r="EJ1507" s="154"/>
      <c r="EK1507" s="154"/>
      <c r="EL1507" s="154"/>
      <c r="EM1507" s="154"/>
      <c r="EN1507" s="154"/>
      <c r="EO1507" s="154"/>
      <c r="EP1507" s="154"/>
      <c r="EQ1507" s="154"/>
      <c r="ER1507" s="154"/>
      <c r="ES1507" s="154"/>
      <c r="ET1507" s="154"/>
      <c r="EU1507" s="154"/>
      <c r="EV1507" s="154"/>
    </row>
    <row r="1508" spans="32:152" ht="12.75">
      <c r="AF1508" s="154"/>
      <c r="AG1508" s="154"/>
      <c r="AH1508" s="154"/>
      <c r="AI1508" s="154"/>
      <c r="AJ1508" s="154"/>
      <c r="AK1508" s="154"/>
      <c r="AL1508" s="154"/>
      <c r="AM1508" s="154"/>
      <c r="AN1508" s="154"/>
      <c r="AO1508" s="154"/>
      <c r="AP1508" s="154"/>
      <c r="AQ1508" s="154"/>
      <c r="AR1508" s="154"/>
      <c r="AS1508" s="154"/>
      <c r="AT1508" s="154"/>
      <c r="AU1508" s="154"/>
      <c r="AV1508" s="154"/>
      <c r="AW1508" s="154"/>
      <c r="AX1508" s="154"/>
      <c r="AY1508" s="154"/>
      <c r="AZ1508" s="154"/>
      <c r="BA1508" s="154"/>
      <c r="BB1508" s="154"/>
      <c r="BC1508" s="154"/>
      <c r="BD1508" s="154"/>
      <c r="BE1508" s="154"/>
      <c r="BF1508" s="154"/>
      <c r="BG1508" s="154"/>
      <c r="BH1508" s="154"/>
      <c r="BI1508" s="154"/>
      <c r="BJ1508" s="154"/>
      <c r="BK1508" s="154"/>
      <c r="BL1508" s="154"/>
      <c r="BM1508" s="154"/>
      <c r="BN1508" s="154"/>
      <c r="BO1508" s="154"/>
      <c r="BP1508" s="154"/>
      <c r="BQ1508" s="154"/>
      <c r="BR1508" s="154"/>
      <c r="BS1508" s="154"/>
      <c r="BT1508" s="154"/>
      <c r="BU1508" s="154"/>
      <c r="BV1508" s="154"/>
      <c r="BW1508" s="154"/>
      <c r="BX1508" s="154"/>
      <c r="BY1508" s="154"/>
      <c r="BZ1508" s="154"/>
      <c r="CA1508" s="154"/>
      <c r="CB1508" s="154"/>
      <c r="CC1508" s="154"/>
      <c r="CD1508" s="154"/>
      <c r="CE1508" s="154"/>
      <c r="CF1508" s="154"/>
      <c r="CG1508" s="154"/>
      <c r="CH1508" s="154"/>
      <c r="CI1508" s="154"/>
      <c r="CJ1508" s="154"/>
      <c r="CK1508" s="154"/>
      <c r="CL1508" s="154"/>
      <c r="CM1508" s="154"/>
      <c r="CN1508" s="154"/>
      <c r="CO1508" s="154"/>
      <c r="CP1508" s="154"/>
      <c r="CQ1508" s="154"/>
      <c r="CR1508" s="154"/>
      <c r="CS1508" s="154"/>
      <c r="CT1508" s="154"/>
      <c r="CU1508" s="154"/>
      <c r="CV1508" s="154"/>
      <c r="CW1508" s="154"/>
      <c r="CX1508" s="154"/>
      <c r="CY1508" s="154"/>
      <c r="CZ1508" s="154"/>
      <c r="DA1508" s="154"/>
      <c r="DB1508" s="154"/>
      <c r="DC1508" s="154"/>
      <c r="DD1508" s="154"/>
      <c r="DE1508" s="154"/>
      <c r="DF1508" s="154"/>
      <c r="DG1508" s="154"/>
      <c r="DH1508" s="154"/>
      <c r="DI1508" s="154"/>
      <c r="DJ1508" s="154"/>
      <c r="DK1508" s="154"/>
      <c r="DL1508" s="154"/>
      <c r="DM1508" s="154"/>
      <c r="DN1508" s="154"/>
      <c r="DO1508" s="154"/>
      <c r="DP1508" s="154"/>
      <c r="DQ1508" s="154"/>
      <c r="DR1508" s="154"/>
      <c r="DS1508" s="154"/>
      <c r="DT1508" s="154"/>
      <c r="DU1508" s="154"/>
      <c r="DV1508" s="154"/>
      <c r="DW1508" s="154"/>
      <c r="DX1508" s="154"/>
      <c r="DY1508" s="154"/>
      <c r="DZ1508" s="154"/>
      <c r="EA1508" s="154"/>
      <c r="EB1508" s="154"/>
      <c r="EC1508" s="154"/>
      <c r="ED1508" s="154"/>
      <c r="EE1508" s="154"/>
      <c r="EF1508" s="154"/>
      <c r="EG1508" s="154"/>
      <c r="EH1508" s="154"/>
      <c r="EI1508" s="154"/>
      <c r="EJ1508" s="154"/>
      <c r="EK1508" s="154"/>
      <c r="EL1508" s="154"/>
      <c r="EM1508" s="154"/>
      <c r="EN1508" s="154"/>
      <c r="EO1508" s="154"/>
      <c r="EP1508" s="154"/>
      <c r="EQ1508" s="154"/>
      <c r="ER1508" s="154"/>
      <c r="ES1508" s="154"/>
      <c r="ET1508" s="154"/>
      <c r="EU1508" s="154"/>
      <c r="EV1508" s="154"/>
    </row>
    <row r="1509" spans="32:152" ht="12.75">
      <c r="AF1509" s="154"/>
      <c r="AG1509" s="154"/>
      <c r="AH1509" s="154"/>
      <c r="AI1509" s="154"/>
      <c r="AJ1509" s="154"/>
      <c r="AK1509" s="154"/>
      <c r="AL1509" s="154"/>
      <c r="AM1509" s="154"/>
      <c r="AN1509" s="154"/>
      <c r="AO1509" s="154"/>
      <c r="AP1509" s="154"/>
      <c r="AQ1509" s="154"/>
      <c r="AR1509" s="154"/>
      <c r="AS1509" s="154"/>
      <c r="AT1509" s="154"/>
      <c r="AU1509" s="154"/>
      <c r="AV1509" s="154"/>
      <c r="AW1509" s="154"/>
      <c r="AX1509" s="154"/>
      <c r="AY1509" s="154"/>
      <c r="AZ1509" s="154"/>
      <c r="BA1509" s="154"/>
      <c r="BB1509" s="154"/>
      <c r="BC1509" s="154"/>
      <c r="BD1509" s="154"/>
      <c r="BE1509" s="154"/>
      <c r="BF1509" s="154"/>
      <c r="BG1509" s="154"/>
      <c r="BH1509" s="154"/>
      <c r="BI1509" s="154"/>
      <c r="BJ1509" s="154"/>
      <c r="BK1509" s="154"/>
      <c r="BL1509" s="154"/>
      <c r="BM1509" s="154"/>
      <c r="BN1509" s="154"/>
      <c r="BO1509" s="154"/>
      <c r="BP1509" s="154"/>
      <c r="BQ1509" s="154"/>
      <c r="BR1509" s="154"/>
      <c r="BS1509" s="154"/>
      <c r="BT1509" s="154"/>
      <c r="BU1509" s="154"/>
      <c r="BV1509" s="154"/>
      <c r="BW1509" s="154"/>
      <c r="BX1509" s="154"/>
      <c r="BY1509" s="154"/>
      <c r="BZ1509" s="154"/>
      <c r="CA1509" s="154"/>
      <c r="CB1509" s="154"/>
      <c r="CC1509" s="154"/>
      <c r="CD1509" s="154"/>
      <c r="CE1509" s="154"/>
      <c r="CF1509" s="154"/>
      <c r="CG1509" s="154"/>
      <c r="CH1509" s="154"/>
      <c r="CI1509" s="154"/>
      <c r="CJ1509" s="154"/>
      <c r="CK1509" s="154"/>
      <c r="CL1509" s="154"/>
      <c r="CM1509" s="154"/>
      <c r="CN1509" s="154"/>
      <c r="CO1509" s="154"/>
      <c r="CP1509" s="154"/>
      <c r="CQ1509" s="154"/>
      <c r="CR1509" s="154"/>
      <c r="CS1509" s="154"/>
      <c r="CT1509" s="154"/>
      <c r="CU1509" s="154"/>
      <c r="CV1509" s="154"/>
      <c r="CW1509" s="154"/>
      <c r="CX1509" s="154"/>
      <c r="CY1509" s="154"/>
      <c r="CZ1509" s="154"/>
      <c r="DA1509" s="154"/>
      <c r="DB1509" s="154"/>
      <c r="DC1509" s="154"/>
      <c r="DD1509" s="154"/>
      <c r="DE1509" s="154"/>
      <c r="DF1509" s="154"/>
      <c r="DG1509" s="154"/>
      <c r="DH1509" s="154"/>
      <c r="DI1509" s="154"/>
      <c r="DJ1509" s="154"/>
      <c r="DK1509" s="154"/>
      <c r="DL1509" s="154"/>
      <c r="DM1509" s="154"/>
      <c r="DN1509" s="154"/>
      <c r="DO1509" s="154"/>
      <c r="DP1509" s="154"/>
      <c r="DQ1509" s="154"/>
      <c r="DR1509" s="154"/>
      <c r="DS1509" s="154"/>
      <c r="DT1509" s="154"/>
      <c r="DU1509" s="154"/>
      <c r="DV1509" s="154"/>
      <c r="DW1509" s="154"/>
      <c r="DX1509" s="154"/>
      <c r="DY1509" s="154"/>
      <c r="DZ1509" s="154"/>
      <c r="EA1509" s="154"/>
      <c r="EB1509" s="154"/>
      <c r="EC1509" s="154"/>
      <c r="ED1509" s="154"/>
      <c r="EE1509" s="154"/>
      <c r="EF1509" s="154"/>
      <c r="EG1509" s="154"/>
      <c r="EH1509" s="154"/>
      <c r="EI1509" s="154"/>
      <c r="EJ1509" s="154"/>
      <c r="EK1509" s="154"/>
      <c r="EL1509" s="154"/>
      <c r="EM1509" s="154"/>
      <c r="EN1509" s="154"/>
      <c r="EO1509" s="154"/>
      <c r="EP1509" s="154"/>
      <c r="EQ1509" s="154"/>
      <c r="ER1509" s="154"/>
      <c r="ES1509" s="154"/>
      <c r="ET1509" s="154"/>
      <c r="EU1509" s="154"/>
      <c r="EV1509" s="154"/>
    </row>
    <row r="1510" spans="32:152" ht="12.75">
      <c r="AF1510" s="154"/>
      <c r="AG1510" s="154"/>
      <c r="AH1510" s="154"/>
      <c r="AI1510" s="154"/>
      <c r="AJ1510" s="154"/>
      <c r="AK1510" s="154"/>
      <c r="AL1510" s="154"/>
      <c r="AM1510" s="154"/>
      <c r="AN1510" s="154"/>
      <c r="AO1510" s="154"/>
      <c r="AP1510" s="154"/>
      <c r="AQ1510" s="154"/>
      <c r="AR1510" s="154"/>
      <c r="AS1510" s="154"/>
      <c r="AT1510" s="154"/>
      <c r="AU1510" s="154"/>
      <c r="AV1510" s="154"/>
      <c r="AW1510" s="154"/>
      <c r="AX1510" s="154"/>
      <c r="AY1510" s="154"/>
      <c r="AZ1510" s="154"/>
      <c r="BA1510" s="154"/>
      <c r="BB1510" s="154"/>
      <c r="BC1510" s="154"/>
      <c r="BD1510" s="154"/>
      <c r="BE1510" s="154"/>
      <c r="BF1510" s="154"/>
      <c r="BG1510" s="154"/>
      <c r="BH1510" s="154"/>
      <c r="BI1510" s="154"/>
      <c r="BJ1510" s="154"/>
      <c r="BK1510" s="154"/>
      <c r="BL1510" s="154"/>
      <c r="BM1510" s="154"/>
      <c r="BN1510" s="154"/>
      <c r="BO1510" s="154"/>
      <c r="BP1510" s="154"/>
      <c r="BQ1510" s="154"/>
      <c r="BR1510" s="154"/>
      <c r="BS1510" s="154"/>
      <c r="BT1510" s="154"/>
      <c r="BU1510" s="154"/>
      <c r="BV1510" s="154"/>
      <c r="BW1510" s="154"/>
      <c r="BX1510" s="154"/>
      <c r="BY1510" s="154"/>
      <c r="BZ1510" s="154"/>
      <c r="CA1510" s="154"/>
      <c r="CB1510" s="154"/>
      <c r="CC1510" s="154"/>
      <c r="CD1510" s="154"/>
      <c r="CE1510" s="154"/>
      <c r="CF1510" s="154"/>
      <c r="CG1510" s="154"/>
      <c r="CH1510" s="154"/>
      <c r="CI1510" s="154"/>
      <c r="CJ1510" s="154"/>
      <c r="CK1510" s="154"/>
      <c r="CL1510" s="154"/>
      <c r="CM1510" s="154"/>
      <c r="CN1510" s="154"/>
      <c r="CO1510" s="154"/>
      <c r="CP1510" s="154"/>
      <c r="CQ1510" s="154"/>
      <c r="CR1510" s="154"/>
      <c r="CS1510" s="154"/>
      <c r="CT1510" s="154"/>
      <c r="CU1510" s="154"/>
      <c r="CV1510" s="154"/>
      <c r="CW1510" s="154"/>
      <c r="CX1510" s="154"/>
      <c r="CY1510" s="154"/>
      <c r="CZ1510" s="154"/>
      <c r="DA1510" s="154"/>
      <c r="DB1510" s="154"/>
      <c r="DC1510" s="154"/>
      <c r="DD1510" s="154"/>
      <c r="DE1510" s="154"/>
      <c r="DF1510" s="154"/>
      <c r="DG1510" s="154"/>
      <c r="DH1510" s="154"/>
      <c r="DI1510" s="154"/>
      <c r="DJ1510" s="154"/>
      <c r="DK1510" s="154"/>
      <c r="DL1510" s="154"/>
      <c r="DM1510" s="154"/>
      <c r="DN1510" s="154"/>
      <c r="DO1510" s="154"/>
      <c r="DP1510" s="154"/>
      <c r="DQ1510" s="154"/>
      <c r="DR1510" s="154"/>
      <c r="DS1510" s="154"/>
      <c r="DT1510" s="154"/>
      <c r="DU1510" s="154"/>
      <c r="DV1510" s="154"/>
      <c r="DW1510" s="154"/>
      <c r="DX1510" s="154"/>
      <c r="DY1510" s="154"/>
      <c r="DZ1510" s="154"/>
      <c r="EA1510" s="154"/>
      <c r="EB1510" s="154"/>
      <c r="EC1510" s="154"/>
      <c r="ED1510" s="154"/>
      <c r="EE1510" s="154"/>
      <c r="EF1510" s="154"/>
      <c r="EG1510" s="154"/>
      <c r="EH1510" s="154"/>
      <c r="EI1510" s="154"/>
      <c r="EJ1510" s="154"/>
      <c r="EK1510" s="154"/>
      <c r="EL1510" s="154"/>
      <c r="EM1510" s="154"/>
      <c r="EN1510" s="154"/>
      <c r="EO1510" s="154"/>
      <c r="EP1510" s="154"/>
      <c r="EQ1510" s="154"/>
      <c r="ER1510" s="154"/>
      <c r="ES1510" s="154"/>
      <c r="ET1510" s="154"/>
      <c r="EU1510" s="154"/>
      <c r="EV1510" s="154"/>
    </row>
    <row r="1511" spans="32:152" ht="12.75">
      <c r="AF1511" s="154"/>
      <c r="AG1511" s="154"/>
      <c r="AH1511" s="154"/>
      <c r="AI1511" s="154"/>
      <c r="AJ1511" s="154"/>
      <c r="AK1511" s="154"/>
      <c r="AL1511" s="154"/>
      <c r="AM1511" s="154"/>
      <c r="AN1511" s="154"/>
      <c r="AO1511" s="154"/>
      <c r="AP1511" s="154"/>
      <c r="AQ1511" s="154"/>
      <c r="AR1511" s="154"/>
      <c r="AS1511" s="154"/>
      <c r="AT1511" s="154"/>
      <c r="AU1511" s="154"/>
      <c r="AV1511" s="154"/>
      <c r="AW1511" s="154"/>
      <c r="AX1511" s="154"/>
      <c r="AY1511" s="154"/>
      <c r="AZ1511" s="154"/>
      <c r="BA1511" s="154"/>
      <c r="BB1511" s="154"/>
      <c r="BC1511" s="154"/>
      <c r="BD1511" s="154"/>
      <c r="BE1511" s="154"/>
      <c r="BF1511" s="154"/>
      <c r="BG1511" s="154"/>
      <c r="BH1511" s="154"/>
      <c r="BI1511" s="154"/>
      <c r="BJ1511" s="154"/>
      <c r="BK1511" s="154"/>
      <c r="BL1511" s="154"/>
      <c r="BM1511" s="154"/>
      <c r="BN1511" s="154"/>
      <c r="BO1511" s="154"/>
      <c r="BP1511" s="154"/>
      <c r="BQ1511" s="154"/>
      <c r="BR1511" s="154"/>
      <c r="BS1511" s="154"/>
      <c r="BT1511" s="154"/>
      <c r="BU1511" s="154"/>
      <c r="BV1511" s="154"/>
      <c r="BW1511" s="154"/>
      <c r="BX1511" s="154"/>
      <c r="BY1511" s="154"/>
      <c r="BZ1511" s="154"/>
      <c r="CA1511" s="154"/>
      <c r="CB1511" s="154"/>
      <c r="CC1511" s="154"/>
      <c r="CD1511" s="154"/>
      <c r="CE1511" s="154"/>
      <c r="CF1511" s="154"/>
      <c r="CG1511" s="154"/>
      <c r="CH1511" s="154"/>
      <c r="CI1511" s="154"/>
      <c r="CJ1511" s="154"/>
      <c r="CK1511" s="154"/>
      <c r="CL1511" s="154"/>
      <c r="CM1511" s="154"/>
      <c r="CN1511" s="154"/>
      <c r="CO1511" s="154"/>
      <c r="CP1511" s="154"/>
      <c r="CQ1511" s="154"/>
      <c r="CR1511" s="154"/>
      <c r="CS1511" s="154"/>
      <c r="CT1511" s="154"/>
      <c r="CU1511" s="154"/>
      <c r="CV1511" s="154"/>
      <c r="CW1511" s="154"/>
      <c r="CX1511" s="154"/>
      <c r="CY1511" s="154"/>
      <c r="CZ1511" s="154"/>
      <c r="DA1511" s="154"/>
      <c r="DB1511" s="154"/>
      <c r="DC1511" s="154"/>
      <c r="DD1511" s="154"/>
      <c r="DE1511" s="154"/>
      <c r="DF1511" s="154"/>
      <c r="DG1511" s="154"/>
      <c r="DH1511" s="154"/>
      <c r="DI1511" s="154"/>
      <c r="DJ1511" s="154"/>
      <c r="DK1511" s="154"/>
      <c r="DL1511" s="154"/>
      <c r="DM1511" s="154"/>
      <c r="DN1511" s="154"/>
      <c r="DO1511" s="154"/>
      <c r="DP1511" s="154"/>
      <c r="DQ1511" s="154"/>
      <c r="DR1511" s="154"/>
      <c r="DS1511" s="154"/>
      <c r="DT1511" s="154"/>
      <c r="DU1511" s="154"/>
      <c r="DV1511" s="154"/>
      <c r="DW1511" s="154"/>
      <c r="DX1511" s="154"/>
      <c r="DY1511" s="154"/>
      <c r="DZ1511" s="154"/>
      <c r="EA1511" s="154"/>
      <c r="EB1511" s="154"/>
      <c r="EC1511" s="154"/>
      <c r="ED1511" s="154"/>
      <c r="EE1511" s="154"/>
      <c r="EF1511" s="154"/>
      <c r="EG1511" s="154"/>
      <c r="EH1511" s="154"/>
      <c r="EI1511" s="154"/>
      <c r="EJ1511" s="154"/>
      <c r="EK1511" s="154"/>
      <c r="EL1511" s="154"/>
      <c r="EM1511" s="154"/>
      <c r="EN1511" s="154"/>
      <c r="EO1511" s="154"/>
      <c r="EP1511" s="154"/>
      <c r="EQ1511" s="154"/>
      <c r="ER1511" s="154"/>
      <c r="ES1511" s="154"/>
      <c r="ET1511" s="154"/>
      <c r="EU1511" s="154"/>
      <c r="EV1511" s="154"/>
    </row>
    <row r="1512" spans="32:152" ht="12.75">
      <c r="AF1512" s="154"/>
      <c r="AG1512" s="154"/>
      <c r="AH1512" s="154"/>
      <c r="AI1512" s="154"/>
      <c r="AJ1512" s="154"/>
      <c r="AK1512" s="154"/>
      <c r="AL1512" s="154"/>
      <c r="AM1512" s="154"/>
      <c r="AN1512" s="154"/>
      <c r="AO1512" s="154"/>
      <c r="AP1512" s="154"/>
      <c r="AQ1512" s="154"/>
      <c r="AR1512" s="154"/>
      <c r="AS1512" s="154"/>
      <c r="AT1512" s="154"/>
      <c r="AU1512" s="154"/>
      <c r="AV1512" s="154"/>
      <c r="AW1512" s="154"/>
      <c r="AX1512" s="154"/>
      <c r="AY1512" s="154"/>
      <c r="AZ1512" s="154"/>
      <c r="BA1512" s="154"/>
      <c r="BB1512" s="154"/>
      <c r="BC1512" s="154"/>
      <c r="BD1512" s="154"/>
      <c r="BE1512" s="154"/>
      <c r="BF1512" s="154"/>
      <c r="BG1512" s="154"/>
      <c r="BH1512" s="154"/>
      <c r="BI1512" s="154"/>
      <c r="BJ1512" s="154"/>
      <c r="BK1512" s="154"/>
      <c r="BL1512" s="154"/>
      <c r="BM1512" s="154"/>
      <c r="BN1512" s="154"/>
      <c r="BO1512" s="154"/>
      <c r="BP1512" s="154"/>
      <c r="BQ1512" s="154"/>
      <c r="BR1512" s="154"/>
      <c r="BS1512" s="154"/>
      <c r="BT1512" s="154"/>
      <c r="BU1512" s="154"/>
      <c r="BV1512" s="154"/>
      <c r="BW1512" s="154"/>
      <c r="BX1512" s="154"/>
      <c r="BY1512" s="154"/>
      <c r="BZ1512" s="154"/>
      <c r="CA1512" s="154"/>
      <c r="CB1512" s="154"/>
      <c r="CC1512" s="154"/>
      <c r="CD1512" s="154"/>
      <c r="CE1512" s="154"/>
      <c r="CF1512" s="154"/>
      <c r="CG1512" s="154"/>
      <c r="CH1512" s="154"/>
      <c r="CI1512" s="154"/>
      <c r="CJ1512" s="154"/>
      <c r="CK1512" s="154"/>
      <c r="CL1512" s="154"/>
      <c r="CM1512" s="154"/>
      <c r="CN1512" s="154"/>
      <c r="CO1512" s="154"/>
      <c r="CP1512" s="154"/>
      <c r="CQ1512" s="154"/>
      <c r="CR1512" s="154"/>
      <c r="CS1512" s="154"/>
      <c r="CT1512" s="154"/>
      <c r="CU1512" s="154"/>
      <c r="CV1512" s="154"/>
      <c r="CW1512" s="154"/>
      <c r="CX1512" s="154"/>
      <c r="CY1512" s="154"/>
      <c r="CZ1512" s="154"/>
      <c r="DA1512" s="154"/>
      <c r="DB1512" s="154"/>
      <c r="DC1512" s="154"/>
      <c r="DD1512" s="154"/>
      <c r="DE1512" s="154"/>
      <c r="DF1512" s="154"/>
      <c r="DG1512" s="154"/>
      <c r="DH1512" s="154"/>
      <c r="DI1512" s="154"/>
      <c r="DJ1512" s="154"/>
      <c r="DK1512" s="154"/>
      <c r="DL1512" s="154"/>
      <c r="DM1512" s="154"/>
      <c r="DN1512" s="154"/>
      <c r="DO1512" s="154"/>
      <c r="DP1512" s="154"/>
      <c r="DQ1512" s="154"/>
      <c r="DR1512" s="154"/>
      <c r="DS1512" s="154"/>
      <c r="DT1512" s="154"/>
      <c r="DU1512" s="154"/>
      <c r="DV1512" s="154"/>
      <c r="DW1512" s="154"/>
      <c r="DX1512" s="154"/>
      <c r="DY1512" s="154"/>
      <c r="DZ1512" s="154"/>
      <c r="EA1512" s="154"/>
      <c r="EB1512" s="154"/>
      <c r="EC1512" s="154"/>
      <c r="ED1512" s="154"/>
      <c r="EE1512" s="154"/>
      <c r="EF1512" s="154"/>
      <c r="EG1512" s="154"/>
      <c r="EH1512" s="154"/>
      <c r="EI1512" s="154"/>
      <c r="EJ1512" s="154"/>
      <c r="EK1512" s="154"/>
      <c r="EL1512" s="154"/>
      <c r="EM1512" s="154"/>
      <c r="EN1512" s="154"/>
      <c r="EO1512" s="154"/>
      <c r="EP1512" s="154"/>
      <c r="EQ1512" s="154"/>
      <c r="ER1512" s="154"/>
      <c r="ES1512" s="154"/>
      <c r="ET1512" s="154"/>
      <c r="EU1512" s="154"/>
      <c r="EV1512" s="154"/>
    </row>
    <row r="1513" spans="32:152" ht="12.75">
      <c r="AF1513" s="154"/>
      <c r="AG1513" s="154"/>
      <c r="AH1513" s="154"/>
      <c r="AI1513" s="154"/>
      <c r="AJ1513" s="154"/>
      <c r="AK1513" s="154"/>
      <c r="AL1513" s="154"/>
      <c r="AM1513" s="154"/>
      <c r="AN1513" s="154"/>
      <c r="AO1513" s="154"/>
      <c r="AP1513" s="154"/>
      <c r="AQ1513" s="154"/>
      <c r="AR1513" s="154"/>
      <c r="AS1513" s="154"/>
      <c r="AT1513" s="154"/>
      <c r="AU1513" s="154"/>
      <c r="AV1513" s="154"/>
      <c r="AW1513" s="154"/>
      <c r="AX1513" s="154"/>
      <c r="AY1513" s="154"/>
      <c r="AZ1513" s="154"/>
      <c r="BA1513" s="154"/>
      <c r="BB1513" s="154"/>
      <c r="BC1513" s="154"/>
      <c r="BD1513" s="154"/>
      <c r="BE1513" s="154"/>
      <c r="BF1513" s="154"/>
      <c r="BG1513" s="154"/>
      <c r="BH1513" s="154"/>
      <c r="BI1513" s="154"/>
      <c r="BJ1513" s="154"/>
      <c r="BK1513" s="154"/>
      <c r="BL1513" s="154"/>
      <c r="BM1513" s="154"/>
      <c r="BN1513" s="154"/>
      <c r="BO1513" s="154"/>
      <c r="BP1513" s="154"/>
      <c r="BQ1513" s="154"/>
      <c r="BR1513" s="154"/>
      <c r="BS1513" s="154"/>
      <c r="BT1513" s="154"/>
      <c r="BU1513" s="154"/>
      <c r="BV1513" s="154"/>
      <c r="BW1513" s="154"/>
      <c r="BX1513" s="154"/>
      <c r="BY1513" s="154"/>
      <c r="BZ1513" s="154"/>
      <c r="CA1513" s="154"/>
      <c r="CB1513" s="154"/>
      <c r="CC1513" s="154"/>
      <c r="CD1513" s="154"/>
      <c r="CE1513" s="154"/>
      <c r="CF1513" s="154"/>
      <c r="CG1513" s="154"/>
      <c r="CH1513" s="154"/>
      <c r="CI1513" s="154"/>
      <c r="CJ1513" s="154"/>
      <c r="CK1513" s="154"/>
      <c r="CL1513" s="154"/>
      <c r="CM1513" s="154"/>
      <c r="CN1513" s="154"/>
      <c r="CO1513" s="154"/>
      <c r="CP1513" s="154"/>
      <c r="CQ1513" s="154"/>
      <c r="CR1513" s="154"/>
      <c r="CS1513" s="154"/>
      <c r="CT1513" s="154"/>
      <c r="CU1513" s="154"/>
      <c r="CV1513" s="154"/>
      <c r="CW1513" s="154"/>
      <c r="CX1513" s="154"/>
      <c r="CY1513" s="154"/>
      <c r="CZ1513" s="154"/>
      <c r="DA1513" s="154"/>
      <c r="DB1513" s="154"/>
      <c r="DC1513" s="154"/>
      <c r="DD1513" s="154"/>
      <c r="DE1513" s="154"/>
      <c r="DF1513" s="154"/>
      <c r="DG1513" s="154"/>
      <c r="DH1513" s="154"/>
      <c r="DI1513" s="154"/>
      <c r="DJ1513" s="154"/>
      <c r="DK1513" s="154"/>
      <c r="DL1513" s="154"/>
      <c r="DM1513" s="154"/>
      <c r="DN1513" s="154"/>
      <c r="DO1513" s="154"/>
      <c r="DP1513" s="154"/>
      <c r="DQ1513" s="154"/>
      <c r="DR1513" s="154"/>
      <c r="DS1513" s="154"/>
      <c r="DT1513" s="154"/>
      <c r="DU1513" s="154"/>
      <c r="DV1513" s="154"/>
      <c r="DW1513" s="154"/>
      <c r="DX1513" s="154"/>
      <c r="DY1513" s="154"/>
      <c r="DZ1513" s="154"/>
      <c r="EA1513" s="154"/>
      <c r="EB1513" s="154"/>
      <c r="EC1513" s="154"/>
      <c r="ED1513" s="154"/>
      <c r="EE1513" s="154"/>
      <c r="EF1513" s="154"/>
      <c r="EG1513" s="154"/>
      <c r="EH1513" s="154"/>
      <c r="EI1513" s="154"/>
      <c r="EJ1513" s="154"/>
      <c r="EK1513" s="154"/>
      <c r="EL1513" s="154"/>
      <c r="EM1513" s="154"/>
      <c r="EN1513" s="154"/>
      <c r="EO1513" s="154"/>
      <c r="EP1513" s="154"/>
      <c r="EQ1513" s="154"/>
      <c r="ER1513" s="154"/>
      <c r="ES1513" s="154"/>
      <c r="ET1513" s="154"/>
      <c r="EU1513" s="154"/>
      <c r="EV1513" s="154"/>
    </row>
    <row r="1514" spans="32:152" ht="12.75">
      <c r="AF1514" s="154"/>
      <c r="AG1514" s="154"/>
      <c r="AH1514" s="154"/>
      <c r="AI1514" s="154"/>
      <c r="AJ1514" s="154"/>
      <c r="AK1514" s="154"/>
      <c r="AL1514" s="154"/>
      <c r="AM1514" s="154"/>
      <c r="AN1514" s="154"/>
      <c r="AO1514" s="154"/>
      <c r="AP1514" s="154"/>
      <c r="AQ1514" s="154"/>
      <c r="AR1514" s="154"/>
      <c r="AS1514" s="154"/>
      <c r="AT1514" s="154"/>
      <c r="AU1514" s="154"/>
      <c r="AV1514" s="154"/>
      <c r="AW1514" s="154"/>
      <c r="AX1514" s="154"/>
      <c r="AY1514" s="154"/>
      <c r="AZ1514" s="154"/>
      <c r="BA1514" s="154"/>
      <c r="BB1514" s="154"/>
      <c r="BC1514" s="154"/>
      <c r="BD1514" s="154"/>
      <c r="BE1514" s="154"/>
      <c r="BF1514" s="154"/>
      <c r="BG1514" s="154"/>
      <c r="BH1514" s="154"/>
      <c r="BI1514" s="154"/>
      <c r="BJ1514" s="154"/>
      <c r="BK1514" s="154"/>
      <c r="BL1514" s="154"/>
      <c r="BM1514" s="154"/>
      <c r="BN1514" s="154"/>
      <c r="BO1514" s="154"/>
      <c r="BP1514" s="154"/>
      <c r="BQ1514" s="154"/>
      <c r="BR1514" s="154"/>
      <c r="BS1514" s="154"/>
      <c r="BT1514" s="154"/>
      <c r="BU1514" s="154"/>
      <c r="BV1514" s="154"/>
      <c r="BW1514" s="154"/>
      <c r="BX1514" s="154"/>
      <c r="BY1514" s="154"/>
      <c r="BZ1514" s="154"/>
      <c r="CA1514" s="154"/>
      <c r="CB1514" s="154"/>
      <c r="CC1514" s="154"/>
      <c r="CD1514" s="154"/>
      <c r="CE1514" s="154"/>
      <c r="CF1514" s="154"/>
      <c r="CG1514" s="154"/>
      <c r="CH1514" s="154"/>
      <c r="CI1514" s="154"/>
      <c r="CJ1514" s="154"/>
      <c r="CK1514" s="154"/>
      <c r="CL1514" s="154"/>
      <c r="CM1514" s="154"/>
      <c r="CN1514" s="154"/>
      <c r="CO1514" s="154"/>
      <c r="CP1514" s="154"/>
      <c r="CQ1514" s="154"/>
      <c r="CR1514" s="154"/>
      <c r="CS1514" s="154"/>
      <c r="CT1514" s="154"/>
      <c r="CU1514" s="154"/>
      <c r="CV1514" s="154"/>
      <c r="CW1514" s="154"/>
      <c r="CX1514" s="154"/>
      <c r="CY1514" s="154"/>
      <c r="CZ1514" s="154"/>
      <c r="DA1514" s="154"/>
      <c r="DB1514" s="154"/>
      <c r="DC1514" s="154"/>
      <c r="DD1514" s="154"/>
      <c r="DE1514" s="154"/>
      <c r="DF1514" s="154"/>
      <c r="DG1514" s="154"/>
      <c r="DH1514" s="154"/>
      <c r="DI1514" s="154"/>
      <c r="DJ1514" s="154"/>
      <c r="DK1514" s="154"/>
      <c r="DL1514" s="154"/>
      <c r="DM1514" s="154"/>
      <c r="DN1514" s="154"/>
      <c r="DO1514" s="154"/>
      <c r="DP1514" s="154"/>
      <c r="DQ1514" s="154"/>
      <c r="DR1514" s="154"/>
      <c r="DS1514" s="154"/>
      <c r="DT1514" s="154"/>
      <c r="DU1514" s="154"/>
      <c r="DV1514" s="154"/>
      <c r="DW1514" s="154"/>
      <c r="DX1514" s="154"/>
      <c r="DY1514" s="154"/>
      <c r="DZ1514" s="154"/>
      <c r="EA1514" s="154"/>
      <c r="EB1514" s="154"/>
      <c r="EC1514" s="154"/>
      <c r="ED1514" s="154"/>
      <c r="EE1514" s="154"/>
      <c r="EF1514" s="154"/>
      <c r="EG1514" s="154"/>
      <c r="EH1514" s="154"/>
      <c r="EI1514" s="154"/>
      <c r="EJ1514" s="154"/>
      <c r="EK1514" s="154"/>
      <c r="EL1514" s="154"/>
      <c r="EM1514" s="154"/>
      <c r="EN1514" s="154"/>
      <c r="EO1514" s="154"/>
      <c r="EP1514" s="154"/>
      <c r="EQ1514" s="154"/>
      <c r="ER1514" s="154"/>
      <c r="ES1514" s="154"/>
      <c r="ET1514" s="154"/>
      <c r="EU1514" s="154"/>
      <c r="EV1514" s="154"/>
    </row>
    <row r="1515" spans="32:152" ht="12.75">
      <c r="AF1515" s="154"/>
      <c r="AG1515" s="154"/>
      <c r="AH1515" s="154"/>
      <c r="AI1515" s="154"/>
      <c r="AJ1515" s="154"/>
      <c r="AK1515" s="154"/>
      <c r="AL1515" s="154"/>
      <c r="AM1515" s="154"/>
      <c r="AN1515" s="154"/>
      <c r="AO1515" s="154"/>
      <c r="AP1515" s="154"/>
      <c r="AQ1515" s="154"/>
      <c r="AR1515" s="154"/>
      <c r="AS1515" s="154"/>
      <c r="AT1515" s="154"/>
      <c r="AU1515" s="154"/>
      <c r="AV1515" s="154"/>
      <c r="AW1515" s="154"/>
      <c r="AX1515" s="154"/>
      <c r="AY1515" s="154"/>
      <c r="AZ1515" s="154"/>
      <c r="BA1515" s="154"/>
      <c r="BB1515" s="154"/>
      <c r="BC1515" s="154"/>
      <c r="BD1515" s="154"/>
      <c r="BE1515" s="154"/>
      <c r="BF1515" s="154"/>
      <c r="BG1515" s="154"/>
      <c r="BH1515" s="154"/>
      <c r="BI1515" s="154"/>
      <c r="BJ1515" s="154"/>
      <c r="BK1515" s="154"/>
      <c r="BL1515" s="154"/>
      <c r="BM1515" s="154"/>
      <c r="BN1515" s="154"/>
      <c r="BO1515" s="154"/>
      <c r="BP1515" s="154"/>
      <c r="BQ1515" s="154"/>
      <c r="BR1515" s="154"/>
      <c r="BS1515" s="154"/>
      <c r="BT1515" s="154"/>
      <c r="BU1515" s="154"/>
      <c r="BV1515" s="154"/>
      <c r="BW1515" s="154"/>
      <c r="BX1515" s="154"/>
      <c r="BY1515" s="154"/>
      <c r="BZ1515" s="154"/>
      <c r="CA1515" s="154"/>
      <c r="CB1515" s="154"/>
      <c r="CC1515" s="154"/>
      <c r="CD1515" s="154"/>
      <c r="CE1515" s="154"/>
      <c r="CF1515" s="154"/>
      <c r="CG1515" s="154"/>
      <c r="CH1515" s="154"/>
      <c r="CI1515" s="154"/>
      <c r="CJ1515" s="154"/>
      <c r="CK1515" s="154"/>
      <c r="CL1515" s="154"/>
      <c r="CM1515" s="154"/>
      <c r="CN1515" s="154"/>
      <c r="CO1515" s="154"/>
      <c r="CP1515" s="154"/>
      <c r="CQ1515" s="154"/>
      <c r="CR1515" s="154"/>
      <c r="CS1515" s="154"/>
      <c r="CT1515" s="154"/>
      <c r="CU1515" s="154"/>
      <c r="CV1515" s="154"/>
      <c r="CW1515" s="154"/>
      <c r="CX1515" s="154"/>
      <c r="CY1515" s="154"/>
      <c r="CZ1515" s="154"/>
      <c r="DA1515" s="154"/>
      <c r="DB1515" s="154"/>
      <c r="DC1515" s="154"/>
      <c r="DD1515" s="154"/>
      <c r="DE1515" s="154"/>
      <c r="DF1515" s="154"/>
      <c r="DG1515" s="154"/>
      <c r="DH1515" s="154"/>
      <c r="DI1515" s="154"/>
      <c r="DJ1515" s="154"/>
      <c r="DK1515" s="154"/>
      <c r="DL1515" s="154"/>
      <c r="DM1515" s="154"/>
      <c r="DN1515" s="154"/>
      <c r="DO1515" s="154"/>
      <c r="DP1515" s="154"/>
      <c r="DQ1515" s="154"/>
      <c r="DR1515" s="154"/>
      <c r="DS1515" s="154"/>
      <c r="DT1515" s="154"/>
      <c r="DU1515" s="154"/>
      <c r="DV1515" s="154"/>
      <c r="DW1515" s="154"/>
      <c r="DX1515" s="154"/>
      <c r="DY1515" s="154"/>
      <c r="DZ1515" s="154"/>
      <c r="EA1515" s="154"/>
      <c r="EB1515" s="154"/>
      <c r="EC1515" s="154"/>
      <c r="ED1515" s="154"/>
      <c r="EE1515" s="154"/>
      <c r="EF1515" s="154"/>
      <c r="EG1515" s="154"/>
      <c r="EH1515" s="154"/>
      <c r="EI1515" s="154"/>
      <c r="EJ1515" s="154"/>
      <c r="EK1515" s="154"/>
      <c r="EL1515" s="154"/>
      <c r="EM1515" s="154"/>
      <c r="EN1515" s="154"/>
      <c r="EO1515" s="154"/>
      <c r="EP1515" s="154"/>
      <c r="EQ1515" s="154"/>
      <c r="ER1515" s="154"/>
      <c r="ES1515" s="154"/>
      <c r="ET1515" s="154"/>
      <c r="EU1515" s="154"/>
      <c r="EV1515" s="154"/>
    </row>
    <row r="1516" spans="32:152" ht="12.75">
      <c r="AF1516" s="154"/>
      <c r="AG1516" s="154"/>
      <c r="AH1516" s="154"/>
      <c r="AI1516" s="154"/>
      <c r="AJ1516" s="154"/>
      <c r="AK1516" s="154"/>
      <c r="AL1516" s="154"/>
      <c r="AM1516" s="154"/>
      <c r="AN1516" s="154"/>
      <c r="AO1516" s="154"/>
      <c r="AP1516" s="154"/>
      <c r="AQ1516" s="154"/>
      <c r="AR1516" s="154"/>
      <c r="AS1516" s="154"/>
      <c r="AT1516" s="154"/>
      <c r="AU1516" s="154"/>
      <c r="AV1516" s="154"/>
      <c r="AW1516" s="154"/>
      <c r="AX1516" s="154"/>
      <c r="AY1516" s="154"/>
      <c r="AZ1516" s="154"/>
      <c r="BA1516" s="154"/>
      <c r="BB1516" s="154"/>
      <c r="BC1516" s="154"/>
      <c r="BD1516" s="154"/>
      <c r="BE1516" s="154"/>
      <c r="BF1516" s="154"/>
      <c r="BG1516" s="154"/>
      <c r="BH1516" s="154"/>
      <c r="BI1516" s="154"/>
      <c r="BJ1516" s="154"/>
      <c r="BK1516" s="154"/>
      <c r="BL1516" s="154"/>
      <c r="BM1516" s="154"/>
      <c r="BN1516" s="154"/>
      <c r="BO1516" s="154"/>
      <c r="BP1516" s="154"/>
      <c r="BQ1516" s="154"/>
      <c r="BR1516" s="154"/>
      <c r="BS1516" s="154"/>
      <c r="BT1516" s="154"/>
      <c r="BU1516" s="154"/>
      <c r="BV1516" s="154"/>
      <c r="BW1516" s="154"/>
      <c r="BX1516" s="154"/>
      <c r="BY1516" s="154"/>
      <c r="BZ1516" s="154"/>
      <c r="CA1516" s="154"/>
      <c r="CB1516" s="154"/>
      <c r="CC1516" s="154"/>
      <c r="CD1516" s="154"/>
      <c r="CE1516" s="154"/>
      <c r="CF1516" s="154"/>
      <c r="CG1516" s="154"/>
      <c r="CH1516" s="154"/>
      <c r="CI1516" s="154"/>
      <c r="CJ1516" s="154"/>
      <c r="CK1516" s="154"/>
      <c r="CL1516" s="154"/>
      <c r="CM1516" s="154"/>
      <c r="CN1516" s="154"/>
      <c r="CO1516" s="154"/>
      <c r="CP1516" s="154"/>
      <c r="CQ1516" s="154"/>
      <c r="CR1516" s="154"/>
      <c r="CS1516" s="154"/>
      <c r="CT1516" s="154"/>
      <c r="CU1516" s="154"/>
      <c r="CV1516" s="154"/>
      <c r="CW1516" s="154"/>
      <c r="CX1516" s="154"/>
      <c r="CY1516" s="154"/>
      <c r="CZ1516" s="154"/>
      <c r="DA1516" s="154"/>
      <c r="DB1516" s="154"/>
      <c r="DC1516" s="154"/>
      <c r="DD1516" s="154"/>
      <c r="DE1516" s="154"/>
      <c r="DF1516" s="154"/>
      <c r="DG1516" s="154"/>
      <c r="DH1516" s="154"/>
      <c r="DI1516" s="154"/>
      <c r="DJ1516" s="154"/>
      <c r="DK1516" s="154"/>
      <c r="DL1516" s="154"/>
      <c r="DM1516" s="154"/>
      <c r="DN1516" s="154"/>
      <c r="DO1516" s="154"/>
      <c r="DP1516" s="154"/>
      <c r="DQ1516" s="154"/>
      <c r="DR1516" s="154"/>
      <c r="DS1516" s="154"/>
      <c r="DT1516" s="154"/>
      <c r="DU1516" s="154"/>
      <c r="DV1516" s="154"/>
      <c r="DW1516" s="154"/>
      <c r="DX1516" s="154"/>
      <c r="DY1516" s="154"/>
      <c r="DZ1516" s="154"/>
      <c r="EA1516" s="154"/>
      <c r="EB1516" s="154"/>
      <c r="EC1516" s="154"/>
      <c r="ED1516" s="154"/>
      <c r="EE1516" s="154"/>
      <c r="EF1516" s="154"/>
      <c r="EG1516" s="154"/>
      <c r="EH1516" s="154"/>
      <c r="EI1516" s="154"/>
      <c r="EJ1516" s="154"/>
      <c r="EK1516" s="154"/>
      <c r="EL1516" s="154"/>
      <c r="EM1516" s="154"/>
      <c r="EN1516" s="154"/>
      <c r="EO1516" s="154"/>
      <c r="EP1516" s="154"/>
      <c r="EQ1516" s="154"/>
      <c r="ER1516" s="154"/>
      <c r="ES1516" s="154"/>
      <c r="ET1516" s="154"/>
      <c r="EU1516" s="154"/>
      <c r="EV1516" s="154"/>
    </row>
    <row r="1517" spans="32:152" ht="12.75">
      <c r="AF1517" s="154"/>
      <c r="AG1517" s="154"/>
      <c r="AH1517" s="154"/>
      <c r="AI1517" s="154"/>
      <c r="AJ1517" s="154"/>
      <c r="AK1517" s="154"/>
      <c r="AL1517" s="154"/>
      <c r="AM1517" s="154"/>
      <c r="AN1517" s="154"/>
      <c r="AO1517" s="154"/>
      <c r="AP1517" s="154"/>
      <c r="AQ1517" s="154"/>
      <c r="AR1517" s="154"/>
      <c r="AS1517" s="154"/>
      <c r="AT1517" s="154"/>
      <c r="AU1517" s="154"/>
      <c r="AV1517" s="154"/>
      <c r="AW1517" s="154"/>
      <c r="AX1517" s="154"/>
      <c r="AY1517" s="154"/>
      <c r="AZ1517" s="154"/>
      <c r="BA1517" s="154"/>
      <c r="BB1517" s="154"/>
      <c r="BC1517" s="154"/>
      <c r="BD1517" s="154"/>
      <c r="BE1517" s="154"/>
      <c r="BF1517" s="154"/>
      <c r="BG1517" s="154"/>
      <c r="BH1517" s="154"/>
      <c r="BI1517" s="154"/>
      <c r="BJ1517" s="154"/>
      <c r="BK1517" s="154"/>
      <c r="BL1517" s="154"/>
      <c r="BM1517" s="154"/>
      <c r="BN1517" s="154"/>
      <c r="BO1517" s="154"/>
      <c r="BP1517" s="154"/>
      <c r="BQ1517" s="154"/>
      <c r="BR1517" s="154"/>
      <c r="BS1517" s="154"/>
      <c r="BT1517" s="154"/>
      <c r="BU1517" s="154"/>
      <c r="BV1517" s="154"/>
      <c r="BW1517" s="154"/>
      <c r="BX1517" s="154"/>
      <c r="BY1517" s="154"/>
      <c r="BZ1517" s="154"/>
      <c r="CA1517" s="154"/>
      <c r="CB1517" s="154"/>
      <c r="CC1517" s="154"/>
      <c r="CD1517" s="154"/>
      <c r="CE1517" s="154"/>
      <c r="CF1517" s="154"/>
      <c r="CG1517" s="154"/>
      <c r="CH1517" s="154"/>
      <c r="CI1517" s="154"/>
      <c r="CJ1517" s="154"/>
      <c r="CK1517" s="154"/>
      <c r="CL1517" s="154"/>
      <c r="CM1517" s="154"/>
      <c r="CN1517" s="154"/>
      <c r="CO1517" s="154"/>
      <c r="CP1517" s="154"/>
      <c r="CQ1517" s="154"/>
      <c r="CR1517" s="154"/>
      <c r="CS1517" s="154"/>
      <c r="CT1517" s="154"/>
      <c r="CU1517" s="154"/>
      <c r="CV1517" s="154"/>
      <c r="CW1517" s="154"/>
      <c r="CX1517" s="154"/>
      <c r="CY1517" s="154"/>
      <c r="CZ1517" s="154"/>
      <c r="DA1517" s="154"/>
      <c r="DB1517" s="154"/>
      <c r="DC1517" s="154"/>
      <c r="DD1517" s="154"/>
      <c r="DE1517" s="154"/>
      <c r="DF1517" s="154"/>
      <c r="DG1517" s="154"/>
      <c r="DH1517" s="154"/>
      <c r="DI1517" s="154"/>
      <c r="DJ1517" s="154"/>
      <c r="DK1517" s="154"/>
      <c r="DL1517" s="154"/>
      <c r="DM1517" s="154"/>
      <c r="DN1517" s="154"/>
      <c r="DO1517" s="154"/>
      <c r="DP1517" s="154"/>
      <c r="DQ1517" s="154"/>
      <c r="DR1517" s="154"/>
      <c r="DS1517" s="154"/>
      <c r="DT1517" s="154"/>
      <c r="DU1517" s="154"/>
      <c r="DV1517" s="154"/>
      <c r="DW1517" s="154"/>
      <c r="DX1517" s="154"/>
      <c r="DY1517" s="154"/>
      <c r="DZ1517" s="154"/>
      <c r="EA1517" s="154"/>
      <c r="EB1517" s="154"/>
      <c r="EC1517" s="154"/>
      <c r="ED1517" s="154"/>
      <c r="EE1517" s="154"/>
      <c r="EF1517" s="154"/>
      <c r="EG1517" s="154"/>
      <c r="EH1517" s="154"/>
      <c r="EI1517" s="154"/>
      <c r="EJ1517" s="154"/>
      <c r="EK1517" s="154"/>
      <c r="EL1517" s="154"/>
      <c r="EM1517" s="154"/>
      <c r="EN1517" s="154"/>
      <c r="EO1517" s="154"/>
      <c r="EP1517" s="154"/>
      <c r="EQ1517" s="154"/>
      <c r="ER1517" s="154"/>
      <c r="ES1517" s="154"/>
      <c r="ET1517" s="154"/>
      <c r="EU1517" s="154"/>
      <c r="EV1517" s="154"/>
    </row>
    <row r="1518" spans="32:152" ht="12.75">
      <c r="AF1518" s="154"/>
      <c r="AG1518" s="154"/>
      <c r="AH1518" s="154"/>
      <c r="AI1518" s="154"/>
      <c r="AJ1518" s="154"/>
      <c r="AK1518" s="154"/>
      <c r="AL1518" s="154"/>
      <c r="AM1518" s="154"/>
      <c r="AN1518" s="154"/>
      <c r="AO1518" s="154"/>
      <c r="AP1518" s="154"/>
      <c r="AQ1518" s="154"/>
      <c r="AR1518" s="154"/>
      <c r="AS1518" s="154"/>
      <c r="AT1518" s="154"/>
      <c r="AU1518" s="154"/>
      <c r="AV1518" s="154"/>
      <c r="AW1518" s="154"/>
      <c r="AX1518" s="154"/>
      <c r="AY1518" s="154"/>
      <c r="AZ1518" s="154"/>
      <c r="BA1518" s="154"/>
      <c r="BB1518" s="154"/>
      <c r="BC1518" s="154"/>
      <c r="BD1518" s="154"/>
      <c r="BE1518" s="154"/>
      <c r="BF1518" s="154"/>
      <c r="BG1518" s="154"/>
      <c r="BH1518" s="154"/>
      <c r="BI1518" s="154"/>
      <c r="BJ1518" s="154"/>
      <c r="BK1518" s="154"/>
      <c r="BL1518" s="154"/>
      <c r="BM1518" s="154"/>
      <c r="BN1518" s="154"/>
      <c r="BO1518" s="154"/>
      <c r="BP1518" s="154"/>
      <c r="BQ1518" s="154"/>
      <c r="BR1518" s="154"/>
      <c r="BS1518" s="154"/>
      <c r="BT1518" s="154"/>
      <c r="BU1518" s="154"/>
      <c r="BV1518" s="154"/>
      <c r="BW1518" s="154"/>
      <c r="BX1518" s="154"/>
      <c r="BY1518" s="154"/>
      <c r="BZ1518" s="154"/>
      <c r="CA1518" s="154"/>
      <c r="CB1518" s="154"/>
      <c r="CC1518" s="154"/>
      <c r="CD1518" s="154"/>
      <c r="CE1518" s="154"/>
      <c r="CF1518" s="154"/>
      <c r="CG1518" s="154"/>
      <c r="CH1518" s="154"/>
      <c r="CI1518" s="154"/>
      <c r="CJ1518" s="154"/>
      <c r="CK1518" s="154"/>
      <c r="CL1518" s="154"/>
      <c r="CM1518" s="154"/>
      <c r="CN1518" s="154"/>
      <c r="CO1518" s="154"/>
      <c r="CP1518" s="154"/>
      <c r="CQ1518" s="154"/>
      <c r="CR1518" s="154"/>
      <c r="CS1518" s="154"/>
      <c r="CT1518" s="154"/>
      <c r="CU1518" s="154"/>
      <c r="CV1518" s="154"/>
      <c r="CW1518" s="154"/>
      <c r="CX1518" s="154"/>
      <c r="CY1518" s="154"/>
      <c r="CZ1518" s="154"/>
      <c r="DA1518" s="154"/>
      <c r="DB1518" s="154"/>
      <c r="DC1518" s="154"/>
      <c r="DD1518" s="154"/>
      <c r="DE1518" s="154"/>
      <c r="DF1518" s="154"/>
      <c r="DG1518" s="154"/>
      <c r="DH1518" s="154"/>
      <c r="DI1518" s="154"/>
      <c r="DJ1518" s="154"/>
      <c r="DK1518" s="154"/>
      <c r="DL1518" s="154"/>
      <c r="DM1518" s="154"/>
      <c r="DN1518" s="154"/>
      <c r="DO1518" s="154"/>
      <c r="DP1518" s="154"/>
      <c r="DQ1518" s="154"/>
      <c r="DR1518" s="154"/>
      <c r="DS1518" s="154"/>
      <c r="DT1518" s="154"/>
      <c r="DU1518" s="154"/>
      <c r="DV1518" s="154"/>
      <c r="DW1518" s="154"/>
      <c r="DX1518" s="154"/>
      <c r="DY1518" s="154"/>
      <c r="DZ1518" s="154"/>
      <c r="EA1518" s="154"/>
      <c r="EB1518" s="154"/>
      <c r="EC1518" s="154"/>
      <c r="ED1518" s="154"/>
      <c r="EE1518" s="154"/>
      <c r="EF1518" s="154"/>
      <c r="EG1518" s="154"/>
      <c r="EH1518" s="154"/>
      <c r="EI1518" s="154"/>
      <c r="EJ1518" s="154"/>
      <c r="EK1518" s="154"/>
      <c r="EL1518" s="154"/>
      <c r="EM1518" s="154"/>
      <c r="EN1518" s="154"/>
      <c r="EO1518" s="154"/>
      <c r="EP1518" s="154"/>
      <c r="EQ1518" s="154"/>
      <c r="ER1518" s="154"/>
      <c r="ES1518" s="154"/>
      <c r="ET1518" s="154"/>
      <c r="EU1518" s="154"/>
      <c r="EV1518" s="154"/>
    </row>
    <row r="1519" spans="32:152" ht="12.75">
      <c r="AF1519" s="154"/>
      <c r="AG1519" s="154"/>
      <c r="AH1519" s="154"/>
      <c r="AI1519" s="154"/>
      <c r="AJ1519" s="154"/>
      <c r="AK1519" s="154"/>
      <c r="AL1519" s="154"/>
      <c r="AM1519" s="154"/>
      <c r="AN1519" s="154"/>
      <c r="AO1519" s="154"/>
      <c r="AP1519" s="154"/>
      <c r="AQ1519" s="154"/>
      <c r="AR1519" s="154"/>
      <c r="AS1519" s="154"/>
      <c r="AT1519" s="154"/>
      <c r="AU1519" s="154"/>
      <c r="AV1519" s="154"/>
      <c r="AW1519" s="154"/>
      <c r="AX1519" s="154"/>
      <c r="AY1519" s="154"/>
      <c r="AZ1519" s="154"/>
      <c r="BA1519" s="154"/>
      <c r="BB1519" s="154"/>
      <c r="BC1519" s="154"/>
      <c r="BD1519" s="154"/>
      <c r="BE1519" s="154"/>
      <c r="BF1519" s="154"/>
      <c r="BG1519" s="154"/>
      <c r="BH1519" s="154"/>
      <c r="BI1519" s="154"/>
      <c r="BJ1519" s="154"/>
      <c r="BK1519" s="154"/>
      <c r="BL1519" s="154"/>
      <c r="BM1519" s="154"/>
      <c r="BN1519" s="154"/>
      <c r="BO1519" s="154"/>
      <c r="BP1519" s="154"/>
      <c r="BQ1519" s="154"/>
      <c r="BR1519" s="154"/>
      <c r="BS1519" s="154"/>
      <c r="BT1519" s="154"/>
      <c r="BU1519" s="154"/>
      <c r="BV1519" s="154"/>
      <c r="BW1519" s="154"/>
      <c r="BX1519" s="154"/>
      <c r="BY1519" s="154"/>
      <c r="BZ1519" s="154"/>
      <c r="CA1519" s="154"/>
      <c r="CB1519" s="154"/>
      <c r="CC1519" s="154"/>
      <c r="CD1519" s="154"/>
      <c r="CE1519" s="154"/>
      <c r="CF1519" s="154"/>
      <c r="CG1519" s="154"/>
      <c r="CH1519" s="154"/>
      <c r="CI1519" s="154"/>
      <c r="CJ1519" s="154"/>
      <c r="CK1519" s="154"/>
      <c r="CL1519" s="154"/>
      <c r="CM1519" s="154"/>
      <c r="CN1519" s="154"/>
      <c r="CO1519" s="154"/>
      <c r="CP1519" s="154"/>
      <c r="CQ1519" s="154"/>
      <c r="CR1519" s="154"/>
      <c r="CS1519" s="154"/>
      <c r="CT1519" s="154"/>
      <c r="CU1519" s="154"/>
      <c r="CV1519" s="154"/>
      <c r="CW1519" s="154"/>
      <c r="CX1519" s="154"/>
      <c r="CY1519" s="154"/>
      <c r="CZ1519" s="154"/>
      <c r="DA1519" s="154"/>
      <c r="DB1519" s="154"/>
      <c r="DC1519" s="154"/>
      <c r="DD1519" s="154"/>
      <c r="DE1519" s="154"/>
      <c r="DF1519" s="154"/>
      <c r="DG1519" s="154"/>
      <c r="DH1519" s="154"/>
      <c r="DI1519" s="154"/>
      <c r="DJ1519" s="154"/>
      <c r="DK1519" s="154"/>
      <c r="DL1519" s="154"/>
      <c r="DM1519" s="154"/>
      <c r="DN1519" s="154"/>
      <c r="DO1519" s="154"/>
      <c r="DP1519" s="154"/>
      <c r="DQ1519" s="154"/>
      <c r="DR1519" s="154"/>
      <c r="DS1519" s="154"/>
      <c r="DT1519" s="154"/>
      <c r="DU1519" s="154"/>
      <c r="DV1519" s="154"/>
      <c r="DW1519" s="154"/>
      <c r="DX1519" s="154"/>
      <c r="DY1519" s="154"/>
      <c r="DZ1519" s="154"/>
      <c r="EA1519" s="154"/>
      <c r="EB1519" s="154"/>
      <c r="EC1519" s="154"/>
      <c r="ED1519" s="154"/>
      <c r="EE1519" s="154"/>
      <c r="EF1519" s="154"/>
      <c r="EG1519" s="154"/>
      <c r="EH1519" s="154"/>
      <c r="EI1519" s="154"/>
      <c r="EJ1519" s="154"/>
      <c r="EK1519" s="154"/>
      <c r="EL1519" s="154"/>
      <c r="EM1519" s="154"/>
      <c r="EN1519" s="154"/>
      <c r="EO1519" s="154"/>
      <c r="EP1519" s="154"/>
      <c r="EQ1519" s="154"/>
      <c r="ER1519" s="154"/>
      <c r="ES1519" s="154"/>
      <c r="ET1519" s="154"/>
      <c r="EU1519" s="154"/>
      <c r="EV1519" s="154"/>
    </row>
    <row r="1520" spans="32:152" ht="12.75">
      <c r="AF1520" s="154"/>
      <c r="AG1520" s="154"/>
      <c r="AH1520" s="154"/>
      <c r="AI1520" s="154"/>
      <c r="AJ1520" s="154"/>
      <c r="AK1520" s="154"/>
      <c r="AL1520" s="154"/>
      <c r="AM1520" s="154"/>
      <c r="AN1520" s="154"/>
      <c r="AO1520" s="154"/>
      <c r="AP1520" s="154"/>
      <c r="AQ1520" s="154"/>
      <c r="AR1520" s="154"/>
      <c r="AS1520" s="154"/>
      <c r="AT1520" s="154"/>
      <c r="AU1520" s="154"/>
      <c r="AV1520" s="154"/>
      <c r="AW1520" s="154"/>
      <c r="AX1520" s="154"/>
      <c r="AY1520" s="154"/>
      <c r="AZ1520" s="154"/>
      <c r="BA1520" s="154"/>
      <c r="BB1520" s="154"/>
      <c r="BC1520" s="154"/>
      <c r="BD1520" s="154"/>
      <c r="BE1520" s="154"/>
      <c r="BF1520" s="154"/>
      <c r="BG1520" s="154"/>
      <c r="BH1520" s="154"/>
      <c r="BI1520" s="154"/>
      <c r="BJ1520" s="154"/>
      <c r="BK1520" s="154"/>
      <c r="BL1520" s="154"/>
      <c r="BM1520" s="154"/>
      <c r="BN1520" s="154"/>
      <c r="BO1520" s="154"/>
      <c r="BP1520" s="154"/>
      <c r="BQ1520" s="154"/>
      <c r="BR1520" s="154"/>
      <c r="BS1520" s="154"/>
      <c r="BT1520" s="154"/>
      <c r="BU1520" s="154"/>
      <c r="BV1520" s="154"/>
      <c r="BW1520" s="154"/>
      <c r="BX1520" s="154"/>
      <c r="BY1520" s="154"/>
      <c r="BZ1520" s="154"/>
      <c r="CA1520" s="154"/>
      <c r="CB1520" s="154"/>
      <c r="CC1520" s="154"/>
      <c r="CD1520" s="154"/>
      <c r="CE1520" s="154"/>
      <c r="CF1520" s="154"/>
      <c r="CG1520" s="154"/>
      <c r="CH1520" s="154"/>
      <c r="CI1520" s="154"/>
      <c r="CJ1520" s="154"/>
      <c r="CK1520" s="154"/>
      <c r="CL1520" s="154"/>
      <c r="CM1520" s="154"/>
      <c r="CN1520" s="154"/>
      <c r="CO1520" s="154"/>
      <c r="CP1520" s="154"/>
      <c r="CQ1520" s="154"/>
      <c r="CR1520" s="154"/>
      <c r="CS1520" s="154"/>
      <c r="CT1520" s="154"/>
      <c r="CU1520" s="154"/>
      <c r="CV1520" s="154"/>
      <c r="CW1520" s="154"/>
      <c r="CX1520" s="154"/>
      <c r="CY1520" s="154"/>
      <c r="CZ1520" s="154"/>
      <c r="DA1520" s="154"/>
      <c r="DB1520" s="154"/>
      <c r="DC1520" s="154"/>
      <c r="DD1520" s="154"/>
      <c r="DE1520" s="154"/>
      <c r="DF1520" s="154"/>
      <c r="DG1520" s="154"/>
      <c r="DH1520" s="154"/>
      <c r="DI1520" s="154"/>
      <c r="DJ1520" s="154"/>
      <c r="DK1520" s="154"/>
      <c r="DL1520" s="154"/>
      <c r="DM1520" s="154"/>
      <c r="DN1520" s="154"/>
      <c r="DO1520" s="154"/>
      <c r="DP1520" s="154"/>
      <c r="DQ1520" s="154"/>
      <c r="DR1520" s="154"/>
      <c r="DS1520" s="154"/>
      <c r="DT1520" s="154"/>
      <c r="DU1520" s="154"/>
      <c r="DV1520" s="154"/>
      <c r="DW1520" s="154"/>
      <c r="DX1520" s="154"/>
      <c r="DY1520" s="154"/>
      <c r="DZ1520" s="154"/>
      <c r="EA1520" s="154"/>
      <c r="EB1520" s="154"/>
      <c r="EC1520" s="154"/>
      <c r="ED1520" s="154"/>
      <c r="EE1520" s="154"/>
      <c r="EF1520" s="154"/>
      <c r="EG1520" s="154"/>
      <c r="EH1520" s="154"/>
      <c r="EI1520" s="154"/>
      <c r="EJ1520" s="154"/>
      <c r="EK1520" s="154"/>
      <c r="EL1520" s="154"/>
      <c r="EM1520" s="154"/>
      <c r="EN1520" s="154"/>
      <c r="EO1520" s="154"/>
      <c r="EP1520" s="154"/>
      <c r="EQ1520" s="154"/>
      <c r="ER1520" s="154"/>
      <c r="ES1520" s="154"/>
      <c r="ET1520" s="154"/>
      <c r="EU1520" s="154"/>
      <c r="EV1520" s="154"/>
    </row>
    <row r="1521" spans="32:152" ht="12.75">
      <c r="AF1521" s="154"/>
      <c r="AG1521" s="154"/>
      <c r="AH1521" s="154"/>
      <c r="AI1521" s="154"/>
      <c r="AJ1521" s="154"/>
      <c r="AK1521" s="154"/>
      <c r="AL1521" s="154"/>
      <c r="AM1521" s="154"/>
      <c r="AN1521" s="154"/>
      <c r="AO1521" s="154"/>
      <c r="AP1521" s="154"/>
      <c r="AQ1521" s="154"/>
      <c r="AR1521" s="154"/>
      <c r="AS1521" s="154"/>
      <c r="AT1521" s="154"/>
      <c r="AU1521" s="154"/>
      <c r="AV1521" s="154"/>
      <c r="AW1521" s="154"/>
      <c r="AX1521" s="154"/>
      <c r="AY1521" s="154"/>
      <c r="AZ1521" s="154"/>
      <c r="BA1521" s="154"/>
      <c r="BB1521" s="154"/>
      <c r="BC1521" s="154"/>
      <c r="BD1521" s="154"/>
      <c r="BE1521" s="154"/>
      <c r="BF1521" s="154"/>
      <c r="BG1521" s="154"/>
      <c r="BH1521" s="154"/>
      <c r="BI1521" s="154"/>
      <c r="BJ1521" s="154"/>
      <c r="BK1521" s="154"/>
      <c r="BL1521" s="154"/>
      <c r="BM1521" s="154"/>
      <c r="BN1521" s="154"/>
      <c r="BO1521" s="154"/>
      <c r="BP1521" s="154"/>
      <c r="BQ1521" s="154"/>
      <c r="BR1521" s="154"/>
      <c r="BS1521" s="154"/>
      <c r="BT1521" s="154"/>
      <c r="BU1521" s="154"/>
      <c r="BV1521" s="154"/>
      <c r="BW1521" s="154"/>
      <c r="BX1521" s="154"/>
      <c r="BY1521" s="154"/>
      <c r="BZ1521" s="154"/>
      <c r="CA1521" s="154"/>
      <c r="CB1521" s="154"/>
      <c r="CC1521" s="154"/>
      <c r="CD1521" s="154"/>
      <c r="CE1521" s="154"/>
      <c r="CF1521" s="154"/>
      <c r="CG1521" s="154"/>
      <c r="CH1521" s="154"/>
      <c r="CI1521" s="154"/>
      <c r="CJ1521" s="154"/>
      <c r="CK1521" s="154"/>
      <c r="CL1521" s="154"/>
      <c r="CM1521" s="154"/>
      <c r="CN1521" s="154"/>
      <c r="CO1521" s="154"/>
      <c r="CP1521" s="154"/>
      <c r="CQ1521" s="154"/>
      <c r="CR1521" s="154"/>
      <c r="CS1521" s="154"/>
      <c r="CT1521" s="154"/>
      <c r="CU1521" s="154"/>
      <c r="CV1521" s="154"/>
      <c r="CW1521" s="154"/>
      <c r="CX1521" s="154"/>
      <c r="CY1521" s="154"/>
      <c r="CZ1521" s="154"/>
      <c r="DA1521" s="154"/>
      <c r="DB1521" s="154"/>
      <c r="DC1521" s="154"/>
      <c r="DD1521" s="154"/>
      <c r="DE1521" s="154"/>
      <c r="DF1521" s="154"/>
      <c r="DG1521" s="154"/>
      <c r="DH1521" s="154"/>
      <c r="DI1521" s="154"/>
      <c r="DJ1521" s="154"/>
      <c r="DK1521" s="154"/>
      <c r="DL1521" s="154"/>
      <c r="DM1521" s="154"/>
      <c r="DN1521" s="154"/>
      <c r="DO1521" s="154"/>
      <c r="DP1521" s="154"/>
      <c r="DQ1521" s="154"/>
      <c r="DR1521" s="154"/>
      <c r="DS1521" s="154"/>
      <c r="DT1521" s="154"/>
      <c r="DU1521" s="154"/>
      <c r="DV1521" s="154"/>
      <c r="DW1521" s="154"/>
      <c r="DX1521" s="154"/>
      <c r="DY1521" s="154"/>
      <c r="DZ1521" s="154"/>
      <c r="EA1521" s="154"/>
      <c r="EB1521" s="154"/>
      <c r="EC1521" s="154"/>
      <c r="ED1521" s="154"/>
      <c r="EE1521" s="154"/>
      <c r="EF1521" s="154"/>
      <c r="EG1521" s="154"/>
      <c r="EH1521" s="154"/>
      <c r="EI1521" s="154"/>
      <c r="EJ1521" s="154"/>
      <c r="EK1521" s="154"/>
      <c r="EL1521" s="154"/>
      <c r="EM1521" s="154"/>
      <c r="EN1521" s="154"/>
      <c r="EO1521" s="154"/>
      <c r="EP1521" s="154"/>
      <c r="EQ1521" s="154"/>
      <c r="ER1521" s="154"/>
      <c r="ES1521" s="154"/>
      <c r="ET1521" s="154"/>
      <c r="EU1521" s="154"/>
      <c r="EV1521" s="154"/>
    </row>
    <row r="1522" spans="32:152" ht="12.75">
      <c r="AF1522" s="154"/>
      <c r="AG1522" s="154"/>
      <c r="AH1522" s="154"/>
      <c r="AI1522" s="154"/>
      <c r="AJ1522" s="154"/>
      <c r="AK1522" s="154"/>
      <c r="AL1522" s="154"/>
      <c r="AM1522" s="154"/>
      <c r="AN1522" s="154"/>
      <c r="AO1522" s="154"/>
      <c r="AP1522" s="154"/>
      <c r="AQ1522" s="154"/>
      <c r="AR1522" s="154"/>
      <c r="AS1522" s="154"/>
      <c r="AT1522" s="154"/>
      <c r="AU1522" s="154"/>
      <c r="AV1522" s="154"/>
      <c r="AW1522" s="154"/>
      <c r="AX1522" s="154"/>
      <c r="AY1522" s="154"/>
      <c r="AZ1522" s="154"/>
      <c r="BA1522" s="154"/>
      <c r="BB1522" s="154"/>
      <c r="BC1522" s="154"/>
      <c r="BD1522" s="154"/>
      <c r="BE1522" s="154"/>
      <c r="BF1522" s="154"/>
      <c r="BG1522" s="154"/>
      <c r="BH1522" s="154"/>
      <c r="BI1522" s="154"/>
      <c r="BJ1522" s="154"/>
      <c r="BK1522" s="154"/>
      <c r="BL1522" s="154"/>
      <c r="BM1522" s="154"/>
      <c r="BN1522" s="154"/>
      <c r="BO1522" s="154"/>
      <c r="BP1522" s="154"/>
      <c r="BQ1522" s="154"/>
      <c r="BR1522" s="154"/>
      <c r="BS1522" s="154"/>
      <c r="BT1522" s="154"/>
      <c r="BU1522" s="154"/>
      <c r="BV1522" s="154"/>
      <c r="BW1522" s="154"/>
      <c r="BX1522" s="154"/>
      <c r="BY1522" s="154"/>
      <c r="BZ1522" s="154"/>
      <c r="CA1522" s="154"/>
      <c r="CB1522" s="154"/>
      <c r="CC1522" s="154"/>
      <c r="CD1522" s="154"/>
      <c r="CE1522" s="154"/>
      <c r="CF1522" s="154"/>
      <c r="CG1522" s="154"/>
      <c r="CH1522" s="154"/>
      <c r="CI1522" s="154"/>
      <c r="CJ1522" s="154"/>
      <c r="CK1522" s="154"/>
      <c r="CL1522" s="154"/>
      <c r="CM1522" s="154"/>
      <c r="CN1522" s="154"/>
      <c r="CO1522" s="154"/>
      <c r="CP1522" s="154"/>
      <c r="CQ1522" s="154"/>
      <c r="CR1522" s="154"/>
      <c r="CS1522" s="154"/>
      <c r="CT1522" s="154"/>
      <c r="CU1522" s="154"/>
      <c r="CV1522" s="154"/>
      <c r="CW1522" s="154"/>
      <c r="CX1522" s="154"/>
      <c r="CY1522" s="154"/>
      <c r="CZ1522" s="154"/>
      <c r="DA1522" s="154"/>
      <c r="DB1522" s="154"/>
      <c r="DC1522" s="154"/>
      <c r="DD1522" s="154"/>
      <c r="DE1522" s="154"/>
      <c r="DF1522" s="154"/>
      <c r="DG1522" s="154"/>
      <c r="DH1522" s="154"/>
      <c r="DI1522" s="154"/>
      <c r="DJ1522" s="154"/>
      <c r="DK1522" s="154"/>
      <c r="DL1522" s="154"/>
      <c r="DM1522" s="154"/>
      <c r="DN1522" s="154"/>
      <c r="DO1522" s="154"/>
      <c r="DP1522" s="154"/>
      <c r="DQ1522" s="154"/>
      <c r="DR1522" s="154"/>
      <c r="DS1522" s="154"/>
      <c r="DT1522" s="154"/>
      <c r="DU1522" s="154"/>
      <c r="DV1522" s="154"/>
      <c r="DW1522" s="154"/>
      <c r="DX1522" s="154"/>
      <c r="DY1522" s="154"/>
      <c r="DZ1522" s="154"/>
      <c r="EA1522" s="154"/>
      <c r="EB1522" s="154"/>
      <c r="EC1522" s="154"/>
      <c r="ED1522" s="154"/>
      <c r="EE1522" s="154"/>
      <c r="EF1522" s="154"/>
      <c r="EG1522" s="154"/>
      <c r="EH1522" s="154"/>
      <c r="EI1522" s="154"/>
      <c r="EJ1522" s="154"/>
      <c r="EK1522" s="154"/>
      <c r="EL1522" s="154"/>
      <c r="EM1522" s="154"/>
      <c r="EN1522" s="154"/>
      <c r="EO1522" s="154"/>
      <c r="EP1522" s="154"/>
      <c r="EQ1522" s="154"/>
      <c r="ER1522" s="154"/>
      <c r="ES1522" s="154"/>
      <c r="ET1522" s="154"/>
      <c r="EU1522" s="154"/>
      <c r="EV1522" s="154"/>
    </row>
    <row r="1523" spans="32:152" ht="12.75">
      <c r="AF1523" s="154"/>
      <c r="AG1523" s="154"/>
      <c r="AH1523" s="154"/>
      <c r="AI1523" s="154"/>
      <c r="AJ1523" s="154"/>
      <c r="AK1523" s="154"/>
      <c r="AL1523" s="154"/>
      <c r="AM1523" s="154"/>
      <c r="AN1523" s="154"/>
      <c r="AO1523" s="154"/>
      <c r="AP1523" s="154"/>
      <c r="AQ1523" s="154"/>
      <c r="AR1523" s="154"/>
      <c r="AS1523" s="154"/>
      <c r="AT1523" s="154"/>
      <c r="AU1523" s="154"/>
      <c r="AV1523" s="154"/>
      <c r="AW1523" s="154"/>
      <c r="AX1523" s="154"/>
      <c r="AY1523" s="154"/>
      <c r="AZ1523" s="154"/>
      <c r="BA1523" s="154"/>
      <c r="BB1523" s="154"/>
      <c r="BC1523" s="154"/>
      <c r="BD1523" s="154"/>
      <c r="BE1523" s="154"/>
      <c r="BF1523" s="154"/>
      <c r="BG1523" s="154"/>
      <c r="BH1523" s="154"/>
      <c r="BI1523" s="154"/>
      <c r="BJ1523" s="154"/>
      <c r="BK1523" s="154"/>
      <c r="BL1523" s="154"/>
      <c r="BM1523" s="154"/>
      <c r="BN1523" s="154"/>
      <c r="BO1523" s="154"/>
      <c r="BP1523" s="154"/>
      <c r="BQ1523" s="154"/>
      <c r="BR1523" s="154"/>
      <c r="BS1523" s="154"/>
      <c r="BT1523" s="154"/>
      <c r="BU1523" s="154"/>
      <c r="BV1523" s="154"/>
      <c r="BW1523" s="154"/>
      <c r="BX1523" s="154"/>
      <c r="BY1523" s="154"/>
      <c r="BZ1523" s="154"/>
      <c r="CA1523" s="154"/>
      <c r="CB1523" s="154"/>
      <c r="CC1523" s="154"/>
      <c r="CD1523" s="154"/>
      <c r="CE1523" s="154"/>
      <c r="CF1523" s="154"/>
      <c r="CG1523" s="154"/>
      <c r="CH1523" s="154"/>
      <c r="CI1523" s="154"/>
      <c r="CJ1523" s="154"/>
      <c r="CK1523" s="154"/>
      <c r="CL1523" s="154"/>
      <c r="CM1523" s="154"/>
      <c r="CN1523" s="154"/>
      <c r="CO1523" s="154"/>
      <c r="CP1523" s="154"/>
      <c r="CQ1523" s="154"/>
      <c r="CR1523" s="154"/>
      <c r="CS1523" s="154"/>
      <c r="CT1523" s="154"/>
      <c r="CU1523" s="154"/>
      <c r="CV1523" s="154"/>
      <c r="CW1523" s="154"/>
      <c r="CX1523" s="154"/>
      <c r="CY1523" s="154"/>
      <c r="CZ1523" s="154"/>
      <c r="DA1523" s="154"/>
      <c r="DB1523" s="154"/>
      <c r="DC1523" s="154"/>
      <c r="DD1523" s="154"/>
      <c r="DE1523" s="154"/>
      <c r="DF1523" s="154"/>
      <c r="DG1523" s="154"/>
      <c r="DH1523" s="154"/>
      <c r="DI1523" s="154"/>
      <c r="DJ1523" s="154"/>
      <c r="DK1523" s="154"/>
      <c r="DL1523" s="154"/>
      <c r="DM1523" s="154"/>
      <c r="DN1523" s="154"/>
      <c r="DO1523" s="154"/>
      <c r="DP1523" s="154"/>
      <c r="DQ1523" s="154"/>
      <c r="DR1523" s="154"/>
      <c r="DS1523" s="154"/>
      <c r="DT1523" s="154"/>
      <c r="DU1523" s="154"/>
      <c r="DV1523" s="154"/>
      <c r="DW1523" s="154"/>
      <c r="DX1523" s="154"/>
      <c r="DY1523" s="154"/>
      <c r="DZ1523" s="154"/>
      <c r="EA1523" s="154"/>
      <c r="EB1523" s="154"/>
      <c r="EC1523" s="154"/>
      <c r="ED1523" s="154"/>
      <c r="EE1523" s="154"/>
      <c r="EF1523" s="154"/>
      <c r="EG1523" s="154"/>
      <c r="EH1523" s="154"/>
      <c r="EI1523" s="154"/>
      <c r="EJ1523" s="154"/>
      <c r="EK1523" s="154"/>
      <c r="EL1523" s="154"/>
      <c r="EM1523" s="154"/>
      <c r="EN1523" s="154"/>
      <c r="EO1523" s="154"/>
      <c r="EP1523" s="154"/>
      <c r="EQ1523" s="154"/>
      <c r="ER1523" s="154"/>
      <c r="ES1523" s="154"/>
      <c r="ET1523" s="154"/>
      <c r="EU1523" s="154"/>
      <c r="EV1523" s="154"/>
    </row>
    <row r="1524" spans="32:152" ht="12.75">
      <c r="AF1524" s="154"/>
      <c r="AG1524" s="154"/>
      <c r="AH1524" s="154"/>
      <c r="AI1524" s="154"/>
      <c r="AJ1524" s="154"/>
      <c r="AK1524" s="154"/>
      <c r="AL1524" s="154"/>
      <c r="AM1524" s="154"/>
      <c r="AN1524" s="154"/>
      <c r="AO1524" s="154"/>
      <c r="AP1524" s="154"/>
      <c r="AQ1524" s="154"/>
      <c r="AR1524" s="154"/>
      <c r="AS1524" s="154"/>
      <c r="AT1524" s="154"/>
      <c r="AU1524" s="154"/>
      <c r="AV1524" s="154"/>
      <c r="AW1524" s="154"/>
      <c r="AX1524" s="154"/>
      <c r="AY1524" s="154"/>
      <c r="AZ1524" s="154"/>
      <c r="BA1524" s="154"/>
      <c r="BB1524" s="154"/>
      <c r="BC1524" s="154"/>
      <c r="BD1524" s="154"/>
      <c r="BE1524" s="154"/>
      <c r="BF1524" s="154"/>
      <c r="BG1524" s="154"/>
      <c r="BH1524" s="154"/>
      <c r="BI1524" s="154"/>
      <c r="BJ1524" s="154"/>
      <c r="BK1524" s="154"/>
      <c r="BL1524" s="154"/>
      <c r="BM1524" s="154"/>
      <c r="BN1524" s="154"/>
      <c r="BO1524" s="154"/>
      <c r="BP1524" s="154"/>
      <c r="BQ1524" s="154"/>
      <c r="BR1524" s="154"/>
      <c r="BS1524" s="154"/>
      <c r="BT1524" s="154"/>
      <c r="BU1524" s="154"/>
      <c r="BV1524" s="154"/>
      <c r="BW1524" s="154"/>
      <c r="BX1524" s="154"/>
      <c r="BY1524" s="154"/>
      <c r="BZ1524" s="154"/>
      <c r="CA1524" s="154"/>
      <c r="CB1524" s="154"/>
      <c r="CC1524" s="154"/>
      <c r="CD1524" s="154"/>
      <c r="CE1524" s="154"/>
      <c r="CF1524" s="154"/>
      <c r="CG1524" s="154"/>
      <c r="CH1524" s="154"/>
      <c r="CI1524" s="154"/>
      <c r="CJ1524" s="154"/>
      <c r="CK1524" s="154"/>
      <c r="CL1524" s="154"/>
      <c r="CM1524" s="154"/>
      <c r="CN1524" s="154"/>
      <c r="CO1524" s="154"/>
      <c r="CP1524" s="154"/>
      <c r="CQ1524" s="154"/>
      <c r="CR1524" s="154"/>
      <c r="CS1524" s="154"/>
      <c r="CT1524" s="154"/>
      <c r="CU1524" s="154"/>
      <c r="CV1524" s="154"/>
      <c r="CW1524" s="154"/>
      <c r="CX1524" s="154"/>
      <c r="CY1524" s="154"/>
      <c r="CZ1524" s="154"/>
      <c r="DA1524" s="154"/>
      <c r="DB1524" s="154"/>
      <c r="DC1524" s="154"/>
      <c r="DD1524" s="154"/>
      <c r="DE1524" s="154"/>
      <c r="DF1524" s="154"/>
      <c r="DG1524" s="154"/>
      <c r="DH1524" s="154"/>
      <c r="DI1524" s="154"/>
      <c r="DJ1524" s="154"/>
      <c r="DK1524" s="154"/>
      <c r="DL1524" s="154"/>
      <c r="DM1524" s="154"/>
      <c r="DN1524" s="154"/>
      <c r="DO1524" s="154"/>
      <c r="DP1524" s="154"/>
      <c r="DQ1524" s="154"/>
      <c r="DR1524" s="154"/>
      <c r="DS1524" s="154"/>
      <c r="DT1524" s="154"/>
      <c r="DU1524" s="154"/>
      <c r="DV1524" s="154"/>
      <c r="DW1524" s="154"/>
      <c r="DX1524" s="154"/>
      <c r="DY1524" s="154"/>
      <c r="DZ1524" s="154"/>
      <c r="EA1524" s="154"/>
      <c r="EB1524" s="154"/>
      <c r="EC1524" s="154"/>
      <c r="ED1524" s="154"/>
      <c r="EE1524" s="154"/>
      <c r="EF1524" s="154"/>
      <c r="EG1524" s="154"/>
      <c r="EH1524" s="154"/>
      <c r="EI1524" s="154"/>
      <c r="EJ1524" s="154"/>
      <c r="EK1524" s="154"/>
      <c r="EL1524" s="154"/>
      <c r="EM1524" s="154"/>
      <c r="EN1524" s="154"/>
      <c r="EO1524" s="154"/>
      <c r="EP1524" s="154"/>
      <c r="EQ1524" s="154"/>
      <c r="ER1524" s="154"/>
      <c r="ES1524" s="154"/>
      <c r="ET1524" s="154"/>
      <c r="EU1524" s="154"/>
      <c r="EV1524" s="154"/>
    </row>
    <row r="1525" spans="32:152" ht="12.75">
      <c r="AF1525" s="154"/>
      <c r="AG1525" s="154"/>
      <c r="AH1525" s="154"/>
      <c r="AI1525" s="154"/>
      <c r="AJ1525" s="154"/>
      <c r="AK1525" s="154"/>
      <c r="AL1525" s="154"/>
      <c r="AM1525" s="154"/>
      <c r="AN1525" s="154"/>
      <c r="AO1525" s="154"/>
      <c r="AP1525" s="154"/>
      <c r="AQ1525" s="154"/>
      <c r="AR1525" s="154"/>
      <c r="AS1525" s="154"/>
      <c r="AT1525" s="154"/>
      <c r="AU1525" s="154"/>
      <c r="AV1525" s="154"/>
      <c r="AW1525" s="154"/>
      <c r="AX1525" s="154"/>
      <c r="AY1525" s="154"/>
      <c r="AZ1525" s="154"/>
      <c r="BA1525" s="154"/>
      <c r="BB1525" s="154"/>
      <c r="BC1525" s="154"/>
      <c r="BD1525" s="154"/>
      <c r="BE1525" s="154"/>
      <c r="BF1525" s="154"/>
      <c r="BG1525" s="154"/>
      <c r="BH1525" s="154"/>
      <c r="BI1525" s="154"/>
      <c r="BJ1525" s="154"/>
      <c r="BK1525" s="154"/>
      <c r="BL1525" s="154"/>
      <c r="BM1525" s="154"/>
      <c r="BN1525" s="154"/>
      <c r="BO1525" s="154"/>
      <c r="BP1525" s="154"/>
      <c r="BQ1525" s="154"/>
      <c r="BR1525" s="154"/>
      <c r="BS1525" s="154"/>
      <c r="BT1525" s="154"/>
      <c r="BU1525" s="154"/>
      <c r="BV1525" s="154"/>
      <c r="BW1525" s="154"/>
      <c r="BX1525" s="154"/>
      <c r="BY1525" s="154"/>
      <c r="BZ1525" s="154"/>
      <c r="CA1525" s="154"/>
      <c r="CB1525" s="154"/>
      <c r="CC1525" s="154"/>
      <c r="CD1525" s="154"/>
      <c r="CE1525" s="154"/>
      <c r="CF1525" s="154"/>
      <c r="CG1525" s="154"/>
      <c r="CH1525" s="154"/>
      <c r="CI1525" s="154"/>
      <c r="CJ1525" s="154"/>
      <c r="CK1525" s="154"/>
      <c r="CL1525" s="154"/>
      <c r="CM1525" s="154"/>
      <c r="CN1525" s="154"/>
      <c r="CO1525" s="154"/>
      <c r="CP1525" s="154"/>
      <c r="CQ1525" s="154"/>
      <c r="CR1525" s="154"/>
      <c r="CS1525" s="154"/>
      <c r="CT1525" s="154"/>
      <c r="CU1525" s="154"/>
      <c r="CV1525" s="154"/>
      <c r="CW1525" s="154"/>
      <c r="CX1525" s="154"/>
      <c r="CY1525" s="154"/>
      <c r="CZ1525" s="154"/>
      <c r="DA1525" s="154"/>
      <c r="DB1525" s="154"/>
      <c r="DC1525" s="154"/>
      <c r="DD1525" s="154"/>
      <c r="DE1525" s="154"/>
      <c r="DF1525" s="154"/>
      <c r="DG1525" s="154"/>
      <c r="DH1525" s="154"/>
      <c r="DI1525" s="154"/>
      <c r="DJ1525" s="154"/>
      <c r="DK1525" s="154"/>
      <c r="DL1525" s="154"/>
      <c r="DM1525" s="154"/>
      <c r="DN1525" s="154"/>
      <c r="DO1525" s="154"/>
      <c r="DP1525" s="154"/>
      <c r="DQ1525" s="154"/>
      <c r="DR1525" s="154"/>
      <c r="DS1525" s="154"/>
      <c r="DT1525" s="154"/>
      <c r="DU1525" s="154"/>
      <c r="DV1525" s="154"/>
      <c r="DW1525" s="154"/>
      <c r="DX1525" s="154"/>
      <c r="DY1525" s="154"/>
      <c r="DZ1525" s="154"/>
      <c r="EA1525" s="154"/>
      <c r="EB1525" s="154"/>
      <c r="EC1525" s="154"/>
      <c r="ED1525" s="154"/>
      <c r="EE1525" s="154"/>
      <c r="EF1525" s="154"/>
      <c r="EG1525" s="154"/>
      <c r="EH1525" s="154"/>
      <c r="EI1525" s="154"/>
      <c r="EJ1525" s="154"/>
      <c r="EK1525" s="154"/>
      <c r="EL1525" s="154"/>
      <c r="EM1525" s="154"/>
      <c r="EN1525" s="154"/>
      <c r="EO1525" s="154"/>
      <c r="EP1525" s="154"/>
      <c r="EQ1525" s="154"/>
      <c r="ER1525" s="154"/>
      <c r="ES1525" s="154"/>
      <c r="ET1525" s="154"/>
      <c r="EU1525" s="154"/>
      <c r="EV1525" s="154"/>
    </row>
    <row r="1526" spans="32:152" ht="12.75">
      <c r="AF1526" s="154"/>
      <c r="AG1526" s="154"/>
      <c r="AH1526" s="154"/>
      <c r="AI1526" s="154"/>
      <c r="AJ1526" s="154"/>
      <c r="AK1526" s="154"/>
      <c r="AL1526" s="154"/>
      <c r="AM1526" s="154"/>
      <c r="AN1526" s="154"/>
      <c r="AO1526" s="154"/>
      <c r="AP1526" s="154"/>
      <c r="AQ1526" s="154"/>
      <c r="AR1526" s="154"/>
      <c r="AS1526" s="154"/>
      <c r="AT1526" s="154"/>
      <c r="AU1526" s="154"/>
      <c r="AV1526" s="154"/>
      <c r="AW1526" s="154"/>
      <c r="AX1526" s="154"/>
      <c r="AY1526" s="154"/>
      <c r="AZ1526" s="154"/>
      <c r="BA1526" s="154"/>
      <c r="BB1526" s="154"/>
      <c r="BC1526" s="154"/>
      <c r="BD1526" s="154"/>
      <c r="BE1526" s="154"/>
      <c r="BF1526" s="154"/>
      <c r="BG1526" s="154"/>
      <c r="BH1526" s="154"/>
      <c r="BI1526" s="154"/>
      <c r="BJ1526" s="154"/>
      <c r="BK1526" s="154"/>
      <c r="BL1526" s="154"/>
      <c r="BM1526" s="154"/>
      <c r="BN1526" s="154"/>
      <c r="BO1526" s="154"/>
      <c r="BP1526" s="154"/>
      <c r="BQ1526" s="154"/>
      <c r="BR1526" s="154"/>
      <c r="BS1526" s="154"/>
      <c r="BT1526" s="154"/>
      <c r="BU1526" s="154"/>
      <c r="BV1526" s="154"/>
      <c r="BW1526" s="154"/>
      <c r="BX1526" s="154"/>
      <c r="BY1526" s="154"/>
      <c r="BZ1526" s="154"/>
      <c r="CA1526" s="154"/>
      <c r="CB1526" s="154"/>
      <c r="CC1526" s="154"/>
      <c r="CD1526" s="154"/>
      <c r="CE1526" s="154"/>
      <c r="CF1526" s="154"/>
      <c r="CG1526" s="154"/>
      <c r="CH1526" s="154"/>
      <c r="CI1526" s="154"/>
      <c r="CJ1526" s="154"/>
      <c r="CK1526" s="154"/>
      <c r="CL1526" s="154"/>
      <c r="CM1526" s="154"/>
      <c r="CN1526" s="154"/>
      <c r="CO1526" s="154"/>
      <c r="CP1526" s="154"/>
      <c r="CQ1526" s="154"/>
      <c r="CR1526" s="154"/>
      <c r="CS1526" s="154"/>
      <c r="CT1526" s="154"/>
      <c r="CU1526" s="154"/>
      <c r="CV1526" s="154"/>
      <c r="CW1526" s="154"/>
      <c r="CX1526" s="154"/>
      <c r="CY1526" s="154"/>
      <c r="CZ1526" s="154"/>
      <c r="DA1526" s="154"/>
      <c r="DB1526" s="154"/>
      <c r="DC1526" s="154"/>
      <c r="DD1526" s="154"/>
      <c r="DE1526" s="154"/>
      <c r="DF1526" s="154"/>
      <c r="DG1526" s="154"/>
      <c r="DH1526" s="154"/>
      <c r="DI1526" s="154"/>
      <c r="DJ1526" s="154"/>
      <c r="DK1526" s="154"/>
      <c r="DL1526" s="154"/>
      <c r="DM1526" s="154"/>
      <c r="DN1526" s="154"/>
      <c r="DO1526" s="154"/>
      <c r="DP1526" s="154"/>
      <c r="DQ1526" s="154"/>
      <c r="DR1526" s="154"/>
      <c r="DS1526" s="154"/>
      <c r="DT1526" s="154"/>
      <c r="DU1526" s="154"/>
      <c r="DV1526" s="154"/>
      <c r="DW1526" s="154"/>
      <c r="DX1526" s="154"/>
      <c r="DY1526" s="154"/>
      <c r="DZ1526" s="154"/>
      <c r="EA1526" s="154"/>
      <c r="EB1526" s="154"/>
      <c r="EC1526" s="154"/>
      <c r="ED1526" s="154"/>
      <c r="EE1526" s="154"/>
      <c r="EF1526" s="154"/>
      <c r="EG1526" s="154"/>
      <c r="EH1526" s="154"/>
      <c r="EI1526" s="154"/>
      <c r="EJ1526" s="154"/>
      <c r="EK1526" s="154"/>
      <c r="EL1526" s="154"/>
      <c r="EM1526" s="154"/>
      <c r="EN1526" s="154"/>
      <c r="EO1526" s="154"/>
      <c r="EP1526" s="154"/>
      <c r="EQ1526" s="154"/>
      <c r="ER1526" s="154"/>
      <c r="ES1526" s="154"/>
      <c r="ET1526" s="154"/>
      <c r="EU1526" s="154"/>
      <c r="EV1526" s="154"/>
    </row>
    <row r="1527" spans="32:152" ht="12.75">
      <c r="AF1527" s="154"/>
      <c r="AG1527" s="154"/>
      <c r="AH1527" s="154"/>
      <c r="AI1527" s="154"/>
      <c r="AJ1527" s="154"/>
      <c r="AK1527" s="154"/>
      <c r="AL1527" s="154"/>
      <c r="AM1527" s="154"/>
      <c r="AN1527" s="154"/>
      <c r="AO1527" s="154"/>
      <c r="AP1527" s="154"/>
      <c r="AQ1527" s="154"/>
      <c r="AR1527" s="154"/>
      <c r="AS1527" s="154"/>
      <c r="AT1527" s="154"/>
      <c r="AU1527" s="154"/>
      <c r="AV1527" s="154"/>
      <c r="AW1527" s="154"/>
      <c r="AX1527" s="154"/>
      <c r="AY1527" s="154"/>
      <c r="AZ1527" s="154"/>
      <c r="BA1527" s="154"/>
      <c r="BB1527" s="154"/>
      <c r="BC1527" s="154"/>
      <c r="BD1527" s="154"/>
      <c r="BE1527" s="154"/>
      <c r="BF1527" s="154"/>
      <c r="BG1527" s="154"/>
      <c r="BH1527" s="154"/>
      <c r="BI1527" s="154"/>
      <c r="BJ1527" s="154"/>
      <c r="BK1527" s="154"/>
      <c r="BL1527" s="154"/>
      <c r="BM1527" s="154"/>
      <c r="BN1527" s="154"/>
      <c r="BO1527" s="154"/>
      <c r="BP1527" s="154"/>
      <c r="BQ1527" s="154"/>
      <c r="BR1527" s="154"/>
      <c r="BS1527" s="154"/>
      <c r="BT1527" s="154"/>
      <c r="BU1527" s="154"/>
      <c r="BV1527" s="154"/>
      <c r="BW1527" s="154"/>
      <c r="BX1527" s="154"/>
      <c r="BY1527" s="154"/>
      <c r="BZ1527" s="154"/>
      <c r="CA1527" s="154"/>
      <c r="CB1527" s="154"/>
      <c r="CC1527" s="154"/>
      <c r="CD1527" s="154"/>
      <c r="CE1527" s="154"/>
      <c r="CF1527" s="154"/>
      <c r="CG1527" s="154"/>
      <c r="CH1527" s="154"/>
      <c r="CI1527" s="154"/>
      <c r="CJ1527" s="154"/>
      <c r="CK1527" s="154"/>
      <c r="CL1527" s="154"/>
      <c r="CM1527" s="154"/>
      <c r="CN1527" s="154"/>
      <c r="CO1527" s="154"/>
      <c r="CP1527" s="154"/>
      <c r="CQ1527" s="154"/>
      <c r="CR1527" s="154"/>
      <c r="CS1527" s="154"/>
      <c r="CT1527" s="154"/>
      <c r="CU1527" s="154"/>
      <c r="CV1527" s="154"/>
      <c r="CW1527" s="154"/>
      <c r="CX1527" s="154"/>
      <c r="CY1527" s="154"/>
      <c r="CZ1527" s="154"/>
      <c r="DA1527" s="154"/>
      <c r="DB1527" s="154"/>
      <c r="DC1527" s="154"/>
      <c r="DD1527" s="154"/>
      <c r="DE1527" s="154"/>
      <c r="DF1527" s="154"/>
      <c r="DG1527" s="154"/>
      <c r="DH1527" s="154"/>
      <c r="DI1527" s="154"/>
      <c r="DJ1527" s="154"/>
      <c r="DK1527" s="154"/>
      <c r="DL1527" s="154"/>
      <c r="DM1527" s="154"/>
      <c r="DN1527" s="154"/>
      <c r="DO1527" s="154"/>
      <c r="DP1527" s="154"/>
      <c r="DQ1527" s="154"/>
      <c r="DR1527" s="154"/>
      <c r="DS1527" s="154"/>
      <c r="DT1527" s="154"/>
      <c r="DU1527" s="154"/>
      <c r="DV1527" s="154"/>
      <c r="DW1527" s="154"/>
      <c r="DX1527" s="154"/>
      <c r="DY1527" s="154"/>
      <c r="DZ1527" s="154"/>
      <c r="EA1527" s="154"/>
      <c r="EB1527" s="154"/>
      <c r="EC1527" s="154"/>
      <c r="ED1527" s="154"/>
      <c r="EE1527" s="154"/>
      <c r="EF1527" s="154"/>
      <c r="EG1527" s="154"/>
      <c r="EH1527" s="154"/>
      <c r="EI1527" s="154"/>
      <c r="EJ1527" s="154"/>
      <c r="EK1527" s="154"/>
      <c r="EL1527" s="154"/>
      <c r="EM1527" s="154"/>
      <c r="EN1527" s="154"/>
      <c r="EO1527" s="154"/>
      <c r="EP1527" s="154"/>
      <c r="EQ1527" s="154"/>
      <c r="ER1527" s="154"/>
      <c r="ES1527" s="154"/>
      <c r="ET1527" s="154"/>
      <c r="EU1527" s="154"/>
      <c r="EV1527" s="154"/>
    </row>
    <row r="1528" spans="32:152" ht="12.75">
      <c r="AF1528" s="154"/>
      <c r="AG1528" s="154"/>
      <c r="AH1528" s="154"/>
      <c r="AI1528" s="154"/>
      <c r="AJ1528" s="154"/>
      <c r="AK1528" s="154"/>
      <c r="AL1528" s="154"/>
      <c r="AM1528" s="154"/>
      <c r="AN1528" s="154"/>
      <c r="AO1528" s="154"/>
      <c r="AP1528" s="154"/>
      <c r="AQ1528" s="154"/>
      <c r="AR1528" s="154"/>
      <c r="AS1528" s="154"/>
      <c r="AT1528" s="154"/>
      <c r="AU1528" s="154"/>
      <c r="AV1528" s="154"/>
      <c r="AW1528" s="154"/>
      <c r="AX1528" s="154"/>
      <c r="AY1528" s="154"/>
      <c r="AZ1528" s="154"/>
      <c r="BA1528" s="154"/>
      <c r="BB1528" s="154"/>
      <c r="BC1528" s="154"/>
      <c r="BD1528" s="154"/>
      <c r="BE1528" s="154"/>
      <c r="BF1528" s="154"/>
      <c r="BG1528" s="154"/>
      <c r="BH1528" s="154"/>
      <c r="BI1528" s="154"/>
      <c r="BJ1528" s="154"/>
      <c r="BK1528" s="154"/>
      <c r="BL1528" s="154"/>
      <c r="BM1528" s="154"/>
      <c r="BN1528" s="154"/>
      <c r="BO1528" s="154"/>
      <c r="BP1528" s="154"/>
      <c r="BQ1528" s="154"/>
      <c r="BR1528" s="154"/>
      <c r="BS1528" s="154"/>
      <c r="BT1528" s="154"/>
      <c r="BU1528" s="154"/>
      <c r="BV1528" s="154"/>
      <c r="BW1528" s="154"/>
      <c r="BX1528" s="154"/>
      <c r="BY1528" s="154"/>
      <c r="BZ1528" s="154"/>
      <c r="CA1528" s="154"/>
      <c r="CB1528" s="154"/>
      <c r="CC1528" s="154"/>
      <c r="CD1528" s="154"/>
      <c r="CE1528" s="154"/>
      <c r="CF1528" s="154"/>
      <c r="CG1528" s="154"/>
      <c r="CH1528" s="154"/>
      <c r="CI1528" s="154"/>
      <c r="CJ1528" s="154"/>
      <c r="CK1528" s="154"/>
      <c r="CL1528" s="154"/>
      <c r="CM1528" s="154"/>
      <c r="CN1528" s="154"/>
      <c r="CO1528" s="154"/>
      <c r="CP1528" s="154"/>
      <c r="CQ1528" s="154"/>
      <c r="CR1528" s="154"/>
      <c r="CS1528" s="154"/>
      <c r="CT1528" s="154"/>
      <c r="CU1528" s="154"/>
      <c r="CV1528" s="154"/>
      <c r="CW1528" s="154"/>
      <c r="CX1528" s="154"/>
      <c r="CY1528" s="154"/>
      <c r="CZ1528" s="154"/>
      <c r="DA1528" s="154"/>
      <c r="DB1528" s="154"/>
      <c r="DC1528" s="154"/>
      <c r="DD1528" s="154"/>
      <c r="DE1528" s="154"/>
      <c r="DF1528" s="154"/>
      <c r="DG1528" s="154"/>
      <c r="DH1528" s="154"/>
      <c r="DI1528" s="154"/>
      <c r="DJ1528" s="154"/>
      <c r="DK1528" s="154"/>
      <c r="DL1528" s="154"/>
      <c r="DM1528" s="154"/>
      <c r="DN1528" s="154"/>
      <c r="DO1528" s="154"/>
      <c r="DP1528" s="154"/>
      <c r="DQ1528" s="154"/>
      <c r="DR1528" s="154"/>
      <c r="DS1528" s="154"/>
      <c r="DT1528" s="154"/>
      <c r="DU1528" s="154"/>
      <c r="DV1528" s="154"/>
      <c r="DW1528" s="154"/>
      <c r="DX1528" s="154"/>
      <c r="DY1528" s="154"/>
      <c r="DZ1528" s="154"/>
      <c r="EA1528" s="154"/>
      <c r="EB1528" s="154"/>
      <c r="EC1528" s="154"/>
      <c r="ED1528" s="154"/>
      <c r="EE1528" s="154"/>
      <c r="EF1528" s="154"/>
      <c r="EG1528" s="154"/>
      <c r="EH1528" s="154"/>
      <c r="EI1528" s="154"/>
      <c r="EJ1528" s="154"/>
      <c r="EK1528" s="154"/>
      <c r="EL1528" s="154"/>
      <c r="EM1528" s="154"/>
      <c r="EN1528" s="154"/>
      <c r="EO1528" s="154"/>
      <c r="EP1528" s="154"/>
      <c r="EQ1528" s="154"/>
      <c r="ER1528" s="154"/>
      <c r="ES1528" s="154"/>
      <c r="ET1528" s="154"/>
      <c r="EU1528" s="154"/>
      <c r="EV1528" s="154"/>
    </row>
    <row r="1529" spans="32:152" ht="12.75">
      <c r="AF1529" s="154"/>
      <c r="AG1529" s="154"/>
      <c r="AH1529" s="154"/>
      <c r="AI1529" s="154"/>
      <c r="AJ1529" s="154"/>
      <c r="AK1529" s="154"/>
      <c r="AL1529" s="154"/>
      <c r="AM1529" s="154"/>
      <c r="AN1529" s="154"/>
      <c r="AO1529" s="154"/>
      <c r="AP1529" s="154"/>
      <c r="AQ1529" s="154"/>
      <c r="AR1529" s="154"/>
      <c r="AS1529" s="154"/>
      <c r="AT1529" s="154"/>
      <c r="AU1529" s="154"/>
      <c r="AV1529" s="154"/>
      <c r="AW1529" s="154"/>
      <c r="AX1529" s="154"/>
      <c r="AY1529" s="154"/>
      <c r="AZ1529" s="154"/>
      <c r="BA1529" s="154"/>
      <c r="BB1529" s="154"/>
      <c r="BC1529" s="154"/>
      <c r="BD1529" s="154"/>
      <c r="BE1529" s="154"/>
      <c r="BF1529" s="154"/>
      <c r="BG1529" s="154"/>
      <c r="BH1529" s="154"/>
      <c r="BI1529" s="154"/>
      <c r="BJ1529" s="154"/>
      <c r="BK1529" s="154"/>
      <c r="BL1529" s="154"/>
      <c r="BM1529" s="154"/>
      <c r="BN1529" s="154"/>
      <c r="BO1529" s="154"/>
      <c r="BP1529" s="154"/>
      <c r="BQ1529" s="154"/>
      <c r="BR1529" s="154"/>
      <c r="BS1529" s="154"/>
      <c r="BT1529" s="154"/>
      <c r="BU1529" s="154"/>
      <c r="BV1529" s="154"/>
      <c r="BW1529" s="154"/>
      <c r="BX1529" s="154"/>
      <c r="BY1529" s="154"/>
      <c r="BZ1529" s="154"/>
      <c r="CA1529" s="154"/>
      <c r="CB1529" s="154"/>
      <c r="CC1529" s="154"/>
      <c r="CD1529" s="154"/>
      <c r="CE1529" s="154"/>
      <c r="CF1529" s="154"/>
      <c r="CG1529" s="154"/>
      <c r="CH1529" s="154"/>
      <c r="CI1529" s="154"/>
      <c r="CJ1529" s="154"/>
      <c r="CK1529" s="154"/>
      <c r="CL1529" s="154"/>
      <c r="CM1529" s="154"/>
      <c r="CN1529" s="154"/>
      <c r="CO1529" s="154"/>
      <c r="CP1529" s="154"/>
      <c r="CQ1529" s="154"/>
      <c r="CR1529" s="154"/>
      <c r="CS1529" s="154"/>
      <c r="CT1529" s="154"/>
      <c r="CU1529" s="154"/>
      <c r="CV1529" s="154"/>
      <c r="CW1529" s="154"/>
      <c r="CX1529" s="154"/>
      <c r="CY1529" s="154"/>
      <c r="CZ1529" s="154"/>
      <c r="DA1529" s="154"/>
      <c r="DB1529" s="154"/>
      <c r="DC1529" s="154"/>
      <c r="DD1529" s="154"/>
      <c r="DE1529" s="154"/>
      <c r="DF1529" s="154"/>
      <c r="DG1529" s="154"/>
      <c r="DH1529" s="154"/>
      <c r="DI1529" s="154"/>
      <c r="DJ1529" s="154"/>
      <c r="DK1529" s="154"/>
      <c r="DL1529" s="154"/>
      <c r="DM1529" s="154"/>
      <c r="DN1529" s="154"/>
      <c r="DO1529" s="154"/>
      <c r="DP1529" s="154"/>
      <c r="DQ1529" s="154"/>
      <c r="DR1529" s="154"/>
      <c r="DS1529" s="154"/>
      <c r="DT1529" s="154"/>
      <c r="DU1529" s="154"/>
      <c r="DV1529" s="154"/>
      <c r="DW1529" s="154"/>
      <c r="DX1529" s="154"/>
      <c r="DY1529" s="154"/>
      <c r="DZ1529" s="154"/>
      <c r="EA1529" s="154"/>
      <c r="EB1529" s="154"/>
      <c r="EC1529" s="154"/>
      <c r="ED1529" s="154"/>
      <c r="EE1529" s="154"/>
      <c r="EF1529" s="154"/>
      <c r="EG1529" s="154"/>
      <c r="EH1529" s="154"/>
      <c r="EI1529" s="154"/>
      <c r="EJ1529" s="154"/>
      <c r="EK1529" s="154"/>
      <c r="EL1529" s="154"/>
      <c r="EM1529" s="154"/>
      <c r="EN1529" s="154"/>
      <c r="EO1529" s="154"/>
      <c r="EP1529" s="154"/>
      <c r="EQ1529" s="154"/>
      <c r="ER1529" s="154"/>
      <c r="ES1529" s="154"/>
      <c r="ET1529" s="154"/>
      <c r="EU1529" s="154"/>
      <c r="EV1529" s="154"/>
    </row>
    <row r="1530" spans="32:152" ht="12.75">
      <c r="AF1530" s="154"/>
      <c r="AG1530" s="154"/>
      <c r="AH1530" s="154"/>
      <c r="AI1530" s="154"/>
      <c r="AJ1530" s="154"/>
      <c r="AK1530" s="154"/>
      <c r="AL1530" s="154"/>
      <c r="AM1530" s="154"/>
      <c r="AN1530" s="154"/>
      <c r="AO1530" s="154"/>
      <c r="AP1530" s="154"/>
      <c r="AQ1530" s="154"/>
      <c r="AR1530" s="154"/>
      <c r="AS1530" s="154"/>
      <c r="AT1530" s="154"/>
      <c r="AU1530" s="154"/>
      <c r="AV1530" s="154"/>
      <c r="AW1530" s="154"/>
      <c r="AX1530" s="154"/>
      <c r="AY1530" s="154"/>
      <c r="AZ1530" s="154"/>
      <c r="BA1530" s="154"/>
      <c r="BB1530" s="154"/>
      <c r="BC1530" s="154"/>
      <c r="BD1530" s="154"/>
      <c r="BE1530" s="154"/>
      <c r="BF1530" s="154"/>
      <c r="BG1530" s="154"/>
      <c r="BH1530" s="154"/>
      <c r="BI1530" s="154"/>
      <c r="BJ1530" s="154"/>
      <c r="BK1530" s="154"/>
      <c r="BL1530" s="154"/>
      <c r="BM1530" s="154"/>
      <c r="BN1530" s="154"/>
      <c r="BO1530" s="154"/>
      <c r="BP1530" s="154"/>
      <c r="BQ1530" s="154"/>
      <c r="BR1530" s="154"/>
      <c r="BS1530" s="154"/>
      <c r="BT1530" s="154"/>
      <c r="BU1530" s="154"/>
      <c r="BV1530" s="154"/>
      <c r="BW1530" s="154"/>
      <c r="BX1530" s="154"/>
      <c r="BY1530" s="154"/>
      <c r="BZ1530" s="154"/>
      <c r="CA1530" s="154"/>
      <c r="CB1530" s="154"/>
      <c r="CC1530" s="154"/>
      <c r="CD1530" s="154"/>
      <c r="CE1530" s="154"/>
      <c r="CF1530" s="154"/>
      <c r="CG1530" s="154"/>
      <c r="CH1530" s="154"/>
      <c r="CI1530" s="154"/>
      <c r="CJ1530" s="154"/>
      <c r="CK1530" s="154"/>
      <c r="CL1530" s="154"/>
      <c r="CM1530" s="154"/>
      <c r="CN1530" s="154"/>
      <c r="CO1530" s="154"/>
      <c r="CP1530" s="154"/>
      <c r="CQ1530" s="154"/>
      <c r="CR1530" s="154"/>
      <c r="CS1530" s="154"/>
      <c r="CT1530" s="154"/>
      <c r="CU1530" s="154"/>
      <c r="CV1530" s="154"/>
      <c r="CW1530" s="154"/>
      <c r="CX1530" s="154"/>
      <c r="CY1530" s="154"/>
      <c r="CZ1530" s="154"/>
      <c r="DA1530" s="154"/>
      <c r="DB1530" s="154"/>
      <c r="DC1530" s="154"/>
      <c r="DD1530" s="154"/>
      <c r="DE1530" s="154"/>
      <c r="DF1530" s="154"/>
      <c r="DG1530" s="154"/>
      <c r="DH1530" s="154"/>
      <c r="DI1530" s="154"/>
      <c r="DJ1530" s="154"/>
      <c r="DK1530" s="154"/>
      <c r="DL1530" s="154"/>
      <c r="DM1530" s="154"/>
      <c r="DN1530" s="154"/>
      <c r="DO1530" s="154"/>
      <c r="DP1530" s="154"/>
      <c r="DQ1530" s="154"/>
      <c r="DR1530" s="154"/>
      <c r="DS1530" s="154"/>
      <c r="DT1530" s="154"/>
      <c r="DU1530" s="154"/>
      <c r="DV1530" s="154"/>
      <c r="DW1530" s="154"/>
      <c r="DX1530" s="154"/>
      <c r="DY1530" s="154"/>
      <c r="DZ1530" s="154"/>
      <c r="EA1530" s="154"/>
      <c r="EB1530" s="154"/>
      <c r="EC1530" s="154"/>
      <c r="ED1530" s="154"/>
      <c r="EE1530" s="154"/>
      <c r="EF1530" s="154"/>
      <c r="EG1530" s="154"/>
      <c r="EH1530" s="154"/>
      <c r="EI1530" s="154"/>
      <c r="EJ1530" s="154"/>
      <c r="EK1530" s="154"/>
      <c r="EL1530" s="154"/>
      <c r="EM1530" s="154"/>
      <c r="EN1530" s="154"/>
      <c r="EO1530" s="154"/>
      <c r="EP1530" s="154"/>
      <c r="EQ1530" s="154"/>
      <c r="ER1530" s="154"/>
      <c r="ES1530" s="154"/>
      <c r="ET1530" s="154"/>
      <c r="EU1530" s="154"/>
      <c r="EV1530" s="154"/>
    </row>
    <row r="1531" spans="32:152" ht="12.75">
      <c r="AF1531" s="154"/>
      <c r="AG1531" s="154"/>
      <c r="AH1531" s="154"/>
      <c r="AI1531" s="154"/>
      <c r="AJ1531" s="154"/>
      <c r="AK1531" s="154"/>
      <c r="AL1531" s="154"/>
      <c r="AM1531" s="154"/>
      <c r="AN1531" s="154"/>
      <c r="AO1531" s="154"/>
      <c r="AP1531" s="154"/>
      <c r="AQ1531" s="154"/>
      <c r="AR1531" s="154"/>
      <c r="AS1531" s="154"/>
      <c r="AT1531" s="154"/>
      <c r="AU1531" s="154"/>
      <c r="AV1531" s="154"/>
      <c r="AW1531" s="154"/>
      <c r="AX1531" s="154"/>
      <c r="AY1531" s="154"/>
      <c r="AZ1531" s="154"/>
      <c r="BA1531" s="154"/>
      <c r="BB1531" s="154"/>
      <c r="BC1531" s="154"/>
      <c r="BD1531" s="154"/>
      <c r="BE1531" s="154"/>
      <c r="BF1531" s="154"/>
      <c r="BG1531" s="154"/>
      <c r="BH1531" s="154"/>
      <c r="BI1531" s="154"/>
      <c r="BJ1531" s="154"/>
      <c r="BK1531" s="154"/>
      <c r="BL1531" s="154"/>
      <c r="BM1531" s="154"/>
      <c r="BN1531" s="154"/>
      <c r="BO1531" s="154"/>
      <c r="BP1531" s="154"/>
      <c r="BQ1531" s="154"/>
      <c r="BR1531" s="154"/>
      <c r="BS1531" s="154"/>
      <c r="BT1531" s="154"/>
      <c r="BU1531" s="154"/>
      <c r="BV1531" s="154"/>
      <c r="BW1531" s="154"/>
      <c r="BX1531" s="154"/>
      <c r="BY1531" s="154"/>
      <c r="BZ1531" s="154"/>
      <c r="CA1531" s="154"/>
      <c r="CB1531" s="154"/>
      <c r="CC1531" s="154"/>
      <c r="CD1531" s="154"/>
      <c r="CE1531" s="154"/>
      <c r="CF1531" s="154"/>
      <c r="CG1531" s="154"/>
      <c r="CH1531" s="154"/>
      <c r="CI1531" s="154"/>
      <c r="CJ1531" s="154"/>
      <c r="CK1531" s="154"/>
      <c r="CL1531" s="154"/>
      <c r="CM1531" s="154"/>
      <c r="CN1531" s="154"/>
      <c r="CO1531" s="154"/>
      <c r="CP1531" s="154"/>
      <c r="CQ1531" s="154"/>
      <c r="CR1531" s="154"/>
      <c r="CS1531" s="154"/>
      <c r="CT1531" s="154"/>
      <c r="CU1531" s="154"/>
      <c r="CV1531" s="154"/>
      <c r="CW1531" s="154"/>
      <c r="CX1531" s="154"/>
      <c r="CY1531" s="154"/>
      <c r="CZ1531" s="154"/>
      <c r="DA1531" s="154"/>
      <c r="DB1531" s="154"/>
      <c r="DC1531" s="154"/>
      <c r="DD1531" s="154"/>
      <c r="DE1531" s="154"/>
      <c r="DF1531" s="154"/>
      <c r="DG1531" s="154"/>
      <c r="DH1531" s="154"/>
      <c r="DI1531" s="154"/>
      <c r="DJ1531" s="154"/>
      <c r="DK1531" s="154"/>
      <c r="DL1531" s="154"/>
      <c r="DM1531" s="154"/>
      <c r="DN1531" s="154"/>
      <c r="DO1531" s="154"/>
      <c r="DP1531" s="154"/>
      <c r="DQ1531" s="154"/>
      <c r="DR1531" s="154"/>
      <c r="DS1531" s="154"/>
      <c r="DT1531" s="154"/>
      <c r="DU1531" s="154"/>
      <c r="DV1531" s="154"/>
      <c r="DW1531" s="154"/>
      <c r="DX1531" s="154"/>
      <c r="DY1531" s="154"/>
      <c r="DZ1531" s="154"/>
      <c r="EA1531" s="154"/>
      <c r="EB1531" s="154"/>
      <c r="EC1531" s="154"/>
      <c r="ED1531" s="154"/>
      <c r="EE1531" s="154"/>
      <c r="EF1531" s="154"/>
      <c r="EG1531" s="154"/>
      <c r="EH1531" s="154"/>
      <c r="EI1531" s="154"/>
      <c r="EJ1531" s="154"/>
      <c r="EK1531" s="154"/>
      <c r="EL1531" s="154"/>
      <c r="EM1531" s="154"/>
      <c r="EN1531" s="154"/>
      <c r="EO1531" s="154"/>
      <c r="EP1531" s="154"/>
      <c r="EQ1531" s="154"/>
      <c r="ER1531" s="154"/>
      <c r="ES1531" s="154"/>
      <c r="ET1531" s="154"/>
      <c r="EU1531" s="154"/>
      <c r="EV1531" s="154"/>
    </row>
    <row r="1532" spans="32:152" ht="12.75">
      <c r="AF1532" s="154"/>
      <c r="AG1532" s="154"/>
      <c r="AH1532" s="154"/>
      <c r="AI1532" s="154"/>
      <c r="AJ1532" s="154"/>
      <c r="AK1532" s="154"/>
      <c r="AL1532" s="154"/>
      <c r="AM1532" s="154"/>
      <c r="AN1532" s="154"/>
      <c r="AO1532" s="154"/>
      <c r="AP1532" s="154"/>
      <c r="AQ1532" s="154"/>
      <c r="AR1532" s="154"/>
      <c r="AS1532" s="154"/>
      <c r="AT1532" s="154"/>
      <c r="AU1532" s="154"/>
      <c r="AV1532" s="154"/>
      <c r="AW1532" s="154"/>
      <c r="AX1532" s="154"/>
      <c r="AY1532" s="154"/>
      <c r="AZ1532" s="154"/>
      <c r="BA1532" s="154"/>
      <c r="BB1532" s="154"/>
      <c r="BC1532" s="154"/>
      <c r="BD1532" s="154"/>
      <c r="BE1532" s="154"/>
      <c r="BF1532" s="154"/>
      <c r="BG1532" s="154"/>
      <c r="BH1532" s="154"/>
      <c r="BI1532" s="154"/>
      <c r="BJ1532" s="154"/>
      <c r="BK1532" s="154"/>
      <c r="BL1532" s="154"/>
      <c r="BM1532" s="154"/>
      <c r="BN1532" s="154"/>
      <c r="BO1532" s="154"/>
      <c r="BP1532" s="154"/>
      <c r="BQ1532" s="154"/>
      <c r="BR1532" s="154"/>
      <c r="BS1532" s="154"/>
      <c r="BT1532" s="154"/>
      <c r="BU1532" s="154"/>
      <c r="BV1532" s="154"/>
      <c r="BW1532" s="154"/>
      <c r="BX1532" s="154"/>
      <c r="BY1532" s="154"/>
      <c r="BZ1532" s="154"/>
      <c r="CA1532" s="154"/>
      <c r="CB1532" s="154"/>
      <c r="CC1532" s="154"/>
      <c r="CD1532" s="154"/>
      <c r="CE1532" s="154"/>
      <c r="CF1532" s="154"/>
      <c r="CG1532" s="154"/>
      <c r="CH1532" s="154"/>
      <c r="CI1532" s="154"/>
      <c r="CJ1532" s="154"/>
      <c r="CK1532" s="154"/>
      <c r="CL1532" s="154"/>
      <c r="CM1532" s="154"/>
      <c r="CN1532" s="154"/>
      <c r="CO1532" s="154"/>
      <c r="CP1532" s="154"/>
      <c r="CQ1532" s="154"/>
      <c r="CR1532" s="154"/>
      <c r="CS1532" s="154"/>
      <c r="CT1532" s="154"/>
      <c r="CU1532" s="154"/>
      <c r="CV1532" s="154"/>
      <c r="CW1532" s="154"/>
      <c r="CX1532" s="154"/>
      <c r="CY1532" s="154"/>
      <c r="CZ1532" s="154"/>
      <c r="DA1532" s="154"/>
      <c r="DB1532" s="154"/>
      <c r="DC1532" s="154"/>
      <c r="DD1532" s="154"/>
      <c r="DE1532" s="154"/>
      <c r="DF1532" s="154"/>
      <c r="DG1532" s="154"/>
      <c r="DH1532" s="154"/>
      <c r="DI1532" s="154"/>
      <c r="DJ1532" s="154"/>
      <c r="DK1532" s="154"/>
      <c r="DL1532" s="154"/>
      <c r="DM1532" s="154"/>
      <c r="DN1532" s="154"/>
      <c r="DO1532" s="154"/>
      <c r="DP1532" s="154"/>
      <c r="DQ1532" s="154"/>
      <c r="DR1532" s="154"/>
      <c r="DS1532" s="154"/>
      <c r="DT1532" s="154"/>
      <c r="DU1532" s="154"/>
      <c r="DV1532" s="154"/>
      <c r="DW1532" s="154"/>
      <c r="DX1532" s="154"/>
      <c r="DY1532" s="154"/>
      <c r="DZ1532" s="154"/>
      <c r="EA1532" s="154"/>
      <c r="EB1532" s="154"/>
      <c r="EC1532" s="154"/>
      <c r="ED1532" s="154"/>
      <c r="EE1532" s="154"/>
      <c r="EF1532" s="154"/>
      <c r="EG1532" s="154"/>
      <c r="EH1532" s="154"/>
      <c r="EI1532" s="154"/>
      <c r="EJ1532" s="154"/>
      <c r="EK1532" s="154"/>
      <c r="EL1532" s="154"/>
      <c r="EM1532" s="154"/>
      <c r="EN1532" s="154"/>
      <c r="EO1532" s="154"/>
      <c r="EP1532" s="154"/>
      <c r="EQ1532" s="154"/>
      <c r="ER1532" s="154"/>
      <c r="ES1532" s="154"/>
      <c r="ET1532" s="154"/>
      <c r="EU1532" s="154"/>
      <c r="EV1532" s="154"/>
    </row>
    <row r="1533" spans="32:152" ht="12.75">
      <c r="AF1533" s="154"/>
      <c r="AG1533" s="154"/>
      <c r="AH1533" s="154"/>
      <c r="AI1533" s="154"/>
      <c r="AJ1533" s="154"/>
      <c r="AK1533" s="154"/>
      <c r="AL1533" s="154"/>
      <c r="AM1533" s="154"/>
      <c r="AN1533" s="154"/>
      <c r="AO1533" s="154"/>
      <c r="AP1533" s="154"/>
      <c r="AQ1533" s="154"/>
      <c r="AR1533" s="154"/>
      <c r="AS1533" s="154"/>
      <c r="AT1533" s="154"/>
      <c r="AU1533" s="154"/>
      <c r="AV1533" s="154"/>
      <c r="AW1533" s="154"/>
      <c r="AX1533" s="154"/>
      <c r="AY1533" s="154"/>
      <c r="AZ1533" s="154"/>
      <c r="BA1533" s="154"/>
      <c r="BB1533" s="154"/>
      <c r="BC1533" s="154"/>
      <c r="BD1533" s="154"/>
      <c r="BE1533" s="154"/>
      <c r="BF1533" s="154"/>
      <c r="BG1533" s="154"/>
      <c r="BH1533" s="154"/>
      <c r="BI1533" s="154"/>
      <c r="BJ1533" s="154"/>
      <c r="BK1533" s="154"/>
      <c r="BL1533" s="154"/>
      <c r="BM1533" s="154"/>
      <c r="BN1533" s="154"/>
      <c r="BO1533" s="154"/>
      <c r="BP1533" s="154"/>
      <c r="BQ1533" s="154"/>
      <c r="BR1533" s="154"/>
      <c r="BS1533" s="154"/>
      <c r="BT1533" s="154"/>
      <c r="BU1533" s="154"/>
      <c r="BV1533" s="154"/>
      <c r="BW1533" s="154"/>
      <c r="BX1533" s="154"/>
      <c r="BY1533" s="154"/>
      <c r="BZ1533" s="154"/>
      <c r="CA1533" s="154"/>
      <c r="CB1533" s="154"/>
      <c r="CC1533" s="154"/>
      <c r="CD1533" s="154"/>
      <c r="CE1533" s="154"/>
      <c r="CF1533" s="154"/>
      <c r="CG1533" s="154"/>
      <c r="CH1533" s="154"/>
      <c r="CI1533" s="154"/>
      <c r="CJ1533" s="154"/>
      <c r="CK1533" s="154"/>
      <c r="CL1533" s="154"/>
      <c r="CM1533" s="154"/>
      <c r="CN1533" s="154"/>
      <c r="CO1533" s="154"/>
      <c r="CP1533" s="154"/>
      <c r="CQ1533" s="154"/>
      <c r="CR1533" s="154"/>
      <c r="CS1533" s="154"/>
      <c r="CT1533" s="154"/>
      <c r="CU1533" s="154"/>
      <c r="CV1533" s="154"/>
      <c r="CW1533" s="154"/>
      <c r="CX1533" s="154"/>
      <c r="CY1533" s="154"/>
      <c r="CZ1533" s="154"/>
      <c r="DA1533" s="154"/>
      <c r="DB1533" s="154"/>
      <c r="DC1533" s="154"/>
      <c r="DD1533" s="154"/>
      <c r="DE1533" s="154"/>
      <c r="DF1533" s="154"/>
      <c r="DG1533" s="154"/>
      <c r="DH1533" s="154"/>
      <c r="DI1533" s="154"/>
      <c r="DJ1533" s="154"/>
      <c r="DK1533" s="154"/>
      <c r="DL1533" s="154"/>
      <c r="DM1533" s="154"/>
      <c r="DN1533" s="154"/>
      <c r="DO1533" s="154"/>
      <c r="DP1533" s="154"/>
      <c r="DQ1533" s="154"/>
      <c r="DR1533" s="154"/>
      <c r="DS1533" s="154"/>
      <c r="DT1533" s="154"/>
      <c r="DU1533" s="154"/>
      <c r="DV1533" s="154"/>
      <c r="DW1533" s="154"/>
      <c r="DX1533" s="154"/>
      <c r="DY1533" s="154"/>
      <c r="DZ1533" s="154"/>
      <c r="EA1533" s="154"/>
      <c r="EB1533" s="154"/>
      <c r="EC1533" s="154"/>
      <c r="ED1533" s="154"/>
      <c r="EE1533" s="154"/>
      <c r="EF1533" s="154"/>
      <c r="EG1533" s="154"/>
      <c r="EH1533" s="154"/>
      <c r="EI1533" s="154"/>
      <c r="EJ1533" s="154"/>
      <c r="EK1533" s="154"/>
      <c r="EL1533" s="154"/>
      <c r="EM1533" s="154"/>
      <c r="EN1533" s="154"/>
      <c r="EO1533" s="154"/>
      <c r="EP1533" s="154"/>
      <c r="EQ1533" s="154"/>
      <c r="ER1533" s="154"/>
      <c r="ES1533" s="154"/>
      <c r="ET1533" s="154"/>
      <c r="EU1533" s="154"/>
      <c r="EV1533" s="154"/>
    </row>
    <row r="1534" spans="32:152" ht="12.75">
      <c r="AF1534" s="154"/>
      <c r="AG1534" s="154"/>
      <c r="AH1534" s="154"/>
      <c r="AI1534" s="154"/>
      <c r="AJ1534" s="154"/>
      <c r="AK1534" s="154"/>
      <c r="AL1534" s="154"/>
      <c r="AM1534" s="154"/>
      <c r="AN1534" s="154"/>
      <c r="AO1534" s="154"/>
      <c r="AP1534" s="154"/>
      <c r="AQ1534" s="154"/>
      <c r="AR1534" s="154"/>
      <c r="AS1534" s="154"/>
      <c r="AT1534" s="154"/>
      <c r="AU1534" s="154"/>
      <c r="AV1534" s="154"/>
      <c r="AW1534" s="154"/>
      <c r="AX1534" s="154"/>
      <c r="AY1534" s="154"/>
      <c r="AZ1534" s="154"/>
      <c r="BA1534" s="154"/>
      <c r="BB1534" s="154"/>
      <c r="BC1534" s="154"/>
      <c r="BD1534" s="154"/>
      <c r="BE1534" s="154"/>
      <c r="BF1534" s="154"/>
      <c r="BG1534" s="154"/>
      <c r="BH1534" s="154"/>
      <c r="BI1534" s="154"/>
      <c r="BJ1534" s="154"/>
      <c r="BK1534" s="154"/>
      <c r="BL1534" s="154"/>
      <c r="BM1534" s="154"/>
      <c r="BN1534" s="154"/>
      <c r="BO1534" s="154"/>
      <c r="BP1534" s="154"/>
      <c r="BQ1534" s="154"/>
      <c r="BR1534" s="154"/>
      <c r="BS1534" s="154"/>
      <c r="BT1534" s="154"/>
      <c r="BU1534" s="154"/>
      <c r="BV1534" s="154"/>
      <c r="BW1534" s="154"/>
      <c r="BX1534" s="154"/>
      <c r="BY1534" s="154"/>
      <c r="BZ1534" s="154"/>
      <c r="CA1534" s="154"/>
      <c r="CB1534" s="154"/>
      <c r="CC1534" s="154"/>
      <c r="CD1534" s="154"/>
      <c r="CE1534" s="154"/>
      <c r="CF1534" s="154"/>
      <c r="CG1534" s="154"/>
      <c r="CH1534" s="154"/>
      <c r="CI1534" s="154"/>
      <c r="CJ1534" s="154"/>
      <c r="CK1534" s="154"/>
      <c r="CL1534" s="154"/>
      <c r="CM1534" s="154"/>
      <c r="CN1534" s="154"/>
      <c r="CO1534" s="154"/>
      <c r="CP1534" s="154"/>
      <c r="CQ1534" s="154"/>
      <c r="CR1534" s="154"/>
      <c r="CS1534" s="154"/>
      <c r="CT1534" s="154"/>
      <c r="CU1534" s="154"/>
      <c r="CV1534" s="154"/>
      <c r="CW1534" s="154"/>
      <c r="CX1534" s="154"/>
      <c r="CY1534" s="154"/>
      <c r="CZ1534" s="154"/>
      <c r="DA1534" s="154"/>
      <c r="DB1534" s="154"/>
      <c r="DC1534" s="154"/>
      <c r="DD1534" s="154"/>
      <c r="DE1534" s="154"/>
      <c r="DF1534" s="154"/>
      <c r="DG1534" s="154"/>
      <c r="DH1534" s="154"/>
      <c r="DI1534" s="154"/>
      <c r="DJ1534" s="154"/>
      <c r="DK1534" s="154"/>
      <c r="DL1534" s="154"/>
      <c r="DM1534" s="154"/>
      <c r="DN1534" s="154"/>
      <c r="DO1534" s="154"/>
      <c r="DP1534" s="154"/>
      <c r="DQ1534" s="154"/>
      <c r="DR1534" s="154"/>
      <c r="DS1534" s="154"/>
      <c r="DT1534" s="154"/>
      <c r="DU1534" s="154"/>
      <c r="DV1534" s="154"/>
      <c r="DW1534" s="154"/>
      <c r="DX1534" s="154"/>
      <c r="DY1534" s="154"/>
      <c r="DZ1534" s="154"/>
      <c r="EA1534" s="154"/>
      <c r="EB1534" s="154"/>
      <c r="EC1534" s="154"/>
      <c r="ED1534" s="154"/>
      <c r="EE1534" s="154"/>
      <c r="EF1534" s="154"/>
      <c r="EG1534" s="154"/>
      <c r="EH1534" s="154"/>
      <c r="EI1534" s="154"/>
      <c r="EJ1534" s="154"/>
      <c r="EK1534" s="154"/>
      <c r="EL1534" s="154"/>
      <c r="EM1534" s="154"/>
      <c r="EN1534" s="154"/>
      <c r="EO1534" s="154"/>
      <c r="EP1534" s="154"/>
      <c r="EQ1534" s="154"/>
      <c r="ER1534" s="154"/>
      <c r="ES1534" s="154"/>
      <c r="ET1534" s="154"/>
      <c r="EU1534" s="154"/>
      <c r="EV1534" s="154"/>
    </row>
    <row r="1535" spans="32:152" ht="12.75">
      <c r="AF1535" s="154"/>
      <c r="AG1535" s="154"/>
      <c r="AH1535" s="154"/>
      <c r="AI1535" s="154"/>
      <c r="AJ1535" s="154"/>
      <c r="AK1535" s="154"/>
      <c r="AL1535" s="154"/>
      <c r="AM1535" s="154"/>
      <c r="AN1535" s="154"/>
      <c r="AO1535" s="154"/>
      <c r="AP1535" s="154"/>
      <c r="AQ1535" s="154"/>
      <c r="AR1535" s="154"/>
      <c r="AS1535" s="154"/>
      <c r="AT1535" s="154"/>
      <c r="AU1535" s="154"/>
      <c r="AV1535" s="154"/>
      <c r="AW1535" s="154"/>
      <c r="AX1535" s="154"/>
      <c r="AY1535" s="154"/>
      <c r="AZ1535" s="154"/>
      <c r="BA1535" s="154"/>
      <c r="BB1535" s="154"/>
      <c r="BC1535" s="154"/>
      <c r="BD1535" s="154"/>
      <c r="BE1535" s="154"/>
      <c r="BF1535" s="154"/>
      <c r="BG1535" s="154"/>
      <c r="BH1535" s="154"/>
      <c r="BI1535" s="154"/>
      <c r="BJ1535" s="154"/>
      <c r="BK1535" s="154"/>
      <c r="BL1535" s="154"/>
      <c r="BM1535" s="154"/>
      <c r="BN1535" s="154"/>
      <c r="BO1535" s="154"/>
      <c r="BP1535" s="154"/>
      <c r="BQ1535" s="154"/>
      <c r="BR1535" s="154"/>
      <c r="BS1535" s="154"/>
      <c r="BT1535" s="154"/>
      <c r="BU1535" s="154"/>
      <c r="BV1535" s="154"/>
      <c r="BW1535" s="154"/>
      <c r="BX1535" s="154"/>
      <c r="BY1535" s="154"/>
      <c r="BZ1535" s="154"/>
      <c r="CA1535" s="154"/>
      <c r="CB1535" s="154"/>
      <c r="CC1535" s="154"/>
      <c r="CD1535" s="154"/>
      <c r="CE1535" s="154"/>
      <c r="CF1535" s="154"/>
      <c r="CG1535" s="154"/>
      <c r="CH1535" s="154"/>
      <c r="CI1535" s="154"/>
      <c r="CJ1535" s="154"/>
      <c r="CK1535" s="154"/>
      <c r="CL1535" s="154"/>
      <c r="CM1535" s="154"/>
      <c r="CN1535" s="154"/>
      <c r="CO1535" s="154"/>
      <c r="CP1535" s="154"/>
      <c r="CQ1535" s="154"/>
      <c r="CR1535" s="154"/>
      <c r="CS1535" s="154"/>
      <c r="CT1535" s="154"/>
      <c r="CU1535" s="154"/>
      <c r="CV1535" s="154"/>
      <c r="CW1535" s="154"/>
      <c r="CX1535" s="154"/>
      <c r="CY1535" s="154"/>
      <c r="CZ1535" s="154"/>
      <c r="DA1535" s="154"/>
      <c r="DB1535" s="154"/>
      <c r="DC1535" s="154"/>
      <c r="DD1535" s="154"/>
      <c r="DE1535" s="154"/>
      <c r="DF1535" s="154"/>
      <c r="DG1535" s="154"/>
      <c r="DH1535" s="154"/>
      <c r="DI1535" s="154"/>
      <c r="DJ1535" s="154"/>
      <c r="DK1535" s="154"/>
      <c r="DL1535" s="154"/>
      <c r="DM1535" s="154"/>
      <c r="DN1535" s="154"/>
      <c r="DO1535" s="154"/>
      <c r="DP1535" s="154"/>
      <c r="DQ1535" s="154"/>
      <c r="DR1535" s="154"/>
      <c r="DS1535" s="154"/>
      <c r="DT1535" s="154"/>
      <c r="DU1535" s="154"/>
      <c r="DV1535" s="154"/>
      <c r="DW1535" s="154"/>
      <c r="DX1535" s="154"/>
      <c r="DY1535" s="154"/>
      <c r="DZ1535" s="154"/>
      <c r="EA1535" s="154"/>
      <c r="EB1535" s="154"/>
      <c r="EC1535" s="154"/>
      <c r="ED1535" s="154"/>
      <c r="EE1535" s="154"/>
      <c r="EF1535" s="154"/>
      <c r="EG1535" s="154"/>
      <c r="EH1535" s="154"/>
      <c r="EI1535" s="154"/>
      <c r="EJ1535" s="154"/>
      <c r="EK1535" s="154"/>
      <c r="EL1535" s="154"/>
      <c r="EM1535" s="154"/>
      <c r="EN1535" s="154"/>
      <c r="EO1535" s="154"/>
      <c r="EP1535" s="154"/>
      <c r="EQ1535" s="154"/>
      <c r="ER1535" s="154"/>
      <c r="ES1535" s="154"/>
      <c r="ET1535" s="154"/>
      <c r="EU1535" s="154"/>
      <c r="EV1535" s="154"/>
    </row>
    <row r="1536" spans="32:152" ht="12.75">
      <c r="AF1536" s="154"/>
      <c r="AG1536" s="154"/>
      <c r="AH1536" s="154"/>
      <c r="AI1536" s="154"/>
      <c r="AJ1536" s="154"/>
      <c r="AK1536" s="154"/>
      <c r="AL1536" s="154"/>
      <c r="AM1536" s="154"/>
      <c r="AN1536" s="154"/>
      <c r="AO1536" s="154"/>
      <c r="AP1536" s="154"/>
      <c r="AQ1536" s="154"/>
      <c r="AR1536" s="154"/>
      <c r="AS1536" s="154"/>
      <c r="AT1536" s="154"/>
      <c r="AU1536" s="154"/>
      <c r="AV1536" s="154"/>
      <c r="AW1536" s="154"/>
      <c r="AX1536" s="154"/>
      <c r="AY1536" s="154"/>
      <c r="AZ1536" s="154"/>
      <c r="BA1536" s="154"/>
      <c r="BB1536" s="154"/>
      <c r="BC1536" s="154"/>
      <c r="BD1536" s="154"/>
      <c r="BE1536" s="154"/>
      <c r="BF1536" s="154"/>
      <c r="BG1536" s="154"/>
      <c r="BH1536" s="154"/>
      <c r="BI1536" s="154"/>
      <c r="BJ1536" s="154"/>
      <c r="BK1536" s="154"/>
      <c r="BL1536" s="154"/>
      <c r="BM1536" s="154"/>
      <c r="BN1536" s="154"/>
      <c r="BO1536" s="154"/>
      <c r="BP1536" s="154"/>
      <c r="BQ1536" s="154"/>
      <c r="BR1536" s="154"/>
      <c r="BS1536" s="154"/>
      <c r="BT1536" s="154"/>
      <c r="BU1536" s="154"/>
      <c r="BV1536" s="154"/>
      <c r="BW1536" s="154"/>
      <c r="BX1536" s="154"/>
      <c r="BY1536" s="154"/>
      <c r="BZ1536" s="154"/>
      <c r="CA1536" s="154"/>
      <c r="CB1536" s="154"/>
      <c r="CC1536" s="154"/>
      <c r="CD1536" s="154"/>
      <c r="CE1536" s="154"/>
      <c r="CF1536" s="154"/>
      <c r="CG1536" s="154"/>
      <c r="CH1536" s="154"/>
      <c r="CI1536" s="154"/>
      <c r="CJ1536" s="154"/>
      <c r="CK1536" s="154"/>
      <c r="CL1536" s="154"/>
      <c r="CM1536" s="154"/>
      <c r="CN1536" s="154"/>
      <c r="CO1536" s="154"/>
      <c r="CP1536" s="154"/>
      <c r="CQ1536" s="154"/>
      <c r="CR1536" s="154"/>
      <c r="CS1536" s="154"/>
      <c r="CT1536" s="154"/>
      <c r="CU1536" s="154"/>
      <c r="CV1536" s="154"/>
      <c r="CW1536" s="154"/>
      <c r="CX1536" s="154"/>
      <c r="CY1536" s="154"/>
      <c r="CZ1536" s="154"/>
      <c r="DA1536" s="154"/>
      <c r="DB1536" s="154"/>
      <c r="DC1536" s="154"/>
      <c r="DD1536" s="154"/>
      <c r="DE1536" s="154"/>
      <c r="DF1536" s="154"/>
      <c r="DG1536" s="154"/>
      <c r="DH1536" s="154"/>
      <c r="DI1536" s="154"/>
      <c r="DJ1536" s="154"/>
      <c r="DK1536" s="154"/>
      <c r="DL1536" s="154"/>
      <c r="DM1536" s="154"/>
      <c r="DN1536" s="154"/>
      <c r="DO1536" s="154"/>
      <c r="DP1536" s="154"/>
      <c r="DQ1536" s="154"/>
      <c r="DR1536" s="154"/>
      <c r="DS1536" s="154"/>
      <c r="DT1536" s="154"/>
      <c r="DU1536" s="154"/>
      <c r="DV1536" s="154"/>
      <c r="DW1536" s="154"/>
      <c r="DX1536" s="154"/>
      <c r="DY1536" s="154"/>
      <c r="DZ1536" s="154"/>
      <c r="EA1536" s="154"/>
      <c r="EB1536" s="154"/>
      <c r="EC1536" s="154"/>
      <c r="ED1536" s="154"/>
      <c r="EE1536" s="154"/>
      <c r="EF1536" s="154"/>
      <c r="EG1536" s="154"/>
      <c r="EH1536" s="154"/>
      <c r="EI1536" s="154"/>
      <c r="EJ1536" s="154"/>
      <c r="EK1536" s="154"/>
      <c r="EL1536" s="154"/>
      <c r="EM1536" s="154"/>
      <c r="EN1536" s="154"/>
      <c r="EO1536" s="154"/>
      <c r="EP1536" s="154"/>
      <c r="EQ1536" s="154"/>
      <c r="ER1536" s="154"/>
      <c r="ES1536" s="154"/>
      <c r="ET1536" s="154"/>
      <c r="EU1536" s="154"/>
      <c r="EV1536" s="154"/>
    </row>
    <row r="1537" spans="32:152" ht="12.75">
      <c r="AF1537" s="154"/>
      <c r="AG1537" s="154"/>
      <c r="AH1537" s="154"/>
      <c r="AI1537" s="154"/>
      <c r="AJ1537" s="154"/>
      <c r="AK1537" s="154"/>
      <c r="AL1537" s="154"/>
      <c r="AM1537" s="154"/>
      <c r="AN1537" s="154"/>
      <c r="AO1537" s="154"/>
      <c r="AP1537" s="154"/>
      <c r="AQ1537" s="154"/>
      <c r="AR1537" s="154"/>
      <c r="AS1537" s="154"/>
      <c r="AT1537" s="154"/>
      <c r="AU1537" s="154"/>
      <c r="AV1537" s="154"/>
      <c r="AW1537" s="154"/>
      <c r="AX1537" s="154"/>
      <c r="AY1537" s="154"/>
      <c r="AZ1537" s="154"/>
      <c r="BA1537" s="154"/>
      <c r="BB1537" s="154"/>
      <c r="BC1537" s="154"/>
      <c r="BD1537" s="154"/>
      <c r="BE1537" s="154"/>
      <c r="BF1537" s="154"/>
      <c r="BG1537" s="154"/>
      <c r="BH1537" s="154"/>
      <c r="BI1537" s="154"/>
      <c r="BJ1537" s="154"/>
      <c r="BK1537" s="154"/>
      <c r="BL1537" s="154"/>
      <c r="BM1537" s="154"/>
      <c r="BN1537" s="154"/>
      <c r="BO1537" s="154"/>
      <c r="BP1537" s="154"/>
      <c r="BQ1537" s="154"/>
      <c r="BR1537" s="154"/>
      <c r="BS1537" s="154"/>
      <c r="BT1537" s="154"/>
      <c r="BU1537" s="154"/>
      <c r="BV1537" s="154"/>
      <c r="BW1537" s="154"/>
      <c r="BX1537" s="154"/>
      <c r="BY1537" s="154"/>
      <c r="BZ1537" s="154"/>
      <c r="CA1537" s="154"/>
      <c r="CB1537" s="154"/>
      <c r="CC1537" s="154"/>
      <c r="CD1537" s="154"/>
      <c r="CE1537" s="154"/>
      <c r="CF1537" s="154"/>
      <c r="CG1537" s="154"/>
      <c r="CH1537" s="154"/>
      <c r="CI1537" s="154"/>
      <c r="CJ1537" s="154"/>
      <c r="CK1537" s="154"/>
      <c r="CL1537" s="154"/>
      <c r="CM1537" s="154"/>
      <c r="CN1537" s="154"/>
      <c r="CO1537" s="154"/>
      <c r="CP1537" s="154"/>
      <c r="CQ1537" s="154"/>
      <c r="CR1537" s="154"/>
      <c r="CS1537" s="154"/>
      <c r="CT1537" s="154"/>
      <c r="CU1537" s="154"/>
      <c r="CV1537" s="154"/>
      <c r="CW1537" s="154"/>
      <c r="CX1537" s="154"/>
      <c r="CY1537" s="154"/>
      <c r="CZ1537" s="154"/>
      <c r="DA1537" s="154"/>
      <c r="DB1537" s="154"/>
      <c r="DC1537" s="154"/>
      <c r="DD1537" s="154"/>
      <c r="DE1537" s="154"/>
      <c r="DF1537" s="154"/>
      <c r="DG1537" s="154"/>
      <c r="DH1537" s="154"/>
      <c r="DI1537" s="154"/>
      <c r="DJ1537" s="154"/>
      <c r="DK1537" s="154"/>
      <c r="DL1537" s="154"/>
      <c r="DM1537" s="154"/>
      <c r="DN1537" s="154"/>
      <c r="DO1537" s="154"/>
      <c r="DP1537" s="154"/>
      <c r="DQ1537" s="154"/>
      <c r="DR1537" s="154"/>
      <c r="DS1537" s="154"/>
      <c r="DT1537" s="154"/>
      <c r="DU1537" s="154"/>
      <c r="DV1537" s="154"/>
      <c r="DW1537" s="154"/>
      <c r="DX1537" s="154"/>
      <c r="DY1537" s="154"/>
      <c r="DZ1537" s="154"/>
      <c r="EA1537" s="154"/>
      <c r="EB1537" s="154"/>
      <c r="EC1537" s="154"/>
      <c r="ED1537" s="154"/>
      <c r="EE1537" s="154"/>
      <c r="EF1537" s="154"/>
      <c r="EG1537" s="154"/>
      <c r="EH1537" s="154"/>
      <c r="EI1537" s="154"/>
      <c r="EJ1537" s="154"/>
      <c r="EK1537" s="154"/>
      <c r="EL1537" s="154"/>
      <c r="EM1537" s="154"/>
      <c r="EN1537" s="154"/>
      <c r="EO1537" s="154"/>
      <c r="EP1537" s="154"/>
      <c r="EQ1537" s="154"/>
      <c r="ER1537" s="154"/>
      <c r="ES1537" s="154"/>
      <c r="ET1537" s="154"/>
      <c r="EU1537" s="154"/>
      <c r="EV1537" s="154"/>
    </row>
    <row r="1538" spans="32:152" ht="12.75">
      <c r="AF1538" s="154"/>
      <c r="AG1538" s="154"/>
      <c r="AH1538" s="154"/>
      <c r="AI1538" s="154"/>
      <c r="AJ1538" s="154"/>
      <c r="AK1538" s="154"/>
      <c r="AL1538" s="154"/>
      <c r="AM1538" s="154"/>
      <c r="AN1538" s="154"/>
      <c r="AO1538" s="154"/>
      <c r="AP1538" s="154"/>
      <c r="AQ1538" s="154"/>
      <c r="AR1538" s="154"/>
      <c r="AS1538" s="154"/>
      <c r="AT1538" s="154"/>
      <c r="AU1538" s="154"/>
      <c r="AV1538" s="154"/>
      <c r="AW1538" s="154"/>
      <c r="AX1538" s="154"/>
      <c r="AY1538" s="154"/>
      <c r="AZ1538" s="154"/>
      <c r="BA1538" s="154"/>
      <c r="BB1538" s="154"/>
      <c r="BC1538" s="154"/>
      <c r="BD1538" s="154"/>
      <c r="BE1538" s="154"/>
      <c r="BF1538" s="154"/>
      <c r="BG1538" s="154"/>
      <c r="BH1538" s="154"/>
      <c r="BI1538" s="154"/>
      <c r="BJ1538" s="154"/>
      <c r="BK1538" s="154"/>
      <c r="BL1538" s="154"/>
      <c r="BM1538" s="154"/>
      <c r="BN1538" s="154"/>
      <c r="BO1538" s="154"/>
      <c r="BP1538" s="154"/>
      <c r="BQ1538" s="154"/>
      <c r="BR1538" s="154"/>
      <c r="BS1538" s="154"/>
      <c r="BT1538" s="154"/>
      <c r="BU1538" s="154"/>
      <c r="BV1538" s="154"/>
      <c r="BW1538" s="154"/>
      <c r="BX1538" s="154"/>
      <c r="BY1538" s="154"/>
      <c r="BZ1538" s="154"/>
      <c r="CA1538" s="154"/>
      <c r="CB1538" s="154"/>
      <c r="CC1538" s="154"/>
      <c r="CD1538" s="154"/>
      <c r="CE1538" s="154"/>
      <c r="CF1538" s="154"/>
      <c r="CG1538" s="154"/>
      <c r="CH1538" s="154"/>
      <c r="CI1538" s="154"/>
      <c r="CJ1538" s="154"/>
      <c r="CK1538" s="154"/>
      <c r="CL1538" s="154"/>
      <c r="CM1538" s="154"/>
      <c r="CN1538" s="154"/>
      <c r="CO1538" s="154"/>
      <c r="CP1538" s="154"/>
      <c r="CQ1538" s="154"/>
      <c r="CR1538" s="154"/>
      <c r="CS1538" s="154"/>
      <c r="CT1538" s="154"/>
      <c r="CU1538" s="154"/>
      <c r="CV1538" s="154"/>
      <c r="CW1538" s="154"/>
      <c r="CX1538" s="154"/>
      <c r="CY1538" s="154"/>
      <c r="CZ1538" s="154"/>
      <c r="DA1538" s="154"/>
      <c r="DB1538" s="154"/>
      <c r="DC1538" s="154"/>
      <c r="DD1538" s="154"/>
      <c r="DE1538" s="154"/>
      <c r="DF1538" s="154"/>
      <c r="DG1538" s="154"/>
      <c r="DH1538" s="154"/>
      <c r="DI1538" s="154"/>
      <c r="DJ1538" s="154"/>
      <c r="DK1538" s="154"/>
      <c r="DL1538" s="154"/>
      <c r="DM1538" s="154"/>
      <c r="DN1538" s="154"/>
      <c r="DO1538" s="154"/>
      <c r="DP1538" s="154"/>
      <c r="DQ1538" s="154"/>
      <c r="DR1538" s="154"/>
      <c r="DS1538" s="154"/>
      <c r="DT1538" s="154"/>
      <c r="DU1538" s="154"/>
      <c r="DV1538" s="154"/>
      <c r="DW1538" s="154"/>
      <c r="DX1538" s="154"/>
      <c r="DY1538" s="154"/>
      <c r="DZ1538" s="154"/>
      <c r="EA1538" s="154"/>
      <c r="EB1538" s="154"/>
      <c r="EC1538" s="154"/>
      <c r="ED1538" s="154"/>
      <c r="EE1538" s="154"/>
      <c r="EF1538" s="154"/>
      <c r="EG1538" s="154"/>
      <c r="EH1538" s="154"/>
      <c r="EI1538" s="154"/>
      <c r="EJ1538" s="154"/>
      <c r="EK1538" s="154"/>
      <c r="EL1538" s="154"/>
      <c r="EM1538" s="154"/>
      <c r="EN1538" s="154"/>
      <c r="EO1538" s="154"/>
      <c r="EP1538" s="154"/>
      <c r="EQ1538" s="154"/>
      <c r="ER1538" s="154"/>
      <c r="ES1538" s="154"/>
      <c r="ET1538" s="154"/>
      <c r="EU1538" s="154"/>
      <c r="EV1538" s="154"/>
    </row>
    <row r="1539" spans="32:152" ht="12.75">
      <c r="AF1539" s="154"/>
      <c r="AG1539" s="154"/>
      <c r="AH1539" s="154"/>
      <c r="AI1539" s="154"/>
      <c r="AJ1539" s="154"/>
      <c r="AK1539" s="154"/>
      <c r="AL1539" s="154"/>
      <c r="AM1539" s="154"/>
      <c r="AN1539" s="154"/>
      <c r="AO1539" s="154"/>
      <c r="AP1539" s="154"/>
      <c r="AQ1539" s="154"/>
      <c r="AR1539" s="154"/>
      <c r="AS1539" s="154"/>
      <c r="AT1539" s="154"/>
      <c r="AU1539" s="154"/>
      <c r="AV1539" s="154"/>
      <c r="AW1539" s="154"/>
      <c r="AX1539" s="154"/>
      <c r="AY1539" s="154"/>
      <c r="AZ1539" s="154"/>
      <c r="BA1539" s="154"/>
      <c r="BB1539" s="154"/>
      <c r="BC1539" s="154"/>
      <c r="BD1539" s="154"/>
      <c r="BE1539" s="154"/>
      <c r="BF1539" s="154"/>
      <c r="BG1539" s="154"/>
      <c r="BH1539" s="154"/>
      <c r="BI1539" s="154"/>
      <c r="BJ1539" s="154"/>
      <c r="BK1539" s="154"/>
      <c r="BL1539" s="154"/>
      <c r="BM1539" s="154"/>
      <c r="BN1539" s="154"/>
      <c r="BO1539" s="154"/>
      <c r="BP1539" s="154"/>
      <c r="BQ1539" s="154"/>
      <c r="BR1539" s="154"/>
      <c r="BS1539" s="154"/>
      <c r="BT1539" s="154"/>
      <c r="BU1539" s="154"/>
      <c r="BV1539" s="154"/>
      <c r="BW1539" s="154"/>
      <c r="BX1539" s="154"/>
      <c r="BY1539" s="154"/>
      <c r="BZ1539" s="154"/>
      <c r="CA1539" s="154"/>
      <c r="CB1539" s="154"/>
      <c r="CC1539" s="154"/>
      <c r="CD1539" s="154"/>
      <c r="CE1539" s="154"/>
      <c r="CF1539" s="154"/>
      <c r="CG1539" s="154"/>
      <c r="CH1539" s="154"/>
      <c r="CI1539" s="154"/>
      <c r="CJ1539" s="154"/>
      <c r="CK1539" s="154"/>
      <c r="CL1539" s="154"/>
      <c r="CM1539" s="154"/>
      <c r="CN1539" s="154"/>
      <c r="CO1539" s="154"/>
      <c r="CP1539" s="154"/>
      <c r="CQ1539" s="154"/>
      <c r="CR1539" s="154"/>
      <c r="CS1539" s="154"/>
      <c r="CT1539" s="154"/>
      <c r="CU1539" s="154"/>
      <c r="CV1539" s="154"/>
      <c r="CW1539" s="154"/>
      <c r="CX1539" s="154"/>
      <c r="CY1539" s="154"/>
      <c r="CZ1539" s="154"/>
      <c r="DA1539" s="154"/>
      <c r="DB1539" s="154"/>
      <c r="DC1539" s="154"/>
      <c r="DD1539" s="154"/>
      <c r="DE1539" s="154"/>
      <c r="DF1539" s="154"/>
      <c r="DG1539" s="154"/>
      <c r="DH1539" s="154"/>
      <c r="DI1539" s="154"/>
      <c r="DJ1539" s="154"/>
      <c r="DK1539" s="154"/>
      <c r="DL1539" s="154"/>
      <c r="DM1539" s="154"/>
      <c r="DN1539" s="154"/>
      <c r="DO1539" s="154"/>
      <c r="DP1539" s="154"/>
      <c r="DQ1539" s="154"/>
      <c r="DR1539" s="154"/>
      <c r="DS1539" s="154"/>
      <c r="DT1539" s="154"/>
      <c r="DU1539" s="154"/>
      <c r="DV1539" s="154"/>
      <c r="DW1539" s="154"/>
      <c r="DX1539" s="154"/>
      <c r="DY1539" s="154"/>
      <c r="DZ1539" s="154"/>
      <c r="EA1539" s="154"/>
      <c r="EB1539" s="154"/>
      <c r="EC1539" s="154"/>
      <c r="ED1539" s="154"/>
      <c r="EE1539" s="154"/>
      <c r="EF1539" s="154"/>
      <c r="EG1539" s="154"/>
      <c r="EH1539" s="154"/>
      <c r="EI1539" s="154"/>
      <c r="EJ1539" s="154"/>
      <c r="EK1539" s="154"/>
      <c r="EL1539" s="154"/>
      <c r="EM1539" s="154"/>
      <c r="EN1539" s="154"/>
      <c r="EO1539" s="154"/>
      <c r="EP1539" s="154"/>
      <c r="EQ1539" s="154"/>
      <c r="ER1539" s="154"/>
      <c r="ES1539" s="154"/>
      <c r="ET1539" s="154"/>
      <c r="EU1539" s="154"/>
      <c r="EV1539" s="154"/>
    </row>
    <row r="1540" spans="32:152" ht="12.75">
      <c r="AF1540" s="154"/>
      <c r="AG1540" s="154"/>
      <c r="AH1540" s="154"/>
      <c r="AI1540" s="154"/>
      <c r="AJ1540" s="154"/>
      <c r="AK1540" s="154"/>
      <c r="AL1540" s="154"/>
      <c r="AM1540" s="154"/>
      <c r="AN1540" s="154"/>
      <c r="AO1540" s="154"/>
      <c r="AP1540" s="154"/>
      <c r="AQ1540" s="154"/>
      <c r="AR1540" s="154"/>
      <c r="AS1540" s="154"/>
      <c r="AT1540" s="154"/>
      <c r="AU1540" s="154"/>
      <c r="AV1540" s="154"/>
      <c r="AW1540" s="154"/>
      <c r="AX1540" s="154"/>
      <c r="AY1540" s="154"/>
      <c r="AZ1540" s="154"/>
      <c r="BA1540" s="154"/>
      <c r="BB1540" s="154"/>
      <c r="BC1540" s="154"/>
      <c r="BD1540" s="154"/>
      <c r="BE1540" s="154"/>
      <c r="BF1540" s="154"/>
      <c r="BG1540" s="154"/>
      <c r="BH1540" s="154"/>
      <c r="BI1540" s="154"/>
      <c r="BJ1540" s="154"/>
      <c r="BK1540" s="154"/>
      <c r="BL1540" s="154"/>
      <c r="BM1540" s="154"/>
      <c r="BN1540" s="154"/>
      <c r="BO1540" s="154"/>
      <c r="BP1540" s="154"/>
      <c r="BQ1540" s="154"/>
      <c r="BR1540" s="154"/>
      <c r="BS1540" s="154"/>
      <c r="BT1540" s="154"/>
      <c r="BU1540" s="154"/>
      <c r="BV1540" s="154"/>
      <c r="BW1540" s="154"/>
      <c r="BX1540" s="154"/>
      <c r="BY1540" s="154"/>
      <c r="BZ1540" s="154"/>
      <c r="CA1540" s="154"/>
      <c r="CB1540" s="154"/>
      <c r="CC1540" s="154"/>
      <c r="CD1540" s="154"/>
      <c r="CE1540" s="154"/>
      <c r="CF1540" s="154"/>
      <c r="CG1540" s="154"/>
      <c r="CH1540" s="154"/>
      <c r="CI1540" s="154"/>
      <c r="CJ1540" s="154"/>
      <c r="CK1540" s="154"/>
      <c r="CL1540" s="154"/>
      <c r="CM1540" s="154"/>
      <c r="CN1540" s="154"/>
      <c r="CO1540" s="154"/>
      <c r="CP1540" s="154"/>
      <c r="CQ1540" s="154"/>
      <c r="CR1540" s="154"/>
      <c r="CS1540" s="154"/>
      <c r="CT1540" s="154"/>
      <c r="CU1540" s="154"/>
      <c r="CV1540" s="154"/>
      <c r="CW1540" s="154"/>
      <c r="CX1540" s="154"/>
      <c r="CY1540" s="154"/>
      <c r="CZ1540" s="154"/>
      <c r="DA1540" s="154"/>
      <c r="DB1540" s="154"/>
      <c r="DC1540" s="154"/>
      <c r="DD1540" s="154"/>
      <c r="DE1540" s="154"/>
      <c r="DF1540" s="154"/>
      <c r="DG1540" s="154"/>
      <c r="DH1540" s="154"/>
      <c r="DI1540" s="154"/>
      <c r="DJ1540" s="154"/>
      <c r="DK1540" s="154"/>
      <c r="DL1540" s="154"/>
      <c r="DM1540" s="154"/>
      <c r="DN1540" s="154"/>
      <c r="DO1540" s="154"/>
      <c r="DP1540" s="154"/>
      <c r="DQ1540" s="154"/>
      <c r="DR1540" s="154"/>
      <c r="DS1540" s="154"/>
      <c r="DT1540" s="154"/>
      <c r="DU1540" s="154"/>
      <c r="DV1540" s="154"/>
      <c r="DW1540" s="154"/>
      <c r="DX1540" s="154"/>
      <c r="DY1540" s="154"/>
      <c r="DZ1540" s="154"/>
      <c r="EA1540" s="154"/>
      <c r="EB1540" s="154"/>
      <c r="EC1540" s="154"/>
      <c r="ED1540" s="154"/>
      <c r="EE1540" s="154"/>
      <c r="EF1540" s="154"/>
      <c r="EG1540" s="154"/>
      <c r="EH1540" s="154"/>
      <c r="EI1540" s="154"/>
      <c r="EJ1540" s="154"/>
      <c r="EK1540" s="154"/>
      <c r="EL1540" s="154"/>
      <c r="EM1540" s="154"/>
      <c r="EN1540" s="154"/>
      <c r="EO1540" s="154"/>
      <c r="EP1540" s="154"/>
      <c r="EQ1540" s="154"/>
      <c r="ER1540" s="154"/>
      <c r="ES1540" s="154"/>
      <c r="ET1540" s="154"/>
      <c r="EU1540" s="154"/>
      <c r="EV1540" s="154"/>
    </row>
    <row r="1541" spans="32:152" ht="12.75">
      <c r="AF1541" s="154"/>
      <c r="AG1541" s="154"/>
      <c r="AH1541" s="154"/>
      <c r="AI1541" s="154"/>
      <c r="AJ1541" s="154"/>
      <c r="AK1541" s="154"/>
      <c r="AL1541" s="154"/>
      <c r="AM1541" s="154"/>
      <c r="AN1541" s="154"/>
      <c r="AO1541" s="154"/>
      <c r="AP1541" s="154"/>
      <c r="AQ1541" s="154"/>
      <c r="AR1541" s="154"/>
      <c r="AS1541" s="154"/>
      <c r="AT1541" s="154"/>
      <c r="AU1541" s="154"/>
      <c r="AV1541" s="154"/>
      <c r="AW1541" s="154"/>
      <c r="AX1541" s="154"/>
      <c r="AY1541" s="154"/>
      <c r="AZ1541" s="154"/>
      <c r="BA1541" s="154"/>
      <c r="BB1541" s="154"/>
      <c r="BC1541" s="154"/>
      <c r="BD1541" s="154"/>
      <c r="BE1541" s="154"/>
      <c r="BF1541" s="154"/>
      <c r="BG1541" s="154"/>
      <c r="BH1541" s="154"/>
      <c r="BI1541" s="154"/>
      <c r="BJ1541" s="154"/>
      <c r="BK1541" s="154"/>
      <c r="BL1541" s="154"/>
      <c r="BM1541" s="154"/>
      <c r="BN1541" s="154"/>
      <c r="BO1541" s="154"/>
      <c r="BP1541" s="154"/>
      <c r="BQ1541" s="154"/>
      <c r="BR1541" s="154"/>
      <c r="BS1541" s="154"/>
      <c r="BT1541" s="154"/>
      <c r="BU1541" s="154"/>
      <c r="BV1541" s="154"/>
      <c r="BW1541" s="154"/>
      <c r="BX1541" s="154"/>
      <c r="BY1541" s="154"/>
      <c r="BZ1541" s="154"/>
      <c r="CA1541" s="154"/>
      <c r="CB1541" s="154"/>
      <c r="CC1541" s="154"/>
      <c r="CD1541" s="154"/>
      <c r="CE1541" s="154"/>
      <c r="CF1541" s="154"/>
      <c r="CG1541" s="154"/>
      <c r="CH1541" s="154"/>
      <c r="CI1541" s="154"/>
      <c r="CJ1541" s="154"/>
      <c r="CK1541" s="154"/>
      <c r="CL1541" s="154"/>
      <c r="CM1541" s="154"/>
      <c r="CN1541" s="154"/>
      <c r="CO1541" s="154"/>
      <c r="CP1541" s="154"/>
      <c r="CQ1541" s="154"/>
      <c r="CR1541" s="154"/>
      <c r="CS1541" s="154"/>
      <c r="CT1541" s="154"/>
      <c r="CU1541" s="154"/>
      <c r="CV1541" s="154"/>
      <c r="CW1541" s="154"/>
      <c r="CX1541" s="154"/>
      <c r="CY1541" s="154"/>
      <c r="CZ1541" s="154"/>
      <c r="DA1541" s="154"/>
      <c r="DB1541" s="154"/>
      <c r="DC1541" s="154"/>
      <c r="DD1541" s="154"/>
      <c r="DE1541" s="154"/>
      <c r="DF1541" s="154"/>
      <c r="DG1541" s="154"/>
      <c r="DH1541" s="154"/>
      <c r="DI1541" s="154"/>
      <c r="DJ1541" s="154"/>
      <c r="DK1541" s="154"/>
      <c r="DL1541" s="154"/>
      <c r="DM1541" s="154"/>
      <c r="DN1541" s="154"/>
      <c r="DO1541" s="154"/>
      <c r="DP1541" s="154"/>
      <c r="DQ1541" s="154"/>
      <c r="DR1541" s="154"/>
      <c r="DS1541" s="154"/>
      <c r="DT1541" s="154"/>
      <c r="DU1541" s="154"/>
      <c r="DV1541" s="154"/>
      <c r="DW1541" s="154"/>
      <c r="DX1541" s="154"/>
      <c r="DY1541" s="154"/>
      <c r="DZ1541" s="154"/>
      <c r="EA1541" s="154"/>
      <c r="EB1541" s="154"/>
      <c r="EC1541" s="154"/>
      <c r="ED1541" s="154"/>
      <c r="EE1541" s="154"/>
      <c r="EF1541" s="154"/>
      <c r="EG1541" s="154"/>
      <c r="EH1541" s="154"/>
      <c r="EI1541" s="154"/>
      <c r="EJ1541" s="154"/>
      <c r="EK1541" s="154"/>
      <c r="EL1541" s="154"/>
      <c r="EM1541" s="154"/>
      <c r="EN1541" s="154"/>
      <c r="EO1541" s="154"/>
      <c r="EP1541" s="154"/>
      <c r="EQ1541" s="154"/>
      <c r="ER1541" s="154"/>
      <c r="ES1541" s="154"/>
      <c r="ET1541" s="154"/>
      <c r="EU1541" s="154"/>
      <c r="EV1541" s="154"/>
    </row>
    <row r="1542" spans="32:152" ht="12.75">
      <c r="AF1542" s="154"/>
      <c r="AG1542" s="154"/>
      <c r="AH1542" s="154"/>
      <c r="AI1542" s="154"/>
      <c r="AJ1542" s="154"/>
      <c r="AK1542" s="154"/>
      <c r="AL1542" s="154"/>
      <c r="AM1542" s="154"/>
      <c r="AN1542" s="154"/>
      <c r="AO1542" s="154"/>
      <c r="AP1542" s="154"/>
      <c r="AQ1542" s="154"/>
      <c r="AR1542" s="154"/>
      <c r="AS1542" s="154"/>
      <c r="AT1542" s="154"/>
      <c r="AU1542" s="154"/>
      <c r="AV1542" s="154"/>
      <c r="AW1542" s="154"/>
      <c r="AX1542" s="154"/>
      <c r="AY1542" s="154"/>
      <c r="AZ1542" s="154"/>
      <c r="BA1542" s="154"/>
      <c r="BB1542" s="154"/>
      <c r="BC1542" s="154"/>
      <c r="BD1542" s="154"/>
      <c r="BE1542" s="154"/>
      <c r="BF1542" s="154"/>
      <c r="BG1542" s="154"/>
      <c r="BH1542" s="154"/>
      <c r="BI1542" s="154"/>
      <c r="BJ1542" s="154"/>
      <c r="BK1542" s="154"/>
      <c r="BL1542" s="154"/>
      <c r="BM1542" s="154"/>
      <c r="BN1542" s="154"/>
      <c r="BO1542" s="154"/>
      <c r="BP1542" s="154"/>
      <c r="BQ1542" s="154"/>
      <c r="BR1542" s="154"/>
      <c r="BS1542" s="154"/>
      <c r="BT1542" s="154"/>
      <c r="BU1542" s="154"/>
      <c r="BV1542" s="154"/>
      <c r="BW1542" s="154"/>
      <c r="BX1542" s="154"/>
      <c r="BY1542" s="154"/>
      <c r="BZ1542" s="154"/>
      <c r="CA1542" s="154"/>
      <c r="CB1542" s="154"/>
      <c r="CC1542" s="154"/>
      <c r="CD1542" s="154"/>
      <c r="CE1542" s="154"/>
      <c r="CF1542" s="154"/>
      <c r="CG1542" s="154"/>
      <c r="CH1542" s="154"/>
      <c r="CI1542" s="154"/>
      <c r="CJ1542" s="154"/>
      <c r="CK1542" s="154"/>
      <c r="CL1542" s="154"/>
      <c r="CM1542" s="154"/>
      <c r="CN1542" s="154"/>
      <c r="CO1542" s="154"/>
      <c r="CP1542" s="154"/>
      <c r="CQ1542" s="154"/>
      <c r="CR1542" s="154"/>
      <c r="CS1542" s="154"/>
      <c r="CT1542" s="154"/>
      <c r="CU1542" s="154"/>
      <c r="CV1542" s="154"/>
      <c r="CW1542" s="154"/>
      <c r="CX1542" s="154"/>
      <c r="CY1542" s="154"/>
      <c r="CZ1542" s="154"/>
      <c r="DA1542" s="154"/>
      <c r="DB1542" s="154"/>
      <c r="DC1542" s="154"/>
      <c r="DD1542" s="154"/>
      <c r="DE1542" s="154"/>
      <c r="DF1542" s="154"/>
      <c r="DG1542" s="154"/>
      <c r="DH1542" s="154"/>
      <c r="DI1542" s="154"/>
      <c r="DJ1542" s="154"/>
      <c r="DK1542" s="154"/>
      <c r="DL1542" s="154"/>
      <c r="DM1542" s="154"/>
      <c r="DN1542" s="154"/>
      <c r="DO1542" s="154"/>
      <c r="DP1542" s="154"/>
      <c r="DQ1542" s="154"/>
      <c r="DR1542" s="154"/>
      <c r="DS1542" s="154"/>
      <c r="DT1542" s="154"/>
      <c r="DU1542" s="154"/>
      <c r="DV1542" s="154"/>
      <c r="DW1542" s="154"/>
      <c r="DX1542" s="154"/>
      <c r="DY1542" s="154"/>
      <c r="DZ1542" s="154"/>
      <c r="EA1542" s="154"/>
      <c r="EB1542" s="154"/>
      <c r="EC1542" s="154"/>
      <c r="ED1542" s="154"/>
      <c r="EE1542" s="154"/>
      <c r="EF1542" s="154"/>
      <c r="EG1542" s="154"/>
      <c r="EH1542" s="154"/>
      <c r="EI1542" s="154"/>
      <c r="EJ1542" s="154"/>
      <c r="EK1542" s="154"/>
      <c r="EL1542" s="154"/>
      <c r="EM1542" s="154"/>
      <c r="EN1542" s="154"/>
      <c r="EO1542" s="154"/>
      <c r="EP1542" s="154"/>
      <c r="EQ1542" s="154"/>
      <c r="ER1542" s="154"/>
      <c r="ES1542" s="154"/>
      <c r="ET1542" s="154"/>
      <c r="EU1542" s="154"/>
      <c r="EV1542" s="154"/>
    </row>
    <row r="1543" spans="32:152" ht="12.75">
      <c r="AF1543" s="154"/>
      <c r="AG1543" s="154"/>
      <c r="AH1543" s="154"/>
      <c r="AI1543" s="154"/>
      <c r="AJ1543" s="154"/>
      <c r="AK1543" s="154"/>
      <c r="AL1543" s="154"/>
      <c r="AM1543" s="154"/>
      <c r="AN1543" s="154"/>
      <c r="AO1543" s="154"/>
      <c r="AP1543" s="154"/>
      <c r="AQ1543" s="154"/>
      <c r="AR1543" s="154"/>
      <c r="AS1543" s="154"/>
      <c r="AT1543" s="154"/>
      <c r="AU1543" s="154"/>
      <c r="AV1543" s="154"/>
      <c r="AW1543" s="154"/>
      <c r="AX1543" s="154"/>
      <c r="AY1543" s="154"/>
      <c r="AZ1543" s="154"/>
      <c r="BA1543" s="154"/>
      <c r="BB1543" s="154"/>
      <c r="BC1543" s="154"/>
      <c r="BD1543" s="154"/>
      <c r="BE1543" s="154"/>
      <c r="BF1543" s="154"/>
      <c r="BG1543" s="154"/>
      <c r="BH1543" s="154"/>
      <c r="BI1543" s="154"/>
      <c r="BJ1543" s="154"/>
      <c r="BK1543" s="154"/>
      <c r="BL1543" s="154"/>
      <c r="BM1543" s="154"/>
      <c r="BN1543" s="154"/>
      <c r="BO1543" s="154"/>
      <c r="BP1543" s="154"/>
      <c r="BQ1543" s="154"/>
      <c r="BR1543" s="154"/>
      <c r="BS1543" s="154"/>
      <c r="BT1543" s="154"/>
      <c r="BU1543" s="154"/>
      <c r="BV1543" s="154"/>
      <c r="BW1543" s="154"/>
      <c r="BX1543" s="154"/>
      <c r="BY1543" s="154"/>
      <c r="BZ1543" s="154"/>
      <c r="CA1543" s="154"/>
      <c r="CB1543" s="154"/>
      <c r="CC1543" s="154"/>
      <c r="CD1543" s="154"/>
      <c r="CE1543" s="154"/>
      <c r="CF1543" s="154"/>
      <c r="CG1543" s="154"/>
      <c r="CH1543" s="154"/>
      <c r="CI1543" s="154"/>
      <c r="CJ1543" s="154"/>
      <c r="CK1543" s="154"/>
      <c r="CL1543" s="154"/>
      <c r="CM1543" s="154"/>
      <c r="CN1543" s="154"/>
      <c r="CO1543" s="154"/>
      <c r="CP1543" s="154"/>
      <c r="CQ1543" s="154"/>
      <c r="CR1543" s="154"/>
      <c r="CS1543" s="154"/>
      <c r="CT1543" s="154"/>
      <c r="CU1543" s="154"/>
      <c r="CV1543" s="154"/>
      <c r="CW1543" s="154"/>
      <c r="CX1543" s="154"/>
      <c r="CY1543" s="154"/>
      <c r="CZ1543" s="154"/>
      <c r="DA1543" s="154"/>
      <c r="DB1543" s="154"/>
      <c r="DC1543" s="154"/>
      <c r="DD1543" s="154"/>
      <c r="DE1543" s="154"/>
      <c r="DF1543" s="154"/>
      <c r="DG1543" s="154"/>
      <c r="DH1543" s="154"/>
      <c r="DI1543" s="154"/>
      <c r="DJ1543" s="154"/>
      <c r="DK1543" s="154"/>
      <c r="DL1543" s="154"/>
      <c r="DM1543" s="154"/>
      <c r="DN1543" s="154"/>
      <c r="DO1543" s="154"/>
      <c r="DP1543" s="154"/>
      <c r="DQ1543" s="154"/>
      <c r="DR1543" s="154"/>
      <c r="DS1543" s="154"/>
      <c r="DT1543" s="154"/>
      <c r="DU1543" s="154"/>
      <c r="DV1543" s="154"/>
      <c r="DW1543" s="154"/>
      <c r="DX1543" s="154"/>
      <c r="DY1543" s="154"/>
      <c r="DZ1543" s="154"/>
      <c r="EA1543" s="154"/>
      <c r="EB1543" s="154"/>
      <c r="EC1543" s="154"/>
      <c r="ED1543" s="154"/>
      <c r="EE1543" s="154"/>
      <c r="EF1543" s="154"/>
      <c r="EG1543" s="154"/>
      <c r="EH1543" s="154"/>
      <c r="EI1543" s="154"/>
      <c r="EJ1543" s="154"/>
      <c r="EK1543" s="154"/>
      <c r="EL1543" s="154"/>
      <c r="EM1543" s="154"/>
      <c r="EN1543" s="154"/>
      <c r="EO1543" s="154"/>
      <c r="EP1543" s="154"/>
      <c r="EQ1543" s="154"/>
      <c r="ER1543" s="154"/>
      <c r="ES1543" s="154"/>
      <c r="ET1543" s="154"/>
      <c r="EU1543" s="154"/>
      <c r="EV1543" s="154"/>
    </row>
    <row r="1544" spans="32:152" ht="12.75">
      <c r="AF1544" s="154"/>
      <c r="AG1544" s="154"/>
      <c r="AH1544" s="154"/>
      <c r="AI1544" s="154"/>
      <c r="AJ1544" s="154"/>
      <c r="AK1544" s="154"/>
      <c r="AL1544" s="154"/>
      <c r="AM1544" s="154"/>
      <c r="AN1544" s="154"/>
      <c r="AO1544" s="154"/>
      <c r="AP1544" s="154"/>
      <c r="AQ1544" s="154"/>
      <c r="AR1544" s="154"/>
      <c r="AS1544" s="154"/>
      <c r="AT1544" s="154"/>
      <c r="AU1544" s="154"/>
      <c r="AV1544" s="154"/>
      <c r="AW1544" s="154"/>
      <c r="AX1544" s="154"/>
      <c r="AY1544" s="154"/>
      <c r="AZ1544" s="154"/>
      <c r="BA1544" s="154"/>
      <c r="BB1544" s="154"/>
      <c r="BC1544" s="154"/>
      <c r="BD1544" s="154"/>
      <c r="BE1544" s="154"/>
      <c r="BF1544" s="154"/>
      <c r="BG1544" s="154"/>
      <c r="BH1544" s="154"/>
      <c r="BI1544" s="154"/>
      <c r="BJ1544" s="154"/>
      <c r="BK1544" s="154"/>
      <c r="BL1544" s="154"/>
      <c r="BM1544" s="154"/>
      <c r="BN1544" s="154"/>
      <c r="BO1544" s="154"/>
      <c r="BP1544" s="154"/>
      <c r="BQ1544" s="154"/>
      <c r="BR1544" s="154"/>
      <c r="BS1544" s="154"/>
      <c r="BT1544" s="154"/>
      <c r="BU1544" s="154"/>
      <c r="BV1544" s="154"/>
      <c r="BW1544" s="154"/>
      <c r="BX1544" s="154"/>
      <c r="BY1544" s="154"/>
      <c r="BZ1544" s="154"/>
      <c r="CA1544" s="154"/>
      <c r="CB1544" s="154"/>
      <c r="CC1544" s="154"/>
      <c r="CD1544" s="154"/>
      <c r="CE1544" s="154"/>
      <c r="CF1544" s="154"/>
      <c r="CG1544" s="154"/>
      <c r="CH1544" s="154"/>
      <c r="CI1544" s="154"/>
      <c r="CJ1544" s="154"/>
      <c r="CK1544" s="154"/>
      <c r="CL1544" s="154"/>
      <c r="CM1544" s="154"/>
      <c r="CN1544" s="154"/>
      <c r="CO1544" s="154"/>
      <c r="CP1544" s="154"/>
      <c r="CQ1544" s="154"/>
      <c r="CR1544" s="154"/>
      <c r="CS1544" s="154"/>
      <c r="CT1544" s="154"/>
      <c r="CU1544" s="154"/>
      <c r="CV1544" s="154"/>
      <c r="CW1544" s="154"/>
      <c r="CX1544" s="154"/>
      <c r="CY1544" s="154"/>
      <c r="CZ1544" s="154"/>
      <c r="DA1544" s="154"/>
      <c r="DB1544" s="154"/>
      <c r="DC1544" s="154"/>
      <c r="DD1544" s="154"/>
      <c r="DE1544" s="154"/>
      <c r="DF1544" s="154"/>
      <c r="DG1544" s="154"/>
      <c r="DH1544" s="154"/>
      <c r="DI1544" s="154"/>
      <c r="DJ1544" s="154"/>
      <c r="DK1544" s="154"/>
      <c r="DL1544" s="154"/>
      <c r="DM1544" s="154"/>
      <c r="DN1544" s="154"/>
      <c r="DO1544" s="154"/>
      <c r="DP1544" s="154"/>
      <c r="DQ1544" s="154"/>
      <c r="DR1544" s="154"/>
      <c r="DS1544" s="154"/>
      <c r="DT1544" s="154"/>
      <c r="DU1544" s="154"/>
      <c r="DV1544" s="154"/>
      <c r="DW1544" s="154"/>
      <c r="DX1544" s="154"/>
      <c r="DY1544" s="154"/>
      <c r="DZ1544" s="154"/>
      <c r="EA1544" s="154"/>
      <c r="EB1544" s="154"/>
      <c r="EC1544" s="154"/>
      <c r="ED1544" s="154"/>
      <c r="EE1544" s="154"/>
      <c r="EF1544" s="154"/>
      <c r="EG1544" s="154"/>
      <c r="EH1544" s="154"/>
      <c r="EI1544" s="154"/>
      <c r="EJ1544" s="154"/>
      <c r="EK1544" s="154"/>
      <c r="EL1544" s="154"/>
      <c r="EM1544" s="154"/>
      <c r="EN1544" s="154"/>
      <c r="EO1544" s="154"/>
      <c r="EP1544" s="154"/>
      <c r="EQ1544" s="154"/>
      <c r="ER1544" s="154"/>
      <c r="ES1544" s="154"/>
      <c r="ET1544" s="154"/>
      <c r="EU1544" s="154"/>
      <c r="EV1544" s="154"/>
    </row>
    <row r="1545" spans="32:152" ht="12.75">
      <c r="AF1545" s="154"/>
      <c r="AG1545" s="154"/>
      <c r="AH1545" s="154"/>
      <c r="AI1545" s="154"/>
      <c r="AJ1545" s="154"/>
      <c r="AK1545" s="154"/>
      <c r="AL1545" s="154"/>
      <c r="AM1545" s="154"/>
      <c r="AN1545" s="154"/>
      <c r="AO1545" s="154"/>
      <c r="AP1545" s="154"/>
      <c r="AQ1545" s="154"/>
      <c r="AR1545" s="154"/>
      <c r="AS1545" s="154"/>
      <c r="AT1545" s="154"/>
      <c r="AU1545" s="154"/>
      <c r="AV1545" s="154"/>
      <c r="AW1545" s="154"/>
      <c r="AX1545" s="154"/>
      <c r="AY1545" s="154"/>
      <c r="AZ1545" s="154"/>
      <c r="BA1545" s="154"/>
      <c r="BB1545" s="154"/>
      <c r="BC1545" s="154"/>
      <c r="BD1545" s="154"/>
      <c r="BE1545" s="154"/>
      <c r="BF1545" s="154"/>
      <c r="BG1545" s="154"/>
      <c r="BH1545" s="154"/>
      <c r="BI1545" s="154"/>
      <c r="BJ1545" s="154"/>
      <c r="BK1545" s="154"/>
      <c r="BL1545" s="154"/>
      <c r="BM1545" s="154"/>
      <c r="BN1545" s="154"/>
      <c r="BO1545" s="154"/>
      <c r="BP1545" s="154"/>
      <c r="BQ1545" s="154"/>
      <c r="BR1545" s="154"/>
      <c r="BS1545" s="154"/>
      <c r="BT1545" s="154"/>
      <c r="BU1545" s="154"/>
      <c r="BV1545" s="154"/>
      <c r="BW1545" s="154"/>
      <c r="BX1545" s="154"/>
      <c r="BY1545" s="154"/>
      <c r="BZ1545" s="154"/>
      <c r="CA1545" s="154"/>
      <c r="CB1545" s="154"/>
      <c r="CC1545" s="154"/>
      <c r="CD1545" s="154"/>
      <c r="CE1545" s="154"/>
      <c r="CF1545" s="154"/>
      <c r="CG1545" s="154"/>
      <c r="CH1545" s="154"/>
      <c r="CI1545" s="154"/>
      <c r="CJ1545" s="154"/>
      <c r="CK1545" s="154"/>
      <c r="CL1545" s="154"/>
      <c r="CM1545" s="154"/>
      <c r="CN1545" s="154"/>
      <c r="CO1545" s="154"/>
      <c r="CP1545" s="154"/>
      <c r="CQ1545" s="154"/>
      <c r="CR1545" s="154"/>
      <c r="CS1545" s="154"/>
      <c r="CT1545" s="154"/>
      <c r="CU1545" s="154"/>
      <c r="CV1545" s="154"/>
      <c r="CW1545" s="154"/>
      <c r="CX1545" s="154"/>
      <c r="CY1545" s="154"/>
      <c r="CZ1545" s="154"/>
      <c r="DA1545" s="154"/>
      <c r="DB1545" s="154"/>
      <c r="DC1545" s="154"/>
      <c r="DD1545" s="154"/>
      <c r="DE1545" s="154"/>
      <c r="DF1545" s="154"/>
      <c r="DG1545" s="154"/>
      <c r="DH1545" s="154"/>
      <c r="DI1545" s="154"/>
      <c r="DJ1545" s="154"/>
      <c r="DK1545" s="154"/>
      <c r="DL1545" s="154"/>
      <c r="DM1545" s="154"/>
      <c r="DN1545" s="154"/>
      <c r="DO1545" s="154"/>
      <c r="DP1545" s="154"/>
      <c r="DQ1545" s="154"/>
      <c r="DR1545" s="154"/>
      <c r="DS1545" s="154"/>
      <c r="DT1545" s="154"/>
      <c r="DU1545" s="154"/>
      <c r="DV1545" s="154"/>
      <c r="DW1545" s="154"/>
      <c r="DX1545" s="154"/>
      <c r="DY1545" s="154"/>
      <c r="DZ1545" s="154"/>
      <c r="EA1545" s="154"/>
      <c r="EB1545" s="154"/>
      <c r="EC1545" s="154"/>
      <c r="ED1545" s="154"/>
      <c r="EE1545" s="154"/>
      <c r="EF1545" s="154"/>
      <c r="EG1545" s="154"/>
      <c r="EH1545" s="154"/>
      <c r="EI1545" s="154"/>
      <c r="EJ1545" s="154"/>
      <c r="EK1545" s="154"/>
      <c r="EL1545" s="154"/>
      <c r="EM1545" s="154"/>
      <c r="EN1545" s="154"/>
      <c r="EO1545" s="154"/>
      <c r="EP1545" s="154"/>
      <c r="EQ1545" s="154"/>
      <c r="ER1545" s="154"/>
      <c r="ES1545" s="154"/>
      <c r="ET1545" s="154"/>
      <c r="EU1545" s="154"/>
      <c r="EV1545" s="154"/>
    </row>
    <row r="1546" spans="32:152" ht="12.75">
      <c r="AF1546" s="154"/>
      <c r="AG1546" s="154"/>
      <c r="AH1546" s="154"/>
      <c r="AI1546" s="154"/>
      <c r="AJ1546" s="154"/>
      <c r="AK1546" s="154"/>
      <c r="AL1546" s="154"/>
      <c r="AM1546" s="154"/>
      <c r="AN1546" s="154"/>
      <c r="AO1546" s="154"/>
      <c r="AP1546" s="154"/>
      <c r="AQ1546" s="154"/>
      <c r="AR1546" s="154"/>
      <c r="AS1546" s="154"/>
      <c r="AT1546" s="154"/>
      <c r="AU1546" s="154"/>
      <c r="AV1546" s="154"/>
      <c r="AW1546" s="154"/>
      <c r="AX1546" s="154"/>
      <c r="AY1546" s="154"/>
      <c r="AZ1546" s="154"/>
      <c r="BA1546" s="154"/>
      <c r="BB1546" s="154"/>
      <c r="BC1546" s="154"/>
      <c r="BD1546" s="154"/>
      <c r="BE1546" s="154"/>
      <c r="BF1546" s="154"/>
      <c r="BG1546" s="154"/>
      <c r="BH1546" s="154"/>
      <c r="BI1546" s="154"/>
      <c r="BJ1546" s="154"/>
      <c r="BK1546" s="154"/>
      <c r="BL1546" s="154"/>
      <c r="BM1546" s="154"/>
      <c r="BN1546" s="154"/>
      <c r="BO1546" s="154"/>
      <c r="BP1546" s="154"/>
      <c r="BQ1546" s="154"/>
      <c r="BR1546" s="154"/>
      <c r="BS1546" s="154"/>
      <c r="BT1546" s="154"/>
      <c r="BU1546" s="154"/>
      <c r="BV1546" s="154"/>
      <c r="BW1546" s="154"/>
      <c r="BX1546" s="154"/>
      <c r="BY1546" s="154"/>
      <c r="BZ1546" s="154"/>
      <c r="CA1546" s="154"/>
      <c r="CB1546" s="154"/>
      <c r="CC1546" s="154"/>
      <c r="CD1546" s="154"/>
      <c r="CE1546" s="154"/>
      <c r="CF1546" s="154"/>
      <c r="CG1546" s="154"/>
      <c r="CH1546" s="154"/>
      <c r="CI1546" s="154"/>
      <c r="CJ1546" s="154"/>
      <c r="CK1546" s="154"/>
      <c r="CL1546" s="154"/>
      <c r="CM1546" s="154"/>
      <c r="CN1546" s="154"/>
      <c r="CO1546" s="154"/>
      <c r="CP1546" s="154"/>
      <c r="CQ1546" s="154"/>
      <c r="CR1546" s="154"/>
      <c r="CS1546" s="154"/>
      <c r="CT1546" s="154"/>
      <c r="CU1546" s="154"/>
      <c r="CV1546" s="154"/>
      <c r="CW1546" s="154"/>
      <c r="CX1546" s="154"/>
      <c r="CY1546" s="154"/>
      <c r="CZ1546" s="154"/>
      <c r="DA1546" s="154"/>
      <c r="DB1546" s="154"/>
      <c r="DC1546" s="154"/>
      <c r="DD1546" s="154"/>
      <c r="DE1546" s="154"/>
      <c r="DF1546" s="154"/>
      <c r="DG1546" s="154"/>
      <c r="DH1546" s="154"/>
      <c r="DI1546" s="154"/>
      <c r="DJ1546" s="154"/>
      <c r="DK1546" s="154"/>
      <c r="DL1546" s="154"/>
      <c r="DM1546" s="154"/>
      <c r="DN1546" s="154"/>
      <c r="DO1546" s="154"/>
      <c r="DP1546" s="154"/>
      <c r="DQ1546" s="154"/>
      <c r="DR1546" s="154"/>
      <c r="DS1546" s="154"/>
      <c r="DT1546" s="154"/>
      <c r="DU1546" s="154"/>
      <c r="DV1546" s="154"/>
      <c r="DW1546" s="154"/>
      <c r="DX1546" s="154"/>
      <c r="DY1546" s="154"/>
      <c r="DZ1546" s="154"/>
      <c r="EA1546" s="154"/>
      <c r="EB1546" s="154"/>
      <c r="EC1546" s="154"/>
      <c r="ED1546" s="154"/>
      <c r="EE1546" s="154"/>
      <c r="EF1546" s="154"/>
      <c r="EG1546" s="154"/>
      <c r="EH1546" s="154"/>
      <c r="EI1546" s="154"/>
      <c r="EJ1546" s="154"/>
      <c r="EK1546" s="154"/>
      <c r="EL1546" s="154"/>
      <c r="EM1546" s="154"/>
      <c r="EN1546" s="154"/>
      <c r="EO1546" s="154"/>
      <c r="EP1546" s="154"/>
      <c r="EQ1546" s="154"/>
      <c r="ER1546" s="154"/>
      <c r="ES1546" s="154"/>
      <c r="ET1546" s="154"/>
      <c r="EU1546" s="154"/>
      <c r="EV1546" s="154"/>
    </row>
    <row r="1547" spans="32:152" ht="12.75">
      <c r="AF1547" s="154"/>
      <c r="AG1547" s="154"/>
      <c r="AH1547" s="154"/>
      <c r="AI1547" s="154"/>
      <c r="AJ1547" s="154"/>
      <c r="AK1547" s="154"/>
      <c r="AL1547" s="154"/>
      <c r="AM1547" s="154"/>
      <c r="AN1547" s="154"/>
      <c r="AO1547" s="154"/>
      <c r="AP1547" s="154"/>
      <c r="AQ1547" s="154"/>
      <c r="AR1547" s="154"/>
      <c r="AS1547" s="154"/>
      <c r="AT1547" s="154"/>
      <c r="AU1547" s="154"/>
      <c r="AV1547" s="154"/>
      <c r="AW1547" s="154"/>
      <c r="AX1547" s="154"/>
      <c r="AY1547" s="154"/>
      <c r="AZ1547" s="154"/>
      <c r="BA1547" s="154"/>
      <c r="BB1547" s="154"/>
      <c r="BC1547" s="154"/>
      <c r="BD1547" s="154"/>
      <c r="BE1547" s="154"/>
      <c r="BF1547" s="154"/>
      <c r="BG1547" s="154"/>
      <c r="BH1547" s="154"/>
      <c r="BI1547" s="154"/>
      <c r="BJ1547" s="154"/>
      <c r="BK1547" s="154"/>
      <c r="BL1547" s="154"/>
      <c r="BM1547" s="154"/>
      <c r="BN1547" s="154"/>
      <c r="BO1547" s="154"/>
      <c r="BP1547" s="154"/>
      <c r="BQ1547" s="154"/>
      <c r="BR1547" s="154"/>
      <c r="BS1547" s="154"/>
      <c r="BT1547" s="154"/>
      <c r="BU1547" s="154"/>
      <c r="BV1547" s="154"/>
      <c r="BW1547" s="154"/>
      <c r="BX1547" s="154"/>
      <c r="BY1547" s="154"/>
      <c r="BZ1547" s="154"/>
      <c r="CA1547" s="154"/>
      <c r="CB1547" s="154"/>
      <c r="CC1547" s="154"/>
      <c r="CD1547" s="154"/>
      <c r="CE1547" s="154"/>
      <c r="CF1547" s="154"/>
      <c r="CG1547" s="154"/>
      <c r="CH1547" s="154"/>
      <c r="CI1547" s="154"/>
      <c r="CJ1547" s="154"/>
      <c r="CK1547" s="154"/>
      <c r="CL1547" s="154"/>
      <c r="CM1547" s="154"/>
      <c r="CN1547" s="154"/>
      <c r="CO1547" s="154"/>
      <c r="CP1547" s="154"/>
      <c r="CQ1547" s="154"/>
      <c r="CR1547" s="154"/>
      <c r="CS1547" s="154"/>
      <c r="CT1547" s="154"/>
      <c r="CU1547" s="154"/>
      <c r="CV1547" s="154"/>
      <c r="CW1547" s="154"/>
      <c r="CX1547" s="154"/>
      <c r="CY1547" s="154"/>
      <c r="CZ1547" s="154"/>
      <c r="DA1547" s="154"/>
      <c r="DB1547" s="154"/>
      <c r="DC1547" s="154"/>
      <c r="DD1547" s="154"/>
      <c r="DE1547" s="154"/>
      <c r="DF1547" s="154"/>
      <c r="DG1547" s="154"/>
      <c r="DH1547" s="154"/>
      <c r="DI1547" s="154"/>
      <c r="DJ1547" s="154"/>
      <c r="DK1547" s="154"/>
      <c r="DL1547" s="154"/>
      <c r="DM1547" s="154"/>
      <c r="DN1547" s="154"/>
      <c r="DO1547" s="154"/>
      <c r="DP1547" s="154"/>
      <c r="DQ1547" s="154"/>
      <c r="DR1547" s="154"/>
      <c r="DS1547" s="154"/>
      <c r="DT1547" s="154"/>
      <c r="DU1547" s="154"/>
      <c r="DV1547" s="154"/>
      <c r="DW1547" s="154"/>
      <c r="DX1547" s="154"/>
      <c r="DY1547" s="154"/>
      <c r="DZ1547" s="154"/>
      <c r="EA1547" s="154"/>
      <c r="EB1547" s="154"/>
      <c r="EC1547" s="154"/>
      <c r="ED1547" s="154"/>
      <c r="EE1547" s="154"/>
      <c r="EF1547" s="154"/>
      <c r="EG1547" s="154"/>
      <c r="EH1547" s="154"/>
      <c r="EI1547" s="154"/>
      <c r="EJ1547" s="154"/>
      <c r="EK1547" s="154"/>
      <c r="EL1547" s="154"/>
      <c r="EM1547" s="154"/>
      <c r="EN1547" s="154"/>
      <c r="EO1547" s="154"/>
      <c r="EP1547" s="154"/>
      <c r="EQ1547" s="154"/>
      <c r="ER1547" s="154"/>
      <c r="ES1547" s="154"/>
      <c r="ET1547" s="154"/>
      <c r="EU1547" s="154"/>
      <c r="EV1547" s="154"/>
    </row>
    <row r="1548" spans="32:152" ht="12.75">
      <c r="AF1548" s="154"/>
      <c r="AG1548" s="154"/>
      <c r="AH1548" s="154"/>
      <c r="AI1548" s="154"/>
      <c r="AJ1548" s="154"/>
      <c r="AK1548" s="154"/>
      <c r="AL1548" s="154"/>
      <c r="AM1548" s="154"/>
      <c r="AN1548" s="154"/>
      <c r="AO1548" s="154"/>
      <c r="AP1548" s="154"/>
      <c r="AQ1548" s="154"/>
      <c r="AR1548" s="154"/>
      <c r="AS1548" s="154"/>
      <c r="AT1548" s="154"/>
      <c r="AU1548" s="154"/>
      <c r="AV1548" s="154"/>
      <c r="AW1548" s="154"/>
      <c r="AX1548" s="154"/>
      <c r="AY1548" s="154"/>
      <c r="AZ1548" s="154"/>
      <c r="BA1548" s="154"/>
      <c r="BB1548" s="154"/>
      <c r="BC1548" s="154"/>
      <c r="BD1548" s="154"/>
      <c r="BE1548" s="154"/>
      <c r="BF1548" s="154"/>
      <c r="BG1548" s="154"/>
      <c r="BH1548" s="154"/>
      <c r="BI1548" s="154"/>
      <c r="BJ1548" s="154"/>
      <c r="BK1548" s="154"/>
      <c r="BL1548" s="154"/>
      <c r="BM1548" s="154"/>
      <c r="BN1548" s="154"/>
      <c r="BO1548" s="154"/>
      <c r="BP1548" s="154"/>
      <c r="BQ1548" s="154"/>
      <c r="BR1548" s="154"/>
      <c r="BS1548" s="154"/>
      <c r="BT1548" s="154"/>
      <c r="BU1548" s="154"/>
      <c r="BV1548" s="154"/>
      <c r="BW1548" s="154"/>
      <c r="BX1548" s="154"/>
      <c r="BY1548" s="154"/>
      <c r="BZ1548" s="154"/>
      <c r="CA1548" s="154"/>
      <c r="CB1548" s="154"/>
      <c r="CC1548" s="154"/>
      <c r="CD1548" s="154"/>
      <c r="CE1548" s="154"/>
      <c r="CF1548" s="154"/>
      <c r="CG1548" s="154"/>
      <c r="CH1548" s="154"/>
      <c r="CI1548" s="154"/>
      <c r="CJ1548" s="154"/>
      <c r="CK1548" s="154"/>
      <c r="CL1548" s="154"/>
      <c r="CM1548" s="154"/>
      <c r="CN1548" s="154"/>
      <c r="CO1548" s="154"/>
      <c r="CP1548" s="154"/>
      <c r="CQ1548" s="154"/>
      <c r="CR1548" s="154"/>
      <c r="CS1548" s="154"/>
      <c r="CT1548" s="154"/>
      <c r="CU1548" s="154"/>
      <c r="CV1548" s="154"/>
      <c r="CW1548" s="154"/>
      <c r="CX1548" s="154"/>
      <c r="CY1548" s="154"/>
      <c r="CZ1548" s="154"/>
      <c r="DA1548" s="154"/>
      <c r="DB1548" s="154"/>
      <c r="DC1548" s="154"/>
      <c r="DD1548" s="154"/>
      <c r="DE1548" s="154"/>
      <c r="DF1548" s="154"/>
      <c r="DG1548" s="154"/>
      <c r="DH1548" s="154"/>
      <c r="DI1548" s="154"/>
      <c r="DJ1548" s="154"/>
      <c r="DK1548" s="154"/>
      <c r="DL1548" s="154"/>
      <c r="DM1548" s="154"/>
      <c r="DN1548" s="154"/>
      <c r="DO1548" s="154"/>
      <c r="DP1548" s="154"/>
      <c r="DQ1548" s="154"/>
      <c r="DR1548" s="154"/>
      <c r="DS1548" s="154"/>
      <c r="DT1548" s="154"/>
      <c r="DU1548" s="154"/>
      <c r="DV1548" s="154"/>
      <c r="DW1548" s="154"/>
      <c r="DX1548" s="154"/>
      <c r="DY1548" s="154"/>
      <c r="DZ1548" s="154"/>
      <c r="EA1548" s="154"/>
      <c r="EB1548" s="154"/>
      <c r="EC1548" s="154"/>
      <c r="ED1548" s="154"/>
      <c r="EE1548" s="154"/>
      <c r="EF1548" s="154"/>
      <c r="EG1548" s="154"/>
      <c r="EH1548" s="154"/>
      <c r="EI1548" s="154"/>
      <c r="EJ1548" s="154"/>
      <c r="EK1548" s="154"/>
      <c r="EL1548" s="154"/>
      <c r="EM1548" s="154"/>
      <c r="EN1548" s="154"/>
      <c r="EO1548" s="154"/>
      <c r="EP1548" s="154"/>
      <c r="EQ1548" s="154"/>
      <c r="ER1548" s="154"/>
      <c r="ES1548" s="154"/>
      <c r="ET1548" s="154"/>
      <c r="EU1548" s="154"/>
      <c r="EV1548" s="154"/>
    </row>
    <row r="1549" spans="32:152" ht="12.75">
      <c r="AF1549" s="154"/>
      <c r="AG1549" s="154"/>
      <c r="AH1549" s="154"/>
      <c r="AI1549" s="154"/>
      <c r="AJ1549" s="154"/>
      <c r="AK1549" s="154"/>
      <c r="AL1549" s="154"/>
      <c r="AM1549" s="154"/>
      <c r="AN1549" s="154"/>
      <c r="AO1549" s="154"/>
      <c r="AP1549" s="154"/>
      <c r="AQ1549" s="154"/>
      <c r="AR1549" s="154"/>
      <c r="AS1549" s="154"/>
      <c r="AT1549" s="154"/>
      <c r="AU1549" s="154"/>
      <c r="AV1549" s="154"/>
      <c r="AW1549" s="154"/>
      <c r="AX1549" s="154"/>
      <c r="AY1549" s="154"/>
      <c r="AZ1549" s="154"/>
      <c r="BA1549" s="154"/>
      <c r="BB1549" s="154"/>
      <c r="BC1549" s="154"/>
      <c r="BD1549" s="154"/>
      <c r="BE1549" s="154"/>
      <c r="BF1549" s="154"/>
      <c r="BG1549" s="154"/>
      <c r="BH1549" s="154"/>
      <c r="BI1549" s="154"/>
      <c r="BJ1549" s="154"/>
      <c r="BK1549" s="154"/>
      <c r="BL1549" s="154"/>
      <c r="BM1549" s="154"/>
      <c r="BN1549" s="154"/>
      <c r="BO1549" s="154"/>
      <c r="BP1549" s="154"/>
      <c r="BQ1549" s="154"/>
      <c r="BR1549" s="154"/>
      <c r="BS1549" s="154"/>
      <c r="BT1549" s="154"/>
      <c r="BU1549" s="154"/>
      <c r="BV1549" s="154"/>
      <c r="BW1549" s="154"/>
      <c r="BX1549" s="154"/>
      <c r="BY1549" s="154"/>
      <c r="BZ1549" s="154"/>
      <c r="CA1549" s="154"/>
      <c r="CB1549" s="154"/>
      <c r="CC1549" s="154"/>
      <c r="CD1549" s="154"/>
      <c r="CE1549" s="154"/>
      <c r="CF1549" s="154"/>
      <c r="CG1549" s="154"/>
      <c r="CH1549" s="154"/>
      <c r="CI1549" s="154"/>
      <c r="CJ1549" s="154"/>
      <c r="CK1549" s="154"/>
      <c r="CL1549" s="154"/>
      <c r="CM1549" s="154"/>
      <c r="CN1549" s="154"/>
      <c r="CO1549" s="154"/>
      <c r="CP1549" s="154"/>
      <c r="CQ1549" s="154"/>
      <c r="CR1549" s="154"/>
      <c r="CS1549" s="154"/>
      <c r="CT1549" s="154"/>
      <c r="CU1549" s="154"/>
      <c r="CV1549" s="154"/>
      <c r="CW1549" s="154"/>
      <c r="CX1549" s="154"/>
      <c r="CY1549" s="154"/>
      <c r="CZ1549" s="154"/>
      <c r="DA1549" s="154"/>
      <c r="DB1549" s="154"/>
      <c r="DC1549" s="154"/>
      <c r="DD1549" s="154"/>
      <c r="DE1549" s="154"/>
      <c r="DF1549" s="154"/>
      <c r="DG1549" s="154"/>
      <c r="DH1549" s="154"/>
      <c r="DI1549" s="154"/>
      <c r="DJ1549" s="154"/>
      <c r="DK1549" s="154"/>
      <c r="DL1549" s="154"/>
      <c r="DM1549" s="154"/>
      <c r="DN1549" s="154"/>
      <c r="DO1549" s="154"/>
      <c r="DP1549" s="154"/>
      <c r="DQ1549" s="154"/>
      <c r="DR1549" s="154"/>
      <c r="DS1549" s="154"/>
      <c r="DT1549" s="154"/>
      <c r="DU1549" s="154"/>
      <c r="DV1549" s="154"/>
      <c r="DW1549" s="154"/>
      <c r="DX1549" s="154"/>
      <c r="DY1549" s="154"/>
      <c r="DZ1549" s="154"/>
      <c r="EA1549" s="154"/>
      <c r="EB1549" s="154"/>
      <c r="EC1549" s="154"/>
      <c r="ED1549" s="154"/>
      <c r="EE1549" s="154"/>
      <c r="EF1549" s="154"/>
      <c r="EG1549" s="154"/>
      <c r="EH1549" s="154"/>
      <c r="EI1549" s="154"/>
      <c r="EJ1549" s="154"/>
      <c r="EK1549" s="154"/>
      <c r="EL1549" s="154"/>
      <c r="EM1549" s="154"/>
      <c r="EN1549" s="154"/>
      <c r="EO1549" s="154"/>
      <c r="EP1549" s="154"/>
      <c r="EQ1549" s="154"/>
      <c r="ER1549" s="154"/>
      <c r="ES1549" s="154"/>
      <c r="ET1549" s="154"/>
      <c r="EU1549" s="154"/>
      <c r="EV1549" s="154"/>
    </row>
    <row r="1550" spans="32:152" ht="12.75">
      <c r="AF1550" s="154"/>
      <c r="AG1550" s="154"/>
      <c r="AH1550" s="154"/>
      <c r="AI1550" s="154"/>
      <c r="AJ1550" s="154"/>
      <c r="AK1550" s="154"/>
      <c r="AL1550" s="154"/>
      <c r="AM1550" s="154"/>
      <c r="AN1550" s="154"/>
      <c r="AO1550" s="154"/>
      <c r="AP1550" s="154"/>
      <c r="AQ1550" s="154"/>
      <c r="AR1550" s="154"/>
      <c r="AS1550" s="154"/>
      <c r="AT1550" s="154"/>
      <c r="AU1550" s="154"/>
      <c r="AV1550" s="154"/>
      <c r="AW1550" s="154"/>
      <c r="AX1550" s="154"/>
      <c r="AY1550" s="154"/>
      <c r="AZ1550" s="154"/>
      <c r="BA1550" s="154"/>
      <c r="BB1550" s="154"/>
      <c r="BC1550" s="154"/>
      <c r="BD1550" s="154"/>
      <c r="BE1550" s="154"/>
      <c r="BF1550" s="154"/>
      <c r="BG1550" s="154"/>
      <c r="BH1550" s="154"/>
      <c r="BI1550" s="154"/>
      <c r="BJ1550" s="154"/>
      <c r="BK1550" s="154"/>
      <c r="BL1550" s="154"/>
      <c r="BM1550" s="154"/>
      <c r="BN1550" s="154"/>
      <c r="BO1550" s="154"/>
      <c r="BP1550" s="154"/>
      <c r="BQ1550" s="154"/>
      <c r="BR1550" s="154"/>
      <c r="BS1550" s="154"/>
      <c r="BT1550" s="154"/>
      <c r="BU1550" s="154"/>
      <c r="BV1550" s="154"/>
      <c r="BW1550" s="154"/>
      <c r="BX1550" s="154"/>
      <c r="BY1550" s="154"/>
      <c r="BZ1550" s="154"/>
      <c r="CA1550" s="154"/>
      <c r="CB1550" s="154"/>
      <c r="CC1550" s="154"/>
      <c r="CD1550" s="154"/>
      <c r="CE1550" s="154"/>
      <c r="CF1550" s="154"/>
      <c r="CG1550" s="154"/>
      <c r="CH1550" s="154"/>
      <c r="CI1550" s="154"/>
      <c r="CJ1550" s="154"/>
      <c r="CK1550" s="154"/>
      <c r="CL1550" s="154"/>
      <c r="CM1550" s="154"/>
      <c r="CN1550" s="154"/>
      <c r="CO1550" s="154"/>
      <c r="CP1550" s="154"/>
      <c r="CQ1550" s="154"/>
      <c r="CR1550" s="154"/>
      <c r="CS1550" s="154"/>
      <c r="CT1550" s="154"/>
      <c r="CU1550" s="154"/>
      <c r="CV1550" s="154"/>
      <c r="CW1550" s="154"/>
      <c r="CX1550" s="154"/>
      <c r="CY1550" s="154"/>
      <c r="CZ1550" s="154"/>
      <c r="DA1550" s="154"/>
      <c r="DB1550" s="154"/>
      <c r="DC1550" s="154"/>
      <c r="DD1550" s="154"/>
      <c r="DE1550" s="154"/>
      <c r="DF1550" s="154"/>
      <c r="DG1550" s="154"/>
      <c r="DH1550" s="154"/>
      <c r="DI1550" s="154"/>
      <c r="DJ1550" s="154"/>
      <c r="DK1550" s="154"/>
      <c r="DL1550" s="154"/>
      <c r="DM1550" s="154"/>
      <c r="DN1550" s="154"/>
      <c r="DO1550" s="154"/>
      <c r="DP1550" s="154"/>
      <c r="DQ1550" s="154"/>
      <c r="DR1550" s="154"/>
      <c r="DS1550" s="154"/>
      <c r="DT1550" s="154"/>
      <c r="DU1550" s="154"/>
      <c r="DV1550" s="154"/>
      <c r="DW1550" s="154"/>
      <c r="DX1550" s="154"/>
      <c r="DY1550" s="154"/>
      <c r="DZ1550" s="154"/>
      <c r="EA1550" s="154"/>
      <c r="EB1550" s="154"/>
      <c r="EC1550" s="154"/>
      <c r="ED1550" s="154"/>
      <c r="EE1550" s="154"/>
      <c r="EF1550" s="154"/>
      <c r="EG1550" s="154"/>
      <c r="EH1550" s="154"/>
      <c r="EI1550" s="154"/>
      <c r="EJ1550" s="154"/>
      <c r="EK1550" s="154"/>
      <c r="EL1550" s="154"/>
      <c r="EM1550" s="154"/>
      <c r="EN1550" s="154"/>
      <c r="EO1550" s="154"/>
      <c r="EP1550" s="154"/>
      <c r="EQ1550" s="154"/>
      <c r="ER1550" s="154"/>
      <c r="ES1550" s="154"/>
      <c r="ET1550" s="154"/>
      <c r="EU1550" s="154"/>
      <c r="EV1550" s="154"/>
    </row>
    <row r="1551" spans="32:152" ht="12.75">
      <c r="AF1551" s="154"/>
      <c r="AG1551" s="154"/>
      <c r="AH1551" s="154"/>
      <c r="AI1551" s="154"/>
      <c r="AJ1551" s="154"/>
      <c r="AK1551" s="154"/>
      <c r="AL1551" s="154"/>
      <c r="AM1551" s="154"/>
      <c r="AN1551" s="154"/>
      <c r="AO1551" s="154"/>
      <c r="AP1551" s="154"/>
      <c r="AQ1551" s="154"/>
      <c r="AR1551" s="154"/>
      <c r="AS1551" s="154"/>
      <c r="AT1551" s="154"/>
      <c r="AU1551" s="154"/>
      <c r="AV1551" s="154"/>
      <c r="AW1551" s="154"/>
      <c r="AX1551" s="154"/>
      <c r="AY1551" s="154"/>
      <c r="AZ1551" s="154"/>
      <c r="BA1551" s="154"/>
      <c r="BB1551" s="154"/>
      <c r="BC1551" s="154"/>
      <c r="BD1551" s="154"/>
      <c r="BE1551" s="154"/>
      <c r="BF1551" s="154"/>
      <c r="BG1551" s="154"/>
      <c r="BH1551" s="154"/>
      <c r="BI1551" s="154"/>
      <c r="BJ1551" s="154"/>
      <c r="BK1551" s="154"/>
      <c r="BL1551" s="154"/>
      <c r="BM1551" s="154"/>
      <c r="BN1551" s="154"/>
      <c r="BO1551" s="154"/>
      <c r="BP1551" s="154"/>
      <c r="BQ1551" s="154"/>
      <c r="BR1551" s="154"/>
      <c r="BS1551" s="154"/>
      <c r="BT1551" s="154"/>
      <c r="BU1551" s="154"/>
      <c r="BV1551" s="154"/>
      <c r="BW1551" s="154"/>
      <c r="BX1551" s="154"/>
      <c r="BY1551" s="154"/>
      <c r="BZ1551" s="154"/>
      <c r="CA1551" s="154"/>
      <c r="CB1551" s="154"/>
      <c r="CC1551" s="154"/>
      <c r="CD1551" s="154"/>
      <c r="CE1551" s="154"/>
      <c r="CF1551" s="154"/>
      <c r="CG1551" s="154"/>
      <c r="CH1551" s="154"/>
      <c r="CI1551" s="154"/>
      <c r="CJ1551" s="154"/>
      <c r="CK1551" s="154"/>
      <c r="CL1551" s="154"/>
      <c r="CM1551" s="154"/>
      <c r="CN1551" s="154"/>
      <c r="CO1551" s="154"/>
      <c r="CP1551" s="154"/>
      <c r="CQ1551" s="154"/>
      <c r="CR1551" s="154"/>
      <c r="CS1551" s="154"/>
      <c r="CT1551" s="154"/>
      <c r="CU1551" s="154"/>
      <c r="CV1551" s="154"/>
      <c r="CW1551" s="154"/>
      <c r="CX1551" s="154"/>
      <c r="CY1551" s="154"/>
      <c r="CZ1551" s="154"/>
      <c r="DA1551" s="154"/>
      <c r="DB1551" s="154"/>
      <c r="DC1551" s="154"/>
      <c r="DD1551" s="154"/>
      <c r="DE1551" s="154"/>
      <c r="DF1551" s="154"/>
      <c r="DG1551" s="154"/>
      <c r="DH1551" s="154"/>
      <c r="DI1551" s="154"/>
      <c r="DJ1551" s="154"/>
      <c r="DK1551" s="154"/>
      <c r="DL1551" s="154"/>
      <c r="DM1551" s="154"/>
      <c r="DN1551" s="154"/>
      <c r="DO1551" s="154"/>
      <c r="DP1551" s="154"/>
      <c r="DQ1551" s="154"/>
      <c r="DR1551" s="154"/>
      <c r="DS1551" s="154"/>
      <c r="DT1551" s="154"/>
      <c r="DU1551" s="154"/>
      <c r="DV1551" s="154"/>
      <c r="DW1551" s="154"/>
      <c r="DX1551" s="154"/>
      <c r="DY1551" s="154"/>
      <c r="DZ1551" s="154"/>
      <c r="EA1551" s="154"/>
      <c r="EB1551" s="154"/>
      <c r="EC1551" s="154"/>
      <c r="ED1551" s="154"/>
      <c r="EE1551" s="154"/>
      <c r="EF1551" s="154"/>
      <c r="EG1551" s="154"/>
      <c r="EH1551" s="154"/>
      <c r="EI1551" s="154"/>
      <c r="EJ1551" s="154"/>
      <c r="EK1551" s="154"/>
      <c r="EL1551" s="154"/>
      <c r="EM1551" s="154"/>
      <c r="EN1551" s="154"/>
      <c r="EO1551" s="154"/>
      <c r="EP1551" s="154"/>
      <c r="EQ1551" s="154"/>
      <c r="ER1551" s="154"/>
      <c r="ES1551" s="154"/>
      <c r="ET1551" s="154"/>
      <c r="EU1551" s="154"/>
      <c r="EV1551" s="154"/>
    </row>
    <row r="1552" spans="32:152" ht="12.75">
      <c r="AF1552" s="154"/>
      <c r="AG1552" s="154"/>
      <c r="AH1552" s="154"/>
      <c r="AI1552" s="154"/>
      <c r="AJ1552" s="154"/>
      <c r="AK1552" s="154"/>
      <c r="AL1552" s="154"/>
      <c r="AM1552" s="154"/>
      <c r="AN1552" s="154"/>
      <c r="AO1552" s="154"/>
      <c r="AP1552" s="154"/>
      <c r="AQ1552" s="154"/>
      <c r="AR1552" s="154"/>
      <c r="AS1552" s="154"/>
      <c r="AT1552" s="154"/>
      <c r="AU1552" s="154"/>
      <c r="AV1552" s="154"/>
      <c r="AW1552" s="154"/>
      <c r="AX1552" s="154"/>
      <c r="AY1552" s="154"/>
      <c r="AZ1552" s="154"/>
      <c r="BA1552" s="154"/>
      <c r="BB1552" s="154"/>
      <c r="BC1552" s="154"/>
      <c r="BD1552" s="154"/>
      <c r="BE1552" s="154"/>
      <c r="BF1552" s="154"/>
      <c r="BG1552" s="154"/>
      <c r="BH1552" s="154"/>
      <c r="BI1552" s="154"/>
      <c r="BJ1552" s="154"/>
      <c r="BK1552" s="154"/>
      <c r="BL1552" s="154"/>
      <c r="BM1552" s="154"/>
      <c r="BN1552" s="154"/>
      <c r="BO1552" s="154"/>
      <c r="BP1552" s="154"/>
      <c r="BQ1552" s="154"/>
      <c r="BR1552" s="154"/>
      <c r="BS1552" s="154"/>
      <c r="BT1552" s="154"/>
      <c r="BU1552" s="154"/>
      <c r="BV1552" s="154"/>
      <c r="BW1552" s="154"/>
      <c r="BX1552" s="154"/>
      <c r="BY1552" s="154"/>
      <c r="BZ1552" s="154"/>
      <c r="CA1552" s="154"/>
      <c r="CB1552" s="154"/>
      <c r="CC1552" s="154"/>
      <c r="CD1552" s="154"/>
      <c r="CE1552" s="154"/>
      <c r="CF1552" s="154"/>
      <c r="CG1552" s="154"/>
      <c r="CH1552" s="154"/>
      <c r="CI1552" s="154"/>
      <c r="CJ1552" s="154"/>
      <c r="CK1552" s="154"/>
      <c r="CL1552" s="154"/>
      <c r="CM1552" s="154"/>
      <c r="CN1552" s="154"/>
      <c r="CO1552" s="154"/>
      <c r="CP1552" s="154"/>
      <c r="CQ1552" s="154"/>
      <c r="CR1552" s="154"/>
      <c r="CS1552" s="154"/>
      <c r="CT1552" s="154"/>
      <c r="CU1552" s="154"/>
      <c r="CV1552" s="154"/>
      <c r="CW1552" s="154"/>
      <c r="CX1552" s="154"/>
      <c r="CY1552" s="154"/>
      <c r="CZ1552" s="154"/>
      <c r="DA1552" s="154"/>
      <c r="DB1552" s="154"/>
      <c r="DC1552" s="154"/>
      <c r="DD1552" s="154"/>
      <c r="DE1552" s="154"/>
      <c r="DF1552" s="154"/>
      <c r="DG1552" s="154"/>
      <c r="DH1552" s="154"/>
      <c r="DI1552" s="154"/>
      <c r="DJ1552" s="154"/>
      <c r="DK1552" s="154"/>
      <c r="DL1552" s="154"/>
      <c r="DM1552" s="154"/>
      <c r="DN1552" s="154"/>
      <c r="DO1552" s="154"/>
      <c r="DP1552" s="154"/>
      <c r="DQ1552" s="154"/>
      <c r="DR1552" s="154"/>
      <c r="DS1552" s="154"/>
      <c r="DT1552" s="154"/>
      <c r="DU1552" s="154"/>
      <c r="DV1552" s="154"/>
      <c r="DW1552" s="154"/>
      <c r="DX1552" s="154"/>
      <c r="DY1552" s="154"/>
      <c r="DZ1552" s="154"/>
      <c r="EA1552" s="154"/>
      <c r="EB1552" s="154"/>
      <c r="EC1552" s="154"/>
      <c r="ED1552" s="154"/>
      <c r="EE1552" s="154"/>
      <c r="EF1552" s="154"/>
      <c r="EG1552" s="154"/>
      <c r="EH1552" s="154"/>
      <c r="EI1552" s="154"/>
      <c r="EJ1552" s="154"/>
      <c r="EK1552" s="154"/>
      <c r="EL1552" s="154"/>
      <c r="EM1552" s="154"/>
      <c r="EN1552" s="154"/>
      <c r="EO1552" s="154"/>
      <c r="EP1552" s="154"/>
      <c r="EQ1552" s="154"/>
      <c r="ER1552" s="154"/>
      <c r="ES1552" s="154"/>
      <c r="ET1552" s="154"/>
      <c r="EU1552" s="154"/>
      <c r="EV1552" s="154"/>
    </row>
    <row r="1553" spans="32:152" ht="12.75">
      <c r="AF1553" s="154"/>
      <c r="AG1553" s="154"/>
      <c r="AH1553" s="154"/>
      <c r="AI1553" s="154"/>
      <c r="AJ1553" s="154"/>
      <c r="AK1553" s="154"/>
      <c r="AL1553" s="154"/>
      <c r="AM1553" s="154"/>
      <c r="AN1553" s="154"/>
      <c r="AO1553" s="154"/>
      <c r="AP1553" s="154"/>
      <c r="AQ1553" s="154"/>
      <c r="AR1553" s="154"/>
      <c r="AS1553" s="154"/>
      <c r="AT1553" s="154"/>
      <c r="AU1553" s="154"/>
      <c r="AV1553" s="154"/>
      <c r="AW1553" s="154"/>
      <c r="AX1553" s="154"/>
      <c r="AY1553" s="154"/>
      <c r="AZ1553" s="154"/>
      <c r="BA1553" s="154"/>
      <c r="BB1553" s="154"/>
      <c r="BC1553" s="154"/>
      <c r="BD1553" s="154"/>
      <c r="BE1553" s="154"/>
      <c r="BF1553" s="154"/>
      <c r="BG1553" s="154"/>
      <c r="BH1553" s="154"/>
      <c r="BI1553" s="154"/>
      <c r="BJ1553" s="154"/>
      <c r="BK1553" s="154"/>
      <c r="BL1553" s="154"/>
      <c r="BM1553" s="154"/>
      <c r="BN1553" s="154"/>
      <c r="BO1553" s="154"/>
      <c r="BP1553" s="154"/>
      <c r="BQ1553" s="154"/>
      <c r="BR1553" s="154"/>
      <c r="BS1553" s="154"/>
      <c r="BT1553" s="154"/>
      <c r="BU1553" s="154"/>
      <c r="BV1553" s="154"/>
      <c r="BW1553" s="154"/>
      <c r="BX1553" s="154"/>
      <c r="BY1553" s="154"/>
      <c r="BZ1553" s="154"/>
      <c r="CA1553" s="154"/>
      <c r="CB1553" s="154"/>
      <c r="CC1553" s="154"/>
      <c r="CD1553" s="154"/>
      <c r="CE1553" s="154"/>
      <c r="CF1553" s="154"/>
      <c r="CG1553" s="154"/>
      <c r="CH1553" s="154"/>
      <c r="CI1553" s="154"/>
      <c r="CJ1553" s="154"/>
      <c r="CK1553" s="154"/>
      <c r="CL1553" s="154"/>
      <c r="CM1553" s="154"/>
      <c r="CN1553" s="154"/>
      <c r="CO1553" s="154"/>
      <c r="CP1553" s="154"/>
      <c r="CQ1553" s="154"/>
      <c r="CR1553" s="154"/>
      <c r="CS1553" s="154"/>
      <c r="CT1553" s="154"/>
      <c r="CU1553" s="154"/>
      <c r="CV1553" s="154"/>
      <c r="CW1553" s="154"/>
      <c r="CX1553" s="154"/>
      <c r="CY1553" s="154"/>
      <c r="CZ1553" s="154"/>
      <c r="DA1553" s="154"/>
      <c r="DB1553" s="154"/>
      <c r="DC1553" s="154"/>
      <c r="DD1553" s="154"/>
      <c r="DE1553" s="154"/>
      <c r="DF1553" s="154"/>
      <c r="DG1553" s="154"/>
      <c r="DH1553" s="154"/>
      <c r="DI1553" s="154"/>
      <c r="DJ1553" s="154"/>
      <c r="DK1553" s="154"/>
      <c r="DL1553" s="154"/>
      <c r="DM1553" s="154"/>
      <c r="DN1553" s="154"/>
      <c r="DO1553" s="154"/>
      <c r="DP1553" s="154"/>
      <c r="DQ1553" s="154"/>
      <c r="DR1553" s="154"/>
      <c r="DS1553" s="154"/>
      <c r="DT1553" s="154"/>
      <c r="DU1553" s="154"/>
      <c r="DV1553" s="154"/>
      <c r="DW1553" s="154"/>
      <c r="DX1553" s="154"/>
      <c r="DY1553" s="154"/>
      <c r="DZ1553" s="154"/>
      <c r="EA1553" s="154"/>
      <c r="EB1553" s="154"/>
      <c r="EC1553" s="154"/>
      <c r="ED1553" s="154"/>
      <c r="EE1553" s="154"/>
      <c r="EF1553" s="154"/>
      <c r="EG1553" s="154"/>
      <c r="EH1553" s="154"/>
      <c r="EI1553" s="154"/>
      <c r="EJ1553" s="154"/>
      <c r="EK1553" s="154"/>
      <c r="EL1553" s="154"/>
      <c r="EM1553" s="154"/>
      <c r="EN1553" s="154"/>
      <c r="EO1553" s="154"/>
      <c r="EP1553" s="154"/>
      <c r="EQ1553" s="154"/>
      <c r="ER1553" s="154"/>
      <c r="ES1553" s="154"/>
      <c r="ET1553" s="154"/>
      <c r="EU1553" s="154"/>
      <c r="EV1553" s="154"/>
    </row>
    <row r="1554" spans="32:152" ht="12.75">
      <c r="AF1554" s="154"/>
      <c r="AG1554" s="154"/>
      <c r="AH1554" s="154"/>
      <c r="AI1554" s="154"/>
      <c r="AJ1554" s="154"/>
      <c r="AK1554" s="154"/>
      <c r="AL1554" s="154"/>
      <c r="AM1554" s="154"/>
      <c r="AN1554" s="154"/>
      <c r="AO1554" s="154"/>
      <c r="AP1554" s="154"/>
      <c r="AQ1554" s="154"/>
      <c r="AR1554" s="154"/>
      <c r="AS1554" s="154"/>
      <c r="AT1554" s="154"/>
      <c r="AU1554" s="154"/>
      <c r="AV1554" s="154"/>
      <c r="AW1554" s="154"/>
      <c r="AX1554" s="154"/>
      <c r="AY1554" s="154"/>
      <c r="AZ1554" s="154"/>
      <c r="BA1554" s="154"/>
      <c r="BB1554" s="154"/>
      <c r="BC1554" s="154"/>
      <c r="BD1554" s="154"/>
      <c r="BE1554" s="154"/>
      <c r="BF1554" s="154"/>
      <c r="BG1554" s="154"/>
      <c r="BH1554" s="154"/>
      <c r="BI1554" s="154"/>
      <c r="BJ1554" s="154"/>
      <c r="BK1554" s="154"/>
      <c r="BL1554" s="154"/>
      <c r="BM1554" s="154"/>
      <c r="BN1554" s="154"/>
      <c r="BO1554" s="154"/>
      <c r="BP1554" s="154"/>
      <c r="BQ1554" s="154"/>
      <c r="BR1554" s="154"/>
      <c r="BS1554" s="154"/>
      <c r="BT1554" s="154"/>
      <c r="BU1554" s="154"/>
      <c r="BV1554" s="154"/>
      <c r="BW1554" s="154"/>
      <c r="BX1554" s="154"/>
      <c r="BY1554" s="154"/>
      <c r="BZ1554" s="154"/>
      <c r="CA1554" s="154"/>
      <c r="CB1554" s="154"/>
      <c r="CC1554" s="154"/>
      <c r="CD1554" s="154"/>
      <c r="CE1554" s="154"/>
      <c r="CF1554" s="154"/>
      <c r="CG1554" s="154"/>
      <c r="CH1554" s="154"/>
      <c r="CI1554" s="154"/>
      <c r="CJ1554" s="154"/>
      <c r="CK1554" s="154"/>
      <c r="CL1554" s="154"/>
      <c r="CM1554" s="154"/>
      <c r="CN1554" s="154"/>
      <c r="CO1554" s="154"/>
      <c r="CP1554" s="154"/>
      <c r="CQ1554" s="154"/>
      <c r="CR1554" s="154"/>
      <c r="CS1554" s="154"/>
      <c r="CT1554" s="154"/>
      <c r="CU1554" s="154"/>
      <c r="CV1554" s="154"/>
      <c r="CW1554" s="154"/>
      <c r="CX1554" s="154"/>
      <c r="CY1554" s="154"/>
      <c r="CZ1554" s="154"/>
      <c r="DA1554" s="154"/>
      <c r="DB1554" s="154"/>
      <c r="DC1554" s="154"/>
      <c r="DD1554" s="154"/>
      <c r="DE1554" s="154"/>
      <c r="DF1554" s="154"/>
      <c r="DG1554" s="154"/>
      <c r="DH1554" s="154"/>
      <c r="DI1554" s="154"/>
      <c r="DJ1554" s="154"/>
      <c r="DK1554" s="154"/>
      <c r="DL1554" s="154"/>
      <c r="DM1554" s="154"/>
      <c r="DN1554" s="154"/>
      <c r="DO1554" s="154"/>
      <c r="DP1554" s="154"/>
      <c r="DQ1554" s="154"/>
      <c r="DR1554" s="154"/>
      <c r="DS1554" s="154"/>
      <c r="DT1554" s="154"/>
      <c r="DU1554" s="154"/>
      <c r="DV1554" s="154"/>
      <c r="DW1554" s="154"/>
      <c r="DX1554" s="154"/>
      <c r="DY1554" s="154"/>
      <c r="DZ1554" s="154"/>
      <c r="EA1554" s="154"/>
      <c r="EB1554" s="154"/>
      <c r="EC1554" s="154"/>
      <c r="ED1554" s="154"/>
      <c r="EE1554" s="154"/>
      <c r="EF1554" s="154"/>
      <c r="EG1554" s="154"/>
      <c r="EH1554" s="154"/>
      <c r="EI1554" s="154"/>
      <c r="EJ1554" s="154"/>
      <c r="EK1554" s="154"/>
      <c r="EL1554" s="154"/>
      <c r="EM1554" s="154"/>
      <c r="EN1554" s="154"/>
      <c r="EO1554" s="154"/>
      <c r="EP1554" s="154"/>
      <c r="EQ1554" s="154"/>
      <c r="ER1554" s="154"/>
      <c r="ES1554" s="154"/>
      <c r="ET1554" s="154"/>
      <c r="EU1554" s="154"/>
      <c r="EV1554" s="154"/>
    </row>
    <row r="1555" spans="32:152" ht="12.75">
      <c r="AF1555" s="154"/>
      <c r="AG1555" s="154"/>
      <c r="AH1555" s="154"/>
      <c r="AI1555" s="154"/>
      <c r="AJ1555" s="154"/>
      <c r="AK1555" s="154"/>
      <c r="AL1555" s="154"/>
      <c r="AM1555" s="154"/>
      <c r="AN1555" s="154"/>
      <c r="AO1555" s="154"/>
      <c r="AP1555" s="154"/>
      <c r="AQ1555" s="154"/>
      <c r="AR1555" s="154"/>
      <c r="AS1555" s="154"/>
      <c r="AT1555" s="154"/>
      <c r="AU1555" s="154"/>
      <c r="AV1555" s="154"/>
      <c r="AW1555" s="154"/>
      <c r="AX1555" s="154"/>
      <c r="AY1555" s="154"/>
      <c r="AZ1555" s="154"/>
      <c r="BA1555" s="154"/>
      <c r="BB1555" s="154"/>
      <c r="BC1555" s="154"/>
      <c r="BD1555" s="154"/>
      <c r="BE1555" s="154"/>
      <c r="BF1555" s="154"/>
      <c r="BG1555" s="154"/>
      <c r="BH1555" s="154"/>
      <c r="BI1555" s="154"/>
      <c r="BJ1555" s="154"/>
      <c r="BK1555" s="154"/>
      <c r="BL1555" s="154"/>
      <c r="BM1555" s="154"/>
      <c r="BN1555" s="154"/>
      <c r="BO1555" s="154"/>
      <c r="BP1555" s="154"/>
      <c r="BQ1555" s="154"/>
      <c r="BR1555" s="154"/>
      <c r="BS1555" s="154"/>
      <c r="BT1555" s="154"/>
      <c r="BU1555" s="154"/>
      <c r="BV1555" s="154"/>
      <c r="BW1555" s="154"/>
      <c r="BX1555" s="154"/>
      <c r="BY1555" s="154"/>
      <c r="BZ1555" s="154"/>
      <c r="CA1555" s="154"/>
      <c r="CB1555" s="154"/>
      <c r="CC1555" s="154"/>
      <c r="CD1555" s="154"/>
      <c r="CE1555" s="154"/>
      <c r="CF1555" s="154"/>
      <c r="CG1555" s="154"/>
      <c r="CH1555" s="154"/>
      <c r="CI1555" s="154"/>
      <c r="CJ1555" s="154"/>
      <c r="CK1555" s="154"/>
      <c r="CL1555" s="154"/>
      <c r="CM1555" s="154"/>
      <c r="CN1555" s="154"/>
      <c r="CO1555" s="154"/>
      <c r="CP1555" s="154"/>
      <c r="CQ1555" s="154"/>
      <c r="CR1555" s="154"/>
      <c r="CS1555" s="154"/>
      <c r="CT1555" s="154"/>
      <c r="CU1555" s="154"/>
      <c r="CV1555" s="154"/>
      <c r="CW1555" s="154"/>
      <c r="CX1555" s="154"/>
      <c r="CY1555" s="154"/>
      <c r="CZ1555" s="154"/>
      <c r="DA1555" s="154"/>
      <c r="DB1555" s="154"/>
      <c r="DC1555" s="154"/>
      <c r="DD1555" s="154"/>
      <c r="DE1555" s="154"/>
      <c r="DF1555" s="154"/>
      <c r="DG1555" s="154"/>
      <c r="DH1555" s="154"/>
      <c r="DI1555" s="154"/>
      <c r="DJ1555" s="154"/>
      <c r="DK1555" s="154"/>
      <c r="DL1555" s="154"/>
      <c r="DM1555" s="154"/>
      <c r="DN1555" s="154"/>
      <c r="DO1555" s="154"/>
      <c r="DP1555" s="154"/>
      <c r="DQ1555" s="154"/>
      <c r="DR1555" s="154"/>
      <c r="DS1555" s="154"/>
      <c r="DT1555" s="154"/>
      <c r="DU1555" s="154"/>
      <c r="DV1555" s="154"/>
      <c r="DW1555" s="154"/>
      <c r="DX1555" s="154"/>
      <c r="DY1555" s="154"/>
      <c r="DZ1555" s="154"/>
      <c r="EA1555" s="154"/>
      <c r="EB1555" s="154"/>
      <c r="EC1555" s="154"/>
      <c r="ED1555" s="154"/>
      <c r="EE1555" s="154"/>
      <c r="EF1555" s="154"/>
      <c r="EG1555" s="154"/>
      <c r="EH1555" s="154"/>
      <c r="EI1555" s="154"/>
      <c r="EJ1555" s="154"/>
      <c r="EK1555" s="154"/>
      <c r="EL1555" s="154"/>
      <c r="EM1555" s="154"/>
      <c r="EN1555" s="154"/>
      <c r="EO1555" s="154"/>
      <c r="EP1555" s="154"/>
      <c r="EQ1555" s="154"/>
      <c r="ER1555" s="154"/>
      <c r="ES1555" s="154"/>
      <c r="ET1555" s="154"/>
      <c r="EU1555" s="154"/>
      <c r="EV1555" s="154"/>
    </row>
    <row r="1556" spans="32:152" ht="12.75">
      <c r="AF1556" s="154"/>
      <c r="AG1556" s="154"/>
      <c r="AH1556" s="154"/>
      <c r="AI1556" s="154"/>
      <c r="AJ1556" s="154"/>
      <c r="AK1556" s="154"/>
      <c r="AL1556" s="154"/>
      <c r="AM1556" s="154"/>
      <c r="AN1556" s="154"/>
      <c r="AO1556" s="154"/>
      <c r="AP1556" s="154"/>
      <c r="AQ1556" s="154"/>
      <c r="AR1556" s="154"/>
      <c r="AS1556" s="154"/>
      <c r="AT1556" s="154"/>
      <c r="AU1556" s="154"/>
      <c r="AV1556" s="154"/>
      <c r="AW1556" s="154"/>
      <c r="AX1556" s="154"/>
      <c r="AY1556" s="154"/>
      <c r="AZ1556" s="154"/>
      <c r="BA1556" s="154"/>
      <c r="BB1556" s="154"/>
      <c r="BC1556" s="154"/>
      <c r="BD1556" s="154"/>
      <c r="BE1556" s="154"/>
      <c r="BF1556" s="154"/>
      <c r="BG1556" s="154"/>
      <c r="BH1556" s="154"/>
      <c r="BI1556" s="154"/>
      <c r="BJ1556" s="154"/>
      <c r="BK1556" s="154"/>
      <c r="BL1556" s="154"/>
      <c r="BM1556" s="154"/>
      <c r="BN1556" s="154"/>
      <c r="BO1556" s="154"/>
      <c r="BP1556" s="154"/>
      <c r="BQ1556" s="154"/>
      <c r="BR1556" s="154"/>
      <c r="BS1556" s="154"/>
      <c r="BT1556" s="154"/>
      <c r="BU1556" s="154"/>
      <c r="BV1556" s="154"/>
      <c r="BW1556" s="154"/>
      <c r="BX1556" s="154"/>
      <c r="BY1556" s="154"/>
      <c r="BZ1556" s="154"/>
      <c r="CA1556" s="154"/>
      <c r="CB1556" s="154"/>
      <c r="CC1556" s="154"/>
      <c r="CD1556" s="154"/>
      <c r="CE1556" s="154"/>
      <c r="CF1556" s="154"/>
      <c r="CG1556" s="154"/>
      <c r="CH1556" s="154"/>
      <c r="CI1556" s="154"/>
      <c r="CJ1556" s="154"/>
      <c r="CK1556" s="154"/>
      <c r="CL1556" s="154"/>
      <c r="CM1556" s="154"/>
      <c r="CN1556" s="154"/>
      <c r="CO1556" s="154"/>
      <c r="CP1556" s="154"/>
      <c r="CQ1556" s="154"/>
      <c r="CR1556" s="154"/>
      <c r="CS1556" s="154"/>
      <c r="CT1556" s="154"/>
      <c r="CU1556" s="154"/>
      <c r="CV1556" s="154"/>
      <c r="CW1556" s="154"/>
      <c r="CX1556" s="154"/>
      <c r="CY1556" s="154"/>
      <c r="CZ1556" s="154"/>
      <c r="DA1556" s="154"/>
      <c r="DB1556" s="154"/>
      <c r="DC1556" s="154"/>
      <c r="DD1556" s="154"/>
      <c r="DE1556" s="154"/>
      <c r="DF1556" s="154"/>
      <c r="DG1556" s="154"/>
      <c r="DH1556" s="154"/>
      <c r="DI1556" s="154"/>
      <c r="DJ1556" s="154"/>
      <c r="DK1556" s="154"/>
      <c r="DL1556" s="154"/>
      <c r="DM1556" s="154"/>
      <c r="DN1556" s="154"/>
      <c r="DO1556" s="154"/>
      <c r="DP1556" s="154"/>
      <c r="DQ1556" s="154"/>
      <c r="DR1556" s="154"/>
      <c r="DS1556" s="154"/>
      <c r="DT1556" s="154"/>
      <c r="DU1556" s="154"/>
      <c r="DV1556" s="154"/>
      <c r="DW1556" s="154"/>
      <c r="DX1556" s="154"/>
      <c r="DY1556" s="154"/>
      <c r="DZ1556" s="154"/>
      <c r="EA1556" s="154"/>
      <c r="EB1556" s="154"/>
      <c r="EC1556" s="154"/>
      <c r="ED1556" s="154"/>
      <c r="EE1556" s="154"/>
      <c r="EF1556" s="154"/>
      <c r="EG1556" s="154"/>
      <c r="EH1556" s="154"/>
      <c r="EI1556" s="154"/>
      <c r="EJ1556" s="154"/>
      <c r="EK1556" s="154"/>
      <c r="EL1556" s="154"/>
      <c r="EM1556" s="154"/>
      <c r="EN1556" s="154"/>
      <c r="EO1556" s="154"/>
      <c r="EP1556" s="154"/>
      <c r="EQ1556" s="154"/>
      <c r="ER1556" s="154"/>
      <c r="ES1556" s="154"/>
      <c r="ET1556" s="154"/>
      <c r="EU1556" s="154"/>
      <c r="EV1556" s="154"/>
    </row>
    <row r="1557" spans="32:152" ht="12.75">
      <c r="AF1557" s="154"/>
      <c r="AG1557" s="154"/>
      <c r="AH1557" s="154"/>
      <c r="AI1557" s="154"/>
      <c r="AJ1557" s="154"/>
      <c r="AK1557" s="154"/>
      <c r="AL1557" s="154"/>
      <c r="AM1557" s="154"/>
      <c r="AN1557" s="154"/>
      <c r="AO1557" s="154"/>
      <c r="AP1557" s="154"/>
      <c r="AQ1557" s="154"/>
      <c r="AR1557" s="154"/>
      <c r="AS1557" s="154"/>
      <c r="AT1557" s="154"/>
      <c r="AU1557" s="154"/>
      <c r="AV1557" s="154"/>
      <c r="AW1557" s="154"/>
      <c r="AX1557" s="154"/>
      <c r="AY1557" s="154"/>
      <c r="AZ1557" s="154"/>
      <c r="BA1557" s="154"/>
      <c r="BB1557" s="154"/>
      <c r="BC1557" s="154"/>
      <c r="BD1557" s="154"/>
      <c r="BE1557" s="154"/>
      <c r="BF1557" s="154"/>
      <c r="BG1557" s="154"/>
      <c r="BH1557" s="154"/>
      <c r="BI1557" s="154"/>
      <c r="BJ1557" s="154"/>
      <c r="BK1557" s="154"/>
      <c r="BL1557" s="154"/>
      <c r="BM1557" s="154"/>
      <c r="BN1557" s="154"/>
      <c r="BO1557" s="154"/>
      <c r="BP1557" s="154"/>
      <c r="BQ1557" s="154"/>
      <c r="BR1557" s="154"/>
      <c r="BS1557" s="154"/>
      <c r="BT1557" s="154"/>
      <c r="BU1557" s="154"/>
      <c r="BV1557" s="154"/>
      <c r="BW1557" s="154"/>
      <c r="BX1557" s="154"/>
      <c r="BY1557" s="154"/>
      <c r="BZ1557" s="154"/>
      <c r="CA1557" s="154"/>
      <c r="CB1557" s="154"/>
      <c r="CC1557" s="154"/>
      <c r="CD1557" s="154"/>
      <c r="CE1557" s="154"/>
      <c r="CF1557" s="154"/>
      <c r="CG1557" s="154"/>
      <c r="CH1557" s="154"/>
      <c r="CI1557" s="154"/>
      <c r="CJ1557" s="154"/>
      <c r="CK1557" s="154"/>
      <c r="CL1557" s="154"/>
      <c r="CM1557" s="154"/>
      <c r="CN1557" s="154"/>
      <c r="CO1557" s="154"/>
      <c r="CP1557" s="154"/>
      <c r="CQ1557" s="154"/>
      <c r="CR1557" s="154"/>
      <c r="CS1557" s="154"/>
      <c r="CT1557" s="154"/>
      <c r="CU1557" s="154"/>
      <c r="CV1557" s="154"/>
      <c r="CW1557" s="154"/>
      <c r="CX1557" s="154"/>
      <c r="CY1557" s="154"/>
      <c r="CZ1557" s="154"/>
      <c r="DA1557" s="154"/>
      <c r="DB1557" s="154"/>
      <c r="DC1557" s="154"/>
      <c r="DD1557" s="154"/>
      <c r="DE1557" s="154"/>
      <c r="DF1557" s="154"/>
      <c r="DG1557" s="154"/>
      <c r="DH1557" s="154"/>
      <c r="DI1557" s="154"/>
      <c r="DJ1557" s="154"/>
      <c r="DK1557" s="154"/>
      <c r="DL1557" s="154"/>
      <c r="DM1557" s="154"/>
      <c r="DN1557" s="154"/>
      <c r="DO1557" s="154"/>
      <c r="DP1557" s="154"/>
      <c r="DQ1557" s="154"/>
      <c r="DR1557" s="154"/>
      <c r="DS1557" s="154"/>
      <c r="DT1557" s="154"/>
      <c r="DU1557" s="154"/>
      <c r="DV1557" s="154"/>
      <c r="DW1557" s="154"/>
      <c r="DX1557" s="154"/>
      <c r="DY1557" s="154"/>
      <c r="DZ1557" s="154"/>
      <c r="EA1557" s="154"/>
      <c r="EB1557" s="154"/>
      <c r="EC1557" s="154"/>
      <c r="ED1557" s="154"/>
      <c r="EE1557" s="154"/>
      <c r="EF1557" s="154"/>
      <c r="EG1557" s="154"/>
      <c r="EH1557" s="154"/>
      <c r="EI1557" s="154"/>
      <c r="EJ1557" s="154"/>
      <c r="EK1557" s="154"/>
      <c r="EL1557" s="154"/>
      <c r="EM1557" s="154"/>
      <c r="EN1557" s="154"/>
      <c r="EO1557" s="154"/>
      <c r="EP1557" s="154"/>
      <c r="EQ1557" s="154"/>
      <c r="ER1557" s="154"/>
      <c r="ES1557" s="154"/>
      <c r="ET1557" s="154"/>
      <c r="EU1557" s="154"/>
      <c r="EV1557" s="154"/>
    </row>
    <row r="1558" spans="32:152" ht="12.75">
      <c r="AF1558" s="154"/>
      <c r="AG1558" s="154"/>
      <c r="AH1558" s="154"/>
      <c r="AI1558" s="154"/>
      <c r="AJ1558" s="154"/>
      <c r="AK1558" s="154"/>
      <c r="AL1558" s="154"/>
      <c r="AM1558" s="154"/>
      <c r="AN1558" s="154"/>
      <c r="AO1558" s="154"/>
      <c r="AP1558" s="154"/>
      <c r="AQ1558" s="154"/>
      <c r="AR1558" s="154"/>
      <c r="AS1558" s="154"/>
      <c r="AT1558" s="154"/>
      <c r="AU1558" s="154"/>
      <c r="AV1558" s="154"/>
      <c r="AW1558" s="154"/>
      <c r="AX1558" s="154"/>
      <c r="AY1558" s="154"/>
      <c r="AZ1558" s="154"/>
      <c r="BA1558" s="154"/>
      <c r="BB1558" s="154"/>
      <c r="BC1558" s="154"/>
      <c r="BD1558" s="154"/>
      <c r="BE1558" s="154"/>
      <c r="BF1558" s="154"/>
      <c r="BG1558" s="154"/>
      <c r="BH1558" s="154"/>
      <c r="BI1558" s="154"/>
      <c r="BJ1558" s="154"/>
      <c r="BK1558" s="154"/>
      <c r="BL1558" s="154"/>
      <c r="BM1558" s="154"/>
      <c r="BN1558" s="154"/>
      <c r="BO1558" s="154"/>
      <c r="BP1558" s="154"/>
      <c r="BQ1558" s="154"/>
      <c r="BR1558" s="154"/>
      <c r="BS1558" s="154"/>
      <c r="BT1558" s="154"/>
      <c r="BU1558" s="154"/>
      <c r="BV1558" s="154"/>
      <c r="BW1558" s="154"/>
      <c r="BX1558" s="154"/>
      <c r="BY1558" s="154"/>
      <c r="BZ1558" s="154"/>
      <c r="CA1558" s="154"/>
      <c r="CB1558" s="154"/>
      <c r="CC1558" s="154"/>
      <c r="CD1558" s="154"/>
      <c r="CE1558" s="154"/>
      <c r="CF1558" s="154"/>
      <c r="CG1558" s="154"/>
      <c r="CH1558" s="154"/>
      <c r="CI1558" s="154"/>
      <c r="CJ1558" s="154"/>
      <c r="CK1558" s="154"/>
      <c r="CL1558" s="154"/>
      <c r="CM1558" s="154"/>
      <c r="CN1558" s="154"/>
      <c r="CO1558" s="154"/>
      <c r="CP1558" s="154"/>
      <c r="CQ1558" s="154"/>
      <c r="CR1558" s="154"/>
      <c r="CS1558" s="154"/>
      <c r="CT1558" s="154"/>
      <c r="CU1558" s="154"/>
      <c r="CV1558" s="154"/>
      <c r="CW1558" s="154"/>
      <c r="CX1558" s="154"/>
      <c r="CY1558" s="154"/>
      <c r="CZ1558" s="154"/>
      <c r="DA1558" s="154"/>
      <c r="DB1558" s="154"/>
      <c r="DC1558" s="154"/>
      <c r="DD1558" s="154"/>
      <c r="DE1558" s="154"/>
      <c r="DF1558" s="154"/>
      <c r="DG1558" s="154"/>
      <c r="DH1558" s="154"/>
      <c r="DI1558" s="154"/>
      <c r="DJ1558" s="154"/>
      <c r="DK1558" s="154"/>
      <c r="DL1558" s="154"/>
      <c r="DM1558" s="154"/>
      <c r="DN1558" s="154"/>
      <c r="DO1558" s="154"/>
      <c r="DP1558" s="154"/>
      <c r="DQ1558" s="154"/>
      <c r="DR1558" s="154"/>
      <c r="DS1558" s="154"/>
      <c r="DT1558" s="154"/>
      <c r="DU1558" s="154"/>
      <c r="DV1558" s="154"/>
      <c r="DW1558" s="154"/>
      <c r="DX1558" s="154"/>
      <c r="DY1558" s="154"/>
      <c r="DZ1558" s="154"/>
      <c r="EA1558" s="154"/>
      <c r="EB1558" s="154"/>
      <c r="EC1558" s="154"/>
      <c r="ED1558" s="154"/>
      <c r="EE1558" s="154"/>
      <c r="EF1558" s="154"/>
      <c r="EG1558" s="154"/>
      <c r="EH1558" s="154"/>
      <c r="EI1558" s="154"/>
      <c r="EJ1558" s="154"/>
      <c r="EK1558" s="154"/>
      <c r="EL1558" s="154"/>
      <c r="EM1558" s="154"/>
      <c r="EN1558" s="154"/>
      <c r="EO1558" s="154"/>
      <c r="EP1558" s="154"/>
      <c r="EQ1558" s="154"/>
      <c r="ER1558" s="154"/>
      <c r="ES1558" s="154"/>
      <c r="ET1558" s="154"/>
      <c r="EU1558" s="154"/>
      <c r="EV1558" s="154"/>
    </row>
    <row r="1559" spans="32:152" ht="12.75">
      <c r="AF1559" s="154"/>
      <c r="AG1559" s="154"/>
      <c r="AH1559" s="154"/>
      <c r="AI1559" s="154"/>
      <c r="AJ1559" s="154"/>
      <c r="AK1559" s="154"/>
      <c r="AL1559" s="154"/>
      <c r="AM1559" s="154"/>
      <c r="AN1559" s="154"/>
      <c r="AO1559" s="154"/>
      <c r="AP1559" s="154"/>
      <c r="AQ1559" s="154"/>
      <c r="AR1559" s="154"/>
      <c r="AS1559" s="154"/>
      <c r="AT1559" s="154"/>
      <c r="AU1559" s="154"/>
      <c r="AV1559" s="154"/>
      <c r="AW1559" s="154"/>
      <c r="AX1559" s="154"/>
      <c r="AY1559" s="154"/>
      <c r="AZ1559" s="154"/>
      <c r="BA1559" s="154"/>
      <c r="BB1559" s="154"/>
      <c r="BC1559" s="154"/>
      <c r="BD1559" s="154"/>
      <c r="BE1559" s="154"/>
      <c r="BF1559" s="154"/>
      <c r="BG1559" s="154"/>
      <c r="BH1559" s="154"/>
      <c r="BI1559" s="154"/>
      <c r="BJ1559" s="154"/>
      <c r="BK1559" s="154"/>
      <c r="BL1559" s="154"/>
      <c r="BM1559" s="154"/>
      <c r="BN1559" s="154"/>
      <c r="BO1559" s="154"/>
      <c r="BP1559" s="154"/>
      <c r="BQ1559" s="154"/>
      <c r="BR1559" s="154"/>
      <c r="BS1559" s="154"/>
      <c r="BT1559" s="154"/>
      <c r="BU1559" s="154"/>
      <c r="BV1559" s="154"/>
      <c r="BW1559" s="154"/>
      <c r="BX1559" s="154"/>
      <c r="BY1559" s="154"/>
      <c r="BZ1559" s="154"/>
      <c r="CA1559" s="154"/>
      <c r="CB1559" s="154"/>
      <c r="CC1559" s="154"/>
      <c r="CD1559" s="154"/>
      <c r="CE1559" s="154"/>
      <c r="CF1559" s="154"/>
      <c r="CG1559" s="154"/>
      <c r="CH1559" s="154"/>
      <c r="CI1559" s="154"/>
      <c r="CJ1559" s="154"/>
      <c r="CK1559" s="154"/>
      <c r="CL1559" s="154"/>
      <c r="CM1559" s="154"/>
      <c r="CN1559" s="154"/>
      <c r="CO1559" s="154"/>
      <c r="CP1559" s="154"/>
      <c r="CQ1559" s="154"/>
      <c r="CR1559" s="154"/>
      <c r="CS1559" s="154"/>
      <c r="CT1559" s="154"/>
      <c r="CU1559" s="154"/>
      <c r="CV1559" s="154"/>
      <c r="CW1559" s="154"/>
      <c r="CX1559" s="154"/>
      <c r="CY1559" s="154"/>
      <c r="CZ1559" s="154"/>
      <c r="DA1559" s="154"/>
      <c r="DB1559" s="154"/>
      <c r="DC1559" s="154"/>
      <c r="DD1559" s="154"/>
      <c r="DE1559" s="154"/>
      <c r="DF1559" s="154"/>
      <c r="DG1559" s="154"/>
      <c r="DH1559" s="154"/>
      <c r="DI1559" s="154"/>
      <c r="DJ1559" s="154"/>
      <c r="DK1559" s="154"/>
      <c r="DL1559" s="154"/>
      <c r="DM1559" s="154"/>
      <c r="DN1559" s="154"/>
      <c r="DO1559" s="154"/>
      <c r="DP1559" s="154"/>
      <c r="DQ1559" s="154"/>
      <c r="DR1559" s="154"/>
      <c r="DS1559" s="154"/>
      <c r="DT1559" s="154"/>
      <c r="DU1559" s="154"/>
      <c r="DV1559" s="154"/>
      <c r="DW1559" s="154"/>
      <c r="DX1559" s="154"/>
      <c r="DY1559" s="154"/>
      <c r="DZ1559" s="154"/>
      <c r="EA1559" s="154"/>
      <c r="EB1559" s="154"/>
      <c r="EC1559" s="154"/>
      <c r="ED1559" s="154"/>
      <c r="EE1559" s="154"/>
      <c r="EF1559" s="154"/>
      <c r="EG1559" s="154"/>
      <c r="EH1559" s="154"/>
      <c r="EI1559" s="154"/>
      <c r="EJ1559" s="154"/>
      <c r="EK1559" s="154"/>
      <c r="EL1559" s="154"/>
      <c r="EM1559" s="154"/>
      <c r="EN1559" s="154"/>
      <c r="EO1559" s="154"/>
      <c r="EP1559" s="154"/>
      <c r="EQ1559" s="154"/>
      <c r="ER1559" s="154"/>
      <c r="ES1559" s="154"/>
      <c r="ET1559" s="154"/>
      <c r="EU1559" s="154"/>
      <c r="EV1559" s="154"/>
    </row>
    <row r="1560" spans="32:152" ht="12.75">
      <c r="AF1560" s="154"/>
      <c r="AG1560" s="154"/>
      <c r="AH1560" s="154"/>
      <c r="AI1560" s="154"/>
      <c r="AJ1560" s="154"/>
      <c r="AK1560" s="154"/>
      <c r="AL1560" s="154"/>
      <c r="AM1560" s="154"/>
      <c r="AN1560" s="154"/>
      <c r="AO1560" s="154"/>
      <c r="AP1560" s="154"/>
      <c r="AQ1560" s="154"/>
      <c r="AR1560" s="154"/>
      <c r="AS1560" s="154"/>
      <c r="AT1560" s="154"/>
      <c r="AU1560" s="154"/>
      <c r="AV1560" s="154"/>
      <c r="AW1560" s="154"/>
      <c r="AX1560" s="154"/>
      <c r="AY1560" s="154"/>
      <c r="AZ1560" s="154"/>
      <c r="BA1560" s="154"/>
      <c r="BB1560" s="154"/>
      <c r="BC1560" s="154"/>
      <c r="BD1560" s="154"/>
      <c r="BE1560" s="154"/>
      <c r="BF1560" s="154"/>
      <c r="BG1560" s="154"/>
      <c r="BH1560" s="154"/>
      <c r="BI1560" s="154"/>
      <c r="BJ1560" s="154"/>
      <c r="BK1560" s="154"/>
      <c r="BL1560" s="154"/>
      <c r="BM1560" s="154"/>
      <c r="BN1560" s="154"/>
      <c r="BO1560" s="154"/>
      <c r="BP1560" s="154"/>
      <c r="BQ1560" s="154"/>
      <c r="BR1560" s="154"/>
      <c r="BS1560" s="154"/>
      <c r="BT1560" s="154"/>
      <c r="BU1560" s="154"/>
      <c r="BV1560" s="154"/>
      <c r="BW1560" s="154"/>
      <c r="BX1560" s="154"/>
      <c r="BY1560" s="154"/>
      <c r="BZ1560" s="154"/>
      <c r="CA1560" s="154"/>
      <c r="CB1560" s="154"/>
      <c r="CC1560" s="154"/>
      <c r="CD1560" s="154"/>
      <c r="CE1560" s="154"/>
      <c r="CF1560" s="154"/>
      <c r="CG1560" s="154"/>
      <c r="CH1560" s="154"/>
      <c r="CI1560" s="154"/>
      <c r="CJ1560" s="154"/>
      <c r="CK1560" s="154"/>
      <c r="CL1560" s="154"/>
      <c r="CM1560" s="154"/>
      <c r="CN1560" s="154"/>
      <c r="CO1560" s="154"/>
      <c r="CP1560" s="154"/>
      <c r="CQ1560" s="154"/>
      <c r="CR1560" s="154"/>
      <c r="CS1560" s="154"/>
      <c r="CT1560" s="154"/>
      <c r="CU1560" s="154"/>
      <c r="CV1560" s="154"/>
      <c r="CW1560" s="154"/>
      <c r="CX1560" s="154"/>
      <c r="CY1560" s="154"/>
      <c r="CZ1560" s="154"/>
      <c r="DA1560" s="154"/>
      <c r="DB1560" s="154"/>
      <c r="DC1560" s="154"/>
      <c r="DD1560" s="154"/>
      <c r="DE1560" s="154"/>
      <c r="DF1560" s="154"/>
      <c r="DG1560" s="154"/>
      <c r="DH1560" s="154"/>
      <c r="DI1560" s="154"/>
      <c r="DJ1560" s="154"/>
      <c r="DK1560" s="154"/>
      <c r="DL1560" s="154"/>
      <c r="DM1560" s="154"/>
      <c r="DN1560" s="154"/>
      <c r="DO1560" s="154"/>
      <c r="DP1560" s="154"/>
      <c r="DQ1560" s="154"/>
      <c r="DR1560" s="154"/>
      <c r="DS1560" s="154"/>
      <c r="DT1560" s="154"/>
      <c r="DU1560" s="154"/>
      <c r="DV1560" s="154"/>
      <c r="DW1560" s="154"/>
      <c r="DX1560" s="154"/>
      <c r="DY1560" s="154"/>
      <c r="DZ1560" s="154"/>
      <c r="EA1560" s="154"/>
      <c r="EB1560" s="154"/>
      <c r="EC1560" s="154"/>
      <c r="ED1560" s="154"/>
      <c r="EE1560" s="154"/>
      <c r="EF1560" s="154"/>
      <c r="EG1560" s="154"/>
      <c r="EH1560" s="154"/>
      <c r="EI1560" s="154"/>
      <c r="EJ1560" s="154"/>
      <c r="EK1560" s="154"/>
      <c r="EL1560" s="154"/>
      <c r="EM1560" s="154"/>
      <c r="EN1560" s="154"/>
      <c r="EO1560" s="154"/>
      <c r="EP1560" s="154"/>
      <c r="EQ1560" s="154"/>
      <c r="ER1560" s="154"/>
      <c r="ES1560" s="154"/>
      <c r="ET1560" s="154"/>
      <c r="EU1560" s="154"/>
      <c r="EV1560" s="154"/>
    </row>
    <row r="1561" spans="32:152" ht="12.75">
      <c r="AF1561" s="154"/>
      <c r="AG1561" s="154"/>
      <c r="AH1561" s="154"/>
      <c r="AI1561" s="154"/>
      <c r="AJ1561" s="154"/>
      <c r="AK1561" s="154"/>
      <c r="AL1561" s="154"/>
      <c r="AM1561" s="154"/>
      <c r="AN1561" s="154"/>
      <c r="AO1561" s="154"/>
      <c r="AP1561" s="154"/>
      <c r="AQ1561" s="154"/>
      <c r="AR1561" s="154"/>
      <c r="AS1561" s="154"/>
      <c r="AT1561" s="154"/>
      <c r="AU1561" s="154"/>
      <c r="AV1561" s="154"/>
      <c r="AW1561" s="154"/>
      <c r="AX1561" s="154"/>
      <c r="AY1561" s="154"/>
      <c r="AZ1561" s="154"/>
      <c r="BA1561" s="154"/>
      <c r="BB1561" s="154"/>
      <c r="BC1561" s="154"/>
      <c r="BD1561" s="154"/>
      <c r="BE1561" s="154"/>
      <c r="BF1561" s="154"/>
      <c r="BG1561" s="154"/>
      <c r="BH1561" s="154"/>
      <c r="BI1561" s="154"/>
      <c r="BJ1561" s="154"/>
      <c r="BK1561" s="154"/>
      <c r="BL1561" s="154"/>
      <c r="BM1561" s="154"/>
      <c r="BN1561" s="154"/>
      <c r="BO1561" s="154"/>
      <c r="BP1561" s="154"/>
      <c r="BQ1561" s="154"/>
      <c r="BR1561" s="154"/>
      <c r="BS1561" s="154"/>
      <c r="BT1561" s="154"/>
      <c r="BU1561" s="154"/>
      <c r="BV1561" s="154"/>
      <c r="BW1561" s="154"/>
      <c r="BX1561" s="154"/>
      <c r="BY1561" s="154"/>
      <c r="BZ1561" s="154"/>
      <c r="CA1561" s="154"/>
      <c r="CB1561" s="154"/>
      <c r="CC1561" s="154"/>
      <c r="CD1561" s="154"/>
      <c r="CE1561" s="154"/>
      <c r="CF1561" s="154"/>
      <c r="CG1561" s="154"/>
      <c r="CH1561" s="154"/>
      <c r="CI1561" s="154"/>
      <c r="CJ1561" s="154"/>
      <c r="CK1561" s="154"/>
      <c r="CL1561" s="154"/>
      <c r="CM1561" s="154"/>
      <c r="CN1561" s="154"/>
      <c r="CO1561" s="154"/>
      <c r="CP1561" s="154"/>
      <c r="CQ1561" s="154"/>
      <c r="CR1561" s="154"/>
      <c r="CS1561" s="154"/>
      <c r="CT1561" s="154"/>
      <c r="CU1561" s="154"/>
      <c r="CV1561" s="154"/>
      <c r="CW1561" s="154"/>
      <c r="CX1561" s="154"/>
      <c r="CY1561" s="154"/>
      <c r="CZ1561" s="154"/>
      <c r="DA1561" s="154"/>
      <c r="DB1561" s="154"/>
      <c r="DC1561" s="154"/>
      <c r="DD1561" s="154"/>
      <c r="DE1561" s="154"/>
      <c r="DF1561" s="154"/>
      <c r="DG1561" s="154"/>
      <c r="DH1561" s="154"/>
      <c r="DI1561" s="154"/>
      <c r="DJ1561" s="154"/>
      <c r="DK1561" s="154"/>
      <c r="DL1561" s="154"/>
      <c r="DM1561" s="154"/>
      <c r="DN1561" s="154"/>
      <c r="DO1561" s="154"/>
      <c r="DP1561" s="154"/>
      <c r="DQ1561" s="154"/>
      <c r="DR1561" s="154"/>
      <c r="DS1561" s="154"/>
      <c r="DT1561" s="154"/>
      <c r="DU1561" s="154"/>
      <c r="DV1561" s="154"/>
      <c r="DW1561" s="154"/>
      <c r="DX1561" s="154"/>
      <c r="DY1561" s="154"/>
      <c r="DZ1561" s="154"/>
      <c r="EA1561" s="154"/>
      <c r="EB1561" s="154"/>
      <c r="EC1561" s="154"/>
      <c r="ED1561" s="154"/>
      <c r="EE1561" s="154"/>
      <c r="EF1561" s="154"/>
      <c r="EG1561" s="154"/>
      <c r="EH1561" s="154"/>
      <c r="EI1561" s="154"/>
      <c r="EJ1561" s="154"/>
      <c r="EK1561" s="154"/>
      <c r="EL1561" s="154"/>
      <c r="EM1561" s="154"/>
      <c r="EN1561" s="154"/>
      <c r="EO1561" s="154"/>
      <c r="EP1561" s="154"/>
      <c r="EQ1561" s="154"/>
      <c r="ER1561" s="154"/>
      <c r="ES1561" s="154"/>
      <c r="ET1561" s="154"/>
      <c r="EU1561" s="154"/>
      <c r="EV1561" s="154"/>
    </row>
    <row r="1562" spans="32:152" ht="12.75">
      <c r="AF1562" s="154"/>
      <c r="AG1562" s="154"/>
      <c r="AH1562" s="154"/>
      <c r="AI1562" s="154"/>
      <c r="AJ1562" s="154"/>
      <c r="AK1562" s="154"/>
      <c r="AL1562" s="154"/>
      <c r="AM1562" s="154"/>
      <c r="AN1562" s="154"/>
      <c r="AO1562" s="154"/>
      <c r="AP1562" s="154"/>
      <c r="AQ1562" s="154"/>
      <c r="AR1562" s="154"/>
      <c r="AS1562" s="154"/>
      <c r="AT1562" s="154"/>
      <c r="AU1562" s="154"/>
      <c r="AV1562" s="154"/>
      <c r="AW1562" s="154"/>
      <c r="AX1562" s="154"/>
      <c r="AY1562" s="154"/>
      <c r="AZ1562" s="154"/>
      <c r="BA1562" s="154"/>
      <c r="BB1562" s="154"/>
      <c r="BC1562" s="154"/>
      <c r="BD1562" s="154"/>
      <c r="BE1562" s="154"/>
      <c r="BF1562" s="154"/>
      <c r="BG1562" s="154"/>
      <c r="BH1562" s="154"/>
      <c r="BI1562" s="154"/>
      <c r="BJ1562" s="154"/>
      <c r="BK1562" s="154"/>
      <c r="BL1562" s="154"/>
      <c r="BM1562" s="154"/>
      <c r="BN1562" s="154"/>
      <c r="BO1562" s="154"/>
      <c r="BP1562" s="154"/>
      <c r="BQ1562" s="154"/>
      <c r="BR1562" s="154"/>
      <c r="BS1562" s="154"/>
      <c r="BT1562" s="154"/>
      <c r="BU1562" s="154"/>
      <c r="BV1562" s="154"/>
      <c r="BW1562" s="154"/>
      <c r="BX1562" s="154"/>
      <c r="BY1562" s="154"/>
      <c r="BZ1562" s="154"/>
      <c r="CA1562" s="154"/>
      <c r="CB1562" s="154"/>
      <c r="CC1562" s="154"/>
      <c r="CD1562" s="154"/>
      <c r="CE1562" s="154"/>
      <c r="CF1562" s="154"/>
      <c r="CG1562" s="154"/>
      <c r="CH1562" s="154"/>
      <c r="CI1562" s="154"/>
      <c r="CJ1562" s="154"/>
      <c r="CK1562" s="154"/>
      <c r="CL1562" s="154"/>
      <c r="CM1562" s="154"/>
      <c r="CN1562" s="154"/>
      <c r="CO1562" s="154"/>
      <c r="CP1562" s="154"/>
      <c r="CQ1562" s="154"/>
      <c r="CR1562" s="154"/>
      <c r="CS1562" s="154"/>
      <c r="CT1562" s="154"/>
      <c r="CU1562" s="154"/>
      <c r="CV1562" s="154"/>
      <c r="CW1562" s="154"/>
      <c r="CX1562" s="154"/>
      <c r="CY1562" s="154"/>
      <c r="CZ1562" s="154"/>
      <c r="DA1562" s="154"/>
      <c r="DB1562" s="154"/>
      <c r="DC1562" s="154"/>
      <c r="DD1562" s="154"/>
      <c r="DE1562" s="154"/>
      <c r="DF1562" s="154"/>
      <c r="DG1562" s="154"/>
      <c r="DH1562" s="154"/>
      <c r="DI1562" s="154"/>
      <c r="DJ1562" s="154"/>
      <c r="DK1562" s="154"/>
      <c r="DL1562" s="154"/>
      <c r="DM1562" s="154"/>
      <c r="DN1562" s="154"/>
      <c r="DO1562" s="154"/>
      <c r="DP1562" s="154"/>
      <c r="DQ1562" s="154"/>
      <c r="DR1562" s="154"/>
      <c r="DS1562" s="154"/>
      <c r="DT1562" s="154"/>
      <c r="DU1562" s="154"/>
      <c r="DV1562" s="154"/>
      <c r="DW1562" s="154"/>
      <c r="DX1562" s="154"/>
      <c r="DY1562" s="154"/>
      <c r="DZ1562" s="154"/>
      <c r="EA1562" s="154"/>
      <c r="EB1562" s="154"/>
      <c r="EC1562" s="154"/>
      <c r="ED1562" s="154"/>
      <c r="EE1562" s="154"/>
      <c r="EF1562" s="154"/>
      <c r="EG1562" s="154"/>
      <c r="EH1562" s="154"/>
      <c r="EI1562" s="154"/>
      <c r="EJ1562" s="154"/>
      <c r="EK1562" s="154"/>
      <c r="EL1562" s="154"/>
      <c r="EM1562" s="154"/>
      <c r="EN1562" s="154"/>
      <c r="EO1562" s="154"/>
      <c r="EP1562" s="154"/>
      <c r="EQ1562" s="154"/>
      <c r="ER1562" s="154"/>
      <c r="ES1562" s="154"/>
      <c r="ET1562" s="154"/>
      <c r="EU1562" s="154"/>
      <c r="EV1562" s="154"/>
    </row>
    <row r="1563" spans="32:152" ht="12.75">
      <c r="AF1563" s="154"/>
      <c r="AG1563" s="154"/>
      <c r="AH1563" s="154"/>
      <c r="AI1563" s="154"/>
      <c r="AJ1563" s="154"/>
      <c r="AK1563" s="154"/>
      <c r="AL1563" s="154"/>
      <c r="AM1563" s="154"/>
      <c r="AN1563" s="154"/>
      <c r="AO1563" s="154"/>
      <c r="AP1563" s="154"/>
      <c r="AQ1563" s="154"/>
      <c r="AR1563" s="154"/>
      <c r="AS1563" s="154"/>
      <c r="AT1563" s="154"/>
      <c r="AU1563" s="154"/>
      <c r="AV1563" s="154"/>
      <c r="AW1563" s="154"/>
      <c r="AX1563" s="154"/>
      <c r="AY1563" s="154"/>
      <c r="AZ1563" s="154"/>
      <c r="BA1563" s="154"/>
      <c r="BB1563" s="154"/>
      <c r="BC1563" s="154"/>
      <c r="BD1563" s="154"/>
      <c r="BE1563" s="154"/>
      <c r="BF1563" s="154"/>
      <c r="BG1563" s="154"/>
      <c r="BH1563" s="154"/>
      <c r="BI1563" s="154"/>
      <c r="BJ1563" s="154"/>
      <c r="BK1563" s="154"/>
      <c r="BL1563" s="154"/>
      <c r="BM1563" s="154"/>
      <c r="BN1563" s="154"/>
      <c r="BO1563" s="154"/>
      <c r="BP1563" s="154"/>
      <c r="BQ1563" s="154"/>
      <c r="BR1563" s="154"/>
      <c r="BS1563" s="154"/>
      <c r="BT1563" s="154"/>
      <c r="BU1563" s="154"/>
      <c r="BV1563" s="154"/>
      <c r="BW1563" s="154"/>
      <c r="BX1563" s="154"/>
      <c r="BY1563" s="154"/>
      <c r="BZ1563" s="154"/>
      <c r="CA1563" s="154"/>
      <c r="CB1563" s="154"/>
      <c r="CC1563" s="154"/>
      <c r="CD1563" s="154"/>
      <c r="CE1563" s="154"/>
      <c r="CF1563" s="154"/>
      <c r="CG1563" s="154"/>
      <c r="CH1563" s="154"/>
      <c r="CI1563" s="154"/>
      <c r="CJ1563" s="154"/>
      <c r="CK1563" s="154"/>
      <c r="CL1563" s="154"/>
      <c r="CM1563" s="154"/>
      <c r="CN1563" s="154"/>
      <c r="CO1563" s="154"/>
      <c r="CP1563" s="154"/>
      <c r="CQ1563" s="154"/>
      <c r="CR1563" s="154"/>
      <c r="CS1563" s="154"/>
      <c r="CT1563" s="154"/>
      <c r="CU1563" s="154"/>
      <c r="CV1563" s="154"/>
      <c r="CW1563" s="154"/>
      <c r="CX1563" s="154"/>
      <c r="CY1563" s="154"/>
      <c r="CZ1563" s="154"/>
      <c r="DA1563" s="154"/>
      <c r="DB1563" s="154"/>
      <c r="DC1563" s="154"/>
      <c r="DD1563" s="154"/>
      <c r="DE1563" s="154"/>
      <c r="DF1563" s="154"/>
      <c r="DG1563" s="154"/>
      <c r="DH1563" s="154"/>
      <c r="DI1563" s="154"/>
      <c r="DJ1563" s="154"/>
      <c r="DK1563" s="154"/>
      <c r="DL1563" s="154"/>
      <c r="DM1563" s="154"/>
      <c r="DN1563" s="154"/>
      <c r="DO1563" s="154"/>
      <c r="DP1563" s="154"/>
      <c r="DQ1563" s="154"/>
      <c r="DR1563" s="154"/>
      <c r="DS1563" s="154"/>
      <c r="DT1563" s="154"/>
      <c r="DU1563" s="154"/>
      <c r="DV1563" s="154"/>
      <c r="DW1563" s="154"/>
      <c r="DX1563" s="154"/>
      <c r="DY1563" s="154"/>
      <c r="DZ1563" s="154"/>
      <c r="EA1563" s="154"/>
      <c r="EB1563" s="154"/>
      <c r="EC1563" s="154"/>
      <c r="ED1563" s="154"/>
      <c r="EE1563" s="154"/>
      <c r="EF1563" s="154"/>
      <c r="EG1563" s="154"/>
      <c r="EH1563" s="154"/>
      <c r="EI1563" s="154"/>
      <c r="EJ1563" s="154"/>
      <c r="EK1563" s="154"/>
      <c r="EL1563" s="154"/>
      <c r="EM1563" s="154"/>
      <c r="EN1563" s="154"/>
      <c r="EO1563" s="154"/>
      <c r="EP1563" s="154"/>
      <c r="EQ1563" s="154"/>
      <c r="ER1563" s="154"/>
      <c r="ES1563" s="154"/>
      <c r="ET1563" s="154"/>
      <c r="EU1563" s="154"/>
      <c r="EV1563" s="154"/>
    </row>
    <row r="1564" spans="32:152" ht="12.75">
      <c r="AF1564" s="154"/>
      <c r="AG1564" s="154"/>
      <c r="AH1564" s="154"/>
      <c r="AI1564" s="154"/>
      <c r="AJ1564" s="154"/>
      <c r="AK1564" s="154"/>
      <c r="AL1564" s="154"/>
      <c r="AM1564" s="154"/>
      <c r="AN1564" s="154"/>
      <c r="AO1564" s="154"/>
      <c r="AP1564" s="154"/>
      <c r="AQ1564" s="154"/>
      <c r="AR1564" s="154"/>
      <c r="AS1564" s="154"/>
      <c r="AT1564" s="154"/>
      <c r="AU1564" s="154"/>
      <c r="AV1564" s="154"/>
      <c r="AW1564" s="154"/>
      <c r="AX1564" s="154"/>
      <c r="AY1564" s="154"/>
      <c r="AZ1564" s="154"/>
      <c r="BA1564" s="154"/>
      <c r="BB1564" s="154"/>
      <c r="BC1564" s="154"/>
      <c r="BD1564" s="154"/>
      <c r="BE1564" s="154"/>
      <c r="BF1564" s="154"/>
      <c r="BG1564" s="154"/>
      <c r="BH1564" s="154"/>
      <c r="BI1564" s="154"/>
      <c r="BJ1564" s="154"/>
      <c r="BK1564" s="154"/>
      <c r="BL1564" s="154"/>
      <c r="BM1564" s="154"/>
      <c r="BN1564" s="154"/>
      <c r="BO1564" s="154"/>
      <c r="BP1564" s="154"/>
      <c r="BQ1564" s="154"/>
      <c r="BR1564" s="154"/>
      <c r="BS1564" s="154"/>
      <c r="BT1564" s="154"/>
      <c r="BU1564" s="154"/>
      <c r="BV1564" s="154"/>
      <c r="BW1564" s="154"/>
      <c r="BX1564" s="154"/>
      <c r="BY1564" s="154"/>
      <c r="BZ1564" s="154"/>
      <c r="CA1564" s="154"/>
      <c r="CB1564" s="154"/>
      <c r="CC1564" s="154"/>
      <c r="CD1564" s="154"/>
      <c r="CE1564" s="154"/>
      <c r="CF1564" s="154"/>
      <c r="CG1564" s="154"/>
      <c r="CH1564" s="154"/>
      <c r="CI1564" s="154"/>
      <c r="CJ1564" s="154"/>
      <c r="CK1564" s="154"/>
      <c r="CL1564" s="154"/>
      <c r="CM1564" s="154"/>
      <c r="CN1564" s="154"/>
      <c r="CO1564" s="154"/>
      <c r="CP1564" s="154"/>
      <c r="CQ1564" s="154"/>
      <c r="CR1564" s="154"/>
      <c r="CS1564" s="154"/>
      <c r="CT1564" s="154"/>
      <c r="CU1564" s="154"/>
      <c r="CV1564" s="154"/>
      <c r="CW1564" s="154"/>
      <c r="CX1564" s="154"/>
      <c r="CY1564" s="154"/>
      <c r="CZ1564" s="154"/>
      <c r="DA1564" s="154"/>
      <c r="DB1564" s="154"/>
      <c r="DC1564" s="154"/>
      <c r="DD1564" s="154"/>
      <c r="DE1564" s="154"/>
      <c r="DF1564" s="154"/>
      <c r="DG1564" s="154"/>
      <c r="DH1564" s="154"/>
      <c r="DI1564" s="154"/>
      <c r="DJ1564" s="154"/>
      <c r="DK1564" s="154"/>
      <c r="DL1564" s="154"/>
      <c r="DM1564" s="154"/>
      <c r="DN1564" s="154"/>
      <c r="DO1564" s="154"/>
      <c r="DP1564" s="154"/>
      <c r="DQ1564" s="154"/>
      <c r="DR1564" s="154"/>
      <c r="DS1564" s="154"/>
      <c r="DT1564" s="154"/>
      <c r="DU1564" s="154"/>
      <c r="DV1564" s="154"/>
      <c r="DW1564" s="154"/>
      <c r="DX1564" s="154"/>
      <c r="DY1564" s="154"/>
      <c r="DZ1564" s="154"/>
      <c r="EA1564" s="154"/>
      <c r="EB1564" s="154"/>
      <c r="EC1564" s="154"/>
      <c r="ED1564" s="154"/>
      <c r="EE1564" s="154"/>
      <c r="EF1564" s="154"/>
      <c r="EG1564" s="154"/>
      <c r="EH1564" s="154"/>
      <c r="EI1564" s="154"/>
      <c r="EJ1564" s="154"/>
      <c r="EK1564" s="154"/>
      <c r="EL1564" s="154"/>
      <c r="EM1564" s="154"/>
      <c r="EN1564" s="154"/>
      <c r="EO1564" s="154"/>
      <c r="EP1564" s="154"/>
      <c r="EQ1564" s="154"/>
      <c r="ER1564" s="154"/>
      <c r="ES1564" s="154"/>
      <c r="ET1564" s="154"/>
      <c r="EU1564" s="154"/>
      <c r="EV1564" s="154"/>
    </row>
    <row r="1565" spans="32:152" ht="12.75">
      <c r="AF1565" s="154"/>
      <c r="AG1565" s="154"/>
      <c r="AH1565" s="154"/>
      <c r="AI1565" s="154"/>
      <c r="AJ1565" s="154"/>
      <c r="AK1565" s="154"/>
      <c r="AL1565" s="154"/>
      <c r="AM1565" s="154"/>
      <c r="AN1565" s="154"/>
      <c r="AO1565" s="154"/>
      <c r="AP1565" s="154"/>
      <c r="AQ1565" s="154"/>
      <c r="AR1565" s="154"/>
      <c r="AS1565" s="154"/>
      <c r="AT1565" s="154"/>
      <c r="AU1565" s="154"/>
      <c r="AV1565" s="154"/>
      <c r="AW1565" s="154"/>
      <c r="AX1565" s="154"/>
      <c r="AY1565" s="154"/>
      <c r="AZ1565" s="154"/>
      <c r="BA1565" s="154"/>
      <c r="BB1565" s="154"/>
      <c r="BC1565" s="154"/>
      <c r="BD1565" s="154"/>
      <c r="BE1565" s="154"/>
      <c r="BF1565" s="154"/>
      <c r="BG1565" s="154"/>
      <c r="BH1565" s="154"/>
      <c r="BI1565" s="154"/>
      <c r="BJ1565" s="154"/>
      <c r="BK1565" s="154"/>
      <c r="BL1565" s="154"/>
      <c r="BM1565" s="154"/>
      <c r="BN1565" s="154"/>
      <c r="BO1565" s="154"/>
      <c r="BP1565" s="154"/>
      <c r="BQ1565" s="154"/>
      <c r="BR1565" s="154"/>
      <c r="BS1565" s="154"/>
      <c r="BT1565" s="154"/>
      <c r="BU1565" s="154"/>
      <c r="BV1565" s="154"/>
      <c r="BW1565" s="154"/>
      <c r="BX1565" s="154"/>
      <c r="BY1565" s="154"/>
      <c r="BZ1565" s="154"/>
      <c r="CA1565" s="154"/>
      <c r="CB1565" s="154"/>
      <c r="CC1565" s="154"/>
      <c r="CD1565" s="154"/>
      <c r="CE1565" s="154"/>
      <c r="CF1565" s="154"/>
      <c r="CG1565" s="154"/>
      <c r="CH1565" s="154"/>
      <c r="CI1565" s="154"/>
      <c r="CJ1565" s="154"/>
      <c r="CK1565" s="154"/>
      <c r="CL1565" s="154"/>
      <c r="CM1565" s="154"/>
      <c r="CN1565" s="154"/>
      <c r="CO1565" s="154"/>
      <c r="CP1565" s="154"/>
      <c r="CQ1565" s="154"/>
      <c r="CR1565" s="154"/>
      <c r="CS1565" s="154"/>
      <c r="CT1565" s="154"/>
      <c r="CU1565" s="154"/>
      <c r="CV1565" s="154"/>
      <c r="CW1565" s="154"/>
      <c r="CX1565" s="154"/>
      <c r="CY1565" s="154"/>
      <c r="CZ1565" s="154"/>
      <c r="DA1565" s="154"/>
      <c r="DB1565" s="154"/>
      <c r="DC1565" s="154"/>
      <c r="DD1565" s="154"/>
      <c r="DE1565" s="154"/>
      <c r="DF1565" s="154"/>
      <c r="DG1565" s="154"/>
      <c r="DH1565" s="154"/>
      <c r="DI1565" s="154"/>
      <c r="DJ1565" s="154"/>
      <c r="DK1565" s="154"/>
      <c r="DL1565" s="154"/>
      <c r="DM1565" s="154"/>
      <c r="DN1565" s="154"/>
      <c r="DO1565" s="154"/>
      <c r="DP1565" s="154"/>
      <c r="DQ1565" s="154"/>
      <c r="DR1565" s="154"/>
      <c r="DS1565" s="154"/>
      <c r="DT1565" s="154"/>
      <c r="DU1565" s="154"/>
      <c r="DV1565" s="154"/>
      <c r="DW1565" s="154"/>
      <c r="DX1565" s="154"/>
      <c r="DY1565" s="154"/>
      <c r="DZ1565" s="154"/>
      <c r="EA1565" s="154"/>
      <c r="EB1565" s="154"/>
      <c r="EC1565" s="154"/>
      <c r="ED1565" s="154"/>
      <c r="EE1565" s="154"/>
      <c r="EF1565" s="154"/>
      <c r="EG1565" s="154"/>
      <c r="EH1565" s="154"/>
      <c r="EI1565" s="154"/>
      <c r="EJ1565" s="154"/>
      <c r="EK1565" s="154"/>
      <c r="EL1565" s="154"/>
      <c r="EM1565" s="154"/>
      <c r="EN1565" s="154"/>
      <c r="EO1565" s="154"/>
      <c r="EP1565" s="154"/>
      <c r="EQ1565" s="154"/>
      <c r="ER1565" s="154"/>
      <c r="ES1565" s="154"/>
      <c r="ET1565" s="154"/>
      <c r="EU1565" s="154"/>
      <c r="EV1565" s="154"/>
    </row>
    <row r="1566" spans="32:152" ht="12.75">
      <c r="AF1566" s="154"/>
      <c r="AG1566" s="154"/>
      <c r="AH1566" s="154"/>
      <c r="AI1566" s="154"/>
      <c r="AJ1566" s="154"/>
      <c r="AK1566" s="154"/>
      <c r="AL1566" s="154"/>
      <c r="AM1566" s="154"/>
      <c r="AN1566" s="154"/>
      <c r="AO1566" s="154"/>
      <c r="AP1566" s="154"/>
      <c r="AQ1566" s="154"/>
      <c r="AR1566" s="154"/>
      <c r="AS1566" s="154"/>
      <c r="AT1566" s="154"/>
      <c r="AU1566" s="154"/>
      <c r="AV1566" s="154"/>
      <c r="AW1566" s="154"/>
      <c r="AX1566" s="154"/>
      <c r="AY1566" s="154"/>
      <c r="AZ1566" s="154"/>
      <c r="BA1566" s="154"/>
      <c r="BB1566" s="154"/>
      <c r="BC1566" s="154"/>
      <c r="BD1566" s="154"/>
      <c r="BE1566" s="154"/>
      <c r="BF1566" s="154"/>
      <c r="BG1566" s="154"/>
      <c r="BH1566" s="154"/>
      <c r="BI1566" s="154"/>
      <c r="BJ1566" s="154"/>
      <c r="BK1566" s="154"/>
      <c r="BL1566" s="154"/>
      <c r="BM1566" s="154"/>
      <c r="BN1566" s="154"/>
      <c r="BO1566" s="154"/>
      <c r="BP1566" s="154"/>
      <c r="BQ1566" s="154"/>
      <c r="BR1566" s="154"/>
      <c r="BS1566" s="154"/>
      <c r="BT1566" s="154"/>
      <c r="BU1566" s="154"/>
      <c r="BV1566" s="154"/>
      <c r="BW1566" s="154"/>
      <c r="BX1566" s="154"/>
      <c r="BY1566" s="154"/>
      <c r="BZ1566" s="154"/>
      <c r="CA1566" s="154"/>
      <c r="CB1566" s="154"/>
      <c r="CC1566" s="154"/>
      <c r="CD1566" s="154"/>
      <c r="CE1566" s="154"/>
      <c r="CF1566" s="154"/>
      <c r="CG1566" s="154"/>
      <c r="CH1566" s="154"/>
      <c r="CI1566" s="154"/>
      <c r="CJ1566" s="154"/>
      <c r="CK1566" s="154"/>
      <c r="CL1566" s="154"/>
      <c r="CM1566" s="154"/>
      <c r="CN1566" s="154"/>
      <c r="CO1566" s="154"/>
      <c r="CP1566" s="154"/>
      <c r="CQ1566" s="154"/>
      <c r="CR1566" s="154"/>
      <c r="CS1566" s="154"/>
      <c r="CT1566" s="154"/>
      <c r="CU1566" s="154"/>
      <c r="CV1566" s="154"/>
      <c r="CW1566" s="154"/>
      <c r="CX1566" s="154"/>
      <c r="CY1566" s="154"/>
      <c r="CZ1566" s="154"/>
      <c r="DA1566" s="154"/>
      <c r="DB1566" s="154"/>
      <c r="DC1566" s="154"/>
      <c r="DD1566" s="154"/>
      <c r="DE1566" s="154"/>
      <c r="DF1566" s="154"/>
      <c r="DG1566" s="154"/>
      <c r="DH1566" s="154"/>
      <c r="DI1566" s="154"/>
      <c r="DJ1566" s="154"/>
      <c r="DK1566" s="154"/>
      <c r="DL1566" s="154"/>
      <c r="DM1566" s="154"/>
      <c r="DN1566" s="154"/>
      <c r="DO1566" s="154"/>
      <c r="DP1566" s="154"/>
      <c r="DQ1566" s="154"/>
      <c r="DR1566" s="154"/>
      <c r="DS1566" s="154"/>
      <c r="DT1566" s="154"/>
      <c r="DU1566" s="154"/>
      <c r="DV1566" s="154"/>
      <c r="DW1566" s="154"/>
      <c r="DX1566" s="154"/>
      <c r="DY1566" s="154"/>
      <c r="DZ1566" s="154"/>
      <c r="EA1566" s="154"/>
      <c r="EB1566" s="154"/>
      <c r="EC1566" s="154"/>
      <c r="ED1566" s="154"/>
      <c r="EE1566" s="154"/>
      <c r="EF1566" s="154"/>
      <c r="EG1566" s="154"/>
      <c r="EH1566" s="154"/>
      <c r="EI1566" s="154"/>
      <c r="EJ1566" s="154"/>
      <c r="EK1566" s="154"/>
      <c r="EL1566" s="154"/>
      <c r="EM1566" s="154"/>
      <c r="EN1566" s="154"/>
      <c r="EO1566" s="154"/>
      <c r="EP1566" s="154"/>
      <c r="EQ1566" s="154"/>
      <c r="ER1566" s="154"/>
      <c r="ES1566" s="154"/>
      <c r="ET1566" s="154"/>
      <c r="EU1566" s="154"/>
      <c r="EV1566" s="154"/>
    </row>
    <row r="1567" spans="32:152" ht="12.75">
      <c r="AF1567" s="154"/>
      <c r="AG1567" s="154"/>
      <c r="AH1567" s="154"/>
      <c r="AI1567" s="154"/>
      <c r="AJ1567" s="154"/>
      <c r="AK1567" s="154"/>
      <c r="AL1567" s="154"/>
      <c r="AM1567" s="154"/>
      <c r="AN1567" s="154"/>
      <c r="AO1567" s="154"/>
      <c r="AP1567" s="154"/>
      <c r="AQ1567" s="154"/>
      <c r="AR1567" s="154"/>
      <c r="AS1567" s="154"/>
      <c r="AT1567" s="154"/>
      <c r="AU1567" s="154"/>
      <c r="AV1567" s="154"/>
      <c r="AW1567" s="154"/>
      <c r="AX1567" s="154"/>
      <c r="AY1567" s="154"/>
      <c r="AZ1567" s="154"/>
      <c r="BA1567" s="154"/>
      <c r="BB1567" s="154"/>
      <c r="BC1567" s="154"/>
      <c r="BD1567" s="154"/>
      <c r="BE1567" s="154"/>
      <c r="BF1567" s="154"/>
      <c r="BG1567" s="154"/>
      <c r="BH1567" s="154"/>
      <c r="BI1567" s="154"/>
      <c r="BJ1567" s="154"/>
      <c r="BK1567" s="154"/>
      <c r="BL1567" s="154"/>
      <c r="BM1567" s="154"/>
      <c r="BN1567" s="154"/>
      <c r="BO1567" s="154"/>
      <c r="BP1567" s="154"/>
      <c r="BQ1567" s="154"/>
      <c r="BR1567" s="154"/>
      <c r="BS1567" s="154"/>
      <c r="BT1567" s="154"/>
      <c r="BU1567" s="154"/>
      <c r="BV1567" s="154"/>
      <c r="BW1567" s="154"/>
      <c r="BX1567" s="154"/>
      <c r="BY1567" s="154"/>
      <c r="BZ1567" s="154"/>
      <c r="CA1567" s="154"/>
      <c r="CB1567" s="154"/>
      <c r="CC1567" s="154"/>
      <c r="CD1567" s="154"/>
      <c r="CE1567" s="154"/>
      <c r="CF1567" s="154"/>
      <c r="CG1567" s="154"/>
      <c r="CH1567" s="154"/>
      <c r="CI1567" s="154"/>
      <c r="CJ1567" s="154"/>
      <c r="CK1567" s="154"/>
      <c r="CL1567" s="154"/>
      <c r="CM1567" s="154"/>
      <c r="CN1567" s="154"/>
      <c r="CO1567" s="154"/>
      <c r="CP1567" s="154"/>
      <c r="CQ1567" s="154"/>
      <c r="CR1567" s="154"/>
      <c r="CS1567" s="154"/>
      <c r="CT1567" s="154"/>
      <c r="CU1567" s="154"/>
      <c r="CV1567" s="154"/>
      <c r="CW1567" s="154"/>
      <c r="CX1567" s="154"/>
      <c r="CY1567" s="154"/>
      <c r="CZ1567" s="154"/>
      <c r="DA1567" s="154"/>
      <c r="DB1567" s="154"/>
      <c r="DC1567" s="154"/>
      <c r="DD1567" s="154"/>
      <c r="DE1567" s="154"/>
      <c r="DF1567" s="154"/>
      <c r="DG1567" s="154"/>
      <c r="DH1567" s="154"/>
      <c r="DI1567" s="154"/>
      <c r="DJ1567" s="154"/>
      <c r="DK1567" s="154"/>
      <c r="DL1567" s="154"/>
      <c r="DM1567" s="154"/>
      <c r="DN1567" s="154"/>
      <c r="DO1567" s="154"/>
      <c r="DP1567" s="154"/>
      <c r="DQ1567" s="154"/>
      <c r="DR1567" s="154"/>
      <c r="DS1567" s="154"/>
      <c r="DT1567" s="154"/>
      <c r="DU1567" s="154"/>
      <c r="DV1567" s="154"/>
      <c r="DW1567" s="154"/>
      <c r="DX1567" s="154"/>
      <c r="DY1567" s="154"/>
      <c r="DZ1567" s="154"/>
      <c r="EA1567" s="154"/>
      <c r="EB1567" s="154"/>
      <c r="EC1567" s="154"/>
      <c r="ED1567" s="154"/>
      <c r="EE1567" s="154"/>
      <c r="EF1567" s="154"/>
      <c r="EG1567" s="154"/>
      <c r="EH1567" s="154"/>
      <c r="EI1567" s="154"/>
      <c r="EJ1567" s="154"/>
      <c r="EK1567" s="154"/>
      <c r="EL1567" s="154"/>
      <c r="EM1567" s="154"/>
      <c r="EN1567" s="154"/>
      <c r="EO1567" s="154"/>
      <c r="EP1567" s="154"/>
      <c r="EQ1567" s="154"/>
      <c r="ER1567" s="154"/>
      <c r="ES1567" s="154"/>
      <c r="ET1567" s="154"/>
      <c r="EU1567" s="154"/>
      <c r="EV1567" s="154"/>
    </row>
    <row r="1568" spans="32:152" ht="12.75">
      <c r="AF1568" s="154"/>
      <c r="AG1568" s="154"/>
      <c r="AH1568" s="154"/>
      <c r="AI1568" s="154"/>
      <c r="AJ1568" s="154"/>
      <c r="AK1568" s="154"/>
      <c r="AL1568" s="154"/>
      <c r="AM1568" s="154"/>
      <c r="AN1568" s="154"/>
      <c r="AO1568" s="154"/>
      <c r="AP1568" s="154"/>
      <c r="AQ1568" s="154"/>
      <c r="AR1568" s="154"/>
      <c r="AS1568" s="154"/>
      <c r="AT1568" s="154"/>
      <c r="AU1568" s="154"/>
      <c r="AV1568" s="154"/>
      <c r="AW1568" s="154"/>
      <c r="AX1568" s="154"/>
      <c r="AY1568" s="154"/>
      <c r="AZ1568" s="154"/>
      <c r="BA1568" s="154"/>
      <c r="BB1568" s="154"/>
      <c r="BC1568" s="154"/>
      <c r="BD1568" s="154"/>
      <c r="BE1568" s="154"/>
      <c r="BF1568" s="154"/>
      <c r="BG1568" s="154"/>
      <c r="BH1568" s="154"/>
      <c r="BI1568" s="154"/>
      <c r="BJ1568" s="154"/>
      <c r="BK1568" s="154"/>
      <c r="BL1568" s="154"/>
      <c r="BM1568" s="154"/>
      <c r="BN1568" s="154"/>
      <c r="BO1568" s="154"/>
      <c r="BP1568" s="154"/>
      <c r="BQ1568" s="154"/>
      <c r="BR1568" s="154"/>
      <c r="BS1568" s="154"/>
      <c r="BT1568" s="154"/>
      <c r="BU1568" s="154"/>
      <c r="BV1568" s="154"/>
      <c r="BW1568" s="154"/>
      <c r="BX1568" s="154"/>
      <c r="BY1568" s="154"/>
      <c r="BZ1568" s="154"/>
      <c r="CA1568" s="154"/>
      <c r="CB1568" s="154"/>
      <c r="CC1568" s="154"/>
      <c r="CD1568" s="154"/>
      <c r="CE1568" s="154"/>
      <c r="CF1568" s="154"/>
      <c r="CG1568" s="154"/>
      <c r="CH1568" s="154"/>
      <c r="CI1568" s="154"/>
      <c r="CJ1568" s="154"/>
      <c r="CK1568" s="154"/>
      <c r="CL1568" s="154"/>
      <c r="CM1568" s="154"/>
      <c r="CN1568" s="154"/>
      <c r="CO1568" s="154"/>
      <c r="CP1568" s="154"/>
      <c r="CQ1568" s="154"/>
      <c r="CR1568" s="154"/>
      <c r="CS1568" s="154"/>
      <c r="CT1568" s="154"/>
      <c r="CU1568" s="154"/>
      <c r="CV1568" s="154"/>
      <c r="CW1568" s="154"/>
      <c r="CX1568" s="154"/>
      <c r="CY1568" s="154"/>
      <c r="CZ1568" s="154"/>
      <c r="DA1568" s="154"/>
      <c r="DB1568" s="154"/>
      <c r="DC1568" s="154"/>
      <c r="DD1568" s="154"/>
      <c r="DE1568" s="154"/>
      <c r="DF1568" s="154"/>
      <c r="DG1568" s="154"/>
      <c r="DH1568" s="154"/>
      <c r="DI1568" s="154"/>
      <c r="DJ1568" s="154"/>
      <c r="DK1568" s="154"/>
      <c r="DL1568" s="154"/>
      <c r="DM1568" s="154"/>
      <c r="DN1568" s="154"/>
      <c r="DO1568" s="154"/>
      <c r="DP1568" s="154"/>
      <c r="DQ1568" s="154"/>
      <c r="DR1568" s="154"/>
      <c r="DS1568" s="154"/>
      <c r="DT1568" s="154"/>
      <c r="DU1568" s="154"/>
      <c r="DV1568" s="154"/>
      <c r="DW1568" s="154"/>
      <c r="DX1568" s="154"/>
      <c r="DY1568" s="154"/>
      <c r="DZ1568" s="154"/>
      <c r="EA1568" s="154"/>
      <c r="EB1568" s="154"/>
      <c r="EC1568" s="154"/>
      <c r="ED1568" s="154"/>
      <c r="EE1568" s="154"/>
      <c r="EF1568" s="154"/>
      <c r="EG1568" s="154"/>
      <c r="EH1568" s="154"/>
      <c r="EI1568" s="154"/>
      <c r="EJ1568" s="154"/>
      <c r="EK1568" s="154"/>
      <c r="EL1568" s="154"/>
      <c r="EM1568" s="154"/>
      <c r="EN1568" s="154"/>
      <c r="EO1568" s="154"/>
      <c r="EP1568" s="154"/>
      <c r="EQ1568" s="154"/>
      <c r="ER1568" s="154"/>
      <c r="ES1568" s="154"/>
      <c r="ET1568" s="154"/>
      <c r="EU1568" s="154"/>
      <c r="EV1568" s="154"/>
    </row>
    <row r="1569" spans="32:152" ht="12.75">
      <c r="AF1569" s="154"/>
      <c r="AG1569" s="154"/>
      <c r="AH1569" s="154"/>
      <c r="AI1569" s="154"/>
      <c r="AJ1569" s="154"/>
      <c r="AK1569" s="154"/>
      <c r="AL1569" s="154"/>
      <c r="AM1569" s="154"/>
      <c r="AN1569" s="154"/>
      <c r="AO1569" s="154"/>
      <c r="AP1569" s="154"/>
      <c r="AQ1569" s="154"/>
      <c r="AR1569" s="154"/>
      <c r="AS1569" s="154"/>
      <c r="AT1569" s="154"/>
      <c r="AU1569" s="154"/>
      <c r="AV1569" s="154"/>
      <c r="AW1569" s="154"/>
      <c r="AX1569" s="154"/>
      <c r="AY1569" s="154"/>
      <c r="AZ1569" s="154"/>
      <c r="BA1569" s="154"/>
      <c r="BB1569" s="154"/>
      <c r="BC1569" s="154"/>
      <c r="BD1569" s="154"/>
      <c r="BE1569" s="154"/>
      <c r="BF1569" s="154"/>
      <c r="BG1569" s="154"/>
      <c r="BH1569" s="154"/>
      <c r="BI1569" s="154"/>
      <c r="BJ1569" s="154"/>
      <c r="BK1569" s="154"/>
      <c r="BL1569" s="154"/>
      <c r="BM1569" s="154"/>
      <c r="BN1569" s="154"/>
      <c r="BO1569" s="154"/>
      <c r="BP1569" s="154"/>
      <c r="BQ1569" s="154"/>
      <c r="BR1569" s="154"/>
      <c r="BS1569" s="154"/>
      <c r="BT1569" s="154"/>
      <c r="BU1569" s="154"/>
      <c r="BV1569" s="154"/>
      <c r="BW1569" s="154"/>
      <c r="BX1569" s="154"/>
      <c r="BY1569" s="154"/>
      <c r="BZ1569" s="154"/>
      <c r="CA1569" s="154"/>
      <c r="CB1569" s="154"/>
      <c r="CC1569" s="154"/>
      <c r="CD1569" s="154"/>
      <c r="CE1569" s="154"/>
      <c r="CF1569" s="154"/>
      <c r="CG1569" s="154"/>
      <c r="CH1569" s="154"/>
      <c r="CI1569" s="154"/>
      <c r="CJ1569" s="154"/>
      <c r="CK1569" s="154"/>
      <c r="CL1569" s="154"/>
      <c r="CM1569" s="154"/>
      <c r="CN1569" s="154"/>
      <c r="CO1569" s="154"/>
      <c r="CP1569" s="154"/>
      <c r="CQ1569" s="154"/>
      <c r="CR1569" s="154"/>
      <c r="CS1569" s="154"/>
      <c r="CT1569" s="154"/>
      <c r="CU1569" s="154"/>
      <c r="CV1569" s="154"/>
      <c r="CW1569" s="154"/>
      <c r="CX1569" s="154"/>
      <c r="CY1569" s="154"/>
      <c r="CZ1569" s="154"/>
      <c r="DA1569" s="154"/>
      <c r="DB1569" s="154"/>
      <c r="DC1569" s="154"/>
      <c r="DD1569" s="154"/>
      <c r="DE1569" s="154"/>
      <c r="DF1569" s="154"/>
      <c r="DG1569" s="154"/>
      <c r="DH1569" s="154"/>
      <c r="DI1569" s="154"/>
      <c r="DJ1569" s="154"/>
      <c r="DK1569" s="154"/>
      <c r="DL1569" s="154"/>
      <c r="DM1569" s="154"/>
      <c r="DN1569" s="154"/>
      <c r="DO1569" s="154"/>
      <c r="DP1569" s="154"/>
      <c r="DQ1569" s="154"/>
      <c r="DR1569" s="154"/>
      <c r="DS1569" s="154"/>
      <c r="DT1569" s="154"/>
      <c r="DU1569" s="154"/>
      <c r="DV1569" s="154"/>
      <c r="DW1569" s="154"/>
      <c r="DX1569" s="154"/>
      <c r="DY1569" s="154"/>
      <c r="DZ1569" s="154"/>
      <c r="EA1569" s="154"/>
      <c r="EB1569" s="154"/>
      <c r="EC1569" s="154"/>
      <c r="ED1569" s="154"/>
      <c r="EE1569" s="154"/>
      <c r="EF1569" s="154"/>
      <c r="EG1569" s="154"/>
      <c r="EH1569" s="154"/>
      <c r="EI1569" s="154"/>
      <c r="EJ1569" s="154"/>
      <c r="EK1569" s="154"/>
      <c r="EL1569" s="154"/>
      <c r="EM1569" s="154"/>
      <c r="EN1569" s="154"/>
      <c r="EO1569" s="154"/>
      <c r="EP1569" s="154"/>
      <c r="EQ1569" s="154"/>
      <c r="ER1569" s="154"/>
      <c r="ES1569" s="154"/>
      <c r="ET1569" s="154"/>
      <c r="EU1569" s="154"/>
      <c r="EV1569" s="154"/>
    </row>
    <row r="1570" spans="32:152" ht="12.75">
      <c r="AF1570" s="154"/>
      <c r="AG1570" s="154"/>
      <c r="AH1570" s="154"/>
      <c r="AI1570" s="154"/>
      <c r="AJ1570" s="154"/>
      <c r="AK1570" s="154"/>
      <c r="AL1570" s="154"/>
      <c r="AM1570" s="154"/>
      <c r="AN1570" s="154"/>
      <c r="AO1570" s="154"/>
      <c r="AP1570" s="154"/>
      <c r="AQ1570" s="154"/>
      <c r="AR1570" s="154"/>
      <c r="AS1570" s="154"/>
      <c r="AT1570" s="154"/>
      <c r="AU1570" s="154"/>
      <c r="AV1570" s="154"/>
      <c r="AW1570" s="154"/>
      <c r="AX1570" s="154"/>
      <c r="AY1570" s="154"/>
      <c r="AZ1570" s="154"/>
      <c r="BA1570" s="154"/>
      <c r="BB1570" s="154"/>
      <c r="BC1570" s="154"/>
      <c r="BD1570" s="154"/>
      <c r="BE1570" s="154"/>
      <c r="BF1570" s="154"/>
      <c r="BG1570" s="154"/>
      <c r="BH1570" s="154"/>
      <c r="BI1570" s="154"/>
      <c r="BJ1570" s="154"/>
      <c r="BK1570" s="154"/>
      <c r="BL1570" s="154"/>
      <c r="BM1570" s="154"/>
      <c r="BN1570" s="154"/>
      <c r="BO1570" s="154"/>
      <c r="BP1570" s="154"/>
      <c r="BQ1570" s="154"/>
      <c r="BR1570" s="154"/>
      <c r="BS1570" s="154"/>
      <c r="BT1570" s="154"/>
      <c r="BU1570" s="154"/>
      <c r="BV1570" s="154"/>
      <c r="BW1570" s="154"/>
      <c r="BX1570" s="154"/>
      <c r="BY1570" s="154"/>
      <c r="BZ1570" s="154"/>
      <c r="CA1570" s="154"/>
      <c r="CB1570" s="154"/>
      <c r="CC1570" s="154"/>
      <c r="CD1570" s="154"/>
      <c r="CE1570" s="154"/>
      <c r="CF1570" s="154"/>
      <c r="CG1570" s="154"/>
      <c r="CH1570" s="154"/>
      <c r="CI1570" s="154"/>
      <c r="CJ1570" s="154"/>
      <c r="CK1570" s="154"/>
      <c r="CL1570" s="154"/>
      <c r="CM1570" s="154"/>
      <c r="CN1570" s="154"/>
      <c r="CO1570" s="154"/>
      <c r="CP1570" s="154"/>
      <c r="CQ1570" s="154"/>
      <c r="CR1570" s="154"/>
      <c r="CS1570" s="154"/>
      <c r="CT1570" s="154"/>
      <c r="CU1570" s="154"/>
      <c r="CV1570" s="154"/>
      <c r="CW1570" s="154"/>
      <c r="CX1570" s="154"/>
      <c r="CY1570" s="154"/>
      <c r="CZ1570" s="154"/>
      <c r="DA1570" s="154"/>
      <c r="DB1570" s="154"/>
      <c r="DC1570" s="154"/>
      <c r="DD1570" s="154"/>
      <c r="DE1570" s="154"/>
      <c r="DF1570" s="154"/>
      <c r="DG1570" s="154"/>
      <c r="DH1570" s="154"/>
      <c r="DI1570" s="154"/>
      <c r="DJ1570" s="154"/>
      <c r="DK1570" s="154"/>
      <c r="DL1570" s="154"/>
      <c r="DM1570" s="154"/>
      <c r="DN1570" s="154"/>
      <c r="DO1570" s="154"/>
      <c r="DP1570" s="154"/>
      <c r="DQ1570" s="154"/>
      <c r="DR1570" s="154"/>
      <c r="DS1570" s="154"/>
      <c r="DT1570" s="154"/>
      <c r="DU1570" s="154"/>
      <c r="DV1570" s="154"/>
      <c r="DW1570" s="154"/>
      <c r="DX1570" s="154"/>
      <c r="DY1570" s="154"/>
      <c r="DZ1570" s="154"/>
      <c r="EA1570" s="154"/>
      <c r="EB1570" s="154"/>
      <c r="EC1570" s="154"/>
      <c r="ED1570" s="154"/>
      <c r="EE1570" s="154"/>
      <c r="EF1570" s="154"/>
      <c r="EG1570" s="154"/>
      <c r="EH1570" s="154"/>
      <c r="EI1570" s="154"/>
      <c r="EJ1570" s="154"/>
      <c r="EK1570" s="154"/>
      <c r="EL1570" s="154"/>
      <c r="EM1570" s="154"/>
      <c r="EN1570" s="154"/>
      <c r="EO1570" s="154"/>
      <c r="EP1570" s="154"/>
      <c r="EQ1570" s="154"/>
      <c r="ER1570" s="154"/>
      <c r="ES1570" s="154"/>
      <c r="ET1570" s="154"/>
      <c r="EU1570" s="154"/>
      <c r="EV1570" s="154"/>
    </row>
    <row r="1571" spans="32:152" ht="12.75">
      <c r="AF1571" s="154"/>
      <c r="AG1571" s="154"/>
      <c r="AH1571" s="154"/>
      <c r="AI1571" s="154"/>
      <c r="AJ1571" s="154"/>
      <c r="AK1571" s="154"/>
      <c r="AL1571" s="154"/>
      <c r="AM1571" s="154"/>
      <c r="AN1571" s="154"/>
      <c r="AO1571" s="154"/>
      <c r="AP1571" s="154"/>
      <c r="AQ1571" s="154"/>
      <c r="AR1571" s="154"/>
      <c r="AS1571" s="154"/>
      <c r="AT1571" s="154"/>
      <c r="AU1571" s="154"/>
      <c r="AV1571" s="154"/>
      <c r="AW1571" s="154"/>
      <c r="AX1571" s="154"/>
      <c r="AY1571" s="154"/>
      <c r="AZ1571" s="154"/>
      <c r="BA1571" s="154"/>
      <c r="BB1571" s="154"/>
      <c r="BC1571" s="154"/>
      <c r="BD1571" s="154"/>
      <c r="BE1571" s="154"/>
      <c r="BF1571" s="154"/>
      <c r="BG1571" s="154"/>
      <c r="BH1571" s="154"/>
      <c r="BI1571" s="154"/>
      <c r="BJ1571" s="154"/>
      <c r="BK1571" s="154"/>
      <c r="BL1571" s="154"/>
      <c r="BM1571" s="154"/>
      <c r="BN1571" s="154"/>
      <c r="BO1571" s="154"/>
      <c r="BP1571" s="154"/>
      <c r="BQ1571" s="154"/>
      <c r="BR1571" s="154"/>
      <c r="BS1571" s="154"/>
      <c r="BT1571" s="154"/>
      <c r="BU1571" s="154"/>
      <c r="BV1571" s="154"/>
      <c r="BW1571" s="154"/>
      <c r="BX1571" s="154"/>
      <c r="BY1571" s="154"/>
      <c r="BZ1571" s="154"/>
      <c r="CA1571" s="154"/>
      <c r="CB1571" s="154"/>
      <c r="CC1571" s="154"/>
      <c r="CD1571" s="154"/>
      <c r="CE1571" s="154"/>
      <c r="CF1571" s="154"/>
      <c r="CG1571" s="154"/>
      <c r="CH1571" s="154"/>
      <c r="CI1571" s="154"/>
      <c r="CJ1571" s="154"/>
      <c r="CK1571" s="154"/>
      <c r="CL1571" s="154"/>
      <c r="CM1571" s="154"/>
      <c r="CN1571" s="154"/>
      <c r="CO1571" s="154"/>
      <c r="CP1571" s="154"/>
      <c r="CQ1571" s="154"/>
      <c r="CR1571" s="154"/>
      <c r="CS1571" s="154"/>
      <c r="CT1571" s="154"/>
      <c r="CU1571" s="154"/>
      <c r="CV1571" s="154"/>
      <c r="CW1571" s="154"/>
      <c r="CX1571" s="154"/>
      <c r="CY1571" s="154"/>
      <c r="CZ1571" s="154"/>
      <c r="DA1571" s="154"/>
      <c r="DB1571" s="154"/>
      <c r="DC1571" s="154"/>
      <c r="DD1571" s="154"/>
      <c r="DE1571" s="154"/>
      <c r="DF1571" s="154"/>
      <c r="DG1571" s="154"/>
      <c r="DH1571" s="154"/>
      <c r="DI1571" s="154"/>
      <c r="DJ1571" s="154"/>
      <c r="DK1571" s="154"/>
      <c r="DL1571" s="154"/>
      <c r="DM1571" s="154"/>
      <c r="DN1571" s="154"/>
      <c r="DO1571" s="154"/>
      <c r="DP1571" s="154"/>
      <c r="DQ1571" s="154"/>
      <c r="DR1571" s="154"/>
      <c r="DS1571" s="154"/>
      <c r="DT1571" s="154"/>
      <c r="DU1571" s="154"/>
      <c r="DV1571" s="154"/>
      <c r="DW1571" s="154"/>
      <c r="DX1571" s="154"/>
      <c r="DY1571" s="154"/>
      <c r="DZ1571" s="154"/>
      <c r="EA1571" s="154"/>
      <c r="EB1571" s="154"/>
      <c r="EC1571" s="154"/>
      <c r="ED1571" s="154"/>
      <c r="EE1571" s="154"/>
      <c r="EF1571" s="154"/>
      <c r="EG1571" s="154"/>
      <c r="EH1571" s="154"/>
      <c r="EI1571" s="154"/>
      <c r="EJ1571" s="154"/>
      <c r="EK1571" s="154"/>
      <c r="EL1571" s="154"/>
      <c r="EM1571" s="154"/>
      <c r="EN1571" s="154"/>
      <c r="EO1571" s="154"/>
      <c r="EP1571" s="154"/>
      <c r="EQ1571" s="154"/>
      <c r="ER1571" s="154"/>
      <c r="ES1571" s="154"/>
      <c r="ET1571" s="154"/>
      <c r="EU1571" s="154"/>
      <c r="EV1571" s="154"/>
    </row>
    <row r="1572" spans="32:152" ht="12.75">
      <c r="AF1572" s="154"/>
      <c r="AG1572" s="154"/>
      <c r="AH1572" s="154"/>
      <c r="AI1572" s="154"/>
      <c r="AJ1572" s="154"/>
      <c r="AK1572" s="154"/>
      <c r="AL1572" s="154"/>
      <c r="AM1572" s="154"/>
      <c r="AN1572" s="154"/>
      <c r="AO1572" s="154"/>
      <c r="AP1572" s="154"/>
      <c r="AQ1572" s="154"/>
      <c r="AR1572" s="154"/>
      <c r="AS1572" s="154"/>
      <c r="AT1572" s="154"/>
      <c r="AU1572" s="154"/>
      <c r="AV1572" s="154"/>
      <c r="AW1572" s="154"/>
      <c r="AX1572" s="154"/>
      <c r="AY1572" s="154"/>
      <c r="AZ1572" s="154"/>
      <c r="BA1572" s="154"/>
      <c r="BB1572" s="154"/>
      <c r="BC1572" s="154"/>
      <c r="BD1572" s="154"/>
      <c r="BE1572" s="154"/>
      <c r="BF1572" s="154"/>
      <c r="BG1572" s="154"/>
      <c r="BH1572" s="154"/>
      <c r="BI1572" s="154"/>
      <c r="BJ1572" s="154"/>
      <c r="BK1572" s="154"/>
      <c r="BL1572" s="154"/>
      <c r="BM1572" s="154"/>
      <c r="BN1572" s="154"/>
      <c r="BO1572" s="154"/>
      <c r="BP1572" s="154"/>
      <c r="BQ1572" s="154"/>
      <c r="BR1572" s="154"/>
      <c r="BS1572" s="154"/>
      <c r="BT1572" s="154"/>
      <c r="BU1572" s="154"/>
      <c r="BV1572" s="154"/>
      <c r="BW1572" s="154"/>
      <c r="BX1572" s="154"/>
      <c r="BY1572" s="154"/>
      <c r="BZ1572" s="154"/>
      <c r="CA1572" s="154"/>
      <c r="CB1572" s="154"/>
      <c r="CC1572" s="154"/>
      <c r="CD1572" s="154"/>
      <c r="CE1572" s="154"/>
      <c r="CF1572" s="154"/>
      <c r="CG1572" s="154"/>
      <c r="CH1572" s="154"/>
      <c r="CI1572" s="154"/>
      <c r="CJ1572" s="154"/>
      <c r="CK1572" s="154"/>
      <c r="CL1572" s="154"/>
      <c r="CM1572" s="154"/>
      <c r="CN1572" s="154"/>
      <c r="CO1572" s="154"/>
      <c r="CP1572" s="154"/>
      <c r="CQ1572" s="154"/>
      <c r="CR1572" s="154"/>
      <c r="CS1572" s="154"/>
      <c r="CT1572" s="154"/>
      <c r="CU1572" s="154"/>
      <c r="CV1572" s="154"/>
      <c r="CW1572" s="154"/>
      <c r="CX1572" s="154"/>
      <c r="CY1572" s="154"/>
      <c r="CZ1572" s="154"/>
      <c r="DA1572" s="154"/>
      <c r="DB1572" s="154"/>
      <c r="DC1572" s="154"/>
      <c r="DD1572" s="154"/>
      <c r="DE1572" s="154"/>
      <c r="DF1572" s="154"/>
      <c r="DG1572" s="154"/>
      <c r="DH1572" s="154"/>
      <c r="DI1572" s="154"/>
      <c r="DJ1572" s="154"/>
      <c r="DK1572" s="154"/>
      <c r="DL1572" s="154"/>
      <c r="DM1572" s="154"/>
      <c r="DN1572" s="154"/>
      <c r="DO1572" s="154"/>
      <c r="DP1572" s="154"/>
      <c r="DQ1572" s="154"/>
      <c r="DR1572" s="154"/>
      <c r="DS1572" s="154"/>
      <c r="DT1572" s="154"/>
      <c r="DU1572" s="154"/>
      <c r="DV1572" s="154"/>
      <c r="DW1572" s="154"/>
      <c r="DX1572" s="154"/>
      <c r="DY1572" s="154"/>
      <c r="DZ1572" s="154"/>
      <c r="EA1572" s="154"/>
      <c r="EB1572" s="154"/>
      <c r="EC1572" s="154"/>
      <c r="ED1572" s="154"/>
      <c r="EE1572" s="154"/>
      <c r="EF1572" s="154"/>
      <c r="EG1572" s="154"/>
      <c r="EH1572" s="154"/>
      <c r="EI1572" s="154"/>
      <c r="EJ1572" s="154"/>
      <c r="EK1572" s="154"/>
      <c r="EL1572" s="154"/>
      <c r="EM1572" s="154"/>
      <c r="EN1572" s="154"/>
      <c r="EO1572" s="154"/>
      <c r="EP1572" s="154"/>
      <c r="EQ1572" s="154"/>
      <c r="ER1572" s="154"/>
      <c r="ES1572" s="154"/>
      <c r="ET1572" s="154"/>
      <c r="EU1572" s="154"/>
      <c r="EV1572" s="154"/>
    </row>
    <row r="1573" spans="32:152" ht="12.75">
      <c r="AF1573" s="154"/>
      <c r="AG1573" s="154"/>
      <c r="AH1573" s="154"/>
      <c r="AI1573" s="154"/>
      <c r="AJ1573" s="154"/>
      <c r="AK1573" s="154"/>
      <c r="AL1573" s="154"/>
      <c r="AM1573" s="154"/>
      <c r="AN1573" s="154"/>
      <c r="AO1573" s="154"/>
      <c r="AP1573" s="154"/>
      <c r="AQ1573" s="154"/>
      <c r="AR1573" s="154"/>
      <c r="AS1573" s="154"/>
      <c r="AT1573" s="154"/>
      <c r="AU1573" s="154"/>
      <c r="AV1573" s="154"/>
      <c r="AW1573" s="154"/>
      <c r="AX1573" s="154"/>
      <c r="AY1573" s="154"/>
      <c r="AZ1573" s="154"/>
      <c r="BA1573" s="154"/>
      <c r="BB1573" s="154"/>
      <c r="BC1573" s="154"/>
      <c r="BD1573" s="154"/>
      <c r="BE1573" s="154"/>
      <c r="BF1573" s="154"/>
      <c r="BG1573" s="154"/>
      <c r="BH1573" s="154"/>
      <c r="BI1573" s="154"/>
      <c r="BJ1573" s="154"/>
      <c r="BK1573" s="154"/>
      <c r="BL1573" s="154"/>
      <c r="BM1573" s="154"/>
      <c r="BN1573" s="154"/>
      <c r="BO1573" s="154"/>
      <c r="BP1573" s="154"/>
      <c r="BQ1573" s="154"/>
      <c r="BR1573" s="154"/>
      <c r="BS1573" s="154"/>
      <c r="BT1573" s="154"/>
      <c r="BU1573" s="154"/>
      <c r="BV1573" s="154"/>
      <c r="BW1573" s="154"/>
      <c r="BX1573" s="154"/>
      <c r="BY1573" s="154"/>
      <c r="BZ1573" s="154"/>
      <c r="CA1573" s="154"/>
      <c r="CB1573" s="154"/>
      <c r="CC1573" s="154"/>
      <c r="CD1573" s="154"/>
      <c r="CE1573" s="154"/>
      <c r="CF1573" s="154"/>
      <c r="CG1573" s="154"/>
      <c r="CH1573" s="154"/>
      <c r="CI1573" s="154"/>
      <c r="CJ1573" s="154"/>
      <c r="CK1573" s="154"/>
      <c r="CL1573" s="154"/>
      <c r="CM1573" s="154"/>
      <c r="CN1573" s="154"/>
      <c r="CO1573" s="154"/>
      <c r="CP1573" s="154"/>
      <c r="CQ1573" s="154"/>
      <c r="CR1573" s="154"/>
      <c r="CS1573" s="154"/>
      <c r="CT1573" s="154"/>
      <c r="CU1573" s="154"/>
      <c r="CV1573" s="154"/>
      <c r="CW1573" s="154"/>
      <c r="CX1573" s="154"/>
      <c r="CY1573" s="154"/>
      <c r="CZ1573" s="154"/>
      <c r="DA1573" s="154"/>
      <c r="DB1573" s="154"/>
      <c r="DC1573" s="154"/>
      <c r="DD1573" s="154"/>
      <c r="DE1573" s="154"/>
      <c r="DF1573" s="154"/>
      <c r="DG1573" s="154"/>
      <c r="DH1573" s="154"/>
      <c r="DI1573" s="154"/>
      <c r="DJ1573" s="154"/>
      <c r="DK1573" s="154"/>
      <c r="DL1573" s="154"/>
      <c r="DM1573" s="154"/>
      <c r="DN1573" s="154"/>
      <c r="DO1573" s="154"/>
      <c r="DP1573" s="154"/>
      <c r="DQ1573" s="154"/>
      <c r="DR1573" s="154"/>
      <c r="DS1573" s="154"/>
      <c r="DT1573" s="154"/>
      <c r="DU1573" s="154"/>
      <c r="DV1573" s="154"/>
      <c r="DW1573" s="154"/>
      <c r="DX1573" s="154"/>
      <c r="DY1573" s="154"/>
      <c r="DZ1573" s="154"/>
      <c r="EA1573" s="154"/>
      <c r="EB1573" s="154"/>
      <c r="EC1573" s="154"/>
      <c r="ED1573" s="154"/>
      <c r="EE1573" s="154"/>
      <c r="EF1573" s="154"/>
      <c r="EG1573" s="154"/>
      <c r="EH1573" s="154"/>
      <c r="EI1573" s="154"/>
      <c r="EJ1573" s="154"/>
      <c r="EK1573" s="154"/>
      <c r="EL1573" s="154"/>
      <c r="EM1573" s="154"/>
      <c r="EN1573" s="154"/>
      <c r="EO1573" s="154"/>
      <c r="EP1573" s="154"/>
      <c r="EQ1573" s="154"/>
      <c r="ER1573" s="154"/>
      <c r="ES1573" s="154"/>
      <c r="ET1573" s="154"/>
      <c r="EU1573" s="154"/>
      <c r="EV1573" s="154"/>
    </row>
    <row r="1574" spans="32:152" ht="12.75">
      <c r="AF1574" s="154"/>
      <c r="AG1574" s="154"/>
      <c r="AH1574" s="154"/>
      <c r="AI1574" s="154"/>
      <c r="AJ1574" s="154"/>
      <c r="AK1574" s="154"/>
      <c r="AL1574" s="154"/>
      <c r="AM1574" s="154"/>
      <c r="AN1574" s="154"/>
      <c r="AO1574" s="154"/>
      <c r="AP1574" s="154"/>
      <c r="AQ1574" s="154"/>
      <c r="AR1574" s="154"/>
      <c r="AS1574" s="154"/>
      <c r="AT1574" s="154"/>
      <c r="AU1574" s="154"/>
      <c r="AV1574" s="154"/>
      <c r="AW1574" s="154"/>
      <c r="AX1574" s="154"/>
      <c r="AY1574" s="154"/>
      <c r="AZ1574" s="154"/>
      <c r="BA1574" s="154"/>
      <c r="BB1574" s="154"/>
      <c r="BC1574" s="154"/>
      <c r="BD1574" s="154"/>
      <c r="BE1574" s="154"/>
      <c r="BF1574" s="154"/>
      <c r="BG1574" s="154"/>
      <c r="BH1574" s="154"/>
      <c r="BI1574" s="154"/>
      <c r="BJ1574" s="154"/>
      <c r="BK1574" s="154"/>
      <c r="BL1574" s="154"/>
      <c r="BM1574" s="154"/>
      <c r="BN1574" s="154"/>
      <c r="BO1574" s="154"/>
      <c r="BP1574" s="154"/>
      <c r="BQ1574" s="154"/>
      <c r="BR1574" s="154"/>
      <c r="BS1574" s="154"/>
      <c r="BT1574" s="154"/>
      <c r="BU1574" s="154"/>
      <c r="BV1574" s="154"/>
      <c r="BW1574" s="154"/>
      <c r="BX1574" s="154"/>
      <c r="BY1574" s="154"/>
      <c r="BZ1574" s="154"/>
      <c r="CA1574" s="154"/>
      <c r="CB1574" s="154"/>
      <c r="CC1574" s="154"/>
      <c r="CD1574" s="154"/>
      <c r="CE1574" s="154"/>
      <c r="CF1574" s="154"/>
      <c r="CG1574" s="154"/>
      <c r="CH1574" s="154"/>
      <c r="CI1574" s="154"/>
      <c r="CJ1574" s="154"/>
      <c r="CK1574" s="154"/>
      <c r="CL1574" s="154"/>
      <c r="CM1574" s="154"/>
      <c r="CN1574" s="154"/>
      <c r="CO1574" s="154"/>
      <c r="CP1574" s="154"/>
      <c r="CQ1574" s="154"/>
      <c r="CR1574" s="154"/>
      <c r="CS1574" s="154"/>
      <c r="CT1574" s="154"/>
      <c r="CU1574" s="154"/>
      <c r="CV1574" s="154"/>
      <c r="CW1574" s="154"/>
      <c r="CX1574" s="154"/>
      <c r="CY1574" s="154"/>
      <c r="CZ1574" s="154"/>
      <c r="DA1574" s="154"/>
      <c r="DB1574" s="154"/>
      <c r="DC1574" s="154"/>
      <c r="DD1574" s="154"/>
      <c r="DE1574" s="154"/>
      <c r="DF1574" s="154"/>
      <c r="DG1574" s="154"/>
      <c r="DH1574" s="154"/>
      <c r="DI1574" s="154"/>
      <c r="DJ1574" s="154"/>
      <c r="DK1574" s="154"/>
      <c r="DL1574" s="154"/>
      <c r="DM1574" s="154"/>
      <c r="DN1574" s="154"/>
      <c r="DO1574" s="154"/>
      <c r="DP1574" s="154"/>
      <c r="DQ1574" s="154"/>
      <c r="DR1574" s="154"/>
      <c r="DS1574" s="154"/>
      <c r="DT1574" s="154"/>
      <c r="DU1574" s="154"/>
      <c r="DV1574" s="154"/>
      <c r="DW1574" s="154"/>
      <c r="DX1574" s="154"/>
      <c r="DY1574" s="154"/>
      <c r="DZ1574" s="154"/>
      <c r="EA1574" s="154"/>
      <c r="EB1574" s="154"/>
      <c r="EC1574" s="154"/>
      <c r="ED1574" s="154"/>
      <c r="EE1574" s="154"/>
      <c r="EF1574" s="154"/>
      <c r="EG1574" s="154"/>
      <c r="EH1574" s="154"/>
      <c r="EI1574" s="154"/>
      <c r="EJ1574" s="154"/>
      <c r="EK1574" s="154"/>
      <c r="EL1574" s="154"/>
      <c r="EM1574" s="154"/>
      <c r="EN1574" s="154"/>
      <c r="EO1574" s="154"/>
      <c r="EP1574" s="154"/>
      <c r="EQ1574" s="154"/>
      <c r="ER1574" s="154"/>
      <c r="ES1574" s="154"/>
      <c r="ET1574" s="154"/>
      <c r="EU1574" s="154"/>
      <c r="EV1574" s="154"/>
    </row>
    <row r="1575" spans="32:152" ht="12.75">
      <c r="AF1575" s="154"/>
      <c r="AG1575" s="154"/>
      <c r="AH1575" s="154"/>
      <c r="AI1575" s="154"/>
      <c r="AJ1575" s="154"/>
      <c r="AK1575" s="154"/>
      <c r="AL1575" s="154"/>
      <c r="AM1575" s="154"/>
      <c r="AN1575" s="154"/>
      <c r="AO1575" s="154"/>
      <c r="AP1575" s="154"/>
      <c r="AQ1575" s="154"/>
      <c r="AR1575" s="154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  <c r="BC1575" s="154"/>
      <c r="BD1575" s="154"/>
      <c r="BE1575" s="154"/>
      <c r="BF1575" s="154"/>
      <c r="BG1575" s="154"/>
      <c r="BH1575" s="154"/>
      <c r="BI1575" s="154"/>
      <c r="BJ1575" s="154"/>
      <c r="BK1575" s="154"/>
      <c r="BL1575" s="154"/>
      <c r="BM1575" s="154"/>
      <c r="BN1575" s="154"/>
      <c r="BO1575" s="154"/>
      <c r="BP1575" s="154"/>
      <c r="BQ1575" s="154"/>
      <c r="BR1575" s="154"/>
      <c r="BS1575" s="154"/>
      <c r="BT1575" s="154"/>
      <c r="BU1575" s="154"/>
      <c r="BV1575" s="154"/>
      <c r="BW1575" s="154"/>
      <c r="BX1575" s="154"/>
      <c r="BY1575" s="154"/>
      <c r="BZ1575" s="154"/>
      <c r="CA1575" s="154"/>
      <c r="CB1575" s="154"/>
      <c r="CC1575" s="154"/>
      <c r="CD1575" s="154"/>
      <c r="CE1575" s="154"/>
      <c r="CF1575" s="154"/>
      <c r="CG1575" s="154"/>
      <c r="CH1575" s="154"/>
      <c r="CI1575" s="154"/>
      <c r="CJ1575" s="154"/>
      <c r="CK1575" s="154"/>
      <c r="CL1575" s="154"/>
      <c r="CM1575" s="154"/>
      <c r="CN1575" s="154"/>
      <c r="CO1575" s="154"/>
      <c r="CP1575" s="154"/>
      <c r="CQ1575" s="154"/>
      <c r="CR1575" s="154"/>
      <c r="CS1575" s="154"/>
      <c r="CT1575" s="154"/>
      <c r="CU1575" s="154"/>
      <c r="CV1575" s="154"/>
      <c r="CW1575" s="154"/>
      <c r="CX1575" s="154"/>
      <c r="CY1575" s="154"/>
      <c r="CZ1575" s="154"/>
      <c r="DA1575" s="154"/>
      <c r="DB1575" s="154"/>
      <c r="DC1575" s="154"/>
      <c r="DD1575" s="154"/>
      <c r="DE1575" s="154"/>
      <c r="DF1575" s="154"/>
      <c r="DG1575" s="154"/>
      <c r="DH1575" s="154"/>
      <c r="DI1575" s="154"/>
      <c r="DJ1575" s="154"/>
      <c r="DK1575" s="154"/>
      <c r="DL1575" s="154"/>
      <c r="DM1575" s="154"/>
      <c r="DN1575" s="154"/>
      <c r="DO1575" s="154"/>
      <c r="DP1575" s="154"/>
      <c r="DQ1575" s="154"/>
      <c r="DR1575" s="154"/>
      <c r="DS1575" s="154"/>
      <c r="DT1575" s="154"/>
      <c r="DU1575" s="154"/>
      <c r="DV1575" s="154"/>
      <c r="DW1575" s="154"/>
      <c r="DX1575" s="154"/>
      <c r="DY1575" s="154"/>
      <c r="DZ1575" s="154"/>
      <c r="EA1575" s="154"/>
      <c r="EB1575" s="154"/>
      <c r="EC1575" s="154"/>
      <c r="ED1575" s="154"/>
      <c r="EE1575" s="154"/>
      <c r="EF1575" s="154"/>
      <c r="EG1575" s="154"/>
      <c r="EH1575" s="154"/>
      <c r="EI1575" s="154"/>
      <c r="EJ1575" s="154"/>
      <c r="EK1575" s="154"/>
      <c r="EL1575" s="154"/>
      <c r="EM1575" s="154"/>
      <c r="EN1575" s="154"/>
      <c r="EO1575" s="154"/>
      <c r="EP1575" s="154"/>
      <c r="EQ1575" s="154"/>
      <c r="ER1575" s="154"/>
      <c r="ES1575" s="154"/>
      <c r="ET1575" s="154"/>
      <c r="EU1575" s="154"/>
      <c r="EV1575" s="154"/>
    </row>
    <row r="1576" spans="32:152" ht="12.75">
      <c r="AF1576" s="154"/>
      <c r="AG1576" s="154"/>
      <c r="AH1576" s="154"/>
      <c r="AI1576" s="154"/>
      <c r="AJ1576" s="154"/>
      <c r="AK1576" s="154"/>
      <c r="AL1576" s="154"/>
      <c r="AM1576" s="154"/>
      <c r="AN1576" s="154"/>
      <c r="AO1576" s="154"/>
      <c r="AP1576" s="154"/>
      <c r="AQ1576" s="154"/>
      <c r="AR1576" s="154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  <c r="BC1576" s="154"/>
      <c r="BD1576" s="154"/>
      <c r="BE1576" s="154"/>
      <c r="BF1576" s="154"/>
      <c r="BG1576" s="154"/>
      <c r="BH1576" s="154"/>
      <c r="BI1576" s="154"/>
      <c r="BJ1576" s="154"/>
      <c r="BK1576" s="154"/>
      <c r="BL1576" s="154"/>
      <c r="BM1576" s="154"/>
      <c r="BN1576" s="154"/>
      <c r="BO1576" s="154"/>
      <c r="BP1576" s="154"/>
      <c r="BQ1576" s="154"/>
      <c r="BR1576" s="154"/>
      <c r="BS1576" s="154"/>
      <c r="BT1576" s="154"/>
      <c r="BU1576" s="154"/>
      <c r="BV1576" s="154"/>
      <c r="BW1576" s="154"/>
      <c r="BX1576" s="154"/>
      <c r="BY1576" s="154"/>
      <c r="BZ1576" s="154"/>
      <c r="CA1576" s="154"/>
      <c r="CB1576" s="154"/>
      <c r="CC1576" s="154"/>
      <c r="CD1576" s="154"/>
      <c r="CE1576" s="154"/>
      <c r="CF1576" s="154"/>
      <c r="CG1576" s="154"/>
      <c r="CH1576" s="154"/>
      <c r="CI1576" s="154"/>
      <c r="CJ1576" s="154"/>
      <c r="CK1576" s="154"/>
      <c r="CL1576" s="154"/>
      <c r="CM1576" s="154"/>
      <c r="CN1576" s="154"/>
      <c r="CO1576" s="154"/>
      <c r="CP1576" s="154"/>
      <c r="CQ1576" s="154"/>
      <c r="CR1576" s="154"/>
      <c r="CS1576" s="154"/>
      <c r="CT1576" s="154"/>
      <c r="CU1576" s="154"/>
      <c r="CV1576" s="154"/>
      <c r="CW1576" s="154"/>
      <c r="CX1576" s="154"/>
      <c r="CY1576" s="154"/>
      <c r="CZ1576" s="154"/>
      <c r="DA1576" s="154"/>
      <c r="DB1576" s="154"/>
      <c r="DC1576" s="154"/>
      <c r="DD1576" s="154"/>
      <c r="DE1576" s="154"/>
      <c r="DF1576" s="154"/>
      <c r="DG1576" s="154"/>
      <c r="DH1576" s="154"/>
      <c r="DI1576" s="154"/>
      <c r="DJ1576" s="154"/>
      <c r="DK1576" s="154"/>
      <c r="DL1576" s="154"/>
      <c r="DM1576" s="154"/>
      <c r="DN1576" s="154"/>
      <c r="DO1576" s="154"/>
      <c r="DP1576" s="154"/>
      <c r="DQ1576" s="154"/>
      <c r="DR1576" s="154"/>
      <c r="DS1576" s="154"/>
      <c r="DT1576" s="154"/>
      <c r="DU1576" s="154"/>
      <c r="DV1576" s="154"/>
      <c r="DW1576" s="154"/>
      <c r="DX1576" s="154"/>
      <c r="DY1576" s="154"/>
      <c r="DZ1576" s="154"/>
      <c r="EA1576" s="154"/>
      <c r="EB1576" s="154"/>
      <c r="EC1576" s="154"/>
      <c r="ED1576" s="154"/>
      <c r="EE1576" s="154"/>
      <c r="EF1576" s="154"/>
      <c r="EG1576" s="154"/>
      <c r="EH1576" s="154"/>
      <c r="EI1576" s="154"/>
      <c r="EJ1576" s="154"/>
      <c r="EK1576" s="154"/>
      <c r="EL1576" s="154"/>
      <c r="EM1576" s="154"/>
      <c r="EN1576" s="154"/>
      <c r="EO1576" s="154"/>
      <c r="EP1576" s="154"/>
      <c r="EQ1576" s="154"/>
      <c r="ER1576" s="154"/>
      <c r="ES1576" s="154"/>
      <c r="ET1576" s="154"/>
      <c r="EU1576" s="154"/>
      <c r="EV1576" s="154"/>
    </row>
    <row r="1577" spans="32:152" ht="12.75">
      <c r="AF1577" s="154"/>
      <c r="AG1577" s="154"/>
      <c r="AH1577" s="154"/>
      <c r="AI1577" s="154"/>
      <c r="AJ1577" s="154"/>
      <c r="AK1577" s="154"/>
      <c r="AL1577" s="154"/>
      <c r="AM1577" s="154"/>
      <c r="AN1577" s="154"/>
      <c r="AO1577" s="154"/>
      <c r="AP1577" s="154"/>
      <c r="AQ1577" s="154"/>
      <c r="AR1577" s="154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  <c r="BC1577" s="154"/>
      <c r="BD1577" s="154"/>
      <c r="BE1577" s="154"/>
      <c r="BF1577" s="154"/>
      <c r="BG1577" s="154"/>
      <c r="BH1577" s="154"/>
      <c r="BI1577" s="154"/>
      <c r="BJ1577" s="154"/>
      <c r="BK1577" s="154"/>
      <c r="BL1577" s="154"/>
      <c r="BM1577" s="154"/>
      <c r="BN1577" s="154"/>
      <c r="BO1577" s="154"/>
      <c r="BP1577" s="154"/>
      <c r="BQ1577" s="154"/>
      <c r="BR1577" s="154"/>
      <c r="BS1577" s="154"/>
      <c r="BT1577" s="154"/>
      <c r="BU1577" s="154"/>
      <c r="BV1577" s="154"/>
      <c r="BW1577" s="154"/>
      <c r="BX1577" s="154"/>
      <c r="BY1577" s="154"/>
      <c r="BZ1577" s="154"/>
      <c r="CA1577" s="154"/>
      <c r="CB1577" s="154"/>
      <c r="CC1577" s="154"/>
      <c r="CD1577" s="154"/>
      <c r="CE1577" s="154"/>
      <c r="CF1577" s="154"/>
      <c r="CG1577" s="154"/>
      <c r="CH1577" s="154"/>
      <c r="CI1577" s="154"/>
      <c r="CJ1577" s="154"/>
      <c r="CK1577" s="154"/>
      <c r="CL1577" s="154"/>
      <c r="CM1577" s="154"/>
      <c r="CN1577" s="154"/>
      <c r="CO1577" s="154"/>
      <c r="CP1577" s="154"/>
      <c r="CQ1577" s="154"/>
      <c r="CR1577" s="154"/>
      <c r="CS1577" s="154"/>
      <c r="CT1577" s="154"/>
      <c r="CU1577" s="154"/>
      <c r="CV1577" s="154"/>
      <c r="CW1577" s="154"/>
      <c r="CX1577" s="154"/>
      <c r="CY1577" s="154"/>
      <c r="CZ1577" s="154"/>
      <c r="DA1577" s="154"/>
      <c r="DB1577" s="154"/>
      <c r="DC1577" s="154"/>
      <c r="DD1577" s="154"/>
      <c r="DE1577" s="154"/>
      <c r="DF1577" s="154"/>
      <c r="DG1577" s="154"/>
      <c r="DH1577" s="154"/>
      <c r="DI1577" s="154"/>
      <c r="DJ1577" s="154"/>
      <c r="DK1577" s="154"/>
      <c r="DL1577" s="154"/>
      <c r="DM1577" s="154"/>
      <c r="DN1577" s="154"/>
      <c r="DO1577" s="154"/>
      <c r="DP1577" s="154"/>
      <c r="DQ1577" s="154"/>
      <c r="DR1577" s="154"/>
      <c r="DS1577" s="154"/>
      <c r="DT1577" s="154"/>
      <c r="DU1577" s="154"/>
      <c r="DV1577" s="154"/>
      <c r="DW1577" s="154"/>
      <c r="DX1577" s="154"/>
      <c r="DY1577" s="154"/>
      <c r="DZ1577" s="154"/>
      <c r="EA1577" s="154"/>
      <c r="EB1577" s="154"/>
      <c r="EC1577" s="154"/>
      <c r="ED1577" s="154"/>
      <c r="EE1577" s="154"/>
      <c r="EF1577" s="154"/>
      <c r="EG1577" s="154"/>
      <c r="EH1577" s="154"/>
      <c r="EI1577" s="154"/>
      <c r="EJ1577" s="154"/>
      <c r="EK1577" s="154"/>
      <c r="EL1577" s="154"/>
      <c r="EM1577" s="154"/>
      <c r="EN1577" s="154"/>
      <c r="EO1577" s="154"/>
      <c r="EP1577" s="154"/>
      <c r="EQ1577" s="154"/>
      <c r="ER1577" s="154"/>
      <c r="ES1577" s="154"/>
      <c r="ET1577" s="154"/>
      <c r="EU1577" s="154"/>
      <c r="EV1577" s="154"/>
    </row>
    <row r="1578" spans="32:152" ht="12.75">
      <c r="AF1578" s="154"/>
      <c r="AG1578" s="154"/>
      <c r="AH1578" s="154"/>
      <c r="AI1578" s="154"/>
      <c r="AJ1578" s="154"/>
      <c r="AK1578" s="154"/>
      <c r="AL1578" s="154"/>
      <c r="AM1578" s="154"/>
      <c r="AN1578" s="154"/>
      <c r="AO1578" s="154"/>
      <c r="AP1578" s="154"/>
      <c r="AQ1578" s="154"/>
      <c r="AR1578" s="154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  <c r="BC1578" s="154"/>
      <c r="BD1578" s="154"/>
      <c r="BE1578" s="154"/>
      <c r="BF1578" s="154"/>
      <c r="BG1578" s="154"/>
      <c r="BH1578" s="154"/>
      <c r="BI1578" s="154"/>
      <c r="BJ1578" s="154"/>
      <c r="BK1578" s="154"/>
      <c r="BL1578" s="154"/>
      <c r="BM1578" s="154"/>
      <c r="BN1578" s="154"/>
      <c r="BO1578" s="154"/>
      <c r="BP1578" s="154"/>
      <c r="BQ1578" s="154"/>
      <c r="BR1578" s="154"/>
      <c r="BS1578" s="154"/>
      <c r="BT1578" s="154"/>
      <c r="BU1578" s="154"/>
      <c r="BV1578" s="154"/>
      <c r="BW1578" s="154"/>
      <c r="BX1578" s="154"/>
      <c r="BY1578" s="154"/>
      <c r="BZ1578" s="154"/>
      <c r="CA1578" s="154"/>
      <c r="CB1578" s="154"/>
      <c r="CC1578" s="154"/>
      <c r="CD1578" s="154"/>
      <c r="CE1578" s="154"/>
      <c r="CF1578" s="154"/>
      <c r="CG1578" s="154"/>
      <c r="CH1578" s="154"/>
      <c r="CI1578" s="154"/>
      <c r="CJ1578" s="154"/>
      <c r="CK1578" s="154"/>
      <c r="CL1578" s="154"/>
      <c r="CM1578" s="154"/>
      <c r="CN1578" s="154"/>
      <c r="CO1578" s="154"/>
      <c r="CP1578" s="154"/>
      <c r="CQ1578" s="154"/>
      <c r="CR1578" s="154"/>
      <c r="CS1578" s="154"/>
      <c r="CT1578" s="154"/>
      <c r="CU1578" s="154"/>
      <c r="CV1578" s="154"/>
      <c r="CW1578" s="154"/>
      <c r="CX1578" s="154"/>
      <c r="CY1578" s="154"/>
      <c r="CZ1578" s="154"/>
      <c r="DA1578" s="154"/>
      <c r="DB1578" s="154"/>
      <c r="DC1578" s="154"/>
      <c r="DD1578" s="154"/>
      <c r="DE1578" s="154"/>
      <c r="DF1578" s="154"/>
      <c r="DG1578" s="154"/>
      <c r="DH1578" s="154"/>
      <c r="DI1578" s="154"/>
      <c r="DJ1578" s="154"/>
      <c r="DK1578" s="154"/>
      <c r="DL1578" s="154"/>
      <c r="DM1578" s="154"/>
      <c r="DN1578" s="154"/>
      <c r="DO1578" s="154"/>
      <c r="DP1578" s="154"/>
      <c r="DQ1578" s="154"/>
      <c r="DR1578" s="154"/>
      <c r="DS1578" s="154"/>
      <c r="DT1578" s="154"/>
      <c r="DU1578" s="154"/>
      <c r="DV1578" s="154"/>
      <c r="DW1578" s="154"/>
      <c r="DX1578" s="154"/>
      <c r="DY1578" s="154"/>
      <c r="DZ1578" s="154"/>
      <c r="EA1578" s="154"/>
      <c r="EB1578" s="154"/>
      <c r="EC1578" s="154"/>
      <c r="ED1578" s="154"/>
      <c r="EE1578" s="154"/>
      <c r="EF1578" s="154"/>
      <c r="EG1578" s="154"/>
      <c r="EH1578" s="154"/>
      <c r="EI1578" s="154"/>
      <c r="EJ1578" s="154"/>
      <c r="EK1578" s="154"/>
      <c r="EL1578" s="154"/>
      <c r="EM1578" s="154"/>
      <c r="EN1578" s="154"/>
      <c r="EO1578" s="154"/>
      <c r="EP1578" s="154"/>
      <c r="EQ1578" s="154"/>
      <c r="ER1578" s="154"/>
      <c r="ES1578" s="154"/>
      <c r="ET1578" s="154"/>
      <c r="EU1578" s="154"/>
      <c r="EV1578" s="154"/>
    </row>
    <row r="1579" spans="32:152" ht="12.75">
      <c r="AF1579" s="154"/>
      <c r="AG1579" s="154"/>
      <c r="AH1579" s="154"/>
      <c r="AI1579" s="154"/>
      <c r="AJ1579" s="154"/>
      <c r="AK1579" s="154"/>
      <c r="AL1579" s="154"/>
      <c r="AM1579" s="154"/>
      <c r="AN1579" s="154"/>
      <c r="AO1579" s="154"/>
      <c r="AP1579" s="154"/>
      <c r="AQ1579" s="154"/>
      <c r="AR1579" s="154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  <c r="BC1579" s="154"/>
      <c r="BD1579" s="154"/>
      <c r="BE1579" s="154"/>
      <c r="BF1579" s="154"/>
      <c r="BG1579" s="154"/>
      <c r="BH1579" s="154"/>
      <c r="BI1579" s="154"/>
      <c r="BJ1579" s="154"/>
      <c r="BK1579" s="154"/>
      <c r="BL1579" s="154"/>
      <c r="BM1579" s="154"/>
      <c r="BN1579" s="154"/>
      <c r="BO1579" s="154"/>
      <c r="BP1579" s="154"/>
      <c r="BQ1579" s="154"/>
      <c r="BR1579" s="154"/>
      <c r="BS1579" s="154"/>
      <c r="BT1579" s="154"/>
      <c r="BU1579" s="154"/>
      <c r="BV1579" s="154"/>
      <c r="BW1579" s="154"/>
      <c r="BX1579" s="154"/>
      <c r="BY1579" s="154"/>
      <c r="BZ1579" s="154"/>
      <c r="CA1579" s="154"/>
      <c r="CB1579" s="154"/>
      <c r="CC1579" s="154"/>
      <c r="CD1579" s="154"/>
      <c r="CE1579" s="154"/>
      <c r="CF1579" s="154"/>
      <c r="CG1579" s="154"/>
      <c r="CH1579" s="154"/>
      <c r="CI1579" s="154"/>
      <c r="CJ1579" s="154"/>
      <c r="CK1579" s="154"/>
      <c r="CL1579" s="154"/>
      <c r="CM1579" s="154"/>
      <c r="CN1579" s="154"/>
      <c r="CO1579" s="154"/>
      <c r="CP1579" s="154"/>
      <c r="CQ1579" s="154"/>
      <c r="CR1579" s="154"/>
      <c r="CS1579" s="154"/>
      <c r="CT1579" s="154"/>
      <c r="CU1579" s="154"/>
      <c r="CV1579" s="154"/>
      <c r="CW1579" s="154"/>
      <c r="CX1579" s="154"/>
      <c r="CY1579" s="154"/>
      <c r="CZ1579" s="154"/>
      <c r="DA1579" s="154"/>
      <c r="DB1579" s="154"/>
      <c r="DC1579" s="154"/>
      <c r="DD1579" s="154"/>
      <c r="DE1579" s="154"/>
      <c r="DF1579" s="154"/>
      <c r="DG1579" s="154"/>
      <c r="DH1579" s="154"/>
      <c r="DI1579" s="154"/>
      <c r="DJ1579" s="154"/>
      <c r="DK1579" s="154"/>
      <c r="DL1579" s="154"/>
      <c r="DM1579" s="154"/>
      <c r="DN1579" s="154"/>
      <c r="DO1579" s="154"/>
      <c r="DP1579" s="154"/>
      <c r="DQ1579" s="154"/>
      <c r="DR1579" s="154"/>
      <c r="DS1579" s="154"/>
      <c r="DT1579" s="154"/>
      <c r="DU1579" s="154"/>
      <c r="DV1579" s="154"/>
      <c r="DW1579" s="154"/>
      <c r="DX1579" s="154"/>
      <c r="DY1579" s="154"/>
      <c r="DZ1579" s="154"/>
      <c r="EA1579" s="154"/>
      <c r="EB1579" s="154"/>
      <c r="EC1579" s="154"/>
      <c r="ED1579" s="154"/>
      <c r="EE1579" s="154"/>
      <c r="EF1579" s="154"/>
      <c r="EG1579" s="154"/>
      <c r="EH1579" s="154"/>
      <c r="EI1579" s="154"/>
      <c r="EJ1579" s="154"/>
      <c r="EK1579" s="154"/>
      <c r="EL1579" s="154"/>
      <c r="EM1579" s="154"/>
      <c r="EN1579" s="154"/>
      <c r="EO1579" s="154"/>
      <c r="EP1579" s="154"/>
      <c r="EQ1579" s="154"/>
      <c r="ER1579" s="154"/>
      <c r="ES1579" s="154"/>
      <c r="ET1579" s="154"/>
      <c r="EU1579" s="154"/>
      <c r="EV1579" s="154"/>
    </row>
    <row r="1580" spans="32:152" ht="12.75">
      <c r="AF1580" s="154"/>
      <c r="AG1580" s="154"/>
      <c r="AH1580" s="154"/>
      <c r="AI1580" s="154"/>
      <c r="AJ1580" s="154"/>
      <c r="AK1580" s="154"/>
      <c r="AL1580" s="154"/>
      <c r="AM1580" s="154"/>
      <c r="AN1580" s="154"/>
      <c r="AO1580" s="154"/>
      <c r="AP1580" s="154"/>
      <c r="AQ1580" s="154"/>
      <c r="AR1580" s="154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  <c r="BC1580" s="154"/>
      <c r="BD1580" s="154"/>
      <c r="BE1580" s="154"/>
      <c r="BF1580" s="154"/>
      <c r="BG1580" s="154"/>
      <c r="BH1580" s="154"/>
      <c r="BI1580" s="154"/>
      <c r="BJ1580" s="154"/>
      <c r="BK1580" s="154"/>
      <c r="BL1580" s="154"/>
      <c r="BM1580" s="154"/>
      <c r="BN1580" s="154"/>
      <c r="BO1580" s="154"/>
      <c r="BP1580" s="154"/>
      <c r="BQ1580" s="154"/>
      <c r="BR1580" s="154"/>
      <c r="BS1580" s="154"/>
      <c r="BT1580" s="154"/>
      <c r="BU1580" s="154"/>
      <c r="BV1580" s="154"/>
      <c r="BW1580" s="154"/>
      <c r="BX1580" s="154"/>
      <c r="BY1580" s="154"/>
      <c r="BZ1580" s="154"/>
      <c r="CA1580" s="154"/>
      <c r="CB1580" s="154"/>
      <c r="CC1580" s="154"/>
      <c r="CD1580" s="154"/>
      <c r="CE1580" s="154"/>
      <c r="CF1580" s="154"/>
      <c r="CG1580" s="154"/>
      <c r="CH1580" s="154"/>
      <c r="CI1580" s="154"/>
      <c r="CJ1580" s="154"/>
      <c r="CK1580" s="154"/>
      <c r="CL1580" s="154"/>
      <c r="CM1580" s="154"/>
      <c r="CN1580" s="154"/>
      <c r="CO1580" s="154"/>
      <c r="CP1580" s="154"/>
      <c r="CQ1580" s="154"/>
      <c r="CR1580" s="154"/>
      <c r="CS1580" s="154"/>
      <c r="CT1580" s="154"/>
      <c r="CU1580" s="154"/>
      <c r="CV1580" s="154"/>
      <c r="CW1580" s="154"/>
      <c r="CX1580" s="154"/>
      <c r="CY1580" s="154"/>
      <c r="CZ1580" s="154"/>
      <c r="DA1580" s="154"/>
      <c r="DB1580" s="154"/>
      <c r="DC1580" s="154"/>
      <c r="DD1580" s="154"/>
      <c r="DE1580" s="154"/>
      <c r="DF1580" s="154"/>
      <c r="DG1580" s="154"/>
      <c r="DH1580" s="154"/>
      <c r="DI1580" s="154"/>
      <c r="DJ1580" s="154"/>
      <c r="DK1580" s="154"/>
      <c r="DL1580" s="154"/>
      <c r="DM1580" s="154"/>
      <c r="DN1580" s="154"/>
      <c r="DO1580" s="154"/>
      <c r="DP1580" s="154"/>
      <c r="DQ1580" s="154"/>
      <c r="DR1580" s="154"/>
      <c r="DS1580" s="154"/>
      <c r="DT1580" s="154"/>
      <c r="DU1580" s="154"/>
      <c r="DV1580" s="154"/>
      <c r="DW1580" s="154"/>
      <c r="DX1580" s="154"/>
      <c r="DY1580" s="154"/>
      <c r="DZ1580" s="154"/>
      <c r="EA1580" s="154"/>
      <c r="EB1580" s="154"/>
      <c r="EC1580" s="154"/>
      <c r="ED1580" s="154"/>
      <c r="EE1580" s="154"/>
      <c r="EF1580" s="154"/>
      <c r="EG1580" s="154"/>
      <c r="EH1580" s="154"/>
      <c r="EI1580" s="154"/>
      <c r="EJ1580" s="154"/>
      <c r="EK1580" s="154"/>
      <c r="EL1580" s="154"/>
      <c r="EM1580" s="154"/>
      <c r="EN1580" s="154"/>
      <c r="EO1580" s="154"/>
      <c r="EP1580" s="154"/>
      <c r="EQ1580" s="154"/>
      <c r="ER1580" s="154"/>
      <c r="ES1580" s="154"/>
      <c r="ET1580" s="154"/>
      <c r="EU1580" s="154"/>
      <c r="EV1580" s="154"/>
    </row>
    <row r="1581" spans="32:152" ht="12.75">
      <c r="AF1581" s="154"/>
      <c r="AG1581" s="154"/>
      <c r="AH1581" s="154"/>
      <c r="AI1581" s="154"/>
      <c r="AJ1581" s="154"/>
      <c r="AK1581" s="154"/>
      <c r="AL1581" s="154"/>
      <c r="AM1581" s="154"/>
      <c r="AN1581" s="154"/>
      <c r="AO1581" s="154"/>
      <c r="AP1581" s="154"/>
      <c r="AQ1581" s="154"/>
      <c r="AR1581" s="154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  <c r="BC1581" s="154"/>
      <c r="BD1581" s="154"/>
      <c r="BE1581" s="154"/>
      <c r="BF1581" s="154"/>
      <c r="BG1581" s="154"/>
      <c r="BH1581" s="154"/>
      <c r="BI1581" s="154"/>
      <c r="BJ1581" s="154"/>
      <c r="BK1581" s="154"/>
      <c r="BL1581" s="154"/>
      <c r="BM1581" s="154"/>
      <c r="BN1581" s="154"/>
      <c r="BO1581" s="154"/>
      <c r="BP1581" s="154"/>
      <c r="BQ1581" s="154"/>
      <c r="BR1581" s="154"/>
      <c r="BS1581" s="154"/>
      <c r="BT1581" s="154"/>
      <c r="BU1581" s="154"/>
      <c r="BV1581" s="154"/>
      <c r="BW1581" s="154"/>
      <c r="BX1581" s="154"/>
      <c r="BY1581" s="154"/>
      <c r="BZ1581" s="154"/>
      <c r="CA1581" s="154"/>
      <c r="CB1581" s="154"/>
      <c r="CC1581" s="154"/>
      <c r="CD1581" s="154"/>
      <c r="CE1581" s="154"/>
      <c r="CF1581" s="154"/>
      <c r="CG1581" s="154"/>
      <c r="CH1581" s="154"/>
      <c r="CI1581" s="154"/>
      <c r="CJ1581" s="154"/>
      <c r="CK1581" s="154"/>
      <c r="CL1581" s="154"/>
      <c r="CM1581" s="154"/>
      <c r="CN1581" s="154"/>
      <c r="CO1581" s="154"/>
      <c r="CP1581" s="154"/>
      <c r="CQ1581" s="154"/>
      <c r="CR1581" s="154"/>
      <c r="CS1581" s="154"/>
      <c r="CT1581" s="154"/>
      <c r="CU1581" s="154"/>
      <c r="CV1581" s="154"/>
      <c r="CW1581" s="154"/>
      <c r="CX1581" s="154"/>
      <c r="CY1581" s="154"/>
      <c r="CZ1581" s="154"/>
      <c r="DA1581" s="154"/>
      <c r="DB1581" s="154"/>
      <c r="DC1581" s="154"/>
      <c r="DD1581" s="154"/>
      <c r="DE1581" s="154"/>
      <c r="DF1581" s="154"/>
      <c r="DG1581" s="154"/>
      <c r="DH1581" s="154"/>
      <c r="DI1581" s="154"/>
      <c r="DJ1581" s="154"/>
      <c r="DK1581" s="154"/>
      <c r="DL1581" s="154"/>
      <c r="DM1581" s="154"/>
      <c r="DN1581" s="154"/>
      <c r="DO1581" s="154"/>
      <c r="DP1581" s="154"/>
      <c r="DQ1581" s="154"/>
      <c r="DR1581" s="154"/>
      <c r="DS1581" s="154"/>
      <c r="DT1581" s="154"/>
      <c r="DU1581" s="154"/>
      <c r="DV1581" s="154"/>
      <c r="DW1581" s="154"/>
      <c r="DX1581" s="154"/>
      <c r="DY1581" s="154"/>
      <c r="DZ1581" s="154"/>
      <c r="EA1581" s="154"/>
      <c r="EB1581" s="154"/>
      <c r="EC1581" s="154"/>
      <c r="ED1581" s="154"/>
      <c r="EE1581" s="154"/>
      <c r="EF1581" s="154"/>
      <c r="EG1581" s="154"/>
      <c r="EH1581" s="154"/>
      <c r="EI1581" s="154"/>
      <c r="EJ1581" s="154"/>
      <c r="EK1581" s="154"/>
      <c r="EL1581" s="154"/>
      <c r="EM1581" s="154"/>
      <c r="EN1581" s="154"/>
      <c r="EO1581" s="154"/>
      <c r="EP1581" s="154"/>
      <c r="EQ1581" s="154"/>
      <c r="ER1581" s="154"/>
      <c r="ES1581" s="154"/>
      <c r="ET1581" s="154"/>
      <c r="EU1581" s="154"/>
      <c r="EV1581" s="154"/>
    </row>
    <row r="1582" spans="32:152" ht="12.75">
      <c r="AF1582" s="154"/>
      <c r="AG1582" s="154"/>
      <c r="AH1582" s="154"/>
      <c r="AI1582" s="154"/>
      <c r="AJ1582" s="154"/>
      <c r="AK1582" s="154"/>
      <c r="AL1582" s="154"/>
      <c r="AM1582" s="154"/>
      <c r="AN1582" s="154"/>
      <c r="AO1582" s="154"/>
      <c r="AP1582" s="154"/>
      <c r="AQ1582" s="154"/>
      <c r="AR1582" s="154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  <c r="BC1582" s="154"/>
      <c r="BD1582" s="154"/>
      <c r="BE1582" s="154"/>
      <c r="BF1582" s="154"/>
      <c r="BG1582" s="154"/>
      <c r="BH1582" s="154"/>
      <c r="BI1582" s="154"/>
      <c r="BJ1582" s="154"/>
      <c r="BK1582" s="154"/>
      <c r="BL1582" s="154"/>
      <c r="BM1582" s="154"/>
      <c r="BN1582" s="154"/>
      <c r="BO1582" s="154"/>
      <c r="BP1582" s="154"/>
      <c r="BQ1582" s="154"/>
      <c r="BR1582" s="154"/>
      <c r="BS1582" s="154"/>
      <c r="BT1582" s="154"/>
      <c r="BU1582" s="154"/>
      <c r="BV1582" s="154"/>
      <c r="BW1582" s="154"/>
      <c r="BX1582" s="154"/>
      <c r="BY1582" s="154"/>
      <c r="BZ1582" s="154"/>
      <c r="CA1582" s="154"/>
      <c r="CB1582" s="154"/>
      <c r="CC1582" s="154"/>
      <c r="CD1582" s="154"/>
      <c r="CE1582" s="154"/>
      <c r="CF1582" s="154"/>
      <c r="CG1582" s="154"/>
      <c r="CH1582" s="154"/>
      <c r="CI1582" s="154"/>
      <c r="CJ1582" s="154"/>
      <c r="CK1582" s="154"/>
      <c r="CL1582" s="154"/>
      <c r="CM1582" s="154"/>
      <c r="CN1582" s="154"/>
      <c r="CO1582" s="154"/>
      <c r="CP1582" s="154"/>
      <c r="CQ1582" s="154"/>
      <c r="CR1582" s="154"/>
      <c r="CS1582" s="154"/>
      <c r="CT1582" s="154"/>
      <c r="CU1582" s="154"/>
      <c r="CV1582" s="154"/>
      <c r="CW1582" s="154"/>
      <c r="CX1582" s="154"/>
      <c r="CY1582" s="154"/>
      <c r="CZ1582" s="154"/>
      <c r="DA1582" s="154"/>
      <c r="DB1582" s="154"/>
      <c r="DC1582" s="154"/>
      <c r="DD1582" s="154"/>
      <c r="DE1582" s="154"/>
      <c r="DF1582" s="154"/>
      <c r="DG1582" s="154"/>
      <c r="DH1582" s="154"/>
      <c r="DI1582" s="154"/>
      <c r="DJ1582" s="154"/>
      <c r="DK1582" s="154"/>
      <c r="DL1582" s="154"/>
      <c r="DM1582" s="154"/>
      <c r="DN1582" s="154"/>
      <c r="DO1582" s="154"/>
      <c r="DP1582" s="154"/>
      <c r="DQ1582" s="154"/>
      <c r="DR1582" s="154"/>
      <c r="DS1582" s="154"/>
      <c r="DT1582" s="154"/>
      <c r="DU1582" s="154"/>
      <c r="DV1582" s="154"/>
      <c r="DW1582" s="154"/>
      <c r="DX1582" s="154"/>
      <c r="DY1582" s="154"/>
      <c r="DZ1582" s="154"/>
      <c r="EA1582" s="154"/>
      <c r="EB1582" s="154"/>
      <c r="EC1582" s="154"/>
      <c r="ED1582" s="154"/>
      <c r="EE1582" s="154"/>
      <c r="EF1582" s="154"/>
      <c r="EG1582" s="154"/>
      <c r="EH1582" s="154"/>
      <c r="EI1582" s="154"/>
      <c r="EJ1582" s="154"/>
      <c r="EK1582" s="154"/>
      <c r="EL1582" s="154"/>
      <c r="EM1582" s="154"/>
      <c r="EN1582" s="154"/>
      <c r="EO1582" s="154"/>
      <c r="EP1582" s="154"/>
      <c r="EQ1582" s="154"/>
      <c r="ER1582" s="154"/>
      <c r="ES1582" s="154"/>
      <c r="ET1582" s="154"/>
      <c r="EU1582" s="154"/>
      <c r="EV1582" s="154"/>
    </row>
    <row r="1583" spans="32:152" ht="12.75">
      <c r="AF1583" s="154"/>
      <c r="AG1583" s="154"/>
      <c r="AH1583" s="154"/>
      <c r="AI1583" s="154"/>
      <c r="AJ1583" s="154"/>
      <c r="AK1583" s="154"/>
      <c r="AL1583" s="154"/>
      <c r="AM1583" s="154"/>
      <c r="AN1583" s="154"/>
      <c r="AO1583" s="154"/>
      <c r="AP1583" s="154"/>
      <c r="AQ1583" s="154"/>
      <c r="AR1583" s="154"/>
      <c r="AS1583" s="154"/>
      <c r="AT1583" s="154"/>
      <c r="AU1583" s="154"/>
      <c r="AV1583" s="154"/>
      <c r="AW1583" s="154"/>
      <c r="AX1583" s="154"/>
      <c r="AY1583" s="154"/>
      <c r="AZ1583" s="154"/>
      <c r="BA1583" s="154"/>
      <c r="BB1583" s="154"/>
      <c r="BC1583" s="154"/>
      <c r="BD1583" s="154"/>
      <c r="BE1583" s="154"/>
      <c r="BF1583" s="154"/>
      <c r="BG1583" s="154"/>
      <c r="BH1583" s="154"/>
      <c r="BI1583" s="154"/>
      <c r="BJ1583" s="154"/>
      <c r="BK1583" s="154"/>
      <c r="BL1583" s="154"/>
      <c r="BM1583" s="154"/>
      <c r="BN1583" s="154"/>
      <c r="BO1583" s="154"/>
      <c r="BP1583" s="154"/>
      <c r="BQ1583" s="154"/>
      <c r="BR1583" s="154"/>
      <c r="BS1583" s="154"/>
      <c r="BT1583" s="154"/>
      <c r="BU1583" s="154"/>
      <c r="BV1583" s="154"/>
      <c r="BW1583" s="154"/>
      <c r="BX1583" s="154"/>
      <c r="BY1583" s="154"/>
      <c r="BZ1583" s="154"/>
      <c r="CA1583" s="154"/>
      <c r="CB1583" s="154"/>
      <c r="CC1583" s="154"/>
      <c r="CD1583" s="154"/>
      <c r="CE1583" s="154"/>
      <c r="CF1583" s="154"/>
      <c r="CG1583" s="154"/>
      <c r="CH1583" s="154"/>
      <c r="CI1583" s="154"/>
      <c r="CJ1583" s="154"/>
      <c r="CK1583" s="154"/>
      <c r="CL1583" s="154"/>
      <c r="CM1583" s="154"/>
      <c r="CN1583" s="154"/>
      <c r="CO1583" s="154"/>
      <c r="CP1583" s="154"/>
      <c r="CQ1583" s="154"/>
      <c r="CR1583" s="154"/>
      <c r="CS1583" s="154"/>
      <c r="CT1583" s="154"/>
      <c r="CU1583" s="154"/>
      <c r="CV1583" s="154"/>
      <c r="CW1583" s="154"/>
      <c r="CX1583" s="154"/>
      <c r="CY1583" s="154"/>
      <c r="CZ1583" s="154"/>
      <c r="DA1583" s="154"/>
      <c r="DB1583" s="154"/>
      <c r="DC1583" s="154"/>
      <c r="DD1583" s="154"/>
      <c r="DE1583" s="154"/>
      <c r="DF1583" s="154"/>
      <c r="DG1583" s="154"/>
      <c r="DH1583" s="154"/>
      <c r="DI1583" s="154"/>
      <c r="DJ1583" s="154"/>
      <c r="DK1583" s="154"/>
      <c r="DL1583" s="154"/>
      <c r="DM1583" s="154"/>
      <c r="DN1583" s="154"/>
      <c r="DO1583" s="154"/>
      <c r="DP1583" s="154"/>
      <c r="DQ1583" s="154"/>
      <c r="DR1583" s="154"/>
      <c r="DS1583" s="154"/>
      <c r="DT1583" s="154"/>
      <c r="DU1583" s="154"/>
      <c r="DV1583" s="154"/>
      <c r="DW1583" s="154"/>
      <c r="DX1583" s="154"/>
      <c r="DY1583" s="154"/>
      <c r="DZ1583" s="154"/>
      <c r="EA1583" s="154"/>
      <c r="EB1583" s="154"/>
      <c r="EC1583" s="154"/>
      <c r="ED1583" s="154"/>
      <c r="EE1583" s="154"/>
      <c r="EF1583" s="154"/>
      <c r="EG1583" s="154"/>
      <c r="EH1583" s="154"/>
      <c r="EI1583" s="154"/>
      <c r="EJ1583" s="154"/>
      <c r="EK1583" s="154"/>
      <c r="EL1583" s="154"/>
      <c r="EM1583" s="154"/>
      <c r="EN1583" s="154"/>
      <c r="EO1583" s="154"/>
      <c r="EP1583" s="154"/>
      <c r="EQ1583" s="154"/>
      <c r="ER1583" s="154"/>
      <c r="ES1583" s="154"/>
      <c r="ET1583" s="154"/>
      <c r="EU1583" s="154"/>
      <c r="EV1583" s="154"/>
    </row>
    <row r="1584" spans="32:152" ht="12.75">
      <c r="AF1584" s="154"/>
      <c r="AG1584" s="154"/>
      <c r="AH1584" s="154"/>
      <c r="AI1584" s="154"/>
      <c r="AJ1584" s="154"/>
      <c r="AK1584" s="154"/>
      <c r="AL1584" s="154"/>
      <c r="AM1584" s="154"/>
      <c r="AN1584" s="154"/>
      <c r="AO1584" s="154"/>
      <c r="AP1584" s="154"/>
      <c r="AQ1584" s="154"/>
      <c r="AR1584" s="154"/>
      <c r="AS1584" s="154"/>
      <c r="AT1584" s="154"/>
      <c r="AU1584" s="154"/>
      <c r="AV1584" s="154"/>
      <c r="AW1584" s="154"/>
      <c r="AX1584" s="154"/>
      <c r="AY1584" s="154"/>
      <c r="AZ1584" s="154"/>
      <c r="BA1584" s="154"/>
      <c r="BB1584" s="154"/>
      <c r="BC1584" s="154"/>
      <c r="BD1584" s="154"/>
      <c r="BE1584" s="154"/>
      <c r="BF1584" s="154"/>
      <c r="BG1584" s="154"/>
      <c r="BH1584" s="154"/>
      <c r="BI1584" s="154"/>
      <c r="BJ1584" s="154"/>
      <c r="BK1584" s="154"/>
      <c r="BL1584" s="154"/>
      <c r="BM1584" s="154"/>
      <c r="BN1584" s="154"/>
      <c r="BO1584" s="154"/>
      <c r="BP1584" s="154"/>
      <c r="BQ1584" s="154"/>
      <c r="BR1584" s="154"/>
      <c r="BS1584" s="154"/>
      <c r="BT1584" s="154"/>
      <c r="BU1584" s="154"/>
      <c r="BV1584" s="154"/>
      <c r="BW1584" s="154"/>
      <c r="BX1584" s="154"/>
      <c r="BY1584" s="154"/>
      <c r="BZ1584" s="154"/>
      <c r="CA1584" s="154"/>
      <c r="CB1584" s="154"/>
      <c r="CC1584" s="154"/>
      <c r="CD1584" s="154"/>
      <c r="CE1584" s="154"/>
      <c r="CF1584" s="154"/>
      <c r="CG1584" s="154"/>
      <c r="CH1584" s="154"/>
      <c r="CI1584" s="154"/>
      <c r="CJ1584" s="154"/>
      <c r="CK1584" s="154"/>
      <c r="CL1584" s="154"/>
      <c r="CM1584" s="154"/>
      <c r="CN1584" s="154"/>
      <c r="CO1584" s="154"/>
      <c r="CP1584" s="154"/>
      <c r="CQ1584" s="154"/>
      <c r="CR1584" s="154"/>
      <c r="CS1584" s="154"/>
      <c r="CT1584" s="154"/>
      <c r="CU1584" s="154"/>
      <c r="CV1584" s="154"/>
      <c r="CW1584" s="154"/>
      <c r="CX1584" s="154"/>
      <c r="CY1584" s="154"/>
      <c r="CZ1584" s="154"/>
      <c r="DA1584" s="154"/>
      <c r="DB1584" s="154"/>
      <c r="DC1584" s="154"/>
      <c r="DD1584" s="154"/>
      <c r="DE1584" s="154"/>
      <c r="DF1584" s="154"/>
      <c r="DG1584" s="154"/>
      <c r="DH1584" s="154"/>
      <c r="DI1584" s="154"/>
      <c r="DJ1584" s="154"/>
      <c r="DK1584" s="154"/>
      <c r="DL1584" s="154"/>
      <c r="DM1584" s="154"/>
      <c r="DN1584" s="154"/>
      <c r="DO1584" s="154"/>
      <c r="DP1584" s="154"/>
      <c r="DQ1584" s="154"/>
      <c r="DR1584" s="154"/>
      <c r="DS1584" s="154"/>
      <c r="DT1584" s="154"/>
      <c r="DU1584" s="154"/>
      <c r="DV1584" s="154"/>
      <c r="DW1584" s="154"/>
      <c r="DX1584" s="154"/>
      <c r="DY1584" s="154"/>
      <c r="DZ1584" s="154"/>
      <c r="EA1584" s="154"/>
      <c r="EB1584" s="154"/>
      <c r="EC1584" s="154"/>
      <c r="ED1584" s="154"/>
      <c r="EE1584" s="154"/>
      <c r="EF1584" s="154"/>
      <c r="EG1584" s="154"/>
      <c r="EH1584" s="154"/>
      <c r="EI1584" s="154"/>
      <c r="EJ1584" s="154"/>
      <c r="EK1584" s="154"/>
      <c r="EL1584" s="154"/>
      <c r="EM1584" s="154"/>
      <c r="EN1584" s="154"/>
      <c r="EO1584" s="154"/>
      <c r="EP1584" s="154"/>
      <c r="EQ1584" s="154"/>
      <c r="ER1584" s="154"/>
      <c r="ES1584" s="154"/>
      <c r="ET1584" s="154"/>
      <c r="EU1584" s="154"/>
      <c r="EV1584" s="154"/>
    </row>
    <row r="1585" spans="32:152" ht="12.75">
      <c r="AF1585" s="154"/>
      <c r="AG1585" s="154"/>
      <c r="AH1585" s="154"/>
      <c r="AI1585" s="154"/>
      <c r="AJ1585" s="154"/>
      <c r="AK1585" s="154"/>
      <c r="AL1585" s="154"/>
      <c r="AM1585" s="154"/>
      <c r="AN1585" s="154"/>
      <c r="AO1585" s="154"/>
      <c r="AP1585" s="154"/>
      <c r="AQ1585" s="154"/>
      <c r="AR1585" s="154"/>
      <c r="AS1585" s="154"/>
      <c r="AT1585" s="154"/>
      <c r="AU1585" s="154"/>
      <c r="AV1585" s="154"/>
      <c r="AW1585" s="154"/>
      <c r="AX1585" s="154"/>
      <c r="AY1585" s="154"/>
      <c r="AZ1585" s="154"/>
      <c r="BA1585" s="154"/>
      <c r="BB1585" s="154"/>
      <c r="BC1585" s="154"/>
      <c r="BD1585" s="154"/>
      <c r="BE1585" s="154"/>
      <c r="BF1585" s="154"/>
      <c r="BG1585" s="154"/>
      <c r="BH1585" s="154"/>
      <c r="BI1585" s="154"/>
      <c r="BJ1585" s="154"/>
      <c r="BK1585" s="154"/>
      <c r="BL1585" s="154"/>
      <c r="BM1585" s="154"/>
      <c r="BN1585" s="154"/>
      <c r="BO1585" s="154"/>
      <c r="BP1585" s="154"/>
      <c r="BQ1585" s="154"/>
      <c r="BR1585" s="154"/>
      <c r="BS1585" s="154"/>
      <c r="BT1585" s="154"/>
      <c r="BU1585" s="154"/>
      <c r="BV1585" s="154"/>
      <c r="BW1585" s="154"/>
      <c r="BX1585" s="154"/>
      <c r="BY1585" s="154"/>
      <c r="BZ1585" s="154"/>
      <c r="CA1585" s="154"/>
      <c r="CB1585" s="154"/>
      <c r="CC1585" s="154"/>
      <c r="CD1585" s="154"/>
      <c r="CE1585" s="154"/>
      <c r="CF1585" s="154"/>
      <c r="CG1585" s="154"/>
      <c r="CH1585" s="154"/>
      <c r="CI1585" s="154"/>
      <c r="CJ1585" s="154"/>
      <c r="CK1585" s="154"/>
      <c r="CL1585" s="154"/>
      <c r="CM1585" s="154"/>
      <c r="CN1585" s="154"/>
      <c r="CO1585" s="154"/>
      <c r="CP1585" s="154"/>
      <c r="CQ1585" s="154"/>
      <c r="CR1585" s="154"/>
      <c r="CS1585" s="154"/>
      <c r="CT1585" s="154"/>
      <c r="CU1585" s="154"/>
      <c r="CV1585" s="154"/>
      <c r="CW1585" s="154"/>
      <c r="CX1585" s="154"/>
      <c r="CY1585" s="154"/>
      <c r="CZ1585" s="154"/>
      <c r="DA1585" s="154"/>
      <c r="DB1585" s="154"/>
      <c r="DC1585" s="154"/>
      <c r="DD1585" s="154"/>
      <c r="DE1585" s="154"/>
      <c r="DF1585" s="154"/>
      <c r="DG1585" s="154"/>
      <c r="DH1585" s="154"/>
      <c r="DI1585" s="154"/>
      <c r="DJ1585" s="154"/>
      <c r="DK1585" s="154"/>
      <c r="DL1585" s="154"/>
      <c r="DM1585" s="154"/>
      <c r="DN1585" s="154"/>
      <c r="DO1585" s="154"/>
      <c r="DP1585" s="154"/>
      <c r="DQ1585" s="154"/>
      <c r="DR1585" s="154"/>
      <c r="DS1585" s="154"/>
      <c r="DT1585" s="154"/>
      <c r="DU1585" s="154"/>
      <c r="DV1585" s="154"/>
      <c r="DW1585" s="154"/>
      <c r="DX1585" s="154"/>
      <c r="DY1585" s="154"/>
      <c r="DZ1585" s="154"/>
      <c r="EA1585" s="154"/>
      <c r="EB1585" s="154"/>
      <c r="EC1585" s="154"/>
      <c r="ED1585" s="154"/>
      <c r="EE1585" s="154"/>
      <c r="EF1585" s="154"/>
      <c r="EG1585" s="154"/>
      <c r="EH1585" s="154"/>
      <c r="EI1585" s="154"/>
      <c r="EJ1585" s="154"/>
      <c r="EK1585" s="154"/>
      <c r="EL1585" s="154"/>
      <c r="EM1585" s="154"/>
      <c r="EN1585" s="154"/>
      <c r="EO1585" s="154"/>
      <c r="EP1585" s="154"/>
      <c r="EQ1585" s="154"/>
      <c r="ER1585" s="154"/>
      <c r="ES1585" s="154"/>
      <c r="ET1585" s="154"/>
      <c r="EU1585" s="154"/>
      <c r="EV1585" s="154"/>
    </row>
    <row r="1586" spans="32:152" ht="12.75">
      <c r="AF1586" s="154"/>
      <c r="AG1586" s="154"/>
      <c r="AH1586" s="154"/>
      <c r="AI1586" s="154"/>
      <c r="AJ1586" s="154"/>
      <c r="AK1586" s="154"/>
      <c r="AL1586" s="154"/>
      <c r="AM1586" s="154"/>
      <c r="AN1586" s="154"/>
      <c r="AO1586" s="154"/>
      <c r="AP1586" s="154"/>
      <c r="AQ1586" s="154"/>
      <c r="AR1586" s="154"/>
      <c r="AS1586" s="154"/>
      <c r="AT1586" s="154"/>
      <c r="AU1586" s="154"/>
      <c r="AV1586" s="154"/>
      <c r="AW1586" s="154"/>
      <c r="AX1586" s="154"/>
      <c r="AY1586" s="154"/>
      <c r="AZ1586" s="154"/>
      <c r="BA1586" s="154"/>
      <c r="BB1586" s="154"/>
      <c r="BC1586" s="154"/>
      <c r="BD1586" s="154"/>
      <c r="BE1586" s="154"/>
      <c r="BF1586" s="154"/>
      <c r="BG1586" s="154"/>
      <c r="BH1586" s="154"/>
      <c r="BI1586" s="154"/>
      <c r="BJ1586" s="154"/>
      <c r="BK1586" s="154"/>
      <c r="BL1586" s="154"/>
      <c r="BM1586" s="154"/>
      <c r="BN1586" s="154"/>
      <c r="BO1586" s="154"/>
      <c r="BP1586" s="154"/>
      <c r="BQ1586" s="154"/>
      <c r="BR1586" s="154"/>
      <c r="BS1586" s="154"/>
      <c r="BT1586" s="154"/>
      <c r="BU1586" s="154"/>
      <c r="BV1586" s="154"/>
      <c r="BW1586" s="154"/>
      <c r="BX1586" s="154"/>
      <c r="BY1586" s="154"/>
      <c r="BZ1586" s="154"/>
      <c r="CA1586" s="154"/>
      <c r="CB1586" s="154"/>
      <c r="CC1586" s="154"/>
      <c r="CD1586" s="154"/>
      <c r="CE1586" s="154"/>
      <c r="CF1586" s="154"/>
      <c r="CG1586" s="154"/>
      <c r="CH1586" s="154"/>
      <c r="CI1586" s="154"/>
      <c r="CJ1586" s="154"/>
      <c r="CK1586" s="154"/>
      <c r="CL1586" s="154"/>
      <c r="CM1586" s="154"/>
      <c r="CN1586" s="154"/>
      <c r="CO1586" s="154"/>
      <c r="CP1586" s="154"/>
      <c r="CQ1586" s="154"/>
      <c r="CR1586" s="154"/>
      <c r="CS1586" s="154"/>
      <c r="CT1586" s="154"/>
      <c r="CU1586" s="154"/>
      <c r="CV1586" s="154"/>
      <c r="CW1586" s="154"/>
      <c r="CX1586" s="154"/>
      <c r="CY1586" s="154"/>
      <c r="CZ1586" s="154"/>
      <c r="DA1586" s="154"/>
      <c r="DB1586" s="154"/>
      <c r="DC1586" s="154"/>
      <c r="DD1586" s="154"/>
      <c r="DE1586" s="154"/>
      <c r="DF1586" s="154"/>
      <c r="DG1586" s="154"/>
      <c r="DH1586" s="154"/>
      <c r="DI1586" s="154"/>
      <c r="DJ1586" s="154"/>
      <c r="DK1586" s="154"/>
      <c r="DL1586" s="154"/>
      <c r="DM1586" s="154"/>
      <c r="DN1586" s="154"/>
      <c r="DO1586" s="154"/>
      <c r="DP1586" s="154"/>
      <c r="DQ1586" s="154"/>
      <c r="DR1586" s="154"/>
      <c r="DS1586" s="154"/>
      <c r="DT1586" s="154"/>
      <c r="DU1586" s="154"/>
      <c r="DV1586" s="154"/>
      <c r="DW1586" s="154"/>
      <c r="DX1586" s="154"/>
      <c r="DY1586" s="154"/>
      <c r="DZ1586" s="154"/>
      <c r="EA1586" s="154"/>
      <c r="EB1586" s="154"/>
      <c r="EC1586" s="154"/>
      <c r="ED1586" s="154"/>
      <c r="EE1586" s="154"/>
      <c r="EF1586" s="154"/>
      <c r="EG1586" s="154"/>
      <c r="EH1586" s="154"/>
      <c r="EI1586" s="154"/>
      <c r="EJ1586" s="154"/>
      <c r="EK1586" s="154"/>
      <c r="EL1586" s="154"/>
      <c r="EM1586" s="154"/>
      <c r="EN1586" s="154"/>
      <c r="EO1586" s="154"/>
      <c r="EP1586" s="154"/>
      <c r="EQ1586" s="154"/>
      <c r="ER1586" s="154"/>
      <c r="ES1586" s="154"/>
      <c r="ET1586" s="154"/>
      <c r="EU1586" s="154"/>
      <c r="EV1586" s="154"/>
    </row>
    <row r="1587" spans="32:152" ht="12.75">
      <c r="AF1587" s="154"/>
      <c r="AG1587" s="154"/>
      <c r="AH1587" s="154"/>
      <c r="AI1587" s="154"/>
      <c r="AJ1587" s="154"/>
      <c r="AK1587" s="154"/>
      <c r="AL1587" s="154"/>
      <c r="AM1587" s="154"/>
      <c r="AN1587" s="154"/>
      <c r="AO1587" s="154"/>
      <c r="AP1587" s="154"/>
      <c r="AQ1587" s="154"/>
      <c r="AR1587" s="154"/>
      <c r="AS1587" s="154"/>
      <c r="AT1587" s="154"/>
      <c r="AU1587" s="154"/>
      <c r="AV1587" s="154"/>
      <c r="AW1587" s="154"/>
      <c r="AX1587" s="154"/>
      <c r="AY1587" s="154"/>
      <c r="AZ1587" s="154"/>
      <c r="BA1587" s="154"/>
      <c r="BB1587" s="154"/>
      <c r="BC1587" s="154"/>
      <c r="BD1587" s="154"/>
      <c r="BE1587" s="154"/>
      <c r="BF1587" s="154"/>
      <c r="BG1587" s="154"/>
      <c r="BH1587" s="154"/>
      <c r="BI1587" s="154"/>
      <c r="BJ1587" s="154"/>
      <c r="BK1587" s="154"/>
      <c r="BL1587" s="154"/>
      <c r="BM1587" s="154"/>
      <c r="BN1587" s="154"/>
      <c r="BO1587" s="154"/>
      <c r="BP1587" s="154"/>
      <c r="BQ1587" s="154"/>
      <c r="BR1587" s="154"/>
      <c r="BS1587" s="154"/>
      <c r="BT1587" s="154"/>
      <c r="BU1587" s="154"/>
      <c r="BV1587" s="154"/>
      <c r="BW1587" s="154"/>
      <c r="BX1587" s="154"/>
      <c r="BY1587" s="154"/>
      <c r="BZ1587" s="154"/>
      <c r="CA1587" s="154"/>
      <c r="CB1587" s="154"/>
      <c r="CC1587" s="154"/>
      <c r="CD1587" s="154"/>
      <c r="CE1587" s="154"/>
      <c r="CF1587" s="154"/>
      <c r="CG1587" s="154"/>
      <c r="CH1587" s="154"/>
      <c r="CI1587" s="154"/>
      <c r="CJ1587" s="154"/>
      <c r="CK1587" s="154"/>
      <c r="CL1587" s="154"/>
      <c r="CM1587" s="154"/>
      <c r="CN1587" s="154"/>
      <c r="CO1587" s="154"/>
      <c r="CP1587" s="154"/>
      <c r="CQ1587" s="154"/>
      <c r="CR1587" s="154"/>
      <c r="CS1587" s="154"/>
      <c r="CT1587" s="154"/>
      <c r="CU1587" s="154"/>
      <c r="CV1587" s="154"/>
      <c r="CW1587" s="154"/>
      <c r="CX1587" s="154"/>
      <c r="CY1587" s="154"/>
      <c r="CZ1587" s="154"/>
      <c r="DA1587" s="154"/>
      <c r="DB1587" s="154"/>
      <c r="DC1587" s="154"/>
      <c r="DD1587" s="154"/>
      <c r="DE1587" s="154"/>
      <c r="DF1587" s="154"/>
      <c r="DG1587" s="154"/>
      <c r="DH1587" s="154"/>
      <c r="DI1587" s="154"/>
      <c r="DJ1587" s="154"/>
      <c r="DK1587" s="154"/>
      <c r="DL1587" s="154"/>
      <c r="DM1587" s="154"/>
      <c r="DN1587" s="154"/>
      <c r="DO1587" s="154"/>
      <c r="DP1587" s="154"/>
      <c r="DQ1587" s="154"/>
      <c r="DR1587" s="154"/>
      <c r="DS1587" s="154"/>
      <c r="DT1587" s="154"/>
      <c r="DU1587" s="154"/>
      <c r="DV1587" s="154"/>
      <c r="DW1587" s="154"/>
      <c r="DX1587" s="154"/>
      <c r="DY1587" s="154"/>
      <c r="DZ1587" s="154"/>
      <c r="EA1587" s="154"/>
      <c r="EB1587" s="154"/>
      <c r="EC1587" s="154"/>
      <c r="ED1587" s="154"/>
      <c r="EE1587" s="154"/>
      <c r="EF1587" s="154"/>
      <c r="EG1587" s="154"/>
      <c r="EH1587" s="154"/>
      <c r="EI1587" s="154"/>
      <c r="EJ1587" s="154"/>
      <c r="EK1587" s="154"/>
      <c r="EL1587" s="154"/>
      <c r="EM1587" s="154"/>
      <c r="EN1587" s="154"/>
      <c r="EO1587" s="154"/>
      <c r="EP1587" s="154"/>
      <c r="EQ1587" s="154"/>
      <c r="ER1587" s="154"/>
      <c r="ES1587" s="154"/>
      <c r="ET1587" s="154"/>
      <c r="EU1587" s="154"/>
      <c r="EV1587" s="154"/>
    </row>
    <row r="1588" spans="32:152" ht="12.75">
      <c r="AF1588" s="154"/>
      <c r="AG1588" s="154"/>
      <c r="AH1588" s="154"/>
      <c r="AI1588" s="154"/>
      <c r="AJ1588" s="154"/>
      <c r="AK1588" s="154"/>
      <c r="AL1588" s="154"/>
      <c r="AM1588" s="154"/>
      <c r="AN1588" s="154"/>
      <c r="AO1588" s="154"/>
      <c r="AP1588" s="154"/>
      <c r="AQ1588" s="154"/>
      <c r="AR1588" s="154"/>
      <c r="AS1588" s="154"/>
      <c r="AT1588" s="154"/>
      <c r="AU1588" s="154"/>
      <c r="AV1588" s="154"/>
      <c r="AW1588" s="154"/>
      <c r="AX1588" s="154"/>
      <c r="AY1588" s="154"/>
      <c r="AZ1588" s="154"/>
      <c r="BA1588" s="154"/>
      <c r="BB1588" s="154"/>
      <c r="BC1588" s="154"/>
      <c r="BD1588" s="154"/>
      <c r="BE1588" s="154"/>
      <c r="BF1588" s="154"/>
      <c r="BG1588" s="154"/>
      <c r="BH1588" s="154"/>
      <c r="BI1588" s="154"/>
      <c r="BJ1588" s="154"/>
      <c r="BK1588" s="154"/>
      <c r="BL1588" s="154"/>
      <c r="BM1588" s="154"/>
      <c r="BN1588" s="154"/>
      <c r="BO1588" s="154"/>
      <c r="BP1588" s="154"/>
      <c r="BQ1588" s="154"/>
      <c r="BR1588" s="154"/>
      <c r="BS1588" s="154"/>
      <c r="BT1588" s="154"/>
      <c r="BU1588" s="154"/>
      <c r="BV1588" s="154"/>
      <c r="BW1588" s="154"/>
      <c r="BX1588" s="154"/>
      <c r="BY1588" s="154"/>
      <c r="BZ1588" s="154"/>
      <c r="CA1588" s="154"/>
      <c r="CB1588" s="154"/>
      <c r="CC1588" s="154"/>
      <c r="CD1588" s="154"/>
      <c r="CE1588" s="154"/>
      <c r="CF1588" s="154"/>
      <c r="CG1588" s="154"/>
      <c r="CH1588" s="154"/>
      <c r="CI1588" s="154"/>
      <c r="CJ1588" s="154"/>
      <c r="CK1588" s="154"/>
      <c r="CL1588" s="154"/>
      <c r="CM1588" s="154"/>
      <c r="CN1588" s="154"/>
      <c r="CO1588" s="154"/>
      <c r="CP1588" s="154"/>
      <c r="CQ1588" s="154"/>
      <c r="CR1588" s="154"/>
      <c r="CS1588" s="154"/>
      <c r="CT1588" s="154"/>
      <c r="CU1588" s="154"/>
      <c r="CV1588" s="154"/>
      <c r="CW1588" s="154"/>
      <c r="CX1588" s="154"/>
      <c r="CY1588" s="154"/>
      <c r="CZ1588" s="154"/>
      <c r="DA1588" s="154"/>
      <c r="DB1588" s="154"/>
      <c r="DC1588" s="154"/>
      <c r="DD1588" s="154"/>
      <c r="DE1588" s="154"/>
      <c r="DF1588" s="154"/>
      <c r="DG1588" s="154"/>
      <c r="DH1588" s="154"/>
      <c r="DI1588" s="154"/>
      <c r="DJ1588" s="154"/>
      <c r="DK1588" s="154"/>
      <c r="DL1588" s="154"/>
      <c r="DM1588" s="154"/>
      <c r="DN1588" s="154"/>
      <c r="DO1588" s="154"/>
      <c r="DP1588" s="154"/>
      <c r="DQ1588" s="154"/>
      <c r="DR1588" s="154"/>
      <c r="DS1588" s="154"/>
      <c r="DT1588" s="154"/>
      <c r="DU1588" s="154"/>
      <c r="DV1588" s="154"/>
      <c r="DW1588" s="154"/>
      <c r="DX1588" s="154"/>
      <c r="DY1588" s="154"/>
      <c r="DZ1588" s="154"/>
      <c r="EA1588" s="154"/>
      <c r="EB1588" s="154"/>
      <c r="EC1588" s="154"/>
      <c r="ED1588" s="154"/>
      <c r="EE1588" s="154"/>
      <c r="EF1588" s="154"/>
      <c r="EG1588" s="154"/>
      <c r="EH1588" s="154"/>
      <c r="EI1588" s="154"/>
      <c r="EJ1588" s="154"/>
      <c r="EK1588" s="154"/>
      <c r="EL1588" s="154"/>
      <c r="EM1588" s="154"/>
      <c r="EN1588" s="154"/>
      <c r="EO1588" s="154"/>
      <c r="EP1588" s="154"/>
      <c r="EQ1588" s="154"/>
      <c r="ER1588" s="154"/>
      <c r="ES1588" s="154"/>
      <c r="ET1588" s="154"/>
      <c r="EU1588" s="154"/>
      <c r="EV1588" s="154"/>
    </row>
    <row r="1589" spans="32:152" ht="12.75">
      <c r="AF1589" s="154"/>
      <c r="AG1589" s="154"/>
      <c r="AH1589" s="154"/>
      <c r="AI1589" s="154"/>
      <c r="AJ1589" s="154"/>
      <c r="AK1589" s="154"/>
      <c r="AL1589" s="154"/>
      <c r="AM1589" s="154"/>
      <c r="AN1589" s="154"/>
      <c r="AO1589" s="154"/>
      <c r="AP1589" s="154"/>
      <c r="AQ1589" s="154"/>
      <c r="AR1589" s="154"/>
      <c r="AS1589" s="154"/>
      <c r="AT1589" s="154"/>
      <c r="AU1589" s="154"/>
      <c r="AV1589" s="154"/>
      <c r="AW1589" s="154"/>
      <c r="AX1589" s="154"/>
      <c r="AY1589" s="154"/>
      <c r="AZ1589" s="154"/>
      <c r="BA1589" s="154"/>
      <c r="BB1589" s="154"/>
      <c r="BC1589" s="154"/>
      <c r="BD1589" s="154"/>
      <c r="BE1589" s="154"/>
      <c r="BF1589" s="154"/>
      <c r="BG1589" s="154"/>
      <c r="BH1589" s="154"/>
      <c r="BI1589" s="154"/>
      <c r="BJ1589" s="154"/>
      <c r="BK1589" s="154"/>
      <c r="BL1589" s="154"/>
      <c r="BM1589" s="154"/>
      <c r="BN1589" s="154"/>
      <c r="BO1589" s="154"/>
      <c r="BP1589" s="154"/>
      <c r="BQ1589" s="154"/>
      <c r="BR1589" s="154"/>
      <c r="BS1589" s="154"/>
      <c r="BT1589" s="154"/>
      <c r="BU1589" s="154"/>
      <c r="BV1589" s="154"/>
      <c r="BW1589" s="154"/>
      <c r="BX1589" s="154"/>
      <c r="BY1589" s="154"/>
      <c r="BZ1589" s="154"/>
      <c r="CA1589" s="154"/>
      <c r="CB1589" s="154"/>
      <c r="CC1589" s="154"/>
      <c r="CD1589" s="154"/>
      <c r="CE1589" s="154"/>
      <c r="CF1589" s="154"/>
      <c r="CG1589" s="154"/>
      <c r="CH1589" s="154"/>
      <c r="CI1589" s="154"/>
      <c r="CJ1589" s="154"/>
      <c r="CK1589" s="154"/>
      <c r="CL1589" s="154"/>
      <c r="CM1589" s="154"/>
      <c r="CN1589" s="154"/>
      <c r="CO1589" s="154"/>
      <c r="CP1589" s="154"/>
      <c r="CQ1589" s="154"/>
      <c r="CR1589" s="154"/>
      <c r="CS1589" s="154"/>
      <c r="CT1589" s="154"/>
      <c r="CU1589" s="154"/>
      <c r="CV1589" s="154"/>
      <c r="CW1589" s="154"/>
      <c r="CX1589" s="154"/>
      <c r="CY1589" s="154"/>
      <c r="CZ1589" s="154"/>
      <c r="DA1589" s="154"/>
      <c r="DB1589" s="154"/>
      <c r="DC1589" s="154"/>
      <c r="DD1589" s="154"/>
      <c r="DE1589" s="154"/>
      <c r="DF1589" s="154"/>
      <c r="DG1589" s="154"/>
      <c r="DH1589" s="154"/>
      <c r="DI1589" s="154"/>
      <c r="DJ1589" s="154"/>
      <c r="DK1589" s="154"/>
      <c r="DL1589" s="154"/>
      <c r="DM1589" s="154"/>
      <c r="DN1589" s="154"/>
      <c r="DO1589" s="154"/>
      <c r="DP1589" s="154"/>
      <c r="DQ1589" s="154"/>
      <c r="DR1589" s="154"/>
      <c r="DS1589" s="154"/>
      <c r="DT1589" s="154"/>
      <c r="DU1589" s="154"/>
      <c r="DV1589" s="154"/>
      <c r="DW1589" s="154"/>
      <c r="DX1589" s="154"/>
      <c r="DY1589" s="154"/>
      <c r="DZ1589" s="154"/>
      <c r="EA1589" s="154"/>
      <c r="EB1589" s="154"/>
      <c r="EC1589" s="154"/>
      <c r="ED1589" s="154"/>
      <c r="EE1589" s="154"/>
      <c r="EF1589" s="154"/>
      <c r="EG1589" s="154"/>
      <c r="EH1589" s="154"/>
      <c r="EI1589" s="154"/>
      <c r="EJ1589" s="154"/>
      <c r="EK1589" s="154"/>
      <c r="EL1589" s="154"/>
      <c r="EM1589" s="154"/>
      <c r="EN1589" s="154"/>
      <c r="EO1589" s="154"/>
      <c r="EP1589" s="154"/>
      <c r="EQ1589" s="154"/>
      <c r="ER1589" s="154"/>
      <c r="ES1589" s="154"/>
      <c r="ET1589" s="154"/>
      <c r="EU1589" s="154"/>
      <c r="EV1589" s="154"/>
    </row>
    <row r="1590" spans="32:152" ht="12.75">
      <c r="AF1590" s="154"/>
      <c r="AG1590" s="154"/>
      <c r="AH1590" s="154"/>
      <c r="AI1590" s="154"/>
      <c r="AJ1590" s="154"/>
      <c r="AK1590" s="154"/>
      <c r="AL1590" s="154"/>
      <c r="AM1590" s="154"/>
      <c r="AN1590" s="154"/>
      <c r="AO1590" s="154"/>
      <c r="AP1590" s="154"/>
      <c r="AQ1590" s="154"/>
      <c r="AR1590" s="154"/>
      <c r="AS1590" s="154"/>
      <c r="AT1590" s="154"/>
      <c r="AU1590" s="154"/>
      <c r="AV1590" s="154"/>
      <c r="AW1590" s="154"/>
      <c r="AX1590" s="154"/>
      <c r="AY1590" s="154"/>
      <c r="AZ1590" s="154"/>
      <c r="BA1590" s="154"/>
      <c r="BB1590" s="154"/>
      <c r="BC1590" s="154"/>
      <c r="BD1590" s="154"/>
      <c r="BE1590" s="154"/>
      <c r="BF1590" s="154"/>
      <c r="BG1590" s="154"/>
      <c r="BH1590" s="154"/>
      <c r="BI1590" s="154"/>
      <c r="BJ1590" s="154"/>
      <c r="BK1590" s="154"/>
      <c r="BL1590" s="154"/>
      <c r="BM1590" s="154"/>
      <c r="BN1590" s="154"/>
      <c r="BO1590" s="154"/>
      <c r="BP1590" s="154"/>
      <c r="BQ1590" s="154"/>
      <c r="BR1590" s="154"/>
      <c r="BS1590" s="154"/>
      <c r="BT1590" s="154"/>
      <c r="BU1590" s="154"/>
      <c r="BV1590" s="154"/>
      <c r="BW1590" s="154"/>
      <c r="BX1590" s="154"/>
      <c r="BY1590" s="154"/>
      <c r="BZ1590" s="154"/>
      <c r="CA1590" s="154"/>
      <c r="CB1590" s="154"/>
      <c r="CC1590" s="154"/>
      <c r="CD1590" s="154"/>
      <c r="CE1590" s="154"/>
      <c r="CF1590" s="154"/>
      <c r="CG1590" s="154"/>
      <c r="CH1590" s="154"/>
      <c r="CI1590" s="154"/>
      <c r="CJ1590" s="154"/>
      <c r="CK1590" s="154"/>
      <c r="CL1590" s="154"/>
      <c r="CM1590" s="154"/>
      <c r="CN1590" s="154"/>
      <c r="CO1590" s="154"/>
      <c r="CP1590" s="154"/>
      <c r="CQ1590" s="154"/>
      <c r="CR1590" s="154"/>
      <c r="CS1590" s="154"/>
      <c r="CT1590" s="154"/>
      <c r="CU1590" s="154"/>
      <c r="CV1590" s="154"/>
      <c r="CW1590" s="154"/>
      <c r="CX1590" s="154"/>
      <c r="CY1590" s="154"/>
      <c r="CZ1590" s="154"/>
      <c r="DA1590" s="154"/>
      <c r="DB1590" s="154"/>
      <c r="DC1590" s="154"/>
      <c r="DD1590" s="154"/>
      <c r="DE1590" s="154"/>
      <c r="DF1590" s="154"/>
      <c r="DG1590" s="154"/>
      <c r="DH1590" s="154"/>
      <c r="DI1590" s="154"/>
      <c r="DJ1590" s="154"/>
      <c r="DK1590" s="154"/>
      <c r="DL1590" s="154"/>
      <c r="DM1590" s="154"/>
      <c r="DN1590" s="154"/>
      <c r="DO1590" s="154"/>
      <c r="DP1590" s="154"/>
      <c r="DQ1590" s="154"/>
      <c r="DR1590" s="154"/>
      <c r="DS1590" s="154"/>
      <c r="DT1590" s="154"/>
      <c r="DU1590" s="154"/>
      <c r="DV1590" s="154"/>
      <c r="DW1590" s="154"/>
      <c r="DX1590" s="154"/>
      <c r="DY1590" s="154"/>
      <c r="DZ1590" s="154"/>
      <c r="EA1590" s="154"/>
      <c r="EB1590" s="154"/>
      <c r="EC1590" s="154"/>
      <c r="ED1590" s="154"/>
      <c r="EE1590" s="154"/>
      <c r="EF1590" s="154"/>
      <c r="EG1590" s="154"/>
      <c r="EH1590" s="154"/>
      <c r="EI1590" s="154"/>
      <c r="EJ1590" s="154"/>
      <c r="EK1590" s="154"/>
      <c r="EL1590" s="154"/>
      <c r="EM1590" s="154"/>
      <c r="EN1590" s="154"/>
      <c r="EO1590" s="154"/>
      <c r="EP1590" s="154"/>
      <c r="EQ1590" s="154"/>
      <c r="ER1590" s="154"/>
      <c r="ES1590" s="154"/>
      <c r="ET1590" s="154"/>
      <c r="EU1590" s="154"/>
      <c r="EV1590" s="154"/>
    </row>
    <row r="1591" spans="32:152" ht="12.75">
      <c r="AF1591" s="154"/>
      <c r="AG1591" s="154"/>
      <c r="AH1591" s="154"/>
      <c r="AI1591" s="154"/>
      <c r="AJ1591" s="154"/>
      <c r="AK1591" s="154"/>
      <c r="AL1591" s="154"/>
      <c r="AM1591" s="154"/>
      <c r="AN1591" s="154"/>
      <c r="AO1591" s="154"/>
      <c r="AP1591" s="154"/>
      <c r="AQ1591" s="154"/>
      <c r="AR1591" s="154"/>
      <c r="AS1591" s="154"/>
      <c r="AT1591" s="154"/>
      <c r="AU1591" s="154"/>
      <c r="AV1591" s="154"/>
      <c r="AW1591" s="154"/>
      <c r="AX1591" s="154"/>
      <c r="AY1591" s="154"/>
      <c r="AZ1591" s="154"/>
      <c r="BA1591" s="154"/>
      <c r="BB1591" s="154"/>
      <c r="BC1591" s="154"/>
      <c r="BD1591" s="154"/>
      <c r="BE1591" s="154"/>
      <c r="BF1591" s="154"/>
      <c r="BG1591" s="154"/>
      <c r="BH1591" s="154"/>
      <c r="BI1591" s="154"/>
      <c r="BJ1591" s="154"/>
      <c r="BK1591" s="154"/>
      <c r="BL1591" s="154"/>
      <c r="BM1591" s="154"/>
      <c r="BN1591" s="154"/>
      <c r="BO1591" s="154"/>
      <c r="BP1591" s="154"/>
      <c r="BQ1591" s="154"/>
      <c r="BR1591" s="154"/>
      <c r="BS1591" s="154"/>
      <c r="BT1591" s="154"/>
      <c r="BU1591" s="154"/>
      <c r="BV1591" s="154"/>
      <c r="BW1591" s="154"/>
      <c r="BX1591" s="154"/>
      <c r="BY1591" s="154"/>
      <c r="BZ1591" s="154"/>
      <c r="CA1591" s="154"/>
      <c r="CB1591" s="154"/>
      <c r="CC1591" s="154"/>
      <c r="CD1591" s="154"/>
      <c r="CE1591" s="154"/>
      <c r="CF1591" s="154"/>
      <c r="CG1591" s="154"/>
      <c r="CH1591" s="154"/>
      <c r="CI1591" s="154"/>
      <c r="CJ1591" s="154"/>
      <c r="CK1591" s="154"/>
      <c r="CL1591" s="154"/>
      <c r="CM1591" s="154"/>
      <c r="CN1591" s="154"/>
      <c r="CO1591" s="154"/>
      <c r="CP1591" s="154"/>
      <c r="CQ1591" s="154"/>
      <c r="CR1591" s="154"/>
      <c r="CS1591" s="154"/>
      <c r="CT1591" s="154"/>
      <c r="CU1591" s="154"/>
      <c r="CV1591" s="154"/>
      <c r="CW1591" s="154"/>
      <c r="CX1591" s="154"/>
      <c r="CY1591" s="154"/>
      <c r="CZ1591" s="154"/>
      <c r="DA1591" s="154"/>
      <c r="DB1591" s="154"/>
      <c r="DC1591" s="154"/>
      <c r="DD1591" s="154"/>
      <c r="DE1591" s="154"/>
      <c r="DF1591" s="154"/>
      <c r="DG1591" s="154"/>
      <c r="DH1591" s="154"/>
      <c r="DI1591" s="154"/>
      <c r="DJ1591" s="154"/>
      <c r="DK1591" s="154"/>
      <c r="DL1591" s="154"/>
      <c r="DM1591" s="154"/>
      <c r="DN1591" s="154"/>
      <c r="DO1591" s="154"/>
      <c r="DP1591" s="154"/>
      <c r="DQ1591" s="154"/>
      <c r="DR1591" s="154"/>
      <c r="DS1591" s="154"/>
      <c r="DT1591" s="154"/>
      <c r="DU1591" s="154"/>
      <c r="DV1591" s="154"/>
      <c r="DW1591" s="154"/>
      <c r="DX1591" s="154"/>
      <c r="DY1591" s="154"/>
      <c r="DZ1591" s="154"/>
      <c r="EA1591" s="154"/>
      <c r="EB1591" s="154"/>
      <c r="EC1591" s="154"/>
      <c r="ED1591" s="154"/>
      <c r="EE1591" s="154"/>
      <c r="EF1591" s="154"/>
      <c r="EG1591" s="154"/>
      <c r="EH1591" s="154"/>
      <c r="EI1591" s="154"/>
      <c r="EJ1591" s="154"/>
      <c r="EK1591" s="154"/>
      <c r="EL1591" s="154"/>
      <c r="EM1591" s="154"/>
      <c r="EN1591" s="154"/>
      <c r="EO1591" s="154"/>
      <c r="EP1591" s="154"/>
      <c r="EQ1591" s="154"/>
      <c r="ER1591" s="154"/>
      <c r="ES1591" s="154"/>
      <c r="ET1591" s="154"/>
      <c r="EU1591" s="154"/>
      <c r="EV1591" s="154"/>
    </row>
    <row r="1592" spans="32:152" ht="12.75">
      <c r="AF1592" s="154"/>
      <c r="AG1592" s="154"/>
      <c r="AH1592" s="154"/>
      <c r="AI1592" s="154"/>
      <c r="AJ1592" s="154"/>
      <c r="AK1592" s="154"/>
      <c r="AL1592" s="154"/>
      <c r="AM1592" s="154"/>
      <c r="AN1592" s="154"/>
      <c r="AO1592" s="154"/>
      <c r="AP1592" s="154"/>
      <c r="AQ1592" s="154"/>
      <c r="AR1592" s="154"/>
      <c r="AS1592" s="154"/>
      <c r="AT1592" s="154"/>
      <c r="AU1592" s="154"/>
      <c r="AV1592" s="154"/>
      <c r="AW1592" s="154"/>
      <c r="AX1592" s="154"/>
      <c r="AY1592" s="154"/>
      <c r="AZ1592" s="154"/>
      <c r="BA1592" s="154"/>
      <c r="BB1592" s="154"/>
      <c r="BC1592" s="154"/>
      <c r="BD1592" s="154"/>
      <c r="BE1592" s="154"/>
      <c r="BF1592" s="154"/>
      <c r="BG1592" s="154"/>
      <c r="BH1592" s="154"/>
      <c r="BI1592" s="154"/>
      <c r="BJ1592" s="154"/>
      <c r="BK1592" s="154"/>
      <c r="BL1592" s="154"/>
      <c r="BM1592" s="154"/>
      <c r="BN1592" s="154"/>
      <c r="BO1592" s="154"/>
      <c r="BP1592" s="154"/>
      <c r="BQ1592" s="154"/>
      <c r="BR1592" s="154"/>
      <c r="BS1592" s="154"/>
      <c r="BT1592" s="154"/>
      <c r="BU1592" s="154"/>
      <c r="BV1592" s="154"/>
      <c r="BW1592" s="154"/>
      <c r="BX1592" s="154"/>
      <c r="BY1592" s="154"/>
      <c r="BZ1592" s="154"/>
      <c r="CA1592" s="154"/>
      <c r="CB1592" s="154"/>
      <c r="CC1592" s="154"/>
      <c r="CD1592" s="154"/>
      <c r="CE1592" s="154"/>
      <c r="CF1592" s="154"/>
      <c r="CG1592" s="154"/>
      <c r="CH1592" s="154"/>
      <c r="CI1592" s="154"/>
      <c r="CJ1592" s="154"/>
      <c r="CK1592" s="154"/>
      <c r="CL1592" s="154"/>
      <c r="CM1592" s="154"/>
      <c r="CN1592" s="154"/>
      <c r="CO1592" s="154"/>
      <c r="CP1592" s="154"/>
      <c r="CQ1592" s="154"/>
      <c r="CR1592" s="154"/>
      <c r="CS1592" s="154"/>
      <c r="CT1592" s="154"/>
      <c r="CU1592" s="154"/>
      <c r="CV1592" s="154"/>
      <c r="CW1592" s="154"/>
      <c r="CX1592" s="154"/>
      <c r="CY1592" s="154"/>
      <c r="CZ1592" s="154"/>
      <c r="DA1592" s="154"/>
      <c r="DB1592" s="154"/>
      <c r="DC1592" s="154"/>
      <c r="DD1592" s="154"/>
      <c r="DE1592" s="154"/>
      <c r="DF1592" s="154"/>
      <c r="DG1592" s="154"/>
      <c r="DH1592" s="154"/>
      <c r="DI1592" s="154"/>
      <c r="DJ1592" s="154"/>
      <c r="DK1592" s="154"/>
      <c r="DL1592" s="154"/>
      <c r="DM1592" s="154"/>
      <c r="DN1592" s="154"/>
      <c r="DO1592" s="154"/>
      <c r="DP1592" s="154"/>
      <c r="DQ1592" s="154"/>
      <c r="DR1592" s="154"/>
      <c r="DS1592" s="154"/>
      <c r="DT1592" s="154"/>
      <c r="DU1592" s="154"/>
      <c r="DV1592" s="154"/>
      <c r="DW1592" s="154"/>
      <c r="DX1592" s="154"/>
      <c r="DY1592" s="154"/>
      <c r="DZ1592" s="154"/>
      <c r="EA1592" s="154"/>
      <c r="EB1592" s="154"/>
      <c r="EC1592" s="154"/>
      <c r="ED1592" s="154"/>
      <c r="EE1592" s="154"/>
      <c r="EF1592" s="154"/>
      <c r="EG1592" s="154"/>
      <c r="EH1592" s="154"/>
      <c r="EI1592" s="154"/>
      <c r="EJ1592" s="154"/>
      <c r="EK1592" s="154"/>
      <c r="EL1592" s="154"/>
      <c r="EM1592" s="154"/>
      <c r="EN1592" s="154"/>
      <c r="EO1592" s="154"/>
      <c r="EP1592" s="154"/>
      <c r="EQ1592" s="154"/>
      <c r="ER1592" s="154"/>
      <c r="ES1592" s="154"/>
      <c r="ET1592" s="154"/>
      <c r="EU1592" s="154"/>
      <c r="EV1592" s="154"/>
    </row>
    <row r="1593" spans="32:152" ht="12.75">
      <c r="AF1593" s="154"/>
      <c r="AG1593" s="154"/>
      <c r="AH1593" s="154"/>
      <c r="AI1593" s="154"/>
      <c r="AJ1593" s="154"/>
      <c r="AK1593" s="154"/>
      <c r="AL1593" s="154"/>
      <c r="AM1593" s="154"/>
      <c r="AN1593" s="154"/>
      <c r="AO1593" s="154"/>
      <c r="AP1593" s="154"/>
      <c r="AQ1593" s="154"/>
      <c r="AR1593" s="154"/>
      <c r="AS1593" s="154"/>
      <c r="AT1593" s="154"/>
      <c r="AU1593" s="154"/>
      <c r="AV1593" s="154"/>
      <c r="AW1593" s="154"/>
      <c r="AX1593" s="154"/>
      <c r="AY1593" s="154"/>
      <c r="AZ1593" s="154"/>
      <c r="BA1593" s="154"/>
      <c r="BB1593" s="154"/>
      <c r="BC1593" s="154"/>
      <c r="BD1593" s="154"/>
      <c r="BE1593" s="154"/>
      <c r="BF1593" s="154"/>
      <c r="BG1593" s="154"/>
      <c r="BH1593" s="154"/>
      <c r="BI1593" s="154"/>
      <c r="BJ1593" s="154"/>
      <c r="BK1593" s="154"/>
      <c r="BL1593" s="154"/>
      <c r="BM1593" s="154"/>
      <c r="BN1593" s="154"/>
      <c r="BO1593" s="154"/>
      <c r="BP1593" s="154"/>
      <c r="BQ1593" s="154"/>
      <c r="BR1593" s="154"/>
      <c r="BS1593" s="154"/>
      <c r="BT1593" s="154"/>
      <c r="BU1593" s="154"/>
      <c r="BV1593" s="154"/>
      <c r="BW1593" s="154"/>
      <c r="BX1593" s="154"/>
      <c r="BY1593" s="154"/>
      <c r="BZ1593" s="154"/>
      <c r="CA1593" s="154"/>
      <c r="CB1593" s="154"/>
      <c r="CC1593" s="154"/>
      <c r="CD1593" s="154"/>
      <c r="CE1593" s="154"/>
      <c r="CF1593" s="154"/>
      <c r="CG1593" s="154"/>
      <c r="CH1593" s="154"/>
      <c r="CI1593" s="154"/>
      <c r="CJ1593" s="154"/>
      <c r="CK1593" s="154"/>
      <c r="CL1593" s="154"/>
      <c r="CM1593" s="154"/>
      <c r="CN1593" s="154"/>
      <c r="CO1593" s="154"/>
      <c r="CP1593" s="154"/>
      <c r="CQ1593" s="154"/>
      <c r="CR1593" s="154"/>
      <c r="CS1593" s="154"/>
      <c r="CT1593" s="154"/>
      <c r="CU1593" s="154"/>
      <c r="CV1593" s="154"/>
      <c r="CW1593" s="154"/>
      <c r="CX1593" s="154"/>
      <c r="CY1593" s="154"/>
      <c r="CZ1593" s="154"/>
      <c r="DA1593" s="154"/>
      <c r="DB1593" s="154"/>
      <c r="DC1593" s="154"/>
      <c r="DD1593" s="154"/>
      <c r="DE1593" s="154"/>
      <c r="DF1593" s="154"/>
      <c r="DG1593" s="154"/>
      <c r="DH1593" s="154"/>
      <c r="DI1593" s="154"/>
      <c r="DJ1593" s="154"/>
      <c r="DK1593" s="154"/>
      <c r="DL1593" s="154"/>
      <c r="DM1593" s="154"/>
      <c r="DN1593" s="154"/>
      <c r="DO1593" s="154"/>
      <c r="DP1593" s="154"/>
      <c r="DQ1593" s="154"/>
      <c r="DR1593" s="154"/>
      <c r="DS1593" s="154"/>
      <c r="DT1593" s="154"/>
      <c r="DU1593" s="154"/>
      <c r="DV1593" s="154"/>
      <c r="DW1593" s="154"/>
      <c r="DX1593" s="154"/>
      <c r="DY1593" s="154"/>
      <c r="DZ1593" s="154"/>
      <c r="EA1593" s="154"/>
      <c r="EB1593" s="154"/>
      <c r="EC1593" s="154"/>
      <c r="ED1593" s="154"/>
      <c r="EE1593" s="154"/>
      <c r="EF1593" s="154"/>
      <c r="EG1593" s="154"/>
      <c r="EH1593" s="154"/>
      <c r="EI1593" s="154"/>
      <c r="EJ1593" s="154"/>
      <c r="EK1593" s="154"/>
      <c r="EL1593" s="154"/>
      <c r="EM1593" s="154"/>
      <c r="EN1593" s="154"/>
      <c r="EO1593" s="154"/>
      <c r="EP1593" s="154"/>
      <c r="EQ1593" s="154"/>
      <c r="ER1593" s="154"/>
      <c r="ES1593" s="154"/>
      <c r="ET1593" s="154"/>
      <c r="EU1593" s="154"/>
      <c r="EV1593" s="154"/>
    </row>
    <row r="1594" spans="32:152" ht="12.75">
      <c r="AF1594" s="154"/>
      <c r="AG1594" s="154"/>
      <c r="AH1594" s="154"/>
      <c r="AI1594" s="154"/>
      <c r="AJ1594" s="154"/>
      <c r="AK1594" s="154"/>
      <c r="AL1594" s="154"/>
      <c r="AM1594" s="154"/>
      <c r="AN1594" s="154"/>
      <c r="AO1594" s="154"/>
      <c r="AP1594" s="154"/>
      <c r="AQ1594" s="154"/>
      <c r="AR1594" s="154"/>
      <c r="AS1594" s="154"/>
      <c r="AT1594" s="154"/>
      <c r="AU1594" s="154"/>
      <c r="AV1594" s="154"/>
      <c r="AW1594" s="154"/>
      <c r="AX1594" s="154"/>
      <c r="AY1594" s="154"/>
      <c r="AZ1594" s="154"/>
      <c r="BA1594" s="154"/>
      <c r="BB1594" s="154"/>
      <c r="BC1594" s="154"/>
      <c r="BD1594" s="154"/>
      <c r="BE1594" s="154"/>
      <c r="BF1594" s="154"/>
      <c r="BG1594" s="154"/>
      <c r="BH1594" s="154"/>
      <c r="BI1594" s="154"/>
      <c r="BJ1594" s="154"/>
      <c r="BK1594" s="154"/>
      <c r="BL1594" s="154"/>
      <c r="BM1594" s="154"/>
      <c r="BN1594" s="154"/>
      <c r="BO1594" s="154"/>
      <c r="BP1594" s="154"/>
      <c r="BQ1594" s="154"/>
      <c r="BR1594" s="154"/>
      <c r="BS1594" s="154"/>
      <c r="BT1594" s="154"/>
      <c r="BU1594" s="154"/>
      <c r="BV1594" s="154"/>
      <c r="BW1594" s="154"/>
      <c r="BX1594" s="154"/>
      <c r="BY1594" s="154"/>
      <c r="BZ1594" s="154"/>
      <c r="CA1594" s="154"/>
      <c r="CB1594" s="154"/>
      <c r="CC1594" s="154"/>
      <c r="CD1594" s="154"/>
      <c r="CE1594" s="154"/>
      <c r="CF1594" s="154"/>
      <c r="CG1594" s="154"/>
      <c r="CH1594" s="154"/>
      <c r="CI1594" s="154"/>
      <c r="CJ1594" s="154"/>
      <c r="CK1594" s="154"/>
      <c r="CL1594" s="154"/>
      <c r="CM1594" s="154"/>
      <c r="CN1594" s="154"/>
      <c r="CO1594" s="154"/>
      <c r="CP1594" s="154"/>
      <c r="CQ1594" s="154"/>
      <c r="CR1594" s="154"/>
      <c r="CS1594" s="154"/>
      <c r="CT1594" s="154"/>
      <c r="CU1594" s="154"/>
      <c r="CV1594" s="154"/>
      <c r="CW1594" s="154"/>
      <c r="CX1594" s="154"/>
      <c r="CY1594" s="154"/>
      <c r="CZ1594" s="154"/>
      <c r="DA1594" s="154"/>
      <c r="DB1594" s="154"/>
      <c r="DC1594" s="154"/>
      <c r="DD1594" s="154"/>
      <c r="DE1594" s="154"/>
      <c r="DF1594" s="154"/>
      <c r="DG1594" s="154"/>
      <c r="DH1594" s="154"/>
      <c r="DI1594" s="154"/>
      <c r="DJ1594" s="154"/>
      <c r="DK1594" s="154"/>
      <c r="DL1594" s="154"/>
      <c r="DM1594" s="154"/>
      <c r="DN1594" s="154"/>
      <c r="DO1594" s="154"/>
      <c r="DP1594" s="154"/>
      <c r="DQ1594" s="154"/>
      <c r="DR1594" s="154"/>
      <c r="DS1594" s="154"/>
      <c r="DT1594" s="154"/>
      <c r="DU1594" s="154"/>
      <c r="DV1594" s="154"/>
      <c r="DW1594" s="154"/>
      <c r="DX1594" s="154"/>
      <c r="DY1594" s="154"/>
      <c r="DZ1594" s="154"/>
      <c r="EA1594" s="154"/>
      <c r="EB1594" s="154"/>
      <c r="EC1594" s="154"/>
      <c r="ED1594" s="154"/>
      <c r="EE1594" s="154"/>
      <c r="EF1594" s="154"/>
      <c r="EG1594" s="154"/>
      <c r="EH1594" s="154"/>
      <c r="EI1594" s="154"/>
      <c r="EJ1594" s="154"/>
      <c r="EK1594" s="154"/>
      <c r="EL1594" s="154"/>
      <c r="EM1594" s="154"/>
      <c r="EN1594" s="154"/>
      <c r="EO1594" s="154"/>
      <c r="EP1594" s="154"/>
      <c r="EQ1594" s="154"/>
      <c r="ER1594" s="154"/>
      <c r="ES1594" s="154"/>
      <c r="ET1594" s="154"/>
      <c r="EU1594" s="154"/>
      <c r="EV1594" s="154"/>
    </row>
    <row r="1595" spans="32:152" ht="12.75">
      <c r="AF1595" s="154"/>
      <c r="AG1595" s="154"/>
      <c r="AH1595" s="154"/>
      <c r="AI1595" s="154"/>
      <c r="AJ1595" s="154"/>
      <c r="AK1595" s="154"/>
      <c r="AL1595" s="154"/>
      <c r="AM1595" s="154"/>
      <c r="AN1595" s="154"/>
      <c r="AO1595" s="154"/>
      <c r="AP1595" s="154"/>
      <c r="AQ1595" s="154"/>
      <c r="AR1595" s="154"/>
      <c r="AS1595" s="154"/>
      <c r="AT1595" s="154"/>
      <c r="AU1595" s="154"/>
      <c r="AV1595" s="154"/>
      <c r="AW1595" s="154"/>
      <c r="AX1595" s="154"/>
      <c r="AY1595" s="154"/>
      <c r="AZ1595" s="154"/>
      <c r="BA1595" s="154"/>
      <c r="BB1595" s="154"/>
      <c r="BC1595" s="154"/>
      <c r="BD1595" s="154"/>
      <c r="BE1595" s="154"/>
      <c r="BF1595" s="154"/>
      <c r="BG1595" s="154"/>
      <c r="BH1595" s="154"/>
      <c r="BI1595" s="154"/>
      <c r="BJ1595" s="154"/>
      <c r="BK1595" s="154"/>
      <c r="BL1595" s="154"/>
      <c r="BM1595" s="154"/>
      <c r="BN1595" s="154"/>
      <c r="BO1595" s="154"/>
      <c r="BP1595" s="154"/>
      <c r="BQ1595" s="154"/>
      <c r="BR1595" s="154"/>
      <c r="BS1595" s="154"/>
      <c r="BT1595" s="154"/>
      <c r="BU1595" s="154"/>
      <c r="BV1595" s="154"/>
      <c r="BW1595" s="154"/>
      <c r="BX1595" s="154"/>
      <c r="BY1595" s="154"/>
      <c r="BZ1595" s="154"/>
      <c r="CA1595" s="154"/>
      <c r="CB1595" s="154"/>
      <c r="CC1595" s="154"/>
      <c r="CD1595" s="154"/>
      <c r="CE1595" s="154"/>
      <c r="CF1595" s="154"/>
      <c r="CG1595" s="154"/>
      <c r="CH1595" s="154"/>
      <c r="CI1595" s="154"/>
      <c r="CJ1595" s="154"/>
      <c r="CK1595" s="154"/>
      <c r="CL1595" s="154"/>
      <c r="CM1595" s="154"/>
      <c r="CN1595" s="154"/>
      <c r="CO1595" s="154"/>
      <c r="CP1595" s="154"/>
      <c r="CQ1595" s="154"/>
      <c r="CR1595" s="154"/>
      <c r="CS1595" s="154"/>
      <c r="CT1595" s="154"/>
      <c r="CU1595" s="154"/>
      <c r="CV1595" s="154"/>
      <c r="CW1595" s="154"/>
      <c r="CX1595" s="154"/>
      <c r="CY1595" s="154"/>
      <c r="CZ1595" s="154"/>
      <c r="DA1595" s="154"/>
      <c r="DB1595" s="154"/>
      <c r="DC1595" s="154"/>
      <c r="DD1595" s="154"/>
      <c r="DE1595" s="154"/>
      <c r="DF1595" s="154"/>
      <c r="DG1595" s="154"/>
      <c r="DH1595" s="154"/>
      <c r="DI1595" s="154"/>
      <c r="DJ1595" s="154"/>
      <c r="DK1595" s="154"/>
      <c r="DL1595" s="154"/>
      <c r="DM1595" s="154"/>
      <c r="DN1595" s="154"/>
      <c r="DO1595" s="154"/>
      <c r="DP1595" s="154"/>
      <c r="DQ1595" s="154"/>
      <c r="DR1595" s="154"/>
      <c r="DS1595" s="154"/>
      <c r="DT1595" s="154"/>
      <c r="DU1595" s="154"/>
      <c r="DV1595" s="154"/>
      <c r="DW1595" s="154"/>
      <c r="DX1595" s="154"/>
      <c r="DY1595" s="154"/>
      <c r="DZ1595" s="154"/>
      <c r="EA1595" s="154"/>
      <c r="EB1595" s="154"/>
      <c r="EC1595" s="154"/>
      <c r="ED1595" s="154"/>
      <c r="EE1595" s="154"/>
      <c r="EF1595" s="154"/>
      <c r="EG1595" s="154"/>
      <c r="EH1595" s="154"/>
      <c r="EI1595" s="154"/>
      <c r="EJ1595" s="154"/>
      <c r="EK1595" s="154"/>
      <c r="EL1595" s="154"/>
      <c r="EM1595" s="154"/>
      <c r="EN1595" s="154"/>
      <c r="EO1595" s="154"/>
      <c r="EP1595" s="154"/>
      <c r="EQ1595" s="154"/>
      <c r="ER1595" s="154"/>
      <c r="ES1595" s="154"/>
      <c r="ET1595" s="154"/>
      <c r="EU1595" s="154"/>
      <c r="EV1595" s="154"/>
    </row>
    <row r="1596" spans="32:152" ht="12.75">
      <c r="AF1596" s="154"/>
      <c r="AG1596" s="154"/>
      <c r="AH1596" s="154"/>
      <c r="AI1596" s="154"/>
      <c r="AJ1596" s="154"/>
      <c r="AK1596" s="154"/>
      <c r="AL1596" s="154"/>
      <c r="AM1596" s="154"/>
      <c r="AN1596" s="154"/>
      <c r="AO1596" s="154"/>
      <c r="AP1596" s="154"/>
      <c r="AQ1596" s="154"/>
      <c r="AR1596" s="154"/>
      <c r="AS1596" s="154"/>
      <c r="AT1596" s="154"/>
      <c r="AU1596" s="154"/>
      <c r="AV1596" s="154"/>
      <c r="AW1596" s="154"/>
      <c r="AX1596" s="154"/>
      <c r="AY1596" s="154"/>
      <c r="AZ1596" s="154"/>
      <c r="BA1596" s="154"/>
      <c r="BB1596" s="154"/>
      <c r="BC1596" s="154"/>
      <c r="BD1596" s="154"/>
      <c r="BE1596" s="154"/>
      <c r="BF1596" s="154"/>
      <c r="BG1596" s="154"/>
      <c r="BH1596" s="154"/>
      <c r="BI1596" s="154"/>
      <c r="BJ1596" s="154"/>
      <c r="BK1596" s="154"/>
      <c r="BL1596" s="154"/>
      <c r="BM1596" s="154"/>
      <c r="BN1596" s="154"/>
      <c r="BO1596" s="154"/>
      <c r="BP1596" s="154"/>
      <c r="BQ1596" s="154"/>
      <c r="BR1596" s="154"/>
      <c r="BS1596" s="154"/>
      <c r="BT1596" s="154"/>
      <c r="BU1596" s="154"/>
      <c r="BV1596" s="154"/>
      <c r="BW1596" s="154"/>
      <c r="BX1596" s="154"/>
      <c r="BY1596" s="154"/>
      <c r="BZ1596" s="154"/>
      <c r="CA1596" s="154"/>
      <c r="CB1596" s="154"/>
      <c r="CC1596" s="154"/>
      <c r="CD1596" s="154"/>
      <c r="CE1596" s="154"/>
      <c r="CF1596" s="154"/>
      <c r="CG1596" s="154"/>
      <c r="CH1596" s="154"/>
      <c r="CI1596" s="154"/>
      <c r="CJ1596" s="154"/>
      <c r="CK1596" s="154"/>
      <c r="CL1596" s="154"/>
      <c r="CM1596" s="154"/>
      <c r="CN1596" s="154"/>
      <c r="CO1596" s="154"/>
      <c r="CP1596" s="154"/>
      <c r="CQ1596" s="154"/>
      <c r="CR1596" s="154"/>
      <c r="CS1596" s="154"/>
      <c r="CT1596" s="154"/>
      <c r="CU1596" s="154"/>
      <c r="CV1596" s="154"/>
      <c r="CW1596" s="154"/>
      <c r="CX1596" s="154"/>
      <c r="CY1596" s="154"/>
      <c r="CZ1596" s="154"/>
      <c r="DA1596" s="154"/>
      <c r="DB1596" s="154"/>
      <c r="DC1596" s="154"/>
      <c r="DD1596" s="154"/>
      <c r="DE1596" s="154"/>
      <c r="DF1596" s="154"/>
      <c r="DG1596" s="154"/>
      <c r="DH1596" s="154"/>
      <c r="DI1596" s="154"/>
      <c r="DJ1596" s="154"/>
      <c r="DK1596" s="154"/>
      <c r="DL1596" s="154"/>
      <c r="DM1596" s="154"/>
      <c r="DN1596" s="154"/>
      <c r="DO1596" s="154"/>
      <c r="DP1596" s="154"/>
      <c r="DQ1596" s="154"/>
      <c r="DR1596" s="154"/>
      <c r="DS1596" s="154"/>
      <c r="DT1596" s="154"/>
      <c r="DU1596" s="154"/>
      <c r="DV1596" s="154"/>
      <c r="DW1596" s="154"/>
      <c r="DX1596" s="154"/>
      <c r="DY1596" s="154"/>
      <c r="DZ1596" s="154"/>
      <c r="EA1596" s="154"/>
      <c r="EB1596" s="154"/>
      <c r="EC1596" s="154"/>
      <c r="ED1596" s="154"/>
      <c r="EE1596" s="154"/>
      <c r="EF1596" s="154"/>
      <c r="EG1596" s="154"/>
      <c r="EH1596" s="154"/>
      <c r="EI1596" s="154"/>
      <c r="EJ1596" s="154"/>
      <c r="EK1596" s="154"/>
      <c r="EL1596" s="154"/>
      <c r="EM1596" s="154"/>
      <c r="EN1596" s="154"/>
      <c r="EO1596" s="154"/>
      <c r="EP1596" s="154"/>
      <c r="EQ1596" s="154"/>
      <c r="ER1596" s="154"/>
      <c r="ES1596" s="154"/>
      <c r="ET1596" s="154"/>
      <c r="EU1596" s="154"/>
      <c r="EV1596" s="154"/>
    </row>
    <row r="1597" spans="32:152" ht="12.75">
      <c r="AF1597" s="154"/>
      <c r="AG1597" s="154"/>
      <c r="AH1597" s="154"/>
      <c r="AI1597" s="154"/>
      <c r="AJ1597" s="154"/>
      <c r="AK1597" s="154"/>
      <c r="AL1597" s="154"/>
      <c r="AM1597" s="154"/>
      <c r="AN1597" s="154"/>
      <c r="AO1597" s="154"/>
      <c r="AP1597" s="154"/>
      <c r="AQ1597" s="154"/>
      <c r="AR1597" s="154"/>
      <c r="AS1597" s="154"/>
      <c r="AT1597" s="154"/>
      <c r="AU1597" s="154"/>
      <c r="AV1597" s="154"/>
      <c r="AW1597" s="154"/>
      <c r="AX1597" s="154"/>
      <c r="AY1597" s="154"/>
      <c r="AZ1597" s="154"/>
      <c r="BA1597" s="154"/>
      <c r="BB1597" s="154"/>
      <c r="BC1597" s="154"/>
      <c r="BD1597" s="154"/>
      <c r="BE1597" s="154"/>
      <c r="BF1597" s="154"/>
      <c r="BG1597" s="154"/>
      <c r="BH1597" s="154"/>
      <c r="BI1597" s="154"/>
      <c r="BJ1597" s="154"/>
      <c r="BK1597" s="154"/>
      <c r="BL1597" s="154"/>
      <c r="BM1597" s="154"/>
      <c r="BN1597" s="154"/>
      <c r="BO1597" s="154"/>
      <c r="BP1597" s="154"/>
      <c r="BQ1597" s="154"/>
      <c r="BR1597" s="154"/>
      <c r="BS1597" s="154"/>
      <c r="BT1597" s="154"/>
      <c r="BU1597" s="154"/>
      <c r="BV1597" s="154"/>
      <c r="BW1597" s="154"/>
      <c r="BX1597" s="154"/>
      <c r="BY1597" s="154"/>
      <c r="BZ1597" s="154"/>
      <c r="CA1597" s="154"/>
      <c r="CB1597" s="154"/>
      <c r="CC1597" s="154"/>
      <c r="CD1597" s="154"/>
      <c r="CE1597" s="154"/>
      <c r="CF1597" s="154"/>
      <c r="CG1597" s="154"/>
      <c r="CH1597" s="154"/>
      <c r="CI1597" s="154"/>
      <c r="CJ1597" s="154"/>
      <c r="CK1597" s="154"/>
      <c r="CL1597" s="154"/>
      <c r="CM1597" s="154"/>
      <c r="CN1597" s="154"/>
      <c r="CO1597" s="154"/>
      <c r="CP1597" s="154"/>
      <c r="CQ1597" s="154"/>
      <c r="CR1597" s="154"/>
      <c r="CS1597" s="154"/>
      <c r="CT1597" s="154"/>
      <c r="CU1597" s="154"/>
      <c r="CV1597" s="154"/>
      <c r="CW1597" s="154"/>
      <c r="CX1597" s="154"/>
      <c r="CY1597" s="154"/>
      <c r="CZ1597" s="154"/>
      <c r="DA1597" s="154"/>
      <c r="DB1597" s="154"/>
      <c r="DC1597" s="154"/>
      <c r="DD1597" s="154"/>
      <c r="DE1597" s="154"/>
      <c r="DF1597" s="154"/>
      <c r="DG1597" s="154"/>
      <c r="DH1597" s="154"/>
      <c r="DI1597" s="154"/>
      <c r="DJ1597" s="154"/>
      <c r="DK1597" s="154"/>
      <c r="DL1597" s="154"/>
      <c r="DM1597" s="154"/>
      <c r="DN1597" s="154"/>
      <c r="DO1597" s="154"/>
      <c r="DP1597" s="154"/>
      <c r="DQ1597" s="154"/>
      <c r="DR1597" s="154"/>
      <c r="DS1597" s="154"/>
      <c r="DT1597" s="154"/>
      <c r="DU1597" s="154"/>
      <c r="DV1597" s="154"/>
      <c r="DW1597" s="154"/>
      <c r="DX1597" s="154"/>
      <c r="DY1597" s="154"/>
      <c r="DZ1597" s="154"/>
      <c r="EA1597" s="154"/>
      <c r="EB1597" s="154"/>
      <c r="EC1597" s="154"/>
      <c r="ED1597" s="154"/>
      <c r="EE1597" s="154"/>
      <c r="EF1597" s="154"/>
      <c r="EG1597" s="154"/>
      <c r="EH1597" s="154"/>
      <c r="EI1597" s="154"/>
      <c r="EJ1597" s="154"/>
      <c r="EK1597" s="154"/>
      <c r="EL1597" s="154"/>
      <c r="EM1597" s="154"/>
      <c r="EN1597" s="154"/>
      <c r="EO1597" s="154"/>
      <c r="EP1597" s="154"/>
      <c r="EQ1597" s="154"/>
      <c r="ER1597" s="154"/>
      <c r="ES1597" s="154"/>
      <c r="ET1597" s="154"/>
      <c r="EU1597" s="154"/>
      <c r="EV1597" s="154"/>
    </row>
    <row r="1598" spans="32:152" ht="12.75">
      <c r="AF1598" s="154"/>
      <c r="AG1598" s="154"/>
      <c r="AH1598" s="154"/>
      <c r="AI1598" s="154"/>
      <c r="AJ1598" s="154"/>
      <c r="AK1598" s="154"/>
      <c r="AL1598" s="154"/>
      <c r="AM1598" s="154"/>
      <c r="AN1598" s="154"/>
      <c r="AO1598" s="154"/>
      <c r="AP1598" s="154"/>
      <c r="AQ1598" s="154"/>
      <c r="AR1598" s="154"/>
      <c r="AS1598" s="154"/>
      <c r="AT1598" s="154"/>
      <c r="AU1598" s="154"/>
      <c r="AV1598" s="154"/>
      <c r="AW1598" s="154"/>
      <c r="AX1598" s="154"/>
      <c r="AY1598" s="154"/>
      <c r="AZ1598" s="154"/>
      <c r="BA1598" s="154"/>
      <c r="BB1598" s="154"/>
      <c r="BC1598" s="154"/>
      <c r="BD1598" s="154"/>
      <c r="BE1598" s="154"/>
      <c r="BF1598" s="154"/>
      <c r="BG1598" s="154"/>
      <c r="BH1598" s="154"/>
      <c r="BI1598" s="154"/>
      <c r="BJ1598" s="154"/>
      <c r="BK1598" s="154"/>
      <c r="BL1598" s="154"/>
      <c r="BM1598" s="154"/>
      <c r="BN1598" s="154"/>
      <c r="BO1598" s="154"/>
      <c r="BP1598" s="154"/>
      <c r="BQ1598" s="154"/>
      <c r="BR1598" s="154"/>
      <c r="BS1598" s="154"/>
      <c r="BT1598" s="154"/>
      <c r="BU1598" s="154"/>
      <c r="BV1598" s="154"/>
      <c r="BW1598" s="154"/>
      <c r="BX1598" s="154"/>
      <c r="BY1598" s="154"/>
      <c r="BZ1598" s="154"/>
      <c r="CA1598" s="154"/>
      <c r="CB1598" s="154"/>
      <c r="CC1598" s="154"/>
      <c r="CD1598" s="154"/>
      <c r="CE1598" s="154"/>
      <c r="CF1598" s="154"/>
      <c r="CG1598" s="154"/>
      <c r="CH1598" s="154"/>
      <c r="CI1598" s="154"/>
      <c r="CJ1598" s="154"/>
      <c r="CK1598" s="154"/>
      <c r="CL1598" s="154"/>
      <c r="CM1598" s="154"/>
      <c r="CN1598" s="154"/>
      <c r="CO1598" s="154"/>
      <c r="CP1598" s="154"/>
      <c r="CQ1598" s="154"/>
      <c r="CR1598" s="154"/>
      <c r="CS1598" s="154"/>
      <c r="CT1598" s="154"/>
      <c r="CU1598" s="154"/>
      <c r="CV1598" s="154"/>
      <c r="CW1598" s="154"/>
      <c r="CX1598" s="154"/>
      <c r="CY1598" s="154"/>
      <c r="CZ1598" s="154"/>
      <c r="DA1598" s="154"/>
      <c r="DB1598" s="154"/>
      <c r="DC1598" s="154"/>
      <c r="DD1598" s="154"/>
      <c r="DE1598" s="154"/>
      <c r="DF1598" s="154"/>
      <c r="DG1598" s="154"/>
      <c r="DH1598" s="154"/>
      <c r="DI1598" s="154"/>
      <c r="DJ1598" s="154"/>
      <c r="DK1598" s="154"/>
      <c r="DL1598" s="154"/>
      <c r="DM1598" s="154"/>
      <c r="DN1598" s="154"/>
      <c r="DO1598" s="154"/>
      <c r="DP1598" s="154"/>
      <c r="DQ1598" s="154"/>
      <c r="DR1598" s="154"/>
      <c r="DS1598" s="154"/>
      <c r="DT1598" s="154"/>
      <c r="DU1598" s="154"/>
      <c r="DV1598" s="154"/>
      <c r="DW1598" s="154"/>
      <c r="DX1598" s="154"/>
      <c r="DY1598" s="154"/>
      <c r="DZ1598" s="154"/>
      <c r="EA1598" s="154"/>
      <c r="EB1598" s="154"/>
      <c r="EC1598" s="154"/>
      <c r="ED1598" s="154"/>
      <c r="EE1598" s="154"/>
      <c r="EF1598" s="154"/>
      <c r="EG1598" s="154"/>
      <c r="EH1598" s="154"/>
      <c r="EI1598" s="154"/>
      <c r="EJ1598" s="154"/>
      <c r="EK1598" s="154"/>
      <c r="EL1598" s="154"/>
      <c r="EM1598" s="154"/>
      <c r="EN1598" s="154"/>
      <c r="EO1598" s="154"/>
      <c r="EP1598" s="154"/>
      <c r="EQ1598" s="154"/>
      <c r="ER1598" s="154"/>
      <c r="ES1598" s="154"/>
      <c r="ET1598" s="154"/>
      <c r="EU1598" s="154"/>
      <c r="EV1598" s="154"/>
    </row>
    <row r="1599" spans="32:152" ht="12.75">
      <c r="AF1599" s="154"/>
      <c r="AG1599" s="154"/>
      <c r="AH1599" s="154"/>
      <c r="AI1599" s="154"/>
      <c r="AJ1599" s="154"/>
      <c r="AK1599" s="154"/>
      <c r="AL1599" s="154"/>
      <c r="AM1599" s="154"/>
      <c r="AN1599" s="154"/>
      <c r="AO1599" s="154"/>
      <c r="AP1599" s="154"/>
      <c r="AQ1599" s="154"/>
      <c r="AR1599" s="154"/>
      <c r="AS1599" s="154"/>
      <c r="AT1599" s="154"/>
      <c r="AU1599" s="154"/>
      <c r="AV1599" s="154"/>
      <c r="AW1599" s="154"/>
      <c r="AX1599" s="154"/>
      <c r="AY1599" s="154"/>
      <c r="AZ1599" s="154"/>
      <c r="BA1599" s="154"/>
      <c r="BB1599" s="154"/>
      <c r="BC1599" s="154"/>
      <c r="BD1599" s="154"/>
      <c r="BE1599" s="154"/>
      <c r="BF1599" s="154"/>
      <c r="BG1599" s="154"/>
      <c r="BH1599" s="154"/>
      <c r="BI1599" s="154"/>
      <c r="BJ1599" s="154"/>
      <c r="BK1599" s="154"/>
      <c r="BL1599" s="154"/>
      <c r="BM1599" s="154"/>
      <c r="BN1599" s="154"/>
      <c r="BO1599" s="154"/>
      <c r="BP1599" s="154"/>
      <c r="BQ1599" s="154"/>
      <c r="BR1599" s="154"/>
      <c r="BS1599" s="154"/>
      <c r="BT1599" s="154"/>
      <c r="BU1599" s="154"/>
      <c r="BV1599" s="154"/>
      <c r="BW1599" s="154"/>
      <c r="BX1599" s="154"/>
      <c r="BY1599" s="154"/>
      <c r="BZ1599" s="154"/>
      <c r="CA1599" s="154"/>
      <c r="CB1599" s="154"/>
      <c r="CC1599" s="154"/>
      <c r="CD1599" s="154"/>
      <c r="CE1599" s="154"/>
      <c r="CF1599" s="154"/>
      <c r="CG1599" s="154"/>
      <c r="CH1599" s="154"/>
      <c r="CI1599" s="154"/>
      <c r="CJ1599" s="154"/>
      <c r="CK1599" s="154"/>
      <c r="CL1599" s="154"/>
      <c r="CM1599" s="154"/>
      <c r="CN1599" s="154"/>
      <c r="CO1599" s="154"/>
      <c r="CP1599" s="154"/>
      <c r="CQ1599" s="154"/>
      <c r="CR1599" s="154"/>
      <c r="CS1599" s="154"/>
      <c r="CT1599" s="154"/>
      <c r="CU1599" s="154"/>
      <c r="CV1599" s="154"/>
      <c r="CW1599" s="154"/>
      <c r="CX1599" s="154"/>
      <c r="CY1599" s="154"/>
      <c r="CZ1599" s="154"/>
      <c r="DA1599" s="154"/>
      <c r="DB1599" s="154"/>
      <c r="DC1599" s="154"/>
      <c r="DD1599" s="154"/>
      <c r="DE1599" s="154"/>
      <c r="DF1599" s="154"/>
      <c r="DG1599" s="154"/>
      <c r="DH1599" s="154"/>
      <c r="DI1599" s="154"/>
      <c r="DJ1599" s="154"/>
      <c r="DK1599" s="154"/>
      <c r="DL1599" s="154"/>
      <c r="DM1599" s="154"/>
      <c r="DN1599" s="154"/>
      <c r="DO1599" s="154"/>
      <c r="DP1599" s="154"/>
      <c r="DQ1599" s="154"/>
      <c r="DR1599" s="154"/>
      <c r="DS1599" s="154"/>
      <c r="DT1599" s="154"/>
      <c r="DU1599" s="154"/>
      <c r="DV1599" s="154"/>
      <c r="DW1599" s="154"/>
      <c r="DX1599" s="154"/>
      <c r="DY1599" s="154"/>
      <c r="DZ1599" s="154"/>
      <c r="EA1599" s="154"/>
      <c r="EB1599" s="154"/>
      <c r="EC1599" s="154"/>
      <c r="ED1599" s="154"/>
      <c r="EE1599" s="154"/>
      <c r="EF1599" s="154"/>
      <c r="EG1599" s="154"/>
      <c r="EH1599" s="154"/>
      <c r="EI1599" s="154"/>
      <c r="EJ1599" s="154"/>
      <c r="EK1599" s="154"/>
      <c r="EL1599" s="154"/>
      <c r="EM1599" s="154"/>
      <c r="EN1599" s="154"/>
      <c r="EO1599" s="154"/>
      <c r="EP1599" s="154"/>
      <c r="EQ1599" s="154"/>
      <c r="ER1599" s="154"/>
      <c r="ES1599" s="154"/>
      <c r="ET1599" s="154"/>
      <c r="EU1599" s="154"/>
      <c r="EV1599" s="154"/>
    </row>
    <row r="1600" spans="32:152" ht="12.75">
      <c r="AF1600" s="154"/>
      <c r="AG1600" s="154"/>
      <c r="AH1600" s="154"/>
      <c r="AI1600" s="154"/>
      <c r="AJ1600" s="154"/>
      <c r="AK1600" s="154"/>
      <c r="AL1600" s="154"/>
      <c r="AM1600" s="154"/>
      <c r="AN1600" s="154"/>
      <c r="AO1600" s="154"/>
      <c r="AP1600" s="154"/>
      <c r="AQ1600" s="154"/>
      <c r="AR1600" s="154"/>
      <c r="AS1600" s="154"/>
      <c r="AT1600" s="154"/>
      <c r="AU1600" s="154"/>
      <c r="AV1600" s="154"/>
      <c r="AW1600" s="154"/>
      <c r="AX1600" s="154"/>
      <c r="AY1600" s="154"/>
      <c r="AZ1600" s="154"/>
      <c r="BA1600" s="154"/>
      <c r="BB1600" s="154"/>
      <c r="BC1600" s="154"/>
      <c r="BD1600" s="154"/>
      <c r="BE1600" s="154"/>
      <c r="BF1600" s="154"/>
      <c r="BG1600" s="154"/>
      <c r="BH1600" s="154"/>
      <c r="BI1600" s="154"/>
      <c r="BJ1600" s="154"/>
      <c r="BK1600" s="154"/>
      <c r="BL1600" s="154"/>
      <c r="BM1600" s="154"/>
      <c r="BN1600" s="154"/>
      <c r="BO1600" s="154"/>
      <c r="BP1600" s="154"/>
      <c r="BQ1600" s="154"/>
      <c r="BR1600" s="154"/>
      <c r="BS1600" s="154"/>
      <c r="BT1600" s="154"/>
      <c r="BU1600" s="154"/>
      <c r="BV1600" s="154"/>
      <c r="BW1600" s="154"/>
      <c r="BX1600" s="154"/>
      <c r="BY1600" s="154"/>
      <c r="BZ1600" s="154"/>
      <c r="CA1600" s="154"/>
      <c r="CB1600" s="154"/>
      <c r="CC1600" s="154"/>
      <c r="CD1600" s="154"/>
      <c r="CE1600" s="154"/>
      <c r="CF1600" s="154"/>
      <c r="CG1600" s="154"/>
      <c r="CH1600" s="154"/>
      <c r="CI1600" s="154"/>
      <c r="CJ1600" s="154"/>
      <c r="CK1600" s="154"/>
      <c r="CL1600" s="154"/>
      <c r="CM1600" s="154"/>
      <c r="CN1600" s="154"/>
      <c r="CO1600" s="154"/>
      <c r="CP1600" s="154"/>
      <c r="CQ1600" s="154"/>
      <c r="CR1600" s="154"/>
      <c r="CS1600" s="154"/>
      <c r="CT1600" s="154"/>
      <c r="CU1600" s="154"/>
      <c r="CV1600" s="154"/>
      <c r="CW1600" s="154"/>
      <c r="CX1600" s="154"/>
      <c r="CY1600" s="154"/>
      <c r="CZ1600" s="154"/>
      <c r="DA1600" s="154"/>
      <c r="DB1600" s="154"/>
      <c r="DC1600" s="154"/>
      <c r="DD1600" s="154"/>
      <c r="DE1600" s="154"/>
      <c r="DF1600" s="154"/>
      <c r="DG1600" s="154"/>
      <c r="DH1600" s="154"/>
      <c r="DI1600" s="154"/>
      <c r="DJ1600" s="154"/>
      <c r="DK1600" s="154"/>
      <c r="DL1600" s="154"/>
      <c r="DM1600" s="154"/>
      <c r="DN1600" s="154"/>
      <c r="DO1600" s="154"/>
      <c r="DP1600" s="154"/>
      <c r="DQ1600" s="154"/>
      <c r="DR1600" s="154"/>
      <c r="DS1600" s="154"/>
      <c r="DT1600" s="154"/>
      <c r="DU1600" s="154"/>
      <c r="DV1600" s="154"/>
      <c r="DW1600" s="154"/>
      <c r="DX1600" s="154"/>
      <c r="DY1600" s="154"/>
      <c r="DZ1600" s="154"/>
      <c r="EA1600" s="154"/>
      <c r="EB1600" s="154"/>
      <c r="EC1600" s="154"/>
      <c r="ED1600" s="154"/>
      <c r="EE1600" s="154"/>
      <c r="EF1600" s="154"/>
      <c r="EG1600" s="154"/>
      <c r="EH1600" s="154"/>
      <c r="EI1600" s="154"/>
      <c r="EJ1600" s="154"/>
      <c r="EK1600" s="154"/>
      <c r="EL1600" s="154"/>
      <c r="EM1600" s="154"/>
      <c r="EN1600" s="154"/>
      <c r="EO1600" s="154"/>
      <c r="EP1600" s="154"/>
      <c r="EQ1600" s="154"/>
      <c r="ER1600" s="154"/>
      <c r="ES1600" s="154"/>
      <c r="ET1600" s="154"/>
      <c r="EU1600" s="154"/>
      <c r="EV1600" s="154"/>
    </row>
    <row r="1601" spans="32:152" ht="12.75">
      <c r="AF1601" s="154"/>
      <c r="AG1601" s="154"/>
      <c r="AH1601" s="154"/>
      <c r="AI1601" s="154"/>
      <c r="AJ1601" s="154"/>
      <c r="AK1601" s="154"/>
      <c r="AL1601" s="154"/>
      <c r="AM1601" s="154"/>
      <c r="AN1601" s="154"/>
      <c r="AO1601" s="154"/>
      <c r="AP1601" s="154"/>
      <c r="AQ1601" s="154"/>
      <c r="AR1601" s="154"/>
      <c r="AS1601" s="154"/>
      <c r="AT1601" s="154"/>
      <c r="AU1601" s="154"/>
      <c r="AV1601" s="154"/>
      <c r="AW1601" s="154"/>
      <c r="AX1601" s="154"/>
      <c r="AY1601" s="154"/>
      <c r="AZ1601" s="154"/>
      <c r="BA1601" s="154"/>
      <c r="BB1601" s="154"/>
      <c r="BC1601" s="154"/>
      <c r="BD1601" s="154"/>
      <c r="BE1601" s="154"/>
      <c r="BF1601" s="154"/>
      <c r="BG1601" s="154"/>
      <c r="BH1601" s="154"/>
      <c r="BI1601" s="154"/>
      <c r="BJ1601" s="154"/>
      <c r="BK1601" s="154"/>
      <c r="BL1601" s="154"/>
      <c r="BM1601" s="154"/>
      <c r="BN1601" s="154"/>
      <c r="BO1601" s="154"/>
      <c r="BP1601" s="154"/>
      <c r="BQ1601" s="154"/>
      <c r="BR1601" s="154"/>
      <c r="BS1601" s="154"/>
      <c r="BT1601" s="154"/>
      <c r="BU1601" s="154"/>
      <c r="BV1601" s="154"/>
      <c r="BW1601" s="154"/>
      <c r="BX1601" s="154"/>
      <c r="BY1601" s="154"/>
      <c r="BZ1601" s="154"/>
      <c r="CA1601" s="154"/>
      <c r="CB1601" s="154"/>
      <c r="CC1601" s="154"/>
      <c r="CD1601" s="154"/>
      <c r="CE1601" s="154"/>
      <c r="CF1601" s="154"/>
      <c r="CG1601" s="154"/>
      <c r="CH1601" s="154"/>
      <c r="CI1601" s="154"/>
      <c r="CJ1601" s="154"/>
      <c r="CK1601" s="154"/>
      <c r="CL1601" s="154"/>
      <c r="CM1601" s="154"/>
      <c r="CN1601" s="154"/>
      <c r="CO1601" s="154"/>
      <c r="CP1601" s="154"/>
      <c r="CQ1601" s="154"/>
      <c r="CR1601" s="154"/>
      <c r="CS1601" s="154"/>
      <c r="CT1601" s="154"/>
      <c r="CU1601" s="154"/>
      <c r="CV1601" s="154"/>
      <c r="CW1601" s="154"/>
      <c r="CX1601" s="154"/>
      <c r="CY1601" s="154"/>
      <c r="CZ1601" s="154"/>
      <c r="DA1601" s="154"/>
      <c r="DB1601" s="154"/>
      <c r="DC1601" s="154"/>
      <c r="DD1601" s="154"/>
      <c r="DE1601" s="154"/>
      <c r="DF1601" s="154"/>
      <c r="DG1601" s="154"/>
      <c r="DH1601" s="154"/>
      <c r="DI1601" s="154"/>
      <c r="DJ1601" s="154"/>
      <c r="DK1601" s="154"/>
      <c r="DL1601" s="154"/>
      <c r="DM1601" s="154"/>
      <c r="DN1601" s="154"/>
      <c r="DO1601" s="154"/>
      <c r="DP1601" s="154"/>
      <c r="DQ1601" s="154"/>
      <c r="DR1601" s="154"/>
      <c r="DS1601" s="154"/>
      <c r="DT1601" s="154"/>
      <c r="DU1601" s="154"/>
      <c r="DV1601" s="154"/>
      <c r="DW1601" s="154"/>
      <c r="DX1601" s="154"/>
      <c r="DY1601" s="154"/>
      <c r="DZ1601" s="154"/>
      <c r="EA1601" s="154"/>
      <c r="EB1601" s="154"/>
      <c r="EC1601" s="154"/>
      <c r="ED1601" s="154"/>
      <c r="EE1601" s="154"/>
      <c r="EF1601" s="154"/>
      <c r="EG1601" s="154"/>
      <c r="EH1601" s="154"/>
      <c r="EI1601" s="154"/>
      <c r="EJ1601" s="154"/>
      <c r="EK1601" s="154"/>
      <c r="EL1601" s="154"/>
      <c r="EM1601" s="154"/>
      <c r="EN1601" s="154"/>
      <c r="EO1601" s="154"/>
      <c r="EP1601" s="154"/>
      <c r="EQ1601" s="154"/>
      <c r="ER1601" s="154"/>
      <c r="ES1601" s="154"/>
      <c r="ET1601" s="154"/>
      <c r="EU1601" s="154"/>
      <c r="EV1601" s="154"/>
    </row>
    <row r="1602" spans="32:152" ht="12.75">
      <c r="AF1602" s="154"/>
      <c r="AG1602" s="154"/>
      <c r="AH1602" s="154"/>
      <c r="AI1602" s="154"/>
      <c r="AJ1602" s="154"/>
      <c r="AK1602" s="154"/>
      <c r="AL1602" s="154"/>
      <c r="AM1602" s="154"/>
      <c r="AN1602" s="154"/>
      <c r="AO1602" s="154"/>
      <c r="AP1602" s="154"/>
      <c r="AQ1602" s="154"/>
      <c r="AR1602" s="154"/>
      <c r="AS1602" s="154"/>
      <c r="AT1602" s="154"/>
      <c r="AU1602" s="154"/>
      <c r="AV1602" s="154"/>
      <c r="AW1602" s="154"/>
      <c r="AX1602" s="154"/>
      <c r="AY1602" s="154"/>
      <c r="AZ1602" s="154"/>
      <c r="BA1602" s="154"/>
      <c r="BB1602" s="154"/>
      <c r="BC1602" s="154"/>
      <c r="BD1602" s="154"/>
      <c r="BE1602" s="154"/>
      <c r="BF1602" s="154"/>
      <c r="BG1602" s="154"/>
      <c r="BH1602" s="154"/>
      <c r="BI1602" s="154"/>
      <c r="BJ1602" s="154"/>
      <c r="BK1602" s="154"/>
      <c r="BL1602" s="154"/>
      <c r="BM1602" s="154"/>
      <c r="BN1602" s="154"/>
      <c r="BO1602" s="154"/>
      <c r="BP1602" s="154"/>
      <c r="BQ1602" s="154"/>
      <c r="BR1602" s="154"/>
      <c r="BS1602" s="154"/>
      <c r="BT1602" s="154"/>
      <c r="BU1602" s="154"/>
      <c r="BV1602" s="154"/>
      <c r="BW1602" s="154"/>
      <c r="BX1602" s="154"/>
      <c r="BY1602" s="154"/>
      <c r="BZ1602" s="154"/>
      <c r="CA1602" s="154"/>
      <c r="CB1602" s="154"/>
      <c r="CC1602" s="154"/>
      <c r="CD1602" s="154"/>
      <c r="CE1602" s="154"/>
      <c r="CF1602" s="154"/>
      <c r="CG1602" s="154"/>
      <c r="CH1602" s="154"/>
      <c r="CI1602" s="154"/>
      <c r="CJ1602" s="154"/>
      <c r="CK1602" s="154"/>
      <c r="CL1602" s="154"/>
      <c r="CM1602" s="154"/>
      <c r="CN1602" s="154"/>
      <c r="CO1602" s="154"/>
      <c r="CP1602" s="154"/>
      <c r="CQ1602" s="154"/>
      <c r="CR1602" s="154"/>
      <c r="CS1602" s="154"/>
      <c r="CT1602" s="154"/>
      <c r="CU1602" s="154"/>
      <c r="CV1602" s="154"/>
      <c r="CW1602" s="154"/>
      <c r="CX1602" s="154"/>
      <c r="CY1602" s="154"/>
      <c r="CZ1602" s="154"/>
      <c r="DA1602" s="154"/>
      <c r="DB1602" s="154"/>
      <c r="DC1602" s="154"/>
      <c r="DD1602" s="154"/>
      <c r="DE1602" s="154"/>
      <c r="DF1602" s="154"/>
      <c r="DG1602" s="154"/>
      <c r="DH1602" s="154"/>
      <c r="DI1602" s="154"/>
      <c r="DJ1602" s="154"/>
      <c r="DK1602" s="154"/>
      <c r="DL1602" s="154"/>
      <c r="DM1602" s="154"/>
      <c r="DN1602" s="154"/>
      <c r="DO1602" s="154"/>
      <c r="DP1602" s="154"/>
      <c r="DQ1602" s="154"/>
      <c r="DR1602" s="154"/>
      <c r="DS1602" s="154"/>
      <c r="DT1602" s="154"/>
      <c r="DU1602" s="154"/>
      <c r="DV1602" s="154"/>
      <c r="DW1602" s="154"/>
      <c r="DX1602" s="154"/>
      <c r="DY1602" s="154"/>
      <c r="DZ1602" s="154"/>
      <c r="EA1602" s="154"/>
      <c r="EB1602" s="154"/>
      <c r="EC1602" s="154"/>
      <c r="ED1602" s="154"/>
      <c r="EE1602" s="154"/>
      <c r="EF1602" s="154"/>
      <c r="EG1602" s="154"/>
      <c r="EH1602" s="154"/>
      <c r="EI1602" s="154"/>
      <c r="EJ1602" s="154"/>
      <c r="EK1602" s="154"/>
      <c r="EL1602" s="154"/>
      <c r="EM1602" s="154"/>
      <c r="EN1602" s="154"/>
      <c r="EO1602" s="154"/>
      <c r="EP1602" s="154"/>
      <c r="EQ1602" s="154"/>
      <c r="ER1602" s="154"/>
      <c r="ES1602" s="154"/>
      <c r="ET1602" s="154"/>
      <c r="EU1602" s="154"/>
      <c r="EV1602" s="154"/>
    </row>
    <row r="1603" spans="32:152" ht="12.75">
      <c r="AF1603" s="154"/>
      <c r="AG1603" s="154"/>
      <c r="AH1603" s="154"/>
      <c r="AI1603" s="154"/>
      <c r="AJ1603" s="154"/>
      <c r="AK1603" s="154"/>
      <c r="AL1603" s="154"/>
      <c r="AM1603" s="154"/>
      <c r="AN1603" s="154"/>
      <c r="AO1603" s="154"/>
      <c r="AP1603" s="154"/>
      <c r="AQ1603" s="154"/>
      <c r="AR1603" s="154"/>
      <c r="AS1603" s="154"/>
      <c r="AT1603" s="154"/>
      <c r="AU1603" s="154"/>
      <c r="AV1603" s="154"/>
      <c r="AW1603" s="154"/>
      <c r="AX1603" s="154"/>
      <c r="AY1603" s="154"/>
      <c r="AZ1603" s="154"/>
      <c r="BA1603" s="154"/>
      <c r="BB1603" s="154"/>
      <c r="BC1603" s="154"/>
      <c r="BD1603" s="154"/>
      <c r="BE1603" s="154"/>
      <c r="BF1603" s="154"/>
      <c r="BG1603" s="154"/>
      <c r="BH1603" s="154"/>
      <c r="BI1603" s="154"/>
      <c r="BJ1603" s="154"/>
      <c r="BK1603" s="154"/>
      <c r="BL1603" s="154"/>
      <c r="BM1603" s="154"/>
      <c r="BN1603" s="154"/>
      <c r="BO1603" s="154"/>
      <c r="BP1603" s="154"/>
      <c r="BQ1603" s="154"/>
      <c r="BR1603" s="154"/>
      <c r="BS1603" s="154"/>
      <c r="BT1603" s="154"/>
      <c r="BU1603" s="154"/>
      <c r="BV1603" s="154"/>
      <c r="BW1603" s="154"/>
      <c r="BX1603" s="154"/>
      <c r="BY1603" s="154"/>
      <c r="BZ1603" s="154"/>
      <c r="CA1603" s="154"/>
      <c r="CB1603" s="154"/>
      <c r="CC1603" s="154"/>
      <c r="CD1603" s="154"/>
      <c r="CE1603" s="154"/>
      <c r="CF1603" s="154"/>
      <c r="CG1603" s="154"/>
      <c r="CH1603" s="154"/>
      <c r="CI1603" s="154"/>
      <c r="CJ1603" s="154"/>
      <c r="CK1603" s="154"/>
      <c r="CL1603" s="154"/>
      <c r="CM1603" s="154"/>
      <c r="CN1603" s="154"/>
      <c r="CO1603" s="154"/>
      <c r="CP1603" s="154"/>
      <c r="CQ1603" s="154"/>
      <c r="CR1603" s="154"/>
      <c r="CS1603" s="154"/>
      <c r="CT1603" s="154"/>
      <c r="CU1603" s="154"/>
      <c r="CV1603" s="154"/>
      <c r="CW1603" s="154"/>
      <c r="CX1603" s="154"/>
      <c r="CY1603" s="154"/>
      <c r="CZ1603" s="154"/>
      <c r="DA1603" s="154"/>
      <c r="DB1603" s="154"/>
      <c r="DC1603" s="154"/>
      <c r="DD1603" s="154"/>
      <c r="DE1603" s="154"/>
      <c r="DF1603" s="154"/>
      <c r="DG1603" s="154"/>
      <c r="DH1603" s="154"/>
      <c r="DI1603" s="154"/>
      <c r="DJ1603" s="154"/>
      <c r="DK1603" s="154"/>
      <c r="DL1603" s="154"/>
      <c r="DM1603" s="154"/>
      <c r="DN1603" s="154"/>
      <c r="DO1603" s="154"/>
      <c r="DP1603" s="154"/>
      <c r="DQ1603" s="154"/>
      <c r="DR1603" s="154"/>
      <c r="DS1603" s="154"/>
      <c r="DT1603" s="154"/>
      <c r="DU1603" s="154"/>
      <c r="DV1603" s="154"/>
      <c r="DW1603" s="154"/>
      <c r="DX1603" s="154"/>
      <c r="DY1603" s="154"/>
      <c r="DZ1603" s="154"/>
      <c r="EA1603" s="154"/>
      <c r="EB1603" s="154"/>
      <c r="EC1603" s="154"/>
      <c r="ED1603" s="154"/>
      <c r="EE1603" s="154"/>
      <c r="EF1603" s="154"/>
      <c r="EG1603" s="154"/>
      <c r="EH1603" s="154"/>
      <c r="EI1603" s="154"/>
      <c r="EJ1603" s="154"/>
      <c r="EK1603" s="154"/>
      <c r="EL1603" s="154"/>
      <c r="EM1603" s="154"/>
      <c r="EN1603" s="154"/>
      <c r="EO1603" s="154"/>
      <c r="EP1603" s="154"/>
      <c r="EQ1603" s="154"/>
      <c r="ER1603" s="154"/>
      <c r="ES1603" s="154"/>
      <c r="ET1603" s="154"/>
      <c r="EU1603" s="154"/>
      <c r="EV1603" s="154"/>
    </row>
    <row r="1604" spans="32:152" ht="12.75">
      <c r="AF1604" s="154"/>
      <c r="AG1604" s="154"/>
      <c r="AH1604" s="154"/>
      <c r="AI1604" s="154"/>
      <c r="AJ1604" s="154"/>
      <c r="AK1604" s="154"/>
      <c r="AL1604" s="154"/>
      <c r="AM1604" s="154"/>
      <c r="AN1604" s="154"/>
      <c r="AO1604" s="154"/>
      <c r="AP1604" s="154"/>
      <c r="AQ1604" s="154"/>
      <c r="AR1604" s="154"/>
      <c r="AS1604" s="154"/>
      <c r="AT1604" s="154"/>
      <c r="AU1604" s="154"/>
      <c r="AV1604" s="154"/>
      <c r="AW1604" s="154"/>
      <c r="AX1604" s="154"/>
      <c r="AY1604" s="154"/>
      <c r="AZ1604" s="154"/>
      <c r="BA1604" s="154"/>
      <c r="BB1604" s="154"/>
      <c r="BC1604" s="154"/>
      <c r="BD1604" s="154"/>
      <c r="BE1604" s="154"/>
      <c r="BF1604" s="154"/>
      <c r="BG1604" s="154"/>
      <c r="BH1604" s="154"/>
      <c r="BI1604" s="154"/>
      <c r="BJ1604" s="154"/>
      <c r="BK1604" s="154"/>
      <c r="BL1604" s="154"/>
      <c r="BM1604" s="154"/>
      <c r="BN1604" s="154"/>
      <c r="BO1604" s="154"/>
      <c r="BP1604" s="154"/>
      <c r="BQ1604" s="154"/>
      <c r="BR1604" s="154"/>
      <c r="BS1604" s="154"/>
      <c r="BT1604" s="154"/>
      <c r="BU1604" s="154"/>
      <c r="BV1604" s="154"/>
      <c r="BW1604" s="154"/>
      <c r="BX1604" s="154"/>
      <c r="BY1604" s="154"/>
      <c r="BZ1604" s="154"/>
      <c r="CA1604" s="154"/>
      <c r="CB1604" s="154"/>
      <c r="CC1604" s="154"/>
      <c r="CD1604" s="154"/>
      <c r="CE1604" s="154"/>
      <c r="CF1604" s="154"/>
      <c r="CG1604" s="154"/>
      <c r="CH1604" s="154"/>
      <c r="CI1604" s="154"/>
      <c r="CJ1604" s="154"/>
      <c r="CK1604" s="154"/>
      <c r="CL1604" s="154"/>
      <c r="CM1604" s="154"/>
      <c r="CN1604" s="154"/>
      <c r="CO1604" s="154"/>
      <c r="CP1604" s="154"/>
      <c r="CQ1604" s="154"/>
      <c r="CR1604" s="154"/>
      <c r="CS1604" s="154"/>
      <c r="CT1604" s="154"/>
      <c r="CU1604" s="154"/>
      <c r="CV1604" s="154"/>
      <c r="CW1604" s="154"/>
      <c r="CX1604" s="154"/>
      <c r="CY1604" s="154"/>
      <c r="CZ1604" s="154"/>
      <c r="DA1604" s="154"/>
      <c r="DB1604" s="154"/>
      <c r="DC1604" s="154"/>
      <c r="DD1604" s="154"/>
      <c r="DE1604" s="154"/>
      <c r="DF1604" s="154"/>
      <c r="DG1604" s="154"/>
      <c r="DH1604" s="154"/>
      <c r="DI1604" s="154"/>
      <c r="DJ1604" s="154"/>
      <c r="DK1604" s="154"/>
      <c r="DL1604" s="154"/>
      <c r="DM1604" s="154"/>
      <c r="DN1604" s="154"/>
      <c r="DO1604" s="154"/>
      <c r="DP1604" s="154"/>
      <c r="DQ1604" s="154"/>
      <c r="DR1604" s="154"/>
      <c r="DS1604" s="154"/>
      <c r="DT1604" s="154"/>
      <c r="DU1604" s="154"/>
      <c r="DV1604" s="154"/>
      <c r="DW1604" s="154"/>
      <c r="DX1604" s="154"/>
      <c r="DY1604" s="154"/>
      <c r="DZ1604" s="154"/>
      <c r="EA1604" s="154"/>
      <c r="EB1604" s="154"/>
      <c r="EC1604" s="154"/>
      <c r="ED1604" s="154"/>
      <c r="EE1604" s="154"/>
      <c r="EF1604" s="154"/>
      <c r="EG1604" s="154"/>
      <c r="EH1604" s="154"/>
      <c r="EI1604" s="154"/>
      <c r="EJ1604" s="154"/>
      <c r="EK1604" s="154"/>
      <c r="EL1604" s="154"/>
      <c r="EM1604" s="154"/>
      <c r="EN1604" s="154"/>
      <c r="EO1604" s="154"/>
      <c r="EP1604" s="154"/>
      <c r="EQ1604" s="154"/>
      <c r="ER1604" s="154"/>
      <c r="ES1604" s="154"/>
      <c r="ET1604" s="154"/>
      <c r="EU1604" s="154"/>
      <c r="EV1604" s="154"/>
    </row>
    <row r="1605" spans="32:152" ht="12.75">
      <c r="AF1605" s="154"/>
      <c r="AG1605" s="154"/>
      <c r="AH1605" s="154"/>
      <c r="AI1605" s="154"/>
      <c r="AJ1605" s="154"/>
      <c r="AK1605" s="154"/>
      <c r="AL1605" s="154"/>
      <c r="AM1605" s="154"/>
      <c r="AN1605" s="154"/>
      <c r="AO1605" s="154"/>
      <c r="AP1605" s="154"/>
      <c r="AQ1605" s="154"/>
      <c r="AR1605" s="154"/>
      <c r="AS1605" s="154"/>
      <c r="AT1605" s="154"/>
      <c r="AU1605" s="154"/>
      <c r="AV1605" s="154"/>
      <c r="AW1605" s="154"/>
      <c r="AX1605" s="154"/>
      <c r="AY1605" s="154"/>
      <c r="AZ1605" s="154"/>
      <c r="BA1605" s="154"/>
      <c r="BB1605" s="154"/>
      <c r="BC1605" s="154"/>
      <c r="BD1605" s="154"/>
      <c r="BE1605" s="154"/>
      <c r="BF1605" s="154"/>
      <c r="BG1605" s="154"/>
      <c r="BH1605" s="154"/>
      <c r="BI1605" s="154"/>
      <c r="BJ1605" s="154"/>
      <c r="BK1605" s="154"/>
      <c r="BL1605" s="154"/>
      <c r="BM1605" s="154"/>
      <c r="BN1605" s="154"/>
      <c r="BO1605" s="154"/>
      <c r="BP1605" s="154"/>
      <c r="BQ1605" s="154"/>
      <c r="BR1605" s="154"/>
      <c r="BS1605" s="154"/>
      <c r="BT1605" s="154"/>
      <c r="BU1605" s="154"/>
      <c r="BV1605" s="154"/>
      <c r="BW1605" s="154"/>
      <c r="BX1605" s="154"/>
      <c r="BY1605" s="154"/>
      <c r="BZ1605" s="154"/>
      <c r="CA1605" s="154"/>
      <c r="CB1605" s="154"/>
      <c r="CC1605" s="154"/>
      <c r="CD1605" s="154"/>
      <c r="CE1605" s="154"/>
      <c r="CF1605" s="154"/>
      <c r="CG1605" s="154"/>
      <c r="CH1605" s="154"/>
      <c r="CI1605" s="154"/>
      <c r="CJ1605" s="154"/>
      <c r="CK1605" s="154"/>
      <c r="CL1605" s="154"/>
      <c r="CM1605" s="154"/>
      <c r="CN1605" s="154"/>
      <c r="CO1605" s="154"/>
      <c r="CP1605" s="154"/>
      <c r="CQ1605" s="154"/>
      <c r="CR1605" s="154"/>
      <c r="CS1605" s="154"/>
      <c r="CT1605" s="154"/>
      <c r="CU1605" s="154"/>
      <c r="CV1605" s="154"/>
      <c r="CW1605" s="154"/>
      <c r="CX1605" s="154"/>
      <c r="CY1605" s="154"/>
      <c r="CZ1605" s="154"/>
      <c r="DA1605" s="154"/>
      <c r="DB1605" s="154"/>
      <c r="DC1605" s="154"/>
      <c r="DD1605" s="154"/>
      <c r="DE1605" s="154"/>
      <c r="DF1605" s="154"/>
      <c r="DG1605" s="154"/>
      <c r="DH1605" s="154"/>
      <c r="DI1605" s="154"/>
      <c r="DJ1605" s="154"/>
      <c r="DK1605" s="154"/>
      <c r="DL1605" s="154"/>
      <c r="DM1605" s="154"/>
      <c r="DN1605" s="154"/>
      <c r="DO1605" s="154"/>
      <c r="DP1605" s="154"/>
      <c r="DQ1605" s="154"/>
      <c r="DR1605" s="154"/>
      <c r="DS1605" s="154"/>
      <c r="DT1605" s="154"/>
      <c r="DU1605" s="154"/>
      <c r="DV1605" s="154"/>
      <c r="DW1605" s="154"/>
      <c r="DX1605" s="154"/>
      <c r="DY1605" s="154"/>
      <c r="DZ1605" s="154"/>
      <c r="EA1605" s="154"/>
      <c r="EB1605" s="154"/>
      <c r="EC1605" s="154"/>
      <c r="ED1605" s="154"/>
      <c r="EE1605" s="154"/>
      <c r="EF1605" s="154"/>
      <c r="EG1605" s="154"/>
      <c r="EH1605" s="154"/>
      <c r="EI1605" s="154"/>
      <c r="EJ1605" s="154"/>
      <c r="EK1605" s="154"/>
      <c r="EL1605" s="154"/>
      <c r="EM1605" s="154"/>
      <c r="EN1605" s="154"/>
      <c r="EO1605" s="154"/>
      <c r="EP1605" s="154"/>
      <c r="EQ1605" s="154"/>
      <c r="ER1605" s="154"/>
      <c r="ES1605" s="154"/>
      <c r="ET1605" s="154"/>
      <c r="EU1605" s="154"/>
      <c r="EV1605" s="154"/>
    </row>
    <row r="1606" spans="32:152" ht="12.75">
      <c r="AF1606" s="154"/>
      <c r="AG1606" s="154"/>
      <c r="AH1606" s="154"/>
      <c r="AI1606" s="154"/>
      <c r="AJ1606" s="154"/>
      <c r="AK1606" s="154"/>
      <c r="AL1606" s="154"/>
      <c r="AM1606" s="154"/>
      <c r="AN1606" s="154"/>
      <c r="AO1606" s="154"/>
      <c r="AP1606" s="154"/>
      <c r="AQ1606" s="154"/>
      <c r="AR1606" s="154"/>
      <c r="AS1606" s="154"/>
      <c r="AT1606" s="154"/>
      <c r="AU1606" s="154"/>
      <c r="AV1606" s="154"/>
      <c r="AW1606" s="154"/>
      <c r="AX1606" s="154"/>
      <c r="AY1606" s="154"/>
      <c r="AZ1606" s="154"/>
      <c r="BA1606" s="154"/>
      <c r="BB1606" s="154"/>
      <c r="BC1606" s="154"/>
      <c r="BD1606" s="154"/>
      <c r="BE1606" s="154"/>
      <c r="BF1606" s="154"/>
      <c r="BG1606" s="154"/>
      <c r="BH1606" s="154"/>
      <c r="BI1606" s="154"/>
      <c r="BJ1606" s="154"/>
      <c r="BK1606" s="154"/>
      <c r="BL1606" s="154"/>
      <c r="BM1606" s="154"/>
      <c r="BN1606" s="154"/>
      <c r="BO1606" s="154"/>
      <c r="BP1606" s="154"/>
      <c r="BQ1606" s="154"/>
      <c r="BR1606" s="154"/>
      <c r="BS1606" s="154"/>
      <c r="BT1606" s="154"/>
      <c r="BU1606" s="154"/>
      <c r="BV1606" s="154"/>
      <c r="BW1606" s="154"/>
      <c r="BX1606" s="154"/>
      <c r="BY1606" s="154"/>
      <c r="BZ1606" s="154"/>
      <c r="CA1606" s="154"/>
      <c r="CB1606" s="154"/>
      <c r="CC1606" s="154"/>
      <c r="CD1606" s="154"/>
      <c r="CE1606" s="154"/>
      <c r="CF1606" s="154"/>
      <c r="CG1606" s="154"/>
      <c r="CH1606" s="154"/>
      <c r="CI1606" s="154"/>
      <c r="CJ1606" s="154"/>
      <c r="CK1606" s="154"/>
      <c r="CL1606" s="154"/>
      <c r="CM1606" s="154"/>
      <c r="CN1606" s="154"/>
      <c r="CO1606" s="154"/>
      <c r="CP1606" s="154"/>
      <c r="CQ1606" s="154"/>
      <c r="CR1606" s="154"/>
      <c r="CS1606" s="154"/>
      <c r="CT1606" s="154"/>
      <c r="CU1606" s="154"/>
      <c r="CV1606" s="154"/>
      <c r="CW1606" s="154"/>
      <c r="CX1606" s="154"/>
      <c r="CY1606" s="154"/>
      <c r="CZ1606" s="154"/>
      <c r="DA1606" s="154"/>
      <c r="DB1606" s="154"/>
      <c r="DC1606" s="154"/>
      <c r="DD1606" s="154"/>
      <c r="DE1606" s="154"/>
      <c r="DF1606" s="154"/>
      <c r="DG1606" s="154"/>
      <c r="DH1606" s="154"/>
      <c r="DI1606" s="154"/>
      <c r="DJ1606" s="154"/>
      <c r="DK1606" s="154"/>
      <c r="DL1606" s="154"/>
      <c r="DM1606" s="154"/>
      <c r="DN1606" s="154"/>
      <c r="DO1606" s="154"/>
      <c r="DP1606" s="154"/>
      <c r="DQ1606" s="154"/>
      <c r="DR1606" s="154"/>
      <c r="DS1606" s="154"/>
      <c r="DT1606" s="154"/>
      <c r="DU1606" s="154"/>
      <c r="DV1606" s="154"/>
      <c r="DW1606" s="154"/>
      <c r="DX1606" s="154"/>
      <c r="DY1606" s="154"/>
      <c r="DZ1606" s="154"/>
      <c r="EA1606" s="154"/>
      <c r="EB1606" s="154"/>
      <c r="EC1606" s="154"/>
      <c r="ED1606" s="154"/>
      <c r="EE1606" s="154"/>
      <c r="EF1606" s="154"/>
      <c r="EG1606" s="154"/>
      <c r="EH1606" s="154"/>
      <c r="EI1606" s="154"/>
      <c r="EJ1606" s="154"/>
      <c r="EK1606" s="154"/>
      <c r="EL1606" s="154"/>
      <c r="EM1606" s="154"/>
      <c r="EN1606" s="154"/>
      <c r="EO1606" s="154"/>
      <c r="EP1606" s="154"/>
      <c r="EQ1606" s="154"/>
      <c r="ER1606" s="154"/>
      <c r="ES1606" s="154"/>
      <c r="ET1606" s="154"/>
      <c r="EU1606" s="154"/>
      <c r="EV1606" s="154"/>
    </row>
    <row r="1607" spans="32:152" ht="12.75">
      <c r="AF1607" s="154"/>
      <c r="AG1607" s="154"/>
      <c r="AH1607" s="154"/>
      <c r="AI1607" s="154"/>
      <c r="AJ1607" s="154"/>
      <c r="AK1607" s="154"/>
      <c r="AL1607" s="154"/>
      <c r="AM1607" s="154"/>
      <c r="AN1607" s="154"/>
      <c r="AO1607" s="154"/>
      <c r="AP1607" s="154"/>
      <c r="AQ1607" s="154"/>
      <c r="AR1607" s="154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  <c r="BC1607" s="154"/>
      <c r="BD1607" s="154"/>
      <c r="BE1607" s="154"/>
      <c r="BF1607" s="154"/>
      <c r="BG1607" s="154"/>
      <c r="BH1607" s="154"/>
      <c r="BI1607" s="154"/>
      <c r="BJ1607" s="154"/>
      <c r="BK1607" s="154"/>
      <c r="BL1607" s="154"/>
      <c r="BM1607" s="154"/>
      <c r="BN1607" s="154"/>
      <c r="BO1607" s="154"/>
      <c r="BP1607" s="154"/>
      <c r="BQ1607" s="154"/>
      <c r="BR1607" s="154"/>
      <c r="BS1607" s="154"/>
      <c r="BT1607" s="154"/>
      <c r="BU1607" s="154"/>
      <c r="BV1607" s="154"/>
      <c r="BW1607" s="154"/>
      <c r="BX1607" s="154"/>
      <c r="BY1607" s="154"/>
      <c r="BZ1607" s="154"/>
      <c r="CA1607" s="154"/>
      <c r="CB1607" s="154"/>
      <c r="CC1607" s="154"/>
      <c r="CD1607" s="154"/>
      <c r="CE1607" s="154"/>
      <c r="CF1607" s="154"/>
      <c r="CG1607" s="154"/>
      <c r="CH1607" s="154"/>
      <c r="CI1607" s="154"/>
      <c r="CJ1607" s="154"/>
      <c r="CK1607" s="154"/>
      <c r="CL1607" s="154"/>
      <c r="CM1607" s="154"/>
      <c r="CN1607" s="154"/>
      <c r="CO1607" s="154"/>
      <c r="CP1607" s="154"/>
      <c r="CQ1607" s="154"/>
      <c r="CR1607" s="154"/>
      <c r="CS1607" s="154"/>
      <c r="CT1607" s="154"/>
      <c r="CU1607" s="154"/>
      <c r="CV1607" s="154"/>
      <c r="CW1607" s="154"/>
      <c r="CX1607" s="154"/>
      <c r="CY1607" s="154"/>
      <c r="CZ1607" s="154"/>
      <c r="DA1607" s="154"/>
      <c r="DB1607" s="154"/>
      <c r="DC1607" s="154"/>
      <c r="DD1607" s="154"/>
      <c r="DE1607" s="154"/>
      <c r="DF1607" s="154"/>
      <c r="DG1607" s="154"/>
      <c r="DH1607" s="154"/>
      <c r="DI1607" s="154"/>
      <c r="DJ1607" s="154"/>
      <c r="DK1607" s="154"/>
      <c r="DL1607" s="154"/>
      <c r="DM1607" s="154"/>
      <c r="DN1607" s="154"/>
      <c r="DO1607" s="154"/>
      <c r="DP1607" s="154"/>
      <c r="DQ1607" s="154"/>
      <c r="DR1607" s="154"/>
      <c r="DS1607" s="154"/>
      <c r="DT1607" s="154"/>
      <c r="DU1607" s="154"/>
      <c r="DV1607" s="154"/>
      <c r="DW1607" s="154"/>
      <c r="DX1607" s="154"/>
      <c r="DY1607" s="154"/>
      <c r="DZ1607" s="154"/>
      <c r="EA1607" s="154"/>
      <c r="EB1607" s="154"/>
      <c r="EC1607" s="154"/>
      <c r="ED1607" s="154"/>
      <c r="EE1607" s="154"/>
      <c r="EF1607" s="154"/>
      <c r="EG1607" s="154"/>
      <c r="EH1607" s="154"/>
      <c r="EI1607" s="154"/>
      <c r="EJ1607" s="154"/>
      <c r="EK1607" s="154"/>
      <c r="EL1607" s="154"/>
      <c r="EM1607" s="154"/>
      <c r="EN1607" s="154"/>
      <c r="EO1607" s="154"/>
      <c r="EP1607" s="154"/>
      <c r="EQ1607" s="154"/>
      <c r="ER1607" s="154"/>
      <c r="ES1607" s="154"/>
      <c r="ET1607" s="154"/>
      <c r="EU1607" s="154"/>
      <c r="EV1607" s="154"/>
    </row>
    <row r="1608" spans="32:152" ht="12.75">
      <c r="AF1608" s="154"/>
      <c r="AG1608" s="154"/>
      <c r="AH1608" s="154"/>
      <c r="AI1608" s="154"/>
      <c r="AJ1608" s="154"/>
      <c r="AK1608" s="154"/>
      <c r="AL1608" s="154"/>
      <c r="AM1608" s="154"/>
      <c r="AN1608" s="154"/>
      <c r="AO1608" s="154"/>
      <c r="AP1608" s="154"/>
      <c r="AQ1608" s="154"/>
      <c r="AR1608" s="154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  <c r="BC1608" s="154"/>
      <c r="BD1608" s="154"/>
      <c r="BE1608" s="154"/>
      <c r="BF1608" s="154"/>
      <c r="BG1608" s="154"/>
      <c r="BH1608" s="154"/>
      <c r="BI1608" s="154"/>
      <c r="BJ1608" s="154"/>
      <c r="BK1608" s="154"/>
      <c r="BL1608" s="154"/>
      <c r="BM1608" s="154"/>
      <c r="BN1608" s="154"/>
      <c r="BO1608" s="154"/>
      <c r="BP1608" s="154"/>
      <c r="BQ1608" s="154"/>
      <c r="BR1608" s="154"/>
      <c r="BS1608" s="154"/>
      <c r="BT1608" s="154"/>
      <c r="BU1608" s="154"/>
      <c r="BV1608" s="154"/>
      <c r="BW1608" s="154"/>
      <c r="BX1608" s="154"/>
      <c r="BY1608" s="154"/>
      <c r="BZ1608" s="154"/>
      <c r="CA1608" s="154"/>
      <c r="CB1608" s="154"/>
      <c r="CC1608" s="154"/>
      <c r="CD1608" s="154"/>
      <c r="CE1608" s="154"/>
      <c r="CF1608" s="154"/>
      <c r="CG1608" s="154"/>
      <c r="CH1608" s="154"/>
      <c r="CI1608" s="154"/>
      <c r="CJ1608" s="154"/>
      <c r="CK1608" s="154"/>
      <c r="CL1608" s="154"/>
      <c r="CM1608" s="154"/>
      <c r="CN1608" s="154"/>
      <c r="CO1608" s="154"/>
      <c r="CP1608" s="154"/>
      <c r="CQ1608" s="154"/>
      <c r="CR1608" s="154"/>
      <c r="CS1608" s="154"/>
      <c r="CT1608" s="154"/>
      <c r="CU1608" s="154"/>
      <c r="CV1608" s="154"/>
      <c r="CW1608" s="154"/>
      <c r="CX1608" s="154"/>
      <c r="CY1608" s="154"/>
      <c r="CZ1608" s="154"/>
      <c r="DA1608" s="154"/>
      <c r="DB1608" s="154"/>
      <c r="DC1608" s="154"/>
      <c r="DD1608" s="154"/>
      <c r="DE1608" s="154"/>
      <c r="DF1608" s="154"/>
      <c r="DG1608" s="154"/>
      <c r="DH1608" s="154"/>
      <c r="DI1608" s="154"/>
      <c r="DJ1608" s="154"/>
      <c r="DK1608" s="154"/>
      <c r="DL1608" s="154"/>
      <c r="DM1608" s="154"/>
      <c r="DN1608" s="154"/>
      <c r="DO1608" s="154"/>
      <c r="DP1608" s="154"/>
      <c r="DQ1608" s="154"/>
      <c r="DR1608" s="154"/>
      <c r="DS1608" s="154"/>
      <c r="DT1608" s="154"/>
      <c r="DU1608" s="154"/>
      <c r="DV1608" s="154"/>
      <c r="DW1608" s="154"/>
      <c r="DX1608" s="154"/>
      <c r="DY1608" s="154"/>
      <c r="DZ1608" s="154"/>
      <c r="EA1608" s="154"/>
      <c r="EB1608" s="154"/>
      <c r="EC1608" s="154"/>
      <c r="ED1608" s="154"/>
      <c r="EE1608" s="154"/>
      <c r="EF1608" s="154"/>
      <c r="EG1608" s="154"/>
      <c r="EH1608" s="154"/>
      <c r="EI1608" s="154"/>
      <c r="EJ1608" s="154"/>
      <c r="EK1608" s="154"/>
      <c r="EL1608" s="154"/>
      <c r="EM1608" s="154"/>
      <c r="EN1608" s="154"/>
      <c r="EO1608" s="154"/>
      <c r="EP1608" s="154"/>
      <c r="EQ1608" s="154"/>
      <c r="ER1608" s="154"/>
      <c r="ES1608" s="154"/>
      <c r="ET1608" s="154"/>
      <c r="EU1608" s="154"/>
      <c r="EV1608" s="154"/>
    </row>
    <row r="1609" spans="32:152" ht="12.75">
      <c r="AF1609" s="154"/>
      <c r="AG1609" s="154"/>
      <c r="AH1609" s="154"/>
      <c r="AI1609" s="154"/>
      <c r="AJ1609" s="154"/>
      <c r="AK1609" s="154"/>
      <c r="AL1609" s="154"/>
      <c r="AM1609" s="154"/>
      <c r="AN1609" s="154"/>
      <c r="AO1609" s="154"/>
      <c r="AP1609" s="154"/>
      <c r="AQ1609" s="154"/>
      <c r="AR1609" s="154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  <c r="BC1609" s="154"/>
      <c r="BD1609" s="154"/>
      <c r="BE1609" s="154"/>
      <c r="BF1609" s="154"/>
      <c r="BG1609" s="154"/>
      <c r="BH1609" s="154"/>
      <c r="BI1609" s="154"/>
      <c r="BJ1609" s="154"/>
      <c r="BK1609" s="154"/>
      <c r="BL1609" s="154"/>
      <c r="BM1609" s="154"/>
      <c r="BN1609" s="154"/>
      <c r="BO1609" s="154"/>
      <c r="BP1609" s="154"/>
      <c r="BQ1609" s="154"/>
      <c r="BR1609" s="154"/>
      <c r="BS1609" s="154"/>
      <c r="BT1609" s="154"/>
      <c r="BU1609" s="154"/>
      <c r="BV1609" s="154"/>
      <c r="BW1609" s="154"/>
      <c r="BX1609" s="154"/>
      <c r="BY1609" s="154"/>
      <c r="BZ1609" s="154"/>
      <c r="CA1609" s="154"/>
      <c r="CB1609" s="154"/>
      <c r="CC1609" s="154"/>
      <c r="CD1609" s="154"/>
      <c r="CE1609" s="154"/>
      <c r="CF1609" s="154"/>
      <c r="CG1609" s="154"/>
      <c r="CH1609" s="154"/>
      <c r="CI1609" s="154"/>
      <c r="CJ1609" s="154"/>
      <c r="CK1609" s="154"/>
      <c r="CL1609" s="154"/>
      <c r="CM1609" s="154"/>
      <c r="CN1609" s="154"/>
      <c r="CO1609" s="154"/>
      <c r="CP1609" s="154"/>
      <c r="CQ1609" s="154"/>
      <c r="CR1609" s="154"/>
      <c r="CS1609" s="154"/>
      <c r="CT1609" s="154"/>
      <c r="CU1609" s="154"/>
      <c r="CV1609" s="154"/>
      <c r="CW1609" s="154"/>
      <c r="CX1609" s="154"/>
      <c r="CY1609" s="154"/>
      <c r="CZ1609" s="154"/>
      <c r="DA1609" s="154"/>
      <c r="DB1609" s="154"/>
      <c r="DC1609" s="154"/>
      <c r="DD1609" s="154"/>
      <c r="DE1609" s="154"/>
      <c r="DF1609" s="154"/>
      <c r="DG1609" s="154"/>
      <c r="DH1609" s="154"/>
      <c r="DI1609" s="154"/>
      <c r="DJ1609" s="154"/>
      <c r="DK1609" s="154"/>
      <c r="DL1609" s="154"/>
      <c r="DM1609" s="154"/>
      <c r="DN1609" s="154"/>
      <c r="DO1609" s="154"/>
      <c r="DP1609" s="154"/>
      <c r="DQ1609" s="154"/>
      <c r="DR1609" s="154"/>
      <c r="DS1609" s="154"/>
      <c r="DT1609" s="154"/>
      <c r="DU1609" s="154"/>
      <c r="DV1609" s="154"/>
      <c r="DW1609" s="154"/>
      <c r="DX1609" s="154"/>
      <c r="DY1609" s="154"/>
      <c r="DZ1609" s="154"/>
      <c r="EA1609" s="154"/>
      <c r="EB1609" s="154"/>
      <c r="EC1609" s="154"/>
      <c r="ED1609" s="154"/>
      <c r="EE1609" s="154"/>
      <c r="EF1609" s="154"/>
      <c r="EG1609" s="154"/>
      <c r="EH1609" s="154"/>
      <c r="EI1609" s="154"/>
      <c r="EJ1609" s="154"/>
      <c r="EK1609" s="154"/>
      <c r="EL1609" s="154"/>
      <c r="EM1609" s="154"/>
      <c r="EN1609" s="154"/>
      <c r="EO1609" s="154"/>
      <c r="EP1609" s="154"/>
      <c r="EQ1609" s="154"/>
      <c r="ER1609" s="154"/>
      <c r="ES1609" s="154"/>
      <c r="ET1609" s="154"/>
      <c r="EU1609" s="154"/>
      <c r="EV1609" s="154"/>
    </row>
    <row r="1610" spans="32:152" ht="12.75">
      <c r="AF1610" s="154"/>
      <c r="AG1610" s="154"/>
      <c r="AH1610" s="154"/>
      <c r="AI1610" s="154"/>
      <c r="AJ1610" s="154"/>
      <c r="AK1610" s="154"/>
      <c r="AL1610" s="154"/>
      <c r="AM1610" s="154"/>
      <c r="AN1610" s="154"/>
      <c r="AO1610" s="154"/>
      <c r="AP1610" s="154"/>
      <c r="AQ1610" s="154"/>
      <c r="AR1610" s="154"/>
      <c r="AS1610" s="154"/>
      <c r="AT1610" s="154"/>
      <c r="AU1610" s="154"/>
      <c r="AV1610" s="154"/>
      <c r="AW1610" s="154"/>
      <c r="AX1610" s="154"/>
      <c r="AY1610" s="154"/>
      <c r="AZ1610" s="154"/>
      <c r="BA1610" s="154"/>
      <c r="BB1610" s="154"/>
      <c r="BC1610" s="154"/>
      <c r="BD1610" s="154"/>
      <c r="BE1610" s="154"/>
      <c r="BF1610" s="154"/>
      <c r="BG1610" s="154"/>
      <c r="BH1610" s="154"/>
      <c r="BI1610" s="154"/>
      <c r="BJ1610" s="154"/>
      <c r="BK1610" s="154"/>
      <c r="BL1610" s="154"/>
      <c r="BM1610" s="154"/>
      <c r="BN1610" s="154"/>
      <c r="BO1610" s="154"/>
      <c r="BP1610" s="154"/>
      <c r="BQ1610" s="154"/>
      <c r="BR1610" s="154"/>
      <c r="BS1610" s="154"/>
      <c r="BT1610" s="154"/>
      <c r="BU1610" s="154"/>
      <c r="BV1610" s="154"/>
      <c r="BW1610" s="154"/>
      <c r="BX1610" s="154"/>
      <c r="BY1610" s="154"/>
      <c r="BZ1610" s="154"/>
      <c r="CA1610" s="154"/>
      <c r="CB1610" s="154"/>
      <c r="CC1610" s="154"/>
      <c r="CD1610" s="154"/>
      <c r="CE1610" s="154"/>
      <c r="CF1610" s="154"/>
      <c r="CG1610" s="154"/>
      <c r="CH1610" s="154"/>
      <c r="CI1610" s="154"/>
      <c r="CJ1610" s="154"/>
      <c r="CK1610" s="154"/>
      <c r="CL1610" s="154"/>
      <c r="CM1610" s="154"/>
      <c r="CN1610" s="154"/>
      <c r="CO1610" s="154"/>
      <c r="CP1610" s="154"/>
      <c r="CQ1610" s="154"/>
      <c r="CR1610" s="154"/>
      <c r="CS1610" s="154"/>
      <c r="CT1610" s="154"/>
      <c r="CU1610" s="154"/>
      <c r="CV1610" s="154"/>
      <c r="CW1610" s="154"/>
      <c r="CX1610" s="154"/>
      <c r="CY1610" s="154"/>
      <c r="CZ1610" s="154"/>
      <c r="DA1610" s="154"/>
      <c r="DB1610" s="154"/>
      <c r="DC1610" s="154"/>
      <c r="DD1610" s="154"/>
      <c r="DE1610" s="154"/>
      <c r="DF1610" s="154"/>
      <c r="DG1610" s="154"/>
      <c r="DH1610" s="154"/>
      <c r="DI1610" s="154"/>
      <c r="DJ1610" s="154"/>
      <c r="DK1610" s="154"/>
      <c r="DL1610" s="154"/>
      <c r="DM1610" s="154"/>
      <c r="DN1610" s="154"/>
      <c r="DO1610" s="154"/>
      <c r="DP1610" s="154"/>
      <c r="DQ1610" s="154"/>
      <c r="DR1610" s="154"/>
      <c r="DS1610" s="154"/>
      <c r="DT1610" s="154"/>
      <c r="DU1610" s="154"/>
      <c r="DV1610" s="154"/>
      <c r="DW1610" s="154"/>
      <c r="DX1610" s="154"/>
      <c r="DY1610" s="154"/>
      <c r="DZ1610" s="154"/>
      <c r="EA1610" s="154"/>
      <c r="EB1610" s="154"/>
      <c r="EC1610" s="154"/>
      <c r="ED1610" s="154"/>
      <c r="EE1610" s="154"/>
      <c r="EF1610" s="154"/>
      <c r="EG1610" s="154"/>
      <c r="EH1610" s="154"/>
      <c r="EI1610" s="154"/>
      <c r="EJ1610" s="154"/>
      <c r="EK1610" s="154"/>
      <c r="EL1610" s="154"/>
      <c r="EM1610" s="154"/>
      <c r="EN1610" s="154"/>
      <c r="EO1610" s="154"/>
      <c r="EP1610" s="154"/>
      <c r="EQ1610" s="154"/>
      <c r="ER1610" s="154"/>
      <c r="ES1610" s="154"/>
      <c r="ET1610" s="154"/>
      <c r="EU1610" s="154"/>
      <c r="EV1610" s="154"/>
    </row>
    <row r="1611" spans="32:152" ht="12.75">
      <c r="AF1611" s="154"/>
      <c r="AG1611" s="154"/>
      <c r="AH1611" s="154"/>
      <c r="AI1611" s="154"/>
      <c r="AJ1611" s="154"/>
      <c r="AK1611" s="154"/>
      <c r="AL1611" s="154"/>
      <c r="AM1611" s="154"/>
      <c r="AN1611" s="154"/>
      <c r="AO1611" s="154"/>
      <c r="AP1611" s="154"/>
      <c r="AQ1611" s="154"/>
      <c r="AR1611" s="154"/>
      <c r="AS1611" s="154"/>
      <c r="AT1611" s="154"/>
      <c r="AU1611" s="154"/>
      <c r="AV1611" s="154"/>
      <c r="AW1611" s="154"/>
      <c r="AX1611" s="154"/>
      <c r="AY1611" s="154"/>
      <c r="AZ1611" s="154"/>
      <c r="BA1611" s="154"/>
      <c r="BB1611" s="154"/>
      <c r="BC1611" s="154"/>
      <c r="BD1611" s="154"/>
      <c r="BE1611" s="154"/>
      <c r="BF1611" s="154"/>
      <c r="BG1611" s="154"/>
      <c r="BH1611" s="154"/>
      <c r="BI1611" s="154"/>
      <c r="BJ1611" s="154"/>
      <c r="BK1611" s="154"/>
      <c r="BL1611" s="154"/>
      <c r="BM1611" s="154"/>
      <c r="BN1611" s="154"/>
      <c r="BO1611" s="154"/>
      <c r="BP1611" s="154"/>
      <c r="BQ1611" s="154"/>
      <c r="BR1611" s="154"/>
      <c r="BS1611" s="154"/>
      <c r="BT1611" s="154"/>
      <c r="BU1611" s="154"/>
      <c r="BV1611" s="154"/>
      <c r="BW1611" s="154"/>
      <c r="BX1611" s="154"/>
      <c r="BY1611" s="154"/>
      <c r="BZ1611" s="154"/>
      <c r="CA1611" s="154"/>
      <c r="CB1611" s="154"/>
      <c r="CC1611" s="154"/>
      <c r="CD1611" s="154"/>
      <c r="CE1611" s="154"/>
      <c r="CF1611" s="154"/>
      <c r="CG1611" s="154"/>
      <c r="CH1611" s="154"/>
      <c r="CI1611" s="154"/>
      <c r="CJ1611" s="154"/>
      <c r="CK1611" s="154"/>
      <c r="CL1611" s="154"/>
      <c r="CM1611" s="154"/>
      <c r="CN1611" s="154"/>
      <c r="CO1611" s="154"/>
      <c r="CP1611" s="154"/>
      <c r="CQ1611" s="154"/>
      <c r="CR1611" s="154"/>
      <c r="CS1611" s="154"/>
      <c r="CT1611" s="154"/>
      <c r="CU1611" s="154"/>
      <c r="CV1611" s="154"/>
      <c r="CW1611" s="154"/>
      <c r="CX1611" s="154"/>
      <c r="CY1611" s="154"/>
      <c r="CZ1611" s="154"/>
      <c r="DA1611" s="154"/>
      <c r="DB1611" s="154"/>
      <c r="DC1611" s="154"/>
      <c r="DD1611" s="154"/>
      <c r="DE1611" s="154"/>
      <c r="DF1611" s="154"/>
      <c r="DG1611" s="154"/>
      <c r="DH1611" s="154"/>
      <c r="DI1611" s="154"/>
      <c r="DJ1611" s="154"/>
      <c r="DK1611" s="154"/>
      <c r="DL1611" s="154"/>
      <c r="DM1611" s="154"/>
      <c r="DN1611" s="154"/>
      <c r="DO1611" s="154"/>
      <c r="DP1611" s="154"/>
      <c r="DQ1611" s="154"/>
      <c r="DR1611" s="154"/>
      <c r="DS1611" s="154"/>
      <c r="DT1611" s="154"/>
      <c r="DU1611" s="154"/>
      <c r="DV1611" s="154"/>
      <c r="DW1611" s="154"/>
      <c r="DX1611" s="154"/>
      <c r="DY1611" s="154"/>
      <c r="DZ1611" s="154"/>
      <c r="EA1611" s="154"/>
      <c r="EB1611" s="154"/>
      <c r="EC1611" s="154"/>
      <c r="ED1611" s="154"/>
      <c r="EE1611" s="154"/>
      <c r="EF1611" s="154"/>
      <c r="EG1611" s="154"/>
      <c r="EH1611" s="154"/>
      <c r="EI1611" s="154"/>
      <c r="EJ1611" s="154"/>
      <c r="EK1611" s="154"/>
      <c r="EL1611" s="154"/>
      <c r="EM1611" s="154"/>
      <c r="EN1611" s="154"/>
      <c r="EO1611" s="154"/>
      <c r="EP1611" s="154"/>
      <c r="EQ1611" s="154"/>
      <c r="ER1611" s="154"/>
      <c r="ES1611" s="154"/>
      <c r="ET1611" s="154"/>
      <c r="EU1611" s="154"/>
      <c r="EV1611" s="154"/>
    </row>
    <row r="1612" spans="32:152" ht="12.75">
      <c r="AF1612" s="154"/>
      <c r="AG1612" s="154"/>
      <c r="AH1612" s="154"/>
      <c r="AI1612" s="154"/>
      <c r="AJ1612" s="154"/>
      <c r="AK1612" s="154"/>
      <c r="AL1612" s="154"/>
      <c r="AM1612" s="154"/>
      <c r="AN1612" s="154"/>
      <c r="AO1612" s="154"/>
      <c r="AP1612" s="154"/>
      <c r="AQ1612" s="154"/>
      <c r="AR1612" s="154"/>
      <c r="AS1612" s="154"/>
      <c r="AT1612" s="154"/>
      <c r="AU1612" s="154"/>
      <c r="AV1612" s="154"/>
      <c r="AW1612" s="154"/>
      <c r="AX1612" s="154"/>
      <c r="AY1612" s="154"/>
      <c r="AZ1612" s="154"/>
      <c r="BA1612" s="154"/>
      <c r="BB1612" s="154"/>
      <c r="BC1612" s="154"/>
      <c r="BD1612" s="154"/>
      <c r="BE1612" s="154"/>
      <c r="BF1612" s="154"/>
      <c r="BG1612" s="154"/>
      <c r="BH1612" s="154"/>
      <c r="BI1612" s="154"/>
      <c r="BJ1612" s="154"/>
      <c r="BK1612" s="154"/>
      <c r="BL1612" s="154"/>
      <c r="BM1612" s="154"/>
      <c r="BN1612" s="154"/>
      <c r="BO1612" s="154"/>
      <c r="BP1612" s="154"/>
      <c r="BQ1612" s="154"/>
      <c r="BR1612" s="154"/>
      <c r="BS1612" s="154"/>
      <c r="BT1612" s="154"/>
      <c r="BU1612" s="154"/>
      <c r="BV1612" s="154"/>
      <c r="BW1612" s="154"/>
      <c r="BX1612" s="154"/>
      <c r="BY1612" s="154"/>
      <c r="BZ1612" s="154"/>
      <c r="CA1612" s="154"/>
      <c r="CB1612" s="154"/>
      <c r="CC1612" s="154"/>
      <c r="CD1612" s="154"/>
      <c r="CE1612" s="154"/>
      <c r="CF1612" s="154"/>
      <c r="CG1612" s="154"/>
      <c r="CH1612" s="154"/>
      <c r="CI1612" s="154"/>
      <c r="CJ1612" s="154"/>
      <c r="CK1612" s="154"/>
      <c r="CL1612" s="154"/>
      <c r="CM1612" s="154"/>
      <c r="CN1612" s="154"/>
      <c r="CO1612" s="154"/>
      <c r="CP1612" s="154"/>
      <c r="CQ1612" s="154"/>
      <c r="CR1612" s="154"/>
      <c r="CS1612" s="154"/>
      <c r="CT1612" s="154"/>
      <c r="CU1612" s="154"/>
      <c r="CV1612" s="154"/>
      <c r="CW1612" s="154"/>
      <c r="CX1612" s="154"/>
      <c r="CY1612" s="154"/>
      <c r="CZ1612" s="154"/>
      <c r="DA1612" s="154"/>
      <c r="DB1612" s="154"/>
      <c r="DC1612" s="154"/>
      <c r="DD1612" s="154"/>
      <c r="DE1612" s="154"/>
      <c r="DF1612" s="154"/>
      <c r="DG1612" s="154"/>
      <c r="DH1612" s="154"/>
      <c r="DI1612" s="154"/>
      <c r="DJ1612" s="154"/>
      <c r="DK1612" s="154"/>
      <c r="DL1612" s="154"/>
      <c r="DM1612" s="154"/>
      <c r="DN1612" s="154"/>
      <c r="DO1612" s="154"/>
      <c r="DP1612" s="154"/>
      <c r="DQ1612" s="154"/>
      <c r="DR1612" s="154"/>
      <c r="DS1612" s="154"/>
      <c r="DT1612" s="154"/>
      <c r="DU1612" s="154"/>
      <c r="DV1612" s="154"/>
      <c r="DW1612" s="154"/>
      <c r="DX1612" s="154"/>
      <c r="DY1612" s="154"/>
      <c r="DZ1612" s="154"/>
      <c r="EA1612" s="154"/>
      <c r="EB1612" s="154"/>
      <c r="EC1612" s="154"/>
      <c r="ED1612" s="154"/>
      <c r="EE1612" s="154"/>
      <c r="EF1612" s="154"/>
      <c r="EG1612" s="154"/>
      <c r="EH1612" s="154"/>
      <c r="EI1612" s="154"/>
      <c r="EJ1612" s="154"/>
      <c r="EK1612" s="154"/>
      <c r="EL1612" s="154"/>
      <c r="EM1612" s="154"/>
      <c r="EN1612" s="154"/>
      <c r="EO1612" s="154"/>
      <c r="EP1612" s="154"/>
      <c r="EQ1612" s="154"/>
      <c r="ER1612" s="154"/>
      <c r="ES1612" s="154"/>
      <c r="ET1612" s="154"/>
      <c r="EU1612" s="154"/>
      <c r="EV1612" s="154"/>
    </row>
    <row r="1613" spans="32:152" ht="12.75">
      <c r="AF1613" s="154"/>
      <c r="AG1613" s="154"/>
      <c r="AH1613" s="154"/>
      <c r="AI1613" s="154"/>
      <c r="AJ1613" s="154"/>
      <c r="AK1613" s="154"/>
      <c r="AL1613" s="154"/>
      <c r="AM1613" s="154"/>
      <c r="AN1613" s="154"/>
      <c r="AO1613" s="154"/>
      <c r="AP1613" s="154"/>
      <c r="AQ1613" s="154"/>
      <c r="AR1613" s="154"/>
      <c r="AS1613" s="154"/>
      <c r="AT1613" s="154"/>
      <c r="AU1613" s="154"/>
      <c r="AV1613" s="154"/>
      <c r="AW1613" s="154"/>
      <c r="AX1613" s="154"/>
      <c r="AY1613" s="154"/>
      <c r="AZ1613" s="154"/>
      <c r="BA1613" s="154"/>
      <c r="BB1613" s="154"/>
      <c r="BC1613" s="154"/>
      <c r="BD1613" s="154"/>
      <c r="BE1613" s="154"/>
      <c r="BF1613" s="154"/>
      <c r="BG1613" s="154"/>
      <c r="BH1613" s="154"/>
      <c r="BI1613" s="154"/>
      <c r="BJ1613" s="154"/>
      <c r="BK1613" s="154"/>
      <c r="BL1613" s="154"/>
      <c r="BM1613" s="154"/>
      <c r="BN1613" s="154"/>
      <c r="BO1613" s="154"/>
      <c r="BP1613" s="154"/>
      <c r="BQ1613" s="154"/>
      <c r="BR1613" s="154"/>
      <c r="BS1613" s="154"/>
      <c r="BT1613" s="154"/>
      <c r="BU1613" s="154"/>
      <c r="BV1613" s="154"/>
      <c r="BW1613" s="154"/>
      <c r="BX1613" s="154"/>
      <c r="BY1613" s="154"/>
      <c r="BZ1613" s="154"/>
      <c r="CA1613" s="154"/>
      <c r="CB1613" s="154"/>
      <c r="CC1613" s="154"/>
      <c r="CD1613" s="154"/>
      <c r="CE1613" s="154"/>
      <c r="CF1613" s="154"/>
      <c r="CG1613" s="154"/>
      <c r="CH1613" s="154"/>
      <c r="CI1613" s="154"/>
      <c r="CJ1613" s="154"/>
      <c r="CK1613" s="154"/>
      <c r="CL1613" s="154"/>
      <c r="CM1613" s="154"/>
      <c r="CN1613" s="154"/>
      <c r="CO1613" s="154"/>
      <c r="CP1613" s="154"/>
      <c r="CQ1613" s="154"/>
      <c r="CR1613" s="154"/>
      <c r="CS1613" s="154"/>
      <c r="CT1613" s="154"/>
      <c r="CU1613" s="154"/>
      <c r="CV1613" s="154"/>
      <c r="CW1613" s="154"/>
      <c r="CX1613" s="154"/>
      <c r="CY1613" s="154"/>
      <c r="CZ1613" s="154"/>
      <c r="DA1613" s="154"/>
      <c r="DB1613" s="154"/>
      <c r="DC1613" s="154"/>
      <c r="DD1613" s="154"/>
      <c r="DE1613" s="154"/>
      <c r="DF1613" s="154"/>
      <c r="DG1613" s="154"/>
      <c r="DH1613" s="154"/>
      <c r="DI1613" s="154"/>
      <c r="DJ1613" s="154"/>
      <c r="DK1613" s="154"/>
      <c r="DL1613" s="154"/>
      <c r="DM1613" s="154"/>
      <c r="DN1613" s="154"/>
      <c r="DO1613" s="154"/>
      <c r="DP1613" s="154"/>
      <c r="DQ1613" s="154"/>
      <c r="DR1613" s="154"/>
      <c r="DS1613" s="154"/>
      <c r="DT1613" s="154"/>
      <c r="DU1613" s="154"/>
      <c r="DV1613" s="154"/>
      <c r="DW1613" s="154"/>
      <c r="DX1613" s="154"/>
      <c r="DY1613" s="154"/>
      <c r="DZ1613" s="154"/>
      <c r="EA1613" s="154"/>
      <c r="EB1613" s="154"/>
      <c r="EC1613" s="154"/>
      <c r="ED1613" s="154"/>
      <c r="EE1613" s="154"/>
      <c r="EF1613" s="154"/>
      <c r="EG1613" s="154"/>
      <c r="EH1613" s="154"/>
      <c r="EI1613" s="154"/>
      <c r="EJ1613" s="154"/>
      <c r="EK1613" s="154"/>
      <c r="EL1613" s="154"/>
      <c r="EM1613" s="154"/>
      <c r="EN1613" s="154"/>
      <c r="EO1613" s="154"/>
      <c r="EP1613" s="154"/>
      <c r="EQ1613" s="154"/>
      <c r="ER1613" s="154"/>
      <c r="ES1613" s="154"/>
      <c r="ET1613" s="154"/>
      <c r="EU1613" s="154"/>
      <c r="EV1613" s="154"/>
    </row>
    <row r="1614" spans="32:152" ht="12.75">
      <c r="AF1614" s="154"/>
      <c r="AG1614" s="154"/>
      <c r="AH1614" s="154"/>
      <c r="AI1614" s="154"/>
      <c r="AJ1614" s="154"/>
      <c r="AK1614" s="154"/>
      <c r="AL1614" s="154"/>
      <c r="AM1614" s="154"/>
      <c r="AN1614" s="154"/>
      <c r="AO1614" s="154"/>
      <c r="AP1614" s="154"/>
      <c r="AQ1614" s="154"/>
      <c r="AR1614" s="154"/>
      <c r="AS1614" s="154"/>
      <c r="AT1614" s="154"/>
      <c r="AU1614" s="154"/>
      <c r="AV1614" s="154"/>
      <c r="AW1614" s="154"/>
      <c r="AX1614" s="154"/>
      <c r="AY1614" s="154"/>
      <c r="AZ1614" s="154"/>
      <c r="BA1614" s="154"/>
      <c r="BB1614" s="154"/>
      <c r="BC1614" s="154"/>
      <c r="BD1614" s="154"/>
      <c r="BE1614" s="154"/>
      <c r="BF1614" s="154"/>
      <c r="BG1614" s="154"/>
      <c r="BH1614" s="154"/>
      <c r="BI1614" s="154"/>
      <c r="BJ1614" s="154"/>
      <c r="BK1614" s="154"/>
      <c r="BL1614" s="154"/>
      <c r="BM1614" s="154"/>
      <c r="BN1614" s="154"/>
      <c r="BO1614" s="154"/>
      <c r="BP1614" s="154"/>
      <c r="BQ1614" s="154"/>
      <c r="BR1614" s="154"/>
      <c r="BS1614" s="154"/>
      <c r="BT1614" s="154"/>
      <c r="BU1614" s="154"/>
      <c r="BV1614" s="154"/>
      <c r="BW1614" s="154"/>
      <c r="BX1614" s="154"/>
      <c r="BY1614" s="154"/>
      <c r="BZ1614" s="154"/>
      <c r="CA1614" s="154"/>
      <c r="CB1614" s="154"/>
      <c r="CC1614" s="154"/>
      <c r="CD1614" s="154"/>
      <c r="CE1614" s="154"/>
      <c r="CF1614" s="154"/>
      <c r="CG1614" s="154"/>
      <c r="CH1614" s="154"/>
      <c r="CI1614" s="154"/>
      <c r="CJ1614" s="154"/>
      <c r="CK1614" s="154"/>
      <c r="CL1614" s="154"/>
      <c r="CM1614" s="154"/>
      <c r="CN1614" s="154"/>
      <c r="CO1614" s="154"/>
      <c r="CP1614" s="154"/>
      <c r="CQ1614" s="154"/>
      <c r="CR1614" s="154"/>
      <c r="CS1614" s="154"/>
      <c r="CT1614" s="154"/>
      <c r="CU1614" s="154"/>
      <c r="CV1614" s="154"/>
      <c r="CW1614" s="154"/>
      <c r="CX1614" s="154"/>
      <c r="CY1614" s="154"/>
      <c r="CZ1614" s="154"/>
      <c r="DA1614" s="154"/>
      <c r="DB1614" s="154"/>
      <c r="DC1614" s="154"/>
      <c r="DD1614" s="154"/>
      <c r="DE1614" s="154"/>
      <c r="DF1614" s="154"/>
      <c r="DG1614" s="154"/>
      <c r="DH1614" s="154"/>
      <c r="DI1614" s="154"/>
      <c r="DJ1614" s="154"/>
      <c r="DK1614" s="154"/>
      <c r="DL1614" s="154"/>
      <c r="DM1614" s="154"/>
      <c r="DN1614" s="154"/>
      <c r="DO1614" s="154"/>
      <c r="DP1614" s="154"/>
      <c r="DQ1614" s="154"/>
      <c r="DR1614" s="154"/>
      <c r="DS1614" s="154"/>
      <c r="DT1614" s="154"/>
      <c r="DU1614" s="154"/>
      <c r="DV1614" s="154"/>
      <c r="DW1614" s="154"/>
      <c r="DX1614" s="154"/>
      <c r="DY1614" s="154"/>
      <c r="DZ1614" s="154"/>
      <c r="EA1614" s="154"/>
      <c r="EB1614" s="154"/>
      <c r="EC1614" s="154"/>
      <c r="ED1614" s="154"/>
      <c r="EE1614" s="154"/>
      <c r="EF1614" s="154"/>
      <c r="EG1614" s="154"/>
      <c r="EH1614" s="154"/>
      <c r="EI1614" s="154"/>
      <c r="EJ1614" s="154"/>
      <c r="EK1614" s="154"/>
      <c r="EL1614" s="154"/>
      <c r="EM1614" s="154"/>
      <c r="EN1614" s="154"/>
      <c r="EO1614" s="154"/>
      <c r="EP1614" s="154"/>
      <c r="EQ1614" s="154"/>
      <c r="ER1614" s="154"/>
      <c r="ES1614" s="154"/>
      <c r="ET1614" s="154"/>
      <c r="EU1614" s="154"/>
      <c r="EV1614" s="154"/>
    </row>
    <row r="1615" spans="32:152" ht="12.75">
      <c r="AF1615" s="154"/>
      <c r="AG1615" s="154"/>
      <c r="AH1615" s="154"/>
      <c r="AI1615" s="154"/>
      <c r="AJ1615" s="154"/>
      <c r="AK1615" s="154"/>
      <c r="AL1615" s="154"/>
      <c r="AM1615" s="154"/>
      <c r="AN1615" s="154"/>
      <c r="AO1615" s="154"/>
      <c r="AP1615" s="154"/>
      <c r="AQ1615" s="154"/>
      <c r="AR1615" s="154"/>
      <c r="AS1615" s="154"/>
      <c r="AT1615" s="154"/>
      <c r="AU1615" s="154"/>
      <c r="AV1615" s="154"/>
      <c r="AW1615" s="154"/>
      <c r="AX1615" s="154"/>
      <c r="AY1615" s="154"/>
      <c r="AZ1615" s="154"/>
      <c r="BA1615" s="154"/>
      <c r="BB1615" s="154"/>
      <c r="BC1615" s="154"/>
      <c r="BD1615" s="154"/>
      <c r="BE1615" s="154"/>
      <c r="BF1615" s="154"/>
      <c r="BG1615" s="154"/>
      <c r="BH1615" s="154"/>
      <c r="BI1615" s="154"/>
      <c r="BJ1615" s="154"/>
      <c r="BK1615" s="154"/>
      <c r="BL1615" s="154"/>
      <c r="BM1615" s="154"/>
      <c r="BN1615" s="154"/>
      <c r="BO1615" s="154"/>
      <c r="BP1615" s="154"/>
      <c r="BQ1615" s="154"/>
      <c r="BR1615" s="154"/>
      <c r="BS1615" s="154"/>
      <c r="BT1615" s="154"/>
      <c r="BU1615" s="154"/>
      <c r="BV1615" s="154"/>
      <c r="BW1615" s="154"/>
      <c r="BX1615" s="154"/>
      <c r="BY1615" s="154"/>
      <c r="BZ1615" s="154"/>
      <c r="CA1615" s="154"/>
      <c r="CB1615" s="154"/>
      <c r="CC1615" s="154"/>
      <c r="CD1615" s="154"/>
      <c r="CE1615" s="154"/>
      <c r="CF1615" s="154"/>
      <c r="CG1615" s="154"/>
      <c r="CH1615" s="154"/>
      <c r="CI1615" s="154"/>
      <c r="CJ1615" s="154"/>
      <c r="CK1615" s="154"/>
      <c r="CL1615" s="154"/>
      <c r="CM1615" s="154"/>
      <c r="CN1615" s="154"/>
      <c r="CO1615" s="154"/>
      <c r="CP1615" s="154"/>
      <c r="CQ1615" s="154"/>
      <c r="CR1615" s="154"/>
      <c r="CS1615" s="154"/>
      <c r="CT1615" s="154"/>
      <c r="CU1615" s="154"/>
      <c r="CV1615" s="154"/>
      <c r="CW1615" s="154"/>
      <c r="CX1615" s="154"/>
      <c r="CY1615" s="154"/>
      <c r="CZ1615" s="154"/>
      <c r="DA1615" s="154"/>
      <c r="DB1615" s="154"/>
      <c r="DC1615" s="154"/>
      <c r="DD1615" s="154"/>
      <c r="DE1615" s="154"/>
      <c r="DF1615" s="154"/>
      <c r="DG1615" s="154"/>
      <c r="DH1615" s="154"/>
      <c r="DI1615" s="154"/>
      <c r="DJ1615" s="154"/>
      <c r="DK1615" s="154"/>
      <c r="DL1615" s="154"/>
      <c r="DM1615" s="154"/>
      <c r="DN1615" s="154"/>
      <c r="DO1615" s="154"/>
      <c r="DP1615" s="154"/>
      <c r="DQ1615" s="154"/>
      <c r="DR1615" s="154"/>
      <c r="DS1615" s="154"/>
      <c r="DT1615" s="154"/>
      <c r="DU1615" s="154"/>
      <c r="DV1615" s="154"/>
      <c r="DW1615" s="154"/>
      <c r="DX1615" s="154"/>
      <c r="DY1615" s="154"/>
      <c r="DZ1615" s="154"/>
      <c r="EA1615" s="154"/>
      <c r="EB1615" s="154"/>
      <c r="EC1615" s="154"/>
      <c r="ED1615" s="154"/>
      <c r="EE1615" s="154"/>
      <c r="EF1615" s="154"/>
      <c r="EG1615" s="154"/>
      <c r="EH1615" s="154"/>
      <c r="EI1615" s="154"/>
      <c r="EJ1615" s="154"/>
      <c r="EK1615" s="154"/>
      <c r="EL1615" s="154"/>
      <c r="EM1615" s="154"/>
      <c r="EN1615" s="154"/>
      <c r="EO1615" s="154"/>
      <c r="EP1615" s="154"/>
      <c r="EQ1615" s="154"/>
      <c r="ER1615" s="154"/>
      <c r="ES1615" s="154"/>
      <c r="ET1615" s="154"/>
      <c r="EU1615" s="154"/>
      <c r="EV1615" s="154"/>
    </row>
    <row r="1616" spans="32:152" ht="12.75">
      <c r="AF1616" s="154"/>
      <c r="AG1616" s="154"/>
      <c r="AH1616" s="154"/>
      <c r="AI1616" s="154"/>
      <c r="AJ1616" s="154"/>
      <c r="AK1616" s="154"/>
      <c r="AL1616" s="154"/>
      <c r="AM1616" s="154"/>
      <c r="AN1616" s="154"/>
      <c r="AO1616" s="154"/>
      <c r="AP1616" s="154"/>
      <c r="AQ1616" s="154"/>
      <c r="AR1616" s="154"/>
      <c r="AS1616" s="154"/>
      <c r="AT1616" s="154"/>
      <c r="AU1616" s="154"/>
      <c r="AV1616" s="154"/>
      <c r="AW1616" s="154"/>
      <c r="AX1616" s="154"/>
      <c r="AY1616" s="154"/>
      <c r="AZ1616" s="154"/>
      <c r="BA1616" s="154"/>
      <c r="BB1616" s="154"/>
      <c r="BC1616" s="154"/>
      <c r="BD1616" s="154"/>
      <c r="BE1616" s="154"/>
      <c r="BF1616" s="154"/>
      <c r="BG1616" s="154"/>
      <c r="BH1616" s="154"/>
      <c r="BI1616" s="154"/>
      <c r="BJ1616" s="154"/>
      <c r="BK1616" s="154"/>
      <c r="BL1616" s="154"/>
      <c r="BM1616" s="154"/>
      <c r="BN1616" s="154"/>
      <c r="BO1616" s="154"/>
      <c r="BP1616" s="154"/>
      <c r="BQ1616" s="154"/>
      <c r="BR1616" s="154"/>
      <c r="BS1616" s="154"/>
      <c r="BT1616" s="154"/>
      <c r="BU1616" s="154"/>
      <c r="BV1616" s="154"/>
      <c r="BW1616" s="154"/>
      <c r="BX1616" s="154"/>
      <c r="BY1616" s="154"/>
      <c r="BZ1616" s="154"/>
      <c r="CA1616" s="154"/>
      <c r="CB1616" s="154"/>
      <c r="CC1616" s="154"/>
      <c r="CD1616" s="154"/>
      <c r="CE1616" s="154"/>
      <c r="CF1616" s="154"/>
      <c r="CG1616" s="154"/>
      <c r="CH1616" s="154"/>
      <c r="CI1616" s="154"/>
      <c r="CJ1616" s="154"/>
      <c r="CK1616" s="154"/>
      <c r="CL1616" s="154"/>
      <c r="CM1616" s="154"/>
      <c r="CN1616" s="154"/>
      <c r="CO1616" s="154"/>
      <c r="CP1616" s="154"/>
      <c r="CQ1616" s="154"/>
      <c r="CR1616" s="154"/>
      <c r="CS1616" s="154"/>
      <c r="CT1616" s="154"/>
      <c r="CU1616" s="154"/>
      <c r="CV1616" s="154"/>
      <c r="CW1616" s="154"/>
      <c r="CX1616" s="154"/>
      <c r="CY1616" s="154"/>
      <c r="CZ1616" s="154"/>
      <c r="DA1616" s="154"/>
      <c r="DB1616" s="154"/>
      <c r="DC1616" s="154"/>
      <c r="DD1616" s="154"/>
      <c r="DE1616" s="154"/>
      <c r="DF1616" s="154"/>
      <c r="DG1616" s="154"/>
      <c r="DH1616" s="154"/>
      <c r="DI1616" s="154"/>
      <c r="DJ1616" s="154"/>
      <c r="DK1616" s="154"/>
      <c r="DL1616" s="154"/>
      <c r="DM1616" s="154"/>
      <c r="DN1616" s="154"/>
      <c r="DO1616" s="154"/>
      <c r="DP1616" s="154"/>
      <c r="DQ1616" s="154"/>
      <c r="DR1616" s="154"/>
      <c r="DS1616" s="154"/>
      <c r="DT1616" s="154"/>
      <c r="DU1616" s="154"/>
      <c r="DV1616" s="154"/>
      <c r="DW1616" s="154"/>
      <c r="DX1616" s="154"/>
      <c r="DY1616" s="154"/>
      <c r="DZ1616" s="154"/>
      <c r="EA1616" s="154"/>
      <c r="EB1616" s="154"/>
      <c r="EC1616" s="154"/>
      <c r="ED1616" s="154"/>
      <c r="EE1616" s="154"/>
      <c r="EF1616" s="154"/>
      <c r="EG1616" s="154"/>
      <c r="EH1616" s="154"/>
      <c r="EI1616" s="154"/>
      <c r="EJ1616" s="154"/>
      <c r="EK1616" s="154"/>
      <c r="EL1616" s="154"/>
      <c r="EM1616" s="154"/>
      <c r="EN1616" s="154"/>
      <c r="EO1616" s="154"/>
      <c r="EP1616" s="154"/>
      <c r="EQ1616" s="154"/>
      <c r="ER1616" s="154"/>
      <c r="ES1616" s="154"/>
      <c r="ET1616" s="154"/>
      <c r="EU1616" s="154"/>
      <c r="EV1616" s="154"/>
    </row>
    <row r="1617" spans="32:152" ht="12.75">
      <c r="AF1617" s="154"/>
      <c r="AG1617" s="154"/>
      <c r="AH1617" s="154"/>
      <c r="AI1617" s="154"/>
      <c r="AJ1617" s="154"/>
      <c r="AK1617" s="154"/>
      <c r="AL1617" s="154"/>
      <c r="AM1617" s="154"/>
      <c r="AN1617" s="154"/>
      <c r="AO1617" s="154"/>
      <c r="AP1617" s="154"/>
      <c r="AQ1617" s="154"/>
      <c r="AR1617" s="154"/>
      <c r="AS1617" s="154"/>
      <c r="AT1617" s="154"/>
      <c r="AU1617" s="154"/>
      <c r="AV1617" s="154"/>
      <c r="AW1617" s="154"/>
      <c r="AX1617" s="154"/>
      <c r="AY1617" s="154"/>
      <c r="AZ1617" s="154"/>
      <c r="BA1617" s="154"/>
      <c r="BB1617" s="154"/>
      <c r="BC1617" s="154"/>
      <c r="BD1617" s="154"/>
      <c r="BE1617" s="154"/>
      <c r="BF1617" s="154"/>
      <c r="BG1617" s="154"/>
      <c r="BH1617" s="154"/>
      <c r="BI1617" s="154"/>
      <c r="BJ1617" s="154"/>
      <c r="BK1617" s="154"/>
      <c r="BL1617" s="154"/>
      <c r="BM1617" s="154"/>
      <c r="BN1617" s="154"/>
      <c r="BO1617" s="154"/>
      <c r="BP1617" s="154"/>
      <c r="BQ1617" s="154"/>
      <c r="BR1617" s="154"/>
      <c r="BS1617" s="154"/>
      <c r="BT1617" s="154"/>
      <c r="BU1617" s="154"/>
      <c r="BV1617" s="154"/>
      <c r="BW1617" s="154"/>
      <c r="BX1617" s="154"/>
      <c r="BY1617" s="154"/>
      <c r="BZ1617" s="154"/>
      <c r="CA1617" s="154"/>
      <c r="CB1617" s="154"/>
      <c r="CC1617" s="154"/>
      <c r="CD1617" s="154"/>
      <c r="CE1617" s="154"/>
      <c r="CF1617" s="154"/>
      <c r="CG1617" s="154"/>
      <c r="CH1617" s="154"/>
      <c r="CI1617" s="154"/>
      <c r="CJ1617" s="154"/>
      <c r="CK1617" s="154"/>
      <c r="CL1617" s="154"/>
      <c r="CM1617" s="154"/>
      <c r="CN1617" s="154"/>
      <c r="CO1617" s="154"/>
      <c r="CP1617" s="154"/>
      <c r="CQ1617" s="154"/>
      <c r="CR1617" s="154"/>
      <c r="CS1617" s="154"/>
      <c r="CT1617" s="154"/>
      <c r="CU1617" s="154"/>
      <c r="CV1617" s="154"/>
      <c r="CW1617" s="154"/>
      <c r="CX1617" s="154"/>
      <c r="CY1617" s="154"/>
      <c r="CZ1617" s="154"/>
      <c r="DA1617" s="154"/>
      <c r="DB1617" s="154"/>
      <c r="DC1617" s="154"/>
      <c r="DD1617" s="154"/>
      <c r="DE1617" s="154"/>
      <c r="DF1617" s="154"/>
      <c r="DG1617" s="154"/>
      <c r="DH1617" s="154"/>
      <c r="DI1617" s="154"/>
      <c r="DJ1617" s="154"/>
      <c r="DK1617" s="154"/>
      <c r="DL1617" s="154"/>
      <c r="DM1617" s="154"/>
      <c r="DN1617" s="154"/>
      <c r="DO1617" s="154"/>
      <c r="DP1617" s="154"/>
      <c r="DQ1617" s="154"/>
      <c r="DR1617" s="154"/>
      <c r="DS1617" s="154"/>
      <c r="DT1617" s="154"/>
      <c r="DU1617" s="154"/>
      <c r="DV1617" s="154"/>
      <c r="DW1617" s="154"/>
      <c r="DX1617" s="154"/>
      <c r="DY1617" s="154"/>
      <c r="DZ1617" s="154"/>
      <c r="EA1617" s="154"/>
      <c r="EB1617" s="154"/>
      <c r="EC1617" s="154"/>
      <c r="ED1617" s="154"/>
      <c r="EE1617" s="154"/>
      <c r="EF1617" s="154"/>
      <c r="EG1617" s="154"/>
      <c r="EH1617" s="154"/>
      <c r="EI1617" s="154"/>
      <c r="EJ1617" s="154"/>
      <c r="EK1617" s="154"/>
      <c r="EL1617" s="154"/>
      <c r="EM1617" s="154"/>
      <c r="EN1617" s="154"/>
      <c r="EO1617" s="154"/>
      <c r="EP1617" s="154"/>
      <c r="EQ1617" s="154"/>
      <c r="ER1617" s="154"/>
      <c r="ES1617" s="154"/>
      <c r="ET1617" s="154"/>
      <c r="EU1617" s="154"/>
      <c r="EV1617" s="154"/>
    </row>
    <row r="1618" spans="32:152" ht="12.75">
      <c r="AF1618" s="154"/>
      <c r="AG1618" s="154"/>
      <c r="AH1618" s="154"/>
      <c r="AI1618" s="154"/>
      <c r="AJ1618" s="154"/>
      <c r="AK1618" s="154"/>
      <c r="AL1618" s="154"/>
      <c r="AM1618" s="154"/>
      <c r="AN1618" s="154"/>
      <c r="AO1618" s="154"/>
      <c r="AP1618" s="154"/>
      <c r="AQ1618" s="154"/>
      <c r="AR1618" s="154"/>
      <c r="AS1618" s="154"/>
      <c r="AT1618" s="154"/>
      <c r="AU1618" s="154"/>
      <c r="AV1618" s="154"/>
      <c r="AW1618" s="154"/>
      <c r="AX1618" s="154"/>
      <c r="AY1618" s="154"/>
      <c r="AZ1618" s="154"/>
      <c r="BA1618" s="154"/>
      <c r="BB1618" s="154"/>
      <c r="BC1618" s="154"/>
      <c r="BD1618" s="154"/>
      <c r="BE1618" s="154"/>
      <c r="BF1618" s="154"/>
      <c r="BG1618" s="154"/>
      <c r="BH1618" s="154"/>
      <c r="BI1618" s="154"/>
      <c r="BJ1618" s="154"/>
      <c r="BK1618" s="154"/>
      <c r="BL1618" s="154"/>
      <c r="BM1618" s="154"/>
      <c r="BN1618" s="154"/>
      <c r="BO1618" s="154"/>
      <c r="BP1618" s="154"/>
      <c r="BQ1618" s="154"/>
      <c r="BR1618" s="154"/>
      <c r="BS1618" s="154"/>
      <c r="BT1618" s="154"/>
      <c r="BU1618" s="154"/>
      <c r="BV1618" s="154"/>
      <c r="BW1618" s="154"/>
      <c r="BX1618" s="154"/>
      <c r="BY1618" s="154"/>
      <c r="BZ1618" s="154"/>
      <c r="CA1618" s="154"/>
      <c r="CB1618" s="154"/>
      <c r="CC1618" s="154"/>
      <c r="CD1618" s="154"/>
      <c r="CE1618" s="154"/>
      <c r="CF1618" s="154"/>
      <c r="CG1618" s="154"/>
      <c r="CH1618" s="154"/>
      <c r="CI1618" s="154"/>
      <c r="CJ1618" s="154"/>
      <c r="CK1618" s="154"/>
      <c r="CL1618" s="154"/>
      <c r="CM1618" s="154"/>
      <c r="CN1618" s="154"/>
      <c r="CO1618" s="154"/>
      <c r="CP1618" s="154"/>
      <c r="CQ1618" s="154"/>
      <c r="CR1618" s="154"/>
      <c r="CS1618" s="154"/>
      <c r="CT1618" s="154"/>
      <c r="CU1618" s="154"/>
      <c r="CV1618" s="154"/>
      <c r="CW1618" s="154"/>
      <c r="CX1618" s="154"/>
      <c r="CY1618" s="154"/>
      <c r="CZ1618" s="154"/>
      <c r="DA1618" s="154"/>
      <c r="DB1618" s="154"/>
      <c r="DC1618" s="154"/>
      <c r="DD1618" s="154"/>
      <c r="DE1618" s="154"/>
      <c r="DF1618" s="154"/>
      <c r="DG1618" s="154"/>
      <c r="DH1618" s="154"/>
      <c r="DI1618" s="154"/>
      <c r="DJ1618" s="154"/>
      <c r="DK1618" s="154"/>
      <c r="DL1618" s="154"/>
      <c r="DM1618" s="154"/>
      <c r="DN1618" s="154"/>
      <c r="DO1618" s="154"/>
      <c r="DP1618" s="154"/>
      <c r="DQ1618" s="154"/>
      <c r="DR1618" s="154"/>
      <c r="DS1618" s="154"/>
      <c r="DT1618" s="154"/>
      <c r="DU1618" s="154"/>
      <c r="DV1618" s="154"/>
      <c r="DW1618" s="154"/>
      <c r="DX1618" s="154"/>
      <c r="DY1618" s="154"/>
      <c r="DZ1618" s="154"/>
      <c r="EA1618" s="154"/>
      <c r="EB1618" s="154"/>
      <c r="EC1618" s="154"/>
      <c r="ED1618" s="154"/>
      <c r="EE1618" s="154"/>
      <c r="EF1618" s="154"/>
      <c r="EG1618" s="154"/>
      <c r="EH1618" s="154"/>
      <c r="EI1618" s="154"/>
      <c r="EJ1618" s="154"/>
      <c r="EK1618" s="154"/>
      <c r="EL1618" s="154"/>
      <c r="EM1618" s="154"/>
      <c r="EN1618" s="154"/>
      <c r="EO1618" s="154"/>
      <c r="EP1618" s="154"/>
      <c r="EQ1618" s="154"/>
      <c r="ER1618" s="154"/>
      <c r="ES1618" s="154"/>
      <c r="ET1618" s="154"/>
      <c r="EU1618" s="154"/>
      <c r="EV1618" s="154"/>
    </row>
    <row r="1619" spans="32:152" ht="12.75">
      <c r="AF1619" s="154"/>
      <c r="AG1619" s="154"/>
      <c r="AH1619" s="154"/>
      <c r="AI1619" s="154"/>
      <c r="AJ1619" s="154"/>
      <c r="AK1619" s="154"/>
      <c r="AL1619" s="154"/>
      <c r="AM1619" s="154"/>
      <c r="AN1619" s="154"/>
      <c r="AO1619" s="154"/>
      <c r="AP1619" s="154"/>
      <c r="AQ1619" s="154"/>
      <c r="AR1619" s="154"/>
      <c r="AS1619" s="154"/>
      <c r="AT1619" s="154"/>
      <c r="AU1619" s="154"/>
      <c r="AV1619" s="154"/>
      <c r="AW1619" s="154"/>
      <c r="AX1619" s="154"/>
      <c r="AY1619" s="154"/>
      <c r="AZ1619" s="154"/>
      <c r="BA1619" s="154"/>
      <c r="BB1619" s="154"/>
      <c r="BC1619" s="154"/>
      <c r="BD1619" s="154"/>
      <c r="BE1619" s="154"/>
      <c r="BF1619" s="154"/>
      <c r="BG1619" s="154"/>
      <c r="BH1619" s="154"/>
      <c r="BI1619" s="154"/>
      <c r="BJ1619" s="154"/>
      <c r="BK1619" s="154"/>
      <c r="BL1619" s="154"/>
      <c r="BM1619" s="154"/>
      <c r="BN1619" s="154"/>
      <c r="BO1619" s="154"/>
      <c r="BP1619" s="154"/>
      <c r="BQ1619" s="154"/>
      <c r="BR1619" s="154"/>
      <c r="BS1619" s="154"/>
      <c r="BT1619" s="154"/>
      <c r="BU1619" s="154"/>
      <c r="BV1619" s="154"/>
      <c r="BW1619" s="154"/>
      <c r="BX1619" s="154"/>
      <c r="BY1619" s="154"/>
      <c r="BZ1619" s="154"/>
      <c r="CA1619" s="154"/>
      <c r="CB1619" s="154"/>
      <c r="CC1619" s="154"/>
      <c r="CD1619" s="154"/>
      <c r="CE1619" s="154"/>
      <c r="CF1619" s="154"/>
      <c r="CG1619" s="154"/>
      <c r="CH1619" s="154"/>
      <c r="CI1619" s="154"/>
      <c r="CJ1619" s="154"/>
      <c r="CK1619" s="154"/>
      <c r="CL1619" s="154"/>
      <c r="CM1619" s="154"/>
      <c r="CN1619" s="154"/>
      <c r="CO1619" s="154"/>
      <c r="CP1619" s="154"/>
      <c r="CQ1619" s="154"/>
      <c r="CR1619" s="154"/>
      <c r="CS1619" s="154"/>
      <c r="CT1619" s="154"/>
      <c r="CU1619" s="154"/>
      <c r="CV1619" s="154"/>
      <c r="CW1619" s="154"/>
      <c r="CX1619" s="154"/>
      <c r="CY1619" s="154"/>
      <c r="CZ1619" s="154"/>
      <c r="DA1619" s="154"/>
      <c r="DB1619" s="154"/>
      <c r="DC1619" s="154"/>
      <c r="DD1619" s="154"/>
      <c r="DE1619" s="154"/>
      <c r="DF1619" s="154"/>
      <c r="DG1619" s="154"/>
      <c r="DH1619" s="154"/>
      <c r="DI1619" s="154"/>
      <c r="DJ1619" s="154"/>
      <c r="DK1619" s="154"/>
      <c r="DL1619" s="154"/>
      <c r="DM1619" s="154"/>
      <c r="DN1619" s="154"/>
      <c r="DO1619" s="154"/>
      <c r="DP1619" s="154"/>
      <c r="DQ1619" s="154"/>
      <c r="DR1619" s="154"/>
      <c r="DS1619" s="154"/>
      <c r="DT1619" s="154"/>
      <c r="DU1619" s="154"/>
      <c r="DV1619" s="154"/>
      <c r="DW1619" s="154"/>
      <c r="DX1619" s="154"/>
      <c r="DY1619" s="154"/>
      <c r="DZ1619" s="154"/>
      <c r="EA1619" s="154"/>
      <c r="EB1619" s="154"/>
      <c r="EC1619" s="154"/>
      <c r="ED1619" s="154"/>
      <c r="EE1619" s="154"/>
      <c r="EF1619" s="154"/>
      <c r="EG1619" s="154"/>
      <c r="EH1619" s="154"/>
      <c r="EI1619" s="154"/>
      <c r="EJ1619" s="154"/>
      <c r="EK1619" s="154"/>
      <c r="EL1619" s="154"/>
      <c r="EM1619" s="154"/>
      <c r="EN1619" s="154"/>
      <c r="EO1619" s="154"/>
      <c r="EP1619" s="154"/>
      <c r="EQ1619" s="154"/>
      <c r="ER1619" s="154"/>
      <c r="ES1619" s="154"/>
      <c r="ET1619" s="154"/>
      <c r="EU1619" s="154"/>
      <c r="EV1619" s="154"/>
    </row>
    <row r="1620" spans="32:152" ht="12.75">
      <c r="AF1620" s="154"/>
      <c r="AG1620" s="154"/>
      <c r="AH1620" s="154"/>
      <c r="AI1620" s="154"/>
      <c r="AJ1620" s="154"/>
      <c r="AK1620" s="154"/>
      <c r="AL1620" s="154"/>
      <c r="AM1620" s="154"/>
      <c r="AN1620" s="154"/>
      <c r="AO1620" s="154"/>
      <c r="AP1620" s="154"/>
      <c r="AQ1620" s="154"/>
      <c r="AR1620" s="154"/>
      <c r="AS1620" s="154"/>
      <c r="AT1620" s="154"/>
      <c r="AU1620" s="154"/>
      <c r="AV1620" s="154"/>
      <c r="AW1620" s="154"/>
      <c r="AX1620" s="154"/>
      <c r="AY1620" s="154"/>
      <c r="AZ1620" s="154"/>
      <c r="BA1620" s="154"/>
      <c r="BB1620" s="154"/>
      <c r="BC1620" s="154"/>
      <c r="BD1620" s="154"/>
      <c r="BE1620" s="154"/>
      <c r="BF1620" s="154"/>
      <c r="BG1620" s="154"/>
      <c r="BH1620" s="154"/>
      <c r="BI1620" s="154"/>
      <c r="BJ1620" s="154"/>
      <c r="BK1620" s="154"/>
      <c r="BL1620" s="154"/>
      <c r="BM1620" s="154"/>
      <c r="BN1620" s="154"/>
      <c r="BO1620" s="154"/>
      <c r="BP1620" s="154"/>
      <c r="BQ1620" s="154"/>
      <c r="BR1620" s="154"/>
      <c r="BS1620" s="154"/>
      <c r="BT1620" s="154"/>
      <c r="BU1620" s="154"/>
      <c r="BV1620" s="154"/>
      <c r="BW1620" s="154"/>
      <c r="BX1620" s="154"/>
      <c r="BY1620" s="154"/>
      <c r="BZ1620" s="154"/>
      <c r="CA1620" s="154"/>
      <c r="CB1620" s="154"/>
      <c r="CC1620" s="154"/>
      <c r="CD1620" s="154"/>
      <c r="CE1620" s="154"/>
      <c r="CF1620" s="154"/>
      <c r="CG1620" s="154"/>
      <c r="CH1620" s="154"/>
      <c r="CI1620" s="154"/>
      <c r="CJ1620" s="154"/>
      <c r="CK1620" s="154"/>
      <c r="CL1620" s="154"/>
      <c r="CM1620" s="154"/>
      <c r="CN1620" s="154"/>
      <c r="CO1620" s="154"/>
      <c r="CP1620" s="154"/>
      <c r="CQ1620" s="154"/>
      <c r="CR1620" s="154"/>
      <c r="CS1620" s="154"/>
      <c r="CT1620" s="154"/>
      <c r="CU1620" s="154"/>
      <c r="CV1620" s="154"/>
      <c r="CW1620" s="154"/>
      <c r="CX1620" s="154"/>
      <c r="CY1620" s="154"/>
      <c r="CZ1620" s="154"/>
      <c r="DA1620" s="154"/>
      <c r="DB1620" s="154"/>
      <c r="DC1620" s="154"/>
      <c r="DD1620" s="154"/>
      <c r="DE1620" s="154"/>
      <c r="DF1620" s="154"/>
      <c r="DG1620" s="154"/>
      <c r="DH1620" s="154"/>
      <c r="DI1620" s="154"/>
      <c r="DJ1620" s="154"/>
      <c r="DK1620" s="154"/>
      <c r="DL1620" s="154"/>
      <c r="DM1620" s="154"/>
      <c r="DN1620" s="154"/>
      <c r="DO1620" s="154"/>
      <c r="DP1620" s="154"/>
      <c r="DQ1620" s="154"/>
      <c r="DR1620" s="154"/>
      <c r="DS1620" s="154"/>
      <c r="DT1620" s="154"/>
      <c r="DU1620" s="154"/>
      <c r="DV1620" s="154"/>
      <c r="DW1620" s="154"/>
      <c r="DX1620" s="154"/>
      <c r="DY1620" s="154"/>
      <c r="DZ1620" s="154"/>
      <c r="EA1620" s="154"/>
      <c r="EB1620" s="154"/>
      <c r="EC1620" s="154"/>
      <c r="ED1620" s="154"/>
      <c r="EE1620" s="154"/>
      <c r="EF1620" s="154"/>
      <c r="EG1620" s="154"/>
      <c r="EH1620" s="154"/>
      <c r="EI1620" s="154"/>
      <c r="EJ1620" s="154"/>
      <c r="EK1620" s="154"/>
      <c r="EL1620" s="154"/>
      <c r="EM1620" s="154"/>
      <c r="EN1620" s="154"/>
      <c r="EO1620" s="154"/>
      <c r="EP1620" s="154"/>
      <c r="EQ1620" s="154"/>
      <c r="ER1620" s="154"/>
      <c r="ES1620" s="154"/>
      <c r="ET1620" s="154"/>
      <c r="EU1620" s="154"/>
      <c r="EV1620" s="154"/>
    </row>
    <row r="1621" spans="32:152" ht="12.75">
      <c r="AF1621" s="154"/>
      <c r="AG1621" s="154"/>
      <c r="AH1621" s="154"/>
      <c r="AI1621" s="154"/>
      <c r="AJ1621" s="154"/>
      <c r="AK1621" s="154"/>
      <c r="AL1621" s="154"/>
      <c r="AM1621" s="154"/>
      <c r="AN1621" s="154"/>
      <c r="AO1621" s="154"/>
      <c r="AP1621" s="154"/>
      <c r="AQ1621" s="154"/>
      <c r="AR1621" s="154"/>
      <c r="AS1621" s="154"/>
      <c r="AT1621" s="154"/>
      <c r="AU1621" s="154"/>
      <c r="AV1621" s="154"/>
      <c r="AW1621" s="154"/>
      <c r="AX1621" s="154"/>
      <c r="AY1621" s="154"/>
      <c r="AZ1621" s="154"/>
      <c r="BA1621" s="154"/>
      <c r="BB1621" s="154"/>
      <c r="BC1621" s="154"/>
      <c r="BD1621" s="154"/>
      <c r="BE1621" s="154"/>
      <c r="BF1621" s="154"/>
      <c r="BG1621" s="154"/>
      <c r="BH1621" s="154"/>
      <c r="BI1621" s="154"/>
      <c r="BJ1621" s="154"/>
      <c r="BK1621" s="154"/>
      <c r="BL1621" s="154"/>
      <c r="BM1621" s="154"/>
      <c r="BN1621" s="154"/>
      <c r="BO1621" s="154"/>
      <c r="BP1621" s="154"/>
      <c r="BQ1621" s="154"/>
      <c r="BR1621" s="154"/>
      <c r="BS1621" s="154"/>
      <c r="BT1621" s="154"/>
      <c r="BU1621" s="154"/>
      <c r="BV1621" s="154"/>
      <c r="BW1621" s="154"/>
      <c r="BX1621" s="154"/>
      <c r="BY1621" s="154"/>
      <c r="BZ1621" s="154"/>
      <c r="CA1621" s="154"/>
      <c r="CB1621" s="154"/>
      <c r="CC1621" s="154"/>
      <c r="CD1621" s="154"/>
      <c r="CE1621" s="154"/>
      <c r="CF1621" s="154"/>
      <c r="CG1621" s="154"/>
      <c r="CH1621" s="154"/>
      <c r="CI1621" s="154"/>
      <c r="CJ1621" s="154"/>
      <c r="CK1621" s="154"/>
      <c r="CL1621" s="154"/>
      <c r="CM1621" s="154"/>
      <c r="CN1621" s="154"/>
      <c r="CO1621" s="154"/>
      <c r="CP1621" s="154"/>
      <c r="CQ1621" s="154"/>
      <c r="CR1621" s="154"/>
      <c r="CS1621" s="154"/>
      <c r="CT1621" s="154"/>
      <c r="CU1621" s="154"/>
      <c r="CV1621" s="154"/>
      <c r="CW1621" s="154"/>
      <c r="CX1621" s="154"/>
      <c r="CY1621" s="154"/>
      <c r="CZ1621" s="154"/>
      <c r="DA1621" s="154"/>
      <c r="DB1621" s="154"/>
      <c r="DC1621" s="154"/>
      <c r="DD1621" s="154"/>
      <c r="DE1621" s="154"/>
      <c r="DF1621" s="154"/>
      <c r="DG1621" s="154"/>
      <c r="DH1621" s="154"/>
      <c r="DI1621" s="154"/>
      <c r="DJ1621" s="154"/>
      <c r="DK1621" s="154"/>
      <c r="DL1621" s="154"/>
      <c r="DM1621" s="154"/>
      <c r="DN1621" s="154"/>
      <c r="DO1621" s="154"/>
      <c r="DP1621" s="154"/>
      <c r="DQ1621" s="154"/>
      <c r="DR1621" s="154"/>
      <c r="DS1621" s="154"/>
      <c r="DT1621" s="154"/>
      <c r="DU1621" s="154"/>
      <c r="DV1621" s="154"/>
      <c r="DW1621" s="154"/>
      <c r="DX1621" s="154"/>
      <c r="DY1621" s="154"/>
      <c r="DZ1621" s="154"/>
      <c r="EA1621" s="154"/>
      <c r="EB1621" s="154"/>
      <c r="EC1621" s="154"/>
      <c r="ED1621" s="154"/>
      <c r="EE1621" s="154"/>
      <c r="EF1621" s="154"/>
      <c r="EG1621" s="154"/>
      <c r="EH1621" s="154"/>
      <c r="EI1621" s="154"/>
      <c r="EJ1621" s="154"/>
      <c r="EK1621" s="154"/>
      <c r="EL1621" s="154"/>
      <c r="EM1621" s="154"/>
      <c r="EN1621" s="154"/>
      <c r="EO1621" s="154"/>
      <c r="EP1621" s="154"/>
      <c r="EQ1621" s="154"/>
      <c r="ER1621" s="154"/>
      <c r="ES1621" s="154"/>
      <c r="ET1621" s="154"/>
      <c r="EU1621" s="154"/>
      <c r="EV1621" s="154"/>
    </row>
    <row r="1622" spans="32:152" ht="12.75">
      <c r="AF1622" s="154"/>
      <c r="AG1622" s="154"/>
      <c r="AH1622" s="154"/>
      <c r="AI1622" s="154"/>
      <c r="AJ1622" s="154"/>
      <c r="AK1622" s="154"/>
      <c r="AL1622" s="154"/>
      <c r="AM1622" s="154"/>
      <c r="AN1622" s="154"/>
      <c r="AO1622" s="154"/>
      <c r="AP1622" s="154"/>
      <c r="AQ1622" s="154"/>
      <c r="AR1622" s="154"/>
      <c r="AS1622" s="154"/>
      <c r="AT1622" s="154"/>
      <c r="AU1622" s="154"/>
      <c r="AV1622" s="154"/>
      <c r="AW1622" s="154"/>
      <c r="AX1622" s="154"/>
      <c r="AY1622" s="154"/>
      <c r="AZ1622" s="154"/>
      <c r="BA1622" s="154"/>
      <c r="BB1622" s="154"/>
      <c r="BC1622" s="154"/>
      <c r="BD1622" s="154"/>
      <c r="BE1622" s="154"/>
      <c r="BF1622" s="154"/>
      <c r="BG1622" s="154"/>
      <c r="BH1622" s="154"/>
      <c r="BI1622" s="154"/>
      <c r="BJ1622" s="154"/>
      <c r="BK1622" s="154"/>
      <c r="BL1622" s="154"/>
      <c r="BM1622" s="154"/>
      <c r="BN1622" s="154"/>
      <c r="BO1622" s="154"/>
      <c r="BP1622" s="154"/>
      <c r="BQ1622" s="154"/>
      <c r="BR1622" s="154"/>
      <c r="BS1622" s="154"/>
      <c r="BT1622" s="154"/>
      <c r="BU1622" s="154"/>
      <c r="BV1622" s="154"/>
      <c r="BW1622" s="154"/>
      <c r="BX1622" s="154"/>
      <c r="BY1622" s="154"/>
      <c r="BZ1622" s="154"/>
      <c r="CA1622" s="154"/>
      <c r="CB1622" s="154"/>
      <c r="CC1622" s="154"/>
      <c r="CD1622" s="154"/>
      <c r="CE1622" s="154"/>
      <c r="CF1622" s="154"/>
      <c r="CG1622" s="154"/>
      <c r="CH1622" s="154"/>
      <c r="CI1622" s="154"/>
      <c r="CJ1622" s="154"/>
      <c r="CK1622" s="154"/>
      <c r="CL1622" s="154"/>
      <c r="CM1622" s="154"/>
      <c r="CN1622" s="154"/>
      <c r="CO1622" s="154"/>
      <c r="CP1622" s="154"/>
      <c r="CQ1622" s="154"/>
      <c r="CR1622" s="154"/>
      <c r="CS1622" s="154"/>
      <c r="CT1622" s="154"/>
      <c r="CU1622" s="154"/>
      <c r="CV1622" s="154"/>
      <c r="CW1622" s="154"/>
      <c r="CX1622" s="154"/>
      <c r="CY1622" s="154"/>
      <c r="CZ1622" s="154"/>
      <c r="DA1622" s="154"/>
      <c r="DB1622" s="154"/>
      <c r="DC1622" s="154"/>
      <c r="DD1622" s="154"/>
      <c r="DE1622" s="154"/>
      <c r="DF1622" s="154"/>
      <c r="DG1622" s="154"/>
      <c r="DH1622" s="154"/>
      <c r="DI1622" s="154"/>
      <c r="DJ1622" s="154"/>
      <c r="DK1622" s="154"/>
      <c r="DL1622" s="154"/>
      <c r="DM1622" s="154"/>
      <c r="DN1622" s="154"/>
      <c r="DO1622" s="154"/>
      <c r="DP1622" s="154"/>
      <c r="DQ1622" s="154"/>
      <c r="DR1622" s="154"/>
      <c r="DS1622" s="154"/>
      <c r="DT1622" s="154"/>
      <c r="DU1622" s="154"/>
      <c r="DV1622" s="154"/>
      <c r="DW1622" s="154"/>
      <c r="DX1622" s="154"/>
      <c r="DY1622" s="154"/>
      <c r="DZ1622" s="154"/>
      <c r="EA1622" s="154"/>
      <c r="EB1622" s="154"/>
      <c r="EC1622" s="154"/>
      <c r="ED1622" s="154"/>
      <c r="EE1622" s="154"/>
      <c r="EF1622" s="154"/>
      <c r="EG1622" s="154"/>
      <c r="EH1622" s="154"/>
      <c r="EI1622" s="154"/>
      <c r="EJ1622" s="154"/>
      <c r="EK1622" s="154"/>
      <c r="EL1622" s="154"/>
      <c r="EM1622" s="154"/>
      <c r="EN1622" s="154"/>
      <c r="EO1622" s="154"/>
      <c r="EP1622" s="154"/>
      <c r="EQ1622" s="154"/>
      <c r="ER1622" s="154"/>
      <c r="ES1622" s="154"/>
      <c r="ET1622" s="154"/>
      <c r="EU1622" s="154"/>
      <c r="EV1622" s="154"/>
    </row>
    <row r="1623" spans="32:152" ht="12.75">
      <c r="AF1623" s="154"/>
      <c r="AG1623" s="154"/>
      <c r="AH1623" s="154"/>
      <c r="AI1623" s="154"/>
      <c r="AJ1623" s="154"/>
      <c r="AK1623" s="154"/>
      <c r="AL1623" s="154"/>
      <c r="AM1623" s="154"/>
      <c r="AN1623" s="154"/>
      <c r="AO1623" s="154"/>
      <c r="AP1623" s="154"/>
      <c r="AQ1623" s="154"/>
      <c r="AR1623" s="154"/>
      <c r="AS1623" s="154"/>
      <c r="AT1623" s="154"/>
      <c r="AU1623" s="154"/>
      <c r="AV1623" s="154"/>
      <c r="AW1623" s="154"/>
      <c r="AX1623" s="154"/>
      <c r="AY1623" s="154"/>
      <c r="AZ1623" s="154"/>
      <c r="BA1623" s="154"/>
      <c r="BB1623" s="154"/>
      <c r="BC1623" s="154"/>
      <c r="BD1623" s="154"/>
      <c r="BE1623" s="154"/>
      <c r="BF1623" s="154"/>
      <c r="BG1623" s="154"/>
      <c r="BH1623" s="154"/>
      <c r="BI1623" s="154"/>
      <c r="BJ1623" s="154"/>
      <c r="BK1623" s="154"/>
      <c r="BL1623" s="154"/>
      <c r="BM1623" s="154"/>
      <c r="BN1623" s="154"/>
      <c r="BO1623" s="154"/>
      <c r="BP1623" s="154"/>
      <c r="BQ1623" s="154"/>
      <c r="BR1623" s="154"/>
      <c r="BS1623" s="154"/>
      <c r="BT1623" s="154"/>
      <c r="BU1623" s="154"/>
      <c r="BV1623" s="154"/>
      <c r="BW1623" s="154"/>
      <c r="BX1623" s="154"/>
      <c r="BY1623" s="154"/>
      <c r="BZ1623" s="154"/>
      <c r="CA1623" s="154"/>
      <c r="CB1623" s="154"/>
      <c r="CC1623" s="154"/>
      <c r="CD1623" s="154"/>
      <c r="CE1623" s="154"/>
      <c r="CF1623" s="154"/>
      <c r="CG1623" s="154"/>
      <c r="CH1623" s="154"/>
      <c r="CI1623" s="154"/>
      <c r="CJ1623" s="154"/>
      <c r="CK1623" s="154"/>
      <c r="CL1623" s="154"/>
      <c r="CM1623" s="154"/>
      <c r="CN1623" s="154"/>
      <c r="CO1623" s="154"/>
      <c r="CP1623" s="154"/>
      <c r="CQ1623" s="154"/>
      <c r="CR1623" s="154"/>
      <c r="CS1623" s="154"/>
      <c r="CT1623" s="154"/>
      <c r="CU1623" s="154"/>
      <c r="CV1623" s="154"/>
      <c r="CW1623" s="154"/>
      <c r="CX1623" s="154"/>
      <c r="CY1623" s="154"/>
      <c r="CZ1623" s="154"/>
      <c r="DA1623" s="154"/>
      <c r="DB1623" s="154"/>
      <c r="DC1623" s="154"/>
      <c r="DD1623" s="154"/>
      <c r="DE1623" s="154"/>
      <c r="DF1623" s="154"/>
      <c r="DG1623" s="154"/>
      <c r="DH1623" s="154"/>
      <c r="DI1623" s="154"/>
      <c r="DJ1623" s="154"/>
      <c r="DK1623" s="154"/>
      <c r="DL1623" s="154"/>
      <c r="DM1623" s="154"/>
      <c r="DN1623" s="154"/>
      <c r="DO1623" s="154"/>
      <c r="DP1623" s="154"/>
      <c r="DQ1623" s="154"/>
      <c r="DR1623" s="154"/>
      <c r="DS1623" s="154"/>
      <c r="DT1623" s="154"/>
      <c r="DU1623" s="154"/>
      <c r="DV1623" s="154"/>
      <c r="DW1623" s="154"/>
      <c r="DX1623" s="154"/>
      <c r="DY1623" s="154"/>
      <c r="DZ1623" s="154"/>
      <c r="EA1623" s="154"/>
      <c r="EB1623" s="154"/>
      <c r="EC1623" s="154"/>
      <c r="ED1623" s="154"/>
      <c r="EE1623" s="154"/>
      <c r="EF1623" s="154"/>
      <c r="EG1623" s="154"/>
      <c r="EH1623" s="154"/>
      <c r="EI1623" s="154"/>
      <c r="EJ1623" s="154"/>
      <c r="EK1623" s="154"/>
      <c r="EL1623" s="154"/>
      <c r="EM1623" s="154"/>
      <c r="EN1623" s="154"/>
      <c r="EO1623" s="154"/>
      <c r="EP1623" s="154"/>
      <c r="EQ1623" s="154"/>
      <c r="ER1623" s="154"/>
      <c r="ES1623" s="154"/>
      <c r="ET1623" s="154"/>
      <c r="EU1623" s="154"/>
      <c r="EV1623" s="154"/>
    </row>
    <row r="1624" spans="32:152" ht="12.75">
      <c r="AF1624" s="154"/>
      <c r="AG1624" s="154"/>
      <c r="AH1624" s="154"/>
      <c r="AI1624" s="154"/>
      <c r="AJ1624" s="154"/>
      <c r="AK1624" s="154"/>
      <c r="AL1624" s="154"/>
      <c r="AM1624" s="154"/>
      <c r="AN1624" s="154"/>
      <c r="AO1624" s="154"/>
      <c r="AP1624" s="154"/>
      <c r="AQ1624" s="154"/>
      <c r="AR1624" s="154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  <c r="BC1624" s="154"/>
      <c r="BD1624" s="154"/>
      <c r="BE1624" s="154"/>
      <c r="BF1624" s="154"/>
      <c r="BG1624" s="154"/>
      <c r="BH1624" s="154"/>
      <c r="BI1624" s="154"/>
      <c r="BJ1624" s="154"/>
      <c r="BK1624" s="154"/>
      <c r="BL1624" s="154"/>
      <c r="BM1624" s="154"/>
      <c r="BN1624" s="154"/>
      <c r="BO1624" s="154"/>
      <c r="BP1624" s="154"/>
      <c r="BQ1624" s="154"/>
      <c r="BR1624" s="154"/>
      <c r="BS1624" s="154"/>
      <c r="BT1624" s="154"/>
      <c r="BU1624" s="154"/>
      <c r="BV1624" s="154"/>
      <c r="BW1624" s="154"/>
      <c r="BX1624" s="154"/>
      <c r="BY1624" s="154"/>
      <c r="BZ1624" s="154"/>
      <c r="CA1624" s="154"/>
      <c r="CB1624" s="154"/>
      <c r="CC1624" s="154"/>
      <c r="CD1624" s="154"/>
      <c r="CE1624" s="154"/>
      <c r="CF1624" s="154"/>
      <c r="CG1624" s="154"/>
      <c r="CH1624" s="154"/>
      <c r="CI1624" s="154"/>
      <c r="CJ1624" s="154"/>
      <c r="CK1624" s="154"/>
      <c r="CL1624" s="154"/>
      <c r="CM1624" s="154"/>
      <c r="CN1624" s="154"/>
      <c r="CO1624" s="154"/>
      <c r="CP1624" s="154"/>
      <c r="CQ1624" s="154"/>
      <c r="CR1624" s="154"/>
      <c r="CS1624" s="154"/>
      <c r="CT1624" s="154"/>
      <c r="CU1624" s="154"/>
      <c r="CV1624" s="154"/>
      <c r="CW1624" s="154"/>
      <c r="CX1624" s="154"/>
      <c r="CY1624" s="154"/>
      <c r="CZ1624" s="154"/>
      <c r="DA1624" s="154"/>
      <c r="DB1624" s="154"/>
      <c r="DC1624" s="154"/>
      <c r="DD1624" s="154"/>
      <c r="DE1624" s="154"/>
      <c r="DF1624" s="154"/>
      <c r="DG1624" s="154"/>
      <c r="DH1624" s="154"/>
      <c r="DI1624" s="154"/>
      <c r="DJ1624" s="154"/>
      <c r="DK1624" s="154"/>
      <c r="DL1624" s="154"/>
      <c r="DM1624" s="154"/>
      <c r="DN1624" s="154"/>
      <c r="DO1624" s="154"/>
      <c r="DP1624" s="154"/>
      <c r="DQ1624" s="154"/>
      <c r="DR1624" s="154"/>
      <c r="DS1624" s="154"/>
      <c r="DT1624" s="154"/>
      <c r="DU1624" s="154"/>
      <c r="DV1624" s="154"/>
      <c r="DW1624" s="154"/>
      <c r="DX1624" s="154"/>
      <c r="DY1624" s="154"/>
      <c r="DZ1624" s="154"/>
      <c r="EA1624" s="154"/>
      <c r="EB1624" s="154"/>
      <c r="EC1624" s="154"/>
      <c r="ED1624" s="154"/>
      <c r="EE1624" s="154"/>
      <c r="EF1624" s="154"/>
      <c r="EG1624" s="154"/>
      <c r="EH1624" s="154"/>
      <c r="EI1624" s="154"/>
      <c r="EJ1624" s="154"/>
      <c r="EK1624" s="154"/>
      <c r="EL1624" s="154"/>
      <c r="EM1624" s="154"/>
      <c r="EN1624" s="154"/>
      <c r="EO1624" s="154"/>
      <c r="EP1624" s="154"/>
      <c r="EQ1624" s="154"/>
      <c r="ER1624" s="154"/>
      <c r="ES1624" s="154"/>
      <c r="ET1624" s="154"/>
      <c r="EU1624" s="154"/>
      <c r="EV1624" s="154"/>
    </row>
    <row r="1625" spans="32:152" ht="12.75">
      <c r="AF1625" s="154"/>
      <c r="AG1625" s="154"/>
      <c r="AH1625" s="154"/>
      <c r="AI1625" s="154"/>
      <c r="AJ1625" s="154"/>
      <c r="AK1625" s="154"/>
      <c r="AL1625" s="154"/>
      <c r="AM1625" s="154"/>
      <c r="AN1625" s="154"/>
      <c r="AO1625" s="154"/>
      <c r="AP1625" s="154"/>
      <c r="AQ1625" s="154"/>
      <c r="AR1625" s="154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  <c r="BC1625" s="154"/>
      <c r="BD1625" s="154"/>
      <c r="BE1625" s="154"/>
      <c r="BF1625" s="154"/>
      <c r="BG1625" s="154"/>
      <c r="BH1625" s="154"/>
      <c r="BI1625" s="154"/>
      <c r="BJ1625" s="154"/>
      <c r="BK1625" s="154"/>
      <c r="BL1625" s="154"/>
      <c r="BM1625" s="154"/>
      <c r="BN1625" s="154"/>
      <c r="BO1625" s="154"/>
      <c r="BP1625" s="154"/>
      <c r="BQ1625" s="154"/>
      <c r="BR1625" s="154"/>
      <c r="BS1625" s="154"/>
      <c r="BT1625" s="154"/>
      <c r="BU1625" s="154"/>
      <c r="BV1625" s="154"/>
      <c r="BW1625" s="154"/>
      <c r="BX1625" s="154"/>
      <c r="BY1625" s="154"/>
      <c r="BZ1625" s="154"/>
      <c r="CA1625" s="154"/>
      <c r="CB1625" s="154"/>
      <c r="CC1625" s="154"/>
      <c r="CD1625" s="154"/>
      <c r="CE1625" s="154"/>
      <c r="CF1625" s="154"/>
      <c r="CG1625" s="154"/>
      <c r="CH1625" s="154"/>
      <c r="CI1625" s="154"/>
      <c r="CJ1625" s="154"/>
      <c r="CK1625" s="154"/>
      <c r="CL1625" s="154"/>
      <c r="CM1625" s="154"/>
      <c r="CN1625" s="154"/>
      <c r="CO1625" s="154"/>
      <c r="CP1625" s="154"/>
      <c r="CQ1625" s="154"/>
      <c r="CR1625" s="154"/>
      <c r="CS1625" s="154"/>
      <c r="CT1625" s="154"/>
      <c r="CU1625" s="154"/>
      <c r="CV1625" s="154"/>
      <c r="CW1625" s="154"/>
      <c r="CX1625" s="154"/>
      <c r="CY1625" s="154"/>
      <c r="CZ1625" s="154"/>
      <c r="DA1625" s="154"/>
      <c r="DB1625" s="154"/>
      <c r="DC1625" s="154"/>
      <c r="DD1625" s="154"/>
      <c r="DE1625" s="154"/>
      <c r="DF1625" s="154"/>
      <c r="DG1625" s="154"/>
      <c r="DH1625" s="154"/>
      <c r="DI1625" s="154"/>
      <c r="DJ1625" s="154"/>
      <c r="DK1625" s="154"/>
      <c r="DL1625" s="154"/>
      <c r="DM1625" s="154"/>
      <c r="DN1625" s="154"/>
      <c r="DO1625" s="154"/>
      <c r="DP1625" s="154"/>
      <c r="DQ1625" s="154"/>
      <c r="DR1625" s="154"/>
      <c r="DS1625" s="154"/>
      <c r="DT1625" s="154"/>
      <c r="DU1625" s="154"/>
      <c r="DV1625" s="154"/>
      <c r="DW1625" s="154"/>
      <c r="DX1625" s="154"/>
      <c r="DY1625" s="154"/>
      <c r="DZ1625" s="154"/>
      <c r="EA1625" s="154"/>
      <c r="EB1625" s="154"/>
      <c r="EC1625" s="154"/>
      <c r="ED1625" s="154"/>
      <c r="EE1625" s="154"/>
      <c r="EF1625" s="154"/>
      <c r="EG1625" s="154"/>
      <c r="EH1625" s="154"/>
      <c r="EI1625" s="154"/>
      <c r="EJ1625" s="154"/>
      <c r="EK1625" s="154"/>
      <c r="EL1625" s="154"/>
      <c r="EM1625" s="154"/>
      <c r="EN1625" s="154"/>
      <c r="EO1625" s="154"/>
      <c r="EP1625" s="154"/>
      <c r="EQ1625" s="154"/>
      <c r="ER1625" s="154"/>
      <c r="ES1625" s="154"/>
      <c r="ET1625" s="154"/>
      <c r="EU1625" s="154"/>
      <c r="EV1625" s="154"/>
    </row>
    <row r="1626" spans="32:152" ht="12.75">
      <c r="AF1626" s="154"/>
      <c r="AG1626" s="154"/>
      <c r="AH1626" s="154"/>
      <c r="AI1626" s="154"/>
      <c r="AJ1626" s="154"/>
      <c r="AK1626" s="154"/>
      <c r="AL1626" s="154"/>
      <c r="AM1626" s="154"/>
      <c r="AN1626" s="154"/>
      <c r="AO1626" s="154"/>
      <c r="AP1626" s="154"/>
      <c r="AQ1626" s="154"/>
      <c r="AR1626" s="154"/>
      <c r="AS1626" s="154"/>
      <c r="AT1626" s="154"/>
      <c r="AU1626" s="154"/>
      <c r="AV1626" s="154"/>
      <c r="AW1626" s="154"/>
      <c r="AX1626" s="154"/>
      <c r="AY1626" s="154"/>
      <c r="AZ1626" s="154"/>
      <c r="BA1626" s="154"/>
      <c r="BB1626" s="154"/>
      <c r="BC1626" s="154"/>
      <c r="BD1626" s="154"/>
      <c r="BE1626" s="154"/>
      <c r="BF1626" s="154"/>
      <c r="BG1626" s="154"/>
      <c r="BH1626" s="154"/>
      <c r="BI1626" s="154"/>
      <c r="BJ1626" s="154"/>
      <c r="BK1626" s="154"/>
      <c r="BL1626" s="154"/>
      <c r="BM1626" s="154"/>
      <c r="BN1626" s="154"/>
      <c r="BO1626" s="154"/>
      <c r="BP1626" s="154"/>
      <c r="BQ1626" s="154"/>
      <c r="BR1626" s="154"/>
      <c r="BS1626" s="154"/>
      <c r="BT1626" s="154"/>
      <c r="BU1626" s="154"/>
      <c r="BV1626" s="154"/>
      <c r="BW1626" s="154"/>
      <c r="BX1626" s="154"/>
      <c r="BY1626" s="154"/>
      <c r="BZ1626" s="154"/>
      <c r="CA1626" s="154"/>
      <c r="CB1626" s="154"/>
      <c r="CC1626" s="154"/>
      <c r="CD1626" s="154"/>
      <c r="CE1626" s="154"/>
      <c r="CF1626" s="154"/>
      <c r="CG1626" s="154"/>
      <c r="CH1626" s="154"/>
      <c r="CI1626" s="154"/>
      <c r="CJ1626" s="154"/>
      <c r="CK1626" s="154"/>
      <c r="CL1626" s="154"/>
      <c r="CM1626" s="154"/>
      <c r="CN1626" s="154"/>
      <c r="CO1626" s="154"/>
      <c r="CP1626" s="154"/>
      <c r="CQ1626" s="154"/>
      <c r="CR1626" s="154"/>
      <c r="CS1626" s="154"/>
      <c r="CT1626" s="154"/>
      <c r="CU1626" s="154"/>
      <c r="CV1626" s="154"/>
      <c r="CW1626" s="154"/>
      <c r="CX1626" s="154"/>
      <c r="CY1626" s="154"/>
      <c r="CZ1626" s="154"/>
      <c r="DA1626" s="154"/>
      <c r="DB1626" s="154"/>
      <c r="DC1626" s="154"/>
      <c r="DD1626" s="154"/>
      <c r="DE1626" s="154"/>
      <c r="DF1626" s="154"/>
      <c r="DG1626" s="154"/>
      <c r="DH1626" s="154"/>
      <c r="DI1626" s="154"/>
      <c r="DJ1626" s="154"/>
      <c r="DK1626" s="154"/>
      <c r="DL1626" s="154"/>
      <c r="DM1626" s="154"/>
      <c r="DN1626" s="154"/>
      <c r="DO1626" s="154"/>
      <c r="DP1626" s="154"/>
      <c r="DQ1626" s="154"/>
      <c r="DR1626" s="154"/>
      <c r="DS1626" s="154"/>
      <c r="DT1626" s="154"/>
      <c r="DU1626" s="154"/>
      <c r="DV1626" s="154"/>
      <c r="DW1626" s="154"/>
      <c r="DX1626" s="154"/>
      <c r="DY1626" s="154"/>
      <c r="DZ1626" s="154"/>
      <c r="EA1626" s="154"/>
      <c r="EB1626" s="154"/>
      <c r="EC1626" s="154"/>
      <c r="ED1626" s="154"/>
      <c r="EE1626" s="154"/>
      <c r="EF1626" s="154"/>
      <c r="EG1626" s="154"/>
      <c r="EH1626" s="154"/>
      <c r="EI1626" s="154"/>
      <c r="EJ1626" s="154"/>
      <c r="EK1626" s="154"/>
      <c r="EL1626" s="154"/>
      <c r="EM1626" s="154"/>
      <c r="EN1626" s="154"/>
      <c r="EO1626" s="154"/>
      <c r="EP1626" s="154"/>
      <c r="EQ1626" s="154"/>
      <c r="ER1626" s="154"/>
      <c r="ES1626" s="154"/>
      <c r="ET1626" s="154"/>
      <c r="EU1626" s="154"/>
      <c r="EV1626" s="154"/>
    </row>
    <row r="1627" spans="32:152" ht="12.75">
      <c r="AF1627" s="154"/>
      <c r="AG1627" s="154"/>
      <c r="AH1627" s="154"/>
      <c r="AI1627" s="154"/>
      <c r="AJ1627" s="154"/>
      <c r="AK1627" s="154"/>
      <c r="AL1627" s="154"/>
      <c r="AM1627" s="154"/>
      <c r="AN1627" s="154"/>
      <c r="AO1627" s="154"/>
      <c r="AP1627" s="154"/>
      <c r="AQ1627" s="154"/>
      <c r="AR1627" s="154"/>
      <c r="AS1627" s="154"/>
      <c r="AT1627" s="154"/>
      <c r="AU1627" s="154"/>
      <c r="AV1627" s="154"/>
      <c r="AW1627" s="154"/>
      <c r="AX1627" s="154"/>
      <c r="AY1627" s="154"/>
      <c r="AZ1627" s="154"/>
      <c r="BA1627" s="154"/>
      <c r="BB1627" s="154"/>
      <c r="BC1627" s="154"/>
      <c r="BD1627" s="154"/>
      <c r="BE1627" s="154"/>
      <c r="BF1627" s="154"/>
      <c r="BG1627" s="154"/>
      <c r="BH1627" s="154"/>
      <c r="BI1627" s="154"/>
      <c r="BJ1627" s="154"/>
      <c r="BK1627" s="154"/>
      <c r="BL1627" s="154"/>
      <c r="BM1627" s="154"/>
      <c r="BN1627" s="154"/>
      <c r="BO1627" s="154"/>
      <c r="BP1627" s="154"/>
      <c r="BQ1627" s="154"/>
      <c r="BR1627" s="154"/>
      <c r="BS1627" s="154"/>
      <c r="BT1627" s="154"/>
      <c r="BU1627" s="154"/>
      <c r="BV1627" s="154"/>
      <c r="BW1627" s="154"/>
      <c r="BX1627" s="154"/>
      <c r="BY1627" s="154"/>
      <c r="BZ1627" s="154"/>
      <c r="CA1627" s="154"/>
      <c r="CB1627" s="154"/>
      <c r="CC1627" s="154"/>
      <c r="CD1627" s="154"/>
      <c r="CE1627" s="154"/>
      <c r="CF1627" s="154"/>
      <c r="CG1627" s="154"/>
      <c r="CH1627" s="154"/>
      <c r="CI1627" s="154"/>
      <c r="CJ1627" s="154"/>
      <c r="CK1627" s="154"/>
      <c r="CL1627" s="154"/>
      <c r="CM1627" s="154"/>
      <c r="CN1627" s="154"/>
      <c r="CO1627" s="154"/>
      <c r="CP1627" s="154"/>
      <c r="CQ1627" s="154"/>
      <c r="CR1627" s="154"/>
      <c r="CS1627" s="154"/>
      <c r="CT1627" s="154"/>
      <c r="CU1627" s="154"/>
      <c r="CV1627" s="154"/>
      <c r="CW1627" s="154"/>
      <c r="CX1627" s="154"/>
      <c r="CY1627" s="154"/>
      <c r="CZ1627" s="154"/>
      <c r="DA1627" s="154"/>
      <c r="DB1627" s="154"/>
      <c r="DC1627" s="154"/>
      <c r="DD1627" s="154"/>
      <c r="DE1627" s="154"/>
      <c r="DF1627" s="154"/>
      <c r="DG1627" s="154"/>
      <c r="DH1627" s="154"/>
      <c r="DI1627" s="154"/>
      <c r="DJ1627" s="154"/>
      <c r="DK1627" s="154"/>
      <c r="DL1627" s="154"/>
      <c r="DM1627" s="154"/>
      <c r="DN1627" s="154"/>
      <c r="DO1627" s="154"/>
      <c r="DP1627" s="154"/>
      <c r="DQ1627" s="154"/>
      <c r="DR1627" s="154"/>
      <c r="DS1627" s="154"/>
      <c r="DT1627" s="154"/>
      <c r="DU1627" s="154"/>
      <c r="DV1627" s="154"/>
      <c r="DW1627" s="154"/>
      <c r="DX1627" s="154"/>
      <c r="DY1627" s="154"/>
      <c r="DZ1627" s="154"/>
      <c r="EA1627" s="154"/>
      <c r="EB1627" s="154"/>
      <c r="EC1627" s="154"/>
      <c r="ED1627" s="154"/>
      <c r="EE1627" s="154"/>
      <c r="EF1627" s="154"/>
      <c r="EG1627" s="154"/>
      <c r="EH1627" s="154"/>
      <c r="EI1627" s="154"/>
      <c r="EJ1627" s="154"/>
      <c r="EK1627" s="154"/>
      <c r="EL1627" s="154"/>
      <c r="EM1627" s="154"/>
      <c r="EN1627" s="154"/>
      <c r="EO1627" s="154"/>
      <c r="EP1627" s="154"/>
      <c r="EQ1627" s="154"/>
      <c r="ER1627" s="154"/>
      <c r="ES1627" s="154"/>
      <c r="ET1627" s="154"/>
      <c r="EU1627" s="154"/>
      <c r="EV1627" s="154"/>
    </row>
    <row r="1628" spans="32:152" ht="12.75">
      <c r="AF1628" s="154"/>
      <c r="AG1628" s="154"/>
      <c r="AH1628" s="154"/>
      <c r="AI1628" s="154"/>
      <c r="AJ1628" s="154"/>
      <c r="AK1628" s="154"/>
      <c r="AL1628" s="154"/>
      <c r="AM1628" s="154"/>
      <c r="AN1628" s="154"/>
      <c r="AO1628" s="154"/>
      <c r="AP1628" s="154"/>
      <c r="AQ1628" s="154"/>
      <c r="AR1628" s="154"/>
      <c r="AS1628" s="154"/>
      <c r="AT1628" s="154"/>
      <c r="AU1628" s="154"/>
      <c r="AV1628" s="154"/>
      <c r="AW1628" s="154"/>
      <c r="AX1628" s="154"/>
      <c r="AY1628" s="154"/>
      <c r="AZ1628" s="154"/>
      <c r="BA1628" s="154"/>
      <c r="BB1628" s="154"/>
      <c r="BC1628" s="154"/>
      <c r="BD1628" s="154"/>
      <c r="BE1628" s="154"/>
      <c r="BF1628" s="154"/>
      <c r="BG1628" s="154"/>
      <c r="BH1628" s="154"/>
      <c r="BI1628" s="154"/>
      <c r="BJ1628" s="154"/>
      <c r="BK1628" s="154"/>
      <c r="BL1628" s="154"/>
      <c r="BM1628" s="154"/>
      <c r="BN1628" s="154"/>
      <c r="BO1628" s="154"/>
      <c r="BP1628" s="154"/>
      <c r="BQ1628" s="154"/>
      <c r="BR1628" s="154"/>
      <c r="BS1628" s="154"/>
      <c r="BT1628" s="154"/>
      <c r="BU1628" s="154"/>
      <c r="BV1628" s="154"/>
      <c r="BW1628" s="154"/>
      <c r="BX1628" s="154"/>
      <c r="BY1628" s="154"/>
      <c r="BZ1628" s="154"/>
      <c r="CA1628" s="154"/>
      <c r="CB1628" s="154"/>
      <c r="CC1628" s="154"/>
      <c r="CD1628" s="154"/>
      <c r="CE1628" s="154"/>
      <c r="CF1628" s="154"/>
      <c r="CG1628" s="154"/>
      <c r="CH1628" s="154"/>
      <c r="CI1628" s="154"/>
      <c r="CJ1628" s="154"/>
      <c r="CK1628" s="154"/>
      <c r="CL1628" s="154"/>
      <c r="CM1628" s="154"/>
      <c r="CN1628" s="154"/>
      <c r="CO1628" s="154"/>
      <c r="CP1628" s="154"/>
      <c r="CQ1628" s="154"/>
      <c r="CR1628" s="154"/>
      <c r="CS1628" s="154"/>
      <c r="CT1628" s="154"/>
      <c r="CU1628" s="154"/>
      <c r="CV1628" s="154"/>
      <c r="CW1628" s="154"/>
      <c r="CX1628" s="154"/>
      <c r="CY1628" s="154"/>
      <c r="CZ1628" s="154"/>
      <c r="DA1628" s="154"/>
      <c r="DB1628" s="154"/>
      <c r="DC1628" s="154"/>
      <c r="DD1628" s="154"/>
      <c r="DE1628" s="154"/>
      <c r="DF1628" s="154"/>
      <c r="DG1628" s="154"/>
      <c r="DH1628" s="154"/>
      <c r="DI1628" s="154"/>
      <c r="DJ1628" s="154"/>
      <c r="DK1628" s="154"/>
      <c r="DL1628" s="154"/>
      <c r="DM1628" s="154"/>
      <c r="DN1628" s="154"/>
      <c r="DO1628" s="154"/>
      <c r="DP1628" s="154"/>
      <c r="DQ1628" s="154"/>
      <c r="DR1628" s="154"/>
      <c r="DS1628" s="154"/>
      <c r="DT1628" s="154"/>
      <c r="DU1628" s="154"/>
      <c r="DV1628" s="154"/>
      <c r="DW1628" s="154"/>
      <c r="DX1628" s="154"/>
      <c r="DY1628" s="154"/>
      <c r="DZ1628" s="154"/>
      <c r="EA1628" s="154"/>
      <c r="EB1628" s="154"/>
      <c r="EC1628" s="154"/>
      <c r="ED1628" s="154"/>
      <c r="EE1628" s="154"/>
      <c r="EF1628" s="154"/>
      <c r="EG1628" s="154"/>
      <c r="EH1628" s="154"/>
      <c r="EI1628" s="154"/>
      <c r="EJ1628" s="154"/>
      <c r="EK1628" s="154"/>
      <c r="EL1628" s="154"/>
      <c r="EM1628" s="154"/>
      <c r="EN1628" s="154"/>
      <c r="EO1628" s="154"/>
      <c r="EP1628" s="154"/>
      <c r="EQ1628" s="154"/>
      <c r="ER1628" s="154"/>
      <c r="ES1628" s="154"/>
      <c r="ET1628" s="154"/>
      <c r="EU1628" s="154"/>
      <c r="EV1628" s="154"/>
    </row>
    <row r="1629" spans="32:152" ht="12.75">
      <c r="AF1629" s="154"/>
      <c r="AG1629" s="154"/>
      <c r="AH1629" s="154"/>
      <c r="AI1629" s="154"/>
      <c r="AJ1629" s="154"/>
      <c r="AK1629" s="154"/>
      <c r="AL1629" s="154"/>
      <c r="AM1629" s="154"/>
      <c r="AN1629" s="154"/>
      <c r="AO1629" s="154"/>
      <c r="AP1629" s="154"/>
      <c r="AQ1629" s="154"/>
      <c r="AR1629" s="154"/>
      <c r="AS1629" s="154"/>
      <c r="AT1629" s="154"/>
      <c r="AU1629" s="154"/>
      <c r="AV1629" s="154"/>
      <c r="AW1629" s="154"/>
      <c r="AX1629" s="154"/>
      <c r="AY1629" s="154"/>
      <c r="AZ1629" s="154"/>
      <c r="BA1629" s="154"/>
      <c r="BB1629" s="154"/>
      <c r="BC1629" s="154"/>
      <c r="BD1629" s="154"/>
      <c r="BE1629" s="154"/>
      <c r="BF1629" s="154"/>
      <c r="BG1629" s="154"/>
      <c r="BH1629" s="154"/>
      <c r="BI1629" s="154"/>
      <c r="BJ1629" s="154"/>
      <c r="BK1629" s="154"/>
      <c r="BL1629" s="154"/>
      <c r="BM1629" s="154"/>
      <c r="BN1629" s="154"/>
      <c r="BO1629" s="154"/>
      <c r="BP1629" s="154"/>
      <c r="BQ1629" s="154"/>
      <c r="BR1629" s="154"/>
      <c r="BS1629" s="154"/>
      <c r="BT1629" s="154"/>
      <c r="BU1629" s="154"/>
      <c r="BV1629" s="154"/>
      <c r="BW1629" s="154"/>
      <c r="BX1629" s="154"/>
      <c r="BY1629" s="154"/>
      <c r="BZ1629" s="154"/>
      <c r="CA1629" s="154"/>
      <c r="CB1629" s="154"/>
      <c r="CC1629" s="154"/>
      <c r="CD1629" s="154"/>
      <c r="CE1629" s="154"/>
      <c r="CF1629" s="154"/>
      <c r="CG1629" s="154"/>
      <c r="CH1629" s="154"/>
      <c r="CI1629" s="154"/>
      <c r="CJ1629" s="154"/>
      <c r="CK1629" s="154"/>
      <c r="CL1629" s="154"/>
      <c r="CM1629" s="154"/>
      <c r="CN1629" s="154"/>
      <c r="CO1629" s="154"/>
      <c r="CP1629" s="154"/>
      <c r="CQ1629" s="154"/>
      <c r="CR1629" s="154"/>
      <c r="CS1629" s="154"/>
      <c r="CT1629" s="154"/>
      <c r="CU1629" s="154"/>
      <c r="CV1629" s="154"/>
      <c r="CW1629" s="154"/>
      <c r="CX1629" s="154"/>
      <c r="CY1629" s="154"/>
      <c r="CZ1629" s="154"/>
      <c r="DA1629" s="154"/>
      <c r="DB1629" s="154"/>
      <c r="DC1629" s="154"/>
      <c r="DD1629" s="154"/>
      <c r="DE1629" s="154"/>
      <c r="DF1629" s="154"/>
      <c r="DG1629" s="154"/>
      <c r="DH1629" s="154"/>
      <c r="DI1629" s="154"/>
      <c r="DJ1629" s="154"/>
      <c r="DK1629" s="154"/>
      <c r="DL1629" s="154"/>
      <c r="DM1629" s="154"/>
      <c r="DN1629" s="154"/>
      <c r="DO1629" s="154"/>
      <c r="DP1629" s="154"/>
      <c r="DQ1629" s="154"/>
      <c r="DR1629" s="154"/>
      <c r="DS1629" s="154"/>
      <c r="DT1629" s="154"/>
      <c r="DU1629" s="154"/>
      <c r="DV1629" s="154"/>
      <c r="DW1629" s="154"/>
      <c r="DX1629" s="154"/>
      <c r="DY1629" s="154"/>
      <c r="DZ1629" s="154"/>
      <c r="EA1629" s="154"/>
      <c r="EB1629" s="154"/>
      <c r="EC1629" s="154"/>
      <c r="ED1629" s="154"/>
      <c r="EE1629" s="154"/>
      <c r="EF1629" s="154"/>
      <c r="EG1629" s="154"/>
      <c r="EH1629" s="154"/>
      <c r="EI1629" s="154"/>
      <c r="EJ1629" s="154"/>
      <c r="EK1629" s="154"/>
      <c r="EL1629" s="154"/>
      <c r="EM1629" s="154"/>
      <c r="EN1629" s="154"/>
      <c r="EO1629" s="154"/>
      <c r="EP1629" s="154"/>
      <c r="EQ1629" s="154"/>
      <c r="ER1629" s="154"/>
      <c r="ES1629" s="154"/>
      <c r="ET1629" s="154"/>
      <c r="EU1629" s="154"/>
      <c r="EV1629" s="154"/>
    </row>
    <row r="1630" spans="32:152" ht="12.75">
      <c r="AF1630" s="154"/>
      <c r="AG1630" s="154"/>
      <c r="AH1630" s="154"/>
      <c r="AI1630" s="154"/>
      <c r="AJ1630" s="154"/>
      <c r="AK1630" s="154"/>
      <c r="AL1630" s="154"/>
      <c r="AM1630" s="154"/>
      <c r="AN1630" s="154"/>
      <c r="AO1630" s="154"/>
      <c r="AP1630" s="154"/>
      <c r="AQ1630" s="154"/>
      <c r="AR1630" s="154"/>
      <c r="AS1630" s="154"/>
      <c r="AT1630" s="154"/>
      <c r="AU1630" s="154"/>
      <c r="AV1630" s="154"/>
      <c r="AW1630" s="154"/>
      <c r="AX1630" s="154"/>
      <c r="AY1630" s="154"/>
      <c r="AZ1630" s="154"/>
      <c r="BA1630" s="154"/>
      <c r="BB1630" s="154"/>
      <c r="BC1630" s="154"/>
      <c r="BD1630" s="154"/>
      <c r="BE1630" s="154"/>
      <c r="BF1630" s="154"/>
      <c r="BG1630" s="154"/>
      <c r="BH1630" s="154"/>
      <c r="BI1630" s="154"/>
      <c r="BJ1630" s="154"/>
      <c r="BK1630" s="154"/>
      <c r="BL1630" s="154"/>
      <c r="BM1630" s="154"/>
      <c r="BN1630" s="154"/>
      <c r="BO1630" s="154"/>
      <c r="BP1630" s="154"/>
      <c r="BQ1630" s="154"/>
      <c r="BR1630" s="154"/>
      <c r="BS1630" s="154"/>
      <c r="BT1630" s="154"/>
      <c r="BU1630" s="154"/>
      <c r="BV1630" s="154"/>
      <c r="BW1630" s="154"/>
      <c r="BX1630" s="154"/>
      <c r="BY1630" s="154"/>
      <c r="BZ1630" s="154"/>
      <c r="CA1630" s="154"/>
      <c r="CB1630" s="154"/>
      <c r="CC1630" s="154"/>
      <c r="CD1630" s="154"/>
      <c r="CE1630" s="154"/>
      <c r="CF1630" s="154"/>
      <c r="CG1630" s="154"/>
      <c r="CH1630" s="154"/>
      <c r="CI1630" s="154"/>
      <c r="CJ1630" s="154"/>
      <c r="CK1630" s="154"/>
      <c r="CL1630" s="154"/>
      <c r="CM1630" s="154"/>
      <c r="CN1630" s="154"/>
      <c r="CO1630" s="154"/>
      <c r="CP1630" s="154"/>
      <c r="CQ1630" s="154"/>
      <c r="CR1630" s="154"/>
      <c r="CS1630" s="154"/>
      <c r="CT1630" s="154"/>
      <c r="CU1630" s="154"/>
      <c r="CV1630" s="154"/>
      <c r="CW1630" s="154"/>
      <c r="CX1630" s="154"/>
      <c r="CY1630" s="154"/>
      <c r="CZ1630" s="154"/>
      <c r="DA1630" s="154"/>
      <c r="DB1630" s="154"/>
      <c r="DC1630" s="154"/>
      <c r="DD1630" s="154"/>
      <c r="DE1630" s="154"/>
      <c r="DF1630" s="154"/>
      <c r="DG1630" s="154"/>
      <c r="DH1630" s="154"/>
      <c r="DI1630" s="154"/>
      <c r="DJ1630" s="154"/>
      <c r="DK1630" s="154"/>
      <c r="DL1630" s="154"/>
      <c r="DM1630" s="154"/>
      <c r="DN1630" s="154"/>
      <c r="DO1630" s="154"/>
      <c r="DP1630" s="154"/>
      <c r="DQ1630" s="154"/>
      <c r="DR1630" s="154"/>
      <c r="DS1630" s="154"/>
      <c r="DT1630" s="154"/>
      <c r="DU1630" s="154"/>
      <c r="DV1630" s="154"/>
      <c r="DW1630" s="154"/>
      <c r="DX1630" s="154"/>
      <c r="DY1630" s="154"/>
      <c r="DZ1630" s="154"/>
      <c r="EA1630" s="154"/>
      <c r="EB1630" s="154"/>
      <c r="EC1630" s="154"/>
      <c r="ED1630" s="154"/>
      <c r="EE1630" s="154"/>
      <c r="EF1630" s="154"/>
      <c r="EG1630" s="154"/>
      <c r="EH1630" s="154"/>
      <c r="EI1630" s="154"/>
      <c r="EJ1630" s="154"/>
      <c r="EK1630" s="154"/>
      <c r="EL1630" s="154"/>
      <c r="EM1630" s="154"/>
      <c r="EN1630" s="154"/>
      <c r="EO1630" s="154"/>
      <c r="EP1630" s="154"/>
      <c r="EQ1630" s="154"/>
      <c r="ER1630" s="154"/>
      <c r="ES1630" s="154"/>
      <c r="ET1630" s="154"/>
      <c r="EU1630" s="154"/>
      <c r="EV1630" s="154"/>
    </row>
    <row r="1631" spans="32:152" ht="12.75">
      <c r="AF1631" s="154"/>
      <c r="AG1631" s="154"/>
      <c r="AH1631" s="154"/>
      <c r="AI1631" s="154"/>
      <c r="AJ1631" s="154"/>
      <c r="AK1631" s="154"/>
      <c r="AL1631" s="154"/>
      <c r="AM1631" s="154"/>
      <c r="AN1631" s="154"/>
      <c r="AO1631" s="154"/>
      <c r="AP1631" s="154"/>
      <c r="AQ1631" s="154"/>
      <c r="AR1631" s="154"/>
      <c r="AS1631" s="154"/>
      <c r="AT1631" s="154"/>
      <c r="AU1631" s="154"/>
      <c r="AV1631" s="154"/>
      <c r="AW1631" s="154"/>
      <c r="AX1631" s="154"/>
      <c r="AY1631" s="154"/>
      <c r="AZ1631" s="154"/>
      <c r="BA1631" s="154"/>
      <c r="BB1631" s="154"/>
      <c r="BC1631" s="154"/>
      <c r="BD1631" s="154"/>
      <c r="BE1631" s="154"/>
      <c r="BF1631" s="154"/>
      <c r="BG1631" s="154"/>
      <c r="BH1631" s="154"/>
      <c r="BI1631" s="154"/>
      <c r="BJ1631" s="154"/>
      <c r="BK1631" s="154"/>
      <c r="BL1631" s="154"/>
      <c r="BM1631" s="154"/>
      <c r="BN1631" s="154"/>
      <c r="BO1631" s="154"/>
      <c r="BP1631" s="154"/>
      <c r="BQ1631" s="154"/>
      <c r="BR1631" s="154"/>
      <c r="BS1631" s="154"/>
      <c r="BT1631" s="154"/>
      <c r="BU1631" s="154"/>
      <c r="BV1631" s="154"/>
      <c r="BW1631" s="154"/>
      <c r="BX1631" s="154"/>
      <c r="BY1631" s="154"/>
      <c r="BZ1631" s="154"/>
      <c r="CA1631" s="154"/>
      <c r="CB1631" s="154"/>
      <c r="CC1631" s="154"/>
      <c r="CD1631" s="154"/>
      <c r="CE1631" s="154"/>
      <c r="CF1631" s="154"/>
      <c r="CG1631" s="154"/>
      <c r="CH1631" s="154"/>
      <c r="CI1631" s="154"/>
      <c r="CJ1631" s="154"/>
      <c r="CK1631" s="154"/>
      <c r="CL1631" s="154"/>
      <c r="CM1631" s="154"/>
      <c r="CN1631" s="154"/>
      <c r="CO1631" s="154"/>
      <c r="CP1631" s="154"/>
      <c r="CQ1631" s="154"/>
      <c r="CR1631" s="154"/>
      <c r="CS1631" s="154"/>
      <c r="CT1631" s="154"/>
      <c r="CU1631" s="154"/>
      <c r="CV1631" s="154"/>
      <c r="CW1631" s="154"/>
      <c r="CX1631" s="154"/>
      <c r="CY1631" s="154"/>
      <c r="CZ1631" s="154"/>
      <c r="DA1631" s="154"/>
      <c r="DB1631" s="154"/>
      <c r="DC1631" s="154"/>
      <c r="DD1631" s="154"/>
      <c r="DE1631" s="154"/>
      <c r="DF1631" s="154"/>
      <c r="DG1631" s="154"/>
      <c r="DH1631" s="154"/>
      <c r="DI1631" s="154"/>
      <c r="DJ1631" s="154"/>
      <c r="DK1631" s="154"/>
      <c r="DL1631" s="154"/>
      <c r="DM1631" s="154"/>
      <c r="DN1631" s="154"/>
      <c r="DO1631" s="154"/>
      <c r="DP1631" s="154"/>
      <c r="DQ1631" s="154"/>
      <c r="DR1631" s="154"/>
      <c r="DS1631" s="154"/>
      <c r="DT1631" s="154"/>
      <c r="DU1631" s="154"/>
      <c r="DV1631" s="154"/>
      <c r="DW1631" s="154"/>
      <c r="DX1631" s="154"/>
      <c r="DY1631" s="154"/>
      <c r="DZ1631" s="154"/>
      <c r="EA1631" s="154"/>
      <c r="EB1631" s="154"/>
      <c r="EC1631" s="154"/>
      <c r="ED1631" s="154"/>
      <c r="EE1631" s="154"/>
      <c r="EF1631" s="154"/>
      <c r="EG1631" s="154"/>
      <c r="EH1631" s="154"/>
      <c r="EI1631" s="154"/>
      <c r="EJ1631" s="154"/>
      <c r="EK1631" s="154"/>
      <c r="EL1631" s="154"/>
      <c r="EM1631" s="154"/>
      <c r="EN1631" s="154"/>
      <c r="EO1631" s="154"/>
      <c r="EP1631" s="154"/>
      <c r="EQ1631" s="154"/>
      <c r="ER1631" s="154"/>
      <c r="ES1631" s="154"/>
      <c r="ET1631" s="154"/>
      <c r="EU1631" s="154"/>
      <c r="EV1631" s="154"/>
    </row>
    <row r="1632" spans="32:152" ht="12.75">
      <c r="AF1632" s="154"/>
      <c r="AG1632" s="154"/>
      <c r="AH1632" s="154"/>
      <c r="AI1632" s="154"/>
      <c r="AJ1632" s="154"/>
      <c r="AK1632" s="154"/>
      <c r="AL1632" s="154"/>
      <c r="AM1632" s="154"/>
      <c r="AN1632" s="154"/>
      <c r="AO1632" s="154"/>
      <c r="AP1632" s="154"/>
      <c r="AQ1632" s="154"/>
      <c r="AR1632" s="154"/>
      <c r="AS1632" s="154"/>
      <c r="AT1632" s="154"/>
      <c r="AU1632" s="154"/>
      <c r="AV1632" s="154"/>
      <c r="AW1632" s="154"/>
      <c r="AX1632" s="154"/>
      <c r="AY1632" s="154"/>
      <c r="AZ1632" s="154"/>
      <c r="BA1632" s="154"/>
      <c r="BB1632" s="154"/>
      <c r="BC1632" s="154"/>
      <c r="BD1632" s="154"/>
      <c r="BE1632" s="154"/>
      <c r="BF1632" s="154"/>
      <c r="BG1632" s="154"/>
      <c r="BH1632" s="154"/>
      <c r="BI1632" s="154"/>
      <c r="BJ1632" s="154"/>
      <c r="BK1632" s="154"/>
      <c r="BL1632" s="154"/>
      <c r="BM1632" s="154"/>
      <c r="BN1632" s="154"/>
      <c r="BO1632" s="154"/>
      <c r="BP1632" s="154"/>
      <c r="BQ1632" s="154"/>
      <c r="BR1632" s="154"/>
      <c r="BS1632" s="154"/>
      <c r="BT1632" s="154"/>
      <c r="BU1632" s="154"/>
      <c r="BV1632" s="154"/>
      <c r="BW1632" s="154"/>
      <c r="BX1632" s="154"/>
      <c r="BY1632" s="154"/>
      <c r="BZ1632" s="154"/>
      <c r="CA1632" s="154"/>
      <c r="CB1632" s="154"/>
      <c r="CC1632" s="154"/>
      <c r="CD1632" s="154"/>
      <c r="CE1632" s="154"/>
      <c r="CF1632" s="154"/>
      <c r="CG1632" s="154"/>
      <c r="CH1632" s="154"/>
      <c r="CI1632" s="154"/>
      <c r="CJ1632" s="154"/>
      <c r="CK1632" s="154"/>
      <c r="CL1632" s="154"/>
      <c r="CM1632" s="154"/>
      <c r="CN1632" s="154"/>
      <c r="CO1632" s="154"/>
      <c r="CP1632" s="154"/>
      <c r="CQ1632" s="154"/>
      <c r="CR1632" s="154"/>
      <c r="CS1632" s="154"/>
      <c r="CT1632" s="154"/>
      <c r="CU1632" s="154"/>
      <c r="CV1632" s="154"/>
      <c r="CW1632" s="154"/>
      <c r="CX1632" s="154"/>
      <c r="CY1632" s="154"/>
      <c r="CZ1632" s="154"/>
      <c r="DA1632" s="154"/>
      <c r="DB1632" s="154"/>
      <c r="DC1632" s="154"/>
      <c r="DD1632" s="154"/>
      <c r="DE1632" s="154"/>
      <c r="DF1632" s="154"/>
      <c r="DG1632" s="154"/>
      <c r="DH1632" s="154"/>
      <c r="DI1632" s="154"/>
      <c r="DJ1632" s="154"/>
      <c r="DK1632" s="154"/>
      <c r="DL1632" s="154"/>
      <c r="DM1632" s="154"/>
      <c r="DN1632" s="154"/>
      <c r="DO1632" s="154"/>
      <c r="DP1632" s="154"/>
      <c r="DQ1632" s="154"/>
      <c r="DR1632" s="154"/>
      <c r="DS1632" s="154"/>
      <c r="DT1632" s="154"/>
      <c r="DU1632" s="154"/>
      <c r="DV1632" s="154"/>
      <c r="DW1632" s="154"/>
      <c r="DX1632" s="154"/>
      <c r="DY1632" s="154"/>
      <c r="DZ1632" s="154"/>
      <c r="EA1632" s="154"/>
      <c r="EB1632" s="154"/>
      <c r="EC1632" s="154"/>
      <c r="ED1632" s="154"/>
      <c r="EE1632" s="154"/>
      <c r="EF1632" s="154"/>
      <c r="EG1632" s="154"/>
      <c r="EH1632" s="154"/>
      <c r="EI1632" s="154"/>
      <c r="EJ1632" s="154"/>
      <c r="EK1632" s="154"/>
      <c r="EL1632" s="154"/>
      <c r="EM1632" s="154"/>
      <c r="EN1632" s="154"/>
      <c r="EO1632" s="154"/>
      <c r="EP1632" s="154"/>
      <c r="EQ1632" s="154"/>
      <c r="ER1632" s="154"/>
      <c r="ES1632" s="154"/>
      <c r="ET1632" s="154"/>
      <c r="EU1632" s="154"/>
      <c r="EV1632" s="154"/>
    </row>
    <row r="1633" spans="32:152" ht="12.75">
      <c r="AF1633" s="154"/>
      <c r="AG1633" s="154"/>
      <c r="AH1633" s="154"/>
      <c r="AI1633" s="154"/>
      <c r="AJ1633" s="154"/>
      <c r="AK1633" s="154"/>
      <c r="AL1633" s="154"/>
      <c r="AM1633" s="154"/>
      <c r="AN1633" s="154"/>
      <c r="AO1633" s="154"/>
      <c r="AP1633" s="154"/>
      <c r="AQ1633" s="154"/>
      <c r="AR1633" s="154"/>
      <c r="AS1633" s="154"/>
      <c r="AT1633" s="154"/>
      <c r="AU1633" s="154"/>
      <c r="AV1633" s="154"/>
      <c r="AW1633" s="154"/>
      <c r="AX1633" s="154"/>
      <c r="AY1633" s="154"/>
      <c r="AZ1633" s="154"/>
      <c r="BA1633" s="154"/>
      <c r="BB1633" s="154"/>
      <c r="BC1633" s="154"/>
      <c r="BD1633" s="154"/>
      <c r="BE1633" s="154"/>
      <c r="BF1633" s="154"/>
      <c r="BG1633" s="154"/>
      <c r="BH1633" s="154"/>
      <c r="BI1633" s="154"/>
      <c r="BJ1633" s="154"/>
      <c r="BK1633" s="154"/>
      <c r="BL1633" s="154"/>
      <c r="BM1633" s="154"/>
      <c r="BN1633" s="154"/>
      <c r="BO1633" s="154"/>
      <c r="BP1633" s="154"/>
      <c r="BQ1633" s="154"/>
      <c r="BR1633" s="154"/>
      <c r="BS1633" s="154"/>
      <c r="BT1633" s="154"/>
      <c r="BU1633" s="154"/>
      <c r="BV1633" s="154"/>
      <c r="BW1633" s="154"/>
      <c r="BX1633" s="154"/>
      <c r="BY1633" s="154"/>
      <c r="BZ1633" s="154"/>
      <c r="CA1633" s="154"/>
      <c r="CB1633" s="154"/>
      <c r="CC1633" s="154"/>
      <c r="CD1633" s="154"/>
      <c r="CE1633" s="154"/>
      <c r="CF1633" s="154"/>
      <c r="CG1633" s="154"/>
      <c r="CH1633" s="154"/>
      <c r="CI1633" s="154"/>
      <c r="CJ1633" s="154"/>
      <c r="CK1633" s="154"/>
      <c r="CL1633" s="154"/>
      <c r="CM1633" s="154"/>
      <c r="CN1633" s="154"/>
      <c r="CO1633" s="154"/>
      <c r="CP1633" s="154"/>
      <c r="CQ1633" s="154"/>
      <c r="CR1633" s="154"/>
      <c r="CS1633" s="154"/>
      <c r="CT1633" s="154"/>
      <c r="CU1633" s="154"/>
      <c r="CV1633" s="154"/>
      <c r="CW1633" s="154"/>
      <c r="CX1633" s="154"/>
      <c r="CY1633" s="154"/>
      <c r="CZ1633" s="154"/>
      <c r="DA1633" s="154"/>
      <c r="DB1633" s="154"/>
      <c r="DC1633" s="154"/>
      <c r="DD1633" s="154"/>
      <c r="DE1633" s="154"/>
      <c r="DF1633" s="154"/>
      <c r="DG1633" s="154"/>
      <c r="DH1633" s="154"/>
      <c r="DI1633" s="154"/>
      <c r="DJ1633" s="154"/>
      <c r="DK1633" s="154"/>
      <c r="DL1633" s="154"/>
      <c r="DM1633" s="154"/>
      <c r="DN1633" s="154"/>
      <c r="DO1633" s="154"/>
      <c r="DP1633" s="154"/>
      <c r="DQ1633" s="154"/>
      <c r="DR1633" s="154"/>
      <c r="DS1633" s="154"/>
      <c r="DT1633" s="154"/>
      <c r="DU1633" s="154"/>
      <c r="DV1633" s="154"/>
      <c r="DW1633" s="154"/>
      <c r="DX1633" s="154"/>
      <c r="DY1633" s="154"/>
      <c r="DZ1633" s="154"/>
      <c r="EA1633" s="154"/>
      <c r="EB1633" s="154"/>
      <c r="EC1633" s="154"/>
      <c r="ED1633" s="154"/>
      <c r="EE1633" s="154"/>
      <c r="EF1633" s="154"/>
      <c r="EG1633" s="154"/>
      <c r="EH1633" s="154"/>
      <c r="EI1633" s="154"/>
      <c r="EJ1633" s="154"/>
      <c r="EK1633" s="154"/>
      <c r="EL1633" s="154"/>
      <c r="EM1633" s="154"/>
      <c r="EN1633" s="154"/>
      <c r="EO1633" s="154"/>
      <c r="EP1633" s="154"/>
      <c r="EQ1633" s="154"/>
      <c r="ER1633" s="154"/>
      <c r="ES1633" s="154"/>
      <c r="ET1633" s="154"/>
      <c r="EU1633" s="154"/>
      <c r="EV1633" s="154"/>
    </row>
    <row r="1634" spans="32:152" ht="12.75">
      <c r="AF1634" s="154"/>
      <c r="AG1634" s="154"/>
      <c r="AH1634" s="154"/>
      <c r="AI1634" s="154"/>
      <c r="AJ1634" s="154"/>
      <c r="AK1634" s="154"/>
      <c r="AL1634" s="154"/>
      <c r="AM1634" s="154"/>
      <c r="AN1634" s="154"/>
      <c r="AO1634" s="154"/>
      <c r="AP1634" s="154"/>
      <c r="AQ1634" s="154"/>
      <c r="AR1634" s="154"/>
      <c r="AS1634" s="154"/>
      <c r="AT1634" s="154"/>
      <c r="AU1634" s="154"/>
      <c r="AV1634" s="154"/>
      <c r="AW1634" s="154"/>
      <c r="AX1634" s="154"/>
      <c r="AY1634" s="154"/>
      <c r="AZ1634" s="154"/>
      <c r="BA1634" s="154"/>
      <c r="BB1634" s="154"/>
      <c r="BC1634" s="154"/>
      <c r="BD1634" s="154"/>
      <c r="BE1634" s="154"/>
      <c r="BF1634" s="154"/>
      <c r="BG1634" s="154"/>
      <c r="BH1634" s="154"/>
      <c r="BI1634" s="154"/>
      <c r="BJ1634" s="154"/>
      <c r="BK1634" s="154"/>
      <c r="BL1634" s="154"/>
      <c r="BM1634" s="154"/>
      <c r="BN1634" s="154"/>
      <c r="BO1634" s="154"/>
      <c r="BP1634" s="154"/>
      <c r="BQ1634" s="154"/>
      <c r="BR1634" s="154"/>
      <c r="BS1634" s="154"/>
      <c r="BT1634" s="154"/>
      <c r="BU1634" s="154"/>
      <c r="BV1634" s="154"/>
      <c r="BW1634" s="154"/>
      <c r="BX1634" s="154"/>
      <c r="BY1634" s="154"/>
      <c r="BZ1634" s="154"/>
      <c r="CA1634" s="154"/>
      <c r="CB1634" s="154"/>
      <c r="CC1634" s="154"/>
      <c r="CD1634" s="154"/>
      <c r="CE1634" s="154"/>
      <c r="CF1634" s="154"/>
      <c r="CG1634" s="154"/>
      <c r="CH1634" s="154"/>
      <c r="CI1634" s="154"/>
      <c r="CJ1634" s="154"/>
      <c r="CK1634" s="154"/>
      <c r="CL1634" s="154"/>
      <c r="CM1634" s="154"/>
      <c r="CN1634" s="154"/>
      <c r="CO1634" s="154"/>
      <c r="CP1634" s="154"/>
      <c r="CQ1634" s="154"/>
      <c r="CR1634" s="154"/>
      <c r="CS1634" s="154"/>
      <c r="CT1634" s="154"/>
      <c r="CU1634" s="154"/>
      <c r="CV1634" s="154"/>
      <c r="CW1634" s="154"/>
      <c r="CX1634" s="154"/>
      <c r="CY1634" s="154"/>
      <c r="CZ1634" s="154"/>
      <c r="DA1634" s="154"/>
      <c r="DB1634" s="154"/>
      <c r="DC1634" s="154"/>
      <c r="DD1634" s="154"/>
      <c r="DE1634" s="154"/>
      <c r="DF1634" s="154"/>
      <c r="DG1634" s="154"/>
      <c r="DH1634" s="154"/>
      <c r="DI1634" s="154"/>
      <c r="DJ1634" s="154"/>
      <c r="DK1634" s="154"/>
      <c r="DL1634" s="154"/>
      <c r="DM1634" s="154"/>
      <c r="DN1634" s="154"/>
      <c r="DO1634" s="154"/>
      <c r="DP1634" s="154"/>
      <c r="DQ1634" s="154"/>
      <c r="DR1634" s="154"/>
      <c r="DS1634" s="154"/>
      <c r="DT1634" s="154"/>
      <c r="DU1634" s="154"/>
      <c r="DV1634" s="154"/>
      <c r="DW1634" s="154"/>
      <c r="DX1634" s="154"/>
      <c r="DY1634" s="154"/>
      <c r="DZ1634" s="154"/>
      <c r="EA1634" s="154"/>
      <c r="EB1634" s="154"/>
      <c r="EC1634" s="154"/>
      <c r="ED1634" s="154"/>
      <c r="EE1634" s="154"/>
      <c r="EF1634" s="154"/>
      <c r="EG1634" s="154"/>
      <c r="EH1634" s="154"/>
      <c r="EI1634" s="154"/>
      <c r="EJ1634" s="154"/>
      <c r="EK1634" s="154"/>
      <c r="EL1634" s="154"/>
      <c r="EM1634" s="154"/>
      <c r="EN1634" s="154"/>
      <c r="EO1634" s="154"/>
      <c r="EP1634" s="154"/>
      <c r="EQ1634" s="154"/>
      <c r="ER1634" s="154"/>
      <c r="ES1634" s="154"/>
      <c r="ET1634" s="154"/>
      <c r="EU1634" s="154"/>
      <c r="EV1634" s="154"/>
    </row>
    <row r="1635" spans="32:152" ht="12.75">
      <c r="AF1635" s="154"/>
      <c r="AG1635" s="154"/>
      <c r="AH1635" s="154"/>
      <c r="AI1635" s="154"/>
      <c r="AJ1635" s="154"/>
      <c r="AK1635" s="154"/>
      <c r="AL1635" s="154"/>
      <c r="AM1635" s="154"/>
      <c r="AN1635" s="154"/>
      <c r="AO1635" s="154"/>
      <c r="AP1635" s="154"/>
      <c r="AQ1635" s="154"/>
      <c r="AR1635" s="154"/>
      <c r="AS1635" s="154"/>
      <c r="AT1635" s="154"/>
      <c r="AU1635" s="154"/>
      <c r="AV1635" s="154"/>
      <c r="AW1635" s="154"/>
      <c r="AX1635" s="154"/>
      <c r="AY1635" s="154"/>
      <c r="AZ1635" s="154"/>
      <c r="BA1635" s="154"/>
      <c r="BB1635" s="154"/>
      <c r="BC1635" s="154"/>
      <c r="BD1635" s="154"/>
      <c r="BE1635" s="154"/>
      <c r="BF1635" s="154"/>
      <c r="BG1635" s="154"/>
      <c r="BH1635" s="154"/>
      <c r="BI1635" s="154"/>
      <c r="BJ1635" s="154"/>
      <c r="BK1635" s="154"/>
      <c r="BL1635" s="154"/>
      <c r="BM1635" s="154"/>
      <c r="BN1635" s="154"/>
      <c r="BO1635" s="154"/>
      <c r="BP1635" s="154"/>
      <c r="BQ1635" s="154"/>
      <c r="BR1635" s="154"/>
      <c r="BS1635" s="154"/>
      <c r="BT1635" s="154"/>
      <c r="BU1635" s="154"/>
      <c r="BV1635" s="154"/>
      <c r="BW1635" s="154"/>
      <c r="BX1635" s="154"/>
      <c r="BY1635" s="154"/>
      <c r="BZ1635" s="154"/>
      <c r="CA1635" s="154"/>
      <c r="CB1635" s="154"/>
      <c r="CC1635" s="154"/>
      <c r="CD1635" s="154"/>
      <c r="CE1635" s="154"/>
      <c r="CF1635" s="154"/>
      <c r="CG1635" s="154"/>
      <c r="CH1635" s="154"/>
      <c r="CI1635" s="154"/>
      <c r="CJ1635" s="154"/>
      <c r="CK1635" s="154"/>
      <c r="CL1635" s="154"/>
      <c r="CM1635" s="154"/>
      <c r="CN1635" s="154"/>
      <c r="CO1635" s="154"/>
      <c r="CP1635" s="154"/>
      <c r="CQ1635" s="154"/>
      <c r="CR1635" s="154"/>
      <c r="CS1635" s="154"/>
      <c r="CT1635" s="154"/>
      <c r="CU1635" s="154"/>
      <c r="CV1635" s="154"/>
      <c r="CW1635" s="154"/>
      <c r="CX1635" s="154"/>
      <c r="CY1635" s="154"/>
      <c r="CZ1635" s="154"/>
      <c r="DA1635" s="154"/>
      <c r="DB1635" s="154"/>
      <c r="DC1635" s="154"/>
      <c r="DD1635" s="154"/>
      <c r="DE1635" s="154"/>
      <c r="DF1635" s="154"/>
      <c r="DG1635" s="154"/>
      <c r="DH1635" s="154"/>
      <c r="DI1635" s="154"/>
      <c r="DJ1635" s="154"/>
      <c r="DK1635" s="154"/>
      <c r="DL1635" s="154"/>
      <c r="DM1635" s="154"/>
      <c r="DN1635" s="154"/>
      <c r="DO1635" s="154"/>
      <c r="DP1635" s="154"/>
      <c r="DQ1635" s="154"/>
      <c r="DR1635" s="154"/>
      <c r="DS1635" s="154"/>
      <c r="DT1635" s="154"/>
      <c r="DU1635" s="154"/>
      <c r="DV1635" s="154"/>
      <c r="DW1635" s="154"/>
      <c r="DX1635" s="154"/>
      <c r="DY1635" s="154"/>
      <c r="DZ1635" s="154"/>
      <c r="EA1635" s="154"/>
      <c r="EB1635" s="154"/>
      <c r="EC1635" s="154"/>
      <c r="ED1635" s="154"/>
      <c r="EE1635" s="154"/>
      <c r="EF1635" s="154"/>
      <c r="EG1635" s="154"/>
      <c r="EH1635" s="154"/>
      <c r="EI1635" s="154"/>
      <c r="EJ1635" s="154"/>
      <c r="EK1635" s="154"/>
      <c r="EL1635" s="154"/>
      <c r="EM1635" s="154"/>
      <c r="EN1635" s="154"/>
      <c r="EO1635" s="154"/>
      <c r="EP1635" s="154"/>
      <c r="EQ1635" s="154"/>
      <c r="ER1635" s="154"/>
      <c r="ES1635" s="154"/>
      <c r="ET1635" s="154"/>
      <c r="EU1635" s="154"/>
      <c r="EV1635" s="154"/>
    </row>
    <row r="1636" spans="32:152" ht="12.75">
      <c r="AF1636" s="154"/>
      <c r="AG1636" s="154"/>
      <c r="AH1636" s="154"/>
      <c r="AI1636" s="154"/>
      <c r="AJ1636" s="154"/>
      <c r="AK1636" s="154"/>
      <c r="AL1636" s="154"/>
      <c r="AM1636" s="154"/>
      <c r="AN1636" s="154"/>
      <c r="AO1636" s="154"/>
      <c r="AP1636" s="154"/>
      <c r="AQ1636" s="154"/>
      <c r="AR1636" s="154"/>
      <c r="AS1636" s="154"/>
      <c r="AT1636" s="154"/>
      <c r="AU1636" s="154"/>
      <c r="AV1636" s="154"/>
      <c r="AW1636" s="154"/>
      <c r="AX1636" s="154"/>
      <c r="AY1636" s="154"/>
      <c r="AZ1636" s="154"/>
      <c r="BA1636" s="154"/>
      <c r="BB1636" s="154"/>
      <c r="BC1636" s="154"/>
      <c r="BD1636" s="154"/>
      <c r="BE1636" s="154"/>
      <c r="BF1636" s="154"/>
      <c r="BG1636" s="154"/>
      <c r="BH1636" s="154"/>
      <c r="BI1636" s="154"/>
      <c r="BJ1636" s="154"/>
      <c r="BK1636" s="154"/>
      <c r="BL1636" s="154"/>
      <c r="BM1636" s="154"/>
      <c r="BN1636" s="154"/>
      <c r="BO1636" s="154"/>
      <c r="BP1636" s="154"/>
      <c r="BQ1636" s="154"/>
      <c r="BR1636" s="154"/>
      <c r="BS1636" s="154"/>
      <c r="BT1636" s="154"/>
      <c r="BU1636" s="154"/>
      <c r="BV1636" s="154"/>
      <c r="BW1636" s="154"/>
      <c r="BX1636" s="154"/>
      <c r="BY1636" s="154"/>
      <c r="BZ1636" s="154"/>
      <c r="CA1636" s="154"/>
      <c r="CB1636" s="154"/>
      <c r="CC1636" s="154"/>
      <c r="CD1636" s="154"/>
      <c r="CE1636" s="154"/>
      <c r="CF1636" s="154"/>
      <c r="CG1636" s="154"/>
      <c r="CH1636" s="154"/>
      <c r="CI1636" s="154"/>
      <c r="CJ1636" s="154"/>
      <c r="CK1636" s="154"/>
      <c r="CL1636" s="154"/>
      <c r="CM1636" s="154"/>
      <c r="CN1636" s="154"/>
      <c r="CO1636" s="154"/>
      <c r="CP1636" s="154"/>
      <c r="CQ1636" s="154"/>
      <c r="CR1636" s="154"/>
      <c r="CS1636" s="154"/>
      <c r="CT1636" s="154"/>
      <c r="CU1636" s="154"/>
      <c r="CV1636" s="154"/>
      <c r="CW1636" s="154"/>
      <c r="CX1636" s="154"/>
      <c r="CY1636" s="154"/>
      <c r="CZ1636" s="154"/>
      <c r="DA1636" s="154"/>
      <c r="DB1636" s="154"/>
      <c r="DC1636" s="154"/>
      <c r="DD1636" s="154"/>
      <c r="DE1636" s="154"/>
      <c r="DF1636" s="154"/>
      <c r="DG1636" s="154"/>
      <c r="DH1636" s="154"/>
      <c r="DI1636" s="154"/>
      <c r="DJ1636" s="154"/>
      <c r="DK1636" s="154"/>
      <c r="DL1636" s="154"/>
      <c r="DM1636" s="154"/>
      <c r="DN1636" s="154"/>
      <c r="DO1636" s="154"/>
      <c r="DP1636" s="154"/>
      <c r="DQ1636" s="154"/>
      <c r="DR1636" s="154"/>
      <c r="DS1636" s="154"/>
      <c r="DT1636" s="154"/>
      <c r="DU1636" s="154"/>
      <c r="DV1636" s="154"/>
      <c r="DW1636" s="154"/>
      <c r="DX1636" s="154"/>
      <c r="DY1636" s="154"/>
      <c r="DZ1636" s="154"/>
      <c r="EA1636" s="154"/>
      <c r="EB1636" s="154"/>
      <c r="EC1636" s="154"/>
      <c r="ED1636" s="154"/>
      <c r="EE1636" s="154"/>
      <c r="EF1636" s="154"/>
      <c r="EG1636" s="154"/>
      <c r="EH1636" s="154"/>
      <c r="EI1636" s="154"/>
      <c r="EJ1636" s="154"/>
      <c r="EK1636" s="154"/>
      <c r="EL1636" s="154"/>
      <c r="EM1636" s="154"/>
      <c r="EN1636" s="154"/>
      <c r="EO1636" s="154"/>
      <c r="EP1636" s="154"/>
      <c r="EQ1636" s="154"/>
      <c r="ER1636" s="154"/>
      <c r="ES1636" s="154"/>
      <c r="ET1636" s="154"/>
      <c r="EU1636" s="154"/>
      <c r="EV1636" s="154"/>
    </row>
    <row r="1637" spans="32:152" ht="12.75">
      <c r="AF1637" s="154"/>
      <c r="AG1637" s="154"/>
      <c r="AH1637" s="154"/>
      <c r="AI1637" s="154"/>
      <c r="AJ1637" s="154"/>
      <c r="AK1637" s="154"/>
      <c r="AL1637" s="154"/>
      <c r="AM1637" s="154"/>
      <c r="AN1637" s="154"/>
      <c r="AO1637" s="154"/>
      <c r="AP1637" s="154"/>
      <c r="AQ1637" s="154"/>
      <c r="AR1637" s="154"/>
      <c r="AS1637" s="154"/>
      <c r="AT1637" s="154"/>
      <c r="AU1637" s="154"/>
      <c r="AV1637" s="154"/>
      <c r="AW1637" s="154"/>
      <c r="AX1637" s="154"/>
      <c r="AY1637" s="154"/>
      <c r="AZ1637" s="154"/>
      <c r="BA1637" s="154"/>
      <c r="BB1637" s="154"/>
      <c r="BC1637" s="154"/>
      <c r="BD1637" s="154"/>
      <c r="BE1637" s="154"/>
      <c r="BF1637" s="154"/>
      <c r="BG1637" s="154"/>
      <c r="BH1637" s="154"/>
      <c r="BI1637" s="154"/>
      <c r="BJ1637" s="154"/>
      <c r="BK1637" s="154"/>
      <c r="BL1637" s="154"/>
      <c r="BM1637" s="154"/>
      <c r="BN1637" s="154"/>
      <c r="BO1637" s="154"/>
      <c r="BP1637" s="154"/>
      <c r="BQ1637" s="154"/>
      <c r="BR1637" s="154"/>
      <c r="BS1637" s="154"/>
      <c r="BT1637" s="154"/>
      <c r="BU1637" s="154"/>
      <c r="BV1637" s="154"/>
      <c r="BW1637" s="154"/>
      <c r="BX1637" s="154"/>
      <c r="BY1637" s="154"/>
      <c r="BZ1637" s="154"/>
      <c r="CA1637" s="154"/>
      <c r="CB1637" s="154"/>
      <c r="CC1637" s="154"/>
      <c r="CD1637" s="154"/>
      <c r="CE1637" s="154"/>
      <c r="CF1637" s="154"/>
      <c r="CG1637" s="154"/>
      <c r="CH1637" s="154"/>
      <c r="CI1637" s="154"/>
      <c r="CJ1637" s="154"/>
      <c r="CK1637" s="154"/>
      <c r="CL1637" s="154"/>
      <c r="CM1637" s="154"/>
      <c r="CN1637" s="154"/>
      <c r="CO1637" s="154"/>
      <c r="CP1637" s="154"/>
      <c r="CQ1637" s="154"/>
      <c r="CR1637" s="154"/>
      <c r="CS1637" s="154"/>
      <c r="CT1637" s="154"/>
      <c r="CU1637" s="154"/>
      <c r="CV1637" s="154"/>
      <c r="CW1637" s="154"/>
      <c r="CX1637" s="154"/>
      <c r="CY1637" s="154"/>
      <c r="CZ1637" s="154"/>
      <c r="DA1637" s="154"/>
      <c r="DB1637" s="154"/>
      <c r="DC1637" s="154"/>
      <c r="DD1637" s="154"/>
      <c r="DE1637" s="154"/>
      <c r="DF1637" s="154"/>
      <c r="DG1637" s="154"/>
      <c r="DH1637" s="154"/>
      <c r="DI1637" s="154"/>
      <c r="DJ1637" s="154"/>
      <c r="DK1637" s="154"/>
      <c r="DL1637" s="154"/>
      <c r="DM1637" s="154"/>
      <c r="DN1637" s="154"/>
      <c r="DO1637" s="154"/>
      <c r="DP1637" s="154"/>
      <c r="DQ1637" s="154"/>
      <c r="DR1637" s="154"/>
      <c r="DS1637" s="154"/>
      <c r="DT1637" s="154"/>
      <c r="DU1637" s="154"/>
      <c r="DV1637" s="154"/>
      <c r="DW1637" s="154"/>
      <c r="DX1637" s="154"/>
      <c r="DY1637" s="154"/>
      <c r="DZ1637" s="154"/>
      <c r="EA1637" s="154"/>
      <c r="EB1637" s="154"/>
      <c r="EC1637" s="154"/>
      <c r="ED1637" s="154"/>
      <c r="EE1637" s="154"/>
      <c r="EF1637" s="154"/>
      <c r="EG1637" s="154"/>
      <c r="EH1637" s="154"/>
      <c r="EI1637" s="154"/>
      <c r="EJ1637" s="154"/>
      <c r="EK1637" s="154"/>
      <c r="EL1637" s="154"/>
      <c r="EM1637" s="154"/>
      <c r="EN1637" s="154"/>
      <c r="EO1637" s="154"/>
      <c r="EP1637" s="154"/>
      <c r="EQ1637" s="154"/>
      <c r="ER1637" s="154"/>
      <c r="ES1637" s="154"/>
      <c r="ET1637" s="154"/>
      <c r="EU1637" s="154"/>
      <c r="EV1637" s="154"/>
    </row>
    <row r="1638" spans="32:152" ht="12.75">
      <c r="AF1638" s="154"/>
      <c r="AG1638" s="154"/>
      <c r="AH1638" s="154"/>
      <c r="AI1638" s="154"/>
      <c r="AJ1638" s="154"/>
      <c r="AK1638" s="154"/>
      <c r="AL1638" s="154"/>
      <c r="AM1638" s="154"/>
      <c r="AN1638" s="154"/>
      <c r="AO1638" s="154"/>
      <c r="AP1638" s="154"/>
      <c r="AQ1638" s="154"/>
      <c r="AR1638" s="154"/>
      <c r="AS1638" s="154"/>
      <c r="AT1638" s="154"/>
      <c r="AU1638" s="154"/>
      <c r="AV1638" s="154"/>
      <c r="AW1638" s="154"/>
      <c r="AX1638" s="154"/>
      <c r="AY1638" s="154"/>
      <c r="AZ1638" s="154"/>
      <c r="BA1638" s="154"/>
      <c r="BB1638" s="154"/>
      <c r="BC1638" s="154"/>
      <c r="BD1638" s="154"/>
      <c r="BE1638" s="154"/>
      <c r="BF1638" s="154"/>
      <c r="BG1638" s="154"/>
      <c r="BH1638" s="154"/>
      <c r="BI1638" s="154"/>
      <c r="BJ1638" s="154"/>
      <c r="BK1638" s="154"/>
      <c r="BL1638" s="154"/>
      <c r="BM1638" s="154"/>
      <c r="BN1638" s="154"/>
      <c r="BO1638" s="154"/>
      <c r="BP1638" s="154"/>
      <c r="BQ1638" s="154"/>
      <c r="BR1638" s="154"/>
      <c r="BS1638" s="154"/>
      <c r="BT1638" s="154"/>
      <c r="BU1638" s="154"/>
      <c r="BV1638" s="154"/>
      <c r="BW1638" s="154"/>
      <c r="BX1638" s="154"/>
      <c r="BY1638" s="154"/>
      <c r="BZ1638" s="154"/>
      <c r="CA1638" s="154"/>
      <c r="CB1638" s="154"/>
      <c r="CC1638" s="154"/>
      <c r="CD1638" s="154"/>
      <c r="CE1638" s="154"/>
      <c r="CF1638" s="154"/>
      <c r="CG1638" s="154"/>
      <c r="CH1638" s="154"/>
      <c r="CI1638" s="154"/>
      <c r="CJ1638" s="154"/>
      <c r="CK1638" s="154"/>
      <c r="CL1638" s="154"/>
      <c r="CM1638" s="154"/>
      <c r="CN1638" s="154"/>
      <c r="CO1638" s="154"/>
      <c r="CP1638" s="154"/>
      <c r="CQ1638" s="154"/>
      <c r="CR1638" s="154"/>
      <c r="CS1638" s="154"/>
      <c r="CT1638" s="154"/>
      <c r="CU1638" s="154"/>
      <c r="CV1638" s="154"/>
      <c r="CW1638" s="154"/>
      <c r="CX1638" s="154"/>
      <c r="CY1638" s="154"/>
      <c r="CZ1638" s="154"/>
      <c r="DA1638" s="154"/>
      <c r="DB1638" s="154"/>
      <c r="DC1638" s="154"/>
      <c r="DD1638" s="154"/>
      <c r="DE1638" s="154"/>
      <c r="DF1638" s="154"/>
      <c r="DG1638" s="154"/>
      <c r="DH1638" s="154"/>
      <c r="DI1638" s="154"/>
      <c r="DJ1638" s="154"/>
      <c r="DK1638" s="154"/>
      <c r="DL1638" s="154"/>
      <c r="DM1638" s="154"/>
      <c r="DN1638" s="154"/>
      <c r="DO1638" s="154"/>
      <c r="DP1638" s="154"/>
      <c r="DQ1638" s="154"/>
      <c r="DR1638" s="154"/>
      <c r="DS1638" s="154"/>
      <c r="DT1638" s="154"/>
      <c r="DU1638" s="154"/>
      <c r="DV1638" s="154"/>
      <c r="DW1638" s="154"/>
      <c r="DX1638" s="154"/>
      <c r="DY1638" s="154"/>
      <c r="DZ1638" s="154"/>
      <c r="EA1638" s="154"/>
      <c r="EB1638" s="154"/>
      <c r="EC1638" s="154"/>
      <c r="ED1638" s="154"/>
      <c r="EE1638" s="154"/>
      <c r="EF1638" s="154"/>
      <c r="EG1638" s="154"/>
      <c r="EH1638" s="154"/>
      <c r="EI1638" s="154"/>
      <c r="EJ1638" s="154"/>
      <c r="EK1638" s="154"/>
      <c r="EL1638" s="154"/>
      <c r="EM1638" s="154"/>
      <c r="EN1638" s="154"/>
      <c r="EO1638" s="154"/>
      <c r="EP1638" s="154"/>
      <c r="EQ1638" s="154"/>
      <c r="ER1638" s="154"/>
      <c r="ES1638" s="154"/>
      <c r="ET1638" s="154"/>
      <c r="EU1638" s="154"/>
      <c r="EV1638" s="154"/>
    </row>
    <row r="1639" spans="32:152" ht="12.75">
      <c r="AF1639" s="154"/>
      <c r="AG1639" s="154"/>
      <c r="AH1639" s="154"/>
      <c r="AI1639" s="154"/>
      <c r="AJ1639" s="154"/>
      <c r="AK1639" s="154"/>
      <c r="AL1639" s="154"/>
      <c r="AM1639" s="154"/>
      <c r="AN1639" s="154"/>
      <c r="AO1639" s="154"/>
      <c r="AP1639" s="154"/>
      <c r="AQ1639" s="154"/>
      <c r="AR1639" s="154"/>
      <c r="AS1639" s="154"/>
      <c r="AT1639" s="154"/>
      <c r="AU1639" s="154"/>
      <c r="AV1639" s="154"/>
      <c r="AW1639" s="154"/>
      <c r="AX1639" s="154"/>
      <c r="AY1639" s="154"/>
      <c r="AZ1639" s="154"/>
      <c r="BA1639" s="154"/>
      <c r="BB1639" s="154"/>
      <c r="BC1639" s="154"/>
      <c r="BD1639" s="154"/>
      <c r="BE1639" s="154"/>
      <c r="BF1639" s="154"/>
      <c r="BG1639" s="154"/>
      <c r="BH1639" s="154"/>
      <c r="BI1639" s="154"/>
      <c r="BJ1639" s="154"/>
      <c r="BK1639" s="154"/>
      <c r="BL1639" s="154"/>
      <c r="BM1639" s="154"/>
      <c r="BN1639" s="154"/>
      <c r="BO1639" s="154"/>
      <c r="BP1639" s="154"/>
      <c r="BQ1639" s="154"/>
      <c r="BR1639" s="154"/>
      <c r="BS1639" s="154"/>
      <c r="BT1639" s="154"/>
      <c r="BU1639" s="154"/>
      <c r="BV1639" s="154"/>
      <c r="BW1639" s="154"/>
      <c r="BX1639" s="154"/>
      <c r="BY1639" s="154"/>
      <c r="BZ1639" s="154"/>
      <c r="CA1639" s="154"/>
      <c r="CB1639" s="154"/>
      <c r="CC1639" s="154"/>
      <c r="CD1639" s="154"/>
      <c r="CE1639" s="154"/>
      <c r="CF1639" s="154"/>
      <c r="CG1639" s="154"/>
      <c r="CH1639" s="154"/>
      <c r="CI1639" s="154"/>
      <c r="CJ1639" s="154"/>
      <c r="CK1639" s="154"/>
      <c r="CL1639" s="154"/>
      <c r="CM1639" s="154"/>
      <c r="CN1639" s="154"/>
      <c r="CO1639" s="154"/>
      <c r="CP1639" s="154"/>
      <c r="CQ1639" s="154"/>
      <c r="CR1639" s="154"/>
      <c r="CS1639" s="154"/>
      <c r="CT1639" s="154"/>
      <c r="CU1639" s="154"/>
      <c r="CV1639" s="154"/>
      <c r="CW1639" s="154"/>
      <c r="CX1639" s="154"/>
      <c r="CY1639" s="154"/>
      <c r="CZ1639" s="154"/>
      <c r="DA1639" s="154"/>
      <c r="DB1639" s="154"/>
      <c r="DC1639" s="154"/>
      <c r="DD1639" s="154"/>
      <c r="DE1639" s="154"/>
      <c r="DF1639" s="154"/>
      <c r="DG1639" s="154"/>
      <c r="DH1639" s="154"/>
      <c r="DI1639" s="154"/>
      <c r="DJ1639" s="154"/>
      <c r="DK1639" s="154"/>
      <c r="DL1639" s="154"/>
      <c r="DM1639" s="154"/>
      <c r="DN1639" s="154"/>
      <c r="DO1639" s="154"/>
      <c r="DP1639" s="154"/>
      <c r="DQ1639" s="154"/>
      <c r="DR1639" s="154"/>
      <c r="DS1639" s="154"/>
      <c r="DT1639" s="154"/>
      <c r="DU1639" s="154"/>
      <c r="DV1639" s="154"/>
      <c r="DW1639" s="154"/>
      <c r="DX1639" s="154"/>
      <c r="DY1639" s="154"/>
      <c r="DZ1639" s="154"/>
      <c r="EA1639" s="154"/>
      <c r="EB1639" s="154"/>
      <c r="EC1639" s="154"/>
      <c r="ED1639" s="154"/>
      <c r="EE1639" s="154"/>
      <c r="EF1639" s="154"/>
      <c r="EG1639" s="154"/>
      <c r="EH1639" s="154"/>
      <c r="EI1639" s="154"/>
      <c r="EJ1639" s="154"/>
      <c r="EK1639" s="154"/>
      <c r="EL1639" s="154"/>
      <c r="EM1639" s="154"/>
      <c r="EN1639" s="154"/>
      <c r="EO1639" s="154"/>
      <c r="EP1639" s="154"/>
      <c r="EQ1639" s="154"/>
      <c r="ER1639" s="154"/>
      <c r="ES1639" s="154"/>
      <c r="ET1639" s="154"/>
      <c r="EU1639" s="154"/>
      <c r="EV1639" s="154"/>
    </row>
    <row r="1640" spans="32:152" ht="12.75">
      <c r="AF1640" s="154"/>
      <c r="AG1640" s="154"/>
      <c r="AH1640" s="154"/>
      <c r="AI1640" s="154"/>
      <c r="AJ1640" s="154"/>
      <c r="AK1640" s="154"/>
      <c r="AL1640" s="154"/>
      <c r="AM1640" s="154"/>
      <c r="AN1640" s="154"/>
      <c r="AO1640" s="154"/>
      <c r="AP1640" s="154"/>
      <c r="AQ1640" s="154"/>
      <c r="AR1640" s="154"/>
      <c r="AS1640" s="154"/>
      <c r="AT1640" s="154"/>
      <c r="AU1640" s="154"/>
      <c r="AV1640" s="154"/>
      <c r="AW1640" s="154"/>
      <c r="AX1640" s="154"/>
      <c r="AY1640" s="154"/>
      <c r="AZ1640" s="154"/>
      <c r="BA1640" s="154"/>
      <c r="BB1640" s="154"/>
      <c r="BC1640" s="154"/>
      <c r="BD1640" s="154"/>
      <c r="BE1640" s="154"/>
      <c r="BF1640" s="154"/>
      <c r="BG1640" s="154"/>
      <c r="BH1640" s="154"/>
      <c r="BI1640" s="154"/>
      <c r="BJ1640" s="154"/>
      <c r="BK1640" s="154"/>
      <c r="BL1640" s="154"/>
      <c r="BM1640" s="154"/>
      <c r="BN1640" s="154"/>
      <c r="BO1640" s="154"/>
      <c r="BP1640" s="154"/>
      <c r="BQ1640" s="154"/>
      <c r="BR1640" s="154"/>
      <c r="BS1640" s="154"/>
      <c r="BT1640" s="154"/>
      <c r="BU1640" s="154"/>
      <c r="BV1640" s="154"/>
      <c r="BW1640" s="154"/>
      <c r="BX1640" s="154"/>
      <c r="BY1640" s="154"/>
      <c r="BZ1640" s="154"/>
      <c r="CA1640" s="154"/>
      <c r="CB1640" s="154"/>
      <c r="CC1640" s="154"/>
      <c r="CD1640" s="154"/>
      <c r="CE1640" s="154"/>
      <c r="CF1640" s="154"/>
      <c r="CG1640" s="154"/>
      <c r="CH1640" s="154"/>
      <c r="CI1640" s="154"/>
      <c r="CJ1640" s="154"/>
      <c r="CK1640" s="154"/>
      <c r="CL1640" s="154"/>
      <c r="CM1640" s="154"/>
      <c r="CN1640" s="154"/>
      <c r="CO1640" s="154"/>
      <c r="CP1640" s="154"/>
      <c r="CQ1640" s="154"/>
      <c r="CR1640" s="154"/>
      <c r="CS1640" s="154"/>
      <c r="CT1640" s="154"/>
      <c r="CU1640" s="154"/>
      <c r="CV1640" s="154"/>
      <c r="CW1640" s="154"/>
      <c r="CX1640" s="154"/>
      <c r="CY1640" s="154"/>
      <c r="CZ1640" s="154"/>
      <c r="DA1640" s="154"/>
      <c r="DB1640" s="154"/>
      <c r="DC1640" s="154"/>
      <c r="DD1640" s="154"/>
      <c r="DE1640" s="154"/>
      <c r="DF1640" s="154"/>
      <c r="DG1640" s="154"/>
      <c r="DH1640" s="154"/>
      <c r="DI1640" s="154"/>
      <c r="DJ1640" s="154"/>
      <c r="DK1640" s="154"/>
      <c r="DL1640" s="154"/>
      <c r="DM1640" s="154"/>
      <c r="DN1640" s="154"/>
      <c r="DO1640" s="154"/>
      <c r="DP1640" s="154"/>
      <c r="DQ1640" s="154"/>
      <c r="DR1640" s="154"/>
      <c r="DS1640" s="154"/>
      <c r="DT1640" s="154"/>
      <c r="DU1640" s="154"/>
      <c r="DV1640" s="154"/>
      <c r="DW1640" s="154"/>
      <c r="DX1640" s="154"/>
      <c r="DY1640" s="154"/>
      <c r="DZ1640" s="154"/>
      <c r="EA1640" s="154"/>
      <c r="EB1640" s="154"/>
      <c r="EC1640" s="154"/>
      <c r="ED1640" s="154"/>
      <c r="EE1640" s="154"/>
      <c r="EF1640" s="154"/>
      <c r="EG1640" s="154"/>
      <c r="EH1640" s="154"/>
      <c r="EI1640" s="154"/>
      <c r="EJ1640" s="154"/>
      <c r="EK1640" s="154"/>
      <c r="EL1640" s="154"/>
      <c r="EM1640" s="154"/>
      <c r="EN1640" s="154"/>
      <c r="EO1640" s="154"/>
      <c r="EP1640" s="154"/>
      <c r="EQ1640" s="154"/>
      <c r="ER1640" s="154"/>
      <c r="ES1640" s="154"/>
      <c r="ET1640" s="154"/>
      <c r="EU1640" s="154"/>
      <c r="EV1640" s="154"/>
    </row>
    <row r="1641" spans="32:152" ht="12.75">
      <c r="AF1641" s="154"/>
      <c r="AG1641" s="154"/>
      <c r="AH1641" s="154"/>
      <c r="AI1641" s="154"/>
      <c r="AJ1641" s="154"/>
      <c r="AK1641" s="154"/>
      <c r="AL1641" s="154"/>
      <c r="AM1641" s="154"/>
      <c r="AN1641" s="154"/>
      <c r="AO1641" s="154"/>
      <c r="AP1641" s="154"/>
      <c r="AQ1641" s="154"/>
      <c r="AR1641" s="154"/>
      <c r="AS1641" s="154"/>
      <c r="AT1641" s="154"/>
      <c r="AU1641" s="154"/>
      <c r="AV1641" s="154"/>
      <c r="AW1641" s="154"/>
      <c r="AX1641" s="154"/>
      <c r="AY1641" s="154"/>
      <c r="AZ1641" s="154"/>
      <c r="BA1641" s="154"/>
      <c r="BB1641" s="154"/>
      <c r="BC1641" s="154"/>
      <c r="BD1641" s="154"/>
      <c r="BE1641" s="154"/>
      <c r="BF1641" s="154"/>
      <c r="BG1641" s="154"/>
      <c r="BH1641" s="154"/>
      <c r="BI1641" s="154"/>
      <c r="BJ1641" s="154"/>
      <c r="BK1641" s="154"/>
      <c r="BL1641" s="154"/>
      <c r="BM1641" s="154"/>
      <c r="BN1641" s="154"/>
      <c r="BO1641" s="154"/>
      <c r="BP1641" s="154"/>
      <c r="BQ1641" s="154"/>
      <c r="BR1641" s="154"/>
      <c r="BS1641" s="154"/>
      <c r="BT1641" s="154"/>
      <c r="BU1641" s="154"/>
      <c r="BV1641" s="154"/>
      <c r="BW1641" s="154"/>
      <c r="BX1641" s="154"/>
      <c r="BY1641" s="154"/>
      <c r="BZ1641" s="154"/>
      <c r="CA1641" s="154"/>
      <c r="CB1641" s="154"/>
      <c r="CC1641" s="154"/>
      <c r="CD1641" s="154"/>
      <c r="CE1641" s="154"/>
      <c r="CF1641" s="154"/>
      <c r="CG1641" s="154"/>
      <c r="CH1641" s="154"/>
      <c r="CI1641" s="154"/>
      <c r="CJ1641" s="154"/>
      <c r="CK1641" s="154"/>
      <c r="CL1641" s="154"/>
      <c r="CM1641" s="154"/>
      <c r="CN1641" s="154"/>
      <c r="CO1641" s="154"/>
      <c r="CP1641" s="154"/>
      <c r="CQ1641" s="154"/>
      <c r="CR1641" s="154"/>
      <c r="CS1641" s="154"/>
      <c r="CT1641" s="154"/>
      <c r="CU1641" s="154"/>
      <c r="CV1641" s="154"/>
      <c r="CW1641" s="154"/>
      <c r="CX1641" s="154"/>
      <c r="CY1641" s="154"/>
      <c r="CZ1641" s="154"/>
      <c r="DA1641" s="154"/>
      <c r="DB1641" s="154"/>
      <c r="DC1641" s="154"/>
      <c r="DD1641" s="154"/>
      <c r="DE1641" s="154"/>
      <c r="DF1641" s="154"/>
      <c r="DG1641" s="154"/>
      <c r="DH1641" s="154"/>
      <c r="DI1641" s="154"/>
      <c r="DJ1641" s="154"/>
      <c r="DK1641" s="154"/>
      <c r="DL1641" s="154"/>
      <c r="DM1641" s="154"/>
      <c r="DN1641" s="154"/>
      <c r="DO1641" s="154"/>
      <c r="DP1641" s="154"/>
      <c r="DQ1641" s="154"/>
      <c r="DR1641" s="154"/>
      <c r="DS1641" s="154"/>
      <c r="DT1641" s="154"/>
      <c r="DU1641" s="154"/>
      <c r="DV1641" s="154"/>
      <c r="DW1641" s="154"/>
      <c r="DX1641" s="154"/>
      <c r="DY1641" s="154"/>
      <c r="DZ1641" s="154"/>
      <c r="EA1641" s="154"/>
      <c r="EB1641" s="154"/>
      <c r="EC1641" s="154"/>
      <c r="ED1641" s="154"/>
      <c r="EE1641" s="154"/>
      <c r="EF1641" s="154"/>
      <c r="EG1641" s="154"/>
      <c r="EH1641" s="154"/>
      <c r="EI1641" s="154"/>
      <c r="EJ1641" s="154"/>
      <c r="EK1641" s="154"/>
      <c r="EL1641" s="154"/>
      <c r="EM1641" s="154"/>
      <c r="EN1641" s="154"/>
      <c r="EO1641" s="154"/>
      <c r="EP1641" s="154"/>
      <c r="EQ1641" s="154"/>
      <c r="ER1641" s="154"/>
      <c r="ES1641" s="154"/>
      <c r="ET1641" s="154"/>
      <c r="EU1641" s="154"/>
      <c r="EV1641" s="154"/>
    </row>
    <row r="1642" spans="32:152" ht="12.75">
      <c r="AF1642" s="154"/>
      <c r="AG1642" s="154"/>
      <c r="AH1642" s="154"/>
      <c r="AI1642" s="154"/>
      <c r="AJ1642" s="154"/>
      <c r="AK1642" s="154"/>
      <c r="AL1642" s="154"/>
      <c r="AM1642" s="154"/>
      <c r="AN1642" s="154"/>
      <c r="AO1642" s="154"/>
      <c r="AP1642" s="154"/>
      <c r="AQ1642" s="154"/>
      <c r="AR1642" s="154"/>
      <c r="AS1642" s="154"/>
      <c r="AT1642" s="154"/>
      <c r="AU1642" s="154"/>
      <c r="AV1642" s="154"/>
      <c r="AW1642" s="154"/>
      <c r="AX1642" s="154"/>
      <c r="AY1642" s="154"/>
      <c r="AZ1642" s="154"/>
      <c r="BA1642" s="154"/>
      <c r="BB1642" s="154"/>
      <c r="BC1642" s="154"/>
      <c r="BD1642" s="154"/>
      <c r="BE1642" s="154"/>
      <c r="BF1642" s="154"/>
      <c r="BG1642" s="154"/>
      <c r="BH1642" s="154"/>
      <c r="BI1642" s="154"/>
      <c r="BJ1642" s="154"/>
      <c r="BK1642" s="154"/>
      <c r="BL1642" s="154"/>
      <c r="BM1642" s="154"/>
      <c r="BN1642" s="154"/>
      <c r="BO1642" s="154"/>
      <c r="BP1642" s="154"/>
      <c r="BQ1642" s="154"/>
      <c r="BR1642" s="154"/>
      <c r="BS1642" s="154"/>
      <c r="BT1642" s="154"/>
      <c r="BU1642" s="154"/>
      <c r="BV1642" s="154"/>
      <c r="BW1642" s="154"/>
      <c r="BX1642" s="154"/>
      <c r="BY1642" s="154"/>
      <c r="BZ1642" s="154"/>
      <c r="CA1642" s="154"/>
      <c r="CB1642" s="154"/>
      <c r="CC1642" s="154"/>
      <c r="CD1642" s="154"/>
      <c r="CE1642" s="154"/>
      <c r="CF1642" s="154"/>
      <c r="CG1642" s="154"/>
      <c r="CH1642" s="154"/>
      <c r="CI1642" s="154"/>
      <c r="CJ1642" s="154"/>
      <c r="CK1642" s="154"/>
      <c r="CL1642" s="154"/>
      <c r="CM1642" s="154"/>
      <c r="CN1642" s="154"/>
      <c r="CO1642" s="154"/>
      <c r="CP1642" s="154"/>
      <c r="CQ1642" s="154"/>
      <c r="CR1642" s="154"/>
      <c r="CS1642" s="154"/>
      <c r="CT1642" s="154"/>
      <c r="CU1642" s="154"/>
      <c r="CV1642" s="154"/>
      <c r="CW1642" s="154"/>
      <c r="CX1642" s="154"/>
      <c r="CY1642" s="154"/>
      <c r="CZ1642" s="154"/>
      <c r="DA1642" s="154"/>
      <c r="DB1642" s="154"/>
      <c r="DC1642" s="154"/>
      <c r="DD1642" s="154"/>
      <c r="DE1642" s="154"/>
      <c r="DF1642" s="154"/>
      <c r="DG1642" s="154"/>
      <c r="DH1642" s="154"/>
      <c r="DI1642" s="154"/>
      <c r="DJ1642" s="154"/>
      <c r="DK1642" s="154"/>
      <c r="DL1642" s="154"/>
      <c r="DM1642" s="154"/>
      <c r="DN1642" s="154"/>
      <c r="DO1642" s="154"/>
      <c r="DP1642" s="154"/>
      <c r="DQ1642" s="154"/>
      <c r="DR1642" s="154"/>
      <c r="DS1642" s="154"/>
      <c r="DT1642" s="154"/>
      <c r="DU1642" s="154"/>
      <c r="DV1642" s="154"/>
      <c r="DW1642" s="154"/>
      <c r="DX1642" s="154"/>
      <c r="DY1642" s="154"/>
      <c r="DZ1642" s="154"/>
      <c r="EA1642" s="154"/>
      <c r="EB1642" s="154"/>
      <c r="EC1642" s="154"/>
      <c r="ED1642" s="154"/>
      <c r="EE1642" s="154"/>
      <c r="EF1642" s="154"/>
      <c r="EG1642" s="154"/>
      <c r="EH1642" s="154"/>
      <c r="EI1642" s="154"/>
      <c r="EJ1642" s="154"/>
      <c r="EK1642" s="154"/>
      <c r="EL1642" s="154"/>
      <c r="EM1642" s="154"/>
      <c r="EN1642" s="154"/>
      <c r="EO1642" s="154"/>
      <c r="EP1642" s="154"/>
      <c r="EQ1642" s="154"/>
      <c r="ER1642" s="154"/>
      <c r="ES1642" s="154"/>
      <c r="ET1642" s="154"/>
      <c r="EU1642" s="154"/>
      <c r="EV1642" s="154"/>
    </row>
    <row r="1643" spans="32:152" ht="12.75">
      <c r="AF1643" s="154"/>
      <c r="AG1643" s="154"/>
      <c r="AH1643" s="154"/>
      <c r="AI1643" s="154"/>
      <c r="AJ1643" s="154"/>
      <c r="AK1643" s="154"/>
      <c r="AL1643" s="154"/>
      <c r="AM1643" s="154"/>
      <c r="AN1643" s="154"/>
      <c r="AO1643" s="154"/>
      <c r="AP1643" s="154"/>
      <c r="AQ1643" s="154"/>
      <c r="AR1643" s="154"/>
      <c r="AS1643" s="154"/>
      <c r="AT1643" s="154"/>
      <c r="AU1643" s="154"/>
      <c r="AV1643" s="154"/>
      <c r="AW1643" s="154"/>
      <c r="AX1643" s="154"/>
      <c r="AY1643" s="154"/>
      <c r="AZ1643" s="154"/>
      <c r="BA1643" s="154"/>
      <c r="BB1643" s="154"/>
      <c r="BC1643" s="154"/>
      <c r="BD1643" s="154"/>
      <c r="BE1643" s="154"/>
      <c r="BF1643" s="154"/>
      <c r="BG1643" s="154"/>
      <c r="BH1643" s="154"/>
      <c r="BI1643" s="154"/>
      <c r="BJ1643" s="154"/>
      <c r="BK1643" s="154"/>
      <c r="BL1643" s="154"/>
      <c r="BM1643" s="154"/>
      <c r="BN1643" s="154"/>
      <c r="BO1643" s="154"/>
      <c r="BP1643" s="154"/>
      <c r="BQ1643" s="154"/>
      <c r="BR1643" s="154"/>
      <c r="BS1643" s="154"/>
      <c r="BT1643" s="154"/>
      <c r="BU1643" s="154"/>
      <c r="BV1643" s="154"/>
      <c r="BW1643" s="154"/>
      <c r="BX1643" s="154"/>
      <c r="BY1643" s="154"/>
      <c r="BZ1643" s="154"/>
      <c r="CA1643" s="154"/>
      <c r="CB1643" s="154"/>
      <c r="CC1643" s="154"/>
      <c r="CD1643" s="154"/>
      <c r="CE1643" s="154"/>
      <c r="CF1643" s="154"/>
      <c r="CG1643" s="154"/>
      <c r="CH1643" s="154"/>
      <c r="CI1643" s="154"/>
      <c r="CJ1643" s="154"/>
      <c r="CK1643" s="154"/>
      <c r="CL1643" s="154"/>
      <c r="CM1643" s="154"/>
      <c r="CN1643" s="154"/>
      <c r="CO1643" s="154"/>
      <c r="CP1643" s="154"/>
      <c r="CQ1643" s="154"/>
      <c r="CR1643" s="154"/>
      <c r="CS1643" s="154"/>
      <c r="CT1643" s="154"/>
      <c r="CU1643" s="154"/>
      <c r="CV1643" s="154"/>
      <c r="CW1643" s="154"/>
      <c r="CX1643" s="154"/>
      <c r="CY1643" s="154"/>
      <c r="CZ1643" s="154"/>
      <c r="DA1643" s="154"/>
      <c r="DB1643" s="154"/>
      <c r="DC1643" s="154"/>
      <c r="DD1643" s="154"/>
      <c r="DE1643" s="154"/>
      <c r="DF1643" s="154"/>
      <c r="DG1643" s="154"/>
      <c r="DH1643" s="154"/>
      <c r="DI1643" s="154"/>
      <c r="DJ1643" s="154"/>
      <c r="DK1643" s="154"/>
      <c r="DL1643" s="154"/>
      <c r="DM1643" s="154"/>
      <c r="DN1643" s="154"/>
      <c r="DO1643" s="154"/>
      <c r="DP1643" s="154"/>
      <c r="DQ1643" s="154"/>
      <c r="DR1643" s="154"/>
      <c r="DS1643" s="154"/>
      <c r="DT1643" s="154"/>
      <c r="DU1643" s="154"/>
      <c r="DV1643" s="154"/>
      <c r="DW1643" s="154"/>
      <c r="DX1643" s="154"/>
      <c r="DY1643" s="154"/>
      <c r="DZ1643" s="154"/>
      <c r="EA1643" s="154"/>
      <c r="EB1643" s="154"/>
      <c r="EC1643" s="154"/>
      <c r="ED1643" s="154"/>
      <c r="EE1643" s="154"/>
      <c r="EF1643" s="154"/>
      <c r="EG1643" s="154"/>
      <c r="EH1643" s="154"/>
      <c r="EI1643" s="154"/>
      <c r="EJ1643" s="154"/>
      <c r="EK1643" s="154"/>
      <c r="EL1643" s="154"/>
      <c r="EM1643" s="154"/>
      <c r="EN1643" s="154"/>
      <c r="EO1643" s="154"/>
      <c r="EP1643" s="154"/>
      <c r="EQ1643" s="154"/>
      <c r="ER1643" s="154"/>
      <c r="ES1643" s="154"/>
      <c r="ET1643" s="154"/>
      <c r="EU1643" s="154"/>
      <c r="EV1643" s="154"/>
    </row>
    <row r="1644" spans="32:152" ht="12.75">
      <c r="AF1644" s="154"/>
      <c r="AG1644" s="154"/>
      <c r="AH1644" s="154"/>
      <c r="AI1644" s="154"/>
      <c r="AJ1644" s="154"/>
      <c r="AK1644" s="154"/>
      <c r="AL1644" s="154"/>
      <c r="AM1644" s="154"/>
      <c r="AN1644" s="154"/>
      <c r="AO1644" s="154"/>
      <c r="AP1644" s="154"/>
      <c r="AQ1644" s="154"/>
      <c r="AR1644" s="154"/>
      <c r="AS1644" s="154"/>
      <c r="AT1644" s="154"/>
      <c r="AU1644" s="154"/>
      <c r="AV1644" s="154"/>
      <c r="AW1644" s="154"/>
      <c r="AX1644" s="154"/>
      <c r="AY1644" s="154"/>
      <c r="AZ1644" s="154"/>
      <c r="BA1644" s="154"/>
      <c r="BB1644" s="154"/>
      <c r="BC1644" s="154"/>
      <c r="BD1644" s="154"/>
      <c r="BE1644" s="154"/>
      <c r="BF1644" s="154"/>
      <c r="BG1644" s="154"/>
      <c r="BH1644" s="154"/>
      <c r="BI1644" s="154"/>
      <c r="BJ1644" s="154"/>
      <c r="BK1644" s="154"/>
      <c r="BL1644" s="154"/>
      <c r="BM1644" s="154"/>
      <c r="BN1644" s="154"/>
      <c r="BO1644" s="154"/>
      <c r="BP1644" s="154"/>
      <c r="BQ1644" s="154"/>
      <c r="BR1644" s="154"/>
      <c r="BS1644" s="154"/>
      <c r="BT1644" s="154"/>
      <c r="BU1644" s="154"/>
      <c r="BV1644" s="154"/>
      <c r="BW1644" s="154"/>
      <c r="BX1644" s="154"/>
      <c r="BY1644" s="154"/>
      <c r="BZ1644" s="154"/>
      <c r="CA1644" s="154"/>
      <c r="CB1644" s="154"/>
      <c r="CC1644" s="154"/>
      <c r="CD1644" s="154"/>
      <c r="CE1644" s="154"/>
      <c r="CF1644" s="154"/>
      <c r="CG1644" s="154"/>
      <c r="CH1644" s="154"/>
      <c r="CI1644" s="154"/>
      <c r="CJ1644" s="154"/>
      <c r="CK1644" s="154"/>
      <c r="CL1644" s="154"/>
      <c r="CM1644" s="154"/>
      <c r="CN1644" s="154"/>
      <c r="CO1644" s="154"/>
      <c r="CP1644" s="154"/>
      <c r="CQ1644" s="154"/>
      <c r="CR1644" s="154"/>
      <c r="CS1644" s="154"/>
      <c r="CT1644" s="154"/>
      <c r="CU1644" s="154"/>
      <c r="CV1644" s="154"/>
      <c r="CW1644" s="154"/>
      <c r="CX1644" s="154"/>
      <c r="CY1644" s="154"/>
      <c r="CZ1644" s="154"/>
      <c r="DA1644" s="154"/>
      <c r="DB1644" s="154"/>
      <c r="DC1644" s="154"/>
      <c r="DD1644" s="154"/>
      <c r="DE1644" s="154"/>
      <c r="DF1644" s="154"/>
      <c r="DG1644" s="154"/>
      <c r="DH1644" s="154"/>
      <c r="DI1644" s="154"/>
      <c r="DJ1644" s="154"/>
      <c r="DK1644" s="154"/>
      <c r="DL1644" s="154"/>
      <c r="DM1644" s="154"/>
      <c r="DN1644" s="154"/>
      <c r="DO1644" s="154"/>
      <c r="DP1644" s="154"/>
      <c r="DQ1644" s="154"/>
      <c r="DR1644" s="154"/>
      <c r="DS1644" s="154"/>
      <c r="DT1644" s="154"/>
      <c r="DU1644" s="154"/>
      <c r="DV1644" s="154"/>
      <c r="DW1644" s="154"/>
      <c r="DX1644" s="154"/>
      <c r="DY1644" s="154"/>
      <c r="DZ1644" s="154"/>
      <c r="EA1644" s="154"/>
      <c r="EB1644" s="154"/>
      <c r="EC1644" s="154"/>
      <c r="ED1644" s="154"/>
      <c r="EE1644" s="154"/>
      <c r="EF1644" s="154"/>
      <c r="EG1644" s="154"/>
      <c r="EH1644" s="154"/>
      <c r="EI1644" s="154"/>
      <c r="EJ1644" s="154"/>
      <c r="EK1644" s="154"/>
      <c r="EL1644" s="154"/>
      <c r="EM1644" s="154"/>
      <c r="EN1644" s="154"/>
      <c r="EO1644" s="154"/>
      <c r="EP1644" s="154"/>
      <c r="EQ1644" s="154"/>
      <c r="ER1644" s="154"/>
      <c r="ES1644" s="154"/>
      <c r="ET1644" s="154"/>
      <c r="EU1644" s="154"/>
      <c r="EV1644" s="154"/>
    </row>
    <row r="1645" spans="32:152" ht="12.75">
      <c r="AF1645" s="154"/>
      <c r="AG1645" s="154"/>
      <c r="AH1645" s="154"/>
      <c r="AI1645" s="154"/>
      <c r="AJ1645" s="154"/>
      <c r="AK1645" s="154"/>
      <c r="AL1645" s="154"/>
      <c r="AM1645" s="154"/>
      <c r="AN1645" s="154"/>
      <c r="AO1645" s="154"/>
      <c r="AP1645" s="154"/>
      <c r="AQ1645" s="154"/>
      <c r="AR1645" s="154"/>
      <c r="AS1645" s="154"/>
      <c r="AT1645" s="154"/>
      <c r="AU1645" s="154"/>
      <c r="AV1645" s="154"/>
      <c r="AW1645" s="154"/>
      <c r="AX1645" s="154"/>
      <c r="AY1645" s="154"/>
      <c r="AZ1645" s="154"/>
      <c r="BA1645" s="154"/>
      <c r="BB1645" s="154"/>
      <c r="BC1645" s="154"/>
      <c r="BD1645" s="154"/>
      <c r="BE1645" s="154"/>
      <c r="BF1645" s="154"/>
      <c r="BG1645" s="154"/>
      <c r="BH1645" s="154"/>
      <c r="BI1645" s="154"/>
      <c r="BJ1645" s="154"/>
      <c r="BK1645" s="154"/>
      <c r="BL1645" s="154"/>
      <c r="BM1645" s="154"/>
      <c r="BN1645" s="154"/>
      <c r="BO1645" s="154"/>
      <c r="BP1645" s="154"/>
      <c r="BQ1645" s="154"/>
      <c r="BR1645" s="154"/>
      <c r="BS1645" s="154"/>
      <c r="BT1645" s="154"/>
      <c r="BU1645" s="154"/>
      <c r="BV1645" s="154"/>
      <c r="BW1645" s="154"/>
      <c r="BX1645" s="154"/>
      <c r="BY1645" s="154"/>
      <c r="BZ1645" s="154"/>
      <c r="CA1645" s="154"/>
      <c r="CB1645" s="154"/>
      <c r="CC1645" s="154"/>
      <c r="CD1645" s="154"/>
      <c r="CE1645" s="154"/>
      <c r="CF1645" s="154"/>
      <c r="CG1645" s="154"/>
      <c r="CH1645" s="154"/>
      <c r="CI1645" s="154"/>
      <c r="CJ1645" s="154"/>
      <c r="CK1645" s="154"/>
      <c r="CL1645" s="154"/>
      <c r="CM1645" s="154"/>
      <c r="CN1645" s="154"/>
      <c r="CO1645" s="154"/>
      <c r="CP1645" s="154"/>
      <c r="CQ1645" s="154"/>
      <c r="CR1645" s="154"/>
      <c r="CS1645" s="154"/>
      <c r="CT1645" s="154"/>
      <c r="CU1645" s="154"/>
      <c r="CV1645" s="154"/>
      <c r="CW1645" s="154"/>
      <c r="CX1645" s="154"/>
      <c r="CY1645" s="154"/>
      <c r="CZ1645" s="154"/>
      <c r="DA1645" s="154"/>
      <c r="DB1645" s="154"/>
      <c r="DC1645" s="154"/>
      <c r="DD1645" s="154"/>
      <c r="DE1645" s="154"/>
      <c r="DF1645" s="154"/>
      <c r="DG1645" s="154"/>
      <c r="DH1645" s="154"/>
      <c r="DI1645" s="154"/>
      <c r="DJ1645" s="154"/>
      <c r="DK1645" s="154"/>
      <c r="DL1645" s="154"/>
      <c r="DM1645" s="154"/>
      <c r="DN1645" s="154"/>
      <c r="DO1645" s="154"/>
      <c r="DP1645" s="154"/>
      <c r="DQ1645" s="154"/>
      <c r="DR1645" s="154"/>
      <c r="DS1645" s="154"/>
      <c r="DT1645" s="154"/>
      <c r="DU1645" s="154"/>
      <c r="DV1645" s="154"/>
      <c r="DW1645" s="154"/>
      <c r="DX1645" s="154"/>
      <c r="DY1645" s="154"/>
      <c r="DZ1645" s="154"/>
      <c r="EA1645" s="154"/>
      <c r="EB1645" s="154"/>
      <c r="EC1645" s="154"/>
      <c r="ED1645" s="154"/>
      <c r="EE1645" s="154"/>
      <c r="EF1645" s="154"/>
      <c r="EG1645" s="154"/>
      <c r="EH1645" s="154"/>
      <c r="EI1645" s="154"/>
      <c r="EJ1645" s="154"/>
      <c r="EK1645" s="154"/>
      <c r="EL1645" s="154"/>
      <c r="EM1645" s="154"/>
      <c r="EN1645" s="154"/>
      <c r="EO1645" s="154"/>
      <c r="EP1645" s="154"/>
      <c r="EQ1645" s="154"/>
      <c r="ER1645" s="154"/>
      <c r="ES1645" s="154"/>
      <c r="ET1645" s="154"/>
      <c r="EU1645" s="154"/>
      <c r="EV1645" s="154"/>
    </row>
    <row r="1646" spans="32:152" ht="12.75">
      <c r="AF1646" s="154"/>
      <c r="AG1646" s="154"/>
      <c r="AH1646" s="154"/>
      <c r="AI1646" s="154"/>
      <c r="AJ1646" s="154"/>
      <c r="AK1646" s="154"/>
      <c r="AL1646" s="154"/>
      <c r="AM1646" s="154"/>
      <c r="AN1646" s="154"/>
      <c r="AO1646" s="154"/>
      <c r="AP1646" s="154"/>
      <c r="AQ1646" s="154"/>
      <c r="AR1646" s="154"/>
      <c r="AS1646" s="154"/>
      <c r="AT1646" s="154"/>
      <c r="AU1646" s="154"/>
      <c r="AV1646" s="154"/>
      <c r="AW1646" s="154"/>
      <c r="AX1646" s="154"/>
      <c r="AY1646" s="154"/>
      <c r="AZ1646" s="154"/>
      <c r="BA1646" s="154"/>
      <c r="BB1646" s="154"/>
      <c r="BC1646" s="154"/>
      <c r="BD1646" s="154"/>
      <c r="BE1646" s="154"/>
      <c r="BF1646" s="154"/>
      <c r="BG1646" s="154"/>
      <c r="BH1646" s="154"/>
      <c r="BI1646" s="154"/>
      <c r="BJ1646" s="154"/>
      <c r="BK1646" s="154"/>
      <c r="BL1646" s="154"/>
      <c r="BM1646" s="154"/>
      <c r="BN1646" s="154"/>
      <c r="BO1646" s="154"/>
      <c r="BP1646" s="154"/>
      <c r="BQ1646" s="154"/>
      <c r="BR1646" s="154"/>
      <c r="BS1646" s="154"/>
      <c r="BT1646" s="154"/>
      <c r="BU1646" s="154"/>
      <c r="BV1646" s="154"/>
      <c r="BW1646" s="154"/>
      <c r="BX1646" s="154"/>
      <c r="BY1646" s="154"/>
      <c r="BZ1646" s="154"/>
      <c r="CA1646" s="154"/>
      <c r="CB1646" s="154"/>
      <c r="CC1646" s="154"/>
      <c r="CD1646" s="154"/>
      <c r="CE1646" s="154"/>
      <c r="CF1646" s="154"/>
      <c r="CG1646" s="154"/>
      <c r="CH1646" s="154"/>
      <c r="CI1646" s="154"/>
      <c r="CJ1646" s="154"/>
      <c r="CK1646" s="154"/>
      <c r="CL1646" s="154"/>
      <c r="CM1646" s="154"/>
      <c r="CN1646" s="154"/>
      <c r="CO1646" s="154"/>
      <c r="CP1646" s="154"/>
      <c r="CQ1646" s="154"/>
      <c r="CR1646" s="154"/>
      <c r="CS1646" s="154"/>
      <c r="CT1646" s="154"/>
      <c r="CU1646" s="154"/>
      <c r="CV1646" s="154"/>
      <c r="CW1646" s="154"/>
      <c r="CX1646" s="154"/>
      <c r="CY1646" s="154"/>
      <c r="CZ1646" s="154"/>
      <c r="DA1646" s="154"/>
      <c r="DB1646" s="154"/>
      <c r="DC1646" s="154"/>
      <c r="DD1646" s="154"/>
      <c r="DE1646" s="154"/>
      <c r="DF1646" s="154"/>
      <c r="DG1646" s="154"/>
      <c r="DH1646" s="154"/>
      <c r="DI1646" s="154"/>
      <c r="DJ1646" s="154"/>
      <c r="DK1646" s="154"/>
      <c r="DL1646" s="154"/>
      <c r="DM1646" s="154"/>
      <c r="DN1646" s="154"/>
      <c r="DO1646" s="154"/>
      <c r="DP1646" s="154"/>
      <c r="DQ1646" s="154"/>
      <c r="DR1646" s="154"/>
      <c r="DS1646" s="154"/>
      <c r="DT1646" s="154"/>
      <c r="DU1646" s="154"/>
      <c r="DV1646" s="154"/>
      <c r="DW1646" s="154"/>
      <c r="DX1646" s="154"/>
      <c r="DY1646" s="154"/>
      <c r="DZ1646" s="154"/>
      <c r="EA1646" s="154"/>
      <c r="EB1646" s="154"/>
      <c r="EC1646" s="154"/>
      <c r="ED1646" s="154"/>
      <c r="EE1646" s="154"/>
      <c r="EF1646" s="154"/>
      <c r="EG1646" s="154"/>
      <c r="EH1646" s="154"/>
      <c r="EI1646" s="154"/>
      <c r="EJ1646" s="154"/>
      <c r="EK1646" s="154"/>
      <c r="EL1646" s="154"/>
      <c r="EM1646" s="154"/>
      <c r="EN1646" s="154"/>
      <c r="EO1646" s="154"/>
      <c r="EP1646" s="154"/>
      <c r="EQ1646" s="154"/>
      <c r="ER1646" s="154"/>
      <c r="ES1646" s="154"/>
      <c r="ET1646" s="154"/>
      <c r="EU1646" s="154"/>
      <c r="EV1646" s="154"/>
    </row>
    <row r="1647" spans="32:152" ht="12.75">
      <c r="AF1647" s="154"/>
      <c r="AG1647" s="154"/>
      <c r="AH1647" s="154"/>
      <c r="AI1647" s="154"/>
      <c r="AJ1647" s="154"/>
      <c r="AK1647" s="154"/>
      <c r="AL1647" s="154"/>
      <c r="AM1647" s="154"/>
      <c r="AN1647" s="154"/>
      <c r="AO1647" s="154"/>
      <c r="AP1647" s="154"/>
      <c r="AQ1647" s="154"/>
      <c r="AR1647" s="154"/>
      <c r="AS1647" s="154"/>
      <c r="AT1647" s="154"/>
      <c r="AU1647" s="154"/>
      <c r="AV1647" s="154"/>
      <c r="AW1647" s="154"/>
      <c r="AX1647" s="154"/>
      <c r="AY1647" s="154"/>
      <c r="AZ1647" s="154"/>
      <c r="BA1647" s="154"/>
      <c r="BB1647" s="154"/>
      <c r="BC1647" s="154"/>
      <c r="BD1647" s="154"/>
      <c r="BE1647" s="154"/>
      <c r="BF1647" s="154"/>
      <c r="BG1647" s="154"/>
      <c r="BH1647" s="154"/>
      <c r="BI1647" s="154"/>
      <c r="BJ1647" s="154"/>
      <c r="BK1647" s="154"/>
      <c r="BL1647" s="154"/>
      <c r="BM1647" s="154"/>
      <c r="BN1647" s="154"/>
      <c r="BO1647" s="154"/>
      <c r="BP1647" s="154"/>
      <c r="BQ1647" s="154"/>
      <c r="BR1647" s="154"/>
      <c r="BS1647" s="154"/>
      <c r="BT1647" s="154"/>
      <c r="BU1647" s="154"/>
      <c r="BV1647" s="154"/>
      <c r="BW1647" s="154"/>
      <c r="BX1647" s="154"/>
      <c r="BY1647" s="154"/>
      <c r="BZ1647" s="154"/>
      <c r="CA1647" s="154"/>
      <c r="CB1647" s="154"/>
      <c r="CC1647" s="154"/>
      <c r="CD1647" s="154"/>
      <c r="CE1647" s="154"/>
      <c r="CF1647" s="154"/>
      <c r="CG1647" s="154"/>
      <c r="CH1647" s="154"/>
      <c r="CI1647" s="154"/>
      <c r="CJ1647" s="154"/>
      <c r="CK1647" s="154"/>
      <c r="CL1647" s="154"/>
      <c r="CM1647" s="154"/>
      <c r="CN1647" s="154"/>
      <c r="CO1647" s="154"/>
      <c r="CP1647" s="154"/>
      <c r="CQ1647" s="154"/>
      <c r="CR1647" s="154"/>
      <c r="CS1647" s="154"/>
      <c r="CT1647" s="154"/>
      <c r="CU1647" s="154"/>
      <c r="CV1647" s="154"/>
      <c r="CW1647" s="154"/>
      <c r="CX1647" s="154"/>
      <c r="CY1647" s="154"/>
      <c r="CZ1647" s="154"/>
      <c r="DA1647" s="154"/>
      <c r="DB1647" s="154"/>
      <c r="DC1647" s="154"/>
      <c r="DD1647" s="154"/>
      <c r="DE1647" s="154"/>
      <c r="DF1647" s="154"/>
      <c r="DG1647" s="154"/>
      <c r="DH1647" s="154"/>
      <c r="DI1647" s="154"/>
      <c r="DJ1647" s="154"/>
      <c r="DK1647" s="154"/>
      <c r="DL1647" s="154"/>
      <c r="DM1647" s="154"/>
      <c r="DN1647" s="154"/>
      <c r="DO1647" s="154"/>
      <c r="DP1647" s="154"/>
      <c r="DQ1647" s="154"/>
      <c r="DR1647" s="154"/>
      <c r="DS1647" s="154"/>
      <c r="DT1647" s="154"/>
      <c r="DU1647" s="154"/>
      <c r="DV1647" s="154"/>
      <c r="DW1647" s="154"/>
      <c r="DX1647" s="154"/>
      <c r="DY1647" s="154"/>
      <c r="DZ1647" s="154"/>
      <c r="EA1647" s="154"/>
      <c r="EB1647" s="154"/>
      <c r="EC1647" s="154"/>
      <c r="ED1647" s="154"/>
      <c r="EE1647" s="154"/>
      <c r="EF1647" s="154"/>
      <c r="EG1647" s="154"/>
      <c r="EH1647" s="154"/>
      <c r="EI1647" s="154"/>
      <c r="EJ1647" s="154"/>
      <c r="EK1647" s="154"/>
      <c r="EL1647" s="154"/>
      <c r="EM1647" s="154"/>
      <c r="EN1647" s="154"/>
      <c r="EO1647" s="154"/>
      <c r="EP1647" s="154"/>
      <c r="EQ1647" s="154"/>
      <c r="ER1647" s="154"/>
      <c r="ES1647" s="154"/>
      <c r="ET1647" s="154"/>
      <c r="EU1647" s="154"/>
      <c r="EV1647" s="154"/>
    </row>
    <row r="1648" spans="32:152" ht="12.75">
      <c r="AF1648" s="154"/>
      <c r="AG1648" s="154"/>
      <c r="AH1648" s="154"/>
      <c r="AI1648" s="154"/>
      <c r="AJ1648" s="154"/>
      <c r="AK1648" s="154"/>
      <c r="AL1648" s="154"/>
      <c r="AM1648" s="154"/>
      <c r="AN1648" s="154"/>
      <c r="AO1648" s="154"/>
      <c r="AP1648" s="154"/>
      <c r="AQ1648" s="154"/>
      <c r="AR1648" s="154"/>
      <c r="AS1648" s="154"/>
      <c r="AT1648" s="154"/>
      <c r="AU1648" s="154"/>
      <c r="AV1648" s="154"/>
      <c r="AW1648" s="154"/>
      <c r="AX1648" s="154"/>
      <c r="AY1648" s="154"/>
      <c r="AZ1648" s="154"/>
      <c r="BA1648" s="154"/>
      <c r="BB1648" s="154"/>
      <c r="BC1648" s="154"/>
      <c r="BD1648" s="154"/>
      <c r="BE1648" s="154"/>
      <c r="BF1648" s="154"/>
      <c r="BG1648" s="154"/>
      <c r="BH1648" s="154"/>
      <c r="BI1648" s="154"/>
      <c r="BJ1648" s="154"/>
      <c r="BK1648" s="154"/>
      <c r="BL1648" s="154"/>
      <c r="BM1648" s="154"/>
      <c r="BN1648" s="154"/>
      <c r="BO1648" s="154"/>
      <c r="BP1648" s="154"/>
      <c r="BQ1648" s="154"/>
      <c r="BR1648" s="154"/>
      <c r="BS1648" s="154"/>
      <c r="BT1648" s="154"/>
      <c r="BU1648" s="154"/>
      <c r="BV1648" s="154"/>
      <c r="BW1648" s="154"/>
      <c r="BX1648" s="154"/>
      <c r="BY1648" s="154"/>
      <c r="BZ1648" s="154"/>
      <c r="CA1648" s="154"/>
      <c r="CB1648" s="154"/>
      <c r="CC1648" s="154"/>
      <c r="CD1648" s="154"/>
      <c r="CE1648" s="154"/>
      <c r="CF1648" s="154"/>
      <c r="CG1648" s="154"/>
      <c r="CH1648" s="154"/>
      <c r="CI1648" s="154"/>
      <c r="CJ1648" s="154"/>
      <c r="CK1648" s="154"/>
      <c r="CL1648" s="154"/>
      <c r="CM1648" s="154"/>
      <c r="CN1648" s="154"/>
      <c r="CO1648" s="154"/>
      <c r="CP1648" s="154"/>
      <c r="CQ1648" s="154"/>
      <c r="CR1648" s="154"/>
      <c r="CS1648" s="154"/>
      <c r="CT1648" s="154"/>
      <c r="CU1648" s="154"/>
      <c r="CV1648" s="154"/>
      <c r="CW1648" s="154"/>
      <c r="CX1648" s="154"/>
      <c r="CY1648" s="154"/>
      <c r="CZ1648" s="154"/>
      <c r="DA1648" s="154"/>
      <c r="DB1648" s="154"/>
      <c r="DC1648" s="154"/>
      <c r="DD1648" s="154"/>
      <c r="DE1648" s="154"/>
      <c r="DF1648" s="154"/>
      <c r="DG1648" s="154"/>
      <c r="DH1648" s="154"/>
      <c r="DI1648" s="154"/>
      <c r="DJ1648" s="154"/>
      <c r="DK1648" s="154"/>
      <c r="DL1648" s="154"/>
      <c r="DM1648" s="154"/>
      <c r="DN1648" s="154"/>
      <c r="DO1648" s="154"/>
      <c r="DP1648" s="154"/>
      <c r="DQ1648" s="154"/>
      <c r="DR1648" s="154"/>
      <c r="DS1648" s="154"/>
      <c r="DT1648" s="154"/>
      <c r="DU1648" s="154"/>
      <c r="DV1648" s="154"/>
      <c r="DW1648" s="154"/>
      <c r="DX1648" s="154"/>
      <c r="DY1648" s="154"/>
      <c r="DZ1648" s="154"/>
      <c r="EA1648" s="154"/>
      <c r="EB1648" s="154"/>
      <c r="EC1648" s="154"/>
      <c r="ED1648" s="154"/>
      <c r="EE1648" s="154"/>
      <c r="EF1648" s="154"/>
      <c r="EG1648" s="154"/>
      <c r="EH1648" s="154"/>
      <c r="EI1648" s="154"/>
      <c r="EJ1648" s="154"/>
      <c r="EK1648" s="154"/>
      <c r="EL1648" s="154"/>
      <c r="EM1648" s="154"/>
      <c r="EN1648" s="154"/>
      <c r="EO1648" s="154"/>
      <c r="EP1648" s="154"/>
      <c r="EQ1648" s="154"/>
      <c r="ER1648" s="154"/>
      <c r="ES1648" s="154"/>
      <c r="ET1648" s="154"/>
      <c r="EU1648" s="154"/>
      <c r="EV1648" s="154"/>
    </row>
    <row r="1649" spans="32:152" ht="12.75">
      <c r="AF1649" s="154"/>
      <c r="AG1649" s="154"/>
      <c r="AH1649" s="154"/>
      <c r="AI1649" s="154"/>
      <c r="AJ1649" s="154"/>
      <c r="AK1649" s="154"/>
      <c r="AL1649" s="154"/>
      <c r="AM1649" s="154"/>
      <c r="AN1649" s="154"/>
      <c r="AO1649" s="154"/>
      <c r="AP1649" s="154"/>
      <c r="AQ1649" s="154"/>
      <c r="AR1649" s="154"/>
      <c r="AS1649" s="154"/>
      <c r="AT1649" s="154"/>
      <c r="AU1649" s="154"/>
      <c r="AV1649" s="154"/>
      <c r="AW1649" s="154"/>
      <c r="AX1649" s="154"/>
      <c r="AY1649" s="154"/>
      <c r="AZ1649" s="154"/>
      <c r="BA1649" s="154"/>
      <c r="BB1649" s="154"/>
      <c r="BC1649" s="154"/>
      <c r="BD1649" s="154"/>
      <c r="BE1649" s="154"/>
      <c r="BF1649" s="154"/>
      <c r="BG1649" s="154"/>
      <c r="BH1649" s="154"/>
      <c r="BI1649" s="154"/>
      <c r="BJ1649" s="154"/>
      <c r="BK1649" s="154"/>
      <c r="BL1649" s="154"/>
      <c r="BM1649" s="154"/>
      <c r="BN1649" s="154"/>
      <c r="BO1649" s="154"/>
      <c r="BP1649" s="154"/>
      <c r="BQ1649" s="154"/>
      <c r="BR1649" s="154"/>
      <c r="BS1649" s="154"/>
      <c r="BT1649" s="154"/>
      <c r="BU1649" s="154"/>
      <c r="BV1649" s="154"/>
      <c r="BW1649" s="154"/>
      <c r="BX1649" s="154"/>
      <c r="BY1649" s="154"/>
      <c r="BZ1649" s="154"/>
      <c r="CA1649" s="154"/>
      <c r="CB1649" s="154"/>
      <c r="CC1649" s="154"/>
      <c r="CD1649" s="154"/>
      <c r="CE1649" s="154"/>
      <c r="CF1649" s="154"/>
      <c r="CG1649" s="154"/>
      <c r="CH1649" s="154"/>
      <c r="CI1649" s="154"/>
      <c r="CJ1649" s="154"/>
      <c r="CK1649" s="154"/>
      <c r="CL1649" s="154"/>
      <c r="CM1649" s="154"/>
      <c r="CN1649" s="154"/>
      <c r="CO1649" s="154"/>
      <c r="CP1649" s="154"/>
      <c r="CQ1649" s="154"/>
      <c r="CR1649" s="154"/>
      <c r="CS1649" s="154"/>
      <c r="CT1649" s="154"/>
      <c r="CU1649" s="154"/>
      <c r="CV1649" s="154"/>
      <c r="CW1649" s="154"/>
      <c r="CX1649" s="154"/>
      <c r="CY1649" s="154"/>
      <c r="CZ1649" s="154"/>
      <c r="DA1649" s="154"/>
      <c r="DB1649" s="154"/>
      <c r="DC1649" s="154"/>
      <c r="DD1649" s="154"/>
      <c r="DE1649" s="154"/>
      <c r="DF1649" s="154"/>
      <c r="DG1649" s="154"/>
      <c r="DH1649" s="154"/>
      <c r="DI1649" s="154"/>
      <c r="DJ1649" s="154"/>
      <c r="DK1649" s="154"/>
      <c r="DL1649" s="154"/>
      <c r="DM1649" s="154"/>
      <c r="DN1649" s="154"/>
      <c r="DO1649" s="154"/>
      <c r="DP1649" s="154"/>
      <c r="DQ1649" s="154"/>
      <c r="DR1649" s="154"/>
      <c r="DS1649" s="154"/>
      <c r="DT1649" s="154"/>
      <c r="DU1649" s="154"/>
      <c r="DV1649" s="154"/>
      <c r="DW1649" s="154"/>
      <c r="DX1649" s="154"/>
      <c r="DY1649" s="154"/>
      <c r="DZ1649" s="154"/>
      <c r="EA1649" s="154"/>
      <c r="EB1649" s="154"/>
      <c r="EC1649" s="154"/>
      <c r="ED1649" s="154"/>
      <c r="EE1649" s="154"/>
      <c r="EF1649" s="154"/>
      <c r="EG1649" s="154"/>
      <c r="EH1649" s="154"/>
      <c r="EI1649" s="154"/>
      <c r="EJ1649" s="154"/>
      <c r="EK1649" s="154"/>
      <c r="EL1649" s="154"/>
      <c r="EM1649" s="154"/>
      <c r="EN1649" s="154"/>
      <c r="EO1649" s="154"/>
      <c r="EP1649" s="154"/>
      <c r="EQ1649" s="154"/>
      <c r="ER1649" s="154"/>
      <c r="ES1649" s="154"/>
      <c r="ET1649" s="154"/>
      <c r="EU1649" s="154"/>
      <c r="EV1649" s="154"/>
    </row>
    <row r="1650" spans="32:152" ht="12.75">
      <c r="AF1650" s="154"/>
      <c r="AG1650" s="154"/>
      <c r="AH1650" s="154"/>
      <c r="AI1650" s="154"/>
      <c r="AJ1650" s="154"/>
      <c r="AK1650" s="154"/>
      <c r="AL1650" s="154"/>
      <c r="AM1650" s="154"/>
      <c r="AN1650" s="154"/>
      <c r="AO1650" s="154"/>
      <c r="AP1650" s="154"/>
      <c r="AQ1650" s="154"/>
      <c r="AR1650" s="154"/>
      <c r="AS1650" s="154"/>
      <c r="AT1650" s="154"/>
      <c r="AU1650" s="154"/>
      <c r="AV1650" s="154"/>
      <c r="AW1650" s="154"/>
      <c r="AX1650" s="154"/>
      <c r="AY1650" s="154"/>
      <c r="AZ1650" s="154"/>
      <c r="BA1650" s="154"/>
      <c r="BB1650" s="154"/>
      <c r="BC1650" s="154"/>
      <c r="BD1650" s="154"/>
      <c r="BE1650" s="154"/>
      <c r="BF1650" s="154"/>
      <c r="BG1650" s="154"/>
      <c r="BH1650" s="154"/>
      <c r="BI1650" s="154"/>
      <c r="BJ1650" s="154"/>
      <c r="BK1650" s="154"/>
      <c r="BL1650" s="154"/>
      <c r="BM1650" s="154"/>
      <c r="BN1650" s="154"/>
      <c r="BO1650" s="154"/>
      <c r="BP1650" s="154"/>
      <c r="BQ1650" s="154"/>
      <c r="BR1650" s="154"/>
      <c r="BS1650" s="154"/>
      <c r="BT1650" s="154"/>
      <c r="BU1650" s="154"/>
      <c r="BV1650" s="154"/>
      <c r="BW1650" s="154"/>
      <c r="BX1650" s="154"/>
      <c r="BY1650" s="154"/>
      <c r="BZ1650" s="154"/>
      <c r="CA1650" s="154"/>
      <c r="CB1650" s="154"/>
      <c r="CC1650" s="154"/>
      <c r="CD1650" s="154"/>
      <c r="CE1650" s="154"/>
      <c r="CF1650" s="154"/>
      <c r="CG1650" s="154"/>
      <c r="CH1650" s="154"/>
      <c r="CI1650" s="154"/>
      <c r="CJ1650" s="154"/>
      <c r="CK1650" s="154"/>
      <c r="CL1650" s="154"/>
      <c r="CM1650" s="154"/>
      <c r="CN1650" s="154"/>
      <c r="CO1650" s="154"/>
      <c r="CP1650" s="154"/>
      <c r="CQ1650" s="154"/>
      <c r="CR1650" s="154"/>
      <c r="CS1650" s="154"/>
      <c r="CT1650" s="154"/>
      <c r="CU1650" s="154"/>
      <c r="CV1650" s="154"/>
      <c r="CW1650" s="154"/>
      <c r="CX1650" s="154"/>
      <c r="CY1650" s="154"/>
      <c r="CZ1650" s="154"/>
      <c r="DA1650" s="154"/>
      <c r="DB1650" s="154"/>
      <c r="DC1650" s="154"/>
      <c r="DD1650" s="154"/>
      <c r="DE1650" s="154"/>
      <c r="DF1650" s="154"/>
      <c r="DG1650" s="154"/>
      <c r="DH1650" s="154"/>
      <c r="DI1650" s="154"/>
      <c r="DJ1650" s="154"/>
      <c r="DK1650" s="154"/>
      <c r="DL1650" s="154"/>
      <c r="DM1650" s="154"/>
      <c r="DN1650" s="154"/>
      <c r="DO1650" s="154"/>
      <c r="DP1650" s="154"/>
      <c r="DQ1650" s="154"/>
      <c r="DR1650" s="154"/>
      <c r="DS1650" s="154"/>
      <c r="DT1650" s="154"/>
      <c r="DU1650" s="154"/>
      <c r="DV1650" s="154"/>
      <c r="DW1650" s="154"/>
      <c r="DX1650" s="154"/>
      <c r="DY1650" s="154"/>
      <c r="DZ1650" s="154"/>
      <c r="EA1650" s="154"/>
      <c r="EB1650" s="154"/>
      <c r="EC1650" s="154"/>
      <c r="ED1650" s="154"/>
      <c r="EE1650" s="154"/>
      <c r="EF1650" s="154"/>
      <c r="EG1650" s="154"/>
      <c r="EH1650" s="154"/>
      <c r="EI1650" s="154"/>
      <c r="EJ1650" s="154"/>
      <c r="EK1650" s="154"/>
      <c r="EL1650" s="154"/>
      <c r="EM1650" s="154"/>
      <c r="EN1650" s="154"/>
      <c r="EO1650" s="154"/>
      <c r="EP1650" s="154"/>
      <c r="EQ1650" s="154"/>
      <c r="ER1650" s="154"/>
      <c r="ES1650" s="154"/>
      <c r="ET1650" s="154"/>
      <c r="EU1650" s="154"/>
      <c r="EV1650" s="154"/>
    </row>
    <row r="1651" spans="32:152" ht="12.75">
      <c r="AF1651" s="154"/>
      <c r="AG1651" s="154"/>
      <c r="AH1651" s="154"/>
      <c r="AI1651" s="154"/>
      <c r="AJ1651" s="154"/>
      <c r="AK1651" s="154"/>
      <c r="AL1651" s="154"/>
      <c r="AM1651" s="154"/>
      <c r="AN1651" s="154"/>
      <c r="AO1651" s="154"/>
      <c r="AP1651" s="154"/>
      <c r="AQ1651" s="154"/>
      <c r="AR1651" s="154"/>
      <c r="AS1651" s="154"/>
      <c r="AT1651" s="154"/>
      <c r="AU1651" s="154"/>
      <c r="AV1651" s="154"/>
      <c r="AW1651" s="154"/>
      <c r="AX1651" s="154"/>
      <c r="AY1651" s="154"/>
      <c r="AZ1651" s="154"/>
      <c r="BA1651" s="154"/>
      <c r="BB1651" s="154"/>
      <c r="BC1651" s="154"/>
      <c r="BD1651" s="154"/>
      <c r="BE1651" s="154"/>
      <c r="BF1651" s="154"/>
      <c r="BG1651" s="154"/>
      <c r="BH1651" s="154"/>
      <c r="BI1651" s="154"/>
      <c r="BJ1651" s="154"/>
      <c r="BK1651" s="154"/>
      <c r="BL1651" s="154"/>
      <c r="BM1651" s="154"/>
      <c r="BN1651" s="154"/>
      <c r="BO1651" s="154"/>
      <c r="BP1651" s="154"/>
      <c r="BQ1651" s="154"/>
      <c r="BR1651" s="154"/>
      <c r="BS1651" s="154"/>
      <c r="BT1651" s="154"/>
      <c r="BU1651" s="154"/>
      <c r="BV1651" s="154"/>
      <c r="BW1651" s="154"/>
      <c r="BX1651" s="154"/>
      <c r="BY1651" s="154"/>
      <c r="BZ1651" s="154"/>
      <c r="CA1651" s="154"/>
      <c r="CB1651" s="154"/>
      <c r="CC1651" s="154"/>
      <c r="CD1651" s="154"/>
      <c r="CE1651" s="154"/>
      <c r="CF1651" s="154"/>
      <c r="CG1651" s="154"/>
      <c r="CH1651" s="154"/>
      <c r="CI1651" s="154"/>
      <c r="CJ1651" s="154"/>
      <c r="CK1651" s="154"/>
      <c r="CL1651" s="154"/>
      <c r="CM1651" s="154"/>
      <c r="CN1651" s="154"/>
      <c r="CO1651" s="154"/>
      <c r="CP1651" s="154"/>
      <c r="CQ1651" s="154"/>
      <c r="CR1651" s="154"/>
      <c r="CS1651" s="154"/>
      <c r="CT1651" s="154"/>
      <c r="CU1651" s="154"/>
      <c r="CV1651" s="154"/>
      <c r="CW1651" s="154"/>
      <c r="CX1651" s="154"/>
      <c r="CY1651" s="154"/>
      <c r="CZ1651" s="154"/>
      <c r="DA1651" s="154"/>
      <c r="DB1651" s="154"/>
      <c r="DC1651" s="154"/>
      <c r="DD1651" s="154"/>
      <c r="DE1651" s="154"/>
      <c r="DF1651" s="154"/>
      <c r="DG1651" s="154"/>
      <c r="DH1651" s="154"/>
      <c r="DI1651" s="154"/>
      <c r="DJ1651" s="154"/>
      <c r="DK1651" s="154"/>
      <c r="DL1651" s="154"/>
      <c r="DM1651" s="154"/>
      <c r="DN1651" s="154"/>
      <c r="DO1651" s="154"/>
      <c r="DP1651" s="154"/>
      <c r="DQ1651" s="154"/>
      <c r="DR1651" s="154"/>
      <c r="DS1651" s="154"/>
      <c r="DT1651" s="154"/>
      <c r="DU1651" s="154"/>
      <c r="DV1651" s="154"/>
      <c r="DW1651" s="154"/>
      <c r="DX1651" s="154"/>
      <c r="DY1651" s="154"/>
      <c r="DZ1651" s="154"/>
      <c r="EA1651" s="154"/>
      <c r="EB1651" s="154"/>
      <c r="EC1651" s="154"/>
      <c r="ED1651" s="154"/>
      <c r="EE1651" s="154"/>
      <c r="EF1651" s="154"/>
      <c r="EG1651" s="154"/>
      <c r="EH1651" s="154"/>
      <c r="EI1651" s="154"/>
      <c r="EJ1651" s="154"/>
      <c r="EK1651" s="154"/>
      <c r="EL1651" s="154"/>
      <c r="EM1651" s="154"/>
      <c r="EN1651" s="154"/>
      <c r="EO1651" s="154"/>
      <c r="EP1651" s="154"/>
      <c r="EQ1651" s="154"/>
      <c r="ER1651" s="154"/>
      <c r="ES1651" s="154"/>
      <c r="ET1651" s="154"/>
      <c r="EU1651" s="154"/>
      <c r="EV1651" s="154"/>
    </row>
    <row r="1652" spans="32:152" ht="12.75">
      <c r="AF1652" s="154"/>
      <c r="AG1652" s="154"/>
      <c r="AH1652" s="154"/>
      <c r="AI1652" s="154"/>
      <c r="AJ1652" s="154"/>
      <c r="AK1652" s="154"/>
      <c r="AL1652" s="154"/>
      <c r="AM1652" s="154"/>
      <c r="AN1652" s="154"/>
      <c r="AO1652" s="154"/>
      <c r="AP1652" s="154"/>
      <c r="AQ1652" s="154"/>
      <c r="AR1652" s="154"/>
      <c r="AS1652" s="154"/>
      <c r="AT1652" s="154"/>
      <c r="AU1652" s="154"/>
      <c r="AV1652" s="154"/>
      <c r="AW1652" s="154"/>
      <c r="AX1652" s="154"/>
      <c r="AY1652" s="154"/>
      <c r="AZ1652" s="154"/>
      <c r="BA1652" s="154"/>
      <c r="BB1652" s="154"/>
      <c r="BC1652" s="154"/>
      <c r="BD1652" s="154"/>
      <c r="BE1652" s="154"/>
      <c r="BF1652" s="154"/>
      <c r="BG1652" s="154"/>
      <c r="BH1652" s="154"/>
      <c r="BI1652" s="154"/>
      <c r="BJ1652" s="154"/>
      <c r="BK1652" s="154"/>
      <c r="BL1652" s="154"/>
      <c r="BM1652" s="154"/>
      <c r="BN1652" s="154"/>
      <c r="BO1652" s="154"/>
      <c r="BP1652" s="154"/>
      <c r="BQ1652" s="154"/>
      <c r="BR1652" s="154"/>
      <c r="BS1652" s="154"/>
      <c r="BT1652" s="154"/>
      <c r="BU1652" s="154"/>
      <c r="BV1652" s="154"/>
      <c r="BW1652" s="154"/>
      <c r="BX1652" s="154"/>
      <c r="BY1652" s="154"/>
      <c r="BZ1652" s="154"/>
      <c r="CA1652" s="154"/>
      <c r="CB1652" s="154"/>
      <c r="CC1652" s="154"/>
      <c r="CD1652" s="154"/>
      <c r="CE1652" s="154"/>
      <c r="CF1652" s="154"/>
      <c r="CG1652" s="154"/>
      <c r="CH1652" s="154"/>
      <c r="CI1652" s="154"/>
      <c r="CJ1652" s="154"/>
      <c r="CK1652" s="154"/>
      <c r="CL1652" s="154"/>
      <c r="CM1652" s="154"/>
      <c r="CN1652" s="154"/>
      <c r="CO1652" s="154"/>
      <c r="CP1652" s="154"/>
      <c r="CQ1652" s="154"/>
      <c r="CR1652" s="154"/>
      <c r="CS1652" s="154"/>
      <c r="CT1652" s="154"/>
      <c r="CU1652" s="154"/>
      <c r="CV1652" s="154"/>
      <c r="CW1652" s="154"/>
      <c r="CX1652" s="154"/>
      <c r="CY1652" s="154"/>
      <c r="CZ1652" s="154"/>
      <c r="DA1652" s="154"/>
      <c r="DB1652" s="154"/>
      <c r="DC1652" s="154"/>
      <c r="DD1652" s="154"/>
      <c r="DE1652" s="154"/>
      <c r="DF1652" s="154"/>
      <c r="DG1652" s="154"/>
      <c r="DH1652" s="154"/>
      <c r="DI1652" s="154"/>
      <c r="DJ1652" s="154"/>
      <c r="DK1652" s="154"/>
      <c r="DL1652" s="154"/>
      <c r="DM1652" s="154"/>
      <c r="DN1652" s="154"/>
      <c r="DO1652" s="154"/>
      <c r="DP1652" s="154"/>
      <c r="DQ1652" s="154"/>
      <c r="DR1652" s="154"/>
      <c r="DS1652" s="154"/>
      <c r="DT1652" s="154"/>
      <c r="DU1652" s="154"/>
      <c r="DV1652" s="154"/>
      <c r="DW1652" s="154"/>
      <c r="DX1652" s="154"/>
      <c r="DY1652" s="154"/>
      <c r="DZ1652" s="154"/>
      <c r="EA1652" s="154"/>
      <c r="EB1652" s="154"/>
      <c r="EC1652" s="154"/>
      <c r="ED1652" s="154"/>
      <c r="EE1652" s="154"/>
      <c r="EF1652" s="154"/>
      <c r="EG1652" s="154"/>
      <c r="EH1652" s="154"/>
      <c r="EI1652" s="154"/>
      <c r="EJ1652" s="154"/>
      <c r="EK1652" s="154"/>
      <c r="EL1652" s="154"/>
      <c r="EM1652" s="154"/>
      <c r="EN1652" s="154"/>
      <c r="EO1652" s="154"/>
      <c r="EP1652" s="154"/>
      <c r="EQ1652" s="154"/>
      <c r="ER1652" s="154"/>
      <c r="ES1652" s="154"/>
      <c r="ET1652" s="154"/>
      <c r="EU1652" s="154"/>
      <c r="EV1652" s="154"/>
    </row>
    <row r="1653" spans="32:152" ht="12.75">
      <c r="AF1653" s="154"/>
      <c r="AG1653" s="154"/>
      <c r="AH1653" s="154"/>
      <c r="AI1653" s="154"/>
      <c r="AJ1653" s="154"/>
      <c r="AK1653" s="154"/>
      <c r="AL1653" s="154"/>
      <c r="AM1653" s="154"/>
      <c r="AN1653" s="154"/>
      <c r="AO1653" s="154"/>
      <c r="AP1653" s="154"/>
      <c r="AQ1653" s="154"/>
      <c r="AR1653" s="154"/>
      <c r="AS1653" s="154"/>
      <c r="AT1653" s="154"/>
      <c r="AU1653" s="154"/>
      <c r="AV1653" s="154"/>
      <c r="AW1653" s="154"/>
      <c r="AX1653" s="154"/>
      <c r="AY1653" s="154"/>
      <c r="AZ1653" s="154"/>
      <c r="BA1653" s="154"/>
      <c r="BB1653" s="154"/>
      <c r="BC1653" s="154"/>
      <c r="BD1653" s="154"/>
      <c r="BE1653" s="154"/>
      <c r="BF1653" s="154"/>
      <c r="BG1653" s="154"/>
      <c r="BH1653" s="154"/>
      <c r="BI1653" s="154"/>
      <c r="BJ1653" s="154"/>
      <c r="BK1653" s="154"/>
      <c r="BL1653" s="154"/>
      <c r="BM1653" s="154"/>
      <c r="BN1653" s="154"/>
      <c r="BO1653" s="154"/>
      <c r="BP1653" s="154"/>
      <c r="BQ1653" s="154"/>
      <c r="BR1653" s="154"/>
      <c r="BS1653" s="154"/>
      <c r="BT1653" s="154"/>
      <c r="BU1653" s="154"/>
      <c r="BV1653" s="154"/>
      <c r="BW1653" s="154"/>
      <c r="BX1653" s="154"/>
      <c r="BY1653" s="154"/>
      <c r="BZ1653" s="154"/>
      <c r="CA1653" s="154"/>
      <c r="CB1653" s="154"/>
      <c r="CC1653" s="154"/>
      <c r="CD1653" s="154"/>
      <c r="CE1653" s="154"/>
      <c r="CF1653" s="154"/>
      <c r="CG1653" s="154"/>
      <c r="CH1653" s="154"/>
      <c r="CI1653" s="154"/>
      <c r="CJ1653" s="154"/>
      <c r="CK1653" s="154"/>
      <c r="CL1653" s="154"/>
      <c r="CM1653" s="154"/>
      <c r="CN1653" s="154"/>
      <c r="CO1653" s="154"/>
      <c r="CP1653" s="154"/>
      <c r="CQ1653" s="154"/>
      <c r="CR1653" s="154"/>
      <c r="CS1653" s="154"/>
      <c r="CT1653" s="154"/>
      <c r="CU1653" s="154"/>
      <c r="CV1653" s="154"/>
      <c r="CW1653" s="154"/>
      <c r="CX1653" s="154"/>
      <c r="CY1653" s="154"/>
      <c r="CZ1653" s="154"/>
      <c r="DA1653" s="154"/>
      <c r="DB1653" s="154"/>
      <c r="DC1653" s="154"/>
      <c r="DD1653" s="154"/>
      <c r="DE1653" s="154"/>
      <c r="DF1653" s="154"/>
      <c r="DG1653" s="154"/>
      <c r="DH1653" s="154"/>
      <c r="DI1653" s="154"/>
      <c r="DJ1653" s="154"/>
      <c r="DK1653" s="154"/>
      <c r="DL1653" s="154"/>
      <c r="DM1653" s="154"/>
      <c r="DN1653" s="154"/>
      <c r="DO1653" s="154"/>
      <c r="DP1653" s="154"/>
      <c r="DQ1653" s="154"/>
      <c r="DR1653" s="154"/>
      <c r="DS1653" s="154"/>
      <c r="DT1653" s="154"/>
      <c r="DU1653" s="154"/>
      <c r="DV1653" s="154"/>
      <c r="DW1653" s="154"/>
      <c r="DX1653" s="154"/>
      <c r="DY1653" s="154"/>
      <c r="DZ1653" s="154"/>
      <c r="EA1653" s="154"/>
      <c r="EB1653" s="154"/>
      <c r="EC1653" s="154"/>
      <c r="ED1653" s="154"/>
      <c r="EE1653" s="154"/>
      <c r="EF1653" s="154"/>
      <c r="EG1653" s="154"/>
      <c r="EH1653" s="154"/>
      <c r="EI1653" s="154"/>
      <c r="EJ1653" s="154"/>
      <c r="EK1653" s="154"/>
      <c r="EL1653" s="154"/>
      <c r="EM1653" s="154"/>
      <c r="EN1653" s="154"/>
      <c r="EO1653" s="154"/>
      <c r="EP1653" s="154"/>
      <c r="EQ1653" s="154"/>
      <c r="ER1653" s="154"/>
      <c r="ES1653" s="154"/>
      <c r="ET1653" s="154"/>
      <c r="EU1653" s="154"/>
      <c r="EV1653" s="154"/>
    </row>
    <row r="1654" spans="32:152" ht="12.75">
      <c r="AF1654" s="154"/>
      <c r="AG1654" s="154"/>
      <c r="AH1654" s="154"/>
      <c r="AI1654" s="154"/>
      <c r="AJ1654" s="154"/>
      <c r="AK1654" s="154"/>
      <c r="AL1654" s="154"/>
      <c r="AM1654" s="154"/>
      <c r="AN1654" s="154"/>
      <c r="AO1654" s="154"/>
      <c r="AP1654" s="154"/>
      <c r="AQ1654" s="154"/>
      <c r="AR1654" s="154"/>
      <c r="AS1654" s="154"/>
      <c r="AT1654" s="154"/>
      <c r="AU1654" s="154"/>
      <c r="AV1654" s="154"/>
      <c r="AW1654" s="154"/>
      <c r="AX1654" s="154"/>
      <c r="AY1654" s="154"/>
      <c r="AZ1654" s="154"/>
      <c r="BA1654" s="154"/>
      <c r="BB1654" s="154"/>
      <c r="BC1654" s="154"/>
      <c r="BD1654" s="154"/>
      <c r="BE1654" s="154"/>
      <c r="BF1654" s="154"/>
      <c r="BG1654" s="154"/>
      <c r="BH1654" s="154"/>
      <c r="BI1654" s="154"/>
      <c r="BJ1654" s="154"/>
      <c r="BK1654" s="154"/>
      <c r="BL1654" s="154"/>
      <c r="BM1654" s="154"/>
      <c r="BN1654" s="154"/>
      <c r="BO1654" s="154"/>
      <c r="BP1654" s="154"/>
      <c r="BQ1654" s="154"/>
      <c r="BR1654" s="154"/>
      <c r="BS1654" s="154"/>
      <c r="BT1654" s="154"/>
      <c r="BU1654" s="154"/>
      <c r="BV1654" s="154"/>
      <c r="BW1654" s="154"/>
      <c r="BX1654" s="154"/>
      <c r="BY1654" s="154"/>
      <c r="BZ1654" s="154"/>
      <c r="CA1654" s="154"/>
      <c r="CB1654" s="154"/>
      <c r="CC1654" s="154"/>
      <c r="CD1654" s="154"/>
      <c r="CE1654" s="154"/>
      <c r="CF1654" s="154"/>
      <c r="CG1654" s="154"/>
      <c r="CH1654" s="154"/>
      <c r="CI1654" s="154"/>
      <c r="CJ1654" s="154"/>
      <c r="CK1654" s="154"/>
      <c r="CL1654" s="154"/>
      <c r="CM1654" s="154"/>
      <c r="CN1654" s="154"/>
      <c r="CO1654" s="154"/>
      <c r="CP1654" s="154"/>
      <c r="CQ1654" s="154"/>
      <c r="CR1654" s="154"/>
      <c r="CS1654" s="154"/>
      <c r="CT1654" s="154"/>
      <c r="CU1654" s="154"/>
      <c r="CV1654" s="154"/>
      <c r="CW1654" s="154"/>
      <c r="CX1654" s="154"/>
      <c r="CY1654" s="154"/>
      <c r="CZ1654" s="154"/>
      <c r="DA1654" s="154"/>
      <c r="DB1654" s="154"/>
      <c r="DC1654" s="154"/>
      <c r="DD1654" s="154"/>
      <c r="DE1654" s="154"/>
      <c r="DF1654" s="154"/>
      <c r="DG1654" s="154"/>
      <c r="DH1654" s="154"/>
      <c r="DI1654" s="154"/>
      <c r="DJ1654" s="154"/>
      <c r="DK1654" s="154"/>
      <c r="DL1654" s="154"/>
      <c r="DM1654" s="154"/>
      <c r="DN1654" s="154"/>
      <c r="DO1654" s="154"/>
      <c r="DP1654" s="154"/>
      <c r="DQ1654" s="154"/>
      <c r="DR1654" s="154"/>
      <c r="DS1654" s="154"/>
      <c r="DT1654" s="154"/>
      <c r="DU1654" s="154"/>
      <c r="DV1654" s="154"/>
      <c r="DW1654" s="154"/>
      <c r="DX1654" s="154"/>
      <c r="DY1654" s="154"/>
      <c r="DZ1654" s="154"/>
      <c r="EA1654" s="154"/>
      <c r="EB1654" s="154"/>
      <c r="EC1654" s="154"/>
      <c r="ED1654" s="154"/>
      <c r="EE1654" s="154"/>
      <c r="EF1654" s="154"/>
      <c r="EG1654" s="154"/>
      <c r="EH1654" s="154"/>
      <c r="EI1654" s="154"/>
      <c r="EJ1654" s="154"/>
      <c r="EK1654" s="154"/>
      <c r="EL1654" s="154"/>
      <c r="EM1654" s="154"/>
      <c r="EN1654" s="154"/>
      <c r="EO1654" s="154"/>
      <c r="EP1654" s="154"/>
      <c r="EQ1654" s="154"/>
      <c r="ER1654" s="154"/>
      <c r="ES1654" s="154"/>
      <c r="ET1654" s="154"/>
      <c r="EU1654" s="154"/>
      <c r="EV1654" s="154"/>
    </row>
    <row r="1655" spans="32:152" ht="12.75">
      <c r="AF1655" s="154"/>
      <c r="AG1655" s="154"/>
      <c r="AH1655" s="154"/>
      <c r="AI1655" s="154"/>
      <c r="AJ1655" s="154"/>
      <c r="AK1655" s="154"/>
      <c r="AL1655" s="154"/>
      <c r="AM1655" s="154"/>
      <c r="AN1655" s="154"/>
      <c r="AO1655" s="154"/>
      <c r="AP1655" s="154"/>
      <c r="AQ1655" s="154"/>
      <c r="AR1655" s="154"/>
      <c r="AS1655" s="154"/>
      <c r="AT1655" s="154"/>
      <c r="AU1655" s="154"/>
      <c r="AV1655" s="154"/>
      <c r="AW1655" s="154"/>
      <c r="AX1655" s="154"/>
      <c r="AY1655" s="154"/>
      <c r="AZ1655" s="154"/>
      <c r="BA1655" s="154"/>
      <c r="BB1655" s="154"/>
      <c r="BC1655" s="154"/>
      <c r="BD1655" s="154"/>
      <c r="BE1655" s="154"/>
      <c r="BF1655" s="154"/>
      <c r="BG1655" s="154"/>
      <c r="BH1655" s="154"/>
      <c r="BI1655" s="154"/>
      <c r="BJ1655" s="154"/>
      <c r="BK1655" s="154"/>
      <c r="BL1655" s="154"/>
      <c r="BM1655" s="154"/>
      <c r="BN1655" s="154"/>
      <c r="BO1655" s="154"/>
      <c r="BP1655" s="154"/>
      <c r="BQ1655" s="154"/>
      <c r="BR1655" s="154"/>
      <c r="BS1655" s="154"/>
      <c r="BT1655" s="154"/>
      <c r="BU1655" s="154"/>
      <c r="BV1655" s="154"/>
      <c r="BW1655" s="154"/>
      <c r="BX1655" s="154"/>
      <c r="BY1655" s="154"/>
      <c r="BZ1655" s="154"/>
      <c r="CA1655" s="154"/>
      <c r="CB1655" s="154"/>
      <c r="CC1655" s="154"/>
      <c r="CD1655" s="154"/>
      <c r="CE1655" s="154"/>
      <c r="CF1655" s="154"/>
      <c r="CG1655" s="154"/>
      <c r="CH1655" s="154"/>
      <c r="CI1655" s="154"/>
      <c r="CJ1655" s="154"/>
      <c r="CK1655" s="154"/>
      <c r="CL1655" s="154"/>
      <c r="CM1655" s="154"/>
      <c r="CN1655" s="154"/>
      <c r="CO1655" s="154"/>
      <c r="CP1655" s="154"/>
      <c r="CQ1655" s="154"/>
      <c r="CR1655" s="154"/>
      <c r="CS1655" s="154"/>
      <c r="CT1655" s="154"/>
      <c r="CU1655" s="154"/>
      <c r="CV1655" s="154"/>
      <c r="CW1655" s="154"/>
      <c r="CX1655" s="154"/>
      <c r="CY1655" s="154"/>
      <c r="CZ1655" s="154"/>
      <c r="DA1655" s="154"/>
      <c r="DB1655" s="154"/>
      <c r="DC1655" s="154"/>
      <c r="DD1655" s="154"/>
      <c r="DE1655" s="154"/>
      <c r="DF1655" s="154"/>
      <c r="DG1655" s="154"/>
      <c r="DH1655" s="154"/>
      <c r="DI1655" s="154"/>
      <c r="DJ1655" s="154"/>
      <c r="DK1655" s="154"/>
      <c r="DL1655" s="154"/>
      <c r="DM1655" s="154"/>
      <c r="DN1655" s="154"/>
      <c r="DO1655" s="154"/>
      <c r="DP1655" s="154"/>
      <c r="DQ1655" s="154"/>
      <c r="DR1655" s="154"/>
      <c r="DS1655" s="154"/>
      <c r="DT1655" s="154"/>
      <c r="DU1655" s="154"/>
      <c r="DV1655" s="154"/>
      <c r="DW1655" s="154"/>
      <c r="DX1655" s="154"/>
      <c r="DY1655" s="154"/>
      <c r="DZ1655" s="154"/>
      <c r="EA1655" s="154"/>
      <c r="EB1655" s="154"/>
      <c r="EC1655" s="154"/>
      <c r="ED1655" s="154"/>
      <c r="EE1655" s="154"/>
      <c r="EF1655" s="154"/>
      <c r="EG1655" s="154"/>
      <c r="EH1655" s="154"/>
      <c r="EI1655" s="154"/>
      <c r="EJ1655" s="154"/>
      <c r="EK1655" s="154"/>
      <c r="EL1655" s="154"/>
      <c r="EM1655" s="154"/>
      <c r="EN1655" s="154"/>
      <c r="EO1655" s="154"/>
      <c r="EP1655" s="154"/>
      <c r="EQ1655" s="154"/>
      <c r="ER1655" s="154"/>
      <c r="ES1655" s="154"/>
      <c r="ET1655" s="154"/>
      <c r="EU1655" s="154"/>
      <c r="EV1655" s="154"/>
    </row>
    <row r="1656" spans="32:152" ht="12.75">
      <c r="AF1656" s="154"/>
      <c r="AG1656" s="154"/>
      <c r="AH1656" s="154"/>
      <c r="AI1656" s="154"/>
      <c r="AJ1656" s="154"/>
      <c r="AK1656" s="154"/>
      <c r="AL1656" s="154"/>
      <c r="AM1656" s="154"/>
      <c r="AN1656" s="154"/>
      <c r="AO1656" s="154"/>
      <c r="AP1656" s="154"/>
      <c r="AQ1656" s="154"/>
      <c r="AR1656" s="154"/>
      <c r="AS1656" s="154"/>
      <c r="AT1656" s="154"/>
      <c r="AU1656" s="154"/>
      <c r="AV1656" s="154"/>
      <c r="AW1656" s="154"/>
      <c r="AX1656" s="154"/>
      <c r="AY1656" s="154"/>
      <c r="AZ1656" s="154"/>
      <c r="BA1656" s="154"/>
      <c r="BB1656" s="154"/>
      <c r="BC1656" s="154"/>
      <c r="BD1656" s="154"/>
      <c r="BE1656" s="154"/>
      <c r="BF1656" s="154"/>
      <c r="BG1656" s="154"/>
      <c r="BH1656" s="154"/>
      <c r="BI1656" s="154"/>
      <c r="BJ1656" s="154"/>
      <c r="BK1656" s="154"/>
      <c r="BL1656" s="154"/>
      <c r="BM1656" s="154"/>
      <c r="BN1656" s="154"/>
      <c r="BO1656" s="154"/>
      <c r="BP1656" s="154"/>
      <c r="BQ1656" s="154"/>
      <c r="BR1656" s="154"/>
      <c r="BS1656" s="154"/>
      <c r="BT1656" s="154"/>
      <c r="BU1656" s="154"/>
      <c r="BV1656" s="154"/>
      <c r="BW1656" s="154"/>
      <c r="BX1656" s="154"/>
      <c r="BY1656" s="154"/>
      <c r="BZ1656" s="154"/>
      <c r="CA1656" s="154"/>
      <c r="CB1656" s="154"/>
      <c r="CC1656" s="154"/>
      <c r="CD1656" s="154"/>
      <c r="CE1656" s="154"/>
      <c r="CF1656" s="154"/>
      <c r="CG1656" s="154"/>
      <c r="CH1656" s="154"/>
      <c r="CI1656" s="154"/>
      <c r="CJ1656" s="154"/>
      <c r="CK1656" s="154"/>
      <c r="CL1656" s="154"/>
      <c r="CM1656" s="154"/>
      <c r="CN1656" s="154"/>
      <c r="CO1656" s="154"/>
      <c r="CP1656" s="154"/>
      <c r="CQ1656" s="154"/>
      <c r="CR1656" s="154"/>
      <c r="CS1656" s="154"/>
      <c r="CT1656" s="154"/>
      <c r="CU1656" s="154"/>
      <c r="CV1656" s="154"/>
      <c r="CW1656" s="154"/>
      <c r="CX1656" s="154"/>
      <c r="CY1656" s="154"/>
      <c r="CZ1656" s="154"/>
      <c r="DA1656" s="154"/>
      <c r="DB1656" s="154"/>
      <c r="DC1656" s="154"/>
      <c r="DD1656" s="154"/>
      <c r="DE1656" s="154"/>
      <c r="DF1656" s="154"/>
      <c r="DG1656" s="154"/>
      <c r="DH1656" s="154"/>
      <c r="DI1656" s="154"/>
      <c r="DJ1656" s="154"/>
      <c r="DK1656" s="154"/>
      <c r="DL1656" s="154"/>
      <c r="DM1656" s="154"/>
      <c r="DN1656" s="154"/>
      <c r="DO1656" s="154"/>
      <c r="DP1656" s="154"/>
      <c r="DQ1656" s="154"/>
      <c r="DR1656" s="154"/>
      <c r="DS1656" s="154"/>
      <c r="DT1656" s="154"/>
      <c r="DU1656" s="154"/>
      <c r="DV1656" s="154"/>
      <c r="DW1656" s="154"/>
      <c r="DX1656" s="154"/>
      <c r="DY1656" s="154"/>
      <c r="DZ1656" s="154"/>
      <c r="EA1656" s="154"/>
      <c r="EB1656" s="154"/>
      <c r="EC1656" s="154"/>
      <c r="ED1656" s="154"/>
      <c r="EE1656" s="154"/>
      <c r="EF1656" s="154"/>
      <c r="EG1656" s="154"/>
      <c r="EH1656" s="154"/>
      <c r="EI1656" s="154"/>
      <c r="EJ1656" s="154"/>
      <c r="EK1656" s="154"/>
      <c r="EL1656" s="154"/>
      <c r="EM1656" s="154"/>
      <c r="EN1656" s="154"/>
      <c r="EO1656" s="154"/>
      <c r="EP1656" s="154"/>
      <c r="EQ1656" s="154"/>
      <c r="ER1656" s="154"/>
      <c r="ES1656" s="154"/>
      <c r="ET1656" s="154"/>
      <c r="EU1656" s="154"/>
      <c r="EV1656" s="154"/>
    </row>
    <row r="1657" spans="32:152" ht="12.75">
      <c r="AF1657" s="154"/>
      <c r="AG1657" s="154"/>
      <c r="AH1657" s="154"/>
      <c r="AI1657" s="154"/>
      <c r="AJ1657" s="154"/>
      <c r="AK1657" s="154"/>
      <c r="AL1657" s="154"/>
      <c r="AM1657" s="154"/>
      <c r="AN1657" s="154"/>
      <c r="AO1657" s="154"/>
      <c r="AP1657" s="154"/>
      <c r="AQ1657" s="154"/>
      <c r="AR1657" s="154"/>
      <c r="AS1657" s="154"/>
      <c r="AT1657" s="154"/>
      <c r="AU1657" s="154"/>
      <c r="AV1657" s="154"/>
      <c r="AW1657" s="154"/>
      <c r="AX1657" s="154"/>
      <c r="AY1657" s="154"/>
      <c r="AZ1657" s="154"/>
      <c r="BA1657" s="154"/>
      <c r="BB1657" s="154"/>
      <c r="BC1657" s="154"/>
      <c r="BD1657" s="154"/>
      <c r="BE1657" s="154"/>
      <c r="BF1657" s="154"/>
      <c r="BG1657" s="154"/>
      <c r="BH1657" s="154"/>
      <c r="BI1657" s="154"/>
      <c r="BJ1657" s="154"/>
      <c r="BK1657" s="154"/>
      <c r="BL1657" s="154"/>
      <c r="BM1657" s="154"/>
      <c r="BN1657" s="154"/>
      <c r="BO1657" s="154"/>
      <c r="BP1657" s="154"/>
      <c r="BQ1657" s="154"/>
      <c r="BR1657" s="154"/>
      <c r="BS1657" s="154"/>
      <c r="BT1657" s="154"/>
      <c r="BU1657" s="154"/>
      <c r="BV1657" s="154"/>
      <c r="BW1657" s="154"/>
      <c r="BX1657" s="154"/>
      <c r="BY1657" s="154"/>
      <c r="BZ1657" s="154"/>
      <c r="CA1657" s="154"/>
      <c r="CB1657" s="154"/>
      <c r="CC1657" s="154"/>
      <c r="CD1657" s="154"/>
      <c r="CE1657" s="154"/>
      <c r="CF1657" s="154"/>
      <c r="CG1657" s="154"/>
      <c r="CH1657" s="154"/>
      <c r="CI1657" s="154"/>
      <c r="CJ1657" s="154"/>
      <c r="CK1657" s="154"/>
      <c r="CL1657" s="154"/>
      <c r="CM1657" s="154"/>
      <c r="CN1657" s="154"/>
      <c r="CO1657" s="154"/>
      <c r="CP1657" s="154"/>
      <c r="CQ1657" s="154"/>
      <c r="CR1657" s="154"/>
      <c r="CS1657" s="154"/>
      <c r="CT1657" s="154"/>
      <c r="CU1657" s="154"/>
      <c r="CV1657" s="154"/>
      <c r="CW1657" s="154"/>
      <c r="CX1657" s="154"/>
      <c r="CY1657" s="154"/>
      <c r="CZ1657" s="154"/>
      <c r="DA1657" s="154"/>
      <c r="DB1657" s="154"/>
      <c r="DC1657" s="154"/>
      <c r="DD1657" s="154"/>
      <c r="DE1657" s="154"/>
      <c r="DF1657" s="154"/>
      <c r="DG1657" s="154"/>
      <c r="DH1657" s="154"/>
      <c r="DI1657" s="154"/>
      <c r="DJ1657" s="154"/>
      <c r="DK1657" s="154"/>
      <c r="DL1657" s="154"/>
      <c r="DM1657" s="154"/>
      <c r="DN1657" s="154"/>
      <c r="DO1657" s="154"/>
      <c r="DP1657" s="154"/>
      <c r="DQ1657" s="154"/>
      <c r="DR1657" s="154"/>
      <c r="DS1657" s="154"/>
      <c r="DT1657" s="154"/>
      <c r="DU1657" s="154"/>
      <c r="DV1657" s="154"/>
      <c r="DW1657" s="154"/>
      <c r="DX1657" s="154"/>
      <c r="DY1657" s="154"/>
      <c r="DZ1657" s="154"/>
      <c r="EA1657" s="154"/>
      <c r="EB1657" s="154"/>
      <c r="EC1657" s="154"/>
      <c r="ED1657" s="154"/>
      <c r="EE1657" s="154"/>
      <c r="EF1657" s="154"/>
      <c r="EG1657" s="154"/>
      <c r="EH1657" s="154"/>
      <c r="EI1657" s="154"/>
      <c r="EJ1657" s="154"/>
      <c r="EK1657" s="154"/>
      <c r="EL1657" s="154"/>
      <c r="EM1657" s="154"/>
      <c r="EN1657" s="154"/>
      <c r="EO1657" s="154"/>
      <c r="EP1657" s="154"/>
      <c r="EQ1657" s="154"/>
      <c r="ER1657" s="154"/>
      <c r="ES1657" s="154"/>
      <c r="ET1657" s="154"/>
      <c r="EU1657" s="154"/>
      <c r="EV1657" s="154"/>
    </row>
    <row r="1658" spans="32:152" ht="12.75">
      <c r="AF1658" s="154"/>
      <c r="AG1658" s="154"/>
      <c r="AH1658" s="154"/>
      <c r="AI1658" s="154"/>
      <c r="AJ1658" s="154"/>
      <c r="AK1658" s="154"/>
      <c r="AL1658" s="154"/>
      <c r="AM1658" s="154"/>
      <c r="AN1658" s="154"/>
      <c r="AO1658" s="154"/>
      <c r="AP1658" s="154"/>
      <c r="AQ1658" s="154"/>
      <c r="AR1658" s="154"/>
      <c r="AS1658" s="154"/>
      <c r="AT1658" s="154"/>
      <c r="AU1658" s="154"/>
      <c r="AV1658" s="154"/>
      <c r="AW1658" s="154"/>
      <c r="AX1658" s="154"/>
      <c r="AY1658" s="154"/>
      <c r="AZ1658" s="154"/>
      <c r="BA1658" s="154"/>
      <c r="BB1658" s="154"/>
      <c r="BC1658" s="154"/>
      <c r="BD1658" s="154"/>
      <c r="BE1658" s="154"/>
      <c r="BF1658" s="154"/>
      <c r="BG1658" s="154"/>
      <c r="BH1658" s="154"/>
      <c r="BI1658" s="154"/>
      <c r="BJ1658" s="154"/>
      <c r="BK1658" s="154"/>
      <c r="BL1658" s="154"/>
      <c r="BM1658" s="154"/>
      <c r="BN1658" s="154"/>
      <c r="BO1658" s="154"/>
      <c r="BP1658" s="154"/>
      <c r="BQ1658" s="154"/>
      <c r="BR1658" s="154"/>
      <c r="BS1658" s="154"/>
      <c r="BT1658" s="154"/>
      <c r="BU1658" s="154"/>
      <c r="BV1658" s="154"/>
      <c r="BW1658" s="154"/>
      <c r="BX1658" s="154"/>
      <c r="BY1658" s="154"/>
      <c r="BZ1658" s="154"/>
      <c r="CA1658" s="154"/>
      <c r="CB1658" s="154"/>
      <c r="CC1658" s="154"/>
      <c r="CD1658" s="154"/>
      <c r="CE1658" s="154"/>
      <c r="CF1658" s="154"/>
      <c r="CG1658" s="154"/>
      <c r="CH1658" s="154"/>
      <c r="CI1658" s="154"/>
      <c r="CJ1658" s="154"/>
      <c r="CK1658" s="154"/>
      <c r="CL1658" s="154"/>
      <c r="CM1658" s="154"/>
      <c r="CN1658" s="154"/>
      <c r="CO1658" s="154"/>
      <c r="CP1658" s="154"/>
      <c r="CQ1658" s="154"/>
      <c r="CR1658" s="154"/>
      <c r="CS1658" s="154"/>
      <c r="CT1658" s="154"/>
      <c r="CU1658" s="154"/>
      <c r="CV1658" s="154"/>
      <c r="CW1658" s="154"/>
      <c r="CX1658" s="154"/>
      <c r="CY1658" s="154"/>
      <c r="CZ1658" s="154"/>
      <c r="DA1658" s="154"/>
      <c r="DB1658" s="154"/>
      <c r="DC1658" s="154"/>
      <c r="DD1658" s="154"/>
      <c r="DE1658" s="154"/>
      <c r="DF1658" s="154"/>
      <c r="DG1658" s="154"/>
      <c r="DH1658" s="154"/>
      <c r="DI1658" s="154"/>
      <c r="DJ1658" s="154"/>
      <c r="DK1658" s="154"/>
      <c r="DL1658" s="154"/>
      <c r="DM1658" s="154"/>
      <c r="DN1658" s="154"/>
      <c r="DO1658" s="154"/>
      <c r="DP1658" s="154"/>
      <c r="DQ1658" s="154"/>
      <c r="DR1658" s="154"/>
      <c r="DS1658" s="154"/>
      <c r="DT1658" s="154"/>
      <c r="DU1658" s="154"/>
      <c r="DV1658" s="154"/>
      <c r="DW1658" s="154"/>
      <c r="DX1658" s="154"/>
      <c r="DY1658" s="154"/>
      <c r="DZ1658" s="154"/>
      <c r="EA1658" s="154"/>
      <c r="EB1658" s="154"/>
      <c r="EC1658" s="154"/>
      <c r="ED1658" s="154"/>
      <c r="EE1658" s="154"/>
      <c r="EF1658" s="154"/>
      <c r="EG1658" s="154"/>
      <c r="EH1658" s="154"/>
      <c r="EI1658" s="154"/>
      <c r="EJ1658" s="154"/>
      <c r="EK1658" s="154"/>
      <c r="EL1658" s="154"/>
      <c r="EM1658" s="154"/>
      <c r="EN1658" s="154"/>
      <c r="EO1658" s="154"/>
      <c r="EP1658" s="154"/>
      <c r="EQ1658" s="154"/>
      <c r="ER1658" s="154"/>
      <c r="ES1658" s="154"/>
      <c r="ET1658" s="154"/>
      <c r="EU1658" s="154"/>
      <c r="EV1658" s="154"/>
    </row>
    <row r="1659" spans="32:152" ht="12.75">
      <c r="AF1659" s="154"/>
      <c r="AG1659" s="154"/>
      <c r="AH1659" s="154"/>
      <c r="AI1659" s="154"/>
      <c r="AJ1659" s="154"/>
      <c r="AK1659" s="154"/>
      <c r="AL1659" s="154"/>
      <c r="AM1659" s="154"/>
      <c r="AN1659" s="154"/>
      <c r="AO1659" s="154"/>
      <c r="AP1659" s="154"/>
      <c r="AQ1659" s="154"/>
      <c r="AR1659" s="154"/>
      <c r="AS1659" s="154"/>
      <c r="AT1659" s="154"/>
      <c r="AU1659" s="154"/>
      <c r="AV1659" s="154"/>
      <c r="AW1659" s="154"/>
      <c r="AX1659" s="154"/>
      <c r="AY1659" s="154"/>
      <c r="AZ1659" s="154"/>
      <c r="BA1659" s="154"/>
      <c r="BB1659" s="154"/>
      <c r="BC1659" s="154"/>
      <c r="BD1659" s="154"/>
      <c r="BE1659" s="154"/>
      <c r="BF1659" s="154"/>
      <c r="BG1659" s="154"/>
      <c r="BH1659" s="154"/>
      <c r="BI1659" s="154"/>
      <c r="BJ1659" s="154"/>
      <c r="BK1659" s="154"/>
      <c r="BL1659" s="154"/>
      <c r="BM1659" s="154"/>
      <c r="BN1659" s="154"/>
      <c r="BO1659" s="154"/>
      <c r="BP1659" s="154"/>
      <c r="BQ1659" s="154"/>
      <c r="BR1659" s="154"/>
      <c r="BS1659" s="154"/>
      <c r="BT1659" s="154"/>
      <c r="BU1659" s="154"/>
      <c r="BV1659" s="154"/>
      <c r="BW1659" s="154"/>
      <c r="BX1659" s="154"/>
      <c r="BY1659" s="154"/>
      <c r="BZ1659" s="154"/>
      <c r="CA1659" s="154"/>
      <c r="CB1659" s="154"/>
      <c r="CC1659" s="154"/>
      <c r="CD1659" s="154"/>
      <c r="CE1659" s="154"/>
      <c r="CF1659" s="154"/>
      <c r="CG1659" s="154"/>
      <c r="CH1659" s="154"/>
      <c r="CI1659" s="154"/>
      <c r="CJ1659" s="154"/>
      <c r="CK1659" s="154"/>
      <c r="CL1659" s="154"/>
      <c r="CM1659" s="154"/>
      <c r="CN1659" s="154"/>
      <c r="CO1659" s="154"/>
      <c r="CP1659" s="154"/>
      <c r="CQ1659" s="154"/>
      <c r="CR1659" s="154"/>
      <c r="CS1659" s="154"/>
      <c r="CT1659" s="154"/>
      <c r="CU1659" s="154"/>
      <c r="CV1659" s="154"/>
      <c r="CW1659" s="154"/>
      <c r="CX1659" s="154"/>
      <c r="CY1659" s="154"/>
      <c r="CZ1659" s="154"/>
      <c r="DA1659" s="154"/>
      <c r="DB1659" s="154"/>
      <c r="DC1659" s="154"/>
      <c r="DD1659" s="154"/>
      <c r="DE1659" s="154"/>
      <c r="DF1659" s="154"/>
      <c r="DG1659" s="154"/>
      <c r="DH1659" s="154"/>
      <c r="DI1659" s="154"/>
      <c r="DJ1659" s="154"/>
      <c r="DK1659" s="154"/>
      <c r="DL1659" s="154"/>
      <c r="DM1659" s="154"/>
      <c r="DN1659" s="154"/>
      <c r="DO1659" s="154"/>
      <c r="DP1659" s="154"/>
      <c r="DQ1659" s="154"/>
      <c r="DR1659" s="154"/>
      <c r="DS1659" s="154"/>
      <c r="DT1659" s="154"/>
      <c r="DU1659" s="154"/>
      <c r="DV1659" s="154"/>
      <c r="DW1659" s="154"/>
      <c r="DX1659" s="154"/>
      <c r="DY1659" s="154"/>
      <c r="DZ1659" s="154"/>
      <c r="EA1659" s="154"/>
      <c r="EB1659" s="154"/>
      <c r="EC1659" s="154"/>
      <c r="ED1659" s="154"/>
      <c r="EE1659" s="154"/>
      <c r="EF1659" s="154"/>
      <c r="EG1659" s="154"/>
      <c r="EH1659" s="154"/>
      <c r="EI1659" s="154"/>
      <c r="EJ1659" s="154"/>
      <c r="EK1659" s="154"/>
      <c r="EL1659" s="154"/>
      <c r="EM1659" s="154"/>
      <c r="EN1659" s="154"/>
      <c r="EO1659" s="154"/>
      <c r="EP1659" s="154"/>
      <c r="EQ1659" s="154"/>
      <c r="ER1659" s="154"/>
      <c r="ES1659" s="154"/>
      <c r="ET1659" s="154"/>
      <c r="EU1659" s="154"/>
      <c r="EV1659" s="154"/>
    </row>
    <row r="1660" spans="32:152" ht="12.75">
      <c r="AF1660" s="154"/>
      <c r="AG1660" s="154"/>
      <c r="AH1660" s="154"/>
      <c r="AI1660" s="154"/>
      <c r="AJ1660" s="154"/>
      <c r="AK1660" s="154"/>
      <c r="AL1660" s="154"/>
      <c r="AM1660" s="154"/>
      <c r="AN1660" s="154"/>
      <c r="AO1660" s="154"/>
      <c r="AP1660" s="154"/>
      <c r="AQ1660" s="154"/>
      <c r="AR1660" s="154"/>
      <c r="AS1660" s="154"/>
      <c r="AT1660" s="154"/>
      <c r="AU1660" s="154"/>
      <c r="AV1660" s="154"/>
      <c r="AW1660" s="154"/>
      <c r="AX1660" s="154"/>
      <c r="AY1660" s="154"/>
      <c r="AZ1660" s="154"/>
      <c r="BA1660" s="154"/>
      <c r="BB1660" s="154"/>
      <c r="BC1660" s="154"/>
      <c r="BD1660" s="154"/>
      <c r="BE1660" s="154"/>
      <c r="BF1660" s="154"/>
      <c r="BG1660" s="154"/>
      <c r="BH1660" s="154"/>
      <c r="BI1660" s="154"/>
      <c r="BJ1660" s="154"/>
      <c r="BK1660" s="154"/>
      <c r="BL1660" s="154"/>
      <c r="BM1660" s="154"/>
      <c r="BN1660" s="154"/>
      <c r="BO1660" s="154"/>
      <c r="BP1660" s="154"/>
      <c r="BQ1660" s="154"/>
      <c r="BR1660" s="154"/>
      <c r="BS1660" s="154"/>
      <c r="BT1660" s="154"/>
      <c r="BU1660" s="154"/>
      <c r="BV1660" s="154"/>
      <c r="BW1660" s="154"/>
      <c r="BX1660" s="154"/>
      <c r="BY1660" s="154"/>
      <c r="BZ1660" s="154"/>
      <c r="CA1660" s="154"/>
      <c r="CB1660" s="154"/>
      <c r="CC1660" s="154"/>
      <c r="CD1660" s="154"/>
      <c r="CE1660" s="154"/>
      <c r="CF1660" s="154"/>
      <c r="CG1660" s="154"/>
      <c r="CH1660" s="154"/>
      <c r="CI1660" s="154"/>
      <c r="CJ1660" s="154"/>
      <c r="CK1660" s="154"/>
      <c r="CL1660" s="154"/>
      <c r="CM1660" s="154"/>
      <c r="CN1660" s="154"/>
      <c r="CO1660" s="154"/>
      <c r="CP1660" s="154"/>
      <c r="CQ1660" s="154"/>
      <c r="CR1660" s="154"/>
      <c r="CS1660" s="154"/>
      <c r="CT1660" s="154"/>
      <c r="CU1660" s="154"/>
      <c r="CV1660" s="154"/>
      <c r="CW1660" s="154"/>
      <c r="CX1660" s="154"/>
      <c r="CY1660" s="154"/>
      <c r="CZ1660" s="154"/>
      <c r="DA1660" s="154"/>
      <c r="DB1660" s="154"/>
      <c r="DC1660" s="154"/>
      <c r="DD1660" s="154"/>
      <c r="DE1660" s="154"/>
      <c r="DF1660" s="154"/>
      <c r="DG1660" s="154"/>
      <c r="DH1660" s="154"/>
      <c r="DI1660" s="154"/>
      <c r="DJ1660" s="154"/>
      <c r="DK1660" s="154"/>
      <c r="DL1660" s="154"/>
      <c r="DM1660" s="154"/>
      <c r="DN1660" s="154"/>
      <c r="DO1660" s="154"/>
      <c r="DP1660" s="154"/>
      <c r="DQ1660" s="154"/>
      <c r="DR1660" s="154"/>
      <c r="DS1660" s="154"/>
      <c r="DT1660" s="154"/>
      <c r="DU1660" s="154"/>
      <c r="DV1660" s="154"/>
      <c r="DW1660" s="154"/>
      <c r="DX1660" s="154"/>
      <c r="DY1660" s="154"/>
      <c r="DZ1660" s="154"/>
      <c r="EA1660" s="154"/>
      <c r="EB1660" s="154"/>
      <c r="EC1660" s="154"/>
      <c r="ED1660" s="154"/>
      <c r="EE1660" s="154"/>
      <c r="EF1660" s="154"/>
      <c r="EG1660" s="154"/>
      <c r="EH1660" s="154"/>
      <c r="EI1660" s="154"/>
      <c r="EJ1660" s="154"/>
      <c r="EK1660" s="154"/>
      <c r="EL1660" s="154"/>
      <c r="EM1660" s="154"/>
      <c r="EN1660" s="154"/>
      <c r="EO1660" s="154"/>
      <c r="EP1660" s="154"/>
      <c r="EQ1660" s="154"/>
      <c r="ER1660" s="154"/>
      <c r="ES1660" s="154"/>
      <c r="ET1660" s="154"/>
      <c r="EU1660" s="154"/>
      <c r="EV1660" s="154"/>
    </row>
    <row r="1661" spans="32:152" ht="12.75">
      <c r="AF1661" s="154"/>
      <c r="AG1661" s="154"/>
      <c r="AH1661" s="154"/>
      <c r="AI1661" s="154"/>
      <c r="AJ1661" s="154"/>
      <c r="AK1661" s="154"/>
      <c r="AL1661" s="154"/>
      <c r="AM1661" s="154"/>
      <c r="AN1661" s="154"/>
      <c r="AO1661" s="154"/>
      <c r="AP1661" s="154"/>
      <c r="AQ1661" s="154"/>
      <c r="AR1661" s="154"/>
      <c r="AS1661" s="154"/>
      <c r="AT1661" s="154"/>
      <c r="AU1661" s="154"/>
      <c r="AV1661" s="154"/>
      <c r="AW1661" s="154"/>
      <c r="AX1661" s="154"/>
      <c r="AY1661" s="154"/>
      <c r="AZ1661" s="154"/>
      <c r="BA1661" s="154"/>
      <c r="BB1661" s="154"/>
      <c r="BC1661" s="154"/>
      <c r="BD1661" s="154"/>
      <c r="BE1661" s="154"/>
      <c r="BF1661" s="154"/>
      <c r="BG1661" s="154"/>
      <c r="BH1661" s="154"/>
      <c r="BI1661" s="154"/>
      <c r="BJ1661" s="154"/>
      <c r="BK1661" s="154"/>
      <c r="BL1661" s="154"/>
      <c r="BM1661" s="154"/>
      <c r="BN1661" s="154"/>
      <c r="BO1661" s="154"/>
      <c r="BP1661" s="154"/>
      <c r="BQ1661" s="154"/>
      <c r="BR1661" s="154"/>
      <c r="BS1661" s="154"/>
      <c r="BT1661" s="154"/>
      <c r="BU1661" s="154"/>
      <c r="BV1661" s="154"/>
      <c r="BW1661" s="154"/>
      <c r="BX1661" s="154"/>
      <c r="BY1661" s="154"/>
      <c r="BZ1661" s="154"/>
      <c r="CA1661" s="154"/>
      <c r="CB1661" s="154"/>
      <c r="CC1661" s="154"/>
      <c r="CD1661" s="154"/>
      <c r="CE1661" s="154"/>
      <c r="CF1661" s="154"/>
      <c r="CG1661" s="154"/>
      <c r="CH1661" s="154"/>
      <c r="CI1661" s="154"/>
      <c r="CJ1661" s="154"/>
      <c r="CK1661" s="154"/>
      <c r="CL1661" s="154"/>
      <c r="CM1661" s="154"/>
      <c r="CN1661" s="154"/>
      <c r="CO1661" s="154"/>
      <c r="CP1661" s="154"/>
      <c r="CQ1661" s="154"/>
      <c r="CR1661" s="154"/>
      <c r="CS1661" s="154"/>
      <c r="CT1661" s="154"/>
      <c r="CU1661" s="154"/>
      <c r="CV1661" s="154"/>
      <c r="CW1661" s="154"/>
      <c r="CX1661" s="154"/>
      <c r="CY1661" s="154"/>
      <c r="CZ1661" s="154"/>
      <c r="DA1661" s="154"/>
      <c r="DB1661" s="154"/>
      <c r="DC1661" s="154"/>
      <c r="DD1661" s="154"/>
      <c r="DE1661" s="154"/>
      <c r="DF1661" s="154"/>
      <c r="DG1661" s="154"/>
      <c r="DH1661" s="154"/>
      <c r="DI1661" s="154"/>
      <c r="DJ1661" s="154"/>
      <c r="DK1661" s="154"/>
      <c r="DL1661" s="154"/>
      <c r="DM1661" s="154"/>
      <c r="DN1661" s="154"/>
      <c r="DO1661" s="154"/>
      <c r="DP1661" s="154"/>
      <c r="DQ1661" s="154"/>
      <c r="DR1661" s="154"/>
      <c r="DS1661" s="154"/>
      <c r="DT1661" s="154"/>
      <c r="DU1661" s="154"/>
      <c r="DV1661" s="154"/>
      <c r="DW1661" s="154"/>
      <c r="DX1661" s="154"/>
      <c r="DY1661" s="154"/>
      <c r="DZ1661" s="154"/>
      <c r="EA1661" s="154"/>
      <c r="EB1661" s="154"/>
      <c r="EC1661" s="154"/>
      <c r="ED1661" s="154"/>
      <c r="EE1661" s="154"/>
      <c r="EF1661" s="154"/>
      <c r="EG1661" s="154"/>
      <c r="EH1661" s="154"/>
      <c r="EI1661" s="154"/>
      <c r="EJ1661" s="154"/>
      <c r="EK1661" s="154"/>
      <c r="EL1661" s="154"/>
      <c r="EM1661" s="154"/>
      <c r="EN1661" s="154"/>
      <c r="EO1661" s="154"/>
      <c r="EP1661" s="154"/>
      <c r="EQ1661" s="154"/>
      <c r="ER1661" s="154"/>
      <c r="ES1661" s="154"/>
      <c r="ET1661" s="154"/>
      <c r="EU1661" s="154"/>
      <c r="EV1661" s="154"/>
    </row>
    <row r="1662" spans="32:152" ht="12.75">
      <c r="AF1662" s="154"/>
      <c r="AG1662" s="154"/>
      <c r="AH1662" s="154"/>
      <c r="AI1662" s="154"/>
      <c r="AJ1662" s="154"/>
      <c r="AK1662" s="154"/>
      <c r="AL1662" s="154"/>
      <c r="AM1662" s="154"/>
      <c r="AN1662" s="154"/>
      <c r="AO1662" s="154"/>
      <c r="AP1662" s="154"/>
      <c r="AQ1662" s="154"/>
      <c r="AR1662" s="154"/>
      <c r="AS1662" s="154"/>
      <c r="AT1662" s="154"/>
      <c r="AU1662" s="154"/>
      <c r="AV1662" s="154"/>
      <c r="AW1662" s="154"/>
      <c r="AX1662" s="154"/>
      <c r="AY1662" s="154"/>
      <c r="AZ1662" s="154"/>
      <c r="BA1662" s="154"/>
      <c r="BB1662" s="154"/>
      <c r="BC1662" s="154"/>
      <c r="BD1662" s="154"/>
      <c r="BE1662" s="154"/>
      <c r="BF1662" s="154"/>
      <c r="BG1662" s="154"/>
      <c r="BH1662" s="154"/>
      <c r="BI1662" s="154"/>
      <c r="BJ1662" s="154"/>
      <c r="BK1662" s="154"/>
      <c r="BL1662" s="154"/>
      <c r="BM1662" s="154"/>
      <c r="BN1662" s="154"/>
      <c r="BO1662" s="154"/>
      <c r="BP1662" s="154"/>
      <c r="BQ1662" s="154"/>
      <c r="BR1662" s="154"/>
      <c r="BS1662" s="154"/>
      <c r="BT1662" s="154"/>
      <c r="BU1662" s="154"/>
      <c r="BV1662" s="154"/>
      <c r="BW1662" s="154"/>
      <c r="BX1662" s="154"/>
      <c r="BY1662" s="154"/>
      <c r="BZ1662" s="154"/>
      <c r="CA1662" s="154"/>
      <c r="CB1662" s="154"/>
      <c r="CC1662" s="154"/>
      <c r="CD1662" s="154"/>
      <c r="CE1662" s="154"/>
      <c r="CF1662" s="154"/>
      <c r="CG1662" s="154"/>
      <c r="CH1662" s="154"/>
      <c r="CI1662" s="154"/>
      <c r="CJ1662" s="154"/>
      <c r="CK1662" s="154"/>
      <c r="CL1662" s="154"/>
      <c r="CM1662" s="154"/>
      <c r="CN1662" s="154"/>
      <c r="CO1662" s="154"/>
      <c r="CP1662" s="154"/>
      <c r="CQ1662" s="154"/>
      <c r="CR1662" s="154"/>
      <c r="CS1662" s="154"/>
      <c r="CT1662" s="154"/>
      <c r="CU1662" s="154"/>
      <c r="CV1662" s="154"/>
      <c r="CW1662" s="154"/>
      <c r="CX1662" s="154"/>
      <c r="CY1662" s="154"/>
      <c r="CZ1662" s="154"/>
      <c r="DA1662" s="154"/>
      <c r="DB1662" s="154"/>
      <c r="DC1662" s="154"/>
      <c r="DD1662" s="154"/>
      <c r="DE1662" s="154"/>
      <c r="DF1662" s="154"/>
      <c r="DG1662" s="154"/>
      <c r="DH1662" s="154"/>
      <c r="DI1662" s="154"/>
      <c r="DJ1662" s="154"/>
      <c r="DK1662" s="154"/>
      <c r="DL1662" s="154"/>
      <c r="DM1662" s="154"/>
      <c r="DN1662" s="154"/>
      <c r="DO1662" s="154"/>
      <c r="DP1662" s="154"/>
      <c r="DQ1662" s="154"/>
      <c r="DR1662" s="154"/>
      <c r="DS1662" s="154"/>
      <c r="DT1662" s="154"/>
      <c r="DU1662" s="154"/>
      <c r="DV1662" s="154"/>
      <c r="DW1662" s="154"/>
      <c r="DX1662" s="154"/>
      <c r="DY1662" s="154"/>
      <c r="DZ1662" s="154"/>
      <c r="EA1662" s="154"/>
      <c r="EB1662" s="154"/>
      <c r="EC1662" s="154"/>
      <c r="ED1662" s="154"/>
      <c r="EE1662" s="154"/>
      <c r="EF1662" s="154"/>
      <c r="EG1662" s="154"/>
      <c r="EH1662" s="154"/>
      <c r="EI1662" s="154"/>
      <c r="EJ1662" s="154"/>
      <c r="EK1662" s="154"/>
      <c r="EL1662" s="154"/>
      <c r="EM1662" s="154"/>
      <c r="EN1662" s="154"/>
      <c r="EO1662" s="154"/>
      <c r="EP1662" s="154"/>
      <c r="EQ1662" s="154"/>
      <c r="ER1662" s="154"/>
      <c r="ES1662" s="154"/>
      <c r="ET1662" s="154"/>
      <c r="EU1662" s="154"/>
      <c r="EV1662" s="154"/>
    </row>
    <row r="1663" spans="32:152" ht="12.75">
      <c r="AF1663" s="154"/>
      <c r="AG1663" s="154"/>
      <c r="AH1663" s="154"/>
      <c r="AI1663" s="154"/>
      <c r="AJ1663" s="154"/>
      <c r="AK1663" s="154"/>
      <c r="AL1663" s="154"/>
      <c r="AM1663" s="154"/>
      <c r="AN1663" s="154"/>
      <c r="AO1663" s="154"/>
      <c r="AP1663" s="154"/>
      <c r="AQ1663" s="154"/>
      <c r="AR1663" s="154"/>
      <c r="AS1663" s="154"/>
      <c r="AT1663" s="154"/>
      <c r="AU1663" s="154"/>
      <c r="AV1663" s="154"/>
      <c r="AW1663" s="154"/>
      <c r="AX1663" s="154"/>
      <c r="AY1663" s="154"/>
      <c r="AZ1663" s="154"/>
      <c r="BA1663" s="154"/>
      <c r="BB1663" s="154"/>
      <c r="BC1663" s="154"/>
      <c r="BD1663" s="154"/>
      <c r="BE1663" s="154"/>
      <c r="BF1663" s="154"/>
      <c r="BG1663" s="154"/>
      <c r="BH1663" s="154"/>
      <c r="BI1663" s="154"/>
      <c r="BJ1663" s="154"/>
      <c r="BK1663" s="154"/>
      <c r="BL1663" s="154"/>
      <c r="BM1663" s="154"/>
      <c r="BN1663" s="154"/>
      <c r="BO1663" s="154"/>
      <c r="BP1663" s="154"/>
      <c r="BQ1663" s="154"/>
      <c r="BR1663" s="154"/>
      <c r="BS1663" s="154"/>
      <c r="BT1663" s="154"/>
      <c r="BU1663" s="154"/>
      <c r="BV1663" s="154"/>
      <c r="BW1663" s="154"/>
      <c r="BX1663" s="154"/>
      <c r="BY1663" s="154"/>
      <c r="BZ1663" s="154"/>
      <c r="CA1663" s="154"/>
      <c r="CB1663" s="154"/>
      <c r="CC1663" s="154"/>
      <c r="CD1663" s="154"/>
      <c r="CE1663" s="154"/>
      <c r="CF1663" s="154"/>
      <c r="CG1663" s="154"/>
      <c r="CH1663" s="154"/>
      <c r="CI1663" s="154"/>
      <c r="CJ1663" s="154"/>
      <c r="CK1663" s="154"/>
      <c r="CL1663" s="154"/>
      <c r="CM1663" s="154"/>
      <c r="CN1663" s="154"/>
      <c r="CO1663" s="154"/>
      <c r="CP1663" s="154"/>
      <c r="CQ1663" s="154"/>
      <c r="CR1663" s="154"/>
      <c r="CS1663" s="154"/>
      <c r="CT1663" s="154"/>
      <c r="CU1663" s="154"/>
      <c r="CV1663" s="154"/>
      <c r="CW1663" s="154"/>
      <c r="CX1663" s="154"/>
      <c r="CY1663" s="154"/>
      <c r="CZ1663" s="154"/>
      <c r="DA1663" s="154"/>
      <c r="DB1663" s="154"/>
      <c r="DC1663" s="154"/>
      <c r="DD1663" s="154"/>
      <c r="DE1663" s="154"/>
      <c r="DF1663" s="154"/>
      <c r="DG1663" s="154"/>
      <c r="DH1663" s="154"/>
      <c r="DI1663" s="154"/>
      <c r="DJ1663" s="154"/>
      <c r="DK1663" s="154"/>
      <c r="DL1663" s="154"/>
      <c r="DM1663" s="154"/>
      <c r="DN1663" s="154"/>
      <c r="DO1663" s="154"/>
      <c r="DP1663" s="154"/>
      <c r="DQ1663" s="154"/>
      <c r="DR1663" s="154"/>
      <c r="DS1663" s="154"/>
      <c r="DT1663" s="154"/>
      <c r="DU1663" s="154"/>
      <c r="DV1663" s="154"/>
      <c r="DW1663" s="154"/>
      <c r="DX1663" s="154"/>
      <c r="DY1663" s="154"/>
      <c r="DZ1663" s="154"/>
      <c r="EA1663" s="154"/>
      <c r="EB1663" s="154"/>
      <c r="EC1663" s="154"/>
      <c r="ED1663" s="154"/>
      <c r="EE1663" s="154"/>
      <c r="EF1663" s="154"/>
      <c r="EG1663" s="154"/>
      <c r="EH1663" s="154"/>
      <c r="EI1663" s="154"/>
      <c r="EJ1663" s="154"/>
      <c r="EK1663" s="154"/>
      <c r="EL1663" s="154"/>
      <c r="EM1663" s="154"/>
      <c r="EN1663" s="154"/>
      <c r="EO1663" s="154"/>
      <c r="EP1663" s="154"/>
      <c r="EQ1663" s="154"/>
      <c r="ER1663" s="154"/>
      <c r="ES1663" s="154"/>
      <c r="ET1663" s="154"/>
      <c r="EU1663" s="154"/>
      <c r="EV1663" s="154"/>
    </row>
    <row r="1664" spans="32:152" ht="12.75">
      <c r="AF1664" s="154"/>
      <c r="AG1664" s="154"/>
      <c r="AH1664" s="154"/>
      <c r="AI1664" s="154"/>
      <c r="AJ1664" s="154"/>
      <c r="AK1664" s="154"/>
      <c r="AL1664" s="154"/>
      <c r="AM1664" s="154"/>
      <c r="AN1664" s="154"/>
      <c r="AO1664" s="154"/>
      <c r="AP1664" s="154"/>
      <c r="AQ1664" s="154"/>
      <c r="AR1664" s="154"/>
      <c r="AS1664" s="154"/>
      <c r="AT1664" s="154"/>
      <c r="AU1664" s="154"/>
      <c r="AV1664" s="154"/>
      <c r="AW1664" s="154"/>
      <c r="AX1664" s="154"/>
      <c r="AY1664" s="154"/>
      <c r="AZ1664" s="154"/>
      <c r="BA1664" s="154"/>
      <c r="BB1664" s="154"/>
      <c r="BC1664" s="154"/>
      <c r="BD1664" s="154"/>
      <c r="BE1664" s="154"/>
      <c r="BF1664" s="154"/>
      <c r="BG1664" s="154"/>
      <c r="BH1664" s="154"/>
      <c r="BI1664" s="154"/>
      <c r="BJ1664" s="154"/>
      <c r="BK1664" s="154"/>
      <c r="BL1664" s="154"/>
      <c r="BM1664" s="154"/>
      <c r="BN1664" s="154"/>
      <c r="BO1664" s="154"/>
      <c r="BP1664" s="154"/>
      <c r="BQ1664" s="154"/>
      <c r="BR1664" s="154"/>
      <c r="BS1664" s="154"/>
      <c r="BT1664" s="154"/>
      <c r="BU1664" s="154"/>
      <c r="BV1664" s="154"/>
      <c r="BW1664" s="154"/>
      <c r="BX1664" s="154"/>
      <c r="BY1664" s="154"/>
      <c r="BZ1664" s="154"/>
      <c r="CA1664" s="154"/>
      <c r="CB1664" s="154"/>
      <c r="CC1664" s="154"/>
      <c r="CD1664" s="154"/>
      <c r="CE1664" s="154"/>
      <c r="CF1664" s="154"/>
      <c r="CG1664" s="154"/>
      <c r="CH1664" s="154"/>
      <c r="CI1664" s="154"/>
      <c r="CJ1664" s="154"/>
      <c r="CK1664" s="154"/>
      <c r="CL1664" s="154"/>
      <c r="CM1664" s="154"/>
      <c r="CN1664" s="154"/>
      <c r="CO1664" s="154"/>
      <c r="CP1664" s="154"/>
      <c r="CQ1664" s="154"/>
      <c r="CR1664" s="154"/>
      <c r="CS1664" s="154"/>
      <c r="CT1664" s="154"/>
      <c r="CU1664" s="154"/>
      <c r="CV1664" s="154"/>
      <c r="CW1664" s="154"/>
      <c r="CX1664" s="154"/>
      <c r="CY1664" s="154"/>
      <c r="CZ1664" s="154"/>
      <c r="DA1664" s="154"/>
      <c r="DB1664" s="154"/>
      <c r="DC1664" s="154"/>
      <c r="DD1664" s="154"/>
      <c r="DE1664" s="154"/>
      <c r="DF1664" s="154"/>
      <c r="DG1664" s="154"/>
      <c r="DH1664" s="154"/>
      <c r="DI1664" s="154"/>
      <c r="DJ1664" s="154"/>
      <c r="DK1664" s="154"/>
      <c r="DL1664" s="154"/>
      <c r="DM1664" s="154"/>
      <c r="DN1664" s="154"/>
      <c r="DO1664" s="154"/>
      <c r="DP1664" s="154"/>
      <c r="DQ1664" s="154"/>
      <c r="DR1664" s="154"/>
      <c r="DS1664" s="154"/>
      <c r="DT1664" s="154"/>
      <c r="DU1664" s="154"/>
      <c r="DV1664" s="154"/>
      <c r="DW1664" s="154"/>
      <c r="DX1664" s="154"/>
      <c r="DY1664" s="154"/>
      <c r="DZ1664" s="154"/>
      <c r="EA1664" s="154"/>
      <c r="EB1664" s="154"/>
      <c r="EC1664" s="154"/>
      <c r="ED1664" s="154"/>
      <c r="EE1664" s="154"/>
      <c r="EF1664" s="154"/>
      <c r="EG1664" s="154"/>
      <c r="EH1664" s="154"/>
      <c r="EI1664" s="154"/>
      <c r="EJ1664" s="154"/>
      <c r="EK1664" s="154"/>
      <c r="EL1664" s="154"/>
      <c r="EM1664" s="154"/>
      <c r="EN1664" s="154"/>
      <c r="EO1664" s="154"/>
      <c r="EP1664" s="154"/>
      <c r="EQ1664" s="154"/>
      <c r="ER1664" s="154"/>
      <c r="ES1664" s="154"/>
      <c r="ET1664" s="154"/>
      <c r="EU1664" s="154"/>
      <c r="EV1664" s="154"/>
    </row>
    <row r="1665" spans="32:152" ht="12.75">
      <c r="AF1665" s="154"/>
      <c r="AG1665" s="154"/>
      <c r="AH1665" s="154"/>
      <c r="AI1665" s="154"/>
      <c r="AJ1665" s="154"/>
      <c r="AK1665" s="154"/>
      <c r="AL1665" s="154"/>
      <c r="AM1665" s="154"/>
      <c r="AN1665" s="154"/>
      <c r="AO1665" s="154"/>
      <c r="AP1665" s="154"/>
      <c r="AQ1665" s="154"/>
      <c r="AR1665" s="154"/>
      <c r="AS1665" s="154"/>
      <c r="AT1665" s="154"/>
      <c r="AU1665" s="154"/>
      <c r="AV1665" s="154"/>
      <c r="AW1665" s="154"/>
      <c r="AX1665" s="154"/>
      <c r="AY1665" s="154"/>
      <c r="AZ1665" s="154"/>
      <c r="BA1665" s="154"/>
      <c r="BB1665" s="154"/>
      <c r="BC1665" s="154"/>
      <c r="BD1665" s="154"/>
      <c r="BE1665" s="154"/>
      <c r="BF1665" s="154"/>
      <c r="BG1665" s="154"/>
      <c r="BH1665" s="154"/>
      <c r="BI1665" s="154"/>
      <c r="BJ1665" s="154"/>
      <c r="BK1665" s="154"/>
      <c r="BL1665" s="154"/>
      <c r="BM1665" s="154"/>
      <c r="BN1665" s="154"/>
      <c r="BO1665" s="154"/>
      <c r="BP1665" s="154"/>
      <c r="BQ1665" s="154"/>
      <c r="BR1665" s="154"/>
      <c r="BS1665" s="154"/>
      <c r="BT1665" s="154"/>
      <c r="BU1665" s="154"/>
      <c r="BV1665" s="154"/>
      <c r="BW1665" s="154"/>
      <c r="BX1665" s="154"/>
      <c r="BY1665" s="154"/>
      <c r="BZ1665" s="154"/>
      <c r="CA1665" s="154"/>
      <c r="CB1665" s="154"/>
      <c r="CC1665" s="154"/>
      <c r="CD1665" s="154"/>
      <c r="CE1665" s="154"/>
      <c r="CF1665" s="154"/>
      <c r="CG1665" s="154"/>
      <c r="CH1665" s="154"/>
      <c r="CI1665" s="154"/>
      <c r="CJ1665" s="154"/>
      <c r="CK1665" s="154"/>
      <c r="CL1665" s="154"/>
      <c r="CM1665" s="154"/>
      <c r="CN1665" s="154"/>
      <c r="CO1665" s="154"/>
      <c r="CP1665" s="154"/>
      <c r="CQ1665" s="154"/>
      <c r="CR1665" s="154"/>
      <c r="CS1665" s="154"/>
      <c r="CT1665" s="154"/>
      <c r="CU1665" s="154"/>
      <c r="CV1665" s="154"/>
      <c r="CW1665" s="154"/>
      <c r="CX1665" s="154"/>
      <c r="CY1665" s="154"/>
      <c r="CZ1665" s="154"/>
      <c r="DA1665" s="154"/>
      <c r="DB1665" s="154"/>
      <c r="DC1665" s="154"/>
      <c r="DD1665" s="154"/>
      <c r="DE1665" s="154"/>
      <c r="DF1665" s="154"/>
      <c r="DG1665" s="154"/>
      <c r="DH1665" s="154"/>
      <c r="DI1665" s="154"/>
      <c r="DJ1665" s="154"/>
      <c r="DK1665" s="154"/>
      <c r="DL1665" s="154"/>
      <c r="DM1665" s="154"/>
      <c r="DN1665" s="154"/>
      <c r="DO1665" s="154"/>
      <c r="DP1665" s="154"/>
      <c r="DQ1665" s="154"/>
      <c r="DR1665" s="154"/>
      <c r="DS1665" s="154"/>
      <c r="DT1665" s="154"/>
      <c r="DU1665" s="154"/>
      <c r="DV1665" s="154"/>
      <c r="DW1665" s="154"/>
      <c r="DX1665" s="154"/>
      <c r="DY1665" s="154"/>
      <c r="DZ1665" s="154"/>
      <c r="EA1665" s="154"/>
      <c r="EB1665" s="154"/>
      <c r="EC1665" s="154"/>
      <c r="ED1665" s="154"/>
      <c r="EE1665" s="154"/>
      <c r="EF1665" s="154"/>
      <c r="EG1665" s="154"/>
      <c r="EH1665" s="154"/>
      <c r="EI1665" s="154"/>
      <c r="EJ1665" s="154"/>
      <c r="EK1665" s="154"/>
      <c r="EL1665" s="154"/>
      <c r="EM1665" s="154"/>
      <c r="EN1665" s="154"/>
      <c r="EO1665" s="154"/>
      <c r="EP1665" s="154"/>
      <c r="EQ1665" s="154"/>
      <c r="ER1665" s="154"/>
      <c r="ES1665" s="154"/>
      <c r="ET1665" s="154"/>
      <c r="EU1665" s="154"/>
      <c r="EV1665" s="154"/>
    </row>
    <row r="1666" spans="32:152" ht="12.75">
      <c r="AF1666" s="154"/>
      <c r="AG1666" s="154"/>
      <c r="AH1666" s="154"/>
      <c r="AI1666" s="154"/>
      <c r="AJ1666" s="154"/>
      <c r="AK1666" s="154"/>
      <c r="AL1666" s="154"/>
      <c r="AM1666" s="154"/>
      <c r="AN1666" s="154"/>
      <c r="AO1666" s="154"/>
      <c r="AP1666" s="154"/>
      <c r="AQ1666" s="154"/>
      <c r="AR1666" s="154"/>
      <c r="AS1666" s="154"/>
      <c r="AT1666" s="154"/>
      <c r="AU1666" s="154"/>
      <c r="AV1666" s="154"/>
      <c r="AW1666" s="154"/>
      <c r="AX1666" s="154"/>
      <c r="AY1666" s="154"/>
      <c r="AZ1666" s="154"/>
      <c r="BA1666" s="154"/>
      <c r="BB1666" s="154"/>
      <c r="BC1666" s="154"/>
      <c r="BD1666" s="154"/>
      <c r="BE1666" s="154"/>
      <c r="BF1666" s="154"/>
      <c r="BG1666" s="154"/>
      <c r="BH1666" s="154"/>
      <c r="BI1666" s="154"/>
      <c r="BJ1666" s="154"/>
      <c r="BK1666" s="154"/>
      <c r="BL1666" s="154"/>
      <c r="BM1666" s="154"/>
      <c r="BN1666" s="154"/>
      <c r="BO1666" s="154"/>
      <c r="BP1666" s="154"/>
      <c r="BQ1666" s="154"/>
      <c r="BR1666" s="154"/>
      <c r="BS1666" s="154"/>
      <c r="BT1666" s="154"/>
      <c r="BU1666" s="154"/>
      <c r="BV1666" s="154"/>
      <c r="BW1666" s="154"/>
      <c r="BX1666" s="154"/>
      <c r="BY1666" s="154"/>
      <c r="BZ1666" s="154"/>
      <c r="CA1666" s="154"/>
      <c r="CB1666" s="154"/>
      <c r="CC1666" s="154"/>
      <c r="CD1666" s="154"/>
      <c r="CE1666" s="154"/>
      <c r="CF1666" s="154"/>
      <c r="CG1666" s="154"/>
      <c r="CH1666" s="154"/>
      <c r="CI1666" s="154"/>
      <c r="CJ1666" s="154"/>
      <c r="CK1666" s="154"/>
      <c r="CL1666" s="154"/>
      <c r="CM1666" s="154"/>
      <c r="CN1666" s="154"/>
      <c r="CO1666" s="154"/>
      <c r="CP1666" s="154"/>
      <c r="CQ1666" s="154"/>
      <c r="CR1666" s="154"/>
      <c r="CS1666" s="154"/>
      <c r="CT1666" s="154"/>
      <c r="CU1666" s="154"/>
      <c r="CV1666" s="154"/>
      <c r="CW1666" s="154"/>
      <c r="CX1666" s="154"/>
      <c r="CY1666" s="154"/>
      <c r="CZ1666" s="154"/>
      <c r="DA1666" s="154"/>
      <c r="DB1666" s="154"/>
      <c r="DC1666" s="154"/>
      <c r="DD1666" s="154"/>
      <c r="DE1666" s="154"/>
      <c r="DF1666" s="154"/>
      <c r="DG1666" s="154"/>
      <c r="DH1666" s="154"/>
      <c r="DI1666" s="154"/>
      <c r="DJ1666" s="154"/>
      <c r="DK1666" s="154"/>
      <c r="DL1666" s="154"/>
      <c r="DM1666" s="154"/>
      <c r="DN1666" s="154"/>
      <c r="DO1666" s="154"/>
      <c r="DP1666" s="154"/>
      <c r="DQ1666" s="154"/>
      <c r="DR1666" s="154"/>
      <c r="DS1666" s="154"/>
      <c r="DT1666" s="154"/>
      <c r="DU1666" s="154"/>
      <c r="DV1666" s="154"/>
      <c r="DW1666" s="154"/>
      <c r="DX1666" s="154"/>
      <c r="DY1666" s="154"/>
      <c r="DZ1666" s="154"/>
      <c r="EA1666" s="154"/>
      <c r="EB1666" s="154"/>
      <c r="EC1666" s="154"/>
      <c r="ED1666" s="154"/>
      <c r="EE1666" s="154"/>
      <c r="EF1666" s="154"/>
      <c r="EG1666" s="154"/>
      <c r="EH1666" s="154"/>
      <c r="EI1666" s="154"/>
      <c r="EJ1666" s="154"/>
      <c r="EK1666" s="154"/>
      <c r="EL1666" s="154"/>
      <c r="EM1666" s="154"/>
      <c r="EN1666" s="154"/>
      <c r="EO1666" s="154"/>
      <c r="EP1666" s="154"/>
      <c r="EQ1666" s="154"/>
      <c r="ER1666" s="154"/>
      <c r="ES1666" s="154"/>
      <c r="ET1666" s="154"/>
      <c r="EU1666" s="154"/>
      <c r="EV1666" s="154"/>
    </row>
    <row r="1667" spans="32:152" ht="12.75">
      <c r="AF1667" s="154"/>
      <c r="AG1667" s="154"/>
      <c r="AH1667" s="154"/>
      <c r="AI1667" s="154"/>
      <c r="AJ1667" s="154"/>
      <c r="AK1667" s="154"/>
      <c r="AL1667" s="154"/>
      <c r="AM1667" s="154"/>
      <c r="AN1667" s="154"/>
      <c r="AO1667" s="154"/>
      <c r="AP1667" s="154"/>
      <c r="AQ1667" s="154"/>
      <c r="AR1667" s="154"/>
      <c r="AS1667" s="154"/>
      <c r="AT1667" s="154"/>
      <c r="AU1667" s="154"/>
      <c r="AV1667" s="154"/>
      <c r="AW1667" s="154"/>
      <c r="AX1667" s="154"/>
      <c r="AY1667" s="154"/>
      <c r="AZ1667" s="154"/>
      <c r="BA1667" s="154"/>
      <c r="BB1667" s="154"/>
      <c r="BC1667" s="154"/>
      <c r="BD1667" s="154"/>
      <c r="BE1667" s="154"/>
      <c r="BF1667" s="154"/>
      <c r="BG1667" s="154"/>
      <c r="BH1667" s="154"/>
      <c r="BI1667" s="154"/>
      <c r="BJ1667" s="154"/>
      <c r="BK1667" s="154"/>
      <c r="BL1667" s="154"/>
      <c r="BM1667" s="154"/>
      <c r="BN1667" s="154"/>
      <c r="BO1667" s="154"/>
      <c r="BP1667" s="154"/>
      <c r="BQ1667" s="154"/>
      <c r="BR1667" s="154"/>
      <c r="BS1667" s="154"/>
      <c r="BT1667" s="154"/>
      <c r="BU1667" s="154"/>
      <c r="BV1667" s="154"/>
      <c r="BW1667" s="154"/>
      <c r="BX1667" s="154"/>
      <c r="BY1667" s="154"/>
      <c r="BZ1667" s="154"/>
      <c r="CA1667" s="154"/>
      <c r="CB1667" s="154"/>
      <c r="CC1667" s="154"/>
      <c r="CD1667" s="154"/>
      <c r="CE1667" s="154"/>
      <c r="CF1667" s="154"/>
      <c r="CG1667" s="154"/>
      <c r="CH1667" s="154"/>
      <c r="CI1667" s="154"/>
      <c r="CJ1667" s="154"/>
      <c r="CK1667" s="154"/>
      <c r="CL1667" s="154"/>
      <c r="CM1667" s="154"/>
      <c r="CN1667" s="154"/>
      <c r="CO1667" s="154"/>
      <c r="CP1667" s="154"/>
      <c r="CQ1667" s="154"/>
      <c r="CR1667" s="154"/>
      <c r="CS1667" s="154"/>
      <c r="CT1667" s="154"/>
      <c r="CU1667" s="154"/>
      <c r="CV1667" s="154"/>
      <c r="CW1667" s="154"/>
      <c r="CX1667" s="154"/>
      <c r="CY1667" s="154"/>
      <c r="CZ1667" s="154"/>
      <c r="DA1667" s="154"/>
      <c r="DB1667" s="154"/>
      <c r="DC1667" s="154"/>
      <c r="DD1667" s="154"/>
      <c r="DE1667" s="154"/>
      <c r="DF1667" s="154"/>
      <c r="DG1667" s="154"/>
      <c r="DH1667" s="154"/>
      <c r="DI1667" s="154"/>
      <c r="DJ1667" s="154"/>
      <c r="DK1667" s="154"/>
      <c r="DL1667" s="154"/>
      <c r="DM1667" s="154"/>
      <c r="DN1667" s="154"/>
      <c r="DO1667" s="154"/>
      <c r="DP1667" s="154"/>
      <c r="DQ1667" s="154"/>
      <c r="DR1667" s="154"/>
      <c r="DS1667" s="154"/>
      <c r="DT1667" s="154"/>
      <c r="DU1667" s="154"/>
      <c r="DV1667" s="154"/>
      <c r="DW1667" s="154"/>
      <c r="DX1667" s="154"/>
      <c r="DY1667" s="154"/>
      <c r="DZ1667" s="154"/>
      <c r="EA1667" s="154"/>
      <c r="EB1667" s="154"/>
      <c r="EC1667" s="154"/>
      <c r="ED1667" s="154"/>
      <c r="EE1667" s="154"/>
      <c r="EF1667" s="154"/>
      <c r="EG1667" s="154"/>
      <c r="EH1667" s="154"/>
      <c r="EI1667" s="154"/>
      <c r="EJ1667" s="154"/>
      <c r="EK1667" s="154"/>
      <c r="EL1667" s="154"/>
      <c r="EM1667" s="154"/>
      <c r="EN1667" s="154"/>
      <c r="EO1667" s="154"/>
      <c r="EP1667" s="154"/>
      <c r="EQ1667" s="154"/>
      <c r="ER1667" s="154"/>
      <c r="ES1667" s="154"/>
      <c r="ET1667" s="154"/>
      <c r="EU1667" s="154"/>
      <c r="EV1667" s="154"/>
    </row>
    <row r="1668" spans="32:152" ht="12.75">
      <c r="AF1668" s="154"/>
      <c r="AG1668" s="154"/>
      <c r="AH1668" s="154"/>
      <c r="AI1668" s="154"/>
      <c r="AJ1668" s="154"/>
      <c r="AK1668" s="154"/>
      <c r="AL1668" s="154"/>
      <c r="AM1668" s="154"/>
      <c r="AN1668" s="154"/>
      <c r="AO1668" s="154"/>
      <c r="AP1668" s="154"/>
      <c r="AQ1668" s="154"/>
      <c r="AR1668" s="154"/>
      <c r="AS1668" s="154"/>
      <c r="AT1668" s="154"/>
      <c r="AU1668" s="154"/>
      <c r="AV1668" s="154"/>
      <c r="AW1668" s="154"/>
      <c r="AX1668" s="154"/>
      <c r="AY1668" s="154"/>
      <c r="AZ1668" s="154"/>
      <c r="BA1668" s="154"/>
      <c r="BB1668" s="154"/>
      <c r="BC1668" s="154"/>
      <c r="BD1668" s="154"/>
      <c r="BE1668" s="154"/>
      <c r="BF1668" s="154"/>
      <c r="BG1668" s="154"/>
      <c r="BH1668" s="154"/>
      <c r="BI1668" s="154"/>
      <c r="BJ1668" s="154"/>
      <c r="BK1668" s="154"/>
      <c r="BL1668" s="154"/>
      <c r="BM1668" s="154"/>
      <c r="BN1668" s="154"/>
      <c r="BO1668" s="154"/>
      <c r="BP1668" s="154"/>
      <c r="BQ1668" s="154"/>
      <c r="BR1668" s="154"/>
      <c r="BS1668" s="154"/>
      <c r="BT1668" s="154"/>
      <c r="BU1668" s="154"/>
      <c r="BV1668" s="154"/>
      <c r="BW1668" s="154"/>
      <c r="BX1668" s="154"/>
      <c r="BY1668" s="154"/>
      <c r="BZ1668" s="154"/>
      <c r="CA1668" s="154"/>
      <c r="CB1668" s="154"/>
      <c r="CC1668" s="154"/>
      <c r="CD1668" s="154"/>
      <c r="CE1668" s="154"/>
      <c r="CF1668" s="154"/>
      <c r="CG1668" s="154"/>
      <c r="CH1668" s="154"/>
      <c r="CI1668" s="154"/>
      <c r="CJ1668" s="154"/>
      <c r="CK1668" s="154"/>
      <c r="CL1668" s="154"/>
      <c r="CM1668" s="154"/>
      <c r="CN1668" s="154"/>
      <c r="CO1668" s="154"/>
      <c r="CP1668" s="154"/>
      <c r="CQ1668" s="154"/>
      <c r="CR1668" s="154"/>
      <c r="CS1668" s="154"/>
      <c r="CT1668" s="154"/>
      <c r="CU1668" s="154"/>
      <c r="CV1668" s="154"/>
      <c r="CW1668" s="154"/>
      <c r="CX1668" s="154"/>
      <c r="CY1668" s="154"/>
      <c r="CZ1668" s="154"/>
      <c r="DA1668" s="154"/>
      <c r="DB1668" s="154"/>
      <c r="DC1668" s="154"/>
      <c r="DD1668" s="154"/>
      <c r="DE1668" s="154"/>
      <c r="DF1668" s="154"/>
      <c r="DG1668" s="154"/>
      <c r="DH1668" s="154"/>
      <c r="DI1668" s="154"/>
      <c r="DJ1668" s="154"/>
      <c r="DK1668" s="154"/>
      <c r="DL1668" s="154"/>
      <c r="DM1668" s="154"/>
      <c r="DN1668" s="154"/>
      <c r="DO1668" s="154"/>
      <c r="DP1668" s="154"/>
      <c r="DQ1668" s="154"/>
      <c r="DR1668" s="154"/>
      <c r="DS1668" s="154"/>
      <c r="DT1668" s="154"/>
      <c r="DU1668" s="154"/>
      <c r="DV1668" s="154"/>
      <c r="DW1668" s="154"/>
      <c r="DX1668" s="154"/>
      <c r="DY1668" s="154"/>
      <c r="DZ1668" s="154"/>
      <c r="EA1668" s="154"/>
      <c r="EB1668" s="154"/>
      <c r="EC1668" s="154"/>
      <c r="ED1668" s="154"/>
      <c r="EE1668" s="154"/>
      <c r="EF1668" s="154"/>
      <c r="EG1668" s="154"/>
      <c r="EH1668" s="154"/>
      <c r="EI1668" s="154"/>
      <c r="EJ1668" s="154"/>
      <c r="EK1668" s="154"/>
      <c r="EL1668" s="154"/>
      <c r="EM1668" s="154"/>
      <c r="EN1668" s="154"/>
      <c r="EO1668" s="154"/>
      <c r="EP1668" s="154"/>
      <c r="EQ1668" s="154"/>
      <c r="ER1668" s="154"/>
      <c r="ES1668" s="154"/>
      <c r="ET1668" s="154"/>
      <c r="EU1668" s="154"/>
      <c r="EV1668" s="154"/>
    </row>
    <row r="1669" spans="32:152" ht="12.75">
      <c r="AF1669" s="154"/>
      <c r="AG1669" s="154"/>
      <c r="AH1669" s="154"/>
      <c r="AI1669" s="154"/>
      <c r="AJ1669" s="154"/>
      <c r="AK1669" s="154"/>
      <c r="AL1669" s="154"/>
      <c r="AM1669" s="154"/>
      <c r="AN1669" s="154"/>
      <c r="AO1669" s="154"/>
      <c r="AP1669" s="154"/>
      <c r="AQ1669" s="154"/>
      <c r="AR1669" s="154"/>
      <c r="AS1669" s="154"/>
      <c r="AT1669" s="154"/>
      <c r="AU1669" s="154"/>
      <c r="AV1669" s="154"/>
      <c r="AW1669" s="154"/>
      <c r="AX1669" s="154"/>
      <c r="AY1669" s="154"/>
      <c r="AZ1669" s="154"/>
      <c r="BA1669" s="154"/>
      <c r="BB1669" s="154"/>
      <c r="BC1669" s="154"/>
      <c r="BD1669" s="154"/>
      <c r="BE1669" s="154"/>
      <c r="BF1669" s="154"/>
      <c r="BG1669" s="154"/>
      <c r="BH1669" s="154"/>
      <c r="BI1669" s="154"/>
      <c r="BJ1669" s="154"/>
      <c r="BK1669" s="154"/>
      <c r="BL1669" s="154"/>
      <c r="BM1669" s="154"/>
      <c r="BN1669" s="154"/>
      <c r="BO1669" s="154"/>
      <c r="BP1669" s="154"/>
      <c r="BQ1669" s="154"/>
      <c r="BR1669" s="154"/>
      <c r="BS1669" s="154"/>
      <c r="BT1669" s="154"/>
      <c r="BU1669" s="154"/>
      <c r="BV1669" s="154"/>
      <c r="BW1669" s="154"/>
      <c r="BX1669" s="154"/>
      <c r="BY1669" s="154"/>
      <c r="BZ1669" s="154"/>
      <c r="CA1669" s="154"/>
      <c r="CB1669" s="154"/>
      <c r="CC1669" s="154"/>
      <c r="CD1669" s="154"/>
      <c r="CE1669" s="154"/>
      <c r="CF1669" s="154"/>
      <c r="CG1669" s="154"/>
      <c r="CH1669" s="154"/>
      <c r="CI1669" s="154"/>
      <c r="CJ1669" s="154"/>
      <c r="CK1669" s="154"/>
      <c r="CL1669" s="154"/>
      <c r="CM1669" s="154"/>
      <c r="CN1669" s="154"/>
      <c r="CO1669" s="154"/>
      <c r="CP1669" s="154"/>
      <c r="CQ1669" s="154"/>
      <c r="CR1669" s="154"/>
      <c r="CS1669" s="154"/>
      <c r="CT1669" s="154"/>
      <c r="CU1669" s="154"/>
      <c r="CV1669" s="154"/>
      <c r="CW1669" s="154"/>
      <c r="CX1669" s="154"/>
      <c r="CY1669" s="154"/>
      <c r="CZ1669" s="154"/>
      <c r="DA1669" s="154"/>
      <c r="DB1669" s="154"/>
      <c r="DC1669" s="154"/>
      <c r="DD1669" s="154"/>
      <c r="DE1669" s="154"/>
      <c r="DF1669" s="154"/>
      <c r="DG1669" s="154"/>
      <c r="DH1669" s="154"/>
      <c r="DI1669" s="154"/>
      <c r="DJ1669" s="154"/>
      <c r="DK1669" s="154"/>
      <c r="DL1669" s="154"/>
      <c r="DM1669" s="154"/>
      <c r="DN1669" s="154"/>
      <c r="DO1669" s="154"/>
      <c r="DP1669" s="154"/>
      <c r="DQ1669" s="154"/>
      <c r="DR1669" s="154"/>
      <c r="DS1669" s="154"/>
      <c r="DT1669" s="154"/>
      <c r="DU1669" s="154"/>
      <c r="DV1669" s="154"/>
      <c r="DW1669" s="154"/>
      <c r="DX1669" s="154"/>
      <c r="DY1669" s="154"/>
      <c r="DZ1669" s="154"/>
      <c r="EA1669" s="154"/>
      <c r="EB1669" s="154"/>
      <c r="EC1669" s="154"/>
      <c r="ED1669" s="154"/>
      <c r="EE1669" s="154"/>
      <c r="EF1669" s="154"/>
      <c r="EG1669" s="154"/>
      <c r="EH1669" s="154"/>
      <c r="EI1669" s="154"/>
      <c r="EJ1669" s="154"/>
      <c r="EK1669" s="154"/>
      <c r="EL1669" s="154"/>
      <c r="EM1669" s="154"/>
      <c r="EN1669" s="154"/>
      <c r="EO1669" s="154"/>
      <c r="EP1669" s="154"/>
      <c r="EQ1669" s="154"/>
      <c r="ER1669" s="154"/>
      <c r="ES1669" s="154"/>
      <c r="ET1669" s="154"/>
      <c r="EU1669" s="154"/>
      <c r="EV1669" s="154"/>
    </row>
    <row r="1670" spans="32:152" ht="12.75">
      <c r="AF1670" s="154"/>
      <c r="AG1670" s="154"/>
      <c r="AH1670" s="154"/>
      <c r="AI1670" s="154"/>
      <c r="AJ1670" s="154"/>
      <c r="AK1670" s="154"/>
      <c r="AL1670" s="154"/>
      <c r="AM1670" s="154"/>
      <c r="AN1670" s="154"/>
      <c r="AO1670" s="154"/>
      <c r="AP1670" s="154"/>
      <c r="AQ1670" s="154"/>
      <c r="AR1670" s="154"/>
      <c r="AS1670" s="154"/>
      <c r="AT1670" s="154"/>
      <c r="AU1670" s="154"/>
      <c r="AV1670" s="154"/>
      <c r="AW1670" s="154"/>
      <c r="AX1670" s="154"/>
      <c r="AY1670" s="154"/>
      <c r="AZ1670" s="154"/>
      <c r="BA1670" s="154"/>
      <c r="BB1670" s="154"/>
      <c r="BC1670" s="154"/>
      <c r="BD1670" s="154"/>
      <c r="BE1670" s="154"/>
      <c r="BF1670" s="154"/>
      <c r="BG1670" s="154"/>
      <c r="BH1670" s="154"/>
      <c r="BI1670" s="154"/>
      <c r="BJ1670" s="154"/>
      <c r="BK1670" s="154"/>
      <c r="BL1670" s="154"/>
      <c r="BM1670" s="154"/>
      <c r="BN1670" s="154"/>
      <c r="BO1670" s="154"/>
      <c r="BP1670" s="154"/>
      <c r="BQ1670" s="154"/>
      <c r="BR1670" s="154"/>
      <c r="BS1670" s="154"/>
      <c r="BT1670" s="154"/>
      <c r="BU1670" s="154"/>
      <c r="BV1670" s="154"/>
      <c r="BW1670" s="154"/>
      <c r="BX1670" s="154"/>
      <c r="BY1670" s="154"/>
      <c r="BZ1670" s="154"/>
      <c r="CA1670" s="154"/>
      <c r="CB1670" s="154"/>
      <c r="CC1670" s="154"/>
      <c r="CD1670" s="154"/>
      <c r="CE1670" s="154"/>
      <c r="CF1670" s="154"/>
      <c r="CG1670" s="154"/>
      <c r="CH1670" s="154"/>
      <c r="CI1670" s="154"/>
      <c r="CJ1670" s="154"/>
      <c r="CK1670" s="154"/>
      <c r="CL1670" s="154"/>
      <c r="CM1670" s="154"/>
      <c r="CN1670" s="154"/>
      <c r="CO1670" s="154"/>
      <c r="CP1670" s="154"/>
      <c r="CQ1670" s="154"/>
      <c r="CR1670" s="154"/>
      <c r="CS1670" s="154"/>
      <c r="CT1670" s="154"/>
      <c r="CU1670" s="154"/>
      <c r="CV1670" s="154"/>
      <c r="CW1670" s="154"/>
      <c r="CX1670" s="154"/>
      <c r="CY1670" s="154"/>
      <c r="CZ1670" s="154"/>
      <c r="DA1670" s="154"/>
      <c r="DB1670" s="154"/>
      <c r="DC1670" s="154"/>
      <c r="DD1670" s="154"/>
      <c r="DE1670" s="154"/>
      <c r="DF1670" s="154"/>
      <c r="DG1670" s="154"/>
      <c r="DH1670" s="154"/>
      <c r="DI1670" s="154"/>
      <c r="DJ1670" s="154"/>
      <c r="DK1670" s="154"/>
      <c r="DL1670" s="154"/>
      <c r="DM1670" s="154"/>
      <c r="DN1670" s="154"/>
      <c r="DO1670" s="154"/>
      <c r="DP1670" s="154"/>
      <c r="DQ1670" s="154"/>
      <c r="DR1670" s="154"/>
      <c r="DS1670" s="154"/>
      <c r="DT1670" s="154"/>
      <c r="DU1670" s="154"/>
      <c r="DV1670" s="154"/>
      <c r="DW1670" s="154"/>
      <c r="DX1670" s="154"/>
      <c r="DY1670" s="154"/>
      <c r="DZ1670" s="154"/>
      <c r="EA1670" s="154"/>
      <c r="EB1670" s="154"/>
      <c r="EC1670" s="154"/>
      <c r="ED1670" s="154"/>
      <c r="EE1670" s="154"/>
      <c r="EF1670" s="154"/>
      <c r="EG1670" s="154"/>
      <c r="EH1670" s="154"/>
      <c r="EI1670" s="154"/>
      <c r="EJ1670" s="154"/>
      <c r="EK1670" s="154"/>
      <c r="EL1670" s="154"/>
      <c r="EM1670" s="154"/>
      <c r="EN1670" s="154"/>
      <c r="EO1670" s="154"/>
      <c r="EP1670" s="154"/>
      <c r="EQ1670" s="154"/>
      <c r="ER1670" s="154"/>
      <c r="ES1670" s="154"/>
      <c r="ET1670" s="154"/>
      <c r="EU1670" s="154"/>
      <c r="EV1670" s="154"/>
    </row>
    <row r="1671" spans="32:152" ht="12.75">
      <c r="AF1671" s="154"/>
      <c r="AG1671" s="154"/>
      <c r="AH1671" s="154"/>
      <c r="AI1671" s="154"/>
      <c r="AJ1671" s="154"/>
      <c r="AK1671" s="154"/>
      <c r="AL1671" s="154"/>
      <c r="AM1671" s="154"/>
      <c r="AN1671" s="154"/>
      <c r="AO1671" s="154"/>
      <c r="AP1671" s="154"/>
      <c r="AQ1671" s="154"/>
      <c r="AR1671" s="154"/>
      <c r="AS1671" s="154"/>
      <c r="AT1671" s="154"/>
      <c r="AU1671" s="154"/>
      <c r="AV1671" s="154"/>
      <c r="AW1671" s="154"/>
      <c r="AX1671" s="154"/>
      <c r="AY1671" s="154"/>
      <c r="AZ1671" s="154"/>
      <c r="BA1671" s="154"/>
      <c r="BB1671" s="154"/>
      <c r="BC1671" s="154"/>
      <c r="BD1671" s="154"/>
      <c r="BE1671" s="154"/>
      <c r="BF1671" s="154"/>
      <c r="BG1671" s="154"/>
      <c r="BH1671" s="154"/>
      <c r="BI1671" s="154"/>
      <c r="BJ1671" s="154"/>
      <c r="BK1671" s="154"/>
      <c r="BL1671" s="154"/>
      <c r="BM1671" s="154"/>
      <c r="BN1671" s="154"/>
      <c r="BO1671" s="154"/>
      <c r="BP1671" s="154"/>
      <c r="BQ1671" s="154"/>
      <c r="BR1671" s="154"/>
      <c r="BS1671" s="154"/>
      <c r="BT1671" s="154"/>
      <c r="BU1671" s="154"/>
      <c r="BV1671" s="154"/>
      <c r="BW1671" s="154"/>
      <c r="BX1671" s="154"/>
      <c r="BY1671" s="154"/>
      <c r="BZ1671" s="154"/>
      <c r="CA1671" s="154"/>
      <c r="CB1671" s="154"/>
      <c r="CC1671" s="154"/>
      <c r="CD1671" s="154"/>
      <c r="CE1671" s="154"/>
      <c r="CF1671" s="154"/>
      <c r="CG1671" s="154"/>
      <c r="CH1671" s="154"/>
      <c r="CI1671" s="154"/>
      <c r="CJ1671" s="154"/>
      <c r="CK1671" s="154"/>
      <c r="CL1671" s="154"/>
      <c r="CM1671" s="154"/>
      <c r="CN1671" s="154"/>
      <c r="CO1671" s="154"/>
      <c r="CP1671" s="154"/>
      <c r="CQ1671" s="154"/>
      <c r="CR1671" s="154"/>
      <c r="CS1671" s="154"/>
      <c r="CT1671" s="154"/>
      <c r="CU1671" s="154"/>
      <c r="CV1671" s="154"/>
      <c r="CW1671" s="154"/>
      <c r="CX1671" s="154"/>
      <c r="CY1671" s="154"/>
      <c r="CZ1671" s="154"/>
      <c r="DA1671" s="154"/>
      <c r="DB1671" s="154"/>
      <c r="DC1671" s="154"/>
      <c r="DD1671" s="154"/>
      <c r="DE1671" s="154"/>
      <c r="DF1671" s="154"/>
      <c r="DG1671" s="154"/>
      <c r="DH1671" s="154"/>
      <c r="DI1671" s="154"/>
      <c r="DJ1671" s="154"/>
      <c r="DK1671" s="154"/>
      <c r="DL1671" s="154"/>
      <c r="DM1671" s="154"/>
      <c r="DN1671" s="154"/>
      <c r="DO1671" s="154"/>
      <c r="DP1671" s="154"/>
      <c r="DQ1671" s="154"/>
      <c r="DR1671" s="154"/>
      <c r="DS1671" s="154"/>
      <c r="DT1671" s="154"/>
      <c r="DU1671" s="154"/>
      <c r="DV1671" s="154"/>
      <c r="DW1671" s="154"/>
      <c r="DX1671" s="154"/>
      <c r="DY1671" s="154"/>
      <c r="DZ1671" s="154"/>
      <c r="EA1671" s="154"/>
      <c r="EB1671" s="154"/>
      <c r="EC1671" s="154"/>
      <c r="ED1671" s="154"/>
      <c r="EE1671" s="154"/>
      <c r="EF1671" s="154"/>
      <c r="EG1671" s="154"/>
      <c r="EH1671" s="154"/>
      <c r="EI1671" s="154"/>
      <c r="EJ1671" s="154"/>
      <c r="EK1671" s="154"/>
      <c r="EL1671" s="154"/>
      <c r="EM1671" s="154"/>
      <c r="EN1671" s="154"/>
      <c r="EO1671" s="154"/>
      <c r="EP1671" s="154"/>
      <c r="EQ1671" s="154"/>
      <c r="ER1671" s="154"/>
      <c r="ES1671" s="154"/>
      <c r="ET1671" s="154"/>
      <c r="EU1671" s="154"/>
      <c r="EV1671" s="154"/>
    </row>
    <row r="1672" spans="32:152" ht="12.75">
      <c r="AF1672" s="154"/>
      <c r="AG1672" s="154"/>
      <c r="AH1672" s="154"/>
      <c r="AI1672" s="154"/>
      <c r="AJ1672" s="154"/>
      <c r="AK1672" s="154"/>
      <c r="AL1672" s="154"/>
      <c r="AM1672" s="154"/>
      <c r="AN1672" s="154"/>
      <c r="AO1672" s="154"/>
      <c r="AP1672" s="154"/>
      <c r="AQ1672" s="154"/>
      <c r="AR1672" s="154"/>
      <c r="AS1672" s="154"/>
      <c r="AT1672" s="154"/>
      <c r="AU1672" s="154"/>
      <c r="AV1672" s="154"/>
      <c r="AW1672" s="154"/>
      <c r="AX1672" s="154"/>
      <c r="AY1672" s="154"/>
      <c r="AZ1672" s="154"/>
      <c r="BA1672" s="154"/>
      <c r="BB1672" s="154"/>
      <c r="BC1672" s="154"/>
      <c r="BD1672" s="154"/>
      <c r="BE1672" s="154"/>
      <c r="BF1672" s="154"/>
      <c r="BG1672" s="154"/>
      <c r="BH1672" s="154"/>
      <c r="BI1672" s="154"/>
      <c r="BJ1672" s="154"/>
      <c r="BK1672" s="154"/>
      <c r="BL1672" s="154"/>
      <c r="BM1672" s="154"/>
      <c r="BN1672" s="154"/>
      <c r="BO1672" s="154"/>
      <c r="BP1672" s="154"/>
      <c r="BQ1672" s="154"/>
      <c r="BR1672" s="154"/>
      <c r="BS1672" s="154"/>
      <c r="BT1672" s="154"/>
      <c r="BU1672" s="154"/>
      <c r="BV1672" s="154"/>
      <c r="BW1672" s="154"/>
      <c r="BX1672" s="154"/>
      <c r="BY1672" s="154"/>
      <c r="BZ1672" s="154"/>
      <c r="CA1672" s="154"/>
      <c r="CB1672" s="154"/>
      <c r="CC1672" s="154"/>
      <c r="CD1672" s="154"/>
      <c r="CE1672" s="154"/>
      <c r="CF1672" s="154"/>
      <c r="CG1672" s="154"/>
      <c r="CH1672" s="154"/>
      <c r="CI1672" s="154"/>
      <c r="CJ1672" s="154"/>
      <c r="CK1672" s="154"/>
      <c r="CL1672" s="154"/>
      <c r="CM1672" s="154"/>
      <c r="CN1672" s="154"/>
      <c r="CO1672" s="154"/>
      <c r="CP1672" s="154"/>
      <c r="CQ1672" s="154"/>
      <c r="CR1672" s="154"/>
      <c r="CS1672" s="154"/>
      <c r="CT1672" s="154"/>
      <c r="CU1672" s="154"/>
      <c r="CV1672" s="154"/>
      <c r="CW1672" s="154"/>
      <c r="CX1672" s="154"/>
      <c r="CY1672" s="154"/>
      <c r="CZ1672" s="154"/>
      <c r="DA1672" s="154"/>
      <c r="DB1672" s="154"/>
      <c r="DC1672" s="154"/>
      <c r="DD1672" s="154"/>
      <c r="DE1672" s="154"/>
      <c r="DF1672" s="154"/>
      <c r="DG1672" s="154"/>
      <c r="DH1672" s="154"/>
      <c r="DI1672" s="154"/>
      <c r="DJ1672" s="154"/>
      <c r="DK1672" s="154"/>
      <c r="DL1672" s="154"/>
      <c r="DM1672" s="154"/>
      <c r="DN1672" s="154"/>
      <c r="DO1672" s="154"/>
      <c r="DP1672" s="154"/>
      <c r="DQ1672" s="154"/>
      <c r="DR1672" s="154"/>
      <c r="DS1672" s="154"/>
      <c r="DT1672" s="154"/>
      <c r="DU1672" s="154"/>
      <c r="DV1672" s="154"/>
      <c r="DW1672" s="154"/>
      <c r="DX1672" s="154"/>
      <c r="DY1672" s="154"/>
      <c r="DZ1672" s="154"/>
      <c r="EA1672" s="154"/>
      <c r="EB1672" s="154"/>
      <c r="EC1672" s="154"/>
      <c r="ED1672" s="154"/>
      <c r="EE1672" s="154"/>
      <c r="EF1672" s="154"/>
      <c r="EG1672" s="154"/>
      <c r="EH1672" s="154"/>
      <c r="EI1672" s="154"/>
      <c r="EJ1672" s="154"/>
      <c r="EK1672" s="154"/>
      <c r="EL1672" s="154"/>
      <c r="EM1672" s="154"/>
      <c r="EN1672" s="154"/>
      <c r="EO1672" s="154"/>
      <c r="EP1672" s="154"/>
      <c r="EQ1672" s="154"/>
      <c r="ER1672" s="154"/>
      <c r="ES1672" s="154"/>
      <c r="ET1672" s="154"/>
      <c r="EU1672" s="154"/>
      <c r="EV1672" s="154"/>
    </row>
    <row r="1673" spans="32:152" ht="12.75">
      <c r="AF1673" s="154"/>
      <c r="AG1673" s="154"/>
      <c r="AH1673" s="154"/>
      <c r="AI1673" s="154"/>
      <c r="AJ1673" s="154"/>
      <c r="AK1673" s="154"/>
      <c r="AL1673" s="154"/>
      <c r="AM1673" s="154"/>
      <c r="AN1673" s="154"/>
      <c r="AO1673" s="154"/>
      <c r="AP1673" s="154"/>
      <c r="AQ1673" s="154"/>
      <c r="AR1673" s="154"/>
      <c r="AS1673" s="154"/>
      <c r="AT1673" s="154"/>
      <c r="AU1673" s="154"/>
      <c r="AV1673" s="154"/>
      <c r="AW1673" s="154"/>
      <c r="AX1673" s="154"/>
      <c r="AY1673" s="154"/>
      <c r="AZ1673" s="154"/>
      <c r="BA1673" s="154"/>
      <c r="BB1673" s="154"/>
      <c r="BC1673" s="154"/>
      <c r="BD1673" s="154"/>
      <c r="BE1673" s="154"/>
      <c r="BF1673" s="154"/>
      <c r="BG1673" s="154"/>
      <c r="BH1673" s="154"/>
      <c r="BI1673" s="154"/>
      <c r="BJ1673" s="154"/>
      <c r="BK1673" s="154"/>
      <c r="BL1673" s="154"/>
      <c r="BM1673" s="154"/>
      <c r="BN1673" s="154"/>
      <c r="BO1673" s="154"/>
      <c r="BP1673" s="154"/>
      <c r="BQ1673" s="154"/>
      <c r="BR1673" s="154"/>
      <c r="BS1673" s="154"/>
      <c r="BT1673" s="154"/>
      <c r="BU1673" s="154"/>
      <c r="BV1673" s="154"/>
      <c r="BW1673" s="154"/>
      <c r="BX1673" s="154"/>
      <c r="BY1673" s="154"/>
      <c r="BZ1673" s="154"/>
      <c r="CA1673" s="154"/>
      <c r="CB1673" s="154"/>
      <c r="CC1673" s="154"/>
      <c r="CD1673" s="154"/>
      <c r="CE1673" s="154"/>
      <c r="CF1673" s="154"/>
      <c r="CG1673" s="154"/>
      <c r="CH1673" s="154"/>
      <c r="CI1673" s="154"/>
      <c r="CJ1673" s="154"/>
      <c r="CK1673" s="154"/>
      <c r="CL1673" s="154"/>
      <c r="CM1673" s="154"/>
      <c r="CN1673" s="154"/>
      <c r="CO1673" s="154"/>
      <c r="CP1673" s="154"/>
      <c r="CQ1673" s="154"/>
      <c r="CR1673" s="154"/>
      <c r="CS1673" s="154"/>
      <c r="CT1673" s="154"/>
      <c r="CU1673" s="154"/>
      <c r="CV1673" s="154"/>
      <c r="CW1673" s="154"/>
      <c r="CX1673" s="154"/>
      <c r="CY1673" s="154"/>
      <c r="CZ1673" s="154"/>
      <c r="DA1673" s="154"/>
      <c r="DB1673" s="154"/>
      <c r="DC1673" s="154"/>
      <c r="DD1673" s="154"/>
      <c r="DE1673" s="154"/>
      <c r="DF1673" s="154"/>
      <c r="DG1673" s="154"/>
      <c r="DH1673" s="154"/>
      <c r="DI1673" s="154"/>
      <c r="DJ1673" s="154"/>
      <c r="DK1673" s="154"/>
      <c r="DL1673" s="154"/>
      <c r="DM1673" s="154"/>
      <c r="DN1673" s="154"/>
      <c r="DO1673" s="154"/>
      <c r="DP1673" s="154"/>
      <c r="DQ1673" s="154"/>
      <c r="DR1673" s="154"/>
      <c r="DS1673" s="154"/>
      <c r="DT1673" s="154"/>
      <c r="DU1673" s="154"/>
      <c r="DV1673" s="154"/>
      <c r="DW1673" s="154"/>
      <c r="DX1673" s="154"/>
      <c r="DY1673" s="154"/>
      <c r="DZ1673" s="154"/>
      <c r="EA1673" s="154"/>
      <c r="EB1673" s="154"/>
      <c r="EC1673" s="154"/>
      <c r="ED1673" s="154"/>
      <c r="EE1673" s="154"/>
      <c r="EF1673" s="154"/>
      <c r="EG1673" s="154"/>
      <c r="EH1673" s="154"/>
      <c r="EI1673" s="154"/>
      <c r="EJ1673" s="154"/>
      <c r="EK1673" s="154"/>
      <c r="EL1673" s="154"/>
      <c r="EM1673" s="154"/>
      <c r="EN1673" s="154"/>
      <c r="EO1673" s="154"/>
      <c r="EP1673" s="154"/>
      <c r="EQ1673" s="154"/>
      <c r="ER1673" s="154"/>
      <c r="ES1673" s="154"/>
      <c r="ET1673" s="154"/>
      <c r="EU1673" s="154"/>
      <c r="EV1673" s="154"/>
    </row>
    <row r="1674" spans="32:152" ht="12.75">
      <c r="AF1674" s="154"/>
      <c r="AG1674" s="154"/>
      <c r="AH1674" s="154"/>
      <c r="AI1674" s="154"/>
      <c r="AJ1674" s="154"/>
      <c r="AK1674" s="154"/>
      <c r="AL1674" s="154"/>
      <c r="AM1674" s="154"/>
      <c r="AN1674" s="154"/>
      <c r="AO1674" s="154"/>
      <c r="AP1674" s="154"/>
      <c r="AQ1674" s="154"/>
      <c r="AR1674" s="154"/>
      <c r="AS1674" s="154"/>
      <c r="AT1674" s="154"/>
      <c r="AU1674" s="154"/>
      <c r="AV1674" s="154"/>
      <c r="AW1674" s="154"/>
      <c r="AX1674" s="154"/>
      <c r="AY1674" s="154"/>
      <c r="AZ1674" s="154"/>
      <c r="BA1674" s="154"/>
      <c r="BB1674" s="154"/>
      <c r="BC1674" s="154"/>
      <c r="BD1674" s="154"/>
      <c r="BE1674" s="154"/>
      <c r="BF1674" s="154"/>
      <c r="BG1674" s="154"/>
      <c r="BH1674" s="154"/>
      <c r="BI1674" s="154"/>
      <c r="BJ1674" s="154"/>
      <c r="BK1674" s="154"/>
      <c r="BL1674" s="154"/>
      <c r="BM1674" s="154"/>
      <c r="BN1674" s="154"/>
      <c r="BO1674" s="154"/>
      <c r="BP1674" s="154"/>
      <c r="BQ1674" s="154"/>
      <c r="BR1674" s="154"/>
      <c r="BS1674" s="154"/>
      <c r="BT1674" s="154"/>
      <c r="BU1674" s="154"/>
      <c r="BV1674" s="154"/>
      <c r="BW1674" s="154"/>
      <c r="BX1674" s="154"/>
      <c r="BY1674" s="154"/>
      <c r="BZ1674" s="154"/>
      <c r="CA1674" s="154"/>
      <c r="CB1674" s="154"/>
      <c r="CC1674" s="154"/>
      <c r="CD1674" s="154"/>
      <c r="CE1674" s="154"/>
      <c r="CF1674" s="154"/>
      <c r="CG1674" s="154"/>
      <c r="CH1674" s="154"/>
      <c r="CI1674" s="154"/>
      <c r="CJ1674" s="154"/>
      <c r="CK1674" s="154"/>
      <c r="CL1674" s="154"/>
      <c r="CM1674" s="154"/>
      <c r="CN1674" s="154"/>
      <c r="CO1674" s="154"/>
      <c r="CP1674" s="154"/>
      <c r="CQ1674" s="154"/>
      <c r="CR1674" s="154"/>
      <c r="CS1674" s="154"/>
      <c r="CT1674" s="154"/>
      <c r="CU1674" s="154"/>
      <c r="CV1674" s="154"/>
      <c r="CW1674" s="154"/>
      <c r="CX1674" s="154"/>
      <c r="CY1674" s="154"/>
      <c r="CZ1674" s="154"/>
      <c r="DA1674" s="154"/>
      <c r="DB1674" s="154"/>
      <c r="DC1674" s="154"/>
      <c r="DD1674" s="154"/>
      <c r="DE1674" s="154"/>
      <c r="DF1674" s="154"/>
      <c r="DG1674" s="154"/>
      <c r="DH1674" s="154"/>
      <c r="DI1674" s="154"/>
      <c r="DJ1674" s="154"/>
      <c r="DK1674" s="154"/>
      <c r="DL1674" s="154"/>
      <c r="DM1674" s="154"/>
      <c r="DN1674" s="154"/>
      <c r="DO1674" s="154"/>
      <c r="DP1674" s="154"/>
      <c r="DQ1674" s="154"/>
      <c r="DR1674" s="154"/>
      <c r="DS1674" s="154"/>
      <c r="DT1674" s="154"/>
      <c r="DU1674" s="154"/>
      <c r="DV1674" s="154"/>
      <c r="DW1674" s="154"/>
      <c r="DX1674" s="154"/>
      <c r="DY1674" s="154"/>
      <c r="DZ1674" s="154"/>
      <c r="EA1674" s="154"/>
      <c r="EB1674" s="154"/>
      <c r="EC1674" s="154"/>
      <c r="ED1674" s="154"/>
      <c r="EE1674" s="154"/>
      <c r="EF1674" s="154"/>
      <c r="EG1674" s="154"/>
      <c r="EH1674" s="154"/>
      <c r="EI1674" s="154"/>
      <c r="EJ1674" s="154"/>
      <c r="EK1674" s="154"/>
      <c r="EL1674" s="154"/>
      <c r="EM1674" s="154"/>
      <c r="EN1674" s="154"/>
      <c r="EO1674" s="154"/>
      <c r="EP1674" s="154"/>
      <c r="EQ1674" s="154"/>
      <c r="ER1674" s="154"/>
      <c r="ES1674" s="154"/>
      <c r="ET1674" s="154"/>
      <c r="EU1674" s="154"/>
      <c r="EV1674" s="154"/>
    </row>
    <row r="1675" spans="32:152" ht="12.75">
      <c r="AF1675" s="154"/>
      <c r="AG1675" s="154"/>
      <c r="AH1675" s="154"/>
      <c r="AI1675" s="154"/>
      <c r="AJ1675" s="154"/>
      <c r="AK1675" s="154"/>
      <c r="AL1675" s="154"/>
      <c r="AM1675" s="154"/>
      <c r="AN1675" s="154"/>
      <c r="AO1675" s="154"/>
      <c r="AP1675" s="154"/>
      <c r="AQ1675" s="154"/>
      <c r="AR1675" s="154"/>
      <c r="AS1675" s="154"/>
      <c r="AT1675" s="154"/>
      <c r="AU1675" s="154"/>
      <c r="AV1675" s="154"/>
      <c r="AW1675" s="154"/>
      <c r="AX1675" s="154"/>
      <c r="AY1675" s="154"/>
      <c r="AZ1675" s="154"/>
      <c r="BA1675" s="154"/>
      <c r="BB1675" s="154"/>
      <c r="BC1675" s="154"/>
      <c r="BD1675" s="154"/>
      <c r="BE1675" s="154"/>
      <c r="BF1675" s="154"/>
      <c r="BG1675" s="154"/>
      <c r="BH1675" s="154"/>
      <c r="BI1675" s="154"/>
      <c r="BJ1675" s="154"/>
      <c r="BK1675" s="154"/>
      <c r="BL1675" s="154"/>
      <c r="BM1675" s="154"/>
      <c r="BN1675" s="154"/>
      <c r="BO1675" s="154"/>
      <c r="BP1675" s="154"/>
      <c r="BQ1675" s="154"/>
      <c r="BR1675" s="154"/>
      <c r="BS1675" s="154"/>
      <c r="BT1675" s="154"/>
      <c r="BU1675" s="154"/>
      <c r="BV1675" s="154"/>
      <c r="BW1675" s="154"/>
      <c r="BX1675" s="154"/>
      <c r="BY1675" s="154"/>
      <c r="BZ1675" s="154"/>
      <c r="CA1675" s="154"/>
      <c r="CB1675" s="154"/>
      <c r="CC1675" s="154"/>
      <c r="CD1675" s="154"/>
      <c r="CE1675" s="154"/>
      <c r="CF1675" s="154"/>
      <c r="CG1675" s="154"/>
      <c r="CH1675" s="154"/>
      <c r="CI1675" s="154"/>
      <c r="CJ1675" s="154"/>
      <c r="CK1675" s="154"/>
      <c r="CL1675" s="154"/>
      <c r="CM1675" s="154"/>
      <c r="CN1675" s="154"/>
      <c r="CO1675" s="154"/>
      <c r="CP1675" s="154"/>
      <c r="CQ1675" s="154"/>
      <c r="CR1675" s="154"/>
      <c r="CS1675" s="154"/>
      <c r="CT1675" s="154"/>
      <c r="CU1675" s="154"/>
      <c r="CV1675" s="154"/>
      <c r="CW1675" s="154"/>
      <c r="CX1675" s="154"/>
      <c r="CY1675" s="154"/>
      <c r="CZ1675" s="154"/>
      <c r="DA1675" s="154"/>
      <c r="DB1675" s="154"/>
      <c r="DC1675" s="154"/>
      <c r="DD1675" s="154"/>
      <c r="DE1675" s="154"/>
      <c r="DF1675" s="154"/>
      <c r="DG1675" s="154"/>
      <c r="DH1675" s="154"/>
      <c r="DI1675" s="154"/>
      <c r="DJ1675" s="154"/>
      <c r="DK1675" s="154"/>
      <c r="DL1675" s="154"/>
      <c r="DM1675" s="154"/>
      <c r="DN1675" s="154"/>
      <c r="DO1675" s="154"/>
      <c r="DP1675" s="154"/>
      <c r="DQ1675" s="154"/>
      <c r="DR1675" s="154"/>
      <c r="DS1675" s="154"/>
      <c r="DT1675" s="154"/>
      <c r="DU1675" s="154"/>
      <c r="DV1675" s="154"/>
      <c r="DW1675" s="154"/>
      <c r="DX1675" s="154"/>
      <c r="DY1675" s="154"/>
      <c r="DZ1675" s="154"/>
      <c r="EA1675" s="154"/>
      <c r="EB1675" s="154"/>
      <c r="EC1675" s="154"/>
      <c r="ED1675" s="154"/>
      <c r="EE1675" s="154"/>
      <c r="EF1675" s="154"/>
      <c r="EG1675" s="154"/>
      <c r="EH1675" s="154"/>
      <c r="EI1675" s="154"/>
      <c r="EJ1675" s="154"/>
      <c r="EK1675" s="154"/>
      <c r="EL1675" s="154"/>
      <c r="EM1675" s="154"/>
      <c r="EN1675" s="154"/>
      <c r="EO1675" s="154"/>
      <c r="EP1675" s="154"/>
      <c r="EQ1675" s="154"/>
      <c r="ER1675" s="154"/>
      <c r="ES1675" s="154"/>
      <c r="ET1675" s="154"/>
      <c r="EU1675" s="154"/>
      <c r="EV1675" s="154"/>
    </row>
    <row r="1676" spans="32:152" ht="12.75">
      <c r="AF1676" s="154"/>
      <c r="AG1676" s="154"/>
      <c r="AH1676" s="154"/>
      <c r="AI1676" s="154"/>
      <c r="AJ1676" s="154"/>
      <c r="AK1676" s="154"/>
      <c r="AL1676" s="154"/>
      <c r="AM1676" s="154"/>
      <c r="AN1676" s="154"/>
      <c r="AO1676" s="154"/>
      <c r="AP1676" s="154"/>
      <c r="AQ1676" s="154"/>
      <c r="AR1676" s="154"/>
      <c r="AS1676" s="154"/>
      <c r="AT1676" s="154"/>
      <c r="AU1676" s="154"/>
      <c r="AV1676" s="154"/>
      <c r="AW1676" s="154"/>
      <c r="AX1676" s="154"/>
      <c r="AY1676" s="154"/>
      <c r="AZ1676" s="154"/>
      <c r="BA1676" s="154"/>
      <c r="BB1676" s="154"/>
      <c r="BC1676" s="154"/>
      <c r="BD1676" s="154"/>
      <c r="BE1676" s="154"/>
      <c r="BF1676" s="154"/>
      <c r="BG1676" s="154"/>
      <c r="BH1676" s="154"/>
      <c r="BI1676" s="154"/>
      <c r="BJ1676" s="154"/>
      <c r="BK1676" s="154"/>
      <c r="BL1676" s="154"/>
      <c r="BM1676" s="154"/>
      <c r="BN1676" s="154"/>
      <c r="BO1676" s="154"/>
      <c r="BP1676" s="154"/>
      <c r="BQ1676" s="154"/>
      <c r="BR1676" s="154"/>
      <c r="BS1676" s="154"/>
      <c r="BT1676" s="154"/>
      <c r="BU1676" s="154"/>
      <c r="BV1676" s="154"/>
      <c r="BW1676" s="154"/>
      <c r="BX1676" s="154"/>
      <c r="BY1676" s="154"/>
      <c r="BZ1676" s="154"/>
      <c r="CA1676" s="154"/>
      <c r="CB1676" s="154"/>
      <c r="CC1676" s="154"/>
      <c r="CD1676" s="154"/>
      <c r="CE1676" s="154"/>
      <c r="CF1676" s="154"/>
      <c r="CG1676" s="154"/>
      <c r="CH1676" s="154"/>
      <c r="CI1676" s="154"/>
      <c r="CJ1676" s="154"/>
      <c r="CK1676" s="154"/>
      <c r="CL1676" s="154"/>
      <c r="CM1676" s="154"/>
      <c r="CN1676" s="154"/>
      <c r="CO1676" s="154"/>
      <c r="CP1676" s="154"/>
      <c r="CQ1676" s="154"/>
      <c r="CR1676" s="154"/>
      <c r="CS1676" s="154"/>
      <c r="CT1676" s="154"/>
      <c r="CU1676" s="154"/>
      <c r="CV1676" s="154"/>
      <c r="CW1676" s="154"/>
      <c r="CX1676" s="154"/>
      <c r="CY1676" s="154"/>
      <c r="CZ1676" s="154"/>
      <c r="DA1676" s="154"/>
      <c r="DB1676" s="154"/>
      <c r="DC1676" s="154"/>
      <c r="DD1676" s="154"/>
      <c r="DE1676" s="154"/>
      <c r="DF1676" s="154"/>
      <c r="DG1676" s="154"/>
      <c r="DH1676" s="154"/>
      <c r="DI1676" s="154"/>
      <c r="DJ1676" s="154"/>
      <c r="DK1676" s="154"/>
      <c r="DL1676" s="154"/>
      <c r="DM1676" s="154"/>
      <c r="DN1676" s="154"/>
      <c r="DO1676" s="154"/>
      <c r="DP1676" s="154"/>
      <c r="DQ1676" s="154"/>
      <c r="DR1676" s="154"/>
      <c r="DS1676" s="154"/>
      <c r="DT1676" s="154"/>
      <c r="DU1676" s="154"/>
      <c r="DV1676" s="154"/>
      <c r="DW1676" s="154"/>
      <c r="DX1676" s="154"/>
      <c r="DY1676" s="154"/>
      <c r="DZ1676" s="154"/>
      <c r="EA1676" s="154"/>
      <c r="EB1676" s="154"/>
      <c r="EC1676" s="154"/>
      <c r="ED1676" s="154"/>
      <c r="EE1676" s="154"/>
      <c r="EF1676" s="154"/>
      <c r="EG1676" s="154"/>
      <c r="EH1676" s="154"/>
      <c r="EI1676" s="154"/>
      <c r="EJ1676" s="154"/>
      <c r="EK1676" s="154"/>
      <c r="EL1676" s="154"/>
      <c r="EM1676" s="154"/>
      <c r="EN1676" s="154"/>
      <c r="EO1676" s="154"/>
      <c r="EP1676" s="154"/>
      <c r="EQ1676" s="154"/>
      <c r="ER1676" s="154"/>
      <c r="ES1676" s="154"/>
      <c r="ET1676" s="154"/>
      <c r="EU1676" s="154"/>
      <c r="EV1676" s="154"/>
    </row>
    <row r="1677" spans="32:152" ht="12.75">
      <c r="AF1677" s="154"/>
      <c r="AG1677" s="154"/>
      <c r="AH1677" s="154"/>
      <c r="AI1677" s="154"/>
      <c r="AJ1677" s="154"/>
      <c r="AK1677" s="154"/>
      <c r="AL1677" s="154"/>
      <c r="AM1677" s="154"/>
      <c r="AN1677" s="154"/>
      <c r="AO1677" s="154"/>
      <c r="AP1677" s="154"/>
      <c r="AQ1677" s="154"/>
      <c r="AR1677" s="154"/>
      <c r="AS1677" s="154"/>
      <c r="AT1677" s="154"/>
      <c r="AU1677" s="154"/>
      <c r="AV1677" s="154"/>
      <c r="AW1677" s="154"/>
      <c r="AX1677" s="154"/>
      <c r="AY1677" s="154"/>
      <c r="AZ1677" s="154"/>
      <c r="BA1677" s="154"/>
      <c r="BB1677" s="154"/>
      <c r="BC1677" s="154"/>
      <c r="BD1677" s="154"/>
      <c r="BE1677" s="154"/>
      <c r="BF1677" s="154"/>
      <c r="BG1677" s="154"/>
      <c r="BH1677" s="154"/>
      <c r="BI1677" s="154"/>
      <c r="BJ1677" s="154"/>
      <c r="BK1677" s="154"/>
      <c r="BL1677" s="154"/>
      <c r="BM1677" s="154"/>
      <c r="BN1677" s="154"/>
      <c r="BO1677" s="154"/>
      <c r="BP1677" s="154"/>
      <c r="BQ1677" s="154"/>
      <c r="BR1677" s="154"/>
      <c r="BS1677" s="154"/>
      <c r="BT1677" s="154"/>
      <c r="BU1677" s="154"/>
      <c r="BV1677" s="154"/>
      <c r="BW1677" s="154"/>
      <c r="BX1677" s="154"/>
      <c r="BY1677" s="154"/>
      <c r="BZ1677" s="154"/>
      <c r="CA1677" s="154"/>
      <c r="CB1677" s="154"/>
      <c r="CC1677" s="154"/>
      <c r="CD1677" s="154"/>
      <c r="CE1677" s="154"/>
      <c r="CF1677" s="154"/>
      <c r="CG1677" s="154"/>
      <c r="CH1677" s="154"/>
      <c r="CI1677" s="154"/>
      <c r="CJ1677" s="154"/>
      <c r="CK1677" s="154"/>
      <c r="CL1677" s="154"/>
      <c r="CM1677" s="154"/>
      <c r="CN1677" s="154"/>
      <c r="CO1677" s="154"/>
      <c r="CP1677" s="154"/>
      <c r="CQ1677" s="154"/>
      <c r="CR1677" s="154"/>
      <c r="CS1677" s="154"/>
      <c r="CT1677" s="154"/>
      <c r="CU1677" s="154"/>
      <c r="CV1677" s="154"/>
      <c r="CW1677" s="154"/>
      <c r="CX1677" s="154"/>
      <c r="CY1677" s="154"/>
      <c r="CZ1677" s="154"/>
      <c r="DA1677" s="154"/>
      <c r="DB1677" s="154"/>
      <c r="DC1677" s="154"/>
      <c r="DD1677" s="154"/>
      <c r="DE1677" s="154"/>
      <c r="DF1677" s="154"/>
      <c r="DG1677" s="154"/>
      <c r="DH1677" s="154"/>
      <c r="DI1677" s="154"/>
      <c r="DJ1677" s="154"/>
      <c r="DK1677" s="154"/>
      <c r="DL1677" s="154"/>
      <c r="DM1677" s="154"/>
      <c r="DN1677" s="154"/>
      <c r="DO1677" s="154"/>
      <c r="DP1677" s="154"/>
      <c r="DQ1677" s="154"/>
      <c r="DR1677" s="154"/>
      <c r="DS1677" s="154"/>
      <c r="DT1677" s="154"/>
      <c r="DU1677" s="154"/>
      <c r="DV1677" s="154"/>
      <c r="DW1677" s="154"/>
      <c r="DX1677" s="154"/>
      <c r="DY1677" s="154"/>
      <c r="DZ1677" s="154"/>
      <c r="EA1677" s="154"/>
      <c r="EB1677" s="154"/>
      <c r="EC1677" s="154"/>
      <c r="ED1677" s="154"/>
      <c r="EE1677" s="154"/>
      <c r="EF1677" s="154"/>
      <c r="EG1677" s="154"/>
      <c r="EH1677" s="154"/>
      <c r="EI1677" s="154"/>
      <c r="EJ1677" s="154"/>
      <c r="EK1677" s="154"/>
      <c r="EL1677" s="154"/>
      <c r="EM1677" s="154"/>
      <c r="EN1677" s="154"/>
      <c r="EO1677" s="154"/>
      <c r="EP1677" s="154"/>
      <c r="EQ1677" s="154"/>
      <c r="ER1677" s="154"/>
      <c r="ES1677" s="154"/>
      <c r="ET1677" s="154"/>
      <c r="EU1677" s="154"/>
      <c r="EV1677" s="154"/>
    </row>
    <row r="1678" spans="32:152" ht="12.75">
      <c r="AF1678" s="154"/>
      <c r="AG1678" s="154"/>
      <c r="AH1678" s="154"/>
      <c r="AI1678" s="154"/>
      <c r="AJ1678" s="154"/>
      <c r="AK1678" s="154"/>
      <c r="AL1678" s="154"/>
      <c r="AM1678" s="154"/>
      <c r="AN1678" s="154"/>
      <c r="AO1678" s="154"/>
      <c r="AP1678" s="154"/>
      <c r="AQ1678" s="154"/>
      <c r="AR1678" s="154"/>
      <c r="AS1678" s="154"/>
      <c r="AT1678" s="154"/>
      <c r="AU1678" s="154"/>
      <c r="AV1678" s="154"/>
      <c r="AW1678" s="154"/>
      <c r="AX1678" s="154"/>
      <c r="AY1678" s="154"/>
      <c r="AZ1678" s="154"/>
      <c r="BA1678" s="154"/>
      <c r="BB1678" s="154"/>
      <c r="BC1678" s="154"/>
      <c r="BD1678" s="154"/>
      <c r="BE1678" s="154"/>
      <c r="BF1678" s="154"/>
      <c r="BG1678" s="154"/>
      <c r="BH1678" s="154"/>
      <c r="BI1678" s="154"/>
      <c r="BJ1678" s="154"/>
      <c r="BK1678" s="154"/>
      <c r="BL1678" s="154"/>
      <c r="BM1678" s="154"/>
      <c r="BN1678" s="154"/>
      <c r="BO1678" s="154"/>
      <c r="BP1678" s="154"/>
      <c r="BQ1678" s="154"/>
      <c r="BR1678" s="154"/>
      <c r="BS1678" s="154"/>
      <c r="BT1678" s="154"/>
      <c r="BU1678" s="154"/>
      <c r="BV1678" s="154"/>
      <c r="BW1678" s="154"/>
      <c r="BX1678" s="154"/>
      <c r="BY1678" s="154"/>
      <c r="BZ1678" s="154"/>
      <c r="CA1678" s="154"/>
      <c r="CB1678" s="154"/>
      <c r="CC1678" s="154"/>
      <c r="CD1678" s="154"/>
      <c r="CE1678" s="154"/>
      <c r="CF1678" s="154"/>
      <c r="CG1678" s="154"/>
      <c r="CH1678" s="154"/>
      <c r="CI1678" s="154"/>
      <c r="CJ1678" s="154"/>
      <c r="CK1678" s="154"/>
      <c r="CL1678" s="154"/>
      <c r="CM1678" s="154"/>
      <c r="CN1678" s="154"/>
      <c r="CO1678" s="154"/>
      <c r="CP1678" s="154"/>
      <c r="CQ1678" s="154"/>
      <c r="CR1678" s="154"/>
      <c r="CS1678" s="154"/>
      <c r="CT1678" s="154"/>
      <c r="CU1678" s="154"/>
      <c r="CV1678" s="154"/>
      <c r="CW1678" s="154"/>
      <c r="CX1678" s="154"/>
      <c r="CY1678" s="154"/>
      <c r="CZ1678" s="154"/>
      <c r="DA1678" s="154"/>
      <c r="DB1678" s="154"/>
      <c r="DC1678" s="154"/>
      <c r="DD1678" s="154"/>
      <c r="DE1678" s="154"/>
      <c r="DF1678" s="154"/>
      <c r="DG1678" s="154"/>
      <c r="DH1678" s="154"/>
      <c r="DI1678" s="154"/>
      <c r="DJ1678" s="154"/>
      <c r="DK1678" s="154"/>
      <c r="DL1678" s="154"/>
      <c r="DM1678" s="154"/>
      <c r="DN1678" s="154"/>
      <c r="DO1678" s="154"/>
      <c r="DP1678" s="154"/>
      <c r="DQ1678" s="154"/>
      <c r="DR1678" s="154"/>
      <c r="DS1678" s="154"/>
      <c r="DT1678" s="154"/>
      <c r="DU1678" s="154"/>
      <c r="DV1678" s="154"/>
      <c r="DW1678" s="154"/>
      <c r="DX1678" s="154"/>
      <c r="DY1678" s="154"/>
      <c r="DZ1678" s="154"/>
      <c r="EA1678" s="154"/>
      <c r="EB1678" s="154"/>
      <c r="EC1678" s="154"/>
      <c r="ED1678" s="154"/>
      <c r="EE1678" s="154"/>
      <c r="EF1678" s="154"/>
      <c r="EG1678" s="154"/>
      <c r="EH1678" s="154"/>
      <c r="EI1678" s="154"/>
      <c r="EJ1678" s="154"/>
      <c r="EK1678" s="154"/>
      <c r="EL1678" s="154"/>
      <c r="EM1678" s="154"/>
      <c r="EN1678" s="154"/>
      <c r="EO1678" s="154"/>
      <c r="EP1678" s="154"/>
      <c r="EQ1678" s="154"/>
      <c r="ER1678" s="154"/>
      <c r="ES1678" s="154"/>
      <c r="ET1678" s="154"/>
      <c r="EU1678" s="154"/>
      <c r="EV1678" s="154"/>
    </row>
    <row r="1679" spans="32:152" ht="12.75">
      <c r="AF1679" s="154"/>
      <c r="AG1679" s="154"/>
      <c r="AH1679" s="154"/>
      <c r="AI1679" s="154"/>
      <c r="AJ1679" s="154"/>
      <c r="AK1679" s="154"/>
      <c r="AL1679" s="154"/>
      <c r="AM1679" s="154"/>
      <c r="AN1679" s="154"/>
      <c r="AO1679" s="154"/>
      <c r="AP1679" s="154"/>
      <c r="AQ1679" s="154"/>
      <c r="AR1679" s="154"/>
      <c r="AS1679" s="154"/>
      <c r="AT1679" s="154"/>
      <c r="AU1679" s="154"/>
      <c r="AV1679" s="154"/>
      <c r="AW1679" s="154"/>
      <c r="AX1679" s="154"/>
      <c r="AY1679" s="154"/>
      <c r="AZ1679" s="154"/>
      <c r="BA1679" s="154"/>
      <c r="BB1679" s="154"/>
      <c r="BC1679" s="154"/>
      <c r="BD1679" s="154"/>
      <c r="BE1679" s="154"/>
      <c r="BF1679" s="154"/>
      <c r="BG1679" s="154"/>
      <c r="BH1679" s="154"/>
      <c r="BI1679" s="154"/>
      <c r="BJ1679" s="154"/>
      <c r="BK1679" s="154"/>
      <c r="BL1679" s="154"/>
      <c r="BM1679" s="154"/>
      <c r="BN1679" s="154"/>
      <c r="BO1679" s="154"/>
      <c r="BP1679" s="154"/>
      <c r="BQ1679" s="154"/>
      <c r="BR1679" s="154"/>
      <c r="BS1679" s="154"/>
      <c r="BT1679" s="154"/>
      <c r="BU1679" s="154"/>
      <c r="BV1679" s="154"/>
      <c r="BW1679" s="154"/>
      <c r="BX1679" s="154"/>
      <c r="BY1679" s="154"/>
      <c r="BZ1679" s="154"/>
      <c r="CA1679" s="154"/>
      <c r="CB1679" s="154"/>
      <c r="CC1679" s="154"/>
      <c r="CD1679" s="154"/>
      <c r="CE1679" s="154"/>
      <c r="CF1679" s="154"/>
      <c r="CG1679" s="154"/>
      <c r="CH1679" s="154"/>
      <c r="CI1679" s="154"/>
      <c r="CJ1679" s="154"/>
      <c r="CK1679" s="154"/>
      <c r="CL1679" s="154"/>
      <c r="CM1679" s="154"/>
      <c r="CN1679" s="154"/>
      <c r="CO1679" s="154"/>
      <c r="CP1679" s="154"/>
      <c r="CQ1679" s="154"/>
      <c r="CR1679" s="154"/>
      <c r="CS1679" s="154"/>
      <c r="CT1679" s="154"/>
      <c r="CU1679" s="154"/>
      <c r="CV1679" s="154"/>
      <c r="CW1679" s="154"/>
      <c r="CX1679" s="154"/>
      <c r="CY1679" s="154"/>
      <c r="CZ1679" s="154"/>
      <c r="DA1679" s="154"/>
      <c r="DB1679" s="154"/>
      <c r="DC1679" s="154"/>
      <c r="DD1679" s="154"/>
      <c r="DE1679" s="154"/>
      <c r="DF1679" s="154"/>
      <c r="DG1679" s="154"/>
      <c r="DH1679" s="154"/>
      <c r="DI1679" s="154"/>
      <c r="DJ1679" s="154"/>
      <c r="DK1679" s="154"/>
      <c r="DL1679" s="154"/>
      <c r="DM1679" s="154"/>
      <c r="DN1679" s="154"/>
      <c r="DO1679" s="154"/>
      <c r="DP1679" s="154"/>
      <c r="DQ1679" s="154"/>
      <c r="DR1679" s="154"/>
      <c r="DS1679" s="154"/>
      <c r="DT1679" s="154"/>
      <c r="DU1679" s="154"/>
      <c r="DV1679" s="154"/>
      <c r="DW1679" s="154"/>
      <c r="DX1679" s="154"/>
      <c r="DY1679" s="154"/>
      <c r="DZ1679" s="154"/>
      <c r="EA1679" s="154"/>
      <c r="EB1679" s="154"/>
      <c r="EC1679" s="154"/>
      <c r="ED1679" s="154"/>
      <c r="EE1679" s="154"/>
      <c r="EF1679" s="154"/>
      <c r="EG1679" s="154"/>
      <c r="EH1679" s="154"/>
      <c r="EI1679" s="154"/>
      <c r="EJ1679" s="154"/>
      <c r="EK1679" s="154"/>
      <c r="EL1679" s="154"/>
      <c r="EM1679" s="154"/>
      <c r="EN1679" s="154"/>
      <c r="EO1679" s="154"/>
      <c r="EP1679" s="154"/>
      <c r="EQ1679" s="154"/>
      <c r="ER1679" s="154"/>
      <c r="ES1679" s="154"/>
      <c r="ET1679" s="154"/>
      <c r="EU1679" s="154"/>
      <c r="EV1679" s="154"/>
    </row>
    <row r="1680" spans="32:152" ht="12.75">
      <c r="AF1680" s="154"/>
      <c r="AG1680" s="154"/>
      <c r="AH1680" s="154"/>
      <c r="AI1680" s="154"/>
      <c r="AJ1680" s="154"/>
      <c r="AK1680" s="154"/>
      <c r="AL1680" s="154"/>
      <c r="AM1680" s="154"/>
      <c r="AN1680" s="154"/>
      <c r="AO1680" s="154"/>
      <c r="AP1680" s="154"/>
      <c r="AQ1680" s="154"/>
      <c r="AR1680" s="154"/>
      <c r="AS1680" s="154"/>
      <c r="AT1680" s="154"/>
      <c r="AU1680" s="154"/>
      <c r="AV1680" s="154"/>
      <c r="AW1680" s="154"/>
      <c r="AX1680" s="154"/>
      <c r="AY1680" s="154"/>
      <c r="AZ1680" s="154"/>
      <c r="BA1680" s="154"/>
      <c r="BB1680" s="154"/>
      <c r="BC1680" s="154"/>
      <c r="BD1680" s="154"/>
      <c r="BE1680" s="154"/>
      <c r="BF1680" s="154"/>
      <c r="BG1680" s="154"/>
      <c r="BH1680" s="154"/>
      <c r="BI1680" s="154"/>
      <c r="BJ1680" s="154"/>
      <c r="BK1680" s="154"/>
      <c r="BL1680" s="154"/>
      <c r="BM1680" s="154"/>
      <c r="BN1680" s="154"/>
      <c r="BO1680" s="154"/>
      <c r="BP1680" s="154"/>
      <c r="BQ1680" s="154"/>
      <c r="BR1680" s="154"/>
      <c r="BS1680" s="154"/>
      <c r="BT1680" s="154"/>
      <c r="BU1680" s="154"/>
      <c r="BV1680" s="154"/>
      <c r="BW1680" s="154"/>
      <c r="BX1680" s="154"/>
      <c r="BY1680" s="154"/>
      <c r="BZ1680" s="154"/>
      <c r="CA1680" s="154"/>
      <c r="CB1680" s="154"/>
      <c r="CC1680" s="154"/>
      <c r="CD1680" s="154"/>
      <c r="CE1680" s="154"/>
      <c r="CF1680" s="154"/>
      <c r="CG1680" s="154"/>
      <c r="CH1680" s="154"/>
      <c r="CI1680" s="154"/>
      <c r="CJ1680" s="154"/>
      <c r="CK1680" s="154"/>
      <c r="CL1680" s="154"/>
      <c r="CM1680" s="154"/>
      <c r="CN1680" s="154"/>
      <c r="CO1680" s="154"/>
      <c r="CP1680" s="154"/>
      <c r="CQ1680" s="154"/>
      <c r="CR1680" s="154"/>
      <c r="CS1680" s="154"/>
      <c r="CT1680" s="154"/>
      <c r="CU1680" s="154"/>
      <c r="CV1680" s="154"/>
      <c r="CW1680" s="154"/>
      <c r="CX1680" s="154"/>
      <c r="CY1680" s="154"/>
      <c r="CZ1680" s="154"/>
      <c r="DA1680" s="154"/>
      <c r="DB1680" s="154"/>
      <c r="DC1680" s="154"/>
      <c r="DD1680" s="154"/>
      <c r="DE1680" s="154"/>
      <c r="DF1680" s="154"/>
      <c r="DG1680" s="154"/>
      <c r="DH1680" s="154"/>
      <c r="DI1680" s="154"/>
      <c r="DJ1680" s="154"/>
      <c r="DK1680" s="154"/>
      <c r="DL1680" s="154"/>
      <c r="DM1680" s="154"/>
      <c r="DN1680" s="154"/>
      <c r="DO1680" s="154"/>
      <c r="DP1680" s="154"/>
      <c r="DQ1680" s="154"/>
      <c r="DR1680" s="154"/>
      <c r="DS1680" s="154"/>
      <c r="DT1680" s="154"/>
      <c r="DU1680" s="154"/>
      <c r="DV1680" s="154"/>
      <c r="DW1680" s="154"/>
      <c r="DX1680" s="154"/>
      <c r="DY1680" s="154"/>
      <c r="DZ1680" s="154"/>
      <c r="EA1680" s="154"/>
      <c r="EB1680" s="154"/>
      <c r="EC1680" s="154"/>
      <c r="ED1680" s="154"/>
      <c r="EE1680" s="154"/>
      <c r="EF1680" s="154"/>
      <c r="EG1680" s="154"/>
      <c r="EH1680" s="154"/>
      <c r="EI1680" s="154"/>
      <c r="EJ1680" s="154"/>
      <c r="EK1680" s="154"/>
      <c r="EL1680" s="154"/>
      <c r="EM1680" s="154"/>
      <c r="EN1680" s="154"/>
      <c r="EO1680" s="154"/>
      <c r="EP1680" s="154"/>
      <c r="EQ1680" s="154"/>
      <c r="ER1680" s="154"/>
      <c r="ES1680" s="154"/>
      <c r="ET1680" s="154"/>
      <c r="EU1680" s="154"/>
      <c r="EV1680" s="154"/>
    </row>
    <row r="1681" spans="32:152" ht="12.75">
      <c r="AF1681" s="154"/>
      <c r="AG1681" s="154"/>
      <c r="AH1681" s="154"/>
      <c r="AI1681" s="154"/>
      <c r="AJ1681" s="154"/>
      <c r="AK1681" s="154"/>
      <c r="AL1681" s="154"/>
      <c r="AM1681" s="154"/>
      <c r="AN1681" s="154"/>
      <c r="AO1681" s="154"/>
      <c r="AP1681" s="154"/>
      <c r="AQ1681" s="154"/>
      <c r="AR1681" s="154"/>
      <c r="AS1681" s="154"/>
      <c r="AT1681" s="154"/>
      <c r="AU1681" s="154"/>
      <c r="AV1681" s="154"/>
      <c r="AW1681" s="154"/>
      <c r="AX1681" s="154"/>
      <c r="AY1681" s="154"/>
      <c r="AZ1681" s="154"/>
      <c r="BA1681" s="154"/>
      <c r="BB1681" s="154"/>
      <c r="BC1681" s="154"/>
      <c r="BD1681" s="154"/>
      <c r="BE1681" s="154"/>
      <c r="BF1681" s="154"/>
      <c r="BG1681" s="154"/>
      <c r="BH1681" s="154"/>
      <c r="BI1681" s="154"/>
      <c r="BJ1681" s="154"/>
      <c r="BK1681" s="154"/>
      <c r="BL1681" s="154"/>
      <c r="BM1681" s="154"/>
      <c r="BN1681" s="154"/>
      <c r="BO1681" s="154"/>
      <c r="BP1681" s="154"/>
      <c r="BQ1681" s="154"/>
      <c r="BR1681" s="154"/>
      <c r="BS1681" s="154"/>
      <c r="BT1681" s="154"/>
      <c r="BU1681" s="154"/>
      <c r="BV1681" s="154"/>
      <c r="BW1681" s="154"/>
      <c r="BX1681" s="154"/>
      <c r="BY1681" s="154"/>
      <c r="BZ1681" s="154"/>
      <c r="CA1681" s="154"/>
      <c r="CB1681" s="154"/>
      <c r="CC1681" s="154"/>
      <c r="CD1681" s="154"/>
      <c r="CE1681" s="154"/>
      <c r="CF1681" s="154"/>
      <c r="CG1681" s="154"/>
      <c r="CH1681" s="154"/>
      <c r="CI1681" s="154"/>
      <c r="CJ1681" s="154"/>
      <c r="CK1681" s="154"/>
      <c r="CL1681" s="154"/>
      <c r="CM1681" s="154"/>
      <c r="CN1681" s="154"/>
      <c r="CO1681" s="154"/>
      <c r="CP1681" s="154"/>
      <c r="CQ1681" s="154"/>
      <c r="CR1681" s="154"/>
      <c r="CS1681" s="154"/>
      <c r="CT1681" s="154"/>
      <c r="CU1681" s="154"/>
      <c r="CV1681" s="154"/>
      <c r="CW1681" s="154"/>
      <c r="CX1681" s="154"/>
      <c r="CY1681" s="154"/>
      <c r="CZ1681" s="154"/>
      <c r="DA1681" s="154"/>
      <c r="DB1681" s="154"/>
      <c r="DC1681" s="154"/>
      <c r="DD1681" s="154"/>
      <c r="DE1681" s="154"/>
      <c r="DF1681" s="154"/>
      <c r="DG1681" s="154"/>
      <c r="DH1681" s="154"/>
      <c r="DI1681" s="154"/>
      <c r="DJ1681" s="154"/>
      <c r="DK1681" s="154"/>
      <c r="DL1681" s="154"/>
      <c r="DM1681" s="154"/>
      <c r="DN1681" s="154"/>
      <c r="DO1681" s="154"/>
      <c r="DP1681" s="154"/>
      <c r="DQ1681" s="154"/>
      <c r="DR1681" s="154"/>
      <c r="DS1681" s="154"/>
      <c r="DT1681" s="154"/>
      <c r="DU1681" s="154"/>
      <c r="DV1681" s="154"/>
      <c r="DW1681" s="154"/>
      <c r="DX1681" s="154"/>
      <c r="DY1681" s="154"/>
      <c r="DZ1681" s="154"/>
      <c r="EA1681" s="154"/>
      <c r="EB1681" s="154"/>
      <c r="EC1681" s="154"/>
      <c r="ED1681" s="154"/>
      <c r="EE1681" s="154"/>
      <c r="EF1681" s="154"/>
      <c r="EG1681" s="154"/>
      <c r="EH1681" s="154"/>
      <c r="EI1681" s="154"/>
      <c r="EJ1681" s="154"/>
      <c r="EK1681" s="154"/>
      <c r="EL1681" s="154"/>
      <c r="EM1681" s="154"/>
      <c r="EN1681" s="154"/>
      <c r="EO1681" s="154"/>
      <c r="EP1681" s="154"/>
      <c r="EQ1681" s="154"/>
      <c r="ER1681" s="154"/>
      <c r="ES1681" s="154"/>
      <c r="ET1681" s="154"/>
      <c r="EU1681" s="154"/>
      <c r="EV1681" s="154"/>
    </row>
    <row r="1682" spans="32:152" ht="12.75">
      <c r="AF1682" s="154"/>
      <c r="AG1682" s="154"/>
      <c r="AH1682" s="154"/>
      <c r="AI1682" s="154"/>
      <c r="AJ1682" s="154"/>
      <c r="AK1682" s="154"/>
      <c r="AL1682" s="154"/>
      <c r="AM1682" s="154"/>
      <c r="AN1682" s="154"/>
      <c r="AO1682" s="154"/>
      <c r="AP1682" s="154"/>
      <c r="AQ1682" s="154"/>
      <c r="AR1682" s="154"/>
      <c r="AS1682" s="154"/>
      <c r="AT1682" s="154"/>
      <c r="AU1682" s="154"/>
      <c r="AV1682" s="154"/>
      <c r="AW1682" s="154"/>
      <c r="AX1682" s="154"/>
      <c r="AY1682" s="154"/>
      <c r="AZ1682" s="154"/>
      <c r="BA1682" s="154"/>
      <c r="BB1682" s="154"/>
      <c r="BC1682" s="154"/>
      <c r="BD1682" s="154"/>
      <c r="BE1682" s="154"/>
      <c r="BF1682" s="154"/>
      <c r="BG1682" s="154"/>
      <c r="BH1682" s="154"/>
      <c r="BI1682" s="154"/>
      <c r="BJ1682" s="154"/>
      <c r="BK1682" s="154"/>
      <c r="BL1682" s="154"/>
      <c r="BM1682" s="154"/>
      <c r="BN1682" s="154"/>
      <c r="BO1682" s="154"/>
      <c r="BP1682" s="154"/>
      <c r="BQ1682" s="154"/>
      <c r="BR1682" s="154"/>
      <c r="BS1682" s="154"/>
      <c r="BT1682" s="154"/>
      <c r="BU1682" s="154"/>
      <c r="BV1682" s="154"/>
      <c r="BW1682" s="154"/>
      <c r="BX1682" s="154"/>
      <c r="BY1682" s="154"/>
      <c r="BZ1682" s="154"/>
      <c r="CA1682" s="154"/>
      <c r="CB1682" s="154"/>
      <c r="CC1682" s="154"/>
      <c r="CD1682" s="154"/>
      <c r="CE1682" s="154"/>
      <c r="CF1682" s="154"/>
      <c r="CG1682" s="154"/>
      <c r="CH1682" s="154"/>
      <c r="CI1682" s="154"/>
      <c r="CJ1682" s="154"/>
      <c r="CK1682" s="154"/>
      <c r="CL1682" s="154"/>
      <c r="CM1682" s="154"/>
      <c r="CN1682" s="154"/>
      <c r="CO1682" s="154"/>
      <c r="CP1682" s="154"/>
      <c r="CQ1682" s="154"/>
      <c r="CR1682" s="154"/>
      <c r="CS1682" s="154"/>
      <c r="CT1682" s="154"/>
      <c r="CU1682" s="154"/>
      <c r="CV1682" s="154"/>
      <c r="CW1682" s="154"/>
      <c r="CX1682" s="154"/>
      <c r="CY1682" s="154"/>
      <c r="CZ1682" s="154"/>
      <c r="DA1682" s="154"/>
      <c r="DB1682" s="154"/>
      <c r="DC1682" s="154"/>
      <c r="DD1682" s="154"/>
      <c r="DE1682" s="154"/>
      <c r="DF1682" s="154"/>
      <c r="DG1682" s="154"/>
      <c r="DH1682" s="154"/>
      <c r="DI1682" s="154"/>
      <c r="DJ1682" s="154"/>
      <c r="DK1682" s="154"/>
      <c r="DL1682" s="154"/>
      <c r="DM1682" s="154"/>
      <c r="DN1682" s="154"/>
      <c r="DO1682" s="154"/>
      <c r="DP1682" s="154"/>
      <c r="DQ1682" s="154"/>
      <c r="DR1682" s="154"/>
      <c r="DS1682" s="154"/>
      <c r="DT1682" s="154"/>
      <c r="DU1682" s="154"/>
      <c r="DV1682" s="154"/>
      <c r="DW1682" s="154"/>
      <c r="DX1682" s="154"/>
      <c r="DY1682" s="154"/>
      <c r="DZ1682" s="154"/>
      <c r="EA1682" s="154"/>
      <c r="EB1682" s="154"/>
      <c r="EC1682" s="154"/>
      <c r="ED1682" s="154"/>
      <c r="EE1682" s="154"/>
      <c r="EF1682" s="154"/>
      <c r="EG1682" s="154"/>
      <c r="EH1682" s="154"/>
      <c r="EI1682" s="154"/>
      <c r="EJ1682" s="154"/>
      <c r="EK1682" s="154"/>
      <c r="EL1682" s="154"/>
      <c r="EM1682" s="154"/>
      <c r="EN1682" s="154"/>
      <c r="EO1682" s="154"/>
      <c r="EP1682" s="154"/>
      <c r="EQ1682" s="154"/>
      <c r="ER1682" s="154"/>
      <c r="ES1682" s="154"/>
      <c r="ET1682" s="154"/>
      <c r="EU1682" s="154"/>
      <c r="EV1682" s="154"/>
    </row>
    <row r="1683" spans="32:152" ht="12.75">
      <c r="AF1683" s="154"/>
      <c r="AG1683" s="154"/>
      <c r="AH1683" s="154"/>
      <c r="AI1683" s="154"/>
      <c r="AJ1683" s="154"/>
      <c r="AK1683" s="154"/>
      <c r="AL1683" s="154"/>
      <c r="AM1683" s="154"/>
      <c r="AN1683" s="154"/>
      <c r="AO1683" s="154"/>
      <c r="AP1683" s="154"/>
      <c r="AQ1683" s="154"/>
      <c r="AR1683" s="154"/>
      <c r="AS1683" s="154"/>
      <c r="AT1683" s="154"/>
      <c r="AU1683" s="154"/>
      <c r="AV1683" s="154"/>
      <c r="AW1683" s="154"/>
      <c r="AX1683" s="154"/>
      <c r="AY1683" s="154"/>
      <c r="AZ1683" s="154"/>
      <c r="BA1683" s="154"/>
      <c r="BB1683" s="154"/>
      <c r="BC1683" s="154"/>
      <c r="BD1683" s="154"/>
      <c r="BE1683" s="154"/>
      <c r="BF1683" s="154"/>
      <c r="BG1683" s="154"/>
      <c r="BH1683" s="154"/>
      <c r="BI1683" s="154"/>
      <c r="BJ1683" s="154"/>
      <c r="BK1683" s="154"/>
      <c r="BL1683" s="154"/>
      <c r="BM1683" s="154"/>
      <c r="BN1683" s="154"/>
      <c r="BO1683" s="154"/>
      <c r="BP1683" s="154"/>
      <c r="BQ1683" s="154"/>
      <c r="BR1683" s="154"/>
      <c r="BS1683" s="154"/>
      <c r="BT1683" s="154"/>
      <c r="BU1683" s="154"/>
      <c r="BV1683" s="154"/>
      <c r="BW1683" s="154"/>
      <c r="BX1683" s="154"/>
      <c r="BY1683" s="154"/>
      <c r="BZ1683" s="154"/>
      <c r="CA1683" s="154"/>
      <c r="CB1683" s="154"/>
      <c r="CC1683" s="154"/>
      <c r="CD1683" s="154"/>
      <c r="CE1683" s="154"/>
      <c r="CF1683" s="154"/>
      <c r="CG1683" s="154"/>
      <c r="CH1683" s="154"/>
      <c r="CI1683" s="154"/>
      <c r="CJ1683" s="154"/>
      <c r="CK1683" s="154"/>
      <c r="CL1683" s="154"/>
      <c r="CM1683" s="154"/>
      <c r="CN1683" s="154"/>
      <c r="CO1683" s="154"/>
      <c r="CP1683" s="154"/>
      <c r="CQ1683" s="154"/>
      <c r="CR1683" s="154"/>
      <c r="CS1683" s="154"/>
      <c r="CT1683" s="154"/>
      <c r="CU1683" s="154"/>
      <c r="CV1683" s="154"/>
      <c r="CW1683" s="154"/>
      <c r="CX1683" s="154"/>
      <c r="CY1683" s="154"/>
      <c r="CZ1683" s="154"/>
      <c r="DA1683" s="154"/>
      <c r="DB1683" s="154"/>
      <c r="DC1683" s="154"/>
      <c r="DD1683" s="154"/>
      <c r="DE1683" s="154"/>
      <c r="DF1683" s="154"/>
      <c r="DG1683" s="154"/>
      <c r="DH1683" s="154"/>
      <c r="DI1683" s="154"/>
      <c r="DJ1683" s="154"/>
      <c r="DK1683" s="154"/>
      <c r="DL1683" s="154"/>
      <c r="DM1683" s="154"/>
      <c r="DN1683" s="154"/>
      <c r="DO1683" s="154"/>
      <c r="DP1683" s="154"/>
      <c r="DQ1683" s="154"/>
      <c r="DR1683" s="154"/>
      <c r="DS1683" s="154"/>
      <c r="DT1683" s="154"/>
      <c r="DU1683" s="154"/>
      <c r="DV1683" s="154"/>
      <c r="DW1683" s="154"/>
      <c r="DX1683" s="154"/>
      <c r="DY1683" s="154"/>
      <c r="DZ1683" s="154"/>
      <c r="EA1683" s="154"/>
      <c r="EB1683" s="154"/>
      <c r="EC1683" s="154"/>
      <c r="ED1683" s="154"/>
      <c r="EE1683" s="154"/>
      <c r="EF1683" s="154"/>
      <c r="EG1683" s="154"/>
      <c r="EH1683" s="154"/>
      <c r="EI1683" s="154"/>
      <c r="EJ1683" s="154"/>
      <c r="EK1683" s="154"/>
      <c r="EL1683" s="154"/>
      <c r="EM1683" s="154"/>
      <c r="EN1683" s="154"/>
      <c r="EO1683" s="154"/>
      <c r="EP1683" s="154"/>
      <c r="EQ1683" s="154"/>
      <c r="ER1683" s="154"/>
      <c r="ES1683" s="154"/>
      <c r="ET1683" s="154"/>
      <c r="EU1683" s="154"/>
      <c r="EV1683" s="154"/>
    </row>
    <row r="1684" spans="32:152" ht="12.75">
      <c r="AF1684" s="154"/>
      <c r="AG1684" s="154"/>
      <c r="AH1684" s="154"/>
      <c r="AI1684" s="154"/>
      <c r="AJ1684" s="154"/>
      <c r="AK1684" s="154"/>
      <c r="AL1684" s="154"/>
      <c r="AM1684" s="154"/>
      <c r="AN1684" s="154"/>
      <c r="AO1684" s="154"/>
      <c r="AP1684" s="154"/>
      <c r="AQ1684" s="154"/>
      <c r="AR1684" s="154"/>
      <c r="AS1684" s="154"/>
      <c r="AT1684" s="154"/>
      <c r="AU1684" s="154"/>
      <c r="AV1684" s="154"/>
      <c r="AW1684" s="154"/>
      <c r="AX1684" s="154"/>
      <c r="AY1684" s="154"/>
      <c r="AZ1684" s="154"/>
      <c r="BA1684" s="154"/>
      <c r="BB1684" s="154"/>
      <c r="BC1684" s="154"/>
      <c r="BD1684" s="154"/>
      <c r="BE1684" s="154"/>
      <c r="BF1684" s="154"/>
      <c r="BG1684" s="154"/>
      <c r="BH1684" s="154"/>
      <c r="BI1684" s="154"/>
      <c r="BJ1684" s="154"/>
      <c r="BK1684" s="154"/>
      <c r="BL1684" s="154"/>
      <c r="BM1684" s="154"/>
      <c r="BN1684" s="154"/>
      <c r="BO1684" s="154"/>
      <c r="BP1684" s="154"/>
      <c r="BQ1684" s="154"/>
      <c r="BR1684" s="154"/>
      <c r="BS1684" s="154"/>
      <c r="BT1684" s="154"/>
      <c r="BU1684" s="154"/>
      <c r="BV1684" s="154"/>
      <c r="BW1684" s="154"/>
      <c r="BX1684" s="154"/>
      <c r="BY1684" s="154"/>
      <c r="BZ1684" s="154"/>
      <c r="CA1684" s="154"/>
      <c r="CB1684" s="154"/>
      <c r="CC1684" s="154"/>
      <c r="CD1684" s="154"/>
      <c r="CE1684" s="154"/>
      <c r="CF1684" s="154"/>
      <c r="CG1684" s="154"/>
      <c r="CH1684" s="154"/>
      <c r="CI1684" s="154"/>
      <c r="CJ1684" s="154"/>
      <c r="CK1684" s="154"/>
      <c r="CL1684" s="154"/>
      <c r="CM1684" s="154"/>
      <c r="CN1684" s="154"/>
      <c r="CO1684" s="154"/>
      <c r="CP1684" s="154"/>
      <c r="CQ1684" s="154"/>
      <c r="CR1684" s="154"/>
      <c r="CS1684" s="154"/>
      <c r="CT1684" s="154"/>
      <c r="CU1684" s="154"/>
      <c r="CV1684" s="154"/>
      <c r="CW1684" s="154"/>
      <c r="CX1684" s="154"/>
      <c r="CY1684" s="154"/>
      <c r="CZ1684" s="154"/>
      <c r="DA1684" s="154"/>
      <c r="DB1684" s="154"/>
      <c r="DC1684" s="154"/>
      <c r="DD1684" s="154"/>
      <c r="DE1684" s="154"/>
      <c r="DF1684" s="154"/>
      <c r="DG1684" s="154"/>
      <c r="DH1684" s="154"/>
      <c r="DI1684" s="154"/>
      <c r="DJ1684" s="154"/>
      <c r="DK1684" s="154"/>
      <c r="DL1684" s="154"/>
      <c r="DM1684" s="154"/>
      <c r="DN1684" s="154"/>
      <c r="DO1684" s="154"/>
      <c r="DP1684" s="154"/>
      <c r="DQ1684" s="154"/>
      <c r="DR1684" s="154"/>
      <c r="DS1684" s="154"/>
      <c r="DT1684" s="154"/>
      <c r="DU1684" s="154"/>
      <c r="DV1684" s="154"/>
      <c r="DW1684" s="154"/>
      <c r="DX1684" s="154"/>
      <c r="DY1684" s="154"/>
      <c r="DZ1684" s="154"/>
      <c r="EA1684" s="154"/>
      <c r="EB1684" s="154"/>
      <c r="EC1684" s="154"/>
      <c r="ED1684" s="154"/>
      <c r="EE1684" s="154"/>
      <c r="EF1684" s="154"/>
      <c r="EG1684" s="154"/>
      <c r="EH1684" s="154"/>
      <c r="EI1684" s="154"/>
      <c r="EJ1684" s="154"/>
      <c r="EK1684" s="154"/>
      <c r="EL1684" s="154"/>
      <c r="EM1684" s="154"/>
      <c r="EN1684" s="154"/>
      <c r="EO1684" s="154"/>
      <c r="EP1684" s="154"/>
      <c r="EQ1684" s="154"/>
      <c r="ER1684" s="154"/>
      <c r="ES1684" s="154"/>
      <c r="ET1684" s="154"/>
      <c r="EU1684" s="154"/>
      <c r="EV1684" s="154"/>
    </row>
    <row r="1685" spans="32:152" ht="12.75">
      <c r="AF1685" s="154"/>
      <c r="AG1685" s="154"/>
      <c r="AH1685" s="154"/>
      <c r="AI1685" s="154"/>
      <c r="AJ1685" s="154"/>
      <c r="AK1685" s="154"/>
      <c r="AL1685" s="154"/>
      <c r="AM1685" s="154"/>
      <c r="AN1685" s="154"/>
      <c r="AO1685" s="154"/>
      <c r="AP1685" s="154"/>
      <c r="AQ1685" s="154"/>
      <c r="AR1685" s="154"/>
      <c r="AS1685" s="154"/>
      <c r="AT1685" s="154"/>
      <c r="AU1685" s="154"/>
      <c r="AV1685" s="154"/>
      <c r="AW1685" s="154"/>
      <c r="AX1685" s="154"/>
      <c r="AY1685" s="154"/>
      <c r="AZ1685" s="154"/>
      <c r="BA1685" s="154"/>
      <c r="BB1685" s="154"/>
      <c r="BC1685" s="154"/>
      <c r="BD1685" s="154"/>
      <c r="BE1685" s="154"/>
      <c r="BF1685" s="154"/>
      <c r="BG1685" s="154"/>
      <c r="BH1685" s="154"/>
      <c r="BI1685" s="154"/>
      <c r="BJ1685" s="154"/>
      <c r="BK1685" s="154"/>
      <c r="BL1685" s="154"/>
      <c r="BM1685" s="154"/>
      <c r="BN1685" s="154"/>
      <c r="BO1685" s="154"/>
      <c r="BP1685" s="154"/>
      <c r="BQ1685" s="154"/>
      <c r="BR1685" s="154"/>
      <c r="BS1685" s="154"/>
      <c r="BT1685" s="154"/>
      <c r="BU1685" s="154"/>
      <c r="BV1685" s="154"/>
      <c r="BW1685" s="154"/>
      <c r="BX1685" s="154"/>
      <c r="BY1685" s="154"/>
      <c r="BZ1685" s="154"/>
      <c r="CA1685" s="154"/>
      <c r="CB1685" s="154"/>
      <c r="CC1685" s="154"/>
      <c r="CD1685" s="154"/>
      <c r="CE1685" s="154"/>
      <c r="CF1685" s="154"/>
      <c r="CG1685" s="154"/>
      <c r="CH1685" s="154"/>
      <c r="CI1685" s="154"/>
      <c r="CJ1685" s="154"/>
      <c r="CK1685" s="154"/>
      <c r="CL1685" s="154"/>
      <c r="CM1685" s="154"/>
      <c r="CN1685" s="154"/>
      <c r="CO1685" s="154"/>
      <c r="CP1685" s="154"/>
      <c r="CQ1685" s="154"/>
      <c r="CR1685" s="154"/>
      <c r="CS1685" s="154"/>
      <c r="CT1685" s="154"/>
      <c r="CU1685" s="154"/>
      <c r="CV1685" s="154"/>
      <c r="CW1685" s="154"/>
      <c r="CX1685" s="154"/>
      <c r="CY1685" s="154"/>
      <c r="CZ1685" s="154"/>
      <c r="DA1685" s="154"/>
      <c r="DB1685" s="154"/>
      <c r="DC1685" s="154"/>
      <c r="DD1685" s="154"/>
      <c r="DE1685" s="154"/>
      <c r="DF1685" s="154"/>
      <c r="DG1685" s="154"/>
      <c r="DH1685" s="154"/>
      <c r="DI1685" s="154"/>
      <c r="DJ1685" s="154"/>
      <c r="DK1685" s="154"/>
      <c r="DL1685" s="154"/>
      <c r="DM1685" s="154"/>
      <c r="DN1685" s="154"/>
      <c r="DO1685" s="154"/>
      <c r="DP1685" s="154"/>
      <c r="DQ1685" s="154"/>
      <c r="DR1685" s="154"/>
      <c r="DS1685" s="154"/>
      <c r="DT1685" s="154"/>
      <c r="DU1685" s="154"/>
      <c r="DV1685" s="154"/>
      <c r="DW1685" s="154"/>
      <c r="DX1685" s="154"/>
      <c r="DY1685" s="154"/>
      <c r="DZ1685" s="154"/>
      <c r="EA1685" s="154"/>
      <c r="EB1685" s="154"/>
      <c r="EC1685" s="154"/>
      <c r="ED1685" s="154"/>
      <c r="EE1685" s="154"/>
      <c r="EF1685" s="154"/>
      <c r="EG1685" s="154"/>
      <c r="EH1685" s="154"/>
      <c r="EI1685" s="154"/>
      <c r="EJ1685" s="154"/>
      <c r="EK1685" s="154"/>
      <c r="EL1685" s="154"/>
      <c r="EM1685" s="154"/>
      <c r="EN1685" s="154"/>
      <c r="EO1685" s="154"/>
      <c r="EP1685" s="154"/>
      <c r="EQ1685" s="154"/>
      <c r="ER1685" s="154"/>
      <c r="ES1685" s="154"/>
      <c r="ET1685" s="154"/>
      <c r="EU1685" s="154"/>
      <c r="EV1685" s="154"/>
    </row>
    <row r="1686" spans="32:152" ht="12.75">
      <c r="AF1686" s="154"/>
      <c r="AG1686" s="154"/>
      <c r="AH1686" s="154"/>
      <c r="AI1686" s="154"/>
      <c r="AJ1686" s="154"/>
      <c r="AK1686" s="154"/>
      <c r="AL1686" s="154"/>
      <c r="AM1686" s="154"/>
      <c r="AN1686" s="154"/>
      <c r="AO1686" s="154"/>
      <c r="AP1686" s="154"/>
      <c r="AQ1686" s="154"/>
      <c r="AR1686" s="154"/>
      <c r="AS1686" s="154"/>
      <c r="AT1686" s="154"/>
      <c r="AU1686" s="154"/>
      <c r="AV1686" s="154"/>
      <c r="AW1686" s="154"/>
      <c r="AX1686" s="154"/>
      <c r="AY1686" s="154"/>
      <c r="AZ1686" s="154"/>
      <c r="BA1686" s="154"/>
      <c r="BB1686" s="154"/>
      <c r="BC1686" s="154"/>
      <c r="BD1686" s="154"/>
      <c r="BE1686" s="154"/>
      <c r="BF1686" s="154"/>
      <c r="BG1686" s="154"/>
      <c r="BH1686" s="154"/>
      <c r="BI1686" s="154"/>
      <c r="BJ1686" s="154"/>
      <c r="BK1686" s="154"/>
      <c r="BL1686" s="154"/>
      <c r="BM1686" s="154"/>
      <c r="BN1686" s="154"/>
      <c r="BO1686" s="154"/>
      <c r="BP1686" s="154"/>
      <c r="BQ1686" s="154"/>
      <c r="BR1686" s="154"/>
      <c r="BS1686" s="154"/>
      <c r="BT1686" s="154"/>
      <c r="BU1686" s="154"/>
      <c r="BV1686" s="154"/>
      <c r="BW1686" s="154"/>
      <c r="BX1686" s="154"/>
      <c r="BY1686" s="154"/>
      <c r="BZ1686" s="154"/>
      <c r="CA1686" s="154"/>
      <c r="CB1686" s="154"/>
      <c r="CC1686" s="154"/>
      <c r="CD1686" s="154"/>
      <c r="CE1686" s="154"/>
      <c r="CF1686" s="154"/>
      <c r="CG1686" s="154"/>
      <c r="CH1686" s="154"/>
      <c r="CI1686" s="154"/>
      <c r="CJ1686" s="154"/>
      <c r="CK1686" s="154"/>
      <c r="CL1686" s="154"/>
      <c r="CM1686" s="154"/>
      <c r="CN1686" s="154"/>
      <c r="CO1686" s="154"/>
      <c r="CP1686" s="154"/>
      <c r="CQ1686" s="154"/>
      <c r="CR1686" s="154"/>
      <c r="CS1686" s="154"/>
      <c r="CT1686" s="154"/>
      <c r="CU1686" s="154"/>
      <c r="CV1686" s="154"/>
      <c r="CW1686" s="154"/>
      <c r="CX1686" s="154"/>
      <c r="CY1686" s="154"/>
      <c r="CZ1686" s="154"/>
      <c r="DA1686" s="154"/>
      <c r="DB1686" s="154"/>
      <c r="DC1686" s="154"/>
      <c r="DD1686" s="154"/>
      <c r="DE1686" s="154"/>
      <c r="DF1686" s="154"/>
      <c r="DG1686" s="154"/>
      <c r="DH1686" s="154"/>
      <c r="DI1686" s="154"/>
      <c r="DJ1686" s="154"/>
      <c r="DK1686" s="154"/>
      <c r="DL1686" s="154"/>
      <c r="DM1686" s="154"/>
      <c r="DN1686" s="154"/>
      <c r="DO1686" s="154"/>
      <c r="DP1686" s="154"/>
      <c r="DQ1686" s="154"/>
      <c r="DR1686" s="154"/>
      <c r="DS1686" s="154"/>
      <c r="DT1686" s="154"/>
      <c r="DU1686" s="154"/>
      <c r="DV1686" s="154"/>
      <c r="DW1686" s="154"/>
      <c r="DX1686" s="154"/>
      <c r="DY1686" s="154"/>
      <c r="DZ1686" s="154"/>
      <c r="EA1686" s="154"/>
      <c r="EB1686" s="154"/>
      <c r="EC1686" s="154"/>
      <c r="ED1686" s="154"/>
      <c r="EE1686" s="154"/>
      <c r="EF1686" s="154"/>
      <c r="EG1686" s="154"/>
      <c r="EH1686" s="154"/>
      <c r="EI1686" s="154"/>
      <c r="EJ1686" s="154"/>
      <c r="EK1686" s="154"/>
      <c r="EL1686" s="154"/>
      <c r="EM1686" s="154"/>
      <c r="EN1686" s="154"/>
      <c r="EO1686" s="154"/>
      <c r="EP1686" s="154"/>
      <c r="EQ1686" s="154"/>
      <c r="ER1686" s="154"/>
      <c r="ES1686" s="154"/>
      <c r="ET1686" s="154"/>
      <c r="EU1686" s="154"/>
      <c r="EV1686" s="154"/>
    </row>
    <row r="1687" spans="32:152" ht="12.75">
      <c r="AF1687" s="154"/>
      <c r="AG1687" s="154"/>
      <c r="AH1687" s="154"/>
      <c r="AI1687" s="154"/>
      <c r="AJ1687" s="154"/>
      <c r="AK1687" s="154"/>
      <c r="AL1687" s="154"/>
      <c r="AM1687" s="154"/>
      <c r="AN1687" s="154"/>
      <c r="AO1687" s="154"/>
      <c r="AP1687" s="154"/>
      <c r="AQ1687" s="154"/>
      <c r="AR1687" s="154"/>
      <c r="AS1687" s="154"/>
      <c r="AT1687" s="154"/>
      <c r="AU1687" s="154"/>
      <c r="AV1687" s="154"/>
      <c r="AW1687" s="154"/>
      <c r="AX1687" s="154"/>
      <c r="AY1687" s="154"/>
      <c r="AZ1687" s="154"/>
      <c r="BA1687" s="154"/>
      <c r="BB1687" s="154"/>
      <c r="BC1687" s="154"/>
      <c r="BD1687" s="154"/>
      <c r="BE1687" s="154"/>
      <c r="BF1687" s="154"/>
      <c r="BG1687" s="154"/>
      <c r="BH1687" s="154"/>
      <c r="BI1687" s="154"/>
      <c r="BJ1687" s="154"/>
      <c r="BK1687" s="154"/>
      <c r="BL1687" s="154"/>
      <c r="BM1687" s="154"/>
      <c r="BN1687" s="154"/>
      <c r="BO1687" s="154"/>
      <c r="BP1687" s="154"/>
      <c r="BQ1687" s="154"/>
      <c r="BR1687" s="154"/>
      <c r="BS1687" s="154"/>
      <c r="BT1687" s="154"/>
      <c r="BU1687" s="154"/>
      <c r="BV1687" s="154"/>
      <c r="BW1687" s="154"/>
      <c r="BX1687" s="154"/>
      <c r="BY1687" s="154"/>
      <c r="BZ1687" s="154"/>
      <c r="CA1687" s="154"/>
      <c r="CB1687" s="154"/>
      <c r="CC1687" s="154"/>
      <c r="CD1687" s="154"/>
      <c r="CE1687" s="154"/>
      <c r="CF1687" s="154"/>
      <c r="CG1687" s="154"/>
      <c r="CH1687" s="154"/>
      <c r="CI1687" s="154"/>
      <c r="CJ1687" s="154"/>
      <c r="CK1687" s="154"/>
      <c r="CL1687" s="154"/>
      <c r="CM1687" s="154"/>
      <c r="CN1687" s="154"/>
      <c r="CO1687" s="154"/>
      <c r="CP1687" s="154"/>
      <c r="CQ1687" s="154"/>
      <c r="CR1687" s="154"/>
      <c r="CS1687" s="154"/>
      <c r="CT1687" s="154"/>
      <c r="CU1687" s="154"/>
      <c r="CV1687" s="154"/>
      <c r="CW1687" s="154"/>
      <c r="CX1687" s="154"/>
      <c r="CY1687" s="154"/>
      <c r="CZ1687" s="154"/>
      <c r="DA1687" s="154"/>
      <c r="DB1687" s="154"/>
      <c r="DC1687" s="154"/>
      <c r="DD1687" s="154"/>
      <c r="DE1687" s="154"/>
      <c r="DF1687" s="154"/>
      <c r="DG1687" s="154"/>
      <c r="DH1687" s="154"/>
      <c r="DI1687" s="154"/>
      <c r="DJ1687" s="154"/>
      <c r="DK1687" s="154"/>
      <c r="DL1687" s="154"/>
      <c r="DM1687" s="154"/>
      <c r="DN1687" s="154"/>
      <c r="DO1687" s="154"/>
      <c r="DP1687" s="154"/>
      <c r="DQ1687" s="154"/>
      <c r="DR1687" s="154"/>
      <c r="DS1687" s="154"/>
      <c r="DT1687" s="154"/>
      <c r="DU1687" s="154"/>
      <c r="DV1687" s="154"/>
      <c r="DW1687" s="154"/>
      <c r="DX1687" s="154"/>
      <c r="DY1687" s="154"/>
      <c r="DZ1687" s="154"/>
      <c r="EA1687" s="154"/>
      <c r="EB1687" s="154"/>
      <c r="EC1687" s="154"/>
      <c r="ED1687" s="154"/>
      <c r="EE1687" s="154"/>
      <c r="EF1687" s="154"/>
      <c r="EG1687" s="154"/>
      <c r="EH1687" s="154"/>
      <c r="EI1687" s="154"/>
      <c r="EJ1687" s="154"/>
      <c r="EK1687" s="154"/>
      <c r="EL1687" s="154"/>
      <c r="EM1687" s="154"/>
      <c r="EN1687" s="154"/>
      <c r="EO1687" s="154"/>
      <c r="EP1687" s="154"/>
      <c r="EQ1687" s="154"/>
      <c r="ER1687" s="154"/>
      <c r="ES1687" s="154"/>
      <c r="ET1687" s="154"/>
      <c r="EU1687" s="154"/>
      <c r="EV1687" s="154"/>
    </row>
    <row r="1688" spans="32:152" ht="12.75">
      <c r="AF1688" s="154"/>
      <c r="AG1688" s="154"/>
      <c r="AH1688" s="154"/>
      <c r="AI1688" s="154"/>
      <c r="AJ1688" s="154"/>
      <c r="AK1688" s="154"/>
      <c r="AL1688" s="154"/>
      <c r="AM1688" s="154"/>
      <c r="AN1688" s="154"/>
      <c r="AO1688" s="154"/>
      <c r="AP1688" s="154"/>
      <c r="AQ1688" s="154"/>
      <c r="AR1688" s="154"/>
      <c r="AS1688" s="154"/>
      <c r="AT1688" s="154"/>
      <c r="AU1688" s="154"/>
      <c r="AV1688" s="154"/>
      <c r="AW1688" s="154"/>
      <c r="AX1688" s="154"/>
      <c r="AY1688" s="154"/>
      <c r="AZ1688" s="154"/>
      <c r="BA1688" s="154"/>
      <c r="BB1688" s="154"/>
      <c r="BC1688" s="154"/>
      <c r="BD1688" s="154"/>
      <c r="BE1688" s="154"/>
      <c r="BF1688" s="154"/>
      <c r="BG1688" s="154"/>
      <c r="BH1688" s="154"/>
      <c r="BI1688" s="154"/>
      <c r="BJ1688" s="154"/>
      <c r="BK1688" s="154"/>
      <c r="BL1688" s="154"/>
      <c r="BM1688" s="154"/>
      <c r="BN1688" s="154"/>
      <c r="BO1688" s="154"/>
      <c r="BP1688" s="154"/>
      <c r="BQ1688" s="154"/>
      <c r="BR1688" s="154"/>
      <c r="BS1688" s="154"/>
      <c r="BT1688" s="154"/>
      <c r="BU1688" s="154"/>
      <c r="BV1688" s="154"/>
      <c r="BW1688" s="154"/>
      <c r="BX1688" s="154"/>
      <c r="BY1688" s="154"/>
      <c r="BZ1688" s="154"/>
      <c r="CA1688" s="154"/>
      <c r="CB1688" s="154"/>
      <c r="CC1688" s="154"/>
      <c r="CD1688" s="154"/>
      <c r="CE1688" s="154"/>
      <c r="CF1688" s="154"/>
      <c r="CG1688" s="154"/>
      <c r="CH1688" s="154"/>
      <c r="CI1688" s="154"/>
      <c r="CJ1688" s="154"/>
      <c r="CK1688" s="154"/>
      <c r="CL1688" s="154"/>
      <c r="CM1688" s="154"/>
      <c r="CN1688" s="154"/>
      <c r="CO1688" s="154"/>
      <c r="CP1688" s="154"/>
      <c r="CQ1688" s="154"/>
      <c r="CR1688" s="154"/>
      <c r="CS1688" s="154"/>
      <c r="CT1688" s="154"/>
      <c r="CU1688" s="154"/>
      <c r="CV1688" s="154"/>
      <c r="CW1688" s="154"/>
      <c r="CX1688" s="154"/>
      <c r="CY1688" s="154"/>
      <c r="CZ1688" s="154"/>
      <c r="DA1688" s="154"/>
      <c r="DB1688" s="154"/>
      <c r="DC1688" s="154"/>
      <c r="DD1688" s="154"/>
      <c r="DE1688" s="154"/>
      <c r="DF1688" s="154"/>
      <c r="DG1688" s="154"/>
      <c r="DH1688" s="154"/>
      <c r="DI1688" s="154"/>
      <c r="DJ1688" s="154"/>
      <c r="DK1688" s="154"/>
      <c r="DL1688" s="154"/>
      <c r="DM1688" s="154"/>
      <c r="DN1688" s="154"/>
      <c r="DO1688" s="154"/>
      <c r="DP1688" s="154"/>
      <c r="DQ1688" s="154"/>
      <c r="DR1688" s="154"/>
      <c r="DS1688" s="154"/>
      <c r="DT1688" s="154"/>
      <c r="DU1688" s="154"/>
      <c r="DV1688" s="154"/>
      <c r="DW1688" s="154"/>
      <c r="DX1688" s="154"/>
      <c r="DY1688" s="154"/>
      <c r="DZ1688" s="154"/>
      <c r="EA1688" s="154"/>
      <c r="EB1688" s="154"/>
      <c r="EC1688" s="154"/>
      <c r="ED1688" s="154"/>
      <c r="EE1688" s="154"/>
      <c r="EF1688" s="154"/>
      <c r="EG1688" s="154"/>
      <c r="EH1688" s="154"/>
      <c r="EI1688" s="154"/>
      <c r="EJ1688" s="154"/>
      <c r="EK1688" s="154"/>
      <c r="EL1688" s="154"/>
      <c r="EM1688" s="154"/>
      <c r="EN1688" s="154"/>
      <c r="EO1688" s="154"/>
      <c r="EP1688" s="154"/>
      <c r="EQ1688" s="154"/>
      <c r="ER1688" s="154"/>
      <c r="ES1688" s="154"/>
      <c r="ET1688" s="154"/>
      <c r="EU1688" s="154"/>
      <c r="EV1688" s="154"/>
    </row>
    <row r="1689" spans="32:152" ht="12.75">
      <c r="AF1689" s="154"/>
      <c r="AG1689" s="154"/>
      <c r="AH1689" s="154"/>
      <c r="AI1689" s="154"/>
      <c r="AJ1689" s="154"/>
      <c r="AK1689" s="154"/>
      <c r="AL1689" s="154"/>
      <c r="AM1689" s="154"/>
      <c r="AN1689" s="154"/>
      <c r="AO1689" s="154"/>
      <c r="AP1689" s="154"/>
      <c r="AQ1689" s="154"/>
      <c r="AR1689" s="154"/>
      <c r="AS1689" s="154"/>
      <c r="AT1689" s="154"/>
      <c r="AU1689" s="154"/>
      <c r="AV1689" s="154"/>
      <c r="AW1689" s="154"/>
      <c r="AX1689" s="154"/>
      <c r="AY1689" s="154"/>
      <c r="AZ1689" s="154"/>
      <c r="BA1689" s="154"/>
      <c r="BB1689" s="154"/>
      <c r="BC1689" s="154"/>
      <c r="BD1689" s="154"/>
      <c r="BE1689" s="154"/>
      <c r="BF1689" s="154"/>
      <c r="BG1689" s="154"/>
      <c r="BH1689" s="154"/>
      <c r="BI1689" s="154"/>
      <c r="BJ1689" s="154"/>
      <c r="BK1689" s="154"/>
      <c r="BL1689" s="154"/>
      <c r="BM1689" s="154"/>
      <c r="BN1689" s="154"/>
      <c r="BO1689" s="154"/>
      <c r="BP1689" s="154"/>
      <c r="BQ1689" s="154"/>
      <c r="BR1689" s="154"/>
      <c r="BS1689" s="154"/>
      <c r="BT1689" s="154"/>
      <c r="BU1689" s="154"/>
      <c r="BV1689" s="154"/>
      <c r="BW1689" s="154"/>
      <c r="BX1689" s="154"/>
      <c r="BY1689" s="154"/>
      <c r="BZ1689" s="154"/>
      <c r="CA1689" s="154"/>
      <c r="CB1689" s="154"/>
      <c r="CC1689" s="154"/>
      <c r="CD1689" s="154"/>
      <c r="CE1689" s="154"/>
      <c r="CF1689" s="154"/>
      <c r="CG1689" s="154"/>
      <c r="CH1689" s="154"/>
      <c r="CI1689" s="154"/>
      <c r="CJ1689" s="154"/>
      <c r="CK1689" s="154"/>
      <c r="CL1689" s="154"/>
      <c r="CM1689" s="154"/>
      <c r="CN1689" s="154"/>
      <c r="CO1689" s="154"/>
      <c r="CP1689" s="154"/>
      <c r="CQ1689" s="154"/>
      <c r="CR1689" s="154"/>
      <c r="CS1689" s="154"/>
      <c r="CT1689" s="154"/>
      <c r="CU1689" s="154"/>
      <c r="CV1689" s="154"/>
      <c r="CW1689" s="154"/>
      <c r="CX1689" s="154"/>
      <c r="CY1689" s="154"/>
      <c r="CZ1689" s="154"/>
      <c r="DA1689" s="154"/>
      <c r="DB1689" s="154"/>
      <c r="DC1689" s="154"/>
      <c r="DD1689" s="154"/>
      <c r="DE1689" s="154"/>
      <c r="DF1689" s="154"/>
      <c r="DG1689" s="154"/>
      <c r="DH1689" s="154"/>
      <c r="DI1689" s="154"/>
      <c r="DJ1689" s="154"/>
      <c r="DK1689" s="154"/>
      <c r="DL1689" s="154"/>
      <c r="DM1689" s="154"/>
      <c r="DN1689" s="154"/>
      <c r="DO1689" s="154"/>
      <c r="DP1689" s="154"/>
      <c r="DQ1689" s="154"/>
      <c r="DR1689" s="154"/>
      <c r="DS1689" s="154"/>
      <c r="DT1689" s="154"/>
      <c r="DU1689" s="154"/>
      <c r="DV1689" s="154"/>
      <c r="DW1689" s="154"/>
      <c r="DX1689" s="154"/>
      <c r="DY1689" s="154"/>
      <c r="DZ1689" s="154"/>
      <c r="EA1689" s="154"/>
      <c r="EB1689" s="154"/>
      <c r="EC1689" s="154"/>
      <c r="ED1689" s="154"/>
      <c r="EE1689" s="154"/>
      <c r="EF1689" s="154"/>
      <c r="EG1689" s="154"/>
      <c r="EH1689" s="154"/>
      <c r="EI1689" s="154"/>
      <c r="EJ1689" s="154"/>
      <c r="EK1689" s="154"/>
      <c r="EL1689" s="154"/>
      <c r="EM1689" s="154"/>
      <c r="EN1689" s="154"/>
      <c r="EO1689" s="154"/>
      <c r="EP1689" s="154"/>
      <c r="EQ1689" s="154"/>
      <c r="ER1689" s="154"/>
      <c r="ES1689" s="154"/>
      <c r="ET1689" s="154"/>
      <c r="EU1689" s="154"/>
      <c r="EV1689" s="154"/>
    </row>
    <row r="1690" spans="32:152" ht="12.75">
      <c r="AF1690" s="154"/>
      <c r="AG1690" s="154"/>
      <c r="AH1690" s="154"/>
      <c r="AI1690" s="154"/>
      <c r="AJ1690" s="154"/>
      <c r="AK1690" s="154"/>
      <c r="AL1690" s="154"/>
      <c r="AM1690" s="154"/>
      <c r="AN1690" s="154"/>
      <c r="AO1690" s="154"/>
      <c r="AP1690" s="154"/>
      <c r="AQ1690" s="154"/>
      <c r="AR1690" s="154"/>
      <c r="AS1690" s="154"/>
      <c r="AT1690" s="154"/>
      <c r="AU1690" s="154"/>
      <c r="AV1690" s="154"/>
      <c r="AW1690" s="154"/>
      <c r="AX1690" s="154"/>
      <c r="AY1690" s="154"/>
      <c r="AZ1690" s="154"/>
      <c r="BA1690" s="154"/>
      <c r="BB1690" s="154"/>
      <c r="BC1690" s="154"/>
      <c r="BD1690" s="154"/>
      <c r="BE1690" s="154"/>
      <c r="BF1690" s="154"/>
      <c r="BG1690" s="154"/>
      <c r="BH1690" s="154"/>
      <c r="BI1690" s="154"/>
      <c r="BJ1690" s="154"/>
      <c r="BK1690" s="154"/>
      <c r="BL1690" s="154"/>
      <c r="BM1690" s="154"/>
      <c r="BN1690" s="154"/>
      <c r="BO1690" s="154"/>
      <c r="BP1690" s="154"/>
      <c r="BQ1690" s="154"/>
      <c r="BR1690" s="154"/>
      <c r="BS1690" s="154"/>
      <c r="BT1690" s="154"/>
      <c r="BU1690" s="154"/>
      <c r="BV1690" s="154"/>
      <c r="BW1690" s="154"/>
      <c r="BX1690" s="154"/>
      <c r="BY1690" s="154"/>
      <c r="BZ1690" s="154"/>
      <c r="CA1690" s="154"/>
      <c r="CB1690" s="154"/>
      <c r="CC1690" s="154"/>
      <c r="CD1690" s="154"/>
      <c r="CE1690" s="154"/>
      <c r="CF1690" s="154"/>
      <c r="CG1690" s="154"/>
      <c r="CH1690" s="154"/>
      <c r="CI1690" s="154"/>
      <c r="CJ1690" s="154"/>
      <c r="CK1690" s="154"/>
      <c r="CL1690" s="154"/>
      <c r="CM1690" s="154"/>
      <c r="CN1690" s="154"/>
      <c r="CO1690" s="154"/>
      <c r="CP1690" s="154"/>
      <c r="CQ1690" s="154"/>
      <c r="CR1690" s="154"/>
      <c r="CS1690" s="154"/>
      <c r="CT1690" s="154"/>
      <c r="CU1690" s="154"/>
      <c r="CV1690" s="154"/>
      <c r="CW1690" s="154"/>
      <c r="CX1690" s="154"/>
      <c r="CY1690" s="154"/>
      <c r="CZ1690" s="154"/>
      <c r="DA1690" s="154"/>
      <c r="DB1690" s="154"/>
      <c r="DC1690" s="154"/>
      <c r="DD1690" s="154"/>
      <c r="DE1690" s="154"/>
      <c r="DF1690" s="154"/>
      <c r="DG1690" s="154"/>
      <c r="DH1690" s="154"/>
      <c r="DI1690" s="154"/>
      <c r="DJ1690" s="154"/>
      <c r="DK1690" s="154"/>
      <c r="DL1690" s="154"/>
      <c r="DM1690" s="154"/>
      <c r="DN1690" s="154"/>
      <c r="DO1690" s="154"/>
      <c r="DP1690" s="154"/>
      <c r="DQ1690" s="154"/>
      <c r="DR1690" s="154"/>
      <c r="DS1690" s="154"/>
      <c r="DT1690" s="154"/>
      <c r="DU1690" s="154"/>
      <c r="DV1690" s="154"/>
      <c r="DW1690" s="154"/>
      <c r="DX1690" s="154"/>
      <c r="DY1690" s="154"/>
      <c r="DZ1690" s="154"/>
      <c r="EA1690" s="154"/>
      <c r="EB1690" s="154"/>
      <c r="EC1690" s="154"/>
      <c r="ED1690" s="154"/>
      <c r="EE1690" s="154"/>
      <c r="EF1690" s="154"/>
      <c r="EG1690" s="154"/>
      <c r="EH1690" s="154"/>
      <c r="EI1690" s="154"/>
      <c r="EJ1690" s="154"/>
      <c r="EK1690" s="154"/>
      <c r="EL1690" s="154"/>
      <c r="EM1690" s="154"/>
      <c r="EN1690" s="154"/>
      <c r="EO1690" s="154"/>
      <c r="EP1690" s="154"/>
      <c r="EQ1690" s="154"/>
      <c r="ER1690" s="154"/>
      <c r="ES1690" s="154"/>
      <c r="ET1690" s="154"/>
      <c r="EU1690" s="154"/>
      <c r="EV1690" s="154"/>
    </row>
    <row r="1691" spans="32:152" ht="12.75">
      <c r="AF1691" s="154"/>
      <c r="AG1691" s="154"/>
      <c r="AH1691" s="154"/>
      <c r="AI1691" s="154"/>
      <c r="AJ1691" s="154"/>
      <c r="AK1691" s="154"/>
      <c r="AL1691" s="154"/>
      <c r="AM1691" s="154"/>
      <c r="AN1691" s="154"/>
      <c r="AO1691" s="154"/>
      <c r="AP1691" s="154"/>
      <c r="AQ1691" s="154"/>
      <c r="AR1691" s="154"/>
      <c r="AS1691" s="154"/>
      <c r="AT1691" s="154"/>
      <c r="AU1691" s="154"/>
      <c r="AV1691" s="154"/>
      <c r="AW1691" s="154"/>
      <c r="AX1691" s="154"/>
      <c r="AY1691" s="154"/>
      <c r="AZ1691" s="154"/>
      <c r="BA1691" s="154"/>
      <c r="BB1691" s="154"/>
      <c r="BC1691" s="154"/>
      <c r="BD1691" s="154"/>
      <c r="BE1691" s="154"/>
      <c r="BF1691" s="154"/>
      <c r="BG1691" s="154"/>
      <c r="BH1691" s="154"/>
      <c r="BI1691" s="154"/>
      <c r="BJ1691" s="154"/>
      <c r="BK1691" s="154"/>
      <c r="BL1691" s="154"/>
      <c r="BM1691" s="154"/>
      <c r="BN1691" s="154"/>
      <c r="BO1691" s="154"/>
      <c r="BP1691" s="154"/>
      <c r="BQ1691" s="154"/>
      <c r="BR1691" s="154"/>
      <c r="BS1691" s="154"/>
      <c r="BT1691" s="154"/>
      <c r="BU1691" s="154"/>
      <c r="BV1691" s="154"/>
      <c r="BW1691" s="154"/>
      <c r="BX1691" s="154"/>
      <c r="BY1691" s="154"/>
      <c r="BZ1691" s="154"/>
      <c r="CA1691" s="154"/>
      <c r="CB1691" s="154"/>
      <c r="CC1691" s="154"/>
      <c r="CD1691" s="154"/>
      <c r="CE1691" s="154"/>
      <c r="CF1691" s="154"/>
      <c r="CG1691" s="154"/>
      <c r="CH1691" s="154"/>
      <c r="CI1691" s="154"/>
      <c r="CJ1691" s="154"/>
      <c r="CK1691" s="154"/>
      <c r="CL1691" s="154"/>
      <c r="CM1691" s="154"/>
      <c r="CN1691" s="154"/>
      <c r="CO1691" s="154"/>
      <c r="CP1691" s="154"/>
      <c r="CQ1691" s="154"/>
      <c r="CR1691" s="154"/>
      <c r="CS1691" s="154"/>
      <c r="CT1691" s="154"/>
      <c r="CU1691" s="154"/>
      <c r="CV1691" s="154"/>
      <c r="CW1691" s="154"/>
      <c r="CX1691" s="154"/>
      <c r="CY1691" s="154"/>
      <c r="CZ1691" s="154"/>
      <c r="DA1691" s="154"/>
      <c r="DB1691" s="154"/>
      <c r="DC1691" s="154"/>
      <c r="DD1691" s="154"/>
      <c r="DE1691" s="154"/>
      <c r="DF1691" s="154"/>
      <c r="DG1691" s="154"/>
      <c r="DH1691" s="154"/>
      <c r="DI1691" s="154"/>
      <c r="DJ1691" s="154"/>
      <c r="DK1691" s="154"/>
      <c r="DL1691" s="154"/>
      <c r="DM1691" s="154"/>
      <c r="DN1691" s="154"/>
      <c r="DO1691" s="154"/>
      <c r="DP1691" s="154"/>
      <c r="DQ1691" s="154"/>
      <c r="DR1691" s="154"/>
      <c r="DS1691" s="154"/>
      <c r="DT1691" s="154"/>
      <c r="DU1691" s="154"/>
      <c r="DV1691" s="154"/>
      <c r="DW1691" s="154"/>
      <c r="DX1691" s="154"/>
      <c r="DY1691" s="154"/>
      <c r="DZ1691" s="154"/>
      <c r="EA1691" s="154"/>
      <c r="EB1691" s="154"/>
      <c r="EC1691" s="154"/>
      <c r="ED1691" s="154"/>
      <c r="EE1691" s="154"/>
      <c r="EF1691" s="154"/>
      <c r="EG1691" s="154"/>
      <c r="EH1691" s="154"/>
      <c r="EI1691" s="154"/>
      <c r="EJ1691" s="154"/>
      <c r="EK1691" s="154"/>
      <c r="EL1691" s="154"/>
      <c r="EM1691" s="154"/>
      <c r="EN1691" s="154"/>
      <c r="EO1691" s="154"/>
      <c r="EP1691" s="154"/>
      <c r="EQ1691" s="154"/>
      <c r="ER1691" s="154"/>
      <c r="ES1691" s="154"/>
      <c r="ET1691" s="154"/>
      <c r="EU1691" s="154"/>
      <c r="EV1691" s="154"/>
    </row>
    <row r="1692" spans="32:152" ht="12.75">
      <c r="AF1692" s="154"/>
      <c r="AG1692" s="154"/>
      <c r="AH1692" s="154"/>
      <c r="AI1692" s="154"/>
      <c r="AJ1692" s="154"/>
      <c r="AK1692" s="154"/>
      <c r="AL1692" s="154"/>
      <c r="AM1692" s="154"/>
      <c r="AN1692" s="154"/>
      <c r="AO1692" s="154"/>
      <c r="AP1692" s="154"/>
      <c r="AQ1692" s="154"/>
      <c r="AR1692" s="154"/>
      <c r="AS1692" s="154"/>
      <c r="AT1692" s="154"/>
      <c r="AU1692" s="154"/>
      <c r="AV1692" s="154"/>
      <c r="AW1692" s="154"/>
      <c r="AX1692" s="154"/>
      <c r="AY1692" s="154"/>
      <c r="AZ1692" s="154"/>
      <c r="BA1692" s="154"/>
      <c r="BB1692" s="154"/>
      <c r="BC1692" s="154"/>
      <c r="BD1692" s="154"/>
      <c r="BE1692" s="154"/>
      <c r="BF1692" s="154"/>
      <c r="BG1692" s="154"/>
      <c r="BH1692" s="154"/>
      <c r="BI1692" s="154"/>
      <c r="BJ1692" s="154"/>
      <c r="BK1692" s="154"/>
      <c r="BL1692" s="154"/>
      <c r="BM1692" s="154"/>
      <c r="BN1692" s="154"/>
      <c r="BO1692" s="154"/>
      <c r="BP1692" s="154"/>
      <c r="BQ1692" s="154"/>
      <c r="BR1692" s="154"/>
      <c r="BS1692" s="154"/>
      <c r="BT1692" s="154"/>
      <c r="BU1692" s="154"/>
      <c r="BV1692" s="154"/>
      <c r="BW1692" s="154"/>
      <c r="BX1692" s="154"/>
      <c r="BY1692" s="154"/>
      <c r="BZ1692" s="154"/>
      <c r="CA1692" s="154"/>
      <c r="CB1692" s="154"/>
      <c r="CC1692" s="154"/>
      <c r="CD1692" s="154"/>
      <c r="CE1692" s="154"/>
      <c r="CF1692" s="154"/>
      <c r="CG1692" s="154"/>
      <c r="CH1692" s="154"/>
      <c r="CI1692" s="154"/>
      <c r="CJ1692" s="154"/>
      <c r="CK1692" s="154"/>
      <c r="CL1692" s="154"/>
      <c r="CM1692" s="154"/>
      <c r="CN1692" s="154"/>
      <c r="CO1692" s="154"/>
      <c r="CP1692" s="154"/>
      <c r="CQ1692" s="154"/>
      <c r="CR1692" s="154"/>
      <c r="CS1692" s="154"/>
      <c r="CT1692" s="154"/>
      <c r="CU1692" s="154"/>
      <c r="CV1692" s="154"/>
      <c r="CW1692" s="154"/>
      <c r="CX1692" s="154"/>
      <c r="CY1692" s="154"/>
      <c r="CZ1692" s="154"/>
      <c r="DA1692" s="154"/>
      <c r="DB1692" s="154"/>
      <c r="DC1692" s="154"/>
      <c r="DD1692" s="154"/>
      <c r="DE1692" s="154"/>
      <c r="DF1692" s="154"/>
      <c r="DG1692" s="154"/>
      <c r="DH1692" s="154"/>
      <c r="DI1692" s="154"/>
      <c r="DJ1692" s="154"/>
      <c r="DK1692" s="154"/>
      <c r="DL1692" s="154"/>
      <c r="DM1692" s="154"/>
      <c r="DN1692" s="154"/>
      <c r="DO1692" s="154"/>
      <c r="DP1692" s="154"/>
      <c r="DQ1692" s="154"/>
      <c r="DR1692" s="154"/>
      <c r="DS1692" s="154"/>
      <c r="DT1692" s="154"/>
      <c r="DU1692" s="154"/>
      <c r="DV1692" s="154"/>
      <c r="DW1692" s="154"/>
      <c r="DX1692" s="154"/>
      <c r="DY1692" s="154"/>
      <c r="DZ1692" s="154"/>
      <c r="EA1692" s="154"/>
      <c r="EB1692" s="154"/>
      <c r="EC1692" s="154"/>
      <c r="ED1692" s="154"/>
      <c r="EE1692" s="154"/>
      <c r="EF1692" s="154"/>
      <c r="EG1692" s="154"/>
      <c r="EH1692" s="154"/>
      <c r="EI1692" s="154"/>
      <c r="EJ1692" s="154"/>
      <c r="EK1692" s="154"/>
      <c r="EL1692" s="154"/>
      <c r="EM1692" s="154"/>
      <c r="EN1692" s="154"/>
      <c r="EO1692" s="154"/>
      <c r="EP1692" s="154"/>
      <c r="EQ1692" s="154"/>
      <c r="ER1692" s="154"/>
      <c r="ES1692" s="154"/>
      <c r="ET1692" s="154"/>
      <c r="EU1692" s="154"/>
      <c r="EV1692" s="154"/>
    </row>
    <row r="1693" spans="32:152" ht="12.75">
      <c r="AF1693" s="154"/>
      <c r="AG1693" s="154"/>
      <c r="AH1693" s="154"/>
      <c r="AI1693" s="154"/>
      <c r="AJ1693" s="154"/>
      <c r="AK1693" s="154"/>
      <c r="AL1693" s="154"/>
      <c r="AM1693" s="154"/>
      <c r="AN1693" s="154"/>
      <c r="AO1693" s="154"/>
      <c r="AP1693" s="154"/>
      <c r="AQ1693" s="154"/>
      <c r="AR1693" s="154"/>
      <c r="AS1693" s="154"/>
      <c r="AT1693" s="154"/>
      <c r="AU1693" s="154"/>
      <c r="AV1693" s="154"/>
      <c r="AW1693" s="154"/>
      <c r="AX1693" s="154"/>
      <c r="AY1693" s="154"/>
      <c r="AZ1693" s="154"/>
      <c r="BA1693" s="154"/>
      <c r="BB1693" s="154"/>
      <c r="BC1693" s="154"/>
      <c r="BD1693" s="154"/>
      <c r="BE1693" s="154"/>
      <c r="BF1693" s="154"/>
      <c r="BG1693" s="154"/>
      <c r="BH1693" s="154"/>
      <c r="BI1693" s="154"/>
      <c r="BJ1693" s="154"/>
      <c r="BK1693" s="154"/>
      <c r="BL1693" s="154"/>
      <c r="BM1693" s="154"/>
      <c r="BN1693" s="154"/>
      <c r="BO1693" s="154"/>
      <c r="BP1693" s="154"/>
      <c r="BQ1693" s="154"/>
      <c r="BR1693" s="154"/>
      <c r="BS1693" s="154"/>
      <c r="BT1693" s="154"/>
      <c r="BU1693" s="154"/>
      <c r="BV1693" s="154"/>
      <c r="BW1693" s="154"/>
      <c r="BX1693" s="154"/>
      <c r="BY1693" s="154"/>
      <c r="BZ1693" s="154"/>
      <c r="CA1693" s="154"/>
      <c r="CB1693" s="154"/>
      <c r="CC1693" s="154"/>
      <c r="CD1693" s="154"/>
      <c r="CE1693" s="154"/>
      <c r="CF1693" s="154"/>
      <c r="CG1693" s="154"/>
      <c r="CH1693" s="154"/>
      <c r="CI1693" s="154"/>
      <c r="CJ1693" s="154"/>
      <c r="CK1693" s="154"/>
      <c r="CL1693" s="154"/>
      <c r="CM1693" s="154"/>
      <c r="CN1693" s="154"/>
      <c r="CO1693" s="154"/>
      <c r="CP1693" s="154"/>
      <c r="CQ1693" s="154"/>
      <c r="CR1693" s="154"/>
      <c r="CS1693" s="154"/>
      <c r="CT1693" s="154"/>
      <c r="CU1693" s="154"/>
      <c r="CV1693" s="154"/>
      <c r="CW1693" s="154"/>
      <c r="CX1693" s="154"/>
      <c r="CY1693" s="154"/>
      <c r="CZ1693" s="154"/>
      <c r="DA1693" s="154"/>
      <c r="DB1693" s="154"/>
      <c r="DC1693" s="154"/>
      <c r="DD1693" s="154"/>
      <c r="DE1693" s="154"/>
      <c r="DF1693" s="154"/>
      <c r="DG1693" s="154"/>
      <c r="DH1693" s="154"/>
      <c r="DI1693" s="154"/>
      <c r="DJ1693" s="154"/>
      <c r="DK1693" s="154"/>
      <c r="DL1693" s="154"/>
      <c r="DM1693" s="154"/>
      <c r="DN1693" s="154"/>
      <c r="DO1693" s="154"/>
      <c r="DP1693" s="154"/>
      <c r="DQ1693" s="154"/>
      <c r="DR1693" s="154"/>
      <c r="DS1693" s="154"/>
      <c r="DT1693" s="154"/>
      <c r="DU1693" s="154"/>
      <c r="DV1693" s="154"/>
      <c r="DW1693" s="154"/>
      <c r="DX1693" s="154"/>
      <c r="DY1693" s="154"/>
      <c r="DZ1693" s="154"/>
      <c r="EA1693" s="154"/>
      <c r="EB1693" s="154"/>
      <c r="EC1693" s="154"/>
      <c r="ED1693" s="154"/>
      <c r="EE1693" s="154"/>
      <c r="EF1693" s="154"/>
      <c r="EG1693" s="154"/>
      <c r="EH1693" s="154"/>
      <c r="EI1693" s="154"/>
      <c r="EJ1693" s="154"/>
      <c r="EK1693" s="154"/>
      <c r="EL1693" s="154"/>
      <c r="EM1693" s="154"/>
      <c r="EN1693" s="154"/>
      <c r="EO1693" s="154"/>
      <c r="EP1693" s="154"/>
      <c r="EQ1693" s="154"/>
      <c r="ER1693" s="154"/>
      <c r="ES1693" s="154"/>
      <c r="ET1693" s="154"/>
      <c r="EU1693" s="154"/>
      <c r="EV1693" s="154"/>
    </row>
    <row r="1694" spans="32:152" ht="12.75">
      <c r="AF1694" s="154"/>
      <c r="AG1694" s="154"/>
      <c r="AH1694" s="154"/>
      <c r="AI1694" s="154"/>
      <c r="AJ1694" s="154"/>
      <c r="AK1694" s="154"/>
      <c r="AL1694" s="154"/>
      <c r="AM1694" s="154"/>
      <c r="AN1694" s="154"/>
      <c r="AO1694" s="154"/>
      <c r="AP1694" s="154"/>
      <c r="AQ1694" s="154"/>
      <c r="AR1694" s="154"/>
      <c r="AS1694" s="154"/>
      <c r="AT1694" s="154"/>
      <c r="AU1694" s="154"/>
      <c r="AV1694" s="154"/>
      <c r="AW1694" s="154"/>
      <c r="AX1694" s="154"/>
      <c r="AY1694" s="154"/>
      <c r="AZ1694" s="154"/>
      <c r="BA1694" s="154"/>
      <c r="BB1694" s="154"/>
      <c r="BC1694" s="154"/>
      <c r="BD1694" s="154"/>
      <c r="BE1694" s="154"/>
      <c r="BF1694" s="154"/>
      <c r="BG1694" s="154"/>
      <c r="BH1694" s="154"/>
      <c r="BI1694" s="154"/>
      <c r="BJ1694" s="154"/>
      <c r="BK1694" s="154"/>
      <c r="BL1694" s="154"/>
      <c r="BM1694" s="154"/>
      <c r="BN1694" s="154"/>
      <c r="BO1694" s="154"/>
      <c r="BP1694" s="154"/>
      <c r="BQ1694" s="154"/>
      <c r="BR1694" s="154"/>
      <c r="BS1694" s="154"/>
      <c r="BT1694" s="154"/>
      <c r="BU1694" s="154"/>
      <c r="BV1694" s="154"/>
      <c r="BW1694" s="154"/>
      <c r="BX1694" s="154"/>
      <c r="BY1694" s="154"/>
      <c r="BZ1694" s="154"/>
      <c r="CA1694" s="154"/>
      <c r="CB1694" s="154"/>
      <c r="CC1694" s="154"/>
      <c r="CD1694" s="154"/>
      <c r="CE1694" s="154"/>
      <c r="CF1694" s="154"/>
      <c r="CG1694" s="154"/>
      <c r="CH1694" s="154"/>
      <c r="CI1694" s="154"/>
      <c r="CJ1694" s="154"/>
      <c r="CK1694" s="154"/>
      <c r="CL1694" s="154"/>
      <c r="CM1694" s="154"/>
      <c r="CN1694" s="154"/>
      <c r="CO1694" s="154"/>
      <c r="CP1694" s="154"/>
      <c r="CQ1694" s="154"/>
      <c r="CR1694" s="154"/>
      <c r="CS1694" s="154"/>
      <c r="CT1694" s="154"/>
      <c r="CU1694" s="154"/>
      <c r="CV1694" s="154"/>
      <c r="CW1694" s="154"/>
      <c r="CX1694" s="154"/>
      <c r="CY1694" s="154"/>
      <c r="CZ1694" s="154"/>
      <c r="DA1694" s="154"/>
      <c r="DB1694" s="154"/>
      <c r="DC1694" s="154"/>
      <c r="DD1694" s="154"/>
      <c r="DE1694" s="154"/>
      <c r="DF1694" s="154"/>
      <c r="DG1694" s="154"/>
      <c r="DH1694" s="154"/>
      <c r="DI1694" s="154"/>
      <c r="DJ1694" s="154"/>
      <c r="DK1694" s="154"/>
      <c r="DL1694" s="154"/>
      <c r="DM1694" s="154"/>
      <c r="DN1694" s="154"/>
      <c r="DO1694" s="154"/>
      <c r="DP1694" s="154"/>
      <c r="DQ1694" s="154"/>
      <c r="DR1694" s="154"/>
      <c r="DS1694" s="154"/>
      <c r="DT1694" s="154"/>
      <c r="DU1694" s="154"/>
      <c r="DV1694" s="154"/>
      <c r="DW1694" s="154"/>
      <c r="DX1694" s="154"/>
      <c r="DY1694" s="154"/>
      <c r="DZ1694" s="154"/>
      <c r="EA1694" s="154"/>
      <c r="EB1694" s="154"/>
      <c r="EC1694" s="154"/>
      <c r="ED1694" s="154"/>
      <c r="EE1694" s="154"/>
      <c r="EF1694" s="154"/>
      <c r="EG1694" s="154"/>
      <c r="EH1694" s="154"/>
      <c r="EI1694" s="154"/>
      <c r="EJ1694" s="154"/>
      <c r="EK1694" s="154"/>
      <c r="EL1694" s="154"/>
      <c r="EM1694" s="154"/>
      <c r="EN1694" s="154"/>
      <c r="EO1694" s="154"/>
      <c r="EP1694" s="154"/>
      <c r="EQ1694" s="154"/>
      <c r="ER1694" s="154"/>
      <c r="ES1694" s="154"/>
      <c r="ET1694" s="154"/>
      <c r="EU1694" s="154"/>
      <c r="EV1694" s="154"/>
    </row>
    <row r="1695" spans="32:152" ht="12.75">
      <c r="AF1695" s="154"/>
      <c r="AG1695" s="154"/>
      <c r="AH1695" s="154"/>
      <c r="AI1695" s="154"/>
      <c r="AJ1695" s="154"/>
      <c r="AK1695" s="154"/>
      <c r="AL1695" s="154"/>
      <c r="AM1695" s="154"/>
      <c r="AN1695" s="154"/>
      <c r="AO1695" s="154"/>
      <c r="AP1695" s="154"/>
      <c r="AQ1695" s="154"/>
      <c r="AR1695" s="154"/>
      <c r="AS1695" s="154"/>
      <c r="AT1695" s="154"/>
      <c r="AU1695" s="154"/>
      <c r="AV1695" s="154"/>
      <c r="AW1695" s="154"/>
      <c r="AX1695" s="154"/>
      <c r="AY1695" s="154"/>
      <c r="AZ1695" s="154"/>
      <c r="BA1695" s="154"/>
      <c r="BB1695" s="154"/>
      <c r="BC1695" s="154"/>
      <c r="BD1695" s="154"/>
      <c r="BE1695" s="154"/>
      <c r="BF1695" s="154"/>
      <c r="BG1695" s="154"/>
      <c r="BH1695" s="154"/>
      <c r="BI1695" s="154"/>
      <c r="BJ1695" s="154"/>
      <c r="BK1695" s="154"/>
      <c r="BL1695" s="154"/>
      <c r="BM1695" s="154"/>
      <c r="BN1695" s="154"/>
      <c r="BO1695" s="154"/>
      <c r="BP1695" s="154"/>
      <c r="BQ1695" s="154"/>
      <c r="BR1695" s="154"/>
      <c r="BS1695" s="154"/>
      <c r="BT1695" s="154"/>
      <c r="BU1695" s="154"/>
      <c r="BV1695" s="154"/>
      <c r="BW1695" s="154"/>
      <c r="BX1695" s="154"/>
      <c r="BY1695" s="154"/>
      <c r="BZ1695" s="154"/>
      <c r="CA1695" s="154"/>
      <c r="CB1695" s="154"/>
      <c r="CC1695" s="154"/>
      <c r="CD1695" s="154"/>
      <c r="CE1695" s="154"/>
      <c r="CF1695" s="154"/>
      <c r="CG1695" s="154"/>
      <c r="CH1695" s="154"/>
      <c r="CI1695" s="154"/>
      <c r="CJ1695" s="154"/>
      <c r="CK1695" s="154"/>
      <c r="CL1695" s="154"/>
      <c r="CM1695" s="154"/>
      <c r="CN1695" s="154"/>
      <c r="CO1695" s="154"/>
      <c r="CP1695" s="154"/>
      <c r="CQ1695" s="154"/>
      <c r="CR1695" s="154"/>
      <c r="CS1695" s="154"/>
      <c r="CT1695" s="154"/>
      <c r="CU1695" s="154"/>
      <c r="CV1695" s="154"/>
      <c r="CW1695" s="154"/>
      <c r="CX1695" s="154"/>
      <c r="CY1695" s="154"/>
      <c r="CZ1695" s="154"/>
      <c r="DA1695" s="154"/>
      <c r="DB1695" s="154"/>
      <c r="DC1695" s="154"/>
      <c r="DD1695" s="154"/>
      <c r="DE1695" s="154"/>
      <c r="DF1695" s="154"/>
      <c r="DG1695" s="154"/>
      <c r="DH1695" s="154"/>
      <c r="DI1695" s="154"/>
      <c r="DJ1695" s="154"/>
      <c r="DK1695" s="154"/>
      <c r="DL1695" s="154"/>
      <c r="DM1695" s="154"/>
      <c r="DN1695" s="154"/>
      <c r="DO1695" s="154"/>
      <c r="DP1695" s="154"/>
      <c r="DQ1695" s="154"/>
      <c r="DR1695" s="154"/>
      <c r="DS1695" s="154"/>
      <c r="DT1695" s="154"/>
      <c r="DU1695" s="154"/>
      <c r="DV1695" s="154"/>
      <c r="DW1695" s="154"/>
      <c r="DX1695" s="154"/>
      <c r="DY1695" s="154"/>
      <c r="DZ1695" s="154"/>
      <c r="EA1695" s="154"/>
      <c r="EB1695" s="154"/>
      <c r="EC1695" s="154"/>
      <c r="ED1695" s="154"/>
      <c r="EE1695" s="154"/>
      <c r="EF1695" s="154"/>
      <c r="EG1695" s="154"/>
      <c r="EH1695" s="154"/>
      <c r="EI1695" s="154"/>
      <c r="EJ1695" s="154"/>
      <c r="EK1695" s="154"/>
      <c r="EL1695" s="154"/>
      <c r="EM1695" s="154"/>
      <c r="EN1695" s="154"/>
      <c r="EO1695" s="154"/>
      <c r="EP1695" s="154"/>
      <c r="EQ1695" s="154"/>
      <c r="ER1695" s="154"/>
      <c r="ES1695" s="154"/>
      <c r="ET1695" s="154"/>
      <c r="EU1695" s="154"/>
      <c r="EV1695" s="154"/>
    </row>
    <row r="1696" spans="32:152" ht="12.75">
      <c r="AF1696" s="154"/>
      <c r="AG1696" s="154"/>
      <c r="AH1696" s="154"/>
      <c r="AI1696" s="154"/>
      <c r="AJ1696" s="154"/>
      <c r="AK1696" s="154"/>
      <c r="AL1696" s="154"/>
      <c r="AM1696" s="154"/>
      <c r="AN1696" s="154"/>
      <c r="AO1696" s="154"/>
      <c r="AP1696" s="154"/>
      <c r="AQ1696" s="154"/>
      <c r="AR1696" s="154"/>
      <c r="AS1696" s="154"/>
      <c r="AT1696" s="154"/>
      <c r="AU1696" s="154"/>
      <c r="AV1696" s="154"/>
      <c r="AW1696" s="154"/>
      <c r="AX1696" s="154"/>
      <c r="AY1696" s="154"/>
      <c r="AZ1696" s="154"/>
      <c r="BA1696" s="154"/>
      <c r="BB1696" s="154"/>
      <c r="BC1696" s="154"/>
      <c r="BD1696" s="154"/>
      <c r="BE1696" s="154"/>
      <c r="BF1696" s="154"/>
      <c r="BG1696" s="154"/>
      <c r="BH1696" s="154"/>
      <c r="BI1696" s="154"/>
      <c r="BJ1696" s="154"/>
      <c r="BK1696" s="154"/>
      <c r="BL1696" s="154"/>
      <c r="BM1696" s="154"/>
      <c r="BN1696" s="154"/>
      <c r="BO1696" s="154"/>
      <c r="BP1696" s="154"/>
      <c r="BQ1696" s="154"/>
      <c r="BR1696" s="154"/>
      <c r="BS1696" s="154"/>
      <c r="BT1696" s="154"/>
      <c r="BU1696" s="154"/>
      <c r="BV1696" s="154"/>
      <c r="BW1696" s="154"/>
      <c r="BX1696" s="154"/>
      <c r="BY1696" s="154"/>
      <c r="BZ1696" s="154"/>
      <c r="CA1696" s="154"/>
      <c r="CB1696" s="154"/>
      <c r="CC1696" s="154"/>
      <c r="CD1696" s="154"/>
      <c r="CE1696" s="154"/>
      <c r="CF1696" s="154"/>
      <c r="CG1696" s="154"/>
      <c r="CH1696" s="154"/>
      <c r="CI1696" s="154"/>
      <c r="CJ1696" s="154"/>
      <c r="CK1696" s="154"/>
      <c r="CL1696" s="154"/>
      <c r="CM1696" s="154"/>
      <c r="CN1696" s="154"/>
      <c r="CO1696" s="154"/>
      <c r="CP1696" s="154"/>
      <c r="CQ1696" s="154"/>
      <c r="CR1696" s="154"/>
      <c r="CS1696" s="154"/>
      <c r="CT1696" s="154"/>
      <c r="CU1696" s="154"/>
      <c r="CV1696" s="154"/>
      <c r="CW1696" s="154"/>
      <c r="CX1696" s="154"/>
      <c r="CY1696" s="154"/>
      <c r="CZ1696" s="154"/>
      <c r="DA1696" s="154"/>
      <c r="DB1696" s="154"/>
      <c r="DC1696" s="154"/>
      <c r="DD1696" s="154"/>
      <c r="DE1696" s="154"/>
      <c r="DF1696" s="154"/>
      <c r="DG1696" s="154"/>
      <c r="DH1696" s="154"/>
      <c r="DI1696" s="154"/>
      <c r="DJ1696" s="154"/>
      <c r="DK1696" s="154"/>
      <c r="DL1696" s="154"/>
      <c r="DM1696" s="154"/>
      <c r="DN1696" s="154"/>
      <c r="DO1696" s="154"/>
      <c r="DP1696" s="154"/>
      <c r="DQ1696" s="154"/>
      <c r="DR1696" s="154"/>
      <c r="DS1696" s="154"/>
      <c r="DT1696" s="154"/>
      <c r="DU1696" s="154"/>
      <c r="DV1696" s="154"/>
      <c r="DW1696" s="154"/>
      <c r="DX1696" s="154"/>
      <c r="DY1696" s="154"/>
      <c r="DZ1696" s="154"/>
      <c r="EA1696" s="154"/>
      <c r="EB1696" s="154"/>
      <c r="EC1696" s="154"/>
      <c r="ED1696" s="154"/>
      <c r="EE1696" s="154"/>
      <c r="EF1696" s="154"/>
      <c r="EG1696" s="154"/>
      <c r="EH1696" s="154"/>
      <c r="EI1696" s="154"/>
      <c r="EJ1696" s="154"/>
      <c r="EK1696" s="154"/>
      <c r="EL1696" s="154"/>
      <c r="EM1696" s="154"/>
      <c r="EN1696" s="154"/>
      <c r="EO1696" s="154"/>
      <c r="EP1696" s="154"/>
      <c r="EQ1696" s="154"/>
      <c r="ER1696" s="154"/>
      <c r="ES1696" s="154"/>
      <c r="ET1696" s="154"/>
      <c r="EU1696" s="154"/>
      <c r="EV1696" s="154"/>
    </row>
    <row r="1697" spans="32:152" ht="12.75">
      <c r="AF1697" s="154"/>
      <c r="AG1697" s="154"/>
      <c r="AH1697" s="154"/>
      <c r="AI1697" s="154"/>
      <c r="AJ1697" s="154"/>
      <c r="AK1697" s="154"/>
      <c r="AL1697" s="154"/>
      <c r="AM1697" s="154"/>
      <c r="AN1697" s="154"/>
      <c r="AO1697" s="154"/>
      <c r="AP1697" s="154"/>
      <c r="AQ1697" s="154"/>
      <c r="AR1697" s="154"/>
      <c r="AS1697" s="154"/>
      <c r="AT1697" s="154"/>
      <c r="AU1697" s="154"/>
      <c r="AV1697" s="154"/>
      <c r="AW1697" s="154"/>
      <c r="AX1697" s="154"/>
      <c r="AY1697" s="154"/>
      <c r="AZ1697" s="154"/>
      <c r="BA1697" s="154"/>
      <c r="BB1697" s="154"/>
      <c r="BC1697" s="154"/>
      <c r="BD1697" s="154"/>
      <c r="BE1697" s="154"/>
      <c r="BF1697" s="154"/>
      <c r="BG1697" s="154"/>
      <c r="BH1697" s="154"/>
      <c r="BI1697" s="154"/>
      <c r="BJ1697" s="154"/>
      <c r="BK1697" s="154"/>
      <c r="BL1697" s="154"/>
      <c r="BM1697" s="154"/>
      <c r="BN1697" s="154"/>
      <c r="BO1697" s="154"/>
      <c r="BP1697" s="154"/>
      <c r="BQ1697" s="154"/>
      <c r="BR1697" s="154"/>
      <c r="BS1697" s="154"/>
      <c r="BT1697" s="154"/>
      <c r="BU1697" s="154"/>
      <c r="BV1697" s="154"/>
      <c r="BW1697" s="154"/>
      <c r="BX1697" s="154"/>
      <c r="BY1697" s="154"/>
      <c r="BZ1697" s="154"/>
      <c r="CA1697" s="154"/>
      <c r="CB1697" s="154"/>
      <c r="CC1697" s="154"/>
      <c r="CD1697" s="154"/>
      <c r="CE1697" s="154"/>
      <c r="CF1697" s="154"/>
      <c r="CG1697" s="154"/>
      <c r="CH1697" s="154"/>
      <c r="CI1697" s="154"/>
      <c r="CJ1697" s="154"/>
      <c r="CK1697" s="154"/>
      <c r="CL1697" s="154"/>
      <c r="CM1697" s="154"/>
      <c r="CN1697" s="154"/>
      <c r="CO1697" s="154"/>
      <c r="CP1697" s="154"/>
      <c r="CQ1697" s="154"/>
      <c r="CR1697" s="154"/>
      <c r="CS1697" s="154"/>
      <c r="CT1697" s="154"/>
      <c r="CU1697" s="154"/>
      <c r="CV1697" s="154"/>
      <c r="CW1697" s="154"/>
      <c r="CX1697" s="154"/>
      <c r="CY1697" s="154"/>
      <c r="CZ1697" s="154"/>
      <c r="DA1697" s="154"/>
      <c r="DB1697" s="154"/>
      <c r="DC1697" s="154"/>
      <c r="DD1697" s="154"/>
      <c r="DE1697" s="154"/>
      <c r="DF1697" s="154"/>
      <c r="DG1697" s="154"/>
      <c r="DH1697" s="154"/>
      <c r="DI1697" s="154"/>
      <c r="DJ1697" s="154"/>
      <c r="DK1697" s="154"/>
      <c r="DL1697" s="154"/>
      <c r="DM1697" s="154"/>
      <c r="DN1697" s="154"/>
      <c r="DO1697" s="154"/>
      <c r="DP1697" s="154"/>
      <c r="DQ1697" s="154"/>
      <c r="DR1697" s="154"/>
      <c r="DS1697" s="154"/>
      <c r="DT1697" s="154"/>
      <c r="DU1697" s="154"/>
      <c r="DV1697" s="154"/>
      <c r="DW1697" s="154"/>
      <c r="DX1697" s="154"/>
      <c r="DY1697" s="154"/>
      <c r="DZ1697" s="154"/>
      <c r="EA1697" s="154"/>
      <c r="EB1697" s="154"/>
      <c r="EC1697" s="154"/>
      <c r="ED1697" s="154"/>
      <c r="EE1697" s="154"/>
      <c r="EF1697" s="154"/>
      <c r="EG1697" s="154"/>
      <c r="EH1697" s="154"/>
      <c r="EI1697" s="154"/>
      <c r="EJ1697" s="154"/>
      <c r="EK1697" s="154"/>
      <c r="EL1697" s="154"/>
      <c r="EM1697" s="154"/>
      <c r="EN1697" s="154"/>
      <c r="EO1697" s="154"/>
      <c r="EP1697" s="154"/>
      <c r="EQ1697" s="154"/>
      <c r="ER1697" s="154"/>
      <c r="ES1697" s="154"/>
      <c r="ET1697" s="154"/>
      <c r="EU1697" s="154"/>
      <c r="EV1697" s="154"/>
    </row>
    <row r="1698" spans="32:152" ht="12.75">
      <c r="AF1698" s="154"/>
      <c r="AG1698" s="154"/>
      <c r="AH1698" s="154"/>
      <c r="AI1698" s="154"/>
      <c r="AJ1698" s="154"/>
      <c r="AK1698" s="154"/>
      <c r="AL1698" s="154"/>
      <c r="AM1698" s="154"/>
      <c r="AN1698" s="154"/>
      <c r="AO1698" s="154"/>
      <c r="AP1698" s="154"/>
      <c r="AQ1698" s="154"/>
      <c r="AR1698" s="154"/>
      <c r="AS1698" s="154"/>
      <c r="AT1698" s="154"/>
      <c r="AU1698" s="154"/>
      <c r="AV1698" s="154"/>
      <c r="AW1698" s="154"/>
      <c r="AX1698" s="154"/>
      <c r="AY1698" s="154"/>
      <c r="AZ1698" s="154"/>
      <c r="BA1698" s="154"/>
      <c r="BB1698" s="154"/>
      <c r="BC1698" s="154"/>
      <c r="BD1698" s="154"/>
      <c r="BE1698" s="154"/>
      <c r="BF1698" s="154"/>
      <c r="BG1698" s="154"/>
      <c r="BH1698" s="154"/>
      <c r="BI1698" s="154"/>
      <c r="BJ1698" s="154"/>
      <c r="BK1698" s="154"/>
      <c r="BL1698" s="154"/>
      <c r="BM1698" s="154"/>
      <c r="BN1698" s="154"/>
      <c r="BO1698" s="154"/>
      <c r="BP1698" s="154"/>
      <c r="BQ1698" s="154"/>
      <c r="BR1698" s="154"/>
      <c r="BS1698" s="154"/>
      <c r="BT1698" s="154"/>
      <c r="BU1698" s="154"/>
      <c r="BV1698" s="154"/>
      <c r="BW1698" s="154"/>
      <c r="BX1698" s="154"/>
      <c r="BY1698" s="154"/>
      <c r="BZ1698" s="154"/>
      <c r="CA1698" s="154"/>
      <c r="CB1698" s="154"/>
      <c r="CC1698" s="154"/>
      <c r="CD1698" s="154"/>
      <c r="CE1698" s="154"/>
      <c r="CF1698" s="154"/>
      <c r="CG1698" s="154"/>
      <c r="CH1698" s="154"/>
      <c r="CI1698" s="154"/>
      <c r="CJ1698" s="154"/>
      <c r="CK1698" s="154"/>
      <c r="CL1698" s="154"/>
      <c r="CM1698" s="154"/>
      <c r="CN1698" s="154"/>
      <c r="CO1698" s="154"/>
      <c r="CP1698" s="154"/>
      <c r="CQ1698" s="154"/>
      <c r="CR1698" s="154"/>
      <c r="CS1698" s="154"/>
      <c r="CT1698" s="154"/>
      <c r="CU1698" s="154"/>
      <c r="CV1698" s="154"/>
      <c r="CW1698" s="154"/>
      <c r="CX1698" s="154"/>
      <c r="CY1698" s="154"/>
      <c r="CZ1698" s="154"/>
      <c r="DA1698" s="154"/>
      <c r="DB1698" s="154"/>
      <c r="DC1698" s="154"/>
      <c r="DD1698" s="154"/>
      <c r="DE1698" s="154"/>
      <c r="DF1698" s="154"/>
      <c r="DG1698" s="154"/>
      <c r="DH1698" s="154"/>
      <c r="DI1698" s="154"/>
      <c r="DJ1698" s="154"/>
      <c r="DK1698" s="154"/>
      <c r="DL1698" s="154"/>
      <c r="DM1698" s="154"/>
      <c r="DN1698" s="154"/>
      <c r="DO1698" s="154"/>
      <c r="DP1698" s="154"/>
      <c r="DQ1698" s="154"/>
      <c r="DR1698" s="154"/>
      <c r="DS1698" s="154"/>
      <c r="DT1698" s="154"/>
      <c r="DU1698" s="154"/>
      <c r="DV1698" s="154"/>
      <c r="DW1698" s="154"/>
      <c r="DX1698" s="154"/>
      <c r="DY1698" s="154"/>
      <c r="DZ1698" s="154"/>
      <c r="EA1698" s="154"/>
      <c r="EB1698" s="154"/>
      <c r="EC1698" s="154"/>
      <c r="ED1698" s="154"/>
      <c r="EE1698" s="154"/>
      <c r="EF1698" s="154"/>
      <c r="EG1698" s="154"/>
      <c r="EH1698" s="154"/>
      <c r="EI1698" s="154"/>
      <c r="EJ1698" s="154"/>
      <c r="EK1698" s="154"/>
      <c r="EL1698" s="154"/>
      <c r="EM1698" s="154"/>
      <c r="EN1698" s="154"/>
      <c r="EO1698" s="154"/>
      <c r="EP1698" s="154"/>
      <c r="EQ1698" s="154"/>
      <c r="ER1698" s="154"/>
      <c r="ES1698" s="154"/>
      <c r="ET1698" s="154"/>
      <c r="EU1698" s="154"/>
      <c r="EV1698" s="154"/>
    </row>
    <row r="1699" spans="32:152" ht="12.75">
      <c r="AF1699" s="154"/>
      <c r="AG1699" s="154"/>
      <c r="AH1699" s="154"/>
      <c r="AI1699" s="154"/>
      <c r="AJ1699" s="154"/>
      <c r="AK1699" s="154"/>
      <c r="AL1699" s="154"/>
      <c r="AM1699" s="154"/>
      <c r="AN1699" s="154"/>
      <c r="AO1699" s="154"/>
      <c r="AP1699" s="154"/>
      <c r="AQ1699" s="154"/>
      <c r="AR1699" s="154"/>
      <c r="AS1699" s="154"/>
      <c r="AT1699" s="154"/>
      <c r="AU1699" s="154"/>
      <c r="AV1699" s="154"/>
      <c r="AW1699" s="154"/>
      <c r="AX1699" s="154"/>
      <c r="AY1699" s="154"/>
      <c r="AZ1699" s="154"/>
      <c r="BA1699" s="154"/>
      <c r="BB1699" s="154"/>
      <c r="BC1699" s="154"/>
      <c r="BD1699" s="154"/>
      <c r="BE1699" s="154"/>
      <c r="BF1699" s="154"/>
      <c r="BG1699" s="154"/>
      <c r="BH1699" s="154"/>
      <c r="BI1699" s="154"/>
      <c r="BJ1699" s="154"/>
      <c r="BK1699" s="154"/>
      <c r="BL1699" s="154"/>
      <c r="BM1699" s="154"/>
      <c r="BN1699" s="154"/>
      <c r="BO1699" s="154"/>
      <c r="BP1699" s="154"/>
      <c r="BQ1699" s="154"/>
      <c r="BR1699" s="154"/>
      <c r="BS1699" s="154"/>
      <c r="BT1699" s="154"/>
      <c r="BU1699" s="154"/>
      <c r="BV1699" s="154"/>
      <c r="BW1699" s="154"/>
      <c r="BX1699" s="154"/>
      <c r="BY1699" s="154"/>
      <c r="BZ1699" s="154"/>
      <c r="CA1699" s="154"/>
      <c r="CB1699" s="154"/>
      <c r="CC1699" s="154"/>
      <c r="CD1699" s="154"/>
      <c r="CE1699" s="154"/>
      <c r="CF1699" s="154"/>
      <c r="CG1699" s="154"/>
      <c r="CH1699" s="154"/>
      <c r="CI1699" s="154"/>
      <c r="CJ1699" s="154"/>
      <c r="CK1699" s="154"/>
      <c r="CL1699" s="154"/>
      <c r="CM1699" s="154"/>
      <c r="CN1699" s="154"/>
      <c r="CO1699" s="154"/>
      <c r="CP1699" s="154"/>
      <c r="CQ1699" s="154"/>
      <c r="CR1699" s="154"/>
      <c r="CS1699" s="154"/>
      <c r="CT1699" s="154"/>
      <c r="CU1699" s="154"/>
      <c r="CV1699" s="154"/>
      <c r="CW1699" s="154"/>
      <c r="CX1699" s="154"/>
      <c r="CY1699" s="154"/>
      <c r="CZ1699" s="154"/>
      <c r="DA1699" s="154"/>
      <c r="DB1699" s="154"/>
      <c r="DC1699" s="154"/>
      <c r="DD1699" s="154"/>
      <c r="DE1699" s="154"/>
      <c r="DF1699" s="154"/>
      <c r="DG1699" s="154"/>
      <c r="DH1699" s="154"/>
      <c r="DI1699" s="154"/>
      <c r="DJ1699" s="154"/>
      <c r="DK1699" s="154"/>
      <c r="DL1699" s="154"/>
      <c r="DM1699" s="154"/>
      <c r="DN1699" s="154"/>
      <c r="DO1699" s="154"/>
      <c r="DP1699" s="154"/>
      <c r="DQ1699" s="154"/>
      <c r="DR1699" s="154"/>
      <c r="DS1699" s="154"/>
      <c r="DT1699" s="154"/>
      <c r="DU1699" s="154"/>
      <c r="DV1699" s="154"/>
      <c r="DW1699" s="154"/>
      <c r="DX1699" s="154"/>
      <c r="DY1699" s="154"/>
      <c r="DZ1699" s="154"/>
      <c r="EA1699" s="154"/>
      <c r="EB1699" s="154"/>
      <c r="EC1699" s="154"/>
      <c r="ED1699" s="154"/>
      <c r="EE1699" s="154"/>
      <c r="EF1699" s="154"/>
      <c r="EG1699" s="154"/>
      <c r="EH1699" s="154"/>
      <c r="EI1699" s="154"/>
      <c r="EJ1699" s="154"/>
      <c r="EK1699" s="154"/>
      <c r="EL1699" s="154"/>
      <c r="EM1699" s="154"/>
      <c r="EN1699" s="154"/>
      <c r="EO1699" s="154"/>
      <c r="EP1699" s="154"/>
      <c r="EQ1699" s="154"/>
      <c r="ER1699" s="154"/>
      <c r="ES1699" s="154"/>
      <c r="ET1699" s="154"/>
      <c r="EU1699" s="154"/>
      <c r="EV1699" s="154"/>
    </row>
    <row r="1700" spans="32:152" ht="12.75">
      <c r="AF1700" s="154"/>
      <c r="AG1700" s="154"/>
      <c r="AH1700" s="154"/>
      <c r="AI1700" s="154"/>
      <c r="AJ1700" s="154"/>
      <c r="AK1700" s="154"/>
      <c r="AL1700" s="154"/>
      <c r="AM1700" s="154"/>
      <c r="AN1700" s="154"/>
      <c r="AO1700" s="154"/>
      <c r="AP1700" s="154"/>
      <c r="AQ1700" s="154"/>
      <c r="AR1700" s="154"/>
      <c r="AS1700" s="154"/>
      <c r="AT1700" s="154"/>
      <c r="AU1700" s="154"/>
      <c r="AV1700" s="154"/>
      <c r="AW1700" s="154"/>
      <c r="AX1700" s="154"/>
      <c r="AY1700" s="154"/>
      <c r="AZ1700" s="154"/>
      <c r="BA1700" s="154"/>
      <c r="BB1700" s="154"/>
      <c r="BC1700" s="154"/>
      <c r="BD1700" s="154"/>
      <c r="BE1700" s="154"/>
      <c r="BF1700" s="154"/>
      <c r="BG1700" s="154"/>
      <c r="BH1700" s="154"/>
      <c r="BI1700" s="154"/>
      <c r="BJ1700" s="154"/>
      <c r="BK1700" s="154"/>
      <c r="BL1700" s="154"/>
      <c r="BM1700" s="154"/>
      <c r="BN1700" s="154"/>
      <c r="BO1700" s="154"/>
      <c r="BP1700" s="154"/>
      <c r="BQ1700" s="154"/>
      <c r="BR1700" s="154"/>
      <c r="BS1700" s="154"/>
      <c r="BT1700" s="154"/>
      <c r="BU1700" s="154"/>
      <c r="BV1700" s="154"/>
      <c r="BW1700" s="154"/>
      <c r="BX1700" s="154"/>
      <c r="BY1700" s="154"/>
      <c r="BZ1700" s="154"/>
      <c r="CA1700" s="154"/>
      <c r="CB1700" s="154"/>
      <c r="CC1700" s="154"/>
      <c r="CD1700" s="154"/>
      <c r="CE1700" s="154"/>
      <c r="CF1700" s="154"/>
      <c r="CG1700" s="154"/>
      <c r="CH1700" s="154"/>
      <c r="CI1700" s="154"/>
      <c r="CJ1700" s="154"/>
      <c r="CK1700" s="154"/>
      <c r="CL1700" s="154"/>
      <c r="CM1700" s="154"/>
      <c r="CN1700" s="154"/>
      <c r="CO1700" s="154"/>
      <c r="CP1700" s="154"/>
      <c r="CQ1700" s="154"/>
      <c r="CR1700" s="154"/>
      <c r="CS1700" s="154"/>
      <c r="CT1700" s="154"/>
      <c r="CU1700" s="154"/>
      <c r="CV1700" s="154"/>
      <c r="CW1700" s="154"/>
      <c r="CX1700" s="154"/>
      <c r="CY1700" s="154"/>
      <c r="CZ1700" s="154"/>
      <c r="DA1700" s="154"/>
      <c r="DB1700" s="154"/>
      <c r="DC1700" s="154"/>
      <c r="DD1700" s="154"/>
      <c r="DE1700" s="154"/>
      <c r="DF1700" s="154"/>
      <c r="DG1700" s="154"/>
      <c r="DH1700" s="154"/>
      <c r="DI1700" s="154"/>
      <c r="DJ1700" s="154"/>
      <c r="DK1700" s="154"/>
      <c r="DL1700" s="154"/>
      <c r="DM1700" s="154"/>
      <c r="DN1700" s="154"/>
      <c r="DO1700" s="154"/>
      <c r="DP1700" s="154"/>
      <c r="DQ1700" s="154"/>
      <c r="DR1700" s="154"/>
      <c r="DS1700" s="154"/>
      <c r="DT1700" s="154"/>
      <c r="DU1700" s="154"/>
      <c r="DV1700" s="154"/>
      <c r="DW1700" s="154"/>
      <c r="DX1700" s="154"/>
      <c r="DY1700" s="154"/>
      <c r="DZ1700" s="154"/>
      <c r="EA1700" s="154"/>
      <c r="EB1700" s="154"/>
      <c r="EC1700" s="154"/>
      <c r="ED1700" s="154"/>
      <c r="EE1700" s="154"/>
      <c r="EF1700" s="154"/>
      <c r="EG1700" s="154"/>
      <c r="EH1700" s="154"/>
      <c r="EI1700" s="154"/>
      <c r="EJ1700" s="154"/>
      <c r="EK1700" s="154"/>
      <c r="EL1700" s="154"/>
      <c r="EM1700" s="154"/>
      <c r="EN1700" s="154"/>
      <c r="EO1700" s="154"/>
      <c r="EP1700" s="154"/>
      <c r="EQ1700" s="154"/>
      <c r="ER1700" s="154"/>
      <c r="ES1700" s="154"/>
      <c r="ET1700" s="154"/>
      <c r="EU1700" s="154"/>
      <c r="EV1700" s="154"/>
    </row>
    <row r="1701" spans="32:152" ht="12.75">
      <c r="AF1701" s="154"/>
      <c r="AG1701" s="154"/>
      <c r="AH1701" s="154"/>
      <c r="AI1701" s="154"/>
      <c r="AJ1701" s="154"/>
      <c r="AK1701" s="154"/>
      <c r="AL1701" s="154"/>
      <c r="AM1701" s="154"/>
      <c r="AN1701" s="154"/>
      <c r="AO1701" s="154"/>
      <c r="AP1701" s="154"/>
      <c r="AQ1701" s="154"/>
      <c r="AR1701" s="154"/>
      <c r="AS1701" s="154"/>
      <c r="AT1701" s="154"/>
      <c r="AU1701" s="154"/>
      <c r="AV1701" s="154"/>
      <c r="AW1701" s="154"/>
      <c r="AX1701" s="154"/>
      <c r="AY1701" s="154"/>
      <c r="AZ1701" s="154"/>
      <c r="BA1701" s="154"/>
      <c r="BB1701" s="154"/>
      <c r="BC1701" s="154"/>
      <c r="BD1701" s="154"/>
      <c r="BE1701" s="154"/>
      <c r="BF1701" s="154"/>
      <c r="BG1701" s="154"/>
      <c r="BH1701" s="154"/>
      <c r="BI1701" s="154"/>
      <c r="BJ1701" s="154"/>
      <c r="BK1701" s="154"/>
      <c r="BL1701" s="154"/>
      <c r="BM1701" s="154"/>
      <c r="BN1701" s="154"/>
      <c r="BO1701" s="154"/>
      <c r="BP1701" s="154"/>
      <c r="BQ1701" s="154"/>
      <c r="BR1701" s="154"/>
      <c r="BS1701" s="154"/>
      <c r="BT1701" s="154"/>
      <c r="BU1701" s="154"/>
      <c r="BV1701" s="154"/>
      <c r="BW1701" s="154"/>
      <c r="BX1701" s="154"/>
      <c r="BY1701" s="154"/>
      <c r="BZ1701" s="154"/>
      <c r="CA1701" s="154"/>
      <c r="CB1701" s="154"/>
      <c r="CC1701" s="154"/>
      <c r="CD1701" s="154"/>
      <c r="CE1701" s="154"/>
      <c r="CF1701" s="154"/>
      <c r="CG1701" s="154"/>
      <c r="CH1701" s="154"/>
      <c r="CI1701" s="154"/>
      <c r="CJ1701" s="154"/>
      <c r="CK1701" s="154"/>
      <c r="CL1701" s="154"/>
      <c r="CM1701" s="154"/>
      <c r="CN1701" s="154"/>
      <c r="CO1701" s="154"/>
      <c r="CP1701" s="154"/>
      <c r="CQ1701" s="154"/>
      <c r="CR1701" s="154"/>
      <c r="CS1701" s="154"/>
      <c r="CT1701" s="154"/>
      <c r="CU1701" s="154"/>
      <c r="CV1701" s="154"/>
      <c r="CW1701" s="154"/>
      <c r="CX1701" s="154"/>
      <c r="CY1701" s="154"/>
      <c r="CZ1701" s="154"/>
      <c r="DA1701" s="154"/>
      <c r="DB1701" s="154"/>
      <c r="DC1701" s="154"/>
      <c r="DD1701" s="154"/>
      <c r="DE1701" s="154"/>
      <c r="DF1701" s="154"/>
      <c r="DG1701" s="154"/>
      <c r="DH1701" s="154"/>
      <c r="DI1701" s="154"/>
      <c r="DJ1701" s="154"/>
      <c r="DK1701" s="154"/>
      <c r="DL1701" s="154"/>
      <c r="DM1701" s="154"/>
      <c r="DN1701" s="154"/>
      <c r="DO1701" s="154"/>
      <c r="DP1701" s="154"/>
      <c r="DQ1701" s="154"/>
      <c r="DR1701" s="154"/>
      <c r="DS1701" s="154"/>
      <c r="DT1701" s="154"/>
      <c r="DU1701" s="154"/>
      <c r="DV1701" s="154"/>
      <c r="DW1701" s="154"/>
      <c r="DX1701" s="154"/>
      <c r="DY1701" s="154"/>
      <c r="DZ1701" s="154"/>
      <c r="EA1701" s="154"/>
      <c r="EB1701" s="154"/>
      <c r="EC1701" s="154"/>
      <c r="ED1701" s="154"/>
      <c r="EE1701" s="154"/>
      <c r="EF1701" s="154"/>
      <c r="EG1701" s="154"/>
      <c r="EH1701" s="154"/>
      <c r="EI1701" s="154"/>
      <c r="EJ1701" s="154"/>
      <c r="EK1701" s="154"/>
      <c r="EL1701" s="154"/>
      <c r="EM1701" s="154"/>
      <c r="EN1701" s="154"/>
      <c r="EO1701" s="154"/>
      <c r="EP1701" s="154"/>
      <c r="EQ1701" s="154"/>
      <c r="ER1701" s="154"/>
      <c r="ES1701" s="154"/>
      <c r="ET1701" s="154"/>
      <c r="EU1701" s="154"/>
      <c r="EV1701" s="154"/>
    </row>
    <row r="1702" spans="32:152" ht="12.75">
      <c r="AF1702" s="154"/>
      <c r="AG1702" s="154"/>
      <c r="AH1702" s="154"/>
      <c r="AI1702" s="154"/>
      <c r="AJ1702" s="154"/>
      <c r="AK1702" s="154"/>
      <c r="AL1702" s="154"/>
      <c r="AM1702" s="154"/>
      <c r="AN1702" s="154"/>
      <c r="AO1702" s="154"/>
      <c r="AP1702" s="154"/>
      <c r="AQ1702" s="154"/>
      <c r="AR1702" s="154"/>
      <c r="AS1702" s="154"/>
      <c r="AT1702" s="154"/>
      <c r="AU1702" s="154"/>
      <c r="AV1702" s="154"/>
      <c r="AW1702" s="154"/>
      <c r="AX1702" s="154"/>
      <c r="AY1702" s="154"/>
      <c r="AZ1702" s="154"/>
      <c r="BA1702" s="154"/>
      <c r="BB1702" s="154"/>
      <c r="BC1702" s="154"/>
      <c r="BD1702" s="154"/>
      <c r="BE1702" s="154"/>
      <c r="BF1702" s="154"/>
      <c r="BG1702" s="154"/>
      <c r="BH1702" s="154"/>
      <c r="BI1702" s="154"/>
      <c r="BJ1702" s="154"/>
      <c r="BK1702" s="154"/>
      <c r="BL1702" s="154"/>
      <c r="BM1702" s="154"/>
      <c r="BN1702" s="154"/>
      <c r="BO1702" s="154"/>
      <c r="BP1702" s="154"/>
      <c r="BQ1702" s="154"/>
      <c r="BR1702" s="154"/>
      <c r="BS1702" s="154"/>
      <c r="BT1702" s="154"/>
      <c r="BU1702" s="154"/>
      <c r="BV1702" s="154"/>
      <c r="BW1702" s="154"/>
      <c r="BX1702" s="154"/>
      <c r="BY1702" s="154"/>
      <c r="BZ1702" s="154"/>
      <c r="CA1702" s="154"/>
      <c r="CB1702" s="154"/>
      <c r="CC1702" s="154"/>
      <c r="CD1702" s="154"/>
      <c r="CE1702" s="154"/>
      <c r="CF1702" s="154"/>
      <c r="CG1702" s="154"/>
      <c r="CH1702" s="154"/>
      <c r="CI1702" s="154"/>
      <c r="CJ1702" s="154"/>
      <c r="CK1702" s="154"/>
      <c r="CL1702" s="154"/>
      <c r="CM1702" s="154"/>
      <c r="CN1702" s="154"/>
      <c r="CO1702" s="154"/>
      <c r="CP1702" s="154"/>
      <c r="CQ1702" s="154"/>
      <c r="CR1702" s="154"/>
      <c r="CS1702" s="154"/>
      <c r="CT1702" s="154"/>
      <c r="CU1702" s="154"/>
      <c r="CV1702" s="154"/>
      <c r="CW1702" s="154"/>
      <c r="CX1702" s="154"/>
      <c r="CY1702" s="154"/>
      <c r="CZ1702" s="154"/>
      <c r="DA1702" s="154"/>
      <c r="DB1702" s="154"/>
      <c r="DC1702" s="154"/>
      <c r="DD1702" s="154"/>
      <c r="DE1702" s="154"/>
      <c r="DF1702" s="154"/>
      <c r="DG1702" s="154"/>
      <c r="DH1702" s="154"/>
      <c r="DI1702" s="154"/>
      <c r="DJ1702" s="154"/>
      <c r="DK1702" s="154"/>
      <c r="DL1702" s="154"/>
      <c r="DM1702" s="154"/>
      <c r="DN1702" s="154"/>
      <c r="DO1702" s="154"/>
      <c r="DP1702" s="154"/>
      <c r="DQ1702" s="154"/>
      <c r="DR1702" s="154"/>
      <c r="DS1702" s="154"/>
      <c r="DT1702" s="154"/>
      <c r="DU1702" s="154"/>
      <c r="DV1702" s="154"/>
      <c r="DW1702" s="154"/>
      <c r="DX1702" s="154"/>
      <c r="DY1702" s="154"/>
      <c r="DZ1702" s="154"/>
      <c r="EA1702" s="154"/>
      <c r="EB1702" s="154"/>
      <c r="EC1702" s="154"/>
      <c r="ED1702" s="154"/>
      <c r="EE1702" s="154"/>
      <c r="EF1702" s="154"/>
      <c r="EG1702" s="154"/>
      <c r="EH1702" s="154"/>
      <c r="EI1702" s="154"/>
      <c r="EJ1702" s="154"/>
      <c r="EK1702" s="154"/>
      <c r="EL1702" s="154"/>
      <c r="EM1702" s="154"/>
      <c r="EN1702" s="154"/>
      <c r="EO1702" s="154"/>
      <c r="EP1702" s="154"/>
      <c r="EQ1702" s="154"/>
      <c r="ER1702" s="154"/>
      <c r="ES1702" s="154"/>
      <c r="ET1702" s="154"/>
      <c r="EU1702" s="154"/>
      <c r="EV1702" s="154"/>
    </row>
    <row r="1703" spans="32:152" ht="12.75">
      <c r="AF1703" s="154"/>
      <c r="AG1703" s="154"/>
      <c r="AH1703" s="154"/>
      <c r="AI1703" s="154"/>
      <c r="AJ1703" s="154"/>
      <c r="AK1703" s="154"/>
      <c r="AL1703" s="154"/>
      <c r="AM1703" s="154"/>
      <c r="AN1703" s="154"/>
      <c r="AO1703" s="154"/>
      <c r="AP1703" s="154"/>
      <c r="AQ1703" s="154"/>
      <c r="AR1703" s="154"/>
      <c r="AS1703" s="154"/>
      <c r="AT1703" s="154"/>
      <c r="AU1703" s="154"/>
      <c r="AV1703" s="154"/>
      <c r="AW1703" s="154"/>
      <c r="AX1703" s="154"/>
      <c r="AY1703" s="154"/>
      <c r="AZ1703" s="154"/>
      <c r="BA1703" s="154"/>
      <c r="BB1703" s="154"/>
      <c r="BC1703" s="154"/>
      <c r="BD1703" s="154"/>
      <c r="BE1703" s="154"/>
      <c r="BF1703" s="154"/>
      <c r="BG1703" s="154"/>
      <c r="BH1703" s="154"/>
      <c r="BI1703" s="154"/>
      <c r="BJ1703" s="154"/>
      <c r="BK1703" s="154"/>
      <c r="BL1703" s="154"/>
      <c r="BM1703" s="154"/>
      <c r="BN1703" s="154"/>
      <c r="BO1703" s="154"/>
      <c r="BP1703" s="154"/>
      <c r="BQ1703" s="154"/>
      <c r="BR1703" s="154"/>
      <c r="BS1703" s="154"/>
      <c r="BT1703" s="154"/>
      <c r="BU1703" s="154"/>
      <c r="BV1703" s="154"/>
      <c r="BW1703" s="154"/>
      <c r="BX1703" s="154"/>
      <c r="BY1703" s="154"/>
      <c r="BZ1703" s="154"/>
      <c r="CA1703" s="154"/>
      <c r="CB1703" s="154"/>
      <c r="CC1703" s="154"/>
      <c r="CD1703" s="154"/>
      <c r="CE1703" s="154"/>
      <c r="CF1703" s="154"/>
      <c r="CG1703" s="154"/>
      <c r="CH1703" s="154"/>
      <c r="CI1703" s="154"/>
      <c r="CJ1703" s="154"/>
      <c r="CK1703" s="154"/>
      <c r="CL1703" s="154"/>
      <c r="CM1703" s="154"/>
      <c r="CN1703" s="154"/>
      <c r="CO1703" s="154"/>
      <c r="CP1703" s="154"/>
      <c r="CQ1703" s="154"/>
      <c r="CR1703" s="154"/>
      <c r="CS1703" s="154"/>
      <c r="CT1703" s="154"/>
      <c r="CU1703" s="154"/>
      <c r="CV1703" s="154"/>
      <c r="CW1703" s="154"/>
      <c r="CX1703" s="154"/>
      <c r="CY1703" s="154"/>
      <c r="CZ1703" s="154"/>
      <c r="DA1703" s="154"/>
      <c r="DB1703" s="154"/>
      <c r="DC1703" s="154"/>
      <c r="DD1703" s="154"/>
      <c r="DE1703" s="154"/>
      <c r="DF1703" s="154"/>
      <c r="DG1703" s="154"/>
      <c r="DH1703" s="154"/>
      <c r="DI1703" s="154"/>
      <c r="DJ1703" s="154"/>
      <c r="DK1703" s="154"/>
      <c r="DL1703" s="154"/>
      <c r="DM1703" s="154"/>
      <c r="DN1703" s="154"/>
      <c r="DO1703" s="154"/>
      <c r="DP1703" s="154"/>
      <c r="DQ1703" s="154"/>
      <c r="DR1703" s="154"/>
      <c r="DS1703" s="154"/>
      <c r="DT1703" s="154"/>
      <c r="DU1703" s="154"/>
      <c r="DV1703" s="154"/>
      <c r="DW1703" s="154"/>
      <c r="DX1703" s="154"/>
      <c r="DY1703" s="154"/>
      <c r="DZ1703" s="154"/>
      <c r="EA1703" s="154"/>
      <c r="EB1703" s="154"/>
      <c r="EC1703" s="154"/>
      <c r="ED1703" s="154"/>
      <c r="EE1703" s="154"/>
      <c r="EF1703" s="154"/>
      <c r="EG1703" s="154"/>
      <c r="EH1703" s="154"/>
      <c r="EI1703" s="154"/>
      <c r="EJ1703" s="154"/>
      <c r="EK1703" s="154"/>
      <c r="EL1703" s="154"/>
      <c r="EM1703" s="154"/>
      <c r="EN1703" s="154"/>
      <c r="EO1703" s="154"/>
      <c r="EP1703" s="154"/>
      <c r="EQ1703" s="154"/>
      <c r="ER1703" s="154"/>
      <c r="ES1703" s="154"/>
      <c r="ET1703" s="154"/>
      <c r="EU1703" s="154"/>
      <c r="EV1703" s="154"/>
    </row>
    <row r="1704" spans="32:152" ht="12.75">
      <c r="AF1704" s="154"/>
      <c r="AG1704" s="154"/>
      <c r="AH1704" s="154"/>
      <c r="AI1704" s="154"/>
      <c r="AJ1704" s="154"/>
      <c r="AK1704" s="154"/>
      <c r="AL1704" s="154"/>
      <c r="AM1704" s="154"/>
      <c r="AN1704" s="154"/>
      <c r="AO1704" s="154"/>
      <c r="AP1704" s="154"/>
      <c r="AQ1704" s="154"/>
      <c r="AR1704" s="154"/>
      <c r="AS1704" s="154"/>
      <c r="AT1704" s="154"/>
      <c r="AU1704" s="154"/>
      <c r="AV1704" s="154"/>
      <c r="AW1704" s="154"/>
      <c r="AX1704" s="154"/>
      <c r="AY1704" s="154"/>
      <c r="AZ1704" s="154"/>
      <c r="BA1704" s="154"/>
      <c r="BB1704" s="154"/>
      <c r="BC1704" s="154"/>
      <c r="BD1704" s="154"/>
      <c r="BE1704" s="154"/>
      <c r="BF1704" s="154"/>
      <c r="BG1704" s="154"/>
      <c r="BH1704" s="154"/>
      <c r="BI1704" s="154"/>
      <c r="BJ1704" s="154"/>
      <c r="BK1704" s="154"/>
      <c r="BL1704" s="154"/>
      <c r="BM1704" s="154"/>
      <c r="BN1704" s="154"/>
      <c r="BO1704" s="154"/>
      <c r="BP1704" s="154"/>
      <c r="BQ1704" s="154"/>
      <c r="BR1704" s="154"/>
      <c r="BS1704" s="154"/>
      <c r="BT1704" s="154"/>
      <c r="BU1704" s="154"/>
      <c r="BV1704" s="154"/>
      <c r="BW1704" s="154"/>
      <c r="BX1704" s="154"/>
      <c r="BY1704" s="154"/>
      <c r="BZ1704" s="154"/>
      <c r="CA1704" s="154"/>
      <c r="CB1704" s="154"/>
      <c r="CC1704" s="154"/>
      <c r="CD1704" s="154"/>
      <c r="CE1704" s="154"/>
      <c r="CF1704" s="154"/>
      <c r="CG1704" s="154"/>
      <c r="CH1704" s="154"/>
      <c r="CI1704" s="154"/>
      <c r="CJ1704" s="154"/>
      <c r="CK1704" s="154"/>
      <c r="CL1704" s="154"/>
      <c r="CM1704" s="154"/>
      <c r="CN1704" s="154"/>
      <c r="CO1704" s="154"/>
      <c r="CP1704" s="154"/>
      <c r="CQ1704" s="154"/>
      <c r="CR1704" s="154"/>
      <c r="CS1704" s="154"/>
      <c r="CT1704" s="154"/>
      <c r="CU1704" s="154"/>
      <c r="CV1704" s="154"/>
      <c r="CW1704" s="154"/>
      <c r="CX1704" s="154"/>
      <c r="CY1704" s="154"/>
      <c r="CZ1704" s="154"/>
      <c r="DA1704" s="154"/>
      <c r="DB1704" s="154"/>
      <c r="DC1704" s="154"/>
      <c r="DD1704" s="154"/>
      <c r="DE1704" s="154"/>
      <c r="DF1704" s="154"/>
      <c r="DG1704" s="154"/>
      <c r="DH1704" s="154"/>
      <c r="DI1704" s="154"/>
      <c r="DJ1704" s="154"/>
      <c r="DK1704" s="154"/>
      <c r="DL1704" s="154"/>
      <c r="DM1704" s="154"/>
      <c r="DN1704" s="154"/>
      <c r="DO1704" s="154"/>
      <c r="DP1704" s="154"/>
      <c r="DQ1704" s="154"/>
      <c r="DR1704" s="154"/>
      <c r="DS1704" s="154"/>
      <c r="DT1704" s="154"/>
      <c r="DU1704" s="154"/>
      <c r="DV1704" s="154"/>
      <c r="DW1704" s="154"/>
      <c r="DX1704" s="154"/>
      <c r="DY1704" s="154"/>
      <c r="DZ1704" s="154"/>
      <c r="EA1704" s="154"/>
      <c r="EB1704" s="154"/>
      <c r="EC1704" s="154"/>
      <c r="ED1704" s="154"/>
      <c r="EE1704" s="154"/>
      <c r="EF1704" s="154"/>
      <c r="EG1704" s="154"/>
      <c r="EH1704" s="154"/>
      <c r="EI1704" s="154"/>
      <c r="EJ1704" s="154"/>
      <c r="EK1704" s="154"/>
      <c r="EL1704" s="154"/>
      <c r="EM1704" s="154"/>
      <c r="EN1704" s="154"/>
      <c r="EO1704" s="154"/>
      <c r="EP1704" s="154"/>
      <c r="EQ1704" s="154"/>
      <c r="ER1704" s="154"/>
      <c r="ES1704" s="154"/>
      <c r="ET1704" s="154"/>
      <c r="EU1704" s="154"/>
      <c r="EV1704" s="154"/>
    </row>
    <row r="1705" spans="32:152" ht="12.75">
      <c r="AF1705" s="154"/>
      <c r="AG1705" s="154"/>
      <c r="AH1705" s="154"/>
      <c r="AI1705" s="154"/>
      <c r="AJ1705" s="154"/>
      <c r="AK1705" s="154"/>
      <c r="AL1705" s="154"/>
      <c r="AM1705" s="154"/>
      <c r="AN1705" s="154"/>
      <c r="AO1705" s="154"/>
      <c r="AP1705" s="154"/>
      <c r="AQ1705" s="154"/>
      <c r="AR1705" s="154"/>
      <c r="AS1705" s="154"/>
      <c r="AT1705" s="154"/>
      <c r="AU1705" s="154"/>
      <c r="AV1705" s="154"/>
      <c r="AW1705" s="154"/>
      <c r="AX1705" s="154"/>
      <c r="AY1705" s="154"/>
      <c r="AZ1705" s="154"/>
      <c r="BA1705" s="154"/>
      <c r="BB1705" s="154"/>
      <c r="BC1705" s="154"/>
      <c r="BD1705" s="154"/>
      <c r="BE1705" s="154"/>
      <c r="BF1705" s="154"/>
      <c r="BG1705" s="154"/>
      <c r="BH1705" s="154"/>
      <c r="BI1705" s="154"/>
      <c r="BJ1705" s="154"/>
      <c r="BK1705" s="154"/>
      <c r="BL1705" s="154"/>
      <c r="BM1705" s="154"/>
      <c r="BN1705" s="154"/>
      <c r="BO1705" s="154"/>
      <c r="BP1705" s="154"/>
      <c r="BQ1705" s="154"/>
      <c r="BR1705" s="154"/>
      <c r="BS1705" s="154"/>
      <c r="BT1705" s="154"/>
      <c r="BU1705" s="154"/>
      <c r="BV1705" s="154"/>
      <c r="BW1705" s="154"/>
      <c r="BX1705" s="154"/>
      <c r="BY1705" s="154"/>
      <c r="BZ1705" s="154"/>
      <c r="CA1705" s="154"/>
      <c r="CB1705" s="154"/>
      <c r="CC1705" s="154"/>
      <c r="CD1705" s="154"/>
      <c r="CE1705" s="154"/>
      <c r="CF1705" s="154"/>
      <c r="CG1705" s="154"/>
      <c r="CH1705" s="154"/>
      <c r="CI1705" s="154"/>
      <c r="CJ1705" s="154"/>
      <c r="CK1705" s="154"/>
      <c r="CL1705" s="154"/>
      <c r="CM1705" s="154"/>
      <c r="CN1705" s="154"/>
      <c r="CO1705" s="154"/>
      <c r="CP1705" s="154"/>
      <c r="CQ1705" s="154"/>
      <c r="CR1705" s="154"/>
      <c r="CS1705" s="154"/>
      <c r="CT1705" s="154"/>
      <c r="CU1705" s="154"/>
      <c r="CV1705" s="154"/>
      <c r="CW1705" s="154"/>
      <c r="CX1705" s="154"/>
      <c r="CY1705" s="154"/>
      <c r="CZ1705" s="154"/>
      <c r="DA1705" s="154"/>
      <c r="DB1705" s="154"/>
      <c r="DC1705" s="154"/>
      <c r="DD1705" s="154"/>
      <c r="DE1705" s="154"/>
      <c r="DF1705" s="154"/>
      <c r="DG1705" s="154"/>
      <c r="DH1705" s="154"/>
      <c r="DI1705" s="154"/>
      <c r="DJ1705" s="154"/>
      <c r="DK1705" s="154"/>
      <c r="DL1705" s="154"/>
      <c r="DM1705" s="154"/>
      <c r="DN1705" s="154"/>
      <c r="DO1705" s="154"/>
      <c r="DP1705" s="154"/>
      <c r="DQ1705" s="154"/>
      <c r="DR1705" s="154"/>
      <c r="DS1705" s="154"/>
      <c r="DT1705" s="154"/>
      <c r="DU1705" s="154"/>
      <c r="DV1705" s="154"/>
      <c r="DW1705" s="154"/>
      <c r="DX1705" s="154"/>
      <c r="DY1705" s="154"/>
      <c r="DZ1705" s="154"/>
      <c r="EA1705" s="154"/>
      <c r="EB1705" s="154"/>
      <c r="EC1705" s="154"/>
      <c r="ED1705" s="154"/>
      <c r="EE1705" s="154"/>
      <c r="EF1705" s="154"/>
      <c r="EG1705" s="154"/>
      <c r="EH1705" s="154"/>
      <c r="EI1705" s="154"/>
      <c r="EJ1705" s="154"/>
      <c r="EK1705" s="154"/>
      <c r="EL1705" s="154"/>
      <c r="EM1705" s="154"/>
      <c r="EN1705" s="154"/>
      <c r="EO1705" s="154"/>
      <c r="EP1705" s="154"/>
      <c r="EQ1705" s="154"/>
      <c r="ER1705" s="154"/>
      <c r="ES1705" s="154"/>
      <c r="ET1705" s="154"/>
      <c r="EU1705" s="154"/>
      <c r="EV1705" s="154"/>
    </row>
    <row r="1706" spans="32:152" ht="12.75">
      <c r="AF1706" s="154"/>
      <c r="AG1706" s="154"/>
      <c r="AH1706" s="154"/>
      <c r="AI1706" s="154"/>
      <c r="AJ1706" s="154"/>
      <c r="AK1706" s="154"/>
      <c r="AL1706" s="154"/>
      <c r="AM1706" s="154"/>
      <c r="AN1706" s="154"/>
      <c r="AO1706" s="154"/>
      <c r="AP1706" s="154"/>
      <c r="AQ1706" s="154"/>
      <c r="AR1706" s="154"/>
      <c r="AS1706" s="154"/>
      <c r="AT1706" s="154"/>
      <c r="AU1706" s="154"/>
      <c r="AV1706" s="154"/>
      <c r="AW1706" s="154"/>
      <c r="AX1706" s="154"/>
      <c r="AY1706" s="154"/>
      <c r="AZ1706" s="154"/>
      <c r="BA1706" s="154"/>
      <c r="BB1706" s="154"/>
      <c r="BC1706" s="154"/>
      <c r="BD1706" s="154"/>
      <c r="BE1706" s="154"/>
      <c r="BF1706" s="154"/>
      <c r="BG1706" s="154"/>
      <c r="BH1706" s="154"/>
      <c r="BI1706" s="154"/>
      <c r="BJ1706" s="154"/>
      <c r="BK1706" s="154"/>
      <c r="BL1706" s="154"/>
      <c r="BM1706" s="154"/>
      <c r="BN1706" s="154"/>
      <c r="BO1706" s="154"/>
      <c r="BP1706" s="154"/>
      <c r="BQ1706" s="154"/>
      <c r="BR1706" s="154"/>
      <c r="BS1706" s="154"/>
      <c r="BT1706" s="154"/>
      <c r="BU1706" s="154"/>
      <c r="BV1706" s="154"/>
      <c r="BW1706" s="154"/>
      <c r="BX1706" s="154"/>
      <c r="BY1706" s="154"/>
      <c r="BZ1706" s="154"/>
      <c r="CA1706" s="154"/>
      <c r="CB1706" s="154"/>
      <c r="CC1706" s="154"/>
      <c r="CD1706" s="154"/>
      <c r="CE1706" s="154"/>
      <c r="CF1706" s="154"/>
      <c r="CG1706" s="154"/>
      <c r="CH1706" s="154"/>
      <c r="CI1706" s="154"/>
      <c r="CJ1706" s="154"/>
      <c r="CK1706" s="154"/>
      <c r="CL1706" s="154"/>
      <c r="CM1706" s="154"/>
      <c r="CN1706" s="154"/>
      <c r="CO1706" s="154"/>
      <c r="CP1706" s="154"/>
      <c r="CQ1706" s="154"/>
      <c r="CR1706" s="154"/>
      <c r="CS1706" s="154"/>
      <c r="CT1706" s="154"/>
      <c r="CU1706" s="154"/>
      <c r="CV1706" s="154"/>
      <c r="CW1706" s="154"/>
      <c r="CX1706" s="154"/>
      <c r="CY1706" s="154"/>
      <c r="CZ1706" s="154"/>
      <c r="DA1706" s="154"/>
      <c r="DB1706" s="154"/>
      <c r="DC1706" s="154"/>
      <c r="DD1706" s="154"/>
      <c r="DE1706" s="154"/>
      <c r="DF1706" s="154"/>
      <c r="DG1706" s="154"/>
      <c r="DH1706" s="154"/>
      <c r="DI1706" s="154"/>
      <c r="DJ1706" s="154"/>
      <c r="DK1706" s="154"/>
      <c r="DL1706" s="154"/>
      <c r="DM1706" s="154"/>
      <c r="DN1706" s="154"/>
      <c r="DO1706" s="154"/>
      <c r="DP1706" s="154"/>
      <c r="DQ1706" s="154"/>
      <c r="DR1706" s="154"/>
      <c r="DS1706" s="154"/>
      <c r="DT1706" s="154"/>
      <c r="DU1706" s="154"/>
      <c r="DV1706" s="154"/>
      <c r="DW1706" s="154"/>
      <c r="DX1706" s="154"/>
      <c r="DY1706" s="154"/>
      <c r="DZ1706" s="154"/>
      <c r="EA1706" s="154"/>
      <c r="EB1706" s="154"/>
      <c r="EC1706" s="154"/>
      <c r="ED1706" s="154"/>
      <c r="EE1706" s="154"/>
      <c r="EF1706" s="154"/>
      <c r="EG1706" s="154"/>
      <c r="EH1706" s="154"/>
      <c r="EI1706" s="154"/>
      <c r="EJ1706" s="154"/>
      <c r="EK1706" s="154"/>
      <c r="EL1706" s="154"/>
      <c r="EM1706" s="154"/>
      <c r="EN1706" s="154"/>
      <c r="EO1706" s="154"/>
      <c r="EP1706" s="154"/>
      <c r="EQ1706" s="154"/>
      <c r="ER1706" s="154"/>
      <c r="ES1706" s="154"/>
      <c r="ET1706" s="154"/>
      <c r="EU1706" s="154"/>
      <c r="EV1706" s="154"/>
    </row>
    <row r="1707" spans="32:152" ht="12.75">
      <c r="AF1707" s="154"/>
      <c r="AG1707" s="154"/>
      <c r="AH1707" s="154"/>
      <c r="AI1707" s="154"/>
      <c r="AJ1707" s="154"/>
      <c r="AK1707" s="154"/>
      <c r="AL1707" s="154"/>
      <c r="AM1707" s="154"/>
      <c r="AN1707" s="154"/>
      <c r="AO1707" s="154"/>
      <c r="AP1707" s="154"/>
      <c r="AQ1707" s="154"/>
      <c r="AR1707" s="154"/>
      <c r="AS1707" s="154"/>
      <c r="AT1707" s="154"/>
      <c r="AU1707" s="154"/>
      <c r="AV1707" s="154"/>
      <c r="AW1707" s="154"/>
      <c r="AX1707" s="154"/>
      <c r="AY1707" s="154"/>
      <c r="AZ1707" s="154"/>
      <c r="BA1707" s="154"/>
      <c r="BB1707" s="154"/>
      <c r="BC1707" s="154"/>
      <c r="BD1707" s="154"/>
      <c r="BE1707" s="154"/>
      <c r="BF1707" s="154"/>
      <c r="BG1707" s="154"/>
      <c r="BH1707" s="154"/>
      <c r="BI1707" s="154"/>
      <c r="BJ1707" s="154"/>
      <c r="BK1707" s="154"/>
      <c r="BL1707" s="154"/>
      <c r="BM1707" s="154"/>
      <c r="BN1707" s="154"/>
      <c r="BO1707" s="154"/>
      <c r="BP1707" s="154"/>
      <c r="BQ1707" s="154"/>
      <c r="BR1707" s="154"/>
      <c r="BS1707" s="154"/>
      <c r="BT1707" s="154"/>
      <c r="BU1707" s="154"/>
      <c r="BV1707" s="154"/>
      <c r="BW1707" s="154"/>
      <c r="BX1707" s="154"/>
      <c r="BY1707" s="154"/>
      <c r="BZ1707" s="154"/>
      <c r="CA1707" s="154"/>
      <c r="CB1707" s="154"/>
      <c r="CC1707" s="154"/>
      <c r="CD1707" s="154"/>
      <c r="CE1707" s="154"/>
      <c r="CF1707" s="154"/>
      <c r="CG1707" s="154"/>
      <c r="CH1707" s="154"/>
      <c r="CI1707" s="154"/>
      <c r="CJ1707" s="154"/>
      <c r="CK1707" s="154"/>
      <c r="CL1707" s="154"/>
      <c r="CM1707" s="154"/>
      <c r="CN1707" s="154"/>
      <c r="CO1707" s="154"/>
      <c r="CP1707" s="154"/>
      <c r="CQ1707" s="154"/>
      <c r="CR1707" s="154"/>
      <c r="CS1707" s="154"/>
      <c r="CT1707" s="154"/>
      <c r="CU1707" s="154"/>
      <c r="CV1707" s="154"/>
      <c r="CW1707" s="154"/>
      <c r="CX1707" s="154"/>
      <c r="CY1707" s="154"/>
      <c r="CZ1707" s="154"/>
      <c r="DA1707" s="154"/>
      <c r="DB1707" s="154"/>
      <c r="DC1707" s="154"/>
      <c r="DD1707" s="154"/>
      <c r="DE1707" s="154"/>
      <c r="DF1707" s="154"/>
      <c r="DG1707" s="154"/>
      <c r="DH1707" s="154"/>
      <c r="DI1707" s="154"/>
      <c r="DJ1707" s="154"/>
      <c r="DK1707" s="154"/>
      <c r="DL1707" s="154"/>
      <c r="DM1707" s="154"/>
      <c r="DN1707" s="154"/>
      <c r="DO1707" s="154"/>
      <c r="DP1707" s="154"/>
      <c r="DQ1707" s="154"/>
      <c r="DR1707" s="154"/>
      <c r="DS1707" s="154"/>
      <c r="DT1707" s="154"/>
      <c r="DU1707" s="154"/>
      <c r="DV1707" s="154"/>
      <c r="DW1707" s="154"/>
      <c r="DX1707" s="154"/>
      <c r="DY1707" s="154"/>
      <c r="DZ1707" s="154"/>
      <c r="EA1707" s="154"/>
      <c r="EB1707" s="154"/>
      <c r="EC1707" s="154"/>
      <c r="ED1707" s="154"/>
      <c r="EE1707" s="154"/>
      <c r="EF1707" s="154"/>
      <c r="EG1707" s="154"/>
      <c r="EH1707" s="154"/>
      <c r="EI1707" s="154"/>
      <c r="EJ1707" s="154"/>
      <c r="EK1707" s="154"/>
      <c r="EL1707" s="154"/>
      <c r="EM1707" s="154"/>
      <c r="EN1707" s="154"/>
      <c r="EO1707" s="154"/>
      <c r="EP1707" s="154"/>
      <c r="EQ1707" s="154"/>
      <c r="ER1707" s="154"/>
      <c r="ES1707" s="154"/>
      <c r="ET1707" s="154"/>
      <c r="EU1707" s="154"/>
      <c r="EV1707" s="154"/>
    </row>
    <row r="1708" spans="32:152" ht="12.75">
      <c r="AF1708" s="154"/>
      <c r="AG1708" s="154"/>
      <c r="AH1708" s="154"/>
      <c r="AI1708" s="154"/>
      <c r="AJ1708" s="154"/>
      <c r="AK1708" s="154"/>
      <c r="AL1708" s="154"/>
      <c r="AM1708" s="154"/>
      <c r="AN1708" s="154"/>
      <c r="AO1708" s="154"/>
      <c r="AP1708" s="154"/>
      <c r="AQ1708" s="154"/>
      <c r="AR1708" s="154"/>
      <c r="AS1708" s="154"/>
      <c r="AT1708" s="154"/>
      <c r="AU1708" s="154"/>
      <c r="AV1708" s="154"/>
      <c r="AW1708" s="154"/>
      <c r="AX1708" s="154"/>
      <c r="AY1708" s="154"/>
      <c r="AZ1708" s="154"/>
      <c r="BA1708" s="154"/>
      <c r="BB1708" s="154"/>
      <c r="BC1708" s="154"/>
      <c r="BD1708" s="154"/>
      <c r="BE1708" s="154"/>
      <c r="BF1708" s="154"/>
      <c r="BG1708" s="154"/>
      <c r="BH1708" s="154"/>
      <c r="BI1708" s="154"/>
      <c r="BJ1708" s="154"/>
      <c r="BK1708" s="154"/>
      <c r="BL1708" s="154"/>
      <c r="BM1708" s="154"/>
      <c r="BN1708" s="154"/>
      <c r="BO1708" s="154"/>
      <c r="BP1708" s="154"/>
      <c r="BQ1708" s="154"/>
      <c r="BR1708" s="154"/>
      <c r="BS1708" s="154"/>
      <c r="BT1708" s="154"/>
      <c r="BU1708" s="154"/>
      <c r="BV1708" s="154"/>
      <c r="BW1708" s="154"/>
      <c r="BX1708" s="154"/>
      <c r="BY1708" s="154"/>
      <c r="BZ1708" s="154"/>
      <c r="CA1708" s="154"/>
      <c r="CB1708" s="154"/>
      <c r="CC1708" s="154"/>
      <c r="CD1708" s="154"/>
      <c r="CE1708" s="154"/>
      <c r="CF1708" s="154"/>
      <c r="CG1708" s="154"/>
      <c r="CH1708" s="154"/>
      <c r="CI1708" s="154"/>
      <c r="CJ1708" s="154"/>
      <c r="CK1708" s="154"/>
      <c r="CL1708" s="154"/>
      <c r="CM1708" s="154"/>
      <c r="CN1708" s="154"/>
      <c r="CO1708" s="154"/>
      <c r="CP1708" s="154"/>
      <c r="CQ1708" s="154"/>
      <c r="CR1708" s="154"/>
      <c r="CS1708" s="154"/>
      <c r="CT1708" s="154"/>
      <c r="CU1708" s="154"/>
      <c r="CV1708" s="154"/>
      <c r="CW1708" s="154"/>
      <c r="CX1708" s="154"/>
      <c r="CY1708" s="154"/>
      <c r="CZ1708" s="154"/>
      <c r="DA1708" s="154"/>
      <c r="DB1708" s="154"/>
      <c r="DC1708" s="154"/>
      <c r="DD1708" s="154"/>
      <c r="DE1708" s="154"/>
      <c r="DF1708" s="154"/>
      <c r="DG1708" s="154"/>
      <c r="DH1708" s="154"/>
      <c r="DI1708" s="154"/>
      <c r="DJ1708" s="154"/>
      <c r="DK1708" s="154"/>
      <c r="DL1708" s="154"/>
      <c r="DM1708" s="154"/>
      <c r="DN1708" s="154"/>
      <c r="DO1708" s="154"/>
      <c r="DP1708" s="154"/>
      <c r="DQ1708" s="154"/>
      <c r="DR1708" s="154"/>
      <c r="DS1708" s="154"/>
      <c r="DT1708" s="154"/>
      <c r="DU1708" s="154"/>
      <c r="DV1708" s="154"/>
      <c r="DW1708" s="154"/>
      <c r="DX1708" s="154"/>
      <c r="DY1708" s="154"/>
      <c r="DZ1708" s="154"/>
      <c r="EA1708" s="154"/>
      <c r="EB1708" s="154"/>
      <c r="EC1708" s="154"/>
      <c r="ED1708" s="154"/>
      <c r="EE1708" s="154"/>
      <c r="EF1708" s="154"/>
      <c r="EG1708" s="154"/>
      <c r="EH1708" s="154"/>
      <c r="EI1708" s="154"/>
      <c r="EJ1708" s="154"/>
      <c r="EK1708" s="154"/>
      <c r="EL1708" s="154"/>
      <c r="EM1708" s="154"/>
      <c r="EN1708" s="154"/>
      <c r="EO1708" s="154"/>
      <c r="EP1708" s="154"/>
      <c r="EQ1708" s="154"/>
      <c r="ER1708" s="154"/>
      <c r="ES1708" s="154"/>
      <c r="ET1708" s="154"/>
      <c r="EU1708" s="154"/>
      <c r="EV1708" s="154"/>
    </row>
    <row r="1709" spans="32:152" ht="12.75">
      <c r="AF1709" s="154"/>
      <c r="AG1709" s="154"/>
      <c r="AH1709" s="154"/>
      <c r="AI1709" s="154"/>
      <c r="AJ1709" s="154"/>
      <c r="AK1709" s="154"/>
      <c r="AL1709" s="154"/>
      <c r="AM1709" s="154"/>
      <c r="AN1709" s="154"/>
      <c r="AO1709" s="154"/>
      <c r="AP1709" s="154"/>
      <c r="AQ1709" s="154"/>
      <c r="AR1709" s="154"/>
      <c r="AS1709" s="154"/>
      <c r="AT1709" s="154"/>
      <c r="AU1709" s="154"/>
      <c r="AV1709" s="154"/>
      <c r="AW1709" s="154"/>
      <c r="AX1709" s="154"/>
      <c r="AY1709" s="154"/>
      <c r="AZ1709" s="154"/>
      <c r="BA1709" s="154"/>
      <c r="BB1709" s="154"/>
      <c r="BC1709" s="154"/>
      <c r="BD1709" s="154"/>
      <c r="BE1709" s="154"/>
      <c r="BF1709" s="154"/>
      <c r="BG1709" s="154"/>
      <c r="BH1709" s="154"/>
      <c r="BI1709" s="154"/>
      <c r="BJ1709" s="154"/>
      <c r="BK1709" s="154"/>
      <c r="BL1709" s="154"/>
      <c r="BM1709" s="154"/>
      <c r="BN1709" s="154"/>
      <c r="BO1709" s="154"/>
      <c r="BP1709" s="154"/>
      <c r="BQ1709" s="154"/>
      <c r="BR1709" s="154"/>
      <c r="BS1709" s="154"/>
      <c r="BT1709" s="154"/>
      <c r="BU1709" s="154"/>
      <c r="BV1709" s="154"/>
      <c r="BW1709" s="154"/>
      <c r="BX1709" s="154"/>
      <c r="BY1709" s="154"/>
      <c r="BZ1709" s="154"/>
      <c r="CA1709" s="154"/>
      <c r="CB1709" s="154"/>
      <c r="CC1709" s="154"/>
      <c r="CD1709" s="154"/>
      <c r="CE1709" s="154"/>
      <c r="CF1709" s="154"/>
      <c r="CG1709" s="154"/>
      <c r="CH1709" s="154"/>
      <c r="CI1709" s="154"/>
      <c r="CJ1709" s="154"/>
      <c r="CK1709" s="154"/>
      <c r="CL1709" s="154"/>
      <c r="CM1709" s="154"/>
      <c r="CN1709" s="154"/>
      <c r="CO1709" s="154"/>
      <c r="CP1709" s="154"/>
      <c r="CQ1709" s="154"/>
      <c r="CR1709" s="154"/>
      <c r="CS1709" s="154"/>
      <c r="CT1709" s="154"/>
      <c r="CU1709" s="154"/>
      <c r="CV1709" s="154"/>
      <c r="CW1709" s="154"/>
      <c r="CX1709" s="154"/>
      <c r="CY1709" s="154"/>
      <c r="CZ1709" s="154"/>
      <c r="DA1709" s="154"/>
      <c r="DB1709" s="154"/>
      <c r="DC1709" s="154"/>
      <c r="DD1709" s="154"/>
      <c r="DE1709" s="154"/>
      <c r="DF1709" s="154"/>
      <c r="DG1709" s="154"/>
      <c r="DH1709" s="154"/>
      <c r="DI1709" s="154"/>
      <c r="DJ1709" s="154"/>
      <c r="DK1709" s="154"/>
      <c r="DL1709" s="154"/>
      <c r="DM1709" s="154"/>
      <c r="DN1709" s="154"/>
      <c r="DO1709" s="154"/>
      <c r="DP1709" s="154"/>
      <c r="DQ1709" s="154"/>
      <c r="DR1709" s="154"/>
      <c r="DS1709" s="154"/>
      <c r="DT1709" s="154"/>
      <c r="DU1709" s="154"/>
      <c r="DV1709" s="154"/>
      <c r="DW1709" s="154"/>
      <c r="DX1709" s="154"/>
      <c r="DY1709" s="154"/>
      <c r="DZ1709" s="154"/>
      <c r="EA1709" s="154"/>
      <c r="EB1709" s="154"/>
      <c r="EC1709" s="154"/>
      <c r="ED1709" s="154"/>
      <c r="EE1709" s="154"/>
      <c r="EF1709" s="154"/>
      <c r="EG1709" s="154"/>
      <c r="EH1709" s="154"/>
      <c r="EI1709" s="154"/>
      <c r="EJ1709" s="154"/>
      <c r="EK1709" s="154"/>
      <c r="EL1709" s="154"/>
      <c r="EM1709" s="154"/>
      <c r="EN1709" s="154"/>
      <c r="EO1709" s="154"/>
      <c r="EP1709" s="154"/>
      <c r="EQ1709" s="154"/>
      <c r="ER1709" s="154"/>
      <c r="ES1709" s="154"/>
      <c r="ET1709" s="154"/>
      <c r="EU1709" s="154"/>
      <c r="EV1709" s="154"/>
    </row>
    <row r="1710" spans="32:152" ht="12.75">
      <c r="AF1710" s="154"/>
      <c r="AG1710" s="154"/>
      <c r="AH1710" s="154"/>
      <c r="AI1710" s="154"/>
      <c r="AJ1710" s="154"/>
      <c r="AK1710" s="154"/>
      <c r="AL1710" s="154"/>
      <c r="AM1710" s="154"/>
      <c r="AN1710" s="154"/>
      <c r="AO1710" s="154"/>
      <c r="AP1710" s="154"/>
      <c r="AQ1710" s="154"/>
      <c r="AR1710" s="154"/>
      <c r="AS1710" s="154"/>
      <c r="AT1710" s="154"/>
      <c r="AU1710" s="154"/>
      <c r="AV1710" s="154"/>
      <c r="AW1710" s="154"/>
      <c r="AX1710" s="154"/>
      <c r="AY1710" s="154"/>
      <c r="AZ1710" s="154"/>
      <c r="BA1710" s="154"/>
      <c r="BB1710" s="154"/>
      <c r="BC1710" s="154"/>
      <c r="BD1710" s="154"/>
      <c r="BE1710" s="154"/>
      <c r="BF1710" s="154"/>
      <c r="BG1710" s="154"/>
      <c r="BH1710" s="154"/>
      <c r="BI1710" s="154"/>
      <c r="BJ1710" s="154"/>
      <c r="BK1710" s="154"/>
      <c r="BL1710" s="154"/>
      <c r="BM1710" s="154"/>
      <c r="BN1710" s="154"/>
      <c r="BO1710" s="154"/>
      <c r="BP1710" s="154"/>
      <c r="BQ1710" s="154"/>
      <c r="BR1710" s="154"/>
      <c r="BS1710" s="154"/>
      <c r="BT1710" s="154"/>
      <c r="BU1710" s="154"/>
      <c r="BV1710" s="154"/>
      <c r="BW1710" s="154"/>
      <c r="BX1710" s="154"/>
      <c r="BY1710" s="154"/>
      <c r="BZ1710" s="154"/>
      <c r="CA1710" s="154"/>
      <c r="CB1710" s="154"/>
      <c r="CC1710" s="154"/>
      <c r="CD1710" s="154"/>
      <c r="CE1710" s="154"/>
      <c r="CF1710" s="154"/>
      <c r="CG1710" s="154"/>
      <c r="CH1710" s="154"/>
      <c r="CI1710" s="154"/>
      <c r="CJ1710" s="154"/>
      <c r="CK1710" s="154"/>
      <c r="CL1710" s="154"/>
      <c r="CM1710" s="154"/>
      <c r="CN1710" s="154"/>
      <c r="CO1710" s="154"/>
      <c r="CP1710" s="154"/>
      <c r="CQ1710" s="154"/>
      <c r="CR1710" s="154"/>
      <c r="CS1710" s="154"/>
      <c r="CT1710" s="154"/>
      <c r="CU1710" s="154"/>
      <c r="CV1710" s="154"/>
      <c r="CW1710" s="154"/>
      <c r="CX1710" s="154"/>
      <c r="CY1710" s="154"/>
      <c r="CZ1710" s="154"/>
      <c r="DA1710" s="154"/>
      <c r="DB1710" s="154"/>
      <c r="DC1710" s="154"/>
      <c r="DD1710" s="154"/>
      <c r="DE1710" s="154"/>
      <c r="DF1710" s="154"/>
      <c r="DG1710" s="154"/>
      <c r="DH1710" s="154"/>
      <c r="DI1710" s="154"/>
      <c r="DJ1710" s="154"/>
      <c r="DK1710" s="154"/>
      <c r="DL1710" s="154"/>
      <c r="DM1710" s="154"/>
      <c r="DN1710" s="154"/>
      <c r="DO1710" s="154"/>
      <c r="DP1710" s="154"/>
      <c r="DQ1710" s="154"/>
      <c r="DR1710" s="154"/>
      <c r="DS1710" s="154"/>
      <c r="DT1710" s="154"/>
      <c r="DU1710" s="154"/>
      <c r="DV1710" s="154"/>
      <c r="DW1710" s="154"/>
      <c r="DX1710" s="154"/>
      <c r="DY1710" s="154"/>
      <c r="DZ1710" s="154"/>
      <c r="EA1710" s="154"/>
      <c r="EB1710" s="154"/>
      <c r="EC1710" s="154"/>
      <c r="ED1710" s="154"/>
      <c r="EE1710" s="154"/>
      <c r="EF1710" s="154"/>
      <c r="EG1710" s="154"/>
      <c r="EH1710" s="154"/>
      <c r="EI1710" s="154"/>
      <c r="EJ1710" s="154"/>
      <c r="EK1710" s="154"/>
      <c r="EL1710" s="154"/>
      <c r="EM1710" s="154"/>
      <c r="EN1710" s="154"/>
      <c r="EO1710" s="154"/>
      <c r="EP1710" s="154"/>
      <c r="EQ1710" s="154"/>
      <c r="ER1710" s="154"/>
      <c r="ES1710" s="154"/>
      <c r="ET1710" s="154"/>
      <c r="EU1710" s="154"/>
      <c r="EV1710" s="154"/>
    </row>
    <row r="1711" spans="32:152" ht="12.75">
      <c r="AF1711" s="154"/>
      <c r="AG1711" s="154"/>
      <c r="AH1711" s="154"/>
      <c r="AI1711" s="154"/>
      <c r="AJ1711" s="154"/>
      <c r="AK1711" s="154"/>
      <c r="AL1711" s="154"/>
      <c r="AM1711" s="154"/>
      <c r="AN1711" s="154"/>
      <c r="AO1711" s="154"/>
      <c r="AP1711" s="154"/>
      <c r="AQ1711" s="154"/>
      <c r="AR1711" s="154"/>
      <c r="AS1711" s="154"/>
      <c r="AT1711" s="154"/>
      <c r="AU1711" s="154"/>
      <c r="AV1711" s="154"/>
      <c r="AW1711" s="154"/>
      <c r="AX1711" s="154"/>
      <c r="AY1711" s="154"/>
      <c r="AZ1711" s="154"/>
      <c r="BA1711" s="154"/>
      <c r="BB1711" s="154"/>
      <c r="BC1711" s="154"/>
      <c r="BD1711" s="154"/>
      <c r="BE1711" s="154"/>
      <c r="BF1711" s="154"/>
      <c r="BG1711" s="154"/>
      <c r="BH1711" s="154"/>
      <c r="BI1711" s="154"/>
      <c r="BJ1711" s="154"/>
      <c r="BK1711" s="154"/>
      <c r="BL1711" s="154"/>
      <c r="BM1711" s="154"/>
      <c r="BN1711" s="154"/>
      <c r="BO1711" s="154"/>
      <c r="BP1711" s="154"/>
      <c r="BQ1711" s="154"/>
      <c r="BR1711" s="154"/>
      <c r="BS1711" s="154"/>
      <c r="BT1711" s="154"/>
      <c r="BU1711" s="154"/>
      <c r="BV1711" s="154"/>
      <c r="BW1711" s="154"/>
      <c r="BX1711" s="154"/>
      <c r="BY1711" s="154"/>
      <c r="BZ1711" s="154"/>
      <c r="CA1711" s="154"/>
      <c r="CB1711" s="154"/>
      <c r="CC1711" s="154"/>
      <c r="CD1711" s="154"/>
      <c r="CE1711" s="154"/>
      <c r="CF1711" s="154"/>
      <c r="CG1711" s="154"/>
      <c r="CH1711" s="154"/>
      <c r="CI1711" s="154"/>
      <c r="CJ1711" s="154"/>
      <c r="CK1711" s="154"/>
      <c r="CL1711" s="154"/>
      <c r="CM1711" s="154"/>
      <c r="CN1711" s="154"/>
      <c r="CO1711" s="154"/>
      <c r="CP1711" s="154"/>
      <c r="CQ1711" s="154"/>
      <c r="CR1711" s="154"/>
      <c r="CS1711" s="154"/>
      <c r="CT1711" s="154"/>
      <c r="CU1711" s="154"/>
      <c r="CV1711" s="154"/>
      <c r="CW1711" s="154"/>
      <c r="CX1711" s="154"/>
      <c r="CY1711" s="154"/>
      <c r="CZ1711" s="154"/>
      <c r="DA1711" s="154"/>
      <c r="DB1711" s="154"/>
      <c r="DC1711" s="154"/>
      <c r="DD1711" s="154"/>
      <c r="DE1711" s="154"/>
      <c r="DF1711" s="154"/>
      <c r="DG1711" s="154"/>
      <c r="DH1711" s="154"/>
      <c r="DI1711" s="154"/>
      <c r="DJ1711" s="154"/>
      <c r="DK1711" s="154"/>
      <c r="DL1711" s="154"/>
      <c r="DM1711" s="154"/>
      <c r="DN1711" s="154"/>
      <c r="DO1711" s="154"/>
      <c r="DP1711" s="154"/>
      <c r="DQ1711" s="154"/>
      <c r="DR1711" s="154"/>
      <c r="DS1711" s="154"/>
      <c r="DT1711" s="154"/>
      <c r="DU1711" s="154"/>
      <c r="DV1711" s="154"/>
      <c r="DW1711" s="154"/>
      <c r="DX1711" s="154"/>
      <c r="DY1711" s="154"/>
      <c r="DZ1711" s="154"/>
      <c r="EA1711" s="154"/>
      <c r="EB1711" s="154"/>
      <c r="EC1711" s="154"/>
      <c r="ED1711" s="154"/>
      <c r="EE1711" s="154"/>
      <c r="EF1711" s="154"/>
      <c r="EG1711" s="154"/>
      <c r="EH1711" s="154"/>
      <c r="EI1711" s="154"/>
      <c r="EJ1711" s="154"/>
      <c r="EK1711" s="154"/>
      <c r="EL1711" s="154"/>
      <c r="EM1711" s="154"/>
      <c r="EN1711" s="154"/>
      <c r="EO1711" s="154"/>
      <c r="EP1711" s="154"/>
      <c r="EQ1711" s="154"/>
      <c r="ER1711" s="154"/>
      <c r="ES1711" s="154"/>
      <c r="ET1711" s="154"/>
      <c r="EU1711" s="154"/>
      <c r="EV1711" s="154"/>
    </row>
    <row r="1712" spans="32:152" ht="12.75">
      <c r="AF1712" s="154"/>
      <c r="AG1712" s="154"/>
      <c r="AH1712" s="154"/>
      <c r="AI1712" s="154"/>
      <c r="AJ1712" s="154"/>
      <c r="AK1712" s="154"/>
      <c r="AL1712" s="154"/>
      <c r="AM1712" s="154"/>
      <c r="AN1712" s="154"/>
      <c r="AO1712" s="154"/>
      <c r="AP1712" s="154"/>
      <c r="AQ1712" s="154"/>
      <c r="AR1712" s="154"/>
      <c r="AS1712" s="154"/>
      <c r="AT1712" s="154"/>
      <c r="AU1712" s="154"/>
      <c r="AV1712" s="154"/>
      <c r="AW1712" s="154"/>
      <c r="AX1712" s="154"/>
      <c r="AY1712" s="154"/>
      <c r="AZ1712" s="154"/>
      <c r="BA1712" s="154"/>
      <c r="BB1712" s="154"/>
      <c r="BC1712" s="154"/>
      <c r="BD1712" s="154"/>
      <c r="BE1712" s="154"/>
      <c r="BF1712" s="154"/>
      <c r="BG1712" s="154"/>
      <c r="BH1712" s="154"/>
      <c r="BI1712" s="154"/>
      <c r="BJ1712" s="154"/>
      <c r="BK1712" s="154"/>
      <c r="BL1712" s="154"/>
      <c r="BM1712" s="154"/>
      <c r="BN1712" s="154"/>
      <c r="BO1712" s="154"/>
      <c r="BP1712" s="154"/>
      <c r="BQ1712" s="154"/>
      <c r="BR1712" s="154"/>
      <c r="BS1712" s="154"/>
      <c r="BT1712" s="154"/>
      <c r="BU1712" s="154"/>
      <c r="BV1712" s="154"/>
      <c r="BW1712" s="154"/>
      <c r="BX1712" s="154"/>
      <c r="BY1712" s="154"/>
      <c r="BZ1712" s="154"/>
      <c r="CA1712" s="154"/>
      <c r="CB1712" s="154"/>
      <c r="CC1712" s="154"/>
      <c r="CD1712" s="154"/>
      <c r="CE1712" s="154"/>
      <c r="CF1712" s="154"/>
      <c r="CG1712" s="154"/>
      <c r="CH1712" s="154"/>
      <c r="CI1712" s="154"/>
      <c r="CJ1712" s="154"/>
      <c r="CK1712" s="154"/>
      <c r="CL1712" s="154"/>
      <c r="CM1712" s="154"/>
      <c r="CN1712" s="154"/>
      <c r="CO1712" s="154"/>
      <c r="CP1712" s="154"/>
      <c r="CQ1712" s="154"/>
      <c r="CR1712" s="154"/>
      <c r="CS1712" s="154"/>
      <c r="CT1712" s="154"/>
      <c r="CU1712" s="154"/>
      <c r="CV1712" s="154"/>
      <c r="CW1712" s="154"/>
      <c r="CX1712" s="154"/>
      <c r="CY1712" s="154"/>
      <c r="CZ1712" s="154"/>
      <c r="DA1712" s="154"/>
      <c r="DB1712" s="154"/>
      <c r="DC1712" s="154"/>
      <c r="DD1712" s="154"/>
      <c r="DE1712" s="154"/>
      <c r="DF1712" s="154"/>
      <c r="DG1712" s="154"/>
      <c r="DH1712" s="154"/>
      <c r="DI1712" s="154"/>
      <c r="DJ1712" s="154"/>
      <c r="DK1712" s="154"/>
      <c r="DL1712" s="154"/>
      <c r="DM1712" s="154"/>
      <c r="DN1712" s="154"/>
      <c r="DO1712" s="154"/>
      <c r="DP1712" s="154"/>
      <c r="DQ1712" s="154"/>
      <c r="DR1712" s="154"/>
      <c r="DS1712" s="154"/>
      <c r="DT1712" s="154"/>
      <c r="DU1712" s="154"/>
      <c r="DV1712" s="154"/>
      <c r="DW1712" s="154"/>
      <c r="DX1712" s="154"/>
      <c r="DY1712" s="154"/>
      <c r="DZ1712" s="154"/>
      <c r="EA1712" s="154"/>
      <c r="EB1712" s="154"/>
      <c r="EC1712" s="154"/>
      <c r="ED1712" s="154"/>
      <c r="EE1712" s="154"/>
      <c r="EF1712" s="154"/>
      <c r="EG1712" s="154"/>
      <c r="EH1712" s="154"/>
      <c r="EI1712" s="154"/>
      <c r="EJ1712" s="154"/>
      <c r="EK1712" s="154"/>
      <c r="EL1712" s="154"/>
      <c r="EM1712" s="154"/>
      <c r="EN1712" s="154"/>
      <c r="EO1712" s="154"/>
      <c r="EP1712" s="154"/>
      <c r="EQ1712" s="154"/>
      <c r="ER1712" s="154"/>
      <c r="ES1712" s="154"/>
      <c r="ET1712" s="154"/>
      <c r="EU1712" s="154"/>
      <c r="EV1712" s="154"/>
    </row>
    <row r="1713" spans="32:152" ht="12.75">
      <c r="AF1713" s="154"/>
      <c r="AG1713" s="154"/>
      <c r="AH1713" s="154"/>
      <c r="AI1713" s="154"/>
      <c r="AJ1713" s="154"/>
      <c r="AK1713" s="154"/>
      <c r="AL1713" s="154"/>
      <c r="AM1713" s="154"/>
      <c r="AN1713" s="154"/>
      <c r="AO1713" s="154"/>
      <c r="AP1713" s="154"/>
      <c r="AQ1713" s="154"/>
      <c r="AR1713" s="154"/>
      <c r="AS1713" s="154"/>
      <c r="AT1713" s="154"/>
      <c r="AU1713" s="154"/>
      <c r="AV1713" s="154"/>
      <c r="AW1713" s="154"/>
      <c r="AX1713" s="154"/>
      <c r="AY1713" s="154"/>
      <c r="AZ1713" s="154"/>
      <c r="BA1713" s="154"/>
      <c r="BB1713" s="154"/>
      <c r="BC1713" s="154"/>
      <c r="BD1713" s="154"/>
      <c r="BE1713" s="154"/>
      <c r="BF1713" s="154"/>
      <c r="BG1713" s="154"/>
      <c r="BH1713" s="154"/>
      <c r="BI1713" s="154"/>
      <c r="BJ1713" s="154"/>
      <c r="BK1713" s="154"/>
      <c r="BL1713" s="154"/>
      <c r="BM1713" s="154"/>
      <c r="BN1713" s="154"/>
      <c r="BO1713" s="154"/>
      <c r="BP1713" s="154"/>
      <c r="BQ1713" s="154"/>
      <c r="BR1713" s="154"/>
      <c r="BS1713" s="154"/>
      <c r="BT1713" s="154"/>
      <c r="BU1713" s="154"/>
      <c r="BV1713" s="154"/>
      <c r="BW1713" s="154"/>
      <c r="BX1713" s="154"/>
      <c r="BY1713" s="154"/>
      <c r="BZ1713" s="154"/>
      <c r="CA1713" s="154"/>
      <c r="CB1713" s="154"/>
      <c r="CC1713" s="154"/>
      <c r="CD1713" s="154"/>
      <c r="CE1713" s="154"/>
      <c r="CF1713" s="154"/>
      <c r="CG1713" s="154"/>
      <c r="CH1713" s="154"/>
      <c r="CI1713" s="154"/>
      <c r="CJ1713" s="154"/>
      <c r="CK1713" s="154"/>
      <c r="CL1713" s="154"/>
      <c r="CM1713" s="154"/>
      <c r="CN1713" s="154"/>
      <c r="CO1713" s="154"/>
      <c r="CP1713" s="154"/>
      <c r="CQ1713" s="154"/>
      <c r="CR1713" s="154"/>
      <c r="CS1713" s="154"/>
      <c r="CT1713" s="154"/>
      <c r="CU1713" s="154"/>
      <c r="CV1713" s="154"/>
      <c r="CW1713" s="154"/>
      <c r="CX1713" s="154"/>
      <c r="CY1713" s="154"/>
      <c r="CZ1713" s="154"/>
      <c r="DA1713" s="154"/>
      <c r="DB1713" s="154"/>
      <c r="DC1713" s="154"/>
      <c r="DD1713" s="154"/>
      <c r="DE1713" s="154"/>
      <c r="DF1713" s="154"/>
      <c r="DG1713" s="154"/>
      <c r="DH1713" s="154"/>
      <c r="DI1713" s="154"/>
      <c r="DJ1713" s="154"/>
      <c r="DK1713" s="154"/>
      <c r="DL1713" s="154"/>
      <c r="DM1713" s="154"/>
      <c r="DN1713" s="154"/>
      <c r="DO1713" s="154"/>
      <c r="DP1713" s="154"/>
      <c r="DQ1713" s="154"/>
      <c r="DR1713" s="154"/>
      <c r="DS1713" s="154"/>
      <c r="DT1713" s="154"/>
      <c r="DU1713" s="154"/>
      <c r="DV1713" s="154"/>
      <c r="DW1713" s="154"/>
      <c r="DX1713" s="154"/>
      <c r="DY1713" s="154"/>
      <c r="DZ1713" s="154"/>
      <c r="EA1713" s="154"/>
      <c r="EB1713" s="154"/>
      <c r="EC1713" s="154"/>
      <c r="ED1713" s="154"/>
      <c r="EE1713" s="154"/>
      <c r="EF1713" s="154"/>
      <c r="EG1713" s="154"/>
      <c r="EH1713" s="154"/>
      <c r="EI1713" s="154"/>
      <c r="EJ1713" s="154"/>
      <c r="EK1713" s="154"/>
      <c r="EL1713" s="154"/>
      <c r="EM1713" s="154"/>
      <c r="EN1713" s="154"/>
      <c r="EO1713" s="154"/>
      <c r="EP1713" s="154"/>
      <c r="EQ1713" s="154"/>
      <c r="ER1713" s="154"/>
      <c r="ES1713" s="154"/>
      <c r="ET1713" s="154"/>
      <c r="EU1713" s="154"/>
      <c r="EV1713" s="154"/>
    </row>
    <row r="1714" spans="32:152" ht="12.75">
      <c r="AF1714" s="154"/>
      <c r="AG1714" s="154"/>
      <c r="AH1714" s="154"/>
      <c r="AI1714" s="154"/>
      <c r="AJ1714" s="154"/>
      <c r="AK1714" s="154"/>
      <c r="AL1714" s="154"/>
      <c r="AM1714" s="154"/>
      <c r="AN1714" s="154"/>
      <c r="AO1714" s="154"/>
      <c r="AP1714" s="154"/>
      <c r="AQ1714" s="154"/>
      <c r="AR1714" s="154"/>
      <c r="AS1714" s="154"/>
      <c r="AT1714" s="154"/>
      <c r="AU1714" s="154"/>
      <c r="AV1714" s="154"/>
      <c r="AW1714" s="154"/>
      <c r="AX1714" s="154"/>
      <c r="AY1714" s="154"/>
      <c r="AZ1714" s="154"/>
      <c r="BA1714" s="154"/>
      <c r="BB1714" s="154"/>
      <c r="BC1714" s="154"/>
      <c r="BD1714" s="154"/>
      <c r="BE1714" s="154"/>
      <c r="BF1714" s="154"/>
      <c r="BG1714" s="154"/>
      <c r="BH1714" s="154"/>
      <c r="BI1714" s="154"/>
      <c r="BJ1714" s="154"/>
      <c r="BK1714" s="154"/>
      <c r="BL1714" s="154"/>
      <c r="BM1714" s="154"/>
      <c r="BN1714" s="154"/>
      <c r="BO1714" s="154"/>
      <c r="BP1714" s="154"/>
      <c r="BQ1714" s="154"/>
      <c r="BR1714" s="154"/>
      <c r="BS1714" s="154"/>
      <c r="BT1714" s="154"/>
      <c r="BU1714" s="154"/>
      <c r="BV1714" s="154"/>
      <c r="BW1714" s="154"/>
      <c r="BX1714" s="154"/>
      <c r="BY1714" s="154"/>
      <c r="BZ1714" s="154"/>
      <c r="CA1714" s="154"/>
      <c r="CB1714" s="154"/>
      <c r="CC1714" s="154"/>
      <c r="CD1714" s="154"/>
      <c r="CE1714" s="154"/>
      <c r="CF1714" s="154"/>
      <c r="CG1714" s="154"/>
      <c r="CH1714" s="154"/>
      <c r="CI1714" s="154"/>
      <c r="CJ1714" s="154"/>
      <c r="CK1714" s="154"/>
      <c r="CL1714" s="154"/>
      <c r="CM1714" s="154"/>
      <c r="CN1714" s="154"/>
      <c r="CO1714" s="154"/>
      <c r="CP1714" s="154"/>
      <c r="CQ1714" s="154"/>
      <c r="CR1714" s="154"/>
      <c r="CS1714" s="154"/>
      <c r="CT1714" s="154"/>
      <c r="CU1714" s="154"/>
      <c r="CV1714" s="154"/>
      <c r="CW1714" s="154"/>
      <c r="CX1714" s="154"/>
      <c r="CY1714" s="154"/>
      <c r="CZ1714" s="154"/>
      <c r="DA1714" s="154"/>
      <c r="DB1714" s="154"/>
      <c r="DC1714" s="154"/>
      <c r="DD1714" s="154"/>
      <c r="DE1714" s="154"/>
      <c r="DF1714" s="154"/>
      <c r="DG1714" s="154"/>
      <c r="DH1714" s="154"/>
      <c r="DI1714" s="154"/>
      <c r="DJ1714" s="154"/>
      <c r="DK1714" s="154"/>
      <c r="DL1714" s="154"/>
      <c r="DM1714" s="154"/>
      <c r="DN1714" s="154"/>
      <c r="DO1714" s="154"/>
      <c r="DP1714" s="154"/>
      <c r="DQ1714" s="154"/>
      <c r="DR1714" s="154"/>
      <c r="DS1714" s="154"/>
      <c r="DT1714" s="154"/>
      <c r="DU1714" s="154"/>
      <c r="DV1714" s="154"/>
      <c r="DW1714" s="154"/>
      <c r="DX1714" s="154"/>
      <c r="DY1714" s="154"/>
      <c r="DZ1714" s="154"/>
      <c r="EA1714" s="154"/>
      <c r="EB1714" s="154"/>
      <c r="EC1714" s="154"/>
      <c r="ED1714" s="154"/>
      <c r="EE1714" s="154"/>
      <c r="EF1714" s="154"/>
      <c r="EG1714" s="154"/>
      <c r="EH1714" s="154"/>
      <c r="EI1714" s="154"/>
      <c r="EJ1714" s="154"/>
      <c r="EK1714" s="154"/>
      <c r="EL1714" s="154"/>
      <c r="EM1714" s="154"/>
      <c r="EN1714" s="154"/>
      <c r="EO1714" s="154"/>
      <c r="EP1714" s="154"/>
      <c r="EQ1714" s="154"/>
      <c r="ER1714" s="154"/>
      <c r="ES1714" s="154"/>
      <c r="ET1714" s="154"/>
      <c r="EU1714" s="154"/>
      <c r="EV1714" s="154"/>
    </row>
    <row r="1715" spans="32:152" ht="12.75">
      <c r="AF1715" s="154"/>
      <c r="AG1715" s="154"/>
      <c r="AH1715" s="154"/>
      <c r="AI1715" s="154"/>
      <c r="AJ1715" s="154"/>
      <c r="AK1715" s="154"/>
      <c r="AL1715" s="154"/>
      <c r="AM1715" s="154"/>
      <c r="AN1715" s="154"/>
      <c r="AO1715" s="154"/>
      <c r="AP1715" s="154"/>
      <c r="AQ1715" s="154"/>
      <c r="AR1715" s="154"/>
      <c r="AS1715" s="154"/>
      <c r="AT1715" s="154"/>
      <c r="AU1715" s="154"/>
      <c r="AV1715" s="154"/>
      <c r="AW1715" s="154"/>
      <c r="AX1715" s="154"/>
      <c r="AY1715" s="154"/>
      <c r="AZ1715" s="154"/>
      <c r="BA1715" s="154"/>
      <c r="BB1715" s="154"/>
      <c r="BC1715" s="154"/>
      <c r="BD1715" s="154"/>
      <c r="BE1715" s="154"/>
      <c r="BF1715" s="154"/>
      <c r="BG1715" s="154"/>
      <c r="BH1715" s="154"/>
      <c r="BI1715" s="154"/>
      <c r="BJ1715" s="154"/>
      <c r="BK1715" s="154"/>
      <c r="BL1715" s="154"/>
      <c r="BM1715" s="154"/>
      <c r="BN1715" s="154"/>
      <c r="BO1715" s="154"/>
      <c r="BP1715" s="154"/>
      <c r="BQ1715" s="154"/>
      <c r="BR1715" s="154"/>
      <c r="BS1715" s="154"/>
      <c r="BT1715" s="154"/>
      <c r="BU1715" s="154"/>
      <c r="BV1715" s="154"/>
      <c r="BW1715" s="154"/>
      <c r="BX1715" s="154"/>
      <c r="BY1715" s="154"/>
      <c r="BZ1715" s="154"/>
      <c r="CA1715" s="154"/>
      <c r="CB1715" s="154"/>
      <c r="CC1715" s="154"/>
      <c r="CD1715" s="154"/>
      <c r="CE1715" s="154"/>
      <c r="CF1715" s="154"/>
      <c r="CG1715" s="154"/>
      <c r="CH1715" s="154"/>
      <c r="CI1715" s="154"/>
      <c r="CJ1715" s="154"/>
      <c r="CK1715" s="154"/>
      <c r="CL1715" s="154"/>
      <c r="CM1715" s="154"/>
      <c r="CN1715" s="154"/>
      <c r="CO1715" s="154"/>
      <c r="CP1715" s="154"/>
      <c r="CQ1715" s="154"/>
      <c r="CR1715" s="154"/>
      <c r="CS1715" s="154"/>
      <c r="CT1715" s="154"/>
      <c r="CU1715" s="154"/>
      <c r="CV1715" s="154"/>
      <c r="CW1715" s="154"/>
      <c r="CX1715" s="154"/>
      <c r="CY1715" s="154"/>
      <c r="CZ1715" s="154"/>
      <c r="DA1715" s="154"/>
      <c r="DB1715" s="154"/>
      <c r="DC1715" s="154"/>
      <c r="DD1715" s="154"/>
      <c r="DE1715" s="154"/>
      <c r="DF1715" s="154"/>
      <c r="DG1715" s="154"/>
      <c r="DH1715" s="154"/>
      <c r="DI1715" s="154"/>
      <c r="DJ1715" s="154"/>
      <c r="DK1715" s="154"/>
      <c r="DL1715" s="154"/>
      <c r="DM1715" s="154"/>
      <c r="DN1715" s="154"/>
      <c r="DO1715" s="154"/>
      <c r="DP1715" s="154"/>
      <c r="DQ1715" s="154"/>
      <c r="DR1715" s="154"/>
      <c r="DS1715" s="154"/>
      <c r="DT1715" s="154"/>
      <c r="DU1715" s="154"/>
      <c r="DV1715" s="154"/>
      <c r="DW1715" s="154"/>
      <c r="DX1715" s="154"/>
      <c r="DY1715" s="154"/>
      <c r="DZ1715" s="154"/>
      <c r="EA1715" s="154"/>
      <c r="EB1715" s="154"/>
      <c r="EC1715" s="154"/>
      <c r="ED1715" s="154"/>
      <c r="EE1715" s="154"/>
      <c r="EF1715" s="154"/>
      <c r="EG1715" s="154"/>
      <c r="EH1715" s="154"/>
      <c r="EI1715" s="154"/>
      <c r="EJ1715" s="154"/>
      <c r="EK1715" s="154"/>
      <c r="EL1715" s="154"/>
      <c r="EM1715" s="154"/>
      <c r="EN1715" s="154"/>
      <c r="EO1715" s="154"/>
      <c r="EP1715" s="154"/>
      <c r="EQ1715" s="154"/>
      <c r="ER1715" s="154"/>
      <c r="ES1715" s="154"/>
      <c r="ET1715" s="154"/>
      <c r="EU1715" s="154"/>
      <c r="EV1715" s="154"/>
    </row>
    <row r="1716" spans="32:152" ht="12.75">
      <c r="AF1716" s="154"/>
      <c r="AG1716" s="154"/>
      <c r="AH1716" s="154"/>
      <c r="AI1716" s="154"/>
      <c r="AJ1716" s="154"/>
      <c r="AK1716" s="154"/>
      <c r="AL1716" s="154"/>
      <c r="AM1716" s="154"/>
      <c r="AN1716" s="154"/>
      <c r="AO1716" s="154"/>
      <c r="AP1716" s="154"/>
      <c r="AQ1716" s="154"/>
      <c r="AR1716" s="154"/>
      <c r="AS1716" s="154"/>
      <c r="AT1716" s="154"/>
      <c r="AU1716" s="154"/>
      <c r="AV1716" s="154"/>
      <c r="AW1716" s="154"/>
      <c r="AX1716" s="154"/>
      <c r="AY1716" s="154"/>
      <c r="AZ1716" s="154"/>
      <c r="BA1716" s="154"/>
      <c r="BB1716" s="154"/>
      <c r="BC1716" s="154"/>
      <c r="BD1716" s="154"/>
      <c r="BE1716" s="154"/>
      <c r="BF1716" s="154"/>
      <c r="BG1716" s="154"/>
      <c r="BH1716" s="154"/>
      <c r="BI1716" s="154"/>
      <c r="BJ1716" s="154"/>
      <c r="BK1716" s="154"/>
      <c r="BL1716" s="154"/>
      <c r="BM1716" s="154"/>
      <c r="BN1716" s="154"/>
      <c r="BO1716" s="154"/>
      <c r="BP1716" s="154"/>
      <c r="BQ1716" s="154"/>
      <c r="BR1716" s="154"/>
      <c r="BS1716" s="154"/>
      <c r="BT1716" s="154"/>
      <c r="BU1716" s="154"/>
      <c r="BV1716" s="154"/>
      <c r="BW1716" s="154"/>
      <c r="BX1716" s="154"/>
      <c r="BY1716" s="154"/>
      <c r="BZ1716" s="154"/>
      <c r="CA1716" s="154"/>
      <c r="CB1716" s="154"/>
      <c r="CC1716" s="154"/>
      <c r="CD1716" s="154"/>
      <c r="CE1716" s="154"/>
      <c r="CF1716" s="154"/>
      <c r="CG1716" s="154"/>
      <c r="CH1716" s="154"/>
      <c r="CI1716" s="154"/>
      <c r="CJ1716" s="154"/>
      <c r="CK1716" s="154"/>
      <c r="CL1716" s="154"/>
      <c r="CM1716" s="154"/>
      <c r="CN1716" s="154"/>
      <c r="CO1716" s="154"/>
      <c r="CP1716" s="154"/>
      <c r="CQ1716" s="154"/>
      <c r="CR1716" s="154"/>
      <c r="CS1716" s="154"/>
      <c r="CT1716" s="154"/>
      <c r="CU1716" s="154"/>
      <c r="CV1716" s="154"/>
      <c r="CW1716" s="154"/>
      <c r="CX1716" s="154"/>
      <c r="CY1716" s="154"/>
      <c r="CZ1716" s="154"/>
      <c r="DA1716" s="154"/>
      <c r="DB1716" s="154"/>
      <c r="DC1716" s="154"/>
      <c r="DD1716" s="154"/>
      <c r="DE1716" s="154"/>
      <c r="DF1716" s="154"/>
      <c r="DG1716" s="154"/>
      <c r="DH1716" s="154"/>
      <c r="DI1716" s="154"/>
      <c r="DJ1716" s="154"/>
      <c r="DK1716" s="154"/>
      <c r="DL1716" s="154"/>
      <c r="DM1716" s="154"/>
      <c r="DN1716" s="154"/>
      <c r="DO1716" s="154"/>
      <c r="DP1716" s="154"/>
      <c r="DQ1716" s="154"/>
      <c r="DR1716" s="154"/>
      <c r="DS1716" s="154"/>
      <c r="DT1716" s="154"/>
      <c r="DU1716" s="154"/>
      <c r="DV1716" s="154"/>
      <c r="DW1716" s="154"/>
      <c r="DX1716" s="154"/>
      <c r="DY1716" s="154"/>
      <c r="DZ1716" s="154"/>
      <c r="EA1716" s="154"/>
      <c r="EB1716" s="154"/>
      <c r="EC1716" s="154"/>
      <c r="ED1716" s="154"/>
      <c r="EE1716" s="154"/>
      <c r="EF1716" s="154"/>
      <c r="EG1716" s="154"/>
      <c r="EH1716" s="154"/>
      <c r="EI1716" s="154"/>
      <c r="EJ1716" s="154"/>
      <c r="EK1716" s="154"/>
      <c r="EL1716" s="154"/>
      <c r="EM1716" s="154"/>
      <c r="EN1716" s="154"/>
      <c r="EO1716" s="154"/>
      <c r="EP1716" s="154"/>
      <c r="EQ1716" s="154"/>
      <c r="ER1716" s="154"/>
      <c r="ES1716" s="154"/>
      <c r="ET1716" s="154"/>
      <c r="EU1716" s="154"/>
      <c r="EV1716" s="154"/>
    </row>
    <row r="1717" spans="32:152" ht="12.75">
      <c r="AF1717" s="154"/>
      <c r="AG1717" s="154"/>
      <c r="AH1717" s="154"/>
      <c r="AI1717" s="154"/>
      <c r="AJ1717" s="154"/>
      <c r="AK1717" s="154"/>
      <c r="AL1717" s="154"/>
      <c r="AM1717" s="154"/>
      <c r="AN1717" s="154"/>
      <c r="AO1717" s="154"/>
      <c r="AP1717" s="154"/>
      <c r="AQ1717" s="154"/>
      <c r="AR1717" s="154"/>
      <c r="AS1717" s="154"/>
      <c r="AT1717" s="154"/>
      <c r="AU1717" s="154"/>
      <c r="AV1717" s="154"/>
      <c r="AW1717" s="154"/>
      <c r="AX1717" s="154"/>
      <c r="AY1717" s="154"/>
      <c r="AZ1717" s="154"/>
      <c r="BA1717" s="154"/>
      <c r="BB1717" s="154"/>
      <c r="BC1717" s="154"/>
      <c r="BD1717" s="154"/>
      <c r="BE1717" s="154"/>
      <c r="BF1717" s="154"/>
      <c r="BG1717" s="154"/>
      <c r="BH1717" s="154"/>
      <c r="BI1717" s="154"/>
      <c r="BJ1717" s="154"/>
      <c r="BK1717" s="154"/>
      <c r="BL1717" s="154"/>
      <c r="BM1717" s="154"/>
      <c r="BN1717" s="154"/>
      <c r="BO1717" s="154"/>
      <c r="BP1717" s="154"/>
      <c r="BQ1717" s="154"/>
      <c r="BR1717" s="154"/>
      <c r="BS1717" s="154"/>
      <c r="BT1717" s="154"/>
      <c r="BU1717" s="154"/>
      <c r="BV1717" s="154"/>
      <c r="BW1717" s="154"/>
      <c r="BX1717" s="154"/>
      <c r="BY1717" s="154"/>
      <c r="BZ1717" s="154"/>
      <c r="CA1717" s="154"/>
      <c r="CB1717" s="154"/>
      <c r="CC1717" s="154"/>
      <c r="CD1717" s="154"/>
      <c r="CE1717" s="154"/>
      <c r="CF1717" s="154"/>
      <c r="CG1717" s="154"/>
      <c r="CH1717" s="154"/>
      <c r="CI1717" s="154"/>
      <c r="CJ1717" s="154"/>
      <c r="CK1717" s="154"/>
      <c r="CL1717" s="154"/>
      <c r="CM1717" s="154"/>
      <c r="CN1717" s="154"/>
      <c r="CO1717" s="154"/>
      <c r="CP1717" s="154"/>
      <c r="CQ1717" s="154"/>
      <c r="CR1717" s="154"/>
      <c r="CS1717" s="154"/>
      <c r="CT1717" s="154"/>
      <c r="CU1717" s="154"/>
      <c r="CV1717" s="154"/>
      <c r="CW1717" s="154"/>
      <c r="CX1717" s="154"/>
      <c r="CY1717" s="154"/>
      <c r="CZ1717" s="154"/>
      <c r="DA1717" s="154"/>
      <c r="DB1717" s="154"/>
      <c r="DC1717" s="154"/>
      <c r="DD1717" s="154"/>
      <c r="DE1717" s="154"/>
      <c r="DF1717" s="154"/>
      <c r="DG1717" s="154"/>
      <c r="DH1717" s="154"/>
      <c r="DI1717" s="154"/>
      <c r="DJ1717" s="154"/>
      <c r="DK1717" s="154"/>
      <c r="DL1717" s="154"/>
      <c r="DM1717" s="154"/>
      <c r="DN1717" s="154"/>
      <c r="DO1717" s="154"/>
      <c r="DP1717" s="154"/>
      <c r="DQ1717" s="154"/>
      <c r="DR1717" s="154"/>
      <c r="DS1717" s="154"/>
      <c r="DT1717" s="154"/>
      <c r="DU1717" s="154"/>
      <c r="DV1717" s="154"/>
      <c r="DW1717" s="154"/>
      <c r="DX1717" s="154"/>
      <c r="DY1717" s="154"/>
      <c r="DZ1717" s="154"/>
      <c r="EA1717" s="154"/>
      <c r="EB1717" s="154"/>
      <c r="EC1717" s="154"/>
      <c r="ED1717" s="154"/>
      <c r="EE1717" s="154"/>
      <c r="EF1717" s="154"/>
      <c r="EG1717" s="154"/>
      <c r="EH1717" s="154"/>
      <c r="EI1717" s="154"/>
      <c r="EJ1717" s="154"/>
      <c r="EK1717" s="154"/>
      <c r="EL1717" s="154"/>
      <c r="EM1717" s="154"/>
      <c r="EN1717" s="154"/>
      <c r="EO1717" s="154"/>
      <c r="EP1717" s="154"/>
      <c r="EQ1717" s="154"/>
      <c r="ER1717" s="154"/>
      <c r="ES1717" s="154"/>
      <c r="ET1717" s="154"/>
      <c r="EU1717" s="154"/>
      <c r="EV1717" s="154"/>
    </row>
    <row r="1718" spans="32:152" ht="12.75">
      <c r="AF1718" s="154"/>
      <c r="AG1718" s="154"/>
      <c r="AH1718" s="154"/>
      <c r="AI1718" s="154"/>
      <c r="AJ1718" s="154"/>
      <c r="AK1718" s="154"/>
      <c r="AL1718" s="154"/>
      <c r="AM1718" s="154"/>
      <c r="AN1718" s="154"/>
      <c r="AO1718" s="154"/>
      <c r="AP1718" s="154"/>
      <c r="AQ1718" s="154"/>
      <c r="AR1718" s="154"/>
      <c r="AS1718" s="154"/>
      <c r="AT1718" s="154"/>
      <c r="AU1718" s="154"/>
      <c r="AV1718" s="154"/>
      <c r="AW1718" s="154"/>
      <c r="AX1718" s="154"/>
      <c r="AY1718" s="154"/>
      <c r="AZ1718" s="154"/>
      <c r="BA1718" s="154"/>
      <c r="BB1718" s="154"/>
      <c r="BC1718" s="154"/>
      <c r="BD1718" s="154"/>
      <c r="BE1718" s="154"/>
      <c r="BF1718" s="154"/>
      <c r="BG1718" s="154"/>
      <c r="BH1718" s="154"/>
      <c r="BI1718" s="154"/>
      <c r="BJ1718" s="154"/>
      <c r="BK1718" s="154"/>
      <c r="BL1718" s="154"/>
      <c r="BM1718" s="154"/>
      <c r="BN1718" s="154"/>
      <c r="BO1718" s="154"/>
      <c r="BP1718" s="154"/>
      <c r="BQ1718" s="154"/>
      <c r="BR1718" s="154"/>
      <c r="BS1718" s="154"/>
      <c r="BT1718" s="154"/>
      <c r="BU1718" s="154"/>
      <c r="BV1718" s="154"/>
      <c r="BW1718" s="154"/>
      <c r="BX1718" s="154"/>
      <c r="BY1718" s="154"/>
      <c r="BZ1718" s="154"/>
      <c r="CA1718" s="154"/>
      <c r="CB1718" s="154"/>
      <c r="CC1718" s="154"/>
      <c r="CD1718" s="154"/>
      <c r="CE1718" s="154"/>
      <c r="CF1718" s="154"/>
      <c r="CG1718" s="154"/>
      <c r="CH1718" s="154"/>
      <c r="CI1718" s="154"/>
      <c r="CJ1718" s="154"/>
      <c r="CK1718" s="154"/>
      <c r="CL1718" s="154"/>
      <c r="CM1718" s="154"/>
      <c r="CN1718" s="154"/>
      <c r="CO1718" s="154"/>
      <c r="CP1718" s="154"/>
      <c r="CQ1718" s="154"/>
      <c r="CR1718" s="154"/>
      <c r="CS1718" s="154"/>
      <c r="CT1718" s="154"/>
      <c r="CU1718" s="154"/>
      <c r="CV1718" s="154"/>
      <c r="CW1718" s="154"/>
      <c r="CX1718" s="154"/>
      <c r="CY1718" s="154"/>
      <c r="CZ1718" s="154"/>
      <c r="DA1718" s="154"/>
      <c r="DB1718" s="154"/>
      <c r="DC1718" s="154"/>
      <c r="DD1718" s="154"/>
      <c r="DE1718" s="154"/>
      <c r="DF1718" s="154"/>
      <c r="DG1718" s="154"/>
      <c r="DH1718" s="154"/>
      <c r="DI1718" s="154"/>
      <c r="DJ1718" s="154"/>
      <c r="DK1718" s="154"/>
      <c r="DL1718" s="154"/>
      <c r="DM1718" s="154"/>
      <c r="DN1718" s="154"/>
      <c r="DO1718" s="154"/>
      <c r="DP1718" s="154"/>
      <c r="DQ1718" s="154"/>
      <c r="DR1718" s="154"/>
      <c r="DS1718" s="154"/>
      <c r="DT1718" s="154"/>
      <c r="DU1718" s="154"/>
      <c r="DV1718" s="154"/>
      <c r="DW1718" s="154"/>
      <c r="DX1718" s="154"/>
      <c r="DY1718" s="154"/>
      <c r="DZ1718" s="154"/>
      <c r="EA1718" s="154"/>
      <c r="EB1718" s="154"/>
      <c r="EC1718" s="154"/>
      <c r="ED1718" s="154"/>
      <c r="EE1718" s="154"/>
      <c r="EF1718" s="154"/>
      <c r="EG1718" s="154"/>
      <c r="EH1718" s="154"/>
      <c r="EI1718" s="154"/>
      <c r="EJ1718" s="154"/>
      <c r="EK1718" s="154"/>
      <c r="EL1718" s="154"/>
      <c r="EM1718" s="154"/>
      <c r="EN1718" s="154"/>
      <c r="EO1718" s="154"/>
      <c r="EP1718" s="154"/>
      <c r="EQ1718" s="154"/>
      <c r="ER1718" s="154"/>
      <c r="ES1718" s="154"/>
      <c r="ET1718" s="154"/>
      <c r="EU1718" s="154"/>
      <c r="EV1718" s="154"/>
    </row>
    <row r="1719" spans="32:152" ht="12.75">
      <c r="AF1719" s="154"/>
      <c r="AG1719" s="154"/>
      <c r="AH1719" s="154"/>
      <c r="AI1719" s="154"/>
      <c r="AJ1719" s="154"/>
      <c r="AK1719" s="154"/>
      <c r="AL1719" s="154"/>
      <c r="AM1719" s="154"/>
      <c r="AN1719" s="154"/>
      <c r="AO1719" s="154"/>
      <c r="AP1719" s="154"/>
      <c r="AQ1719" s="154"/>
      <c r="AR1719" s="154"/>
      <c r="AS1719" s="154"/>
      <c r="AT1719" s="154"/>
      <c r="AU1719" s="154"/>
      <c r="AV1719" s="154"/>
      <c r="AW1719" s="154"/>
      <c r="AX1719" s="154"/>
      <c r="AY1719" s="154"/>
      <c r="AZ1719" s="154"/>
      <c r="BA1719" s="154"/>
      <c r="BB1719" s="154"/>
      <c r="BC1719" s="154"/>
      <c r="BD1719" s="154"/>
      <c r="BE1719" s="154"/>
      <c r="BF1719" s="154"/>
      <c r="BG1719" s="154"/>
      <c r="BH1719" s="154"/>
      <c r="BI1719" s="154"/>
      <c r="BJ1719" s="154"/>
      <c r="BK1719" s="154"/>
      <c r="BL1719" s="154"/>
      <c r="BM1719" s="154"/>
      <c r="BN1719" s="154"/>
      <c r="BO1719" s="154"/>
      <c r="BP1719" s="154"/>
      <c r="BQ1719" s="154"/>
      <c r="BR1719" s="154"/>
      <c r="BS1719" s="154"/>
      <c r="BT1719" s="154"/>
      <c r="BU1719" s="154"/>
      <c r="BV1719" s="154"/>
      <c r="BW1719" s="154"/>
      <c r="BX1719" s="154"/>
      <c r="BY1719" s="154"/>
      <c r="BZ1719" s="154"/>
      <c r="CA1719" s="154"/>
      <c r="CB1719" s="154"/>
      <c r="CC1719" s="154"/>
      <c r="CD1719" s="154"/>
      <c r="CE1719" s="154"/>
      <c r="CF1719" s="154"/>
      <c r="CG1719" s="154"/>
      <c r="CH1719" s="154"/>
      <c r="CI1719" s="154"/>
      <c r="CJ1719" s="154"/>
      <c r="CK1719" s="154"/>
      <c r="CL1719" s="154"/>
      <c r="CM1719" s="154"/>
      <c r="CN1719" s="154"/>
      <c r="CO1719" s="154"/>
      <c r="CP1719" s="154"/>
      <c r="CQ1719" s="154"/>
      <c r="CR1719" s="154"/>
      <c r="CS1719" s="154"/>
      <c r="CT1719" s="154"/>
      <c r="CU1719" s="154"/>
      <c r="CV1719" s="154"/>
      <c r="CW1719" s="154"/>
      <c r="CX1719" s="154"/>
      <c r="CY1719" s="154"/>
      <c r="CZ1719" s="154"/>
      <c r="DA1719" s="154"/>
      <c r="DB1719" s="154"/>
      <c r="DC1719" s="154"/>
      <c r="DD1719" s="154"/>
      <c r="DE1719" s="154"/>
      <c r="DF1719" s="154"/>
      <c r="DG1719" s="154"/>
      <c r="DH1719" s="154"/>
      <c r="DI1719" s="154"/>
      <c r="DJ1719" s="154"/>
      <c r="DK1719" s="154"/>
      <c r="DL1719" s="154"/>
      <c r="DM1719" s="154"/>
      <c r="DN1719" s="154"/>
      <c r="DO1719" s="154"/>
      <c r="DP1719" s="154"/>
      <c r="DQ1719" s="154"/>
      <c r="DR1719" s="154"/>
      <c r="DS1719" s="154"/>
      <c r="DT1719" s="154"/>
      <c r="DU1719" s="154"/>
      <c r="DV1719" s="154"/>
      <c r="DW1719" s="154"/>
      <c r="DX1719" s="154"/>
      <c r="DY1719" s="154"/>
      <c r="DZ1719" s="154"/>
      <c r="EA1719" s="154"/>
      <c r="EB1719" s="154"/>
      <c r="EC1719" s="154"/>
      <c r="ED1719" s="154"/>
      <c r="EE1719" s="154"/>
      <c r="EF1719" s="154"/>
      <c r="EG1719" s="154"/>
      <c r="EH1719" s="154"/>
      <c r="EI1719" s="154"/>
      <c r="EJ1719" s="154"/>
      <c r="EK1719" s="154"/>
      <c r="EL1719" s="154"/>
      <c r="EM1719" s="154"/>
      <c r="EN1719" s="154"/>
      <c r="EO1719" s="154"/>
      <c r="EP1719" s="154"/>
      <c r="EQ1719" s="154"/>
      <c r="ER1719" s="154"/>
      <c r="ES1719" s="154"/>
      <c r="ET1719" s="154"/>
      <c r="EU1719" s="154"/>
      <c r="EV1719" s="154"/>
    </row>
    <row r="1720" spans="32:152" ht="12.75">
      <c r="AF1720" s="154"/>
      <c r="AG1720" s="154"/>
      <c r="AH1720" s="154"/>
      <c r="AI1720" s="154"/>
      <c r="AJ1720" s="154"/>
      <c r="AK1720" s="154"/>
      <c r="AL1720" s="154"/>
      <c r="AM1720" s="154"/>
      <c r="AN1720" s="154"/>
      <c r="AO1720" s="154"/>
      <c r="AP1720" s="154"/>
      <c r="AQ1720" s="154"/>
      <c r="AR1720" s="154"/>
      <c r="AS1720" s="154"/>
      <c r="AT1720" s="154"/>
      <c r="AU1720" s="154"/>
      <c r="AV1720" s="154"/>
      <c r="AW1720" s="154"/>
      <c r="AX1720" s="154"/>
      <c r="AY1720" s="154"/>
      <c r="AZ1720" s="154"/>
      <c r="BA1720" s="154"/>
      <c r="BB1720" s="154"/>
      <c r="BC1720" s="154"/>
      <c r="BD1720" s="154"/>
      <c r="BE1720" s="154"/>
      <c r="BF1720" s="154"/>
      <c r="BG1720" s="154"/>
      <c r="BH1720" s="154"/>
      <c r="BI1720" s="154"/>
      <c r="BJ1720" s="154"/>
      <c r="BK1720" s="154"/>
      <c r="BL1720" s="154"/>
      <c r="BM1720" s="154"/>
      <c r="BN1720" s="154"/>
      <c r="BO1720" s="154"/>
      <c r="BP1720" s="154"/>
      <c r="BQ1720" s="154"/>
      <c r="BR1720" s="154"/>
      <c r="BS1720" s="154"/>
      <c r="BT1720" s="154"/>
      <c r="BU1720" s="154"/>
      <c r="BV1720" s="154"/>
      <c r="BW1720" s="154"/>
      <c r="BX1720" s="154"/>
      <c r="BY1720" s="154"/>
      <c r="BZ1720" s="154"/>
      <c r="CA1720" s="154"/>
      <c r="CB1720" s="154"/>
      <c r="CC1720" s="154"/>
      <c r="CD1720" s="154"/>
      <c r="CE1720" s="154"/>
      <c r="CF1720" s="154"/>
      <c r="CG1720" s="154"/>
      <c r="CH1720" s="154"/>
      <c r="CI1720" s="154"/>
      <c r="CJ1720" s="154"/>
      <c r="CK1720" s="154"/>
      <c r="CL1720" s="154"/>
      <c r="CM1720" s="154"/>
      <c r="CN1720" s="154"/>
      <c r="CO1720" s="154"/>
      <c r="CP1720" s="154"/>
      <c r="CQ1720" s="154"/>
      <c r="CR1720" s="154"/>
      <c r="CS1720" s="154"/>
      <c r="CT1720" s="154"/>
      <c r="CU1720" s="154"/>
      <c r="CV1720" s="154"/>
      <c r="CW1720" s="154"/>
      <c r="CX1720" s="154"/>
      <c r="CY1720" s="154"/>
      <c r="CZ1720" s="154"/>
      <c r="DA1720" s="154"/>
      <c r="DB1720" s="154"/>
      <c r="DC1720" s="154"/>
      <c r="DD1720" s="154"/>
      <c r="DE1720" s="154"/>
      <c r="DF1720" s="154"/>
      <c r="DG1720" s="154"/>
      <c r="DH1720" s="154"/>
      <c r="DI1720" s="154"/>
      <c r="DJ1720" s="154"/>
      <c r="DK1720" s="154"/>
      <c r="DL1720" s="154"/>
      <c r="DM1720" s="154"/>
      <c r="DN1720" s="154"/>
      <c r="DO1720" s="154"/>
      <c r="DP1720" s="154"/>
      <c r="DQ1720" s="154"/>
      <c r="DR1720" s="154"/>
      <c r="DS1720" s="154"/>
      <c r="DT1720" s="154"/>
      <c r="DU1720" s="154"/>
      <c r="DV1720" s="154"/>
      <c r="DW1720" s="154"/>
      <c r="DX1720" s="154"/>
      <c r="DY1720" s="154"/>
      <c r="DZ1720" s="154"/>
      <c r="EA1720" s="154"/>
      <c r="EB1720" s="154"/>
      <c r="EC1720" s="154"/>
      <c r="ED1720" s="154"/>
      <c r="EE1720" s="154"/>
      <c r="EF1720" s="154"/>
      <c r="EG1720" s="154"/>
      <c r="EH1720" s="154"/>
      <c r="EI1720" s="154"/>
      <c r="EJ1720" s="154"/>
      <c r="EK1720" s="154"/>
      <c r="EL1720" s="154"/>
      <c r="EM1720" s="154"/>
      <c r="EN1720" s="154"/>
      <c r="EO1720" s="154"/>
      <c r="EP1720" s="154"/>
      <c r="EQ1720" s="154"/>
      <c r="ER1720" s="154"/>
      <c r="ES1720" s="154"/>
      <c r="ET1720" s="154"/>
      <c r="EU1720" s="154"/>
      <c r="EV1720" s="154"/>
    </row>
    <row r="1721" spans="32:152" ht="12.75">
      <c r="AF1721" s="154"/>
      <c r="AG1721" s="154"/>
      <c r="AH1721" s="154"/>
      <c r="AI1721" s="154"/>
      <c r="AJ1721" s="154"/>
      <c r="AK1721" s="154"/>
      <c r="AL1721" s="154"/>
      <c r="AM1721" s="154"/>
      <c r="AN1721" s="154"/>
      <c r="AO1721" s="154"/>
      <c r="AP1721" s="154"/>
      <c r="AQ1721" s="154"/>
      <c r="AR1721" s="154"/>
      <c r="AS1721" s="154"/>
      <c r="AT1721" s="154"/>
      <c r="AU1721" s="154"/>
      <c r="AV1721" s="154"/>
      <c r="AW1721" s="154"/>
      <c r="AX1721" s="154"/>
      <c r="AY1721" s="154"/>
      <c r="AZ1721" s="154"/>
      <c r="BA1721" s="154"/>
      <c r="BB1721" s="154"/>
      <c r="BC1721" s="154"/>
      <c r="BD1721" s="154"/>
      <c r="BE1721" s="154"/>
      <c r="BF1721" s="154"/>
      <c r="BG1721" s="154"/>
      <c r="BH1721" s="154"/>
      <c r="BI1721" s="154"/>
      <c r="BJ1721" s="154"/>
      <c r="BK1721" s="154"/>
      <c r="BL1721" s="154"/>
      <c r="BM1721" s="154"/>
      <c r="BN1721" s="154"/>
      <c r="BO1721" s="154"/>
      <c r="BP1721" s="154"/>
      <c r="BQ1721" s="154"/>
      <c r="BR1721" s="154"/>
      <c r="BS1721" s="154"/>
      <c r="BT1721" s="154"/>
      <c r="BU1721" s="154"/>
      <c r="BV1721" s="154"/>
      <c r="BW1721" s="154"/>
      <c r="BX1721" s="154"/>
      <c r="BY1721" s="154"/>
      <c r="BZ1721" s="154"/>
      <c r="CA1721" s="154"/>
      <c r="CB1721" s="154"/>
      <c r="CC1721" s="154"/>
      <c r="CD1721" s="154"/>
      <c r="CE1721" s="154"/>
      <c r="CF1721" s="154"/>
      <c r="CG1721" s="154"/>
      <c r="CH1721" s="154"/>
      <c r="CI1721" s="154"/>
      <c r="CJ1721" s="154"/>
      <c r="CK1721" s="154"/>
      <c r="CL1721" s="154"/>
      <c r="CM1721" s="154"/>
      <c r="CN1721" s="154"/>
      <c r="CO1721" s="154"/>
      <c r="CP1721" s="154"/>
      <c r="CQ1721" s="154"/>
      <c r="CR1721" s="154"/>
      <c r="CS1721" s="154"/>
      <c r="CT1721" s="154"/>
      <c r="CU1721" s="154"/>
      <c r="CV1721" s="154"/>
      <c r="CW1721" s="154"/>
      <c r="CX1721" s="154"/>
      <c r="CY1721" s="154"/>
      <c r="CZ1721" s="154"/>
      <c r="DA1721" s="154"/>
      <c r="DB1721" s="154"/>
      <c r="DC1721" s="154"/>
      <c r="DD1721" s="154"/>
      <c r="DE1721" s="154"/>
      <c r="DF1721" s="154"/>
      <c r="DG1721" s="154"/>
      <c r="DH1721" s="154"/>
      <c r="DI1721" s="154"/>
      <c r="DJ1721" s="154"/>
      <c r="DK1721" s="154"/>
      <c r="DL1721" s="154"/>
      <c r="DM1721" s="154"/>
      <c r="DN1721" s="154"/>
      <c r="DO1721" s="154"/>
      <c r="DP1721" s="154"/>
      <c r="DQ1721" s="154"/>
      <c r="DR1721" s="154"/>
      <c r="DS1721" s="154"/>
      <c r="DT1721" s="154"/>
      <c r="DU1721" s="154"/>
      <c r="DV1721" s="154"/>
      <c r="DW1721" s="154"/>
      <c r="DX1721" s="154"/>
      <c r="DY1721" s="154"/>
      <c r="DZ1721" s="154"/>
      <c r="EA1721" s="154"/>
      <c r="EB1721" s="154"/>
      <c r="EC1721" s="154"/>
      <c r="ED1721" s="154"/>
      <c r="EE1721" s="154"/>
      <c r="EF1721" s="154"/>
      <c r="EG1721" s="154"/>
      <c r="EH1721" s="154"/>
      <c r="EI1721" s="154"/>
      <c r="EJ1721" s="154"/>
      <c r="EK1721" s="154"/>
      <c r="EL1721" s="154"/>
      <c r="EM1721" s="154"/>
      <c r="EN1721" s="154"/>
      <c r="EO1721" s="154"/>
      <c r="EP1721" s="154"/>
      <c r="EQ1721" s="154"/>
      <c r="ER1721" s="154"/>
      <c r="ES1721" s="154"/>
      <c r="ET1721" s="154"/>
      <c r="EU1721" s="154"/>
      <c r="EV1721" s="154"/>
    </row>
    <row r="1722" spans="32:152" ht="12.75">
      <c r="AF1722" s="154"/>
      <c r="AG1722" s="154"/>
      <c r="AH1722" s="154"/>
      <c r="AI1722" s="154"/>
      <c r="AJ1722" s="154"/>
      <c r="AK1722" s="154"/>
      <c r="AL1722" s="154"/>
      <c r="AM1722" s="154"/>
      <c r="AN1722" s="154"/>
      <c r="AO1722" s="154"/>
      <c r="AP1722" s="154"/>
      <c r="AQ1722" s="154"/>
      <c r="AR1722" s="154"/>
      <c r="AS1722" s="154"/>
      <c r="AT1722" s="154"/>
      <c r="AU1722" s="154"/>
      <c r="AV1722" s="154"/>
      <c r="AW1722" s="154"/>
      <c r="AX1722" s="154"/>
      <c r="AY1722" s="154"/>
      <c r="AZ1722" s="154"/>
      <c r="BA1722" s="154"/>
      <c r="BB1722" s="154"/>
      <c r="BC1722" s="154"/>
      <c r="BD1722" s="154"/>
      <c r="BE1722" s="154"/>
      <c r="BF1722" s="154"/>
      <c r="BG1722" s="154"/>
      <c r="BH1722" s="154"/>
      <c r="BI1722" s="154"/>
      <c r="BJ1722" s="154"/>
      <c r="BK1722" s="154"/>
      <c r="BL1722" s="154"/>
      <c r="BM1722" s="154"/>
      <c r="BN1722" s="154"/>
      <c r="BO1722" s="154"/>
      <c r="BP1722" s="154"/>
      <c r="BQ1722" s="154"/>
      <c r="BR1722" s="154"/>
      <c r="BS1722" s="154"/>
      <c r="BT1722" s="154"/>
      <c r="BU1722" s="154"/>
      <c r="BV1722" s="154"/>
      <c r="BW1722" s="154"/>
      <c r="BX1722" s="154"/>
      <c r="BY1722" s="154"/>
      <c r="BZ1722" s="154"/>
      <c r="CA1722" s="154"/>
      <c r="CB1722" s="154"/>
      <c r="CC1722" s="154"/>
      <c r="CD1722" s="154"/>
      <c r="CE1722" s="154"/>
      <c r="CF1722" s="154"/>
      <c r="CG1722" s="154"/>
      <c r="CH1722" s="154"/>
      <c r="CI1722" s="154"/>
      <c r="CJ1722" s="154"/>
      <c r="CK1722" s="154"/>
      <c r="CL1722" s="154"/>
      <c r="CM1722" s="154"/>
      <c r="CN1722" s="154"/>
      <c r="CO1722" s="154"/>
      <c r="CP1722" s="154"/>
      <c r="CQ1722" s="154"/>
      <c r="CR1722" s="154"/>
      <c r="CS1722" s="154"/>
      <c r="CT1722" s="154"/>
      <c r="CU1722" s="154"/>
      <c r="CV1722" s="154"/>
      <c r="CW1722" s="154"/>
      <c r="CX1722" s="154"/>
      <c r="CY1722" s="154"/>
      <c r="CZ1722" s="154"/>
      <c r="DA1722" s="154"/>
      <c r="DB1722" s="154"/>
      <c r="DC1722" s="154"/>
      <c r="DD1722" s="154"/>
      <c r="DE1722" s="154"/>
      <c r="DF1722" s="154"/>
      <c r="DG1722" s="154"/>
      <c r="DH1722" s="154"/>
      <c r="DI1722" s="154"/>
      <c r="DJ1722" s="154"/>
      <c r="DK1722" s="154"/>
      <c r="DL1722" s="154"/>
      <c r="DM1722" s="154"/>
      <c r="DN1722" s="154"/>
      <c r="DO1722" s="154"/>
      <c r="DP1722" s="154"/>
      <c r="DQ1722" s="154"/>
      <c r="DR1722" s="154"/>
      <c r="DS1722" s="154"/>
      <c r="DT1722" s="154"/>
      <c r="DU1722" s="154"/>
      <c r="DV1722" s="154"/>
      <c r="DW1722" s="154"/>
      <c r="DX1722" s="154"/>
      <c r="DY1722" s="154"/>
      <c r="DZ1722" s="154"/>
      <c r="EA1722" s="154"/>
      <c r="EB1722" s="154"/>
      <c r="EC1722" s="154"/>
      <c r="ED1722" s="154"/>
      <c r="EE1722" s="154"/>
      <c r="EF1722" s="154"/>
      <c r="EG1722" s="154"/>
      <c r="EH1722" s="154"/>
      <c r="EI1722" s="154"/>
      <c r="EJ1722" s="154"/>
      <c r="EK1722" s="154"/>
      <c r="EL1722" s="154"/>
      <c r="EM1722" s="154"/>
      <c r="EN1722" s="154"/>
      <c r="EO1722" s="154"/>
      <c r="EP1722" s="154"/>
      <c r="EQ1722" s="154"/>
      <c r="ER1722" s="154"/>
      <c r="ES1722" s="154"/>
      <c r="ET1722" s="154"/>
      <c r="EU1722" s="154"/>
      <c r="EV1722" s="154"/>
    </row>
    <row r="1723" spans="32:152" ht="12.75">
      <c r="AF1723" s="154"/>
      <c r="AG1723" s="154"/>
      <c r="AH1723" s="154"/>
      <c r="AI1723" s="154"/>
      <c r="AJ1723" s="154"/>
      <c r="AK1723" s="154"/>
      <c r="AL1723" s="154"/>
      <c r="AM1723" s="154"/>
      <c r="AN1723" s="154"/>
      <c r="AO1723" s="154"/>
      <c r="AP1723" s="154"/>
      <c r="AQ1723" s="154"/>
      <c r="AR1723" s="154"/>
      <c r="AS1723" s="154"/>
      <c r="AT1723" s="154"/>
      <c r="AU1723" s="154"/>
      <c r="AV1723" s="154"/>
      <c r="AW1723" s="154"/>
      <c r="AX1723" s="154"/>
      <c r="AY1723" s="154"/>
      <c r="AZ1723" s="154"/>
      <c r="BA1723" s="154"/>
      <c r="BB1723" s="154"/>
      <c r="BC1723" s="154"/>
      <c r="BD1723" s="154"/>
      <c r="BE1723" s="154"/>
      <c r="BF1723" s="154"/>
      <c r="BG1723" s="154"/>
      <c r="BH1723" s="154"/>
      <c r="BI1723" s="154"/>
      <c r="BJ1723" s="154"/>
      <c r="BK1723" s="154"/>
      <c r="BL1723" s="154"/>
      <c r="BM1723" s="154"/>
      <c r="BN1723" s="154"/>
      <c r="BO1723" s="154"/>
      <c r="BP1723" s="154"/>
      <c r="BQ1723" s="154"/>
      <c r="BR1723" s="154"/>
      <c r="BS1723" s="154"/>
      <c r="BT1723" s="154"/>
      <c r="BU1723" s="154"/>
      <c r="BV1723" s="154"/>
      <c r="BW1723" s="154"/>
      <c r="BX1723" s="154"/>
      <c r="BY1723" s="154"/>
      <c r="BZ1723" s="154"/>
      <c r="CA1723" s="154"/>
      <c r="CB1723" s="154"/>
      <c r="CC1723" s="154"/>
      <c r="CD1723" s="154"/>
      <c r="CE1723" s="154"/>
      <c r="CF1723" s="154"/>
      <c r="CG1723" s="154"/>
      <c r="CH1723" s="154"/>
      <c r="CI1723" s="154"/>
      <c r="CJ1723" s="154"/>
      <c r="CK1723" s="154"/>
      <c r="CL1723" s="154"/>
      <c r="CM1723" s="154"/>
      <c r="CN1723" s="154"/>
      <c r="CO1723" s="154"/>
      <c r="CP1723" s="154"/>
      <c r="CQ1723" s="154"/>
      <c r="CR1723" s="154"/>
      <c r="CS1723" s="154"/>
      <c r="CT1723" s="154"/>
      <c r="CU1723" s="154"/>
      <c r="CV1723" s="154"/>
      <c r="CW1723" s="154"/>
      <c r="CX1723" s="154"/>
      <c r="CY1723" s="154"/>
      <c r="CZ1723" s="154"/>
      <c r="DA1723" s="154"/>
      <c r="DB1723" s="154"/>
      <c r="DC1723" s="154"/>
      <c r="DD1723" s="154"/>
      <c r="DE1723" s="154"/>
      <c r="DF1723" s="154"/>
      <c r="DG1723" s="154"/>
      <c r="DH1723" s="154"/>
      <c r="DI1723" s="154"/>
      <c r="DJ1723" s="154"/>
      <c r="DK1723" s="154"/>
      <c r="DL1723" s="154"/>
      <c r="DM1723" s="154"/>
      <c r="DN1723" s="154"/>
      <c r="DO1723" s="154"/>
      <c r="DP1723" s="154"/>
      <c r="DQ1723" s="154"/>
      <c r="DR1723" s="154"/>
      <c r="DS1723" s="154"/>
      <c r="DT1723" s="154"/>
      <c r="DU1723" s="154"/>
      <c r="DV1723" s="154"/>
      <c r="DW1723" s="154"/>
      <c r="DX1723" s="154"/>
      <c r="DY1723" s="154"/>
      <c r="DZ1723" s="154"/>
      <c r="EA1723" s="154"/>
      <c r="EB1723" s="154"/>
      <c r="EC1723" s="154"/>
      <c r="ED1723" s="154"/>
      <c r="EE1723" s="154"/>
      <c r="EF1723" s="154"/>
      <c r="EG1723" s="154"/>
      <c r="EH1723" s="154"/>
      <c r="EI1723" s="154"/>
      <c r="EJ1723" s="154"/>
      <c r="EK1723" s="154"/>
      <c r="EL1723" s="154"/>
      <c r="EM1723" s="154"/>
      <c r="EN1723" s="154"/>
      <c r="EO1723" s="154"/>
      <c r="EP1723" s="154"/>
      <c r="EQ1723" s="154"/>
      <c r="ER1723" s="154"/>
      <c r="ES1723" s="154"/>
      <c r="ET1723" s="154"/>
      <c r="EU1723" s="154"/>
      <c r="EV1723" s="154"/>
    </row>
    <row r="1724" spans="32:152" ht="12.75">
      <c r="AF1724" s="154"/>
      <c r="AG1724" s="154"/>
      <c r="AH1724" s="154"/>
      <c r="AI1724" s="154"/>
      <c r="AJ1724" s="154"/>
      <c r="AK1724" s="154"/>
      <c r="AL1724" s="154"/>
      <c r="AM1724" s="154"/>
      <c r="AN1724" s="154"/>
      <c r="AO1724" s="154"/>
      <c r="AP1724" s="154"/>
      <c r="AQ1724" s="154"/>
      <c r="AR1724" s="154"/>
      <c r="AS1724" s="154"/>
      <c r="AT1724" s="154"/>
      <c r="AU1724" s="154"/>
      <c r="AV1724" s="154"/>
      <c r="AW1724" s="154"/>
      <c r="AX1724" s="154"/>
      <c r="AY1724" s="154"/>
      <c r="AZ1724" s="154"/>
      <c r="BA1724" s="154"/>
      <c r="BB1724" s="154"/>
      <c r="BC1724" s="154"/>
      <c r="BD1724" s="154"/>
      <c r="BE1724" s="154"/>
      <c r="BF1724" s="154"/>
      <c r="BG1724" s="154"/>
      <c r="BH1724" s="154"/>
      <c r="BI1724" s="154"/>
      <c r="BJ1724" s="154"/>
      <c r="BK1724" s="154"/>
      <c r="BL1724" s="154"/>
      <c r="BM1724" s="154"/>
      <c r="BN1724" s="154"/>
      <c r="BO1724" s="154"/>
      <c r="BP1724" s="154"/>
      <c r="BQ1724" s="154"/>
      <c r="BR1724" s="154"/>
      <c r="BS1724" s="154"/>
      <c r="BT1724" s="154"/>
      <c r="BU1724" s="154"/>
      <c r="BV1724" s="154"/>
      <c r="BW1724" s="154"/>
      <c r="BX1724" s="154"/>
      <c r="BY1724" s="154"/>
      <c r="BZ1724" s="154"/>
      <c r="CA1724" s="154"/>
      <c r="CB1724" s="154"/>
      <c r="CC1724" s="154"/>
      <c r="CD1724" s="154"/>
      <c r="CE1724" s="154"/>
      <c r="CF1724" s="154"/>
      <c r="CG1724" s="154"/>
      <c r="CH1724" s="154"/>
      <c r="CI1724" s="154"/>
      <c r="CJ1724" s="154"/>
      <c r="CK1724" s="154"/>
      <c r="CL1724" s="154"/>
      <c r="CM1724" s="154"/>
      <c r="CN1724" s="154"/>
      <c r="CO1724" s="154"/>
      <c r="CP1724" s="154"/>
      <c r="CQ1724" s="154"/>
      <c r="CR1724" s="154"/>
      <c r="CS1724" s="154"/>
      <c r="CT1724" s="154"/>
      <c r="CU1724" s="154"/>
      <c r="CV1724" s="154"/>
      <c r="CW1724" s="154"/>
      <c r="CX1724" s="154"/>
      <c r="CY1724" s="154"/>
      <c r="CZ1724" s="154"/>
      <c r="DA1724" s="154"/>
      <c r="DB1724" s="154"/>
      <c r="DC1724" s="154"/>
      <c r="DD1724" s="154"/>
      <c r="DE1724" s="154"/>
      <c r="DF1724" s="154"/>
      <c r="DG1724" s="154"/>
      <c r="DH1724" s="154"/>
      <c r="DI1724" s="154"/>
      <c r="DJ1724" s="154"/>
      <c r="DK1724" s="154"/>
      <c r="DL1724" s="154"/>
      <c r="DM1724" s="154"/>
      <c r="DN1724" s="154"/>
      <c r="DO1724" s="154"/>
      <c r="DP1724" s="154"/>
      <c r="DQ1724" s="154"/>
      <c r="DR1724" s="154"/>
      <c r="DS1724" s="154"/>
      <c r="DT1724" s="154"/>
      <c r="DU1724" s="154"/>
      <c r="DV1724" s="154"/>
      <c r="DW1724" s="154"/>
      <c r="DX1724" s="154"/>
      <c r="DY1724" s="154"/>
      <c r="DZ1724" s="154"/>
      <c r="EA1724" s="154"/>
      <c r="EB1724" s="154"/>
      <c r="EC1724" s="154"/>
      <c r="ED1724" s="154"/>
      <c r="EE1724" s="154"/>
      <c r="EF1724" s="154"/>
      <c r="EG1724" s="154"/>
      <c r="EH1724" s="154"/>
      <c r="EI1724" s="154"/>
      <c r="EJ1724" s="154"/>
      <c r="EK1724" s="154"/>
      <c r="EL1724" s="154"/>
      <c r="EM1724" s="154"/>
      <c r="EN1724" s="154"/>
      <c r="EO1724" s="154"/>
      <c r="EP1724" s="154"/>
      <c r="EQ1724" s="154"/>
      <c r="ER1724" s="154"/>
      <c r="ES1724" s="154"/>
      <c r="ET1724" s="154"/>
      <c r="EU1724" s="154"/>
      <c r="EV1724" s="154"/>
    </row>
    <row r="1725" spans="32:152" ht="12.75">
      <c r="AF1725" s="154"/>
      <c r="AG1725" s="154"/>
      <c r="AH1725" s="154"/>
      <c r="AI1725" s="154"/>
      <c r="AJ1725" s="154"/>
      <c r="AK1725" s="154"/>
      <c r="AL1725" s="154"/>
      <c r="AM1725" s="154"/>
      <c r="AN1725" s="154"/>
      <c r="AO1725" s="154"/>
      <c r="AP1725" s="154"/>
      <c r="AQ1725" s="154"/>
      <c r="AR1725" s="154"/>
      <c r="AS1725" s="154"/>
      <c r="AT1725" s="154"/>
      <c r="AU1725" s="154"/>
      <c r="AV1725" s="154"/>
      <c r="AW1725" s="154"/>
      <c r="AX1725" s="154"/>
      <c r="AY1725" s="154"/>
      <c r="AZ1725" s="154"/>
      <c r="BA1725" s="154"/>
      <c r="BB1725" s="154"/>
      <c r="BC1725" s="154"/>
      <c r="BD1725" s="154"/>
      <c r="BE1725" s="154"/>
      <c r="BF1725" s="154"/>
      <c r="BG1725" s="154"/>
      <c r="BH1725" s="154"/>
      <c r="BI1725" s="154"/>
      <c r="BJ1725" s="154"/>
      <c r="BK1725" s="154"/>
      <c r="BL1725" s="154"/>
      <c r="BM1725" s="154"/>
      <c r="BN1725" s="154"/>
      <c r="BO1725" s="154"/>
      <c r="BP1725" s="154"/>
      <c r="BQ1725" s="154"/>
      <c r="BR1725" s="154"/>
      <c r="BS1725" s="154"/>
      <c r="BT1725" s="154"/>
      <c r="BU1725" s="154"/>
      <c r="BV1725" s="154"/>
      <c r="BW1725" s="154"/>
      <c r="BX1725" s="154"/>
      <c r="BY1725" s="154"/>
      <c r="BZ1725" s="154"/>
      <c r="CA1725" s="154"/>
      <c r="CB1725" s="154"/>
      <c r="CC1725" s="154"/>
      <c r="CD1725" s="154"/>
      <c r="CE1725" s="154"/>
      <c r="CF1725" s="154"/>
      <c r="CG1725" s="154"/>
      <c r="CH1725" s="154"/>
      <c r="CI1725" s="154"/>
      <c r="CJ1725" s="154"/>
      <c r="CK1725" s="154"/>
      <c r="CL1725" s="154"/>
      <c r="CM1725" s="154"/>
      <c r="CN1725" s="154"/>
      <c r="CO1725" s="154"/>
      <c r="CP1725" s="154"/>
      <c r="CQ1725" s="154"/>
      <c r="CR1725" s="154"/>
      <c r="CS1725" s="154"/>
      <c r="CT1725" s="154"/>
      <c r="CU1725" s="154"/>
      <c r="CV1725" s="154"/>
      <c r="CW1725" s="154"/>
      <c r="CX1725" s="154"/>
      <c r="CY1725" s="154"/>
      <c r="CZ1725" s="154"/>
      <c r="DA1725" s="154"/>
      <c r="DB1725" s="154"/>
      <c r="DC1725" s="154"/>
      <c r="DD1725" s="154"/>
      <c r="DE1725" s="154"/>
      <c r="DF1725" s="154"/>
      <c r="DG1725" s="154"/>
      <c r="DH1725" s="154"/>
      <c r="DI1725" s="154"/>
      <c r="DJ1725" s="154"/>
      <c r="DK1725" s="154"/>
      <c r="DL1725" s="154"/>
      <c r="DM1725" s="154"/>
      <c r="DN1725" s="154"/>
      <c r="DO1725" s="154"/>
      <c r="DP1725" s="154"/>
      <c r="DQ1725" s="154"/>
      <c r="DR1725" s="154"/>
      <c r="DS1725" s="154"/>
      <c r="DT1725" s="154"/>
      <c r="DU1725" s="154"/>
      <c r="DV1725" s="154"/>
      <c r="DW1725" s="154"/>
      <c r="DX1725" s="154"/>
      <c r="DY1725" s="154"/>
      <c r="DZ1725" s="154"/>
      <c r="EA1725" s="154"/>
      <c r="EB1725" s="154"/>
      <c r="EC1725" s="154"/>
      <c r="ED1725" s="154"/>
      <c r="EE1725" s="154"/>
      <c r="EF1725" s="154"/>
      <c r="EG1725" s="154"/>
      <c r="EH1725" s="154"/>
      <c r="EI1725" s="154"/>
      <c r="EJ1725" s="154"/>
      <c r="EK1725" s="154"/>
      <c r="EL1725" s="154"/>
      <c r="EM1725" s="154"/>
      <c r="EN1725" s="154"/>
      <c r="EO1725" s="154"/>
      <c r="EP1725" s="154"/>
      <c r="EQ1725" s="154"/>
      <c r="ER1725" s="154"/>
      <c r="ES1725" s="154"/>
      <c r="ET1725" s="154"/>
      <c r="EU1725" s="154"/>
      <c r="EV1725" s="154"/>
    </row>
    <row r="1726" spans="32:152" ht="12.75">
      <c r="AF1726" s="154"/>
      <c r="AG1726" s="154"/>
      <c r="AH1726" s="154"/>
      <c r="AI1726" s="154"/>
      <c r="AJ1726" s="154"/>
      <c r="AK1726" s="154"/>
      <c r="AL1726" s="154"/>
      <c r="AM1726" s="154"/>
      <c r="AN1726" s="154"/>
      <c r="AO1726" s="154"/>
      <c r="AP1726" s="154"/>
      <c r="AQ1726" s="154"/>
      <c r="AR1726" s="154"/>
      <c r="AS1726" s="154"/>
      <c r="AT1726" s="154"/>
      <c r="AU1726" s="154"/>
      <c r="AV1726" s="154"/>
      <c r="AW1726" s="154"/>
      <c r="AX1726" s="154"/>
      <c r="AY1726" s="154"/>
      <c r="AZ1726" s="154"/>
      <c r="BA1726" s="154"/>
      <c r="BB1726" s="154"/>
      <c r="BC1726" s="154"/>
      <c r="BD1726" s="154"/>
      <c r="BE1726" s="154"/>
      <c r="BF1726" s="154"/>
      <c r="BG1726" s="154"/>
      <c r="BH1726" s="154"/>
      <c r="BI1726" s="154"/>
      <c r="BJ1726" s="154"/>
      <c r="BK1726" s="154"/>
      <c r="BL1726" s="154"/>
      <c r="BM1726" s="154"/>
      <c r="BN1726" s="154"/>
      <c r="BO1726" s="154"/>
      <c r="BP1726" s="154"/>
      <c r="BQ1726" s="154"/>
      <c r="BR1726" s="154"/>
      <c r="BS1726" s="154"/>
      <c r="BT1726" s="154"/>
      <c r="BU1726" s="154"/>
      <c r="BV1726" s="154"/>
      <c r="BW1726" s="154"/>
      <c r="BX1726" s="154"/>
      <c r="BY1726" s="154"/>
      <c r="BZ1726" s="154"/>
      <c r="CA1726" s="154"/>
      <c r="CB1726" s="154"/>
      <c r="CC1726" s="154"/>
      <c r="CD1726" s="154"/>
      <c r="CE1726" s="154"/>
      <c r="CF1726" s="154"/>
      <c r="CG1726" s="154"/>
      <c r="CH1726" s="154"/>
      <c r="CI1726" s="154"/>
      <c r="CJ1726" s="154"/>
      <c r="CK1726" s="154"/>
      <c r="CL1726" s="154"/>
      <c r="CM1726" s="154"/>
      <c r="CN1726" s="154"/>
      <c r="CO1726" s="154"/>
      <c r="CP1726" s="154"/>
      <c r="CQ1726" s="154"/>
      <c r="CR1726" s="154"/>
      <c r="CS1726" s="154"/>
      <c r="CT1726" s="154"/>
      <c r="CU1726" s="154"/>
      <c r="CV1726" s="154"/>
      <c r="CW1726" s="154"/>
      <c r="CX1726" s="154"/>
      <c r="CY1726" s="154"/>
      <c r="CZ1726" s="154"/>
      <c r="DA1726" s="154"/>
      <c r="DB1726" s="154"/>
      <c r="DC1726" s="154"/>
      <c r="DD1726" s="154"/>
      <c r="DE1726" s="154"/>
      <c r="DF1726" s="154"/>
      <c r="DG1726" s="154"/>
      <c r="DH1726" s="154"/>
      <c r="DI1726" s="154"/>
      <c r="DJ1726" s="154"/>
      <c r="DK1726" s="154"/>
      <c r="DL1726" s="154"/>
      <c r="DM1726" s="154"/>
      <c r="DN1726" s="154"/>
      <c r="DO1726" s="154"/>
      <c r="DP1726" s="154"/>
      <c r="DQ1726" s="154"/>
      <c r="DR1726" s="154"/>
      <c r="DS1726" s="154"/>
      <c r="DT1726" s="154"/>
      <c r="DU1726" s="154"/>
      <c r="DV1726" s="154"/>
      <c r="DW1726" s="154"/>
      <c r="DX1726" s="154"/>
      <c r="DY1726" s="154"/>
      <c r="DZ1726" s="154"/>
      <c r="EA1726" s="154"/>
      <c r="EB1726" s="154"/>
      <c r="EC1726" s="154"/>
      <c r="ED1726" s="154"/>
      <c r="EE1726" s="154"/>
      <c r="EF1726" s="154"/>
      <c r="EG1726" s="154"/>
      <c r="EH1726" s="154"/>
      <c r="EI1726" s="154"/>
      <c r="EJ1726" s="154"/>
      <c r="EK1726" s="154"/>
      <c r="EL1726" s="154"/>
      <c r="EM1726" s="154"/>
      <c r="EN1726" s="154"/>
      <c r="EO1726" s="154"/>
      <c r="EP1726" s="154"/>
      <c r="EQ1726" s="154"/>
      <c r="ER1726" s="154"/>
      <c r="ES1726" s="154"/>
      <c r="ET1726" s="154"/>
      <c r="EU1726" s="154"/>
      <c r="EV1726" s="154"/>
    </row>
    <row r="1727" spans="32:152" ht="12.75">
      <c r="AF1727" s="154"/>
      <c r="AG1727" s="154"/>
      <c r="AH1727" s="154"/>
      <c r="AI1727" s="154"/>
      <c r="AJ1727" s="154"/>
      <c r="AK1727" s="154"/>
      <c r="AL1727" s="154"/>
      <c r="AM1727" s="154"/>
      <c r="AN1727" s="154"/>
      <c r="AO1727" s="154"/>
      <c r="AP1727" s="154"/>
      <c r="AQ1727" s="154"/>
      <c r="AR1727" s="154"/>
      <c r="AS1727" s="154"/>
      <c r="AT1727" s="154"/>
      <c r="AU1727" s="154"/>
      <c r="AV1727" s="154"/>
      <c r="AW1727" s="154"/>
      <c r="AX1727" s="154"/>
      <c r="AY1727" s="154"/>
      <c r="AZ1727" s="154"/>
      <c r="BA1727" s="154"/>
      <c r="BB1727" s="154"/>
      <c r="BC1727" s="154"/>
      <c r="BD1727" s="154"/>
      <c r="BE1727" s="154"/>
      <c r="BF1727" s="154"/>
      <c r="BG1727" s="154"/>
      <c r="BH1727" s="154"/>
      <c r="BI1727" s="154"/>
      <c r="BJ1727" s="154"/>
      <c r="BK1727" s="154"/>
      <c r="BL1727" s="154"/>
      <c r="BM1727" s="154"/>
      <c r="BN1727" s="154"/>
      <c r="BO1727" s="154"/>
      <c r="BP1727" s="154"/>
      <c r="BQ1727" s="154"/>
      <c r="BR1727" s="154"/>
      <c r="BS1727" s="154"/>
      <c r="BT1727" s="154"/>
      <c r="BU1727" s="154"/>
      <c r="BV1727" s="154"/>
      <c r="BW1727" s="154"/>
      <c r="BX1727" s="154"/>
      <c r="BY1727" s="154"/>
      <c r="BZ1727" s="154"/>
      <c r="CA1727" s="154"/>
      <c r="CB1727" s="154"/>
      <c r="CC1727" s="154"/>
      <c r="CD1727" s="154"/>
      <c r="CE1727" s="154"/>
      <c r="CF1727" s="154"/>
      <c r="CG1727" s="154"/>
      <c r="CH1727" s="154"/>
      <c r="CI1727" s="154"/>
      <c r="CJ1727" s="154"/>
      <c r="CK1727" s="154"/>
      <c r="CL1727" s="154"/>
      <c r="CM1727" s="154"/>
      <c r="CN1727" s="154"/>
      <c r="CO1727" s="154"/>
      <c r="CP1727" s="154"/>
      <c r="CQ1727" s="154"/>
      <c r="CR1727" s="154"/>
      <c r="CS1727" s="154"/>
      <c r="CT1727" s="154"/>
      <c r="CU1727" s="154"/>
      <c r="CV1727" s="154"/>
      <c r="CW1727" s="154"/>
      <c r="CX1727" s="154"/>
      <c r="CY1727" s="154"/>
      <c r="CZ1727" s="154"/>
      <c r="DA1727" s="154"/>
      <c r="DB1727" s="154"/>
      <c r="DC1727" s="154"/>
      <c r="DD1727" s="154"/>
      <c r="DE1727" s="154"/>
      <c r="DF1727" s="154"/>
      <c r="DG1727" s="154"/>
      <c r="DH1727" s="154"/>
      <c r="DI1727" s="154"/>
      <c r="DJ1727" s="154"/>
      <c r="DK1727" s="154"/>
      <c r="DL1727" s="154"/>
      <c r="DM1727" s="154"/>
      <c r="DN1727" s="154"/>
      <c r="DO1727" s="154"/>
      <c r="DP1727" s="154"/>
      <c r="DQ1727" s="154"/>
      <c r="DR1727" s="154"/>
      <c r="DS1727" s="154"/>
      <c r="DT1727" s="154"/>
      <c r="DU1727" s="154"/>
      <c r="DV1727" s="154"/>
      <c r="DW1727" s="154"/>
      <c r="DX1727" s="154"/>
      <c r="DY1727" s="154"/>
      <c r="DZ1727" s="154"/>
      <c r="EA1727" s="154"/>
      <c r="EB1727" s="154"/>
      <c r="EC1727" s="154"/>
      <c r="ED1727" s="154"/>
      <c r="EE1727" s="154"/>
      <c r="EF1727" s="154"/>
      <c r="EG1727" s="154"/>
      <c r="EH1727" s="154"/>
      <c r="EI1727" s="154"/>
      <c r="EJ1727" s="154"/>
      <c r="EK1727" s="154"/>
      <c r="EL1727" s="154"/>
      <c r="EM1727" s="154"/>
      <c r="EN1727" s="154"/>
      <c r="EO1727" s="154"/>
      <c r="EP1727" s="154"/>
      <c r="EQ1727" s="154"/>
      <c r="ER1727" s="154"/>
      <c r="ES1727" s="154"/>
      <c r="ET1727" s="154"/>
      <c r="EU1727" s="154"/>
      <c r="EV1727" s="154"/>
    </row>
    <row r="1728" spans="32:152" ht="12.75">
      <c r="AF1728" s="154"/>
      <c r="AG1728" s="154"/>
      <c r="AH1728" s="154"/>
      <c r="AI1728" s="154"/>
      <c r="AJ1728" s="154"/>
      <c r="AK1728" s="154"/>
      <c r="AL1728" s="154"/>
      <c r="AM1728" s="154"/>
      <c r="AN1728" s="154"/>
      <c r="AO1728" s="154"/>
      <c r="AP1728" s="154"/>
      <c r="AQ1728" s="154"/>
      <c r="AR1728" s="154"/>
      <c r="AS1728" s="154"/>
      <c r="AT1728" s="154"/>
      <c r="AU1728" s="154"/>
      <c r="AV1728" s="154"/>
      <c r="AW1728" s="154"/>
      <c r="AX1728" s="154"/>
      <c r="AY1728" s="154"/>
      <c r="AZ1728" s="154"/>
      <c r="BA1728" s="154"/>
      <c r="BB1728" s="154"/>
      <c r="BC1728" s="154"/>
      <c r="BD1728" s="154"/>
      <c r="BE1728" s="154"/>
      <c r="BF1728" s="154"/>
      <c r="BG1728" s="154"/>
      <c r="BH1728" s="154"/>
      <c r="BI1728" s="154"/>
      <c r="BJ1728" s="154"/>
      <c r="BK1728" s="154"/>
      <c r="BL1728" s="154"/>
      <c r="BM1728" s="154"/>
      <c r="BN1728" s="154"/>
      <c r="BO1728" s="154"/>
      <c r="BP1728" s="154"/>
      <c r="BQ1728" s="154"/>
      <c r="BR1728" s="154"/>
      <c r="BS1728" s="154"/>
      <c r="BT1728" s="154"/>
      <c r="BU1728" s="154"/>
      <c r="BV1728" s="154"/>
      <c r="BW1728" s="154"/>
      <c r="BX1728" s="154"/>
      <c r="BY1728" s="154"/>
      <c r="BZ1728" s="154"/>
      <c r="CA1728" s="154"/>
      <c r="CB1728" s="154"/>
      <c r="CC1728" s="154"/>
      <c r="CD1728" s="154"/>
      <c r="CE1728" s="154"/>
      <c r="CF1728" s="154"/>
      <c r="CG1728" s="154"/>
      <c r="CH1728" s="154"/>
      <c r="CI1728" s="154"/>
      <c r="CJ1728" s="154"/>
      <c r="CK1728" s="154"/>
      <c r="CL1728" s="154"/>
      <c r="CM1728" s="154"/>
      <c r="CN1728" s="154"/>
      <c r="CO1728" s="154"/>
      <c r="CP1728" s="154"/>
      <c r="CQ1728" s="154"/>
      <c r="CR1728" s="154"/>
      <c r="CS1728" s="154"/>
      <c r="CT1728" s="154"/>
      <c r="CU1728" s="154"/>
      <c r="CV1728" s="154"/>
      <c r="CW1728" s="154"/>
      <c r="CX1728" s="154"/>
      <c r="CY1728" s="154"/>
      <c r="CZ1728" s="154"/>
      <c r="DA1728" s="154"/>
      <c r="DB1728" s="154"/>
      <c r="DC1728" s="154"/>
      <c r="DD1728" s="154"/>
      <c r="DE1728" s="154"/>
      <c r="DF1728" s="154"/>
      <c r="DG1728" s="154"/>
      <c r="DH1728" s="154"/>
      <c r="DI1728" s="154"/>
      <c r="DJ1728" s="154"/>
      <c r="DK1728" s="154"/>
      <c r="DL1728" s="154"/>
      <c r="DM1728" s="154"/>
      <c r="DN1728" s="154"/>
      <c r="DO1728" s="154"/>
      <c r="DP1728" s="154"/>
      <c r="DQ1728" s="154"/>
      <c r="DR1728" s="154"/>
      <c r="DS1728" s="154"/>
      <c r="DT1728" s="154"/>
      <c r="DU1728" s="154"/>
      <c r="DV1728" s="154"/>
      <c r="DW1728" s="154"/>
      <c r="DX1728" s="154"/>
      <c r="DY1728" s="154"/>
      <c r="DZ1728" s="154"/>
      <c r="EA1728" s="154"/>
      <c r="EB1728" s="154"/>
      <c r="EC1728" s="154"/>
      <c r="ED1728" s="154"/>
      <c r="EE1728" s="154"/>
      <c r="EF1728" s="154"/>
      <c r="EG1728" s="154"/>
      <c r="EH1728" s="154"/>
      <c r="EI1728" s="154"/>
      <c r="EJ1728" s="154"/>
      <c r="EK1728" s="154"/>
      <c r="EL1728" s="154"/>
      <c r="EM1728" s="154"/>
      <c r="EN1728" s="154"/>
      <c r="EO1728" s="154"/>
      <c r="EP1728" s="154"/>
      <c r="EQ1728" s="154"/>
      <c r="ER1728" s="154"/>
      <c r="ES1728" s="154"/>
      <c r="ET1728" s="154"/>
      <c r="EU1728" s="154"/>
      <c r="EV1728" s="154"/>
    </row>
    <row r="1729" spans="32:152" ht="12.75">
      <c r="AF1729" s="154"/>
      <c r="AG1729" s="154"/>
      <c r="AH1729" s="154"/>
      <c r="AI1729" s="154"/>
      <c r="AJ1729" s="154"/>
      <c r="AK1729" s="154"/>
      <c r="AL1729" s="154"/>
      <c r="AM1729" s="154"/>
      <c r="AN1729" s="154"/>
      <c r="AO1729" s="154"/>
      <c r="AP1729" s="154"/>
      <c r="AQ1729" s="154"/>
      <c r="AR1729" s="154"/>
      <c r="AS1729" s="154"/>
      <c r="AT1729" s="154"/>
      <c r="AU1729" s="154"/>
      <c r="AV1729" s="154"/>
      <c r="AW1729" s="154"/>
      <c r="AX1729" s="154"/>
      <c r="AY1729" s="154"/>
      <c r="AZ1729" s="154"/>
      <c r="BA1729" s="154"/>
      <c r="BB1729" s="154"/>
      <c r="BC1729" s="154"/>
      <c r="BD1729" s="154"/>
      <c r="BE1729" s="154"/>
      <c r="BF1729" s="154"/>
      <c r="BG1729" s="154"/>
      <c r="BH1729" s="154"/>
      <c r="BI1729" s="154"/>
      <c r="BJ1729" s="154"/>
      <c r="BK1729" s="154"/>
      <c r="BL1729" s="154"/>
      <c r="BM1729" s="154"/>
      <c r="BN1729" s="154"/>
      <c r="BO1729" s="154"/>
      <c r="BP1729" s="154"/>
      <c r="BQ1729" s="154"/>
      <c r="BR1729" s="154"/>
      <c r="BS1729" s="154"/>
      <c r="BT1729" s="154"/>
      <c r="BU1729" s="154"/>
      <c r="BV1729" s="154"/>
      <c r="BW1729" s="154"/>
      <c r="BX1729" s="154"/>
      <c r="BY1729" s="154"/>
      <c r="BZ1729" s="154"/>
      <c r="CA1729" s="154"/>
      <c r="CB1729" s="154"/>
      <c r="CC1729" s="154"/>
      <c r="CD1729" s="154"/>
      <c r="CE1729" s="154"/>
      <c r="CF1729" s="154"/>
      <c r="CG1729" s="154"/>
      <c r="CH1729" s="154"/>
      <c r="CI1729" s="154"/>
      <c r="CJ1729" s="154"/>
      <c r="CK1729" s="154"/>
      <c r="CL1729" s="154"/>
      <c r="CM1729" s="154"/>
      <c r="CN1729" s="154"/>
      <c r="CO1729" s="154"/>
      <c r="CP1729" s="154"/>
      <c r="CQ1729" s="154"/>
      <c r="CR1729" s="154"/>
      <c r="CS1729" s="154"/>
      <c r="CT1729" s="154"/>
      <c r="CU1729" s="154"/>
      <c r="CV1729" s="154"/>
      <c r="CW1729" s="154"/>
      <c r="CX1729" s="154"/>
      <c r="CY1729" s="154"/>
      <c r="CZ1729" s="154"/>
      <c r="DA1729" s="154"/>
      <c r="DB1729" s="154"/>
      <c r="DC1729" s="154"/>
      <c r="DD1729" s="154"/>
      <c r="DE1729" s="154"/>
      <c r="DF1729" s="154"/>
      <c r="DG1729" s="154"/>
      <c r="DH1729" s="154"/>
      <c r="DI1729" s="154"/>
      <c r="DJ1729" s="154"/>
      <c r="DK1729" s="154"/>
      <c r="DL1729" s="154"/>
      <c r="DM1729" s="154"/>
      <c r="DN1729" s="154"/>
      <c r="DO1729" s="154"/>
      <c r="DP1729" s="154"/>
      <c r="DQ1729" s="154"/>
      <c r="DR1729" s="154"/>
      <c r="DS1729" s="154"/>
      <c r="DT1729" s="154"/>
      <c r="DU1729" s="154"/>
      <c r="DV1729" s="154"/>
      <c r="DW1729" s="154"/>
      <c r="DX1729" s="154"/>
      <c r="DY1729" s="154"/>
      <c r="DZ1729" s="154"/>
      <c r="EA1729" s="154"/>
      <c r="EB1729" s="154"/>
      <c r="EC1729" s="154"/>
      <c r="ED1729" s="154"/>
      <c r="EE1729" s="154"/>
      <c r="EF1729" s="154"/>
      <c r="EG1729" s="154"/>
      <c r="EH1729" s="154"/>
      <c r="EI1729" s="154"/>
      <c r="EJ1729" s="154"/>
      <c r="EK1729" s="154"/>
      <c r="EL1729" s="154"/>
      <c r="EM1729" s="154"/>
      <c r="EN1729" s="154"/>
      <c r="EO1729" s="154"/>
      <c r="EP1729" s="154"/>
      <c r="EQ1729" s="154"/>
      <c r="ER1729" s="154"/>
      <c r="ES1729" s="154"/>
      <c r="ET1729" s="154"/>
      <c r="EU1729" s="154"/>
      <c r="EV1729" s="154"/>
    </row>
    <row r="1730" spans="32:152" ht="12.75">
      <c r="AF1730" s="154"/>
      <c r="AG1730" s="154"/>
      <c r="AH1730" s="154"/>
      <c r="AI1730" s="154"/>
      <c r="AJ1730" s="154"/>
      <c r="AK1730" s="154"/>
      <c r="AL1730" s="154"/>
      <c r="AM1730" s="154"/>
      <c r="AN1730" s="154"/>
      <c r="AO1730" s="154"/>
      <c r="AP1730" s="154"/>
      <c r="AQ1730" s="154"/>
      <c r="AR1730" s="154"/>
      <c r="AS1730" s="154"/>
      <c r="AT1730" s="154"/>
      <c r="AU1730" s="154"/>
      <c r="AV1730" s="154"/>
      <c r="AW1730" s="154"/>
      <c r="AX1730" s="154"/>
      <c r="AY1730" s="154"/>
      <c r="AZ1730" s="154"/>
      <c r="BA1730" s="154"/>
      <c r="BB1730" s="154"/>
      <c r="BC1730" s="154"/>
      <c r="BD1730" s="154"/>
      <c r="BE1730" s="154"/>
      <c r="BF1730" s="154"/>
      <c r="BG1730" s="154"/>
      <c r="BH1730" s="154"/>
      <c r="BI1730" s="154"/>
      <c r="BJ1730" s="154"/>
      <c r="BK1730" s="154"/>
      <c r="BL1730" s="154"/>
      <c r="BM1730" s="154"/>
      <c r="BN1730" s="154"/>
      <c r="BO1730" s="154"/>
      <c r="BP1730" s="154"/>
      <c r="BQ1730" s="154"/>
      <c r="BR1730" s="154"/>
      <c r="BS1730" s="154"/>
      <c r="BT1730" s="154"/>
      <c r="BU1730" s="154"/>
      <c r="BV1730" s="154"/>
      <c r="BW1730" s="154"/>
      <c r="BX1730" s="154"/>
      <c r="BY1730" s="154"/>
      <c r="BZ1730" s="154"/>
      <c r="CA1730" s="154"/>
      <c r="CB1730" s="154"/>
      <c r="CC1730" s="154"/>
      <c r="CD1730" s="154"/>
      <c r="CE1730" s="154"/>
      <c r="CF1730" s="154"/>
      <c r="CG1730" s="154"/>
      <c r="CH1730" s="154"/>
      <c r="CI1730" s="154"/>
      <c r="CJ1730" s="154"/>
      <c r="CK1730" s="154"/>
      <c r="CL1730" s="154"/>
      <c r="CM1730" s="154"/>
      <c r="CN1730" s="154"/>
      <c r="CO1730" s="154"/>
      <c r="CP1730" s="154"/>
      <c r="CQ1730" s="154"/>
      <c r="CR1730" s="154"/>
      <c r="CS1730" s="154"/>
      <c r="CT1730" s="154"/>
      <c r="CU1730" s="154"/>
      <c r="CV1730" s="154"/>
      <c r="CW1730" s="154"/>
      <c r="CX1730" s="154"/>
      <c r="CY1730" s="154"/>
      <c r="CZ1730" s="154"/>
      <c r="DA1730" s="154"/>
      <c r="DB1730" s="154"/>
      <c r="DC1730" s="154"/>
      <c r="DD1730" s="154"/>
      <c r="DE1730" s="154"/>
      <c r="DF1730" s="154"/>
      <c r="DG1730" s="154"/>
      <c r="DH1730" s="154"/>
      <c r="DI1730" s="154"/>
      <c r="DJ1730" s="154"/>
      <c r="DK1730" s="154"/>
      <c r="DL1730" s="154"/>
      <c r="DM1730" s="154"/>
      <c r="DN1730" s="154"/>
      <c r="DO1730" s="154"/>
      <c r="DP1730" s="154"/>
      <c r="DQ1730" s="154"/>
      <c r="DR1730" s="154"/>
      <c r="DS1730" s="154"/>
      <c r="DT1730" s="154"/>
      <c r="DU1730" s="154"/>
      <c r="DV1730" s="154"/>
      <c r="DW1730" s="154"/>
      <c r="DX1730" s="154"/>
      <c r="DY1730" s="154"/>
      <c r="DZ1730" s="154"/>
      <c r="EA1730" s="154"/>
      <c r="EB1730" s="154"/>
      <c r="EC1730" s="154"/>
      <c r="ED1730" s="154"/>
      <c r="EE1730" s="154"/>
      <c r="EF1730" s="154"/>
      <c r="EG1730" s="154"/>
      <c r="EH1730" s="154"/>
      <c r="EI1730" s="154"/>
      <c r="EJ1730" s="154"/>
      <c r="EK1730" s="154"/>
      <c r="EL1730" s="154"/>
      <c r="EM1730" s="154"/>
      <c r="EN1730" s="154"/>
      <c r="EO1730" s="154"/>
      <c r="EP1730" s="154"/>
      <c r="EQ1730" s="154"/>
      <c r="ER1730" s="154"/>
      <c r="ES1730" s="154"/>
      <c r="ET1730" s="154"/>
      <c r="EU1730" s="154"/>
      <c r="EV1730" s="154"/>
    </row>
    <row r="1731" spans="32:152" ht="12.75">
      <c r="AF1731" s="154"/>
      <c r="AG1731" s="154"/>
      <c r="AH1731" s="154"/>
      <c r="AI1731" s="154"/>
      <c r="AJ1731" s="154"/>
      <c r="AK1731" s="154"/>
      <c r="AL1731" s="154"/>
      <c r="AM1731" s="154"/>
      <c r="AN1731" s="154"/>
      <c r="AO1731" s="154"/>
      <c r="AP1731" s="154"/>
      <c r="AQ1731" s="154"/>
      <c r="AR1731" s="154"/>
      <c r="AS1731" s="154"/>
      <c r="AT1731" s="154"/>
      <c r="AU1731" s="154"/>
      <c r="AV1731" s="154"/>
      <c r="AW1731" s="154"/>
      <c r="AX1731" s="154"/>
      <c r="AY1731" s="154"/>
      <c r="AZ1731" s="154"/>
      <c r="BA1731" s="154"/>
      <c r="BB1731" s="154"/>
      <c r="BC1731" s="154"/>
      <c r="BD1731" s="154"/>
      <c r="BE1731" s="154"/>
      <c r="BF1731" s="154"/>
      <c r="BG1731" s="154"/>
      <c r="BH1731" s="154"/>
      <c r="BI1731" s="154"/>
      <c r="BJ1731" s="154"/>
      <c r="BK1731" s="154"/>
      <c r="BL1731" s="154"/>
      <c r="BM1731" s="154"/>
      <c r="BN1731" s="154"/>
      <c r="BO1731" s="154"/>
      <c r="BP1731" s="154"/>
      <c r="BQ1731" s="154"/>
      <c r="BR1731" s="154"/>
      <c r="BS1731" s="154"/>
      <c r="BT1731" s="154"/>
      <c r="BU1731" s="154"/>
      <c r="BV1731" s="154"/>
      <c r="BW1731" s="154"/>
      <c r="BX1731" s="154"/>
      <c r="BY1731" s="154"/>
      <c r="BZ1731" s="154"/>
      <c r="CA1731" s="154"/>
      <c r="CB1731" s="154"/>
      <c r="CC1731" s="154"/>
      <c r="CD1731" s="154"/>
      <c r="CE1731" s="154"/>
      <c r="CF1731" s="154"/>
      <c r="CG1731" s="154"/>
      <c r="CH1731" s="154"/>
      <c r="CI1731" s="154"/>
      <c r="CJ1731" s="154"/>
      <c r="CK1731" s="154"/>
      <c r="CL1731" s="154"/>
      <c r="CM1731" s="154"/>
      <c r="CN1731" s="154"/>
      <c r="CO1731" s="154"/>
      <c r="CP1731" s="154"/>
      <c r="CQ1731" s="154"/>
      <c r="CR1731" s="154"/>
      <c r="CS1731" s="154"/>
      <c r="CT1731" s="154"/>
      <c r="CU1731" s="154"/>
      <c r="CV1731" s="154"/>
      <c r="CW1731" s="154"/>
      <c r="CX1731" s="154"/>
      <c r="CY1731" s="154"/>
      <c r="CZ1731" s="154"/>
      <c r="DA1731" s="154"/>
      <c r="DB1731" s="154"/>
      <c r="DC1731" s="154"/>
      <c r="DD1731" s="154"/>
      <c r="DE1731" s="154"/>
      <c r="DF1731" s="154"/>
      <c r="DG1731" s="154"/>
      <c r="DH1731" s="154"/>
      <c r="DI1731" s="154"/>
      <c r="DJ1731" s="154"/>
      <c r="DK1731" s="154"/>
      <c r="DL1731" s="154"/>
      <c r="DM1731" s="154"/>
      <c r="DN1731" s="154"/>
      <c r="DO1731" s="154"/>
      <c r="DP1731" s="154"/>
      <c r="DQ1731" s="154"/>
      <c r="DR1731" s="154"/>
      <c r="DS1731" s="154"/>
      <c r="DT1731" s="154"/>
      <c r="DU1731" s="154"/>
      <c r="DV1731" s="154"/>
      <c r="DW1731" s="154"/>
      <c r="DX1731" s="154"/>
      <c r="DY1731" s="154"/>
      <c r="DZ1731" s="154"/>
      <c r="EA1731" s="154"/>
      <c r="EB1731" s="154"/>
      <c r="EC1731" s="154"/>
      <c r="ED1731" s="154"/>
      <c r="EE1731" s="154"/>
      <c r="EF1731" s="154"/>
      <c r="EG1731" s="154"/>
      <c r="EH1731" s="154"/>
      <c r="EI1731" s="154"/>
      <c r="EJ1731" s="154"/>
      <c r="EK1731" s="154"/>
      <c r="EL1731" s="154"/>
      <c r="EM1731" s="154"/>
      <c r="EN1731" s="154"/>
      <c r="EO1731" s="154"/>
      <c r="EP1731" s="154"/>
      <c r="EQ1731" s="154"/>
      <c r="ER1731" s="154"/>
      <c r="ES1731" s="154"/>
      <c r="ET1731" s="154"/>
      <c r="EU1731" s="154"/>
      <c r="EV1731" s="154"/>
    </row>
    <row r="1732" spans="32:152" ht="12.75">
      <c r="AF1732" s="154"/>
      <c r="AG1732" s="154"/>
      <c r="AH1732" s="154"/>
      <c r="AI1732" s="154"/>
      <c r="AJ1732" s="154"/>
      <c r="AK1732" s="154"/>
      <c r="AL1732" s="154"/>
      <c r="AM1732" s="154"/>
      <c r="AN1732" s="154"/>
      <c r="AO1732" s="154"/>
      <c r="AP1732" s="154"/>
      <c r="AQ1732" s="154"/>
      <c r="AR1732" s="154"/>
      <c r="AS1732" s="154"/>
      <c r="AT1732" s="154"/>
      <c r="AU1732" s="154"/>
      <c r="AV1732" s="154"/>
      <c r="AW1732" s="154"/>
      <c r="AX1732" s="154"/>
      <c r="AY1732" s="154"/>
      <c r="AZ1732" s="154"/>
      <c r="BA1732" s="154"/>
      <c r="BB1732" s="154"/>
      <c r="BC1732" s="154"/>
      <c r="BD1732" s="154"/>
      <c r="BE1732" s="154"/>
      <c r="BF1732" s="154"/>
      <c r="BG1732" s="154"/>
      <c r="BH1732" s="154"/>
      <c r="BI1732" s="154"/>
      <c r="BJ1732" s="154"/>
      <c r="BK1732" s="154"/>
      <c r="BL1732" s="154"/>
      <c r="BM1732" s="154"/>
      <c r="BN1732" s="154"/>
      <c r="BO1732" s="154"/>
      <c r="BP1732" s="154"/>
      <c r="BQ1732" s="154"/>
      <c r="BR1732" s="154"/>
      <c r="BS1732" s="154"/>
      <c r="BT1732" s="154"/>
      <c r="BU1732" s="154"/>
      <c r="BV1732" s="154"/>
      <c r="BW1732" s="154"/>
      <c r="BX1732" s="154"/>
      <c r="BY1732" s="154"/>
      <c r="BZ1732" s="154"/>
      <c r="CA1732" s="154"/>
      <c r="CB1732" s="154"/>
      <c r="CC1732" s="154"/>
      <c r="CD1732" s="154"/>
      <c r="CE1732" s="154"/>
      <c r="CF1732" s="154"/>
      <c r="CG1732" s="154"/>
      <c r="CH1732" s="154"/>
      <c r="CI1732" s="154"/>
      <c r="CJ1732" s="154"/>
      <c r="CK1732" s="154"/>
      <c r="CL1732" s="154"/>
      <c r="CM1732" s="154"/>
      <c r="CN1732" s="154"/>
      <c r="CO1732" s="154"/>
      <c r="CP1732" s="154"/>
      <c r="CQ1732" s="154"/>
      <c r="CR1732" s="154"/>
      <c r="CS1732" s="154"/>
      <c r="CT1732" s="154"/>
      <c r="CU1732" s="154"/>
      <c r="CV1732" s="154"/>
      <c r="CW1732" s="154"/>
      <c r="CX1732" s="154"/>
      <c r="CY1732" s="154"/>
      <c r="CZ1732" s="154"/>
      <c r="DA1732" s="154"/>
      <c r="DB1732" s="154"/>
      <c r="DC1732" s="154"/>
      <c r="DD1732" s="154"/>
      <c r="DE1732" s="154"/>
      <c r="DF1732" s="154"/>
      <c r="DG1732" s="154"/>
      <c r="DH1732" s="154"/>
      <c r="DI1732" s="154"/>
      <c r="DJ1732" s="154"/>
      <c r="DK1732" s="154"/>
      <c r="DL1732" s="154"/>
      <c r="DM1732" s="154"/>
      <c r="DN1732" s="154"/>
      <c r="DO1732" s="154"/>
      <c r="DP1732" s="154"/>
      <c r="DQ1732" s="154"/>
      <c r="DR1732" s="154"/>
      <c r="DS1732" s="154"/>
      <c r="DT1732" s="154"/>
      <c r="DU1732" s="154"/>
      <c r="DV1732" s="154"/>
      <c r="DW1732" s="154"/>
      <c r="DX1732" s="154"/>
      <c r="DY1732" s="154"/>
      <c r="DZ1732" s="154"/>
      <c r="EA1732" s="154"/>
      <c r="EB1732" s="154"/>
      <c r="EC1732" s="154"/>
      <c r="ED1732" s="154"/>
      <c r="EE1732" s="154"/>
      <c r="EF1732" s="154"/>
      <c r="EG1732" s="154"/>
      <c r="EH1732" s="154"/>
      <c r="EI1732" s="154"/>
      <c r="EJ1732" s="154"/>
      <c r="EK1732" s="154"/>
      <c r="EL1732" s="154"/>
      <c r="EM1732" s="154"/>
      <c r="EN1732" s="154"/>
      <c r="EO1732" s="154"/>
      <c r="EP1732" s="154"/>
      <c r="EQ1732" s="154"/>
      <c r="ER1732" s="154"/>
      <c r="ES1732" s="154"/>
      <c r="ET1732" s="154"/>
      <c r="EU1732" s="154"/>
      <c r="EV1732" s="154"/>
    </row>
    <row r="1733" spans="32:152" ht="12.75">
      <c r="AF1733" s="154"/>
      <c r="AG1733" s="154"/>
      <c r="AH1733" s="154"/>
      <c r="AI1733" s="154"/>
      <c r="AJ1733" s="154"/>
      <c r="AK1733" s="154"/>
      <c r="AL1733" s="154"/>
      <c r="AM1733" s="154"/>
      <c r="AN1733" s="154"/>
      <c r="AO1733" s="154"/>
      <c r="AP1733" s="154"/>
      <c r="AQ1733" s="154"/>
      <c r="AR1733" s="154"/>
      <c r="AS1733" s="154"/>
      <c r="AT1733" s="154"/>
      <c r="AU1733" s="154"/>
      <c r="AV1733" s="154"/>
      <c r="AW1733" s="154"/>
      <c r="AX1733" s="154"/>
      <c r="AY1733" s="154"/>
      <c r="AZ1733" s="154"/>
      <c r="BA1733" s="154"/>
      <c r="BB1733" s="154"/>
      <c r="BC1733" s="154"/>
      <c r="BD1733" s="154"/>
      <c r="BE1733" s="154"/>
      <c r="BF1733" s="154"/>
      <c r="BG1733" s="154"/>
      <c r="BH1733" s="154"/>
      <c r="BI1733" s="154"/>
      <c r="BJ1733" s="154"/>
      <c r="BK1733" s="154"/>
      <c r="BL1733" s="154"/>
      <c r="BM1733" s="154"/>
      <c r="BN1733" s="154"/>
      <c r="BO1733" s="154"/>
      <c r="BP1733" s="154"/>
      <c r="BQ1733" s="154"/>
      <c r="BR1733" s="154"/>
      <c r="BS1733" s="154"/>
      <c r="BT1733" s="154"/>
      <c r="BU1733" s="154"/>
      <c r="BV1733" s="154"/>
      <c r="BW1733" s="154"/>
      <c r="BX1733" s="154"/>
      <c r="BY1733" s="154"/>
      <c r="BZ1733" s="154"/>
      <c r="CA1733" s="154"/>
      <c r="CB1733" s="154"/>
      <c r="CC1733" s="154"/>
      <c r="CD1733" s="154"/>
      <c r="CE1733" s="154"/>
      <c r="CF1733" s="154"/>
      <c r="CG1733" s="154"/>
      <c r="CH1733" s="154"/>
      <c r="CI1733" s="154"/>
      <c r="CJ1733" s="154"/>
      <c r="CK1733" s="154"/>
      <c r="CL1733" s="154"/>
      <c r="CM1733" s="154"/>
      <c r="CN1733" s="154"/>
      <c r="CO1733" s="154"/>
      <c r="CP1733" s="154"/>
      <c r="CQ1733" s="154"/>
      <c r="CR1733" s="154"/>
      <c r="CS1733" s="154"/>
      <c r="CT1733" s="154"/>
      <c r="CU1733" s="154"/>
      <c r="CV1733" s="154"/>
      <c r="CW1733" s="154"/>
      <c r="CX1733" s="154"/>
      <c r="CY1733" s="154"/>
      <c r="CZ1733" s="154"/>
      <c r="DA1733" s="154"/>
      <c r="DB1733" s="154"/>
      <c r="DC1733" s="154"/>
      <c r="DD1733" s="154"/>
      <c r="DE1733" s="154"/>
      <c r="DF1733" s="154"/>
      <c r="DG1733" s="154"/>
      <c r="DH1733" s="154"/>
      <c r="DI1733" s="154"/>
      <c r="DJ1733" s="154"/>
      <c r="DK1733" s="154"/>
      <c r="DL1733" s="154"/>
      <c r="DM1733" s="154"/>
      <c r="DN1733" s="154"/>
      <c r="DO1733" s="154"/>
      <c r="DP1733" s="154"/>
      <c r="DQ1733" s="154"/>
      <c r="DR1733" s="154"/>
      <c r="DS1733" s="154"/>
      <c r="DT1733" s="154"/>
      <c r="DU1733" s="154"/>
      <c r="DV1733" s="154"/>
      <c r="DW1733" s="154"/>
      <c r="DX1733" s="154"/>
      <c r="DY1733" s="154"/>
      <c r="DZ1733" s="154"/>
      <c r="EA1733" s="154"/>
      <c r="EB1733" s="154"/>
      <c r="EC1733" s="154"/>
      <c r="ED1733" s="154"/>
      <c r="EE1733" s="154"/>
      <c r="EF1733" s="154"/>
      <c r="EG1733" s="154"/>
      <c r="EH1733" s="154"/>
      <c r="EI1733" s="154"/>
      <c r="EJ1733" s="154"/>
      <c r="EK1733" s="154"/>
      <c r="EL1733" s="154"/>
      <c r="EM1733" s="154"/>
      <c r="EN1733" s="154"/>
      <c r="EO1733" s="154"/>
      <c r="EP1733" s="154"/>
      <c r="EQ1733" s="154"/>
      <c r="ER1733" s="154"/>
      <c r="ES1733" s="154"/>
      <c r="ET1733" s="154"/>
      <c r="EU1733" s="154"/>
      <c r="EV1733" s="154"/>
    </row>
    <row r="1734" spans="32:152" ht="12.75">
      <c r="AF1734" s="154"/>
      <c r="AG1734" s="154"/>
      <c r="AH1734" s="154"/>
      <c r="AI1734" s="154"/>
      <c r="AJ1734" s="154"/>
      <c r="AK1734" s="154"/>
      <c r="AL1734" s="154"/>
      <c r="AM1734" s="154"/>
      <c r="AN1734" s="154"/>
      <c r="AO1734" s="154"/>
      <c r="AP1734" s="154"/>
      <c r="AQ1734" s="154"/>
      <c r="AR1734" s="154"/>
      <c r="AS1734" s="154"/>
      <c r="AT1734" s="154"/>
      <c r="AU1734" s="154"/>
      <c r="AV1734" s="154"/>
      <c r="AW1734" s="154"/>
      <c r="AX1734" s="154"/>
      <c r="AY1734" s="154"/>
      <c r="AZ1734" s="154"/>
      <c r="BA1734" s="154"/>
      <c r="BB1734" s="154"/>
      <c r="BC1734" s="154"/>
      <c r="BD1734" s="154"/>
      <c r="BE1734" s="154"/>
      <c r="BF1734" s="154"/>
      <c r="BG1734" s="154"/>
      <c r="BH1734" s="154"/>
      <c r="BI1734" s="154"/>
      <c r="BJ1734" s="154"/>
      <c r="BK1734" s="154"/>
      <c r="BL1734" s="154"/>
      <c r="BM1734" s="154"/>
      <c r="BN1734" s="154"/>
      <c r="BO1734" s="154"/>
      <c r="BP1734" s="154"/>
      <c r="BQ1734" s="154"/>
      <c r="BR1734" s="154"/>
      <c r="BS1734" s="154"/>
      <c r="BT1734" s="154"/>
      <c r="BU1734" s="154"/>
      <c r="BV1734" s="154"/>
      <c r="BW1734" s="154"/>
      <c r="BX1734" s="154"/>
      <c r="BY1734" s="154"/>
      <c r="BZ1734" s="154"/>
      <c r="CA1734" s="154"/>
      <c r="CB1734" s="154"/>
      <c r="CC1734" s="154"/>
      <c r="CD1734" s="154"/>
      <c r="CE1734" s="154"/>
      <c r="CF1734" s="154"/>
      <c r="CG1734" s="154"/>
      <c r="CH1734" s="154"/>
      <c r="CI1734" s="154"/>
      <c r="CJ1734" s="154"/>
      <c r="CK1734" s="154"/>
      <c r="CL1734" s="154"/>
      <c r="CM1734" s="154"/>
      <c r="CN1734" s="154"/>
      <c r="CO1734" s="154"/>
      <c r="CP1734" s="154"/>
      <c r="CQ1734" s="154"/>
      <c r="CR1734" s="154"/>
      <c r="CS1734" s="154"/>
      <c r="CT1734" s="154"/>
      <c r="CU1734" s="154"/>
      <c r="CV1734" s="154"/>
      <c r="CW1734" s="154"/>
      <c r="CX1734" s="154"/>
      <c r="CY1734" s="154"/>
      <c r="CZ1734" s="154"/>
      <c r="DA1734" s="154"/>
      <c r="DB1734" s="154"/>
      <c r="DC1734" s="154"/>
      <c r="DD1734" s="154"/>
      <c r="DE1734" s="154"/>
      <c r="DF1734" s="154"/>
      <c r="DG1734" s="154"/>
      <c r="DH1734" s="154"/>
      <c r="DI1734" s="154"/>
      <c r="DJ1734" s="154"/>
      <c r="DK1734" s="154"/>
      <c r="DL1734" s="154"/>
      <c r="DM1734" s="154"/>
      <c r="DN1734" s="154"/>
      <c r="DO1734" s="154"/>
      <c r="DP1734" s="154"/>
      <c r="DQ1734" s="154"/>
      <c r="DR1734" s="154"/>
      <c r="DS1734" s="154"/>
      <c r="DT1734" s="154"/>
      <c r="DU1734" s="154"/>
      <c r="DV1734" s="154"/>
      <c r="DW1734" s="154"/>
      <c r="DX1734" s="154"/>
      <c r="DY1734" s="154"/>
      <c r="DZ1734" s="154"/>
      <c r="EA1734" s="154"/>
      <c r="EB1734" s="154"/>
      <c r="EC1734" s="154"/>
      <c r="ED1734" s="154"/>
      <c r="EE1734" s="154"/>
      <c r="EF1734" s="154"/>
      <c r="EG1734" s="154"/>
      <c r="EH1734" s="154"/>
      <c r="EI1734" s="154"/>
      <c r="EJ1734" s="154"/>
      <c r="EK1734" s="154"/>
      <c r="EL1734" s="154"/>
      <c r="EM1734" s="154"/>
      <c r="EN1734" s="154"/>
      <c r="EO1734" s="154"/>
      <c r="EP1734" s="154"/>
      <c r="EQ1734" s="154"/>
      <c r="ER1734" s="154"/>
      <c r="ES1734" s="154"/>
      <c r="ET1734" s="154"/>
      <c r="EU1734" s="154"/>
      <c r="EV1734" s="154"/>
    </row>
    <row r="1735" spans="32:152" ht="12.75">
      <c r="AF1735" s="154"/>
      <c r="AG1735" s="154"/>
      <c r="AH1735" s="154"/>
      <c r="AI1735" s="154"/>
      <c r="AJ1735" s="154"/>
      <c r="AK1735" s="154"/>
      <c r="AL1735" s="154"/>
      <c r="AM1735" s="154"/>
      <c r="AN1735" s="154"/>
      <c r="AO1735" s="154"/>
      <c r="AP1735" s="154"/>
      <c r="AQ1735" s="154"/>
      <c r="AR1735" s="154"/>
      <c r="AS1735" s="154"/>
      <c r="AT1735" s="154"/>
      <c r="AU1735" s="154"/>
      <c r="AV1735" s="154"/>
      <c r="AW1735" s="154"/>
      <c r="AX1735" s="154"/>
      <c r="AY1735" s="154"/>
      <c r="AZ1735" s="154"/>
      <c r="BA1735" s="154"/>
      <c r="BB1735" s="154"/>
      <c r="BC1735" s="154"/>
      <c r="BD1735" s="154"/>
      <c r="BE1735" s="154"/>
      <c r="BF1735" s="154"/>
      <c r="BG1735" s="154"/>
      <c r="BH1735" s="154"/>
      <c r="BI1735" s="154"/>
      <c r="BJ1735" s="154"/>
      <c r="BK1735" s="154"/>
      <c r="BL1735" s="154"/>
      <c r="BM1735" s="154"/>
      <c r="BN1735" s="154"/>
      <c r="BO1735" s="154"/>
      <c r="BP1735" s="154"/>
      <c r="BQ1735" s="154"/>
      <c r="BR1735" s="154"/>
      <c r="BS1735" s="154"/>
      <c r="BT1735" s="154"/>
      <c r="BU1735" s="154"/>
      <c r="BV1735" s="154"/>
      <c r="BW1735" s="154"/>
      <c r="BX1735" s="154"/>
      <c r="BY1735" s="154"/>
      <c r="BZ1735" s="154"/>
      <c r="CA1735" s="154"/>
      <c r="CB1735" s="154"/>
      <c r="CC1735" s="154"/>
      <c r="CD1735" s="154"/>
      <c r="CE1735" s="154"/>
      <c r="CF1735" s="154"/>
      <c r="CG1735" s="154"/>
      <c r="CH1735" s="154"/>
      <c r="CI1735" s="154"/>
      <c r="CJ1735" s="154"/>
      <c r="CK1735" s="154"/>
      <c r="CL1735" s="154"/>
      <c r="CM1735" s="154"/>
      <c r="CN1735" s="154"/>
      <c r="CO1735" s="154"/>
      <c r="CP1735" s="154"/>
      <c r="CQ1735" s="154"/>
      <c r="CR1735" s="154"/>
      <c r="CS1735" s="154"/>
      <c r="CT1735" s="154"/>
      <c r="CU1735" s="154"/>
      <c r="CV1735" s="154"/>
      <c r="CW1735" s="154"/>
      <c r="CX1735" s="154"/>
      <c r="CY1735" s="154"/>
      <c r="CZ1735" s="154"/>
      <c r="DA1735" s="154"/>
      <c r="DB1735" s="154"/>
      <c r="DC1735" s="154"/>
      <c r="DD1735" s="154"/>
      <c r="DE1735" s="154"/>
      <c r="DF1735" s="154"/>
      <c r="DG1735" s="154"/>
      <c r="DH1735" s="154"/>
      <c r="DI1735" s="154"/>
      <c r="DJ1735" s="154"/>
      <c r="DK1735" s="154"/>
      <c r="DL1735" s="154"/>
      <c r="DM1735" s="154"/>
      <c r="DN1735" s="154"/>
      <c r="DO1735" s="154"/>
      <c r="DP1735" s="154"/>
      <c r="DQ1735" s="154"/>
      <c r="DR1735" s="154"/>
      <c r="DS1735" s="154"/>
      <c r="DT1735" s="154"/>
      <c r="DU1735" s="154"/>
      <c r="DV1735" s="154"/>
      <c r="DW1735" s="154"/>
      <c r="DX1735" s="154"/>
      <c r="DY1735" s="154"/>
      <c r="DZ1735" s="154"/>
      <c r="EA1735" s="154"/>
      <c r="EB1735" s="154"/>
      <c r="EC1735" s="154"/>
      <c r="ED1735" s="154"/>
      <c r="EE1735" s="154"/>
      <c r="EF1735" s="154"/>
      <c r="EG1735" s="154"/>
      <c r="EH1735" s="154"/>
      <c r="EI1735" s="154"/>
      <c r="EJ1735" s="154"/>
      <c r="EK1735" s="154"/>
      <c r="EL1735" s="154"/>
      <c r="EM1735" s="154"/>
      <c r="EN1735" s="154"/>
      <c r="EO1735" s="154"/>
      <c r="EP1735" s="154"/>
      <c r="EQ1735" s="154"/>
      <c r="ER1735" s="154"/>
      <c r="ES1735" s="154"/>
      <c r="ET1735" s="154"/>
      <c r="EU1735" s="154"/>
      <c r="EV1735" s="154"/>
    </row>
    <row r="1736" spans="32:152" ht="12.75">
      <c r="AF1736" s="154"/>
      <c r="AG1736" s="154"/>
      <c r="AH1736" s="154"/>
      <c r="AI1736" s="154"/>
      <c r="AJ1736" s="154"/>
      <c r="AK1736" s="154"/>
      <c r="AL1736" s="154"/>
      <c r="AM1736" s="154"/>
      <c r="AN1736" s="154"/>
      <c r="AO1736" s="154"/>
      <c r="AP1736" s="154"/>
      <c r="AQ1736" s="154"/>
      <c r="AR1736" s="154"/>
      <c r="AS1736" s="154"/>
      <c r="AT1736" s="154"/>
      <c r="AU1736" s="154"/>
      <c r="AV1736" s="154"/>
      <c r="AW1736" s="154"/>
      <c r="AX1736" s="154"/>
      <c r="AY1736" s="154"/>
      <c r="AZ1736" s="154"/>
      <c r="BA1736" s="154"/>
      <c r="BB1736" s="154"/>
      <c r="BC1736" s="154"/>
      <c r="BD1736" s="154"/>
      <c r="BE1736" s="154"/>
      <c r="BF1736" s="154"/>
      <c r="BG1736" s="154"/>
      <c r="BH1736" s="154"/>
      <c r="BI1736" s="154"/>
      <c r="BJ1736" s="154"/>
      <c r="BK1736" s="154"/>
      <c r="BL1736" s="154"/>
      <c r="BM1736" s="154"/>
      <c r="BN1736" s="154"/>
      <c r="BO1736" s="154"/>
      <c r="BP1736" s="154"/>
      <c r="BQ1736" s="154"/>
      <c r="BR1736" s="154"/>
      <c r="BS1736" s="154"/>
      <c r="BT1736" s="154"/>
      <c r="BU1736" s="154"/>
      <c r="BV1736" s="154"/>
      <c r="BW1736" s="154"/>
      <c r="BX1736" s="154"/>
      <c r="BY1736" s="154"/>
      <c r="BZ1736" s="154"/>
      <c r="CA1736" s="154"/>
      <c r="CB1736" s="154"/>
      <c r="CC1736" s="154"/>
      <c r="CD1736" s="154"/>
      <c r="CE1736" s="154"/>
      <c r="CF1736" s="154"/>
      <c r="CG1736" s="154"/>
      <c r="CH1736" s="154"/>
      <c r="CI1736" s="154"/>
      <c r="CJ1736" s="154"/>
      <c r="CK1736" s="154"/>
      <c r="CL1736" s="154"/>
      <c r="CM1736" s="154"/>
      <c r="CN1736" s="154"/>
      <c r="CO1736" s="154"/>
      <c r="CP1736" s="154"/>
      <c r="CQ1736" s="154"/>
      <c r="CR1736" s="154"/>
      <c r="CS1736" s="154"/>
      <c r="CT1736" s="154"/>
      <c r="CU1736" s="154"/>
      <c r="CV1736" s="154"/>
      <c r="CW1736" s="154"/>
      <c r="CX1736" s="154"/>
      <c r="CY1736" s="154"/>
      <c r="CZ1736" s="154"/>
      <c r="DA1736" s="154"/>
      <c r="DB1736" s="154"/>
      <c r="DC1736" s="154"/>
      <c r="DD1736" s="154"/>
      <c r="DE1736" s="154"/>
      <c r="DF1736" s="154"/>
      <c r="DG1736" s="154"/>
      <c r="DH1736" s="154"/>
      <c r="DI1736" s="154"/>
      <c r="DJ1736" s="154"/>
      <c r="DK1736" s="154"/>
      <c r="DL1736" s="154"/>
      <c r="DM1736" s="154"/>
      <c r="DN1736" s="154"/>
      <c r="DO1736" s="154"/>
      <c r="DP1736" s="154"/>
      <c r="DQ1736" s="154"/>
      <c r="DR1736" s="154"/>
      <c r="DS1736" s="154"/>
      <c r="DT1736" s="154"/>
      <c r="DU1736" s="154"/>
      <c r="DV1736" s="154"/>
      <c r="DW1736" s="154"/>
      <c r="DX1736" s="154"/>
      <c r="DY1736" s="154"/>
      <c r="DZ1736" s="154"/>
      <c r="EA1736" s="154"/>
      <c r="EB1736" s="154"/>
      <c r="EC1736" s="154"/>
      <c r="ED1736" s="154"/>
      <c r="EE1736" s="154"/>
      <c r="EF1736" s="154"/>
      <c r="EG1736" s="154"/>
      <c r="EH1736" s="154"/>
      <c r="EI1736" s="154"/>
      <c r="EJ1736" s="154"/>
      <c r="EK1736" s="154"/>
      <c r="EL1736" s="154"/>
      <c r="EM1736" s="154"/>
      <c r="EN1736" s="154"/>
      <c r="EO1736" s="154"/>
      <c r="EP1736" s="154"/>
      <c r="EQ1736" s="154"/>
      <c r="ER1736" s="154"/>
      <c r="ES1736" s="154"/>
      <c r="ET1736" s="154"/>
      <c r="EU1736" s="154"/>
      <c r="EV1736" s="154"/>
    </row>
    <row r="1737" spans="32:152" ht="12.75">
      <c r="AF1737" s="154"/>
      <c r="AG1737" s="154"/>
      <c r="AH1737" s="154"/>
      <c r="AI1737" s="154"/>
      <c r="AJ1737" s="154"/>
      <c r="AK1737" s="154"/>
      <c r="AL1737" s="154"/>
      <c r="AM1737" s="154"/>
      <c r="AN1737" s="154"/>
      <c r="AO1737" s="154"/>
      <c r="AP1737" s="154"/>
      <c r="AQ1737" s="154"/>
      <c r="AR1737" s="154"/>
      <c r="AS1737" s="154"/>
      <c r="AT1737" s="154"/>
      <c r="AU1737" s="154"/>
      <c r="AV1737" s="154"/>
      <c r="AW1737" s="154"/>
      <c r="AX1737" s="154"/>
      <c r="AY1737" s="154"/>
      <c r="AZ1737" s="154"/>
      <c r="BA1737" s="154"/>
      <c r="BB1737" s="154"/>
      <c r="BC1737" s="154"/>
      <c r="BD1737" s="154"/>
      <c r="BE1737" s="154"/>
      <c r="BF1737" s="154"/>
      <c r="BG1737" s="154"/>
      <c r="BH1737" s="154"/>
      <c r="BI1737" s="154"/>
      <c r="BJ1737" s="154"/>
      <c r="BK1737" s="154"/>
      <c r="BL1737" s="154"/>
      <c r="BM1737" s="154"/>
      <c r="BN1737" s="154"/>
      <c r="BO1737" s="154"/>
      <c r="BP1737" s="154"/>
      <c r="BQ1737" s="154"/>
      <c r="BR1737" s="154"/>
      <c r="BS1737" s="154"/>
      <c r="BT1737" s="154"/>
      <c r="BU1737" s="154"/>
      <c r="BV1737" s="154"/>
      <c r="BW1737" s="154"/>
      <c r="BX1737" s="154"/>
      <c r="BY1737" s="154"/>
      <c r="BZ1737" s="154"/>
      <c r="CA1737" s="154"/>
      <c r="CB1737" s="154"/>
      <c r="CC1737" s="154"/>
      <c r="CD1737" s="154"/>
      <c r="CE1737" s="154"/>
      <c r="CF1737" s="154"/>
      <c r="CG1737" s="154"/>
      <c r="CH1737" s="154"/>
      <c r="CI1737" s="154"/>
      <c r="CJ1737" s="154"/>
      <c r="CK1737" s="154"/>
      <c r="CL1737" s="154"/>
      <c r="CM1737" s="154"/>
      <c r="CN1737" s="154"/>
      <c r="CO1737" s="154"/>
      <c r="CP1737" s="154"/>
      <c r="CQ1737" s="154"/>
      <c r="CR1737" s="154"/>
      <c r="CS1737" s="154"/>
      <c r="CT1737" s="154"/>
      <c r="CU1737" s="154"/>
      <c r="CV1737" s="154"/>
      <c r="CW1737" s="154"/>
      <c r="CX1737" s="154"/>
      <c r="CY1737" s="154"/>
      <c r="CZ1737" s="154"/>
      <c r="DA1737" s="154"/>
      <c r="DB1737" s="154"/>
      <c r="DC1737" s="154"/>
      <c r="DD1737" s="154"/>
      <c r="DE1737" s="154"/>
      <c r="DF1737" s="154"/>
      <c r="DG1737" s="154"/>
      <c r="DH1737" s="154"/>
      <c r="DI1737" s="154"/>
      <c r="DJ1737" s="154"/>
      <c r="DK1737" s="154"/>
      <c r="DL1737" s="154"/>
      <c r="DM1737" s="154"/>
      <c r="DN1737" s="154"/>
      <c r="DO1737" s="154"/>
      <c r="DP1737" s="154"/>
      <c r="DQ1737" s="154"/>
      <c r="DR1737" s="154"/>
      <c r="DS1737" s="154"/>
      <c r="DT1737" s="154"/>
      <c r="DU1737" s="154"/>
      <c r="DV1737" s="154"/>
      <c r="DW1737" s="154"/>
      <c r="DX1737" s="154"/>
      <c r="DY1737" s="154"/>
      <c r="DZ1737" s="154"/>
      <c r="EA1737" s="154"/>
      <c r="EB1737" s="154"/>
      <c r="EC1737" s="154"/>
      <c r="ED1737" s="154"/>
      <c r="EE1737" s="154"/>
      <c r="EF1737" s="154"/>
      <c r="EG1737" s="154"/>
      <c r="EH1737" s="154"/>
      <c r="EI1737" s="154"/>
      <c r="EJ1737" s="154"/>
      <c r="EK1737" s="154"/>
      <c r="EL1737" s="154"/>
      <c r="EM1737" s="154"/>
      <c r="EN1737" s="154"/>
      <c r="EO1737" s="154"/>
      <c r="EP1737" s="154"/>
      <c r="EQ1737" s="154"/>
      <c r="ER1737" s="154"/>
      <c r="ES1737" s="154"/>
      <c r="ET1737" s="154"/>
      <c r="EU1737" s="154"/>
      <c r="EV1737" s="154"/>
    </row>
    <row r="1738" spans="32:152" ht="12.75">
      <c r="AF1738" s="154"/>
      <c r="AG1738" s="154"/>
      <c r="AH1738" s="154"/>
      <c r="AI1738" s="154"/>
      <c r="AJ1738" s="154"/>
      <c r="AK1738" s="154"/>
      <c r="AL1738" s="154"/>
      <c r="AM1738" s="154"/>
      <c r="AN1738" s="154"/>
      <c r="AO1738" s="154"/>
      <c r="AP1738" s="154"/>
      <c r="AQ1738" s="154"/>
      <c r="AR1738" s="154"/>
      <c r="AS1738" s="154"/>
      <c r="AT1738" s="154"/>
      <c r="AU1738" s="154"/>
      <c r="AV1738" s="154"/>
      <c r="AW1738" s="154"/>
      <c r="AX1738" s="154"/>
      <c r="AY1738" s="154"/>
      <c r="AZ1738" s="154"/>
      <c r="BA1738" s="154"/>
      <c r="BB1738" s="154"/>
      <c r="BC1738" s="154"/>
      <c r="BD1738" s="154"/>
      <c r="BE1738" s="154"/>
      <c r="BF1738" s="154"/>
      <c r="BG1738" s="154"/>
      <c r="BH1738" s="154"/>
      <c r="BI1738" s="154"/>
      <c r="BJ1738" s="154"/>
      <c r="BK1738" s="154"/>
      <c r="BL1738" s="154"/>
      <c r="BM1738" s="154"/>
      <c r="BN1738" s="154"/>
      <c r="BO1738" s="154"/>
      <c r="BP1738" s="154"/>
      <c r="BQ1738" s="154"/>
      <c r="BR1738" s="154"/>
      <c r="BS1738" s="154"/>
      <c r="BT1738" s="154"/>
      <c r="BU1738" s="154"/>
      <c r="BV1738" s="154"/>
      <c r="BW1738" s="154"/>
      <c r="BX1738" s="154"/>
      <c r="BY1738" s="154"/>
      <c r="BZ1738" s="154"/>
      <c r="CA1738" s="154"/>
      <c r="CB1738" s="154"/>
      <c r="CC1738" s="154"/>
      <c r="CD1738" s="154"/>
      <c r="CE1738" s="154"/>
      <c r="CF1738" s="154"/>
      <c r="CG1738" s="154"/>
      <c r="CH1738" s="154"/>
      <c r="CI1738" s="154"/>
      <c r="CJ1738" s="154"/>
      <c r="CK1738" s="154"/>
      <c r="CL1738" s="154"/>
      <c r="CM1738" s="154"/>
      <c r="CN1738" s="154"/>
      <c r="CO1738" s="154"/>
      <c r="CP1738" s="154"/>
      <c r="CQ1738" s="154"/>
      <c r="CR1738" s="154"/>
      <c r="CS1738" s="154"/>
      <c r="CT1738" s="154"/>
      <c r="CU1738" s="154"/>
      <c r="CV1738" s="154"/>
      <c r="CW1738" s="154"/>
      <c r="CX1738" s="154"/>
      <c r="CY1738" s="154"/>
      <c r="CZ1738" s="154"/>
      <c r="DA1738" s="154"/>
      <c r="DB1738" s="154"/>
      <c r="DC1738" s="154"/>
      <c r="DD1738" s="154"/>
      <c r="DE1738" s="154"/>
      <c r="DF1738" s="154"/>
      <c r="DG1738" s="154"/>
      <c r="DH1738" s="154"/>
      <c r="DI1738" s="154"/>
      <c r="DJ1738" s="154"/>
      <c r="DK1738" s="154"/>
      <c r="DL1738" s="154"/>
      <c r="DM1738" s="154"/>
      <c r="DN1738" s="154"/>
      <c r="DO1738" s="154"/>
      <c r="DP1738" s="154"/>
      <c r="DQ1738" s="154"/>
      <c r="DR1738" s="154"/>
      <c r="DS1738" s="154"/>
      <c r="DT1738" s="154"/>
      <c r="DU1738" s="154"/>
      <c r="DV1738" s="154"/>
      <c r="DW1738" s="154"/>
      <c r="DX1738" s="154"/>
      <c r="DY1738" s="154"/>
      <c r="DZ1738" s="154"/>
      <c r="EA1738" s="154"/>
      <c r="EB1738" s="154"/>
      <c r="EC1738" s="154"/>
      <c r="ED1738" s="154"/>
      <c r="EE1738" s="154"/>
      <c r="EF1738" s="154"/>
      <c r="EG1738" s="154"/>
      <c r="EH1738" s="154"/>
      <c r="EI1738" s="154"/>
      <c r="EJ1738" s="154"/>
      <c r="EK1738" s="154"/>
      <c r="EL1738" s="154"/>
      <c r="EM1738" s="154"/>
      <c r="EN1738" s="154"/>
      <c r="EO1738" s="154"/>
      <c r="EP1738" s="154"/>
      <c r="EQ1738" s="154"/>
      <c r="ER1738" s="154"/>
      <c r="ES1738" s="154"/>
      <c r="ET1738" s="154"/>
      <c r="EU1738" s="154"/>
      <c r="EV1738" s="154"/>
    </row>
    <row r="1739" spans="32:152" ht="12.75">
      <c r="AF1739" s="154"/>
      <c r="AG1739" s="154"/>
      <c r="AH1739" s="154"/>
      <c r="AI1739" s="154"/>
      <c r="AJ1739" s="154"/>
      <c r="AK1739" s="154"/>
      <c r="AL1739" s="154"/>
      <c r="AM1739" s="154"/>
      <c r="AN1739" s="154"/>
      <c r="AO1739" s="154"/>
      <c r="AP1739" s="154"/>
      <c r="AQ1739" s="154"/>
      <c r="AR1739" s="154"/>
      <c r="AS1739" s="154"/>
      <c r="AT1739" s="154"/>
      <c r="AU1739" s="154"/>
      <c r="AV1739" s="154"/>
      <c r="AW1739" s="154"/>
      <c r="AX1739" s="154"/>
      <c r="AY1739" s="154"/>
      <c r="AZ1739" s="154"/>
      <c r="BA1739" s="154"/>
      <c r="BB1739" s="154"/>
      <c r="BC1739" s="154"/>
      <c r="BD1739" s="154"/>
      <c r="BE1739" s="154"/>
      <c r="BF1739" s="154"/>
      <c r="BG1739" s="154"/>
      <c r="BH1739" s="154"/>
      <c r="BI1739" s="154"/>
      <c r="BJ1739" s="154"/>
      <c r="BK1739" s="154"/>
      <c r="BL1739" s="154"/>
      <c r="BM1739" s="154"/>
      <c r="BN1739" s="154"/>
      <c r="BO1739" s="154"/>
      <c r="BP1739" s="154"/>
      <c r="BQ1739" s="154"/>
      <c r="BR1739" s="154"/>
      <c r="BS1739" s="154"/>
      <c r="BT1739" s="154"/>
      <c r="BU1739" s="154"/>
      <c r="BV1739" s="154"/>
      <c r="BW1739" s="154"/>
      <c r="BX1739" s="154"/>
      <c r="BY1739" s="154"/>
      <c r="BZ1739" s="154"/>
      <c r="CA1739" s="154"/>
      <c r="CB1739" s="154"/>
      <c r="CC1739" s="154"/>
      <c r="CD1739" s="154"/>
      <c r="CE1739" s="154"/>
      <c r="CF1739" s="154"/>
      <c r="CG1739" s="154"/>
      <c r="CH1739" s="154"/>
      <c r="CI1739" s="154"/>
      <c r="CJ1739" s="154"/>
      <c r="CK1739" s="154"/>
      <c r="CL1739" s="154"/>
      <c r="CM1739" s="154"/>
      <c r="CN1739" s="154"/>
      <c r="CO1739" s="154"/>
      <c r="CP1739" s="154"/>
      <c r="CQ1739" s="154"/>
      <c r="CR1739" s="154"/>
      <c r="CS1739" s="154"/>
      <c r="CT1739" s="154"/>
      <c r="CU1739" s="154"/>
      <c r="CV1739" s="154"/>
      <c r="CW1739" s="154"/>
      <c r="CX1739" s="154"/>
      <c r="CY1739" s="154"/>
      <c r="CZ1739" s="154"/>
      <c r="DA1739" s="154"/>
      <c r="DB1739" s="154"/>
      <c r="DC1739" s="154"/>
      <c r="DD1739" s="154"/>
      <c r="DE1739" s="154"/>
      <c r="DF1739" s="154"/>
      <c r="DG1739" s="154"/>
      <c r="DH1739" s="154"/>
      <c r="DI1739" s="154"/>
      <c r="DJ1739" s="154"/>
      <c r="DK1739" s="154"/>
      <c r="DL1739" s="154"/>
      <c r="DM1739" s="154"/>
      <c r="DN1739" s="154"/>
      <c r="DO1739" s="154"/>
      <c r="DP1739" s="154"/>
      <c r="DQ1739" s="154"/>
      <c r="DR1739" s="154"/>
      <c r="DS1739" s="154"/>
      <c r="DT1739" s="154"/>
      <c r="DU1739" s="154"/>
      <c r="DV1739" s="154"/>
      <c r="DW1739" s="154"/>
      <c r="DX1739" s="154"/>
      <c r="DY1739" s="154"/>
      <c r="DZ1739" s="154"/>
      <c r="EA1739" s="154"/>
      <c r="EB1739" s="154"/>
      <c r="EC1739" s="154"/>
      <c r="ED1739" s="154"/>
      <c r="EE1739" s="154"/>
      <c r="EF1739" s="154"/>
      <c r="EG1739" s="154"/>
      <c r="EH1739" s="154"/>
      <c r="EI1739" s="154"/>
      <c r="EJ1739" s="154"/>
      <c r="EK1739" s="154"/>
      <c r="EL1739" s="154"/>
      <c r="EM1739" s="154"/>
      <c r="EN1739" s="154"/>
      <c r="EO1739" s="154"/>
      <c r="EP1739" s="154"/>
      <c r="EQ1739" s="154"/>
      <c r="ER1739" s="154"/>
      <c r="ES1739" s="154"/>
      <c r="ET1739" s="154"/>
      <c r="EU1739" s="154"/>
      <c r="EV1739" s="154"/>
    </row>
    <row r="1740" spans="32:152" ht="12.75">
      <c r="AF1740" s="154"/>
      <c r="AG1740" s="154"/>
      <c r="AH1740" s="154"/>
      <c r="AI1740" s="154"/>
      <c r="AJ1740" s="154"/>
      <c r="AK1740" s="154"/>
      <c r="AL1740" s="154"/>
      <c r="AM1740" s="154"/>
      <c r="AN1740" s="154"/>
      <c r="AO1740" s="154"/>
      <c r="AP1740" s="154"/>
      <c r="AQ1740" s="154"/>
      <c r="AR1740" s="154"/>
      <c r="AS1740" s="154"/>
      <c r="AT1740" s="154"/>
      <c r="AU1740" s="154"/>
      <c r="AV1740" s="154"/>
      <c r="AW1740" s="154"/>
      <c r="AX1740" s="154"/>
      <c r="AY1740" s="154"/>
      <c r="AZ1740" s="154"/>
      <c r="BA1740" s="154"/>
      <c r="BB1740" s="154"/>
      <c r="BC1740" s="154"/>
      <c r="BD1740" s="154"/>
      <c r="BE1740" s="154"/>
      <c r="BF1740" s="154"/>
      <c r="BG1740" s="154"/>
      <c r="BH1740" s="154"/>
      <c r="BI1740" s="154"/>
      <c r="BJ1740" s="154"/>
      <c r="BK1740" s="154"/>
      <c r="BL1740" s="154"/>
      <c r="BM1740" s="154"/>
      <c r="BN1740" s="154"/>
      <c r="BO1740" s="154"/>
      <c r="BP1740" s="154"/>
      <c r="BQ1740" s="154"/>
      <c r="BR1740" s="154"/>
      <c r="BS1740" s="154"/>
      <c r="BT1740" s="154"/>
      <c r="BU1740" s="154"/>
      <c r="BV1740" s="154"/>
      <c r="BW1740" s="154"/>
      <c r="BX1740" s="154"/>
      <c r="BY1740" s="154"/>
      <c r="BZ1740" s="154"/>
      <c r="CA1740" s="154"/>
      <c r="CB1740" s="154"/>
      <c r="CC1740" s="154"/>
      <c r="CD1740" s="154"/>
      <c r="CE1740" s="154"/>
      <c r="CF1740" s="154"/>
      <c r="CG1740" s="154"/>
      <c r="CH1740" s="154"/>
      <c r="CI1740" s="154"/>
      <c r="CJ1740" s="154"/>
      <c r="CK1740" s="154"/>
      <c r="CL1740" s="154"/>
      <c r="CM1740" s="154"/>
      <c r="CN1740" s="154"/>
      <c r="CO1740" s="154"/>
      <c r="CP1740" s="154"/>
      <c r="CQ1740" s="154"/>
      <c r="CR1740" s="154"/>
      <c r="CS1740" s="154"/>
      <c r="CT1740" s="154"/>
      <c r="CU1740" s="154"/>
      <c r="CV1740" s="154"/>
      <c r="CW1740" s="154"/>
      <c r="CX1740" s="154"/>
      <c r="CY1740" s="154"/>
      <c r="CZ1740" s="154"/>
      <c r="DA1740" s="154"/>
      <c r="DB1740" s="154"/>
      <c r="DC1740" s="154"/>
      <c r="DD1740" s="154"/>
      <c r="DE1740" s="154"/>
      <c r="DF1740" s="154"/>
      <c r="DG1740" s="154"/>
      <c r="DH1740" s="154"/>
      <c r="DI1740" s="154"/>
      <c r="DJ1740" s="154"/>
      <c r="DK1740" s="154"/>
      <c r="DL1740" s="154"/>
      <c r="DM1740" s="154"/>
      <c r="DN1740" s="154"/>
      <c r="DO1740" s="154"/>
      <c r="DP1740" s="154"/>
      <c r="DQ1740" s="154"/>
      <c r="DR1740" s="154"/>
      <c r="DS1740" s="154"/>
      <c r="DT1740" s="154"/>
      <c r="DU1740" s="154"/>
      <c r="DV1740" s="154"/>
      <c r="DW1740" s="154"/>
      <c r="DX1740" s="154"/>
      <c r="DY1740" s="154"/>
      <c r="DZ1740" s="154"/>
      <c r="EA1740" s="154"/>
      <c r="EB1740" s="154"/>
      <c r="EC1740" s="154"/>
      <c r="ED1740" s="154"/>
      <c r="EE1740" s="154"/>
      <c r="EF1740" s="154"/>
      <c r="EG1740" s="154"/>
      <c r="EH1740" s="154"/>
      <c r="EI1740" s="154"/>
      <c r="EJ1740" s="154"/>
      <c r="EK1740" s="154"/>
      <c r="EL1740" s="154"/>
      <c r="EM1740" s="154"/>
      <c r="EN1740" s="154"/>
      <c r="EO1740" s="154"/>
      <c r="EP1740" s="154"/>
      <c r="EQ1740" s="154"/>
      <c r="ER1740" s="154"/>
      <c r="ES1740" s="154"/>
      <c r="ET1740" s="154"/>
      <c r="EU1740" s="154"/>
      <c r="EV1740" s="154"/>
    </row>
    <row r="1741" spans="32:152" ht="12.75">
      <c r="AF1741" s="154"/>
      <c r="AG1741" s="154"/>
      <c r="AH1741" s="154"/>
      <c r="AI1741" s="154"/>
      <c r="AJ1741" s="154"/>
      <c r="AK1741" s="154"/>
      <c r="AL1741" s="154"/>
      <c r="AM1741" s="154"/>
      <c r="AN1741" s="154"/>
      <c r="AO1741" s="154"/>
      <c r="AP1741" s="154"/>
      <c r="AQ1741" s="154"/>
      <c r="AR1741" s="154"/>
      <c r="AS1741" s="154"/>
      <c r="AT1741" s="154"/>
      <c r="AU1741" s="154"/>
      <c r="AV1741" s="154"/>
      <c r="AW1741" s="154"/>
      <c r="AX1741" s="154"/>
      <c r="AY1741" s="154"/>
      <c r="AZ1741" s="154"/>
      <c r="BA1741" s="154"/>
      <c r="BB1741" s="154"/>
      <c r="BC1741" s="154"/>
      <c r="BD1741" s="154"/>
      <c r="BE1741" s="154"/>
      <c r="BF1741" s="154"/>
      <c r="BG1741" s="154"/>
      <c r="BH1741" s="154"/>
      <c r="BI1741" s="154"/>
      <c r="BJ1741" s="154"/>
      <c r="BK1741" s="154"/>
      <c r="BL1741" s="154"/>
      <c r="BM1741" s="154"/>
      <c r="BN1741" s="154"/>
      <c r="BO1741" s="154"/>
      <c r="BP1741" s="154"/>
      <c r="BQ1741" s="154"/>
      <c r="BR1741" s="154"/>
      <c r="BS1741" s="154"/>
      <c r="BT1741" s="154"/>
      <c r="BU1741" s="154"/>
      <c r="BV1741" s="154"/>
      <c r="BW1741" s="154"/>
      <c r="BX1741" s="154"/>
      <c r="BY1741" s="154"/>
      <c r="BZ1741" s="154"/>
      <c r="CA1741" s="154"/>
      <c r="CB1741" s="154"/>
      <c r="CC1741" s="154"/>
      <c r="CD1741" s="154"/>
      <c r="CE1741" s="154"/>
      <c r="CF1741" s="154"/>
      <c r="CG1741" s="154"/>
      <c r="CH1741" s="154"/>
      <c r="CI1741" s="154"/>
      <c r="CJ1741" s="154"/>
      <c r="CK1741" s="154"/>
      <c r="CL1741" s="154"/>
      <c r="CM1741" s="154"/>
      <c r="CN1741" s="154"/>
      <c r="CO1741" s="154"/>
      <c r="CP1741" s="154"/>
      <c r="CQ1741" s="154"/>
      <c r="CR1741" s="154"/>
      <c r="CS1741" s="154"/>
      <c r="CT1741" s="154"/>
      <c r="CU1741" s="154"/>
      <c r="CV1741" s="154"/>
      <c r="CW1741" s="154"/>
      <c r="CX1741" s="154"/>
      <c r="CY1741" s="154"/>
      <c r="CZ1741" s="154"/>
      <c r="DA1741" s="154"/>
      <c r="DB1741" s="154"/>
      <c r="DC1741" s="154"/>
      <c r="DD1741" s="154"/>
      <c r="DE1741" s="154"/>
      <c r="DF1741" s="154"/>
      <c r="DG1741" s="154"/>
      <c r="DH1741" s="154"/>
      <c r="DI1741" s="154"/>
      <c r="DJ1741" s="154"/>
      <c r="DK1741" s="154"/>
      <c r="DL1741" s="154"/>
      <c r="DM1741" s="154"/>
      <c r="DN1741" s="154"/>
      <c r="DO1741" s="154"/>
      <c r="DP1741" s="154"/>
      <c r="DQ1741" s="154"/>
      <c r="DR1741" s="154"/>
      <c r="DS1741" s="154"/>
      <c r="DT1741" s="154"/>
      <c r="DU1741" s="154"/>
      <c r="DV1741" s="154"/>
      <c r="DW1741" s="154"/>
      <c r="DX1741" s="154"/>
      <c r="DY1741" s="154"/>
      <c r="DZ1741" s="154"/>
      <c r="EA1741" s="154"/>
      <c r="EB1741" s="154"/>
      <c r="EC1741" s="154"/>
      <c r="ED1741" s="154"/>
      <c r="EE1741" s="154"/>
      <c r="EF1741" s="154"/>
      <c r="EG1741" s="154"/>
      <c r="EH1741" s="154"/>
      <c r="EI1741" s="154"/>
      <c r="EJ1741" s="154"/>
      <c r="EK1741" s="154"/>
      <c r="EL1741" s="154"/>
      <c r="EM1741" s="154"/>
      <c r="EN1741" s="154"/>
      <c r="EO1741" s="154"/>
      <c r="EP1741" s="154"/>
      <c r="EQ1741" s="154"/>
      <c r="ER1741" s="154"/>
      <c r="ES1741" s="154"/>
      <c r="ET1741" s="154"/>
      <c r="EU1741" s="154"/>
      <c r="EV1741" s="154"/>
    </row>
    <row r="1742" spans="32:152" ht="12.75">
      <c r="AF1742" s="154"/>
      <c r="AG1742" s="154"/>
      <c r="AH1742" s="154"/>
      <c r="AI1742" s="154"/>
      <c r="AJ1742" s="154"/>
      <c r="AK1742" s="154"/>
      <c r="AL1742" s="154"/>
      <c r="AM1742" s="154"/>
      <c r="AN1742" s="154"/>
      <c r="AO1742" s="154"/>
      <c r="AP1742" s="154"/>
      <c r="AQ1742" s="154"/>
      <c r="AR1742" s="154"/>
      <c r="AS1742" s="154"/>
      <c r="AT1742" s="154"/>
      <c r="AU1742" s="154"/>
      <c r="AV1742" s="154"/>
      <c r="AW1742" s="154"/>
      <c r="AX1742" s="154"/>
      <c r="AY1742" s="154"/>
      <c r="AZ1742" s="154"/>
      <c r="BA1742" s="154"/>
      <c r="BB1742" s="154"/>
      <c r="BC1742" s="154"/>
      <c r="BD1742" s="154"/>
      <c r="BE1742" s="154"/>
      <c r="BF1742" s="154"/>
      <c r="BG1742" s="154"/>
      <c r="BH1742" s="154"/>
      <c r="BI1742" s="154"/>
      <c r="BJ1742" s="154"/>
      <c r="BK1742" s="154"/>
      <c r="BL1742" s="154"/>
      <c r="BM1742" s="154"/>
      <c r="BN1742" s="154"/>
      <c r="BO1742" s="154"/>
      <c r="BP1742" s="154"/>
      <c r="BQ1742" s="154"/>
      <c r="BR1742" s="154"/>
      <c r="BS1742" s="154"/>
      <c r="BT1742" s="154"/>
      <c r="BU1742" s="154"/>
      <c r="BV1742" s="154"/>
      <c r="BW1742" s="154"/>
      <c r="BX1742" s="154"/>
      <c r="BY1742" s="154"/>
      <c r="BZ1742" s="154"/>
      <c r="CA1742" s="154"/>
      <c r="CB1742" s="154"/>
      <c r="CC1742" s="154"/>
      <c r="CD1742" s="154"/>
      <c r="CE1742" s="154"/>
      <c r="CF1742" s="154"/>
      <c r="CG1742" s="154"/>
      <c r="CH1742" s="154"/>
      <c r="CI1742" s="154"/>
      <c r="CJ1742" s="154"/>
      <c r="CK1742" s="154"/>
      <c r="CL1742" s="154"/>
      <c r="CM1742" s="154"/>
      <c r="CN1742" s="154"/>
      <c r="CO1742" s="154"/>
      <c r="CP1742" s="154"/>
      <c r="CQ1742" s="154"/>
      <c r="CR1742" s="154"/>
      <c r="CS1742" s="154"/>
      <c r="CT1742" s="154"/>
      <c r="CU1742" s="154"/>
      <c r="CV1742" s="154"/>
      <c r="CW1742" s="154"/>
      <c r="CX1742" s="154"/>
      <c r="CY1742" s="154"/>
      <c r="CZ1742" s="154"/>
      <c r="DA1742" s="154"/>
      <c r="DB1742" s="154"/>
      <c r="DC1742" s="154"/>
      <c r="DD1742" s="154"/>
      <c r="DE1742" s="154"/>
      <c r="DF1742" s="154"/>
      <c r="DG1742" s="154"/>
      <c r="DH1742" s="154"/>
      <c r="DI1742" s="154"/>
      <c r="DJ1742" s="154"/>
      <c r="DK1742" s="154"/>
      <c r="DL1742" s="154"/>
      <c r="DM1742" s="154"/>
      <c r="DN1742" s="154"/>
      <c r="DO1742" s="154"/>
      <c r="DP1742" s="154"/>
      <c r="DQ1742" s="154"/>
      <c r="DR1742" s="154"/>
      <c r="DS1742" s="154"/>
      <c r="DT1742" s="154"/>
      <c r="DU1742" s="154"/>
      <c r="DV1742" s="154"/>
      <c r="DW1742" s="154"/>
      <c r="DX1742" s="154"/>
      <c r="DY1742" s="154"/>
      <c r="DZ1742" s="154"/>
      <c r="EA1742" s="154"/>
      <c r="EB1742" s="154"/>
      <c r="EC1742" s="154"/>
      <c r="ED1742" s="154"/>
      <c r="EE1742" s="154"/>
      <c r="EF1742" s="154"/>
      <c r="EG1742" s="154"/>
      <c r="EH1742" s="154"/>
      <c r="EI1742" s="154"/>
      <c r="EJ1742" s="154"/>
      <c r="EK1742" s="154"/>
      <c r="EL1742" s="154"/>
      <c r="EM1742" s="154"/>
      <c r="EN1742" s="154"/>
      <c r="EO1742" s="154"/>
      <c r="EP1742" s="154"/>
      <c r="EQ1742" s="154"/>
      <c r="ER1742" s="154"/>
      <c r="ES1742" s="154"/>
      <c r="ET1742" s="154"/>
      <c r="EU1742" s="154"/>
      <c r="EV1742" s="154"/>
    </row>
    <row r="1743" spans="32:152" ht="12.75">
      <c r="AF1743" s="154"/>
      <c r="AG1743" s="154"/>
      <c r="AH1743" s="154"/>
      <c r="AI1743" s="154"/>
      <c r="AJ1743" s="154"/>
      <c r="AK1743" s="154"/>
      <c r="AL1743" s="154"/>
      <c r="AM1743" s="154"/>
      <c r="AN1743" s="154"/>
      <c r="AO1743" s="154"/>
      <c r="AP1743" s="154"/>
      <c r="AQ1743" s="154"/>
      <c r="AR1743" s="154"/>
      <c r="AS1743" s="154"/>
      <c r="AT1743" s="154"/>
      <c r="AU1743" s="154"/>
      <c r="AV1743" s="154"/>
      <c r="AW1743" s="154"/>
      <c r="AX1743" s="154"/>
      <c r="AY1743" s="154"/>
      <c r="AZ1743" s="154"/>
      <c r="BA1743" s="154"/>
      <c r="BB1743" s="154"/>
      <c r="BC1743" s="154"/>
      <c r="BD1743" s="154"/>
      <c r="BE1743" s="154"/>
      <c r="BF1743" s="154"/>
      <c r="BG1743" s="154"/>
      <c r="BH1743" s="154"/>
      <c r="BI1743" s="154"/>
      <c r="BJ1743" s="154"/>
      <c r="BK1743" s="154"/>
      <c r="BL1743" s="154"/>
      <c r="BM1743" s="154"/>
      <c r="BN1743" s="154"/>
      <c r="BO1743" s="154"/>
      <c r="BP1743" s="154"/>
      <c r="BQ1743" s="154"/>
      <c r="BR1743" s="154"/>
      <c r="BS1743" s="154"/>
      <c r="BT1743" s="154"/>
      <c r="BU1743" s="154"/>
      <c r="BV1743" s="154"/>
      <c r="BW1743" s="154"/>
      <c r="BX1743" s="154"/>
      <c r="BY1743" s="154"/>
      <c r="BZ1743" s="154"/>
      <c r="CA1743" s="154"/>
      <c r="CB1743" s="154"/>
      <c r="CC1743" s="154"/>
      <c r="CD1743" s="154"/>
      <c r="CE1743" s="154"/>
      <c r="CF1743" s="154"/>
      <c r="CG1743" s="154"/>
      <c r="CH1743" s="154"/>
      <c r="CI1743" s="154"/>
      <c r="CJ1743" s="154"/>
      <c r="CK1743" s="154"/>
      <c r="CL1743" s="154"/>
      <c r="CM1743" s="154"/>
      <c r="CN1743" s="154"/>
      <c r="CO1743" s="154"/>
      <c r="CP1743" s="154"/>
      <c r="CQ1743" s="154"/>
      <c r="CR1743" s="154"/>
      <c r="CS1743" s="154"/>
      <c r="CT1743" s="154"/>
      <c r="CU1743" s="154"/>
      <c r="CV1743" s="154"/>
      <c r="CW1743" s="154"/>
      <c r="CX1743" s="154"/>
      <c r="CY1743" s="154"/>
      <c r="CZ1743" s="154"/>
      <c r="DA1743" s="154"/>
      <c r="DB1743" s="154"/>
      <c r="DC1743" s="154"/>
      <c r="DD1743" s="154"/>
      <c r="DE1743" s="154"/>
      <c r="DF1743" s="154"/>
      <c r="DG1743" s="154"/>
      <c r="DH1743" s="154"/>
      <c r="DI1743" s="154"/>
      <c r="DJ1743" s="154"/>
      <c r="DK1743" s="154"/>
      <c r="DL1743" s="154"/>
      <c r="DM1743" s="154"/>
      <c r="DN1743" s="154"/>
      <c r="DO1743" s="154"/>
      <c r="DP1743" s="154"/>
      <c r="DQ1743" s="154"/>
      <c r="DR1743" s="154"/>
      <c r="DS1743" s="154"/>
      <c r="DT1743" s="154"/>
      <c r="DU1743" s="154"/>
      <c r="DV1743" s="154"/>
      <c r="DW1743" s="154"/>
      <c r="DX1743" s="154"/>
      <c r="DY1743" s="154"/>
      <c r="DZ1743" s="154"/>
      <c r="EA1743" s="154"/>
      <c r="EB1743" s="154"/>
      <c r="EC1743" s="154"/>
      <c r="ED1743" s="154"/>
      <c r="EE1743" s="154"/>
      <c r="EF1743" s="154"/>
      <c r="EG1743" s="154"/>
      <c r="EH1743" s="154"/>
      <c r="EI1743" s="154"/>
      <c r="EJ1743" s="154"/>
      <c r="EK1743" s="154"/>
      <c r="EL1743" s="154"/>
      <c r="EM1743" s="154"/>
      <c r="EN1743" s="154"/>
      <c r="EO1743" s="154"/>
      <c r="EP1743" s="154"/>
      <c r="EQ1743" s="154"/>
      <c r="ER1743" s="154"/>
      <c r="ES1743" s="154"/>
      <c r="ET1743" s="154"/>
      <c r="EU1743" s="154"/>
      <c r="EV1743" s="154"/>
    </row>
    <row r="1744" spans="32:152" ht="12.75">
      <c r="AF1744" s="154"/>
      <c r="AG1744" s="154"/>
      <c r="AH1744" s="154"/>
      <c r="AI1744" s="154"/>
      <c r="AJ1744" s="154"/>
      <c r="AK1744" s="154"/>
      <c r="AL1744" s="154"/>
      <c r="AM1744" s="154"/>
      <c r="AN1744" s="154"/>
      <c r="AO1744" s="154"/>
      <c r="AP1744" s="154"/>
      <c r="AQ1744" s="154"/>
      <c r="AR1744" s="154"/>
      <c r="AS1744" s="154"/>
      <c r="AT1744" s="154"/>
      <c r="AU1744" s="154"/>
      <c r="AV1744" s="154"/>
      <c r="AW1744" s="154"/>
      <c r="AX1744" s="154"/>
      <c r="AY1744" s="154"/>
      <c r="AZ1744" s="154"/>
      <c r="BA1744" s="154"/>
      <c r="BB1744" s="154"/>
      <c r="BC1744" s="154"/>
      <c r="BD1744" s="154"/>
      <c r="BE1744" s="154"/>
      <c r="BF1744" s="154"/>
      <c r="BG1744" s="154"/>
      <c r="BH1744" s="154"/>
      <c r="BI1744" s="154"/>
      <c r="BJ1744" s="154"/>
      <c r="BK1744" s="154"/>
      <c r="BL1744" s="154"/>
      <c r="BM1744" s="154"/>
      <c r="BN1744" s="154"/>
      <c r="BO1744" s="154"/>
      <c r="BP1744" s="154"/>
      <c r="BQ1744" s="154"/>
      <c r="BR1744" s="154"/>
      <c r="BS1744" s="154"/>
      <c r="BT1744" s="154"/>
      <c r="BU1744" s="154"/>
      <c r="BV1744" s="154"/>
      <c r="BW1744" s="154"/>
      <c r="BX1744" s="154"/>
      <c r="BY1744" s="154"/>
      <c r="BZ1744" s="154"/>
      <c r="CA1744" s="154"/>
      <c r="CB1744" s="154"/>
      <c r="CC1744" s="154"/>
      <c r="CD1744" s="154"/>
      <c r="CE1744" s="154"/>
      <c r="CF1744" s="154"/>
      <c r="CG1744" s="154"/>
      <c r="CH1744" s="154"/>
      <c r="CI1744" s="154"/>
      <c r="CJ1744" s="154"/>
      <c r="CK1744" s="154"/>
      <c r="CL1744" s="154"/>
      <c r="CM1744" s="154"/>
      <c r="CN1744" s="154"/>
      <c r="CO1744" s="154"/>
      <c r="CP1744" s="154"/>
      <c r="CQ1744" s="154"/>
      <c r="CR1744" s="154"/>
      <c r="CS1744" s="154"/>
      <c r="CT1744" s="154"/>
      <c r="CU1744" s="154"/>
      <c r="CV1744" s="154"/>
      <c r="CW1744" s="154"/>
      <c r="CX1744" s="154"/>
      <c r="CY1744" s="154"/>
      <c r="CZ1744" s="154"/>
      <c r="DA1744" s="154"/>
      <c r="DB1744" s="154"/>
      <c r="DC1744" s="154"/>
      <c r="DD1744" s="154"/>
      <c r="DE1744" s="154"/>
      <c r="DF1744" s="154"/>
      <c r="DG1744" s="154"/>
      <c r="DH1744" s="154"/>
      <c r="DI1744" s="154"/>
      <c r="DJ1744" s="154"/>
      <c r="DK1744" s="154"/>
      <c r="DL1744" s="154"/>
      <c r="DM1744" s="154"/>
      <c r="DN1744" s="154"/>
      <c r="DO1744" s="154"/>
      <c r="DP1744" s="154"/>
      <c r="DQ1744" s="154"/>
      <c r="DR1744" s="154"/>
      <c r="DS1744" s="154"/>
      <c r="DT1744" s="154"/>
      <c r="DU1744" s="154"/>
      <c r="DV1744" s="154"/>
      <c r="DW1744" s="154"/>
      <c r="DX1744" s="154"/>
      <c r="DY1744" s="154"/>
      <c r="DZ1744" s="154"/>
      <c r="EA1744" s="154"/>
      <c r="EB1744" s="154"/>
      <c r="EC1744" s="154"/>
      <c r="ED1744" s="154"/>
      <c r="EE1744" s="154"/>
      <c r="EF1744" s="154"/>
      <c r="EG1744" s="154"/>
      <c r="EH1744" s="154"/>
      <c r="EI1744" s="154"/>
      <c r="EJ1744" s="154"/>
      <c r="EK1744" s="154"/>
      <c r="EL1744" s="154"/>
      <c r="EM1744" s="154"/>
      <c r="EN1744" s="154"/>
      <c r="EO1744" s="154"/>
      <c r="EP1744" s="154"/>
      <c r="EQ1744" s="154"/>
      <c r="ER1744" s="154"/>
      <c r="ES1744" s="154"/>
      <c r="ET1744" s="154"/>
      <c r="EU1744" s="154"/>
      <c r="EV1744" s="154"/>
    </row>
    <row r="1745" spans="32:152" ht="12.75">
      <c r="AF1745" s="154"/>
      <c r="AG1745" s="154"/>
      <c r="AH1745" s="154"/>
      <c r="AI1745" s="154"/>
      <c r="AJ1745" s="154"/>
      <c r="AK1745" s="154"/>
      <c r="AL1745" s="154"/>
      <c r="AM1745" s="154"/>
      <c r="AN1745" s="154"/>
      <c r="AO1745" s="154"/>
      <c r="AP1745" s="154"/>
      <c r="AQ1745" s="154"/>
      <c r="AR1745" s="154"/>
      <c r="AS1745" s="154"/>
      <c r="AT1745" s="154"/>
      <c r="AU1745" s="154"/>
      <c r="AV1745" s="154"/>
      <c r="AW1745" s="154"/>
      <c r="AX1745" s="154"/>
      <c r="AY1745" s="154"/>
      <c r="AZ1745" s="154"/>
      <c r="BA1745" s="154"/>
      <c r="BB1745" s="154"/>
      <c r="BC1745" s="154"/>
      <c r="BD1745" s="154"/>
      <c r="BE1745" s="154"/>
      <c r="BF1745" s="154"/>
      <c r="BG1745" s="154"/>
      <c r="BH1745" s="154"/>
      <c r="BI1745" s="154"/>
      <c r="BJ1745" s="154"/>
      <c r="BK1745" s="154"/>
      <c r="BL1745" s="154"/>
      <c r="BM1745" s="154"/>
      <c r="BN1745" s="154"/>
      <c r="BO1745" s="154"/>
      <c r="BP1745" s="154"/>
      <c r="BQ1745" s="154"/>
      <c r="BR1745" s="154"/>
      <c r="BS1745" s="154"/>
      <c r="BT1745" s="154"/>
      <c r="BU1745" s="154"/>
      <c r="BV1745" s="154"/>
      <c r="BW1745" s="154"/>
      <c r="BX1745" s="154"/>
      <c r="BY1745" s="154"/>
      <c r="BZ1745" s="154"/>
      <c r="CA1745" s="154"/>
      <c r="CB1745" s="154"/>
      <c r="CC1745" s="154"/>
      <c r="CD1745" s="154"/>
      <c r="CE1745" s="154"/>
      <c r="CF1745" s="154"/>
      <c r="CG1745" s="154"/>
      <c r="CH1745" s="154"/>
      <c r="CI1745" s="154"/>
      <c r="CJ1745" s="154"/>
      <c r="CK1745" s="154"/>
      <c r="CL1745" s="154"/>
      <c r="CM1745" s="154"/>
      <c r="CN1745" s="154"/>
      <c r="CO1745" s="154"/>
      <c r="CP1745" s="154"/>
      <c r="CQ1745" s="154"/>
      <c r="CR1745" s="154"/>
      <c r="CS1745" s="154"/>
      <c r="CT1745" s="154"/>
      <c r="CU1745" s="154"/>
      <c r="CV1745" s="154"/>
      <c r="CW1745" s="154"/>
      <c r="CX1745" s="154"/>
      <c r="CY1745" s="154"/>
      <c r="CZ1745" s="154"/>
      <c r="DA1745" s="154"/>
      <c r="DB1745" s="154"/>
      <c r="DC1745" s="154"/>
      <c r="DD1745" s="154"/>
      <c r="DE1745" s="154"/>
      <c r="DF1745" s="154"/>
      <c r="DG1745" s="154"/>
      <c r="DH1745" s="154"/>
      <c r="DI1745" s="154"/>
      <c r="DJ1745" s="154"/>
      <c r="DK1745" s="154"/>
      <c r="DL1745" s="154"/>
      <c r="DM1745" s="154"/>
      <c r="DN1745" s="154"/>
      <c r="DO1745" s="154"/>
      <c r="DP1745" s="154"/>
      <c r="DQ1745" s="154"/>
      <c r="DR1745" s="154"/>
      <c r="DS1745" s="154"/>
      <c r="DT1745" s="154"/>
      <c r="DU1745" s="154"/>
      <c r="DV1745" s="154"/>
      <c r="DW1745" s="154"/>
      <c r="DX1745" s="154"/>
      <c r="DY1745" s="154"/>
      <c r="DZ1745" s="154"/>
      <c r="EA1745" s="154"/>
      <c r="EB1745" s="154"/>
      <c r="EC1745" s="154"/>
      <c r="ED1745" s="154"/>
      <c r="EE1745" s="154"/>
      <c r="EF1745" s="154"/>
      <c r="EG1745" s="154"/>
      <c r="EH1745" s="154"/>
      <c r="EI1745" s="154"/>
      <c r="EJ1745" s="154"/>
      <c r="EK1745" s="154"/>
      <c r="EL1745" s="154"/>
      <c r="EM1745" s="154"/>
      <c r="EN1745" s="154"/>
      <c r="EO1745" s="154"/>
      <c r="EP1745" s="154"/>
      <c r="EQ1745" s="154"/>
      <c r="ER1745" s="154"/>
      <c r="ES1745" s="154"/>
      <c r="ET1745" s="154"/>
      <c r="EU1745" s="154"/>
      <c r="EV1745" s="154"/>
    </row>
    <row r="1746" spans="32:152" ht="12.75">
      <c r="AF1746" s="154"/>
      <c r="AG1746" s="154"/>
      <c r="AH1746" s="154"/>
      <c r="AI1746" s="154"/>
      <c r="AJ1746" s="154"/>
      <c r="AK1746" s="154"/>
      <c r="AL1746" s="154"/>
      <c r="AM1746" s="154"/>
      <c r="AN1746" s="154"/>
      <c r="AO1746" s="154"/>
      <c r="AP1746" s="154"/>
      <c r="AQ1746" s="154"/>
      <c r="AR1746" s="154"/>
      <c r="AS1746" s="154"/>
      <c r="AT1746" s="154"/>
      <c r="AU1746" s="154"/>
      <c r="AV1746" s="154"/>
      <c r="AW1746" s="154"/>
      <c r="AX1746" s="154"/>
      <c r="AY1746" s="154"/>
      <c r="AZ1746" s="154"/>
      <c r="BA1746" s="154"/>
      <c r="BB1746" s="154"/>
      <c r="BC1746" s="154"/>
      <c r="BD1746" s="154"/>
      <c r="BE1746" s="154"/>
      <c r="BF1746" s="154"/>
      <c r="BG1746" s="154"/>
      <c r="BH1746" s="154"/>
      <c r="BI1746" s="154"/>
      <c r="BJ1746" s="154"/>
      <c r="BK1746" s="154"/>
      <c r="BL1746" s="154"/>
      <c r="BM1746" s="154"/>
      <c r="BN1746" s="154"/>
      <c r="BO1746" s="154"/>
      <c r="BP1746" s="154"/>
      <c r="BQ1746" s="154"/>
      <c r="BR1746" s="154"/>
      <c r="BS1746" s="154"/>
      <c r="BT1746" s="154"/>
      <c r="BU1746" s="154"/>
      <c r="BV1746" s="154"/>
      <c r="BW1746" s="154"/>
      <c r="BX1746" s="154"/>
      <c r="BY1746" s="154"/>
      <c r="BZ1746" s="154"/>
      <c r="CA1746" s="154"/>
      <c r="CB1746" s="154"/>
      <c r="CC1746" s="154"/>
      <c r="CD1746" s="154"/>
      <c r="CE1746" s="154"/>
      <c r="CF1746" s="154"/>
      <c r="CG1746" s="154"/>
      <c r="CH1746" s="154"/>
      <c r="CI1746" s="154"/>
      <c r="CJ1746" s="154"/>
      <c r="CK1746" s="154"/>
      <c r="CL1746" s="154"/>
      <c r="CM1746" s="154"/>
      <c r="CN1746" s="154"/>
      <c r="CO1746" s="154"/>
      <c r="CP1746" s="154"/>
      <c r="CQ1746" s="154"/>
      <c r="CR1746" s="154"/>
      <c r="CS1746" s="154"/>
      <c r="CT1746" s="154"/>
      <c r="CU1746" s="154"/>
      <c r="CV1746" s="154"/>
      <c r="CW1746" s="154"/>
      <c r="CX1746" s="154"/>
      <c r="CY1746" s="154"/>
      <c r="CZ1746" s="154"/>
      <c r="DA1746" s="154"/>
      <c r="DB1746" s="154"/>
      <c r="DC1746" s="154"/>
      <c r="DD1746" s="154"/>
      <c r="DE1746" s="154"/>
      <c r="DF1746" s="154"/>
      <c r="DG1746" s="154"/>
      <c r="DH1746" s="154"/>
      <c r="DI1746" s="154"/>
      <c r="DJ1746" s="154"/>
      <c r="DK1746" s="154"/>
      <c r="DL1746" s="154"/>
      <c r="DM1746" s="154"/>
      <c r="DN1746" s="154"/>
      <c r="DO1746" s="154"/>
      <c r="DP1746" s="154"/>
      <c r="DQ1746" s="154"/>
      <c r="DR1746" s="154"/>
      <c r="DS1746" s="154"/>
      <c r="DT1746" s="154"/>
      <c r="DU1746" s="154"/>
      <c r="DV1746" s="154"/>
      <c r="DW1746" s="154"/>
      <c r="DX1746" s="154"/>
      <c r="DY1746" s="154"/>
      <c r="DZ1746" s="154"/>
      <c r="EA1746" s="154"/>
      <c r="EB1746" s="154"/>
      <c r="EC1746" s="154"/>
      <c r="ED1746" s="154"/>
      <c r="EE1746" s="154"/>
      <c r="EF1746" s="154"/>
      <c r="EG1746" s="154"/>
      <c r="EH1746" s="154"/>
      <c r="EI1746" s="154"/>
      <c r="EJ1746" s="154"/>
      <c r="EK1746" s="154"/>
      <c r="EL1746" s="154"/>
      <c r="EM1746" s="154"/>
      <c r="EN1746" s="154"/>
      <c r="EO1746" s="154"/>
      <c r="EP1746" s="154"/>
      <c r="EQ1746" s="154"/>
      <c r="ER1746" s="154"/>
      <c r="ES1746" s="154"/>
      <c r="ET1746" s="154"/>
      <c r="EU1746" s="154"/>
      <c r="EV1746" s="154"/>
    </row>
    <row r="1747" spans="32:152" ht="12.75">
      <c r="AF1747" s="154"/>
      <c r="AG1747" s="154"/>
      <c r="AH1747" s="154"/>
      <c r="AI1747" s="154"/>
      <c r="AJ1747" s="154"/>
      <c r="AK1747" s="154"/>
      <c r="AL1747" s="154"/>
      <c r="AM1747" s="154"/>
      <c r="AN1747" s="154"/>
      <c r="AO1747" s="154"/>
      <c r="AP1747" s="154"/>
      <c r="AQ1747" s="154"/>
      <c r="AR1747" s="154"/>
      <c r="AS1747" s="154"/>
      <c r="AT1747" s="154"/>
      <c r="AU1747" s="154"/>
      <c r="AV1747" s="154"/>
      <c r="AW1747" s="154"/>
      <c r="AX1747" s="154"/>
      <c r="AY1747" s="154"/>
      <c r="AZ1747" s="154"/>
      <c r="BA1747" s="154"/>
      <c r="BB1747" s="154"/>
      <c r="BC1747" s="154"/>
      <c r="BD1747" s="154"/>
      <c r="BE1747" s="154"/>
      <c r="BF1747" s="154"/>
      <c r="BG1747" s="154"/>
      <c r="BH1747" s="154"/>
      <c r="BI1747" s="154"/>
      <c r="BJ1747" s="154"/>
      <c r="BK1747" s="154"/>
      <c r="BL1747" s="154"/>
      <c r="BM1747" s="154"/>
      <c r="BN1747" s="154"/>
      <c r="BO1747" s="154"/>
      <c r="BP1747" s="154"/>
      <c r="BQ1747" s="154"/>
      <c r="BR1747" s="154"/>
      <c r="BS1747" s="154"/>
      <c r="BT1747" s="154"/>
      <c r="BU1747" s="154"/>
      <c r="BV1747" s="154"/>
      <c r="BW1747" s="154"/>
      <c r="BX1747" s="154"/>
      <c r="BY1747" s="154"/>
      <c r="BZ1747" s="154"/>
      <c r="CA1747" s="154"/>
      <c r="CB1747" s="154"/>
      <c r="CC1747" s="154"/>
      <c r="CD1747" s="154"/>
      <c r="CE1747" s="154"/>
      <c r="CF1747" s="154"/>
      <c r="CG1747" s="154"/>
      <c r="CH1747" s="154"/>
      <c r="CI1747" s="154"/>
      <c r="CJ1747" s="154"/>
      <c r="CK1747" s="154"/>
      <c r="CL1747" s="154"/>
      <c r="CM1747" s="154"/>
      <c r="CN1747" s="154"/>
      <c r="CO1747" s="154"/>
      <c r="CP1747" s="154"/>
      <c r="CQ1747" s="154"/>
      <c r="CR1747" s="154"/>
      <c r="CS1747" s="154"/>
      <c r="CT1747" s="154"/>
      <c r="CU1747" s="154"/>
      <c r="CV1747" s="154"/>
      <c r="CW1747" s="154"/>
      <c r="CX1747" s="154"/>
      <c r="CY1747" s="154"/>
      <c r="CZ1747" s="154"/>
      <c r="DA1747" s="154"/>
      <c r="DB1747" s="154"/>
      <c r="DC1747" s="154"/>
      <c r="DD1747" s="154"/>
      <c r="DE1747" s="154"/>
      <c r="DF1747" s="154"/>
      <c r="DG1747" s="154"/>
      <c r="DH1747" s="154"/>
      <c r="DI1747" s="154"/>
      <c r="DJ1747" s="154"/>
      <c r="DK1747" s="154"/>
      <c r="DL1747" s="154"/>
      <c r="DM1747" s="154"/>
      <c r="DN1747" s="154"/>
      <c r="DO1747" s="154"/>
      <c r="DP1747" s="154"/>
      <c r="DQ1747" s="154"/>
      <c r="DR1747" s="154"/>
      <c r="DS1747" s="154"/>
      <c r="DT1747" s="154"/>
      <c r="DU1747" s="154"/>
      <c r="DV1747" s="154"/>
      <c r="DW1747" s="154"/>
      <c r="DX1747" s="154"/>
      <c r="DY1747" s="154"/>
      <c r="DZ1747" s="154"/>
      <c r="EA1747" s="154"/>
      <c r="EB1747" s="154"/>
      <c r="EC1747" s="154"/>
      <c r="ED1747" s="154"/>
      <c r="EE1747" s="154"/>
      <c r="EF1747" s="154"/>
      <c r="EG1747" s="154"/>
      <c r="EH1747" s="154"/>
      <c r="EI1747" s="154"/>
      <c r="EJ1747" s="154"/>
      <c r="EK1747" s="154"/>
      <c r="EL1747" s="154"/>
      <c r="EM1747" s="154"/>
      <c r="EN1747" s="154"/>
      <c r="EO1747" s="154"/>
      <c r="EP1747" s="154"/>
      <c r="EQ1747" s="154"/>
      <c r="ER1747" s="154"/>
      <c r="ES1747" s="154"/>
      <c r="ET1747" s="154"/>
      <c r="EU1747" s="154"/>
      <c r="EV1747" s="154"/>
    </row>
    <row r="1748" spans="32:152" ht="12.75">
      <c r="AF1748" s="154"/>
      <c r="AG1748" s="154"/>
      <c r="AH1748" s="154"/>
      <c r="AI1748" s="154"/>
      <c r="AJ1748" s="154"/>
      <c r="AK1748" s="154"/>
      <c r="AL1748" s="154"/>
      <c r="AM1748" s="154"/>
      <c r="AN1748" s="154"/>
      <c r="AO1748" s="154"/>
      <c r="AP1748" s="154"/>
      <c r="AQ1748" s="154"/>
      <c r="AR1748" s="154"/>
      <c r="AS1748" s="154"/>
      <c r="AT1748" s="154"/>
      <c r="AU1748" s="154"/>
      <c r="AV1748" s="154"/>
      <c r="AW1748" s="154"/>
      <c r="AX1748" s="154"/>
      <c r="AY1748" s="154"/>
      <c r="AZ1748" s="154"/>
      <c r="BA1748" s="154"/>
      <c r="BB1748" s="154"/>
      <c r="BC1748" s="154"/>
      <c r="BD1748" s="154"/>
      <c r="BE1748" s="154"/>
      <c r="BF1748" s="154"/>
      <c r="BG1748" s="154"/>
      <c r="BH1748" s="154"/>
      <c r="BI1748" s="154"/>
      <c r="BJ1748" s="154"/>
      <c r="BK1748" s="154"/>
      <c r="BL1748" s="154"/>
      <c r="BM1748" s="154"/>
      <c r="BN1748" s="154"/>
      <c r="BO1748" s="154"/>
      <c r="BP1748" s="154"/>
      <c r="BQ1748" s="154"/>
      <c r="BR1748" s="154"/>
      <c r="BS1748" s="154"/>
      <c r="BT1748" s="154"/>
      <c r="BU1748" s="154"/>
      <c r="BV1748" s="154"/>
      <c r="BW1748" s="154"/>
      <c r="BX1748" s="154"/>
      <c r="BY1748" s="154"/>
      <c r="BZ1748" s="154"/>
      <c r="CA1748" s="154"/>
      <c r="CB1748" s="154"/>
      <c r="CC1748" s="154"/>
      <c r="CD1748" s="154"/>
      <c r="CE1748" s="154"/>
      <c r="CF1748" s="154"/>
      <c r="CG1748" s="154"/>
      <c r="CH1748" s="154"/>
      <c r="CI1748" s="154"/>
      <c r="CJ1748" s="154"/>
      <c r="CK1748" s="154"/>
      <c r="CL1748" s="154"/>
      <c r="CM1748" s="154"/>
      <c r="CN1748" s="154"/>
      <c r="CO1748" s="154"/>
      <c r="CP1748" s="154"/>
      <c r="CQ1748" s="154"/>
      <c r="CR1748" s="154"/>
      <c r="CS1748" s="154"/>
      <c r="CT1748" s="154"/>
      <c r="CU1748" s="154"/>
      <c r="CV1748" s="154"/>
      <c r="CW1748" s="154"/>
      <c r="CX1748" s="154"/>
      <c r="CY1748" s="154"/>
      <c r="CZ1748" s="154"/>
      <c r="DA1748" s="154"/>
      <c r="DB1748" s="154"/>
      <c r="DC1748" s="154"/>
      <c r="DD1748" s="154"/>
      <c r="DE1748" s="154"/>
      <c r="DF1748" s="154"/>
      <c r="DG1748" s="154"/>
      <c r="DH1748" s="154"/>
      <c r="DI1748" s="154"/>
      <c r="DJ1748" s="154"/>
      <c r="DK1748" s="154"/>
      <c r="DL1748" s="154"/>
      <c r="DM1748" s="154"/>
      <c r="DN1748" s="154"/>
      <c r="DO1748" s="154"/>
      <c r="DP1748" s="154"/>
      <c r="DQ1748" s="154"/>
      <c r="DR1748" s="154"/>
      <c r="DS1748" s="154"/>
      <c r="DT1748" s="154"/>
      <c r="DU1748" s="154"/>
      <c r="DV1748" s="154"/>
      <c r="DW1748" s="154"/>
      <c r="DX1748" s="154"/>
      <c r="DY1748" s="154"/>
      <c r="DZ1748" s="154"/>
      <c r="EA1748" s="154"/>
      <c r="EB1748" s="154"/>
      <c r="EC1748" s="154"/>
      <c r="ED1748" s="154"/>
      <c r="EE1748" s="154"/>
      <c r="EF1748" s="154"/>
      <c r="EG1748" s="154"/>
      <c r="EH1748" s="154"/>
      <c r="EI1748" s="154"/>
      <c r="EJ1748" s="154"/>
      <c r="EK1748" s="154"/>
      <c r="EL1748" s="154"/>
      <c r="EM1748" s="154"/>
      <c r="EN1748" s="154"/>
      <c r="EO1748" s="154"/>
      <c r="EP1748" s="154"/>
      <c r="EQ1748" s="154"/>
      <c r="ER1748" s="154"/>
      <c r="ES1748" s="154"/>
      <c r="ET1748" s="154"/>
      <c r="EU1748" s="154"/>
      <c r="EV1748" s="154"/>
    </row>
    <row r="1749" spans="32:152" ht="12.75">
      <c r="AF1749" s="154"/>
      <c r="AG1749" s="154"/>
      <c r="AH1749" s="154"/>
      <c r="AI1749" s="154"/>
      <c r="AJ1749" s="154"/>
      <c r="AK1749" s="154"/>
      <c r="AL1749" s="154"/>
      <c r="AM1749" s="154"/>
      <c r="AN1749" s="154"/>
      <c r="AO1749" s="154"/>
      <c r="AP1749" s="154"/>
      <c r="AQ1749" s="154"/>
      <c r="AR1749" s="154"/>
      <c r="AS1749" s="154"/>
      <c r="AT1749" s="154"/>
      <c r="AU1749" s="154"/>
      <c r="AV1749" s="154"/>
      <c r="AW1749" s="154"/>
      <c r="AX1749" s="154"/>
      <c r="AY1749" s="154"/>
      <c r="AZ1749" s="154"/>
      <c r="BA1749" s="154"/>
      <c r="BB1749" s="154"/>
      <c r="BC1749" s="154"/>
      <c r="BD1749" s="154"/>
      <c r="BE1749" s="154"/>
      <c r="BF1749" s="154"/>
      <c r="BG1749" s="154"/>
      <c r="BH1749" s="154"/>
      <c r="BI1749" s="154"/>
      <c r="BJ1749" s="154"/>
      <c r="BK1749" s="154"/>
      <c r="BL1749" s="154"/>
      <c r="BM1749" s="154"/>
      <c r="BN1749" s="154"/>
      <c r="BO1749" s="154"/>
      <c r="BP1749" s="154"/>
      <c r="BQ1749" s="154"/>
      <c r="BR1749" s="154"/>
      <c r="BS1749" s="154"/>
      <c r="BT1749" s="154"/>
      <c r="BU1749" s="154"/>
      <c r="BV1749" s="154"/>
      <c r="BW1749" s="154"/>
      <c r="BX1749" s="154"/>
      <c r="BY1749" s="154"/>
      <c r="BZ1749" s="154"/>
      <c r="CA1749" s="154"/>
      <c r="CB1749" s="154"/>
      <c r="CC1749" s="154"/>
      <c r="CD1749" s="154"/>
      <c r="CE1749" s="154"/>
      <c r="CF1749" s="154"/>
      <c r="CG1749" s="154"/>
      <c r="CH1749" s="154"/>
      <c r="CI1749" s="154"/>
      <c r="CJ1749" s="154"/>
      <c r="CK1749" s="154"/>
      <c r="CL1749" s="154"/>
      <c r="CM1749" s="154"/>
      <c r="CN1749" s="154"/>
      <c r="CO1749" s="154"/>
      <c r="CP1749" s="154"/>
      <c r="CQ1749" s="154"/>
      <c r="CR1749" s="154"/>
      <c r="CS1749" s="154"/>
      <c r="CT1749" s="154"/>
      <c r="CU1749" s="154"/>
      <c r="CV1749" s="154"/>
      <c r="CW1749" s="154"/>
      <c r="CX1749" s="154"/>
      <c r="CY1749" s="154"/>
      <c r="CZ1749" s="154"/>
      <c r="DA1749" s="154"/>
      <c r="DB1749" s="154"/>
      <c r="DC1749" s="154"/>
      <c r="DD1749" s="154"/>
      <c r="DE1749" s="154"/>
      <c r="DF1749" s="154"/>
      <c r="DG1749" s="154"/>
      <c r="DH1749" s="154"/>
      <c r="DI1749" s="154"/>
      <c r="DJ1749" s="154"/>
      <c r="DK1749" s="154"/>
      <c r="DL1749" s="154"/>
      <c r="DM1749" s="154"/>
      <c r="DN1749" s="154"/>
      <c r="DO1749" s="154"/>
      <c r="DP1749" s="154"/>
      <c r="DQ1749" s="154"/>
      <c r="DR1749" s="154"/>
      <c r="DS1749" s="154"/>
      <c r="DT1749" s="154"/>
      <c r="DU1749" s="154"/>
      <c r="DV1749" s="154"/>
      <c r="DW1749" s="154"/>
      <c r="DX1749" s="154"/>
      <c r="DY1749" s="154"/>
      <c r="DZ1749" s="154"/>
      <c r="EA1749" s="154"/>
      <c r="EB1749" s="154"/>
      <c r="EC1749" s="154"/>
      <c r="ED1749" s="154"/>
      <c r="EE1749" s="154"/>
      <c r="EF1749" s="154"/>
      <c r="EG1749" s="154"/>
      <c r="EH1749" s="154"/>
      <c r="EI1749" s="154"/>
      <c r="EJ1749" s="154"/>
      <c r="EK1749" s="154"/>
      <c r="EL1749" s="154"/>
      <c r="EM1749" s="154"/>
      <c r="EN1749" s="154"/>
      <c r="EO1749" s="154"/>
      <c r="EP1749" s="154"/>
      <c r="EQ1749" s="154"/>
      <c r="ER1749" s="154"/>
      <c r="ES1749" s="154"/>
      <c r="ET1749" s="154"/>
      <c r="EU1749" s="154"/>
      <c r="EV1749" s="154"/>
    </row>
    <row r="1750" spans="32:152" ht="12.75">
      <c r="AF1750" s="154"/>
      <c r="AG1750" s="154"/>
      <c r="AH1750" s="154"/>
      <c r="AI1750" s="154"/>
      <c r="AJ1750" s="154"/>
      <c r="AK1750" s="154"/>
      <c r="AL1750" s="154"/>
      <c r="AM1750" s="154"/>
      <c r="AN1750" s="154"/>
      <c r="AO1750" s="154"/>
      <c r="AP1750" s="154"/>
      <c r="AQ1750" s="154"/>
      <c r="AR1750" s="154"/>
      <c r="AS1750" s="154"/>
      <c r="AT1750" s="154"/>
      <c r="AU1750" s="154"/>
      <c r="AV1750" s="154"/>
      <c r="AW1750" s="154"/>
      <c r="AX1750" s="154"/>
      <c r="AY1750" s="154"/>
      <c r="AZ1750" s="154"/>
      <c r="BA1750" s="154"/>
      <c r="BB1750" s="154"/>
      <c r="BC1750" s="154"/>
      <c r="BD1750" s="154"/>
      <c r="BE1750" s="154"/>
      <c r="BF1750" s="154"/>
      <c r="BG1750" s="154"/>
      <c r="BH1750" s="154"/>
      <c r="BI1750" s="154"/>
      <c r="BJ1750" s="154"/>
      <c r="BK1750" s="154"/>
      <c r="BL1750" s="154"/>
      <c r="BM1750" s="154"/>
      <c r="BN1750" s="154"/>
      <c r="BO1750" s="154"/>
      <c r="BP1750" s="154"/>
      <c r="BQ1750" s="154"/>
      <c r="BR1750" s="154"/>
      <c r="BS1750" s="154"/>
      <c r="BT1750" s="154"/>
      <c r="BU1750" s="154"/>
      <c r="BV1750" s="154"/>
      <c r="BW1750" s="154"/>
      <c r="BX1750" s="154"/>
      <c r="BY1750" s="154"/>
      <c r="BZ1750" s="154"/>
      <c r="CA1750" s="154"/>
      <c r="CB1750" s="154"/>
      <c r="CC1750" s="154"/>
      <c r="CD1750" s="154"/>
      <c r="CE1750" s="154"/>
      <c r="CF1750" s="154"/>
      <c r="CG1750" s="154"/>
      <c r="CH1750" s="154"/>
      <c r="CI1750" s="154"/>
      <c r="CJ1750" s="154"/>
      <c r="CK1750" s="154"/>
      <c r="CL1750" s="154"/>
      <c r="CM1750" s="154"/>
      <c r="CN1750" s="154"/>
      <c r="CO1750" s="154"/>
      <c r="CP1750" s="154"/>
      <c r="CQ1750" s="154"/>
      <c r="CR1750" s="154"/>
      <c r="CS1750" s="154"/>
      <c r="CT1750" s="154"/>
      <c r="CU1750" s="154"/>
      <c r="CV1750" s="154"/>
      <c r="CW1750" s="154"/>
      <c r="CX1750" s="154"/>
      <c r="CY1750" s="154"/>
      <c r="CZ1750" s="154"/>
      <c r="DA1750" s="154"/>
      <c r="DB1750" s="154"/>
      <c r="DC1750" s="154"/>
      <c r="DD1750" s="154"/>
      <c r="DE1750" s="154"/>
      <c r="DF1750" s="154"/>
      <c r="DG1750" s="154"/>
      <c r="DH1750" s="154"/>
      <c r="DI1750" s="154"/>
      <c r="DJ1750" s="154"/>
      <c r="DK1750" s="154"/>
      <c r="DL1750" s="154"/>
      <c r="DM1750" s="154"/>
      <c r="DN1750" s="154"/>
      <c r="DO1750" s="154"/>
      <c r="DP1750" s="154"/>
      <c r="DQ1750" s="154"/>
      <c r="DR1750" s="154"/>
      <c r="DS1750" s="154"/>
      <c r="DT1750" s="154"/>
      <c r="DU1750" s="154"/>
      <c r="DV1750" s="154"/>
      <c r="DW1750" s="154"/>
      <c r="DX1750" s="154"/>
      <c r="DY1750" s="154"/>
      <c r="DZ1750" s="154"/>
      <c r="EA1750" s="154"/>
      <c r="EB1750" s="154"/>
      <c r="EC1750" s="154"/>
      <c r="ED1750" s="154"/>
      <c r="EE1750" s="154"/>
      <c r="EF1750" s="154"/>
      <c r="EG1750" s="154"/>
      <c r="EH1750" s="154"/>
      <c r="EI1750" s="154"/>
      <c r="EJ1750" s="154"/>
      <c r="EK1750" s="154"/>
      <c r="EL1750" s="154"/>
      <c r="EM1750" s="154"/>
      <c r="EN1750" s="154"/>
      <c r="EO1750" s="154"/>
      <c r="EP1750" s="154"/>
      <c r="EQ1750" s="154"/>
      <c r="ER1750" s="154"/>
      <c r="ES1750" s="154"/>
      <c r="ET1750" s="154"/>
      <c r="EU1750" s="154"/>
      <c r="EV1750" s="154"/>
    </row>
    <row r="1751" spans="32:152" ht="12.75">
      <c r="AF1751" s="154"/>
      <c r="AG1751" s="154"/>
      <c r="AH1751" s="154"/>
      <c r="AI1751" s="154"/>
      <c r="AJ1751" s="154"/>
      <c r="AK1751" s="154"/>
      <c r="AL1751" s="154"/>
      <c r="AM1751" s="154"/>
      <c r="AN1751" s="154"/>
      <c r="AO1751" s="154"/>
      <c r="AP1751" s="154"/>
      <c r="AQ1751" s="154"/>
      <c r="AR1751" s="154"/>
      <c r="AS1751" s="154"/>
      <c r="AT1751" s="154"/>
      <c r="AU1751" s="154"/>
      <c r="AV1751" s="154"/>
      <c r="AW1751" s="154"/>
      <c r="AX1751" s="154"/>
      <c r="AY1751" s="154"/>
      <c r="AZ1751" s="154"/>
      <c r="BA1751" s="154"/>
      <c r="BB1751" s="154"/>
      <c r="BC1751" s="154"/>
      <c r="BD1751" s="154"/>
      <c r="BE1751" s="154"/>
      <c r="BF1751" s="154"/>
      <c r="BG1751" s="154"/>
      <c r="BH1751" s="154"/>
      <c r="BI1751" s="154"/>
      <c r="BJ1751" s="154"/>
      <c r="BK1751" s="154"/>
      <c r="BL1751" s="154"/>
      <c r="BM1751" s="154"/>
      <c r="BN1751" s="154"/>
      <c r="BO1751" s="154"/>
      <c r="BP1751" s="154"/>
      <c r="BQ1751" s="154"/>
      <c r="BR1751" s="154"/>
      <c r="BS1751" s="154"/>
      <c r="BT1751" s="154"/>
      <c r="BU1751" s="154"/>
      <c r="BV1751" s="154"/>
      <c r="BW1751" s="154"/>
      <c r="BX1751" s="154"/>
      <c r="BY1751" s="154"/>
      <c r="BZ1751" s="154"/>
      <c r="CA1751" s="154"/>
      <c r="CB1751" s="154"/>
      <c r="CC1751" s="154"/>
      <c r="CD1751" s="154"/>
      <c r="CE1751" s="154"/>
      <c r="CF1751" s="154"/>
      <c r="CG1751" s="154"/>
      <c r="CH1751" s="154"/>
      <c r="CI1751" s="154"/>
      <c r="CJ1751" s="154"/>
      <c r="CK1751" s="154"/>
      <c r="CL1751" s="154"/>
      <c r="CM1751" s="154"/>
      <c r="CN1751" s="154"/>
      <c r="CO1751" s="154"/>
      <c r="CP1751" s="154"/>
      <c r="CQ1751" s="154"/>
      <c r="CR1751" s="154"/>
      <c r="CS1751" s="154"/>
      <c r="CT1751" s="154"/>
      <c r="CU1751" s="154"/>
      <c r="CV1751" s="154"/>
      <c r="CW1751" s="154"/>
      <c r="CX1751" s="154"/>
      <c r="CY1751" s="154"/>
      <c r="CZ1751" s="154"/>
      <c r="DA1751" s="154"/>
      <c r="DB1751" s="154"/>
      <c r="DC1751" s="154"/>
      <c r="DD1751" s="154"/>
      <c r="DE1751" s="154"/>
      <c r="DF1751" s="154"/>
      <c r="DG1751" s="154"/>
      <c r="DH1751" s="154"/>
      <c r="DI1751" s="154"/>
      <c r="DJ1751" s="154"/>
      <c r="DK1751" s="154"/>
      <c r="DL1751" s="154"/>
      <c r="DM1751" s="154"/>
      <c r="DN1751" s="154"/>
      <c r="DO1751" s="154"/>
      <c r="DP1751" s="154"/>
      <c r="DQ1751" s="154"/>
      <c r="DR1751" s="154"/>
      <c r="DS1751" s="154"/>
      <c r="DT1751" s="154"/>
      <c r="DU1751" s="154"/>
      <c r="DV1751" s="154"/>
      <c r="DW1751" s="154"/>
      <c r="DX1751" s="154"/>
      <c r="DY1751" s="154"/>
      <c r="DZ1751" s="154"/>
      <c r="EA1751" s="154"/>
      <c r="EB1751" s="154"/>
      <c r="EC1751" s="154"/>
      <c r="ED1751" s="154"/>
      <c r="EE1751" s="154"/>
      <c r="EF1751" s="154"/>
      <c r="EG1751" s="154"/>
      <c r="EH1751" s="154"/>
      <c r="EI1751" s="154"/>
      <c r="EJ1751" s="154"/>
      <c r="EK1751" s="154"/>
      <c r="EL1751" s="154"/>
      <c r="EM1751" s="154"/>
      <c r="EN1751" s="154"/>
      <c r="EO1751" s="154"/>
      <c r="EP1751" s="154"/>
      <c r="EQ1751" s="154"/>
      <c r="ER1751" s="154"/>
      <c r="ES1751" s="154"/>
      <c r="ET1751" s="154"/>
      <c r="EU1751" s="154"/>
      <c r="EV1751" s="154"/>
    </row>
    <row r="1752" spans="32:152" ht="12.75">
      <c r="AF1752" s="154"/>
      <c r="AG1752" s="154"/>
      <c r="AH1752" s="154"/>
      <c r="AI1752" s="154"/>
      <c r="AJ1752" s="154"/>
      <c r="AK1752" s="154"/>
      <c r="AL1752" s="154"/>
      <c r="AM1752" s="154"/>
      <c r="AN1752" s="154"/>
      <c r="AO1752" s="154"/>
      <c r="AP1752" s="154"/>
      <c r="AQ1752" s="154"/>
      <c r="AR1752" s="154"/>
      <c r="AS1752" s="154"/>
      <c r="AT1752" s="154"/>
      <c r="AU1752" s="154"/>
      <c r="AV1752" s="154"/>
      <c r="AW1752" s="154"/>
      <c r="AX1752" s="154"/>
      <c r="AY1752" s="154"/>
      <c r="AZ1752" s="154"/>
      <c r="BA1752" s="154"/>
      <c r="BB1752" s="154"/>
      <c r="BC1752" s="154"/>
      <c r="BD1752" s="154"/>
      <c r="BE1752" s="154"/>
      <c r="BF1752" s="154"/>
      <c r="BG1752" s="154"/>
      <c r="BH1752" s="154"/>
      <c r="BI1752" s="154"/>
      <c r="BJ1752" s="154"/>
      <c r="BK1752" s="154"/>
      <c r="BL1752" s="154"/>
      <c r="BM1752" s="154"/>
      <c r="BN1752" s="154"/>
      <c r="BO1752" s="154"/>
      <c r="BP1752" s="154"/>
      <c r="BQ1752" s="154"/>
      <c r="BR1752" s="154"/>
      <c r="BS1752" s="154"/>
      <c r="BT1752" s="154"/>
      <c r="BU1752" s="154"/>
      <c r="BV1752" s="154"/>
      <c r="BW1752" s="154"/>
      <c r="BX1752" s="154"/>
      <c r="BY1752" s="154"/>
      <c r="BZ1752" s="154"/>
      <c r="CA1752" s="154"/>
      <c r="CB1752" s="154"/>
      <c r="CC1752" s="154"/>
      <c r="CD1752" s="154"/>
      <c r="CE1752" s="154"/>
      <c r="CF1752" s="154"/>
      <c r="CG1752" s="154"/>
      <c r="CH1752" s="154"/>
      <c r="CI1752" s="154"/>
      <c r="CJ1752" s="154"/>
      <c r="CK1752" s="154"/>
      <c r="CL1752" s="154"/>
      <c r="CM1752" s="154"/>
      <c r="CN1752" s="154"/>
      <c r="CO1752" s="154"/>
      <c r="CP1752" s="154"/>
      <c r="CQ1752" s="154"/>
      <c r="CR1752" s="154"/>
      <c r="CS1752" s="154"/>
      <c r="CT1752" s="154"/>
      <c r="CU1752" s="154"/>
      <c r="CV1752" s="154"/>
      <c r="CW1752" s="154"/>
      <c r="CX1752" s="154"/>
      <c r="CY1752" s="154"/>
      <c r="CZ1752" s="154"/>
      <c r="DA1752" s="154"/>
      <c r="DB1752" s="154"/>
      <c r="DC1752" s="154"/>
      <c r="DD1752" s="154"/>
      <c r="DE1752" s="154"/>
      <c r="DF1752" s="154"/>
      <c r="DG1752" s="154"/>
      <c r="DH1752" s="154"/>
      <c r="DI1752" s="154"/>
      <c r="DJ1752" s="154"/>
      <c r="DK1752" s="154"/>
      <c r="DL1752" s="154"/>
      <c r="DM1752" s="154"/>
      <c r="DN1752" s="154"/>
      <c r="DO1752" s="154"/>
      <c r="DP1752" s="154"/>
      <c r="DQ1752" s="154"/>
      <c r="DR1752" s="154"/>
      <c r="DS1752" s="154"/>
      <c r="DT1752" s="154"/>
      <c r="DU1752" s="154"/>
      <c r="DV1752" s="154"/>
      <c r="DW1752" s="154"/>
      <c r="DX1752" s="154"/>
      <c r="DY1752" s="154"/>
      <c r="DZ1752" s="154"/>
      <c r="EA1752" s="154"/>
      <c r="EB1752" s="154"/>
      <c r="EC1752" s="154"/>
      <c r="ED1752" s="154"/>
      <c r="EE1752" s="154"/>
      <c r="EF1752" s="154"/>
      <c r="EG1752" s="154"/>
      <c r="EH1752" s="154"/>
      <c r="EI1752" s="154"/>
      <c r="EJ1752" s="154"/>
      <c r="EK1752" s="154"/>
      <c r="EL1752" s="154"/>
      <c r="EM1752" s="154"/>
      <c r="EN1752" s="154"/>
      <c r="EO1752" s="154"/>
      <c r="EP1752" s="154"/>
      <c r="EQ1752" s="154"/>
      <c r="ER1752" s="154"/>
      <c r="ES1752" s="154"/>
      <c r="ET1752" s="154"/>
      <c r="EU1752" s="154"/>
      <c r="EV1752" s="154"/>
    </row>
    <row r="1753" spans="32:152" ht="12.75">
      <c r="AF1753" s="154"/>
      <c r="AG1753" s="154"/>
      <c r="AH1753" s="154"/>
      <c r="AI1753" s="154"/>
      <c r="AJ1753" s="154"/>
      <c r="AK1753" s="154"/>
      <c r="AL1753" s="154"/>
      <c r="AM1753" s="154"/>
      <c r="AN1753" s="154"/>
      <c r="AO1753" s="154"/>
      <c r="AP1753" s="154"/>
      <c r="AQ1753" s="154"/>
      <c r="AR1753" s="154"/>
      <c r="AS1753" s="154"/>
      <c r="AT1753" s="154"/>
      <c r="AU1753" s="154"/>
      <c r="AV1753" s="154"/>
      <c r="AW1753" s="154"/>
      <c r="AX1753" s="154"/>
      <c r="AY1753" s="154"/>
      <c r="AZ1753" s="154"/>
      <c r="BA1753" s="154"/>
      <c r="BB1753" s="154"/>
      <c r="BC1753" s="154"/>
      <c r="BD1753" s="154"/>
      <c r="BE1753" s="154"/>
      <c r="BF1753" s="154"/>
      <c r="BG1753" s="154"/>
      <c r="BH1753" s="154"/>
      <c r="BI1753" s="154"/>
      <c r="BJ1753" s="154"/>
      <c r="BK1753" s="154"/>
      <c r="BL1753" s="154"/>
      <c r="BM1753" s="154"/>
      <c r="BN1753" s="154"/>
      <c r="BO1753" s="154"/>
      <c r="BP1753" s="154"/>
      <c r="BQ1753" s="154"/>
      <c r="BR1753" s="154"/>
      <c r="BS1753" s="154"/>
      <c r="BT1753" s="154"/>
      <c r="BU1753" s="154"/>
      <c r="BV1753" s="154"/>
      <c r="BW1753" s="154"/>
      <c r="BX1753" s="154"/>
      <c r="BY1753" s="154"/>
      <c r="BZ1753" s="154"/>
      <c r="CA1753" s="154"/>
      <c r="CB1753" s="154"/>
      <c r="CC1753" s="154"/>
      <c r="CD1753" s="154"/>
      <c r="CE1753" s="154"/>
      <c r="CF1753" s="154"/>
      <c r="CG1753" s="154"/>
      <c r="CH1753" s="154"/>
      <c r="CI1753" s="154"/>
      <c r="CJ1753" s="154"/>
      <c r="CK1753" s="154"/>
      <c r="CL1753" s="154"/>
      <c r="CM1753" s="154"/>
      <c r="CN1753" s="154"/>
      <c r="CO1753" s="154"/>
      <c r="CP1753" s="154"/>
      <c r="CQ1753" s="154"/>
      <c r="CR1753" s="154"/>
      <c r="CS1753" s="154"/>
      <c r="CT1753" s="154"/>
      <c r="CU1753" s="154"/>
      <c r="CV1753" s="154"/>
      <c r="CW1753" s="154"/>
      <c r="CX1753" s="154"/>
      <c r="CY1753" s="154"/>
      <c r="CZ1753" s="154"/>
      <c r="DA1753" s="154"/>
      <c r="DB1753" s="154"/>
      <c r="DC1753" s="154"/>
      <c r="DD1753" s="154"/>
      <c r="DE1753" s="154"/>
      <c r="DF1753" s="154"/>
      <c r="DG1753" s="154"/>
      <c r="DH1753" s="154"/>
      <c r="DI1753" s="154"/>
      <c r="DJ1753" s="154"/>
      <c r="DK1753" s="154"/>
      <c r="DL1753" s="154"/>
      <c r="DM1753" s="154"/>
      <c r="DN1753" s="154"/>
      <c r="DO1753" s="154"/>
      <c r="DP1753" s="154"/>
      <c r="DQ1753" s="154"/>
      <c r="DR1753" s="154"/>
      <c r="DS1753" s="154"/>
      <c r="DT1753" s="154"/>
      <c r="DU1753" s="154"/>
      <c r="DV1753" s="154"/>
      <c r="DW1753" s="154"/>
      <c r="DX1753" s="154"/>
      <c r="DY1753" s="154"/>
      <c r="DZ1753" s="154"/>
      <c r="EA1753" s="154"/>
      <c r="EB1753" s="154"/>
      <c r="EC1753" s="154"/>
      <c r="ED1753" s="154"/>
      <c r="EE1753" s="154"/>
      <c r="EF1753" s="154"/>
      <c r="EG1753" s="154"/>
      <c r="EH1753" s="154"/>
      <c r="EI1753" s="154"/>
      <c r="EJ1753" s="154"/>
      <c r="EK1753" s="154"/>
      <c r="EL1753" s="154"/>
      <c r="EM1753" s="154"/>
      <c r="EN1753" s="154"/>
      <c r="EO1753" s="154"/>
      <c r="EP1753" s="154"/>
      <c r="EQ1753" s="154"/>
      <c r="ER1753" s="154"/>
      <c r="ES1753" s="154"/>
      <c r="ET1753" s="154"/>
      <c r="EU1753" s="154"/>
      <c r="EV1753" s="154"/>
    </row>
    <row r="1754" spans="32:152" ht="12.75">
      <c r="AF1754" s="154"/>
      <c r="AG1754" s="154"/>
      <c r="AH1754" s="154"/>
      <c r="AI1754" s="154"/>
      <c r="AJ1754" s="154"/>
      <c r="AK1754" s="154"/>
      <c r="AL1754" s="154"/>
      <c r="AM1754" s="154"/>
      <c r="AN1754" s="154"/>
      <c r="AO1754" s="154"/>
      <c r="AP1754" s="154"/>
      <c r="AQ1754" s="154"/>
      <c r="AR1754" s="154"/>
      <c r="AS1754" s="154"/>
      <c r="AT1754" s="154"/>
      <c r="AU1754" s="154"/>
      <c r="AV1754" s="154"/>
      <c r="AW1754" s="154"/>
      <c r="AX1754" s="154"/>
      <c r="AY1754" s="154"/>
      <c r="AZ1754" s="154"/>
      <c r="BA1754" s="154"/>
      <c r="BB1754" s="154"/>
      <c r="BC1754" s="154"/>
      <c r="BD1754" s="154"/>
      <c r="BE1754" s="154"/>
      <c r="BF1754" s="154"/>
      <c r="BG1754" s="154"/>
      <c r="BH1754" s="154"/>
      <c r="BI1754" s="154"/>
      <c r="BJ1754" s="154"/>
      <c r="BK1754" s="154"/>
      <c r="BL1754" s="154"/>
      <c r="BM1754" s="154"/>
      <c r="BN1754" s="154"/>
      <c r="BO1754" s="154"/>
      <c r="BP1754" s="154"/>
      <c r="BQ1754" s="154"/>
      <c r="BR1754" s="154"/>
      <c r="BS1754" s="154"/>
      <c r="BT1754" s="154"/>
      <c r="BU1754" s="154"/>
      <c r="BV1754" s="154"/>
      <c r="BW1754" s="154"/>
      <c r="BX1754" s="154"/>
      <c r="BY1754" s="154"/>
      <c r="BZ1754" s="154"/>
      <c r="CA1754" s="154"/>
      <c r="CB1754" s="154"/>
      <c r="CC1754" s="154"/>
      <c r="CD1754" s="154"/>
      <c r="CE1754" s="154"/>
      <c r="CF1754" s="154"/>
      <c r="CG1754" s="154"/>
      <c r="CH1754" s="154"/>
      <c r="CI1754" s="154"/>
      <c r="CJ1754" s="154"/>
      <c r="CK1754" s="154"/>
      <c r="CL1754" s="154"/>
      <c r="CM1754" s="154"/>
      <c r="CN1754" s="154"/>
      <c r="CO1754" s="154"/>
      <c r="CP1754" s="154"/>
      <c r="CQ1754" s="154"/>
      <c r="CR1754" s="154"/>
      <c r="CS1754" s="154"/>
      <c r="CT1754" s="154"/>
      <c r="CU1754" s="154"/>
      <c r="CV1754" s="154"/>
      <c r="CW1754" s="154"/>
      <c r="CX1754" s="154"/>
      <c r="CY1754" s="154"/>
      <c r="CZ1754" s="154"/>
      <c r="DA1754" s="154"/>
      <c r="DB1754" s="154"/>
      <c r="DC1754" s="154"/>
      <c r="DD1754" s="154"/>
      <c r="DE1754" s="154"/>
      <c r="DF1754" s="154"/>
      <c r="DG1754" s="154"/>
      <c r="DH1754" s="154"/>
      <c r="DI1754" s="154"/>
      <c r="DJ1754" s="154"/>
      <c r="DK1754" s="154"/>
      <c r="DL1754" s="154"/>
      <c r="DM1754" s="154"/>
      <c r="DN1754" s="154"/>
      <c r="DO1754" s="154"/>
      <c r="DP1754" s="154"/>
      <c r="DQ1754" s="154"/>
      <c r="DR1754" s="154"/>
      <c r="DS1754" s="154"/>
      <c r="DT1754" s="154"/>
      <c r="DU1754" s="154"/>
      <c r="DV1754" s="154"/>
      <c r="DW1754" s="154"/>
      <c r="DX1754" s="154"/>
      <c r="DY1754" s="154"/>
      <c r="DZ1754" s="154"/>
      <c r="EA1754" s="154"/>
      <c r="EB1754" s="154"/>
      <c r="EC1754" s="154"/>
      <c r="ED1754" s="154"/>
      <c r="EE1754" s="154"/>
      <c r="EF1754" s="154"/>
      <c r="EG1754" s="154"/>
      <c r="EH1754" s="154"/>
      <c r="EI1754" s="154"/>
      <c r="EJ1754" s="154"/>
      <c r="EK1754" s="154"/>
      <c r="EL1754" s="154"/>
      <c r="EM1754" s="154"/>
      <c r="EN1754" s="154"/>
      <c r="EO1754" s="154"/>
      <c r="EP1754" s="154"/>
      <c r="EQ1754" s="154"/>
      <c r="ER1754" s="154"/>
      <c r="ES1754" s="154"/>
      <c r="ET1754" s="154"/>
      <c r="EU1754" s="154"/>
      <c r="EV1754" s="154"/>
    </row>
    <row r="1755" spans="32:152" ht="12.75">
      <c r="AF1755" s="154"/>
      <c r="AG1755" s="154"/>
      <c r="AH1755" s="154"/>
      <c r="AI1755" s="154"/>
      <c r="AJ1755" s="154"/>
      <c r="AK1755" s="154"/>
      <c r="AL1755" s="154"/>
      <c r="AM1755" s="154"/>
      <c r="AN1755" s="154"/>
      <c r="AO1755" s="154"/>
      <c r="AP1755" s="154"/>
      <c r="AQ1755" s="154"/>
      <c r="AR1755" s="154"/>
      <c r="AS1755" s="154"/>
      <c r="AT1755" s="154"/>
      <c r="AU1755" s="154"/>
      <c r="AV1755" s="154"/>
      <c r="AW1755" s="154"/>
      <c r="AX1755" s="154"/>
      <c r="AY1755" s="154"/>
      <c r="AZ1755" s="154"/>
      <c r="BA1755" s="154"/>
      <c r="BB1755" s="154"/>
      <c r="BC1755" s="154"/>
      <c r="BD1755" s="154"/>
      <c r="BE1755" s="154"/>
      <c r="BF1755" s="154"/>
      <c r="BG1755" s="154"/>
      <c r="BH1755" s="154"/>
      <c r="BI1755" s="154"/>
      <c r="BJ1755" s="154"/>
      <c r="BK1755" s="154"/>
      <c r="BL1755" s="154"/>
      <c r="BM1755" s="154"/>
      <c r="BN1755" s="154"/>
      <c r="BO1755" s="154"/>
      <c r="BP1755" s="154"/>
      <c r="BQ1755" s="154"/>
      <c r="BR1755" s="154"/>
      <c r="BS1755" s="154"/>
      <c r="BT1755" s="154"/>
      <c r="BU1755" s="154"/>
      <c r="BV1755" s="154"/>
      <c r="BW1755" s="154"/>
      <c r="BX1755" s="154"/>
      <c r="BY1755" s="154"/>
      <c r="BZ1755" s="154"/>
      <c r="CA1755" s="154"/>
      <c r="CB1755" s="154"/>
      <c r="CC1755" s="154"/>
      <c r="CD1755" s="154"/>
      <c r="CE1755" s="154"/>
      <c r="CF1755" s="154"/>
      <c r="CG1755" s="154"/>
      <c r="CH1755" s="154"/>
      <c r="CI1755" s="154"/>
      <c r="CJ1755" s="154"/>
      <c r="CK1755" s="154"/>
      <c r="CL1755" s="154"/>
      <c r="CM1755" s="154"/>
      <c r="CN1755" s="154"/>
      <c r="CO1755" s="154"/>
      <c r="CP1755" s="154"/>
      <c r="CQ1755" s="154"/>
      <c r="CR1755" s="154"/>
      <c r="CS1755" s="154"/>
      <c r="CT1755" s="154"/>
      <c r="CU1755" s="154"/>
      <c r="CV1755" s="154"/>
      <c r="CW1755" s="154"/>
      <c r="CX1755" s="154"/>
      <c r="CY1755" s="154"/>
      <c r="CZ1755" s="154"/>
      <c r="DA1755" s="154"/>
      <c r="DB1755" s="154"/>
      <c r="DC1755" s="154"/>
      <c r="DD1755" s="154"/>
      <c r="DE1755" s="154"/>
      <c r="DF1755" s="154"/>
      <c r="DG1755" s="154"/>
      <c r="DH1755" s="154"/>
      <c r="DI1755" s="154"/>
      <c r="DJ1755" s="154"/>
      <c r="DK1755" s="154"/>
      <c r="DL1755" s="154"/>
      <c r="DM1755" s="154"/>
      <c r="DN1755" s="154"/>
      <c r="DO1755" s="154"/>
      <c r="DP1755" s="154"/>
      <c r="DQ1755" s="154"/>
      <c r="DR1755" s="154"/>
      <c r="DS1755" s="154"/>
      <c r="DT1755" s="154"/>
      <c r="DU1755" s="154"/>
      <c r="DV1755" s="154"/>
      <c r="DW1755" s="154"/>
      <c r="DX1755" s="154"/>
      <c r="DY1755" s="154"/>
      <c r="DZ1755" s="154"/>
      <c r="EA1755" s="154"/>
      <c r="EB1755" s="154"/>
      <c r="EC1755" s="154"/>
      <c r="ED1755" s="154"/>
      <c r="EE1755" s="154"/>
      <c r="EF1755" s="154"/>
      <c r="EG1755" s="154"/>
      <c r="EH1755" s="154"/>
      <c r="EI1755" s="154"/>
      <c r="EJ1755" s="154"/>
      <c r="EK1755" s="154"/>
      <c r="EL1755" s="154"/>
      <c r="EM1755" s="154"/>
      <c r="EN1755" s="154"/>
      <c r="EO1755" s="154"/>
      <c r="EP1755" s="154"/>
      <c r="EQ1755" s="154"/>
      <c r="ER1755" s="154"/>
      <c r="ES1755" s="154"/>
      <c r="ET1755" s="154"/>
      <c r="EU1755" s="154"/>
      <c r="EV1755" s="154"/>
    </row>
    <row r="1756" spans="32:152" ht="12.75">
      <c r="AF1756" s="154"/>
      <c r="AG1756" s="154"/>
      <c r="AH1756" s="154"/>
      <c r="AI1756" s="154"/>
      <c r="AJ1756" s="154"/>
      <c r="AK1756" s="154"/>
      <c r="AL1756" s="154"/>
      <c r="AM1756" s="154"/>
      <c r="AN1756" s="154"/>
      <c r="AO1756" s="154"/>
      <c r="AP1756" s="154"/>
      <c r="AQ1756" s="154"/>
      <c r="AR1756" s="154"/>
      <c r="AS1756" s="154"/>
      <c r="AT1756" s="154"/>
      <c r="AU1756" s="154"/>
      <c r="AV1756" s="154"/>
      <c r="AW1756" s="154"/>
      <c r="AX1756" s="154"/>
      <c r="AY1756" s="154"/>
      <c r="AZ1756" s="154"/>
      <c r="BA1756" s="154"/>
      <c r="BB1756" s="154"/>
      <c r="BC1756" s="154"/>
      <c r="BD1756" s="154"/>
      <c r="BE1756" s="154"/>
      <c r="BF1756" s="154"/>
      <c r="BG1756" s="154"/>
      <c r="BH1756" s="154"/>
      <c r="BI1756" s="154"/>
      <c r="BJ1756" s="154"/>
      <c r="BK1756" s="154"/>
      <c r="BL1756" s="154"/>
      <c r="BM1756" s="154"/>
      <c r="BN1756" s="154"/>
      <c r="BO1756" s="154"/>
      <c r="BP1756" s="154"/>
      <c r="BQ1756" s="154"/>
      <c r="BR1756" s="154"/>
      <c r="BS1756" s="154"/>
      <c r="BT1756" s="154"/>
      <c r="BU1756" s="154"/>
      <c r="BV1756" s="154"/>
      <c r="BW1756" s="154"/>
      <c r="BX1756" s="154"/>
      <c r="BY1756" s="154"/>
      <c r="BZ1756" s="154"/>
      <c r="CA1756" s="154"/>
      <c r="CB1756" s="154"/>
      <c r="CC1756" s="154"/>
      <c r="CD1756" s="154"/>
      <c r="CE1756" s="154"/>
      <c r="CF1756" s="154"/>
      <c r="CG1756" s="154"/>
      <c r="CH1756" s="154"/>
      <c r="CI1756" s="154"/>
      <c r="CJ1756" s="154"/>
      <c r="CK1756" s="154"/>
      <c r="CL1756" s="154"/>
      <c r="CM1756" s="154"/>
      <c r="CN1756" s="154"/>
      <c r="CO1756" s="154"/>
      <c r="CP1756" s="154"/>
      <c r="CQ1756" s="154"/>
      <c r="CR1756" s="154"/>
      <c r="CS1756" s="154"/>
      <c r="CT1756" s="154"/>
      <c r="CU1756" s="154"/>
      <c r="CV1756" s="154"/>
      <c r="CW1756" s="154"/>
      <c r="CX1756" s="154"/>
      <c r="CY1756" s="154"/>
      <c r="CZ1756" s="154"/>
      <c r="DA1756" s="154"/>
      <c r="DB1756" s="154"/>
      <c r="DC1756" s="154"/>
      <c r="DD1756" s="154"/>
      <c r="DE1756" s="154"/>
      <c r="DF1756" s="154"/>
      <c r="DG1756" s="154"/>
      <c r="DH1756" s="154"/>
      <c r="DI1756" s="154"/>
      <c r="DJ1756" s="154"/>
      <c r="DK1756" s="154"/>
      <c r="DL1756" s="154"/>
      <c r="DM1756" s="154"/>
      <c r="DN1756" s="154"/>
      <c r="DO1756" s="154"/>
      <c r="DP1756" s="154"/>
      <c r="DQ1756" s="154"/>
      <c r="DR1756" s="154"/>
      <c r="DS1756" s="154"/>
      <c r="DT1756" s="154"/>
      <c r="DU1756" s="154"/>
      <c r="DV1756" s="154"/>
      <c r="DW1756" s="154"/>
      <c r="DX1756" s="154"/>
      <c r="DY1756" s="154"/>
      <c r="DZ1756" s="154"/>
      <c r="EA1756" s="154"/>
      <c r="EB1756" s="154"/>
      <c r="EC1756" s="154"/>
      <c r="ED1756" s="154"/>
      <c r="EE1756" s="154"/>
      <c r="EF1756" s="154"/>
      <c r="EG1756" s="154"/>
      <c r="EH1756" s="154"/>
      <c r="EI1756" s="154"/>
      <c r="EJ1756" s="154"/>
      <c r="EK1756" s="154"/>
      <c r="EL1756" s="154"/>
      <c r="EM1756" s="154"/>
      <c r="EN1756" s="154"/>
      <c r="EO1756" s="154"/>
      <c r="EP1756" s="154"/>
      <c r="EQ1756" s="154"/>
      <c r="ER1756" s="154"/>
      <c r="ES1756" s="154"/>
      <c r="ET1756" s="154"/>
      <c r="EU1756" s="154"/>
      <c r="EV1756" s="154"/>
    </row>
    <row r="1757" spans="32:152" ht="12.75">
      <c r="AF1757" s="154"/>
      <c r="AG1757" s="154"/>
      <c r="AH1757" s="154"/>
      <c r="AI1757" s="154"/>
      <c r="AJ1757" s="154"/>
      <c r="AK1757" s="154"/>
      <c r="AL1757" s="154"/>
      <c r="AM1757" s="154"/>
      <c r="AN1757" s="154"/>
      <c r="AO1757" s="154"/>
      <c r="AP1757" s="154"/>
      <c r="AQ1757" s="154"/>
      <c r="AR1757" s="154"/>
      <c r="AS1757" s="154"/>
      <c r="AT1757" s="154"/>
      <c r="AU1757" s="154"/>
      <c r="AV1757" s="154"/>
      <c r="AW1757" s="154"/>
      <c r="AX1757" s="154"/>
      <c r="AY1757" s="154"/>
      <c r="AZ1757" s="154"/>
      <c r="BA1757" s="154"/>
      <c r="BB1757" s="154"/>
      <c r="BC1757" s="154"/>
      <c r="BD1757" s="154"/>
      <c r="BE1757" s="154"/>
      <c r="BF1757" s="154"/>
      <c r="BG1757" s="154"/>
      <c r="BH1757" s="154"/>
      <c r="BI1757" s="154"/>
      <c r="BJ1757" s="154"/>
      <c r="BK1757" s="154"/>
      <c r="BL1757" s="154"/>
      <c r="BM1757" s="154"/>
      <c r="BN1757" s="154"/>
      <c r="BO1757" s="154"/>
      <c r="BP1757" s="154"/>
      <c r="BQ1757" s="154"/>
      <c r="BR1757" s="154"/>
      <c r="BS1757" s="154"/>
      <c r="BT1757" s="154"/>
      <c r="BU1757" s="154"/>
      <c r="BV1757" s="154"/>
      <c r="BW1757" s="154"/>
      <c r="BX1757" s="154"/>
      <c r="BY1757" s="154"/>
      <c r="BZ1757" s="154"/>
      <c r="CA1757" s="154"/>
      <c r="CB1757" s="154"/>
      <c r="CC1757" s="154"/>
      <c r="CD1757" s="154"/>
      <c r="CE1757" s="154"/>
      <c r="CF1757" s="154"/>
      <c r="CG1757" s="154"/>
      <c r="CH1757" s="154"/>
      <c r="CI1757" s="154"/>
      <c r="CJ1757" s="154"/>
      <c r="CK1757" s="154"/>
      <c r="CL1757" s="154"/>
      <c r="CM1757" s="154"/>
      <c r="CN1757" s="154"/>
      <c r="CO1757" s="154"/>
      <c r="CP1757" s="154"/>
      <c r="CQ1757" s="154"/>
      <c r="CR1757" s="154"/>
      <c r="CS1757" s="154"/>
      <c r="CT1757" s="154"/>
      <c r="CU1757" s="154"/>
      <c r="CV1757" s="154"/>
      <c r="CW1757" s="154"/>
      <c r="CX1757" s="154"/>
      <c r="CY1757" s="154"/>
      <c r="CZ1757" s="154"/>
      <c r="DA1757" s="154"/>
      <c r="DB1757" s="154"/>
      <c r="DC1757" s="154"/>
      <c r="DD1757" s="154"/>
      <c r="DE1757" s="154"/>
      <c r="DF1757" s="154"/>
      <c r="DG1757" s="154"/>
      <c r="DH1757" s="154"/>
      <c r="DI1757" s="154"/>
      <c r="DJ1757" s="154"/>
      <c r="DK1757" s="154"/>
      <c r="DL1757" s="154"/>
      <c r="DM1757" s="154"/>
      <c r="DN1757" s="154"/>
      <c r="DO1757" s="154"/>
      <c r="DP1757" s="154"/>
      <c r="DQ1757" s="154"/>
      <c r="DR1757" s="154"/>
      <c r="DS1757" s="154"/>
      <c r="DT1757" s="154"/>
      <c r="DU1757" s="154"/>
      <c r="DV1757" s="154"/>
      <c r="DW1757" s="154"/>
      <c r="DX1757" s="154"/>
      <c r="DY1757" s="154"/>
      <c r="DZ1757" s="154"/>
      <c r="EA1757" s="154"/>
      <c r="EB1757" s="154"/>
      <c r="EC1757" s="154"/>
      <c r="ED1757" s="154"/>
      <c r="EE1757" s="154"/>
      <c r="EF1757" s="154"/>
      <c r="EG1757" s="154"/>
      <c r="EH1757" s="154"/>
      <c r="EI1757" s="154"/>
      <c r="EJ1757" s="154"/>
      <c r="EK1757" s="154"/>
      <c r="EL1757" s="154"/>
      <c r="EM1757" s="154"/>
      <c r="EN1757" s="154"/>
      <c r="EO1757" s="154"/>
      <c r="EP1757" s="154"/>
      <c r="EQ1757" s="154"/>
      <c r="ER1757" s="154"/>
      <c r="ES1757" s="154"/>
      <c r="ET1757" s="154"/>
      <c r="EU1757" s="154"/>
      <c r="EV1757" s="154"/>
    </row>
    <row r="1758" spans="32:152" ht="12.75">
      <c r="AF1758" s="154"/>
      <c r="AG1758" s="154"/>
      <c r="AH1758" s="154"/>
      <c r="AI1758" s="154"/>
      <c r="AJ1758" s="154"/>
      <c r="AK1758" s="154"/>
      <c r="AL1758" s="154"/>
      <c r="AM1758" s="154"/>
      <c r="AN1758" s="154"/>
      <c r="AO1758" s="154"/>
      <c r="AP1758" s="154"/>
      <c r="AQ1758" s="154"/>
      <c r="AR1758" s="154"/>
      <c r="AS1758" s="154"/>
      <c r="AT1758" s="154"/>
      <c r="AU1758" s="154"/>
      <c r="AV1758" s="154"/>
      <c r="AW1758" s="154"/>
      <c r="AX1758" s="154"/>
      <c r="AY1758" s="154"/>
      <c r="AZ1758" s="154"/>
      <c r="BA1758" s="154"/>
      <c r="BB1758" s="154"/>
      <c r="BC1758" s="154"/>
      <c r="BD1758" s="154"/>
      <c r="BE1758" s="154"/>
      <c r="BF1758" s="154"/>
      <c r="BG1758" s="154"/>
      <c r="BH1758" s="154"/>
      <c r="BI1758" s="154"/>
      <c r="BJ1758" s="154"/>
      <c r="BK1758" s="154"/>
      <c r="BL1758" s="154"/>
      <c r="BM1758" s="154"/>
      <c r="BN1758" s="154"/>
      <c r="BO1758" s="154"/>
      <c r="BP1758" s="154"/>
      <c r="BQ1758" s="154"/>
      <c r="BR1758" s="154"/>
      <c r="BS1758" s="154"/>
      <c r="BT1758" s="154"/>
      <c r="BU1758" s="154"/>
      <c r="BV1758" s="154"/>
      <c r="BW1758" s="154"/>
      <c r="BX1758" s="154"/>
      <c r="BY1758" s="154"/>
      <c r="BZ1758" s="154"/>
      <c r="CA1758" s="154"/>
      <c r="CB1758" s="154"/>
      <c r="CC1758" s="154"/>
      <c r="CD1758" s="154"/>
      <c r="CE1758" s="154"/>
      <c r="CF1758" s="154"/>
      <c r="CG1758" s="154"/>
      <c r="CH1758" s="154"/>
      <c r="CI1758" s="154"/>
      <c r="CJ1758" s="154"/>
      <c r="CK1758" s="154"/>
      <c r="CL1758" s="154"/>
      <c r="CM1758" s="154"/>
      <c r="CN1758" s="154"/>
      <c r="CO1758" s="154"/>
      <c r="CP1758" s="154"/>
      <c r="CQ1758" s="154"/>
      <c r="CR1758" s="154"/>
      <c r="CS1758" s="154"/>
      <c r="CT1758" s="154"/>
      <c r="CU1758" s="154"/>
      <c r="CV1758" s="154"/>
      <c r="CW1758" s="154"/>
      <c r="CX1758" s="154"/>
      <c r="CY1758" s="154"/>
      <c r="CZ1758" s="154"/>
      <c r="DA1758" s="154"/>
      <c r="DB1758" s="154"/>
      <c r="DC1758" s="154"/>
      <c r="DD1758" s="154"/>
      <c r="DE1758" s="154"/>
      <c r="DF1758" s="154"/>
      <c r="DG1758" s="154"/>
      <c r="DH1758" s="154"/>
      <c r="DI1758" s="154"/>
      <c r="DJ1758" s="154"/>
      <c r="DK1758" s="154"/>
      <c r="DL1758" s="154"/>
      <c r="DM1758" s="154"/>
      <c r="DN1758" s="154"/>
      <c r="DO1758" s="154"/>
      <c r="DP1758" s="154"/>
      <c r="DQ1758" s="154"/>
      <c r="DR1758" s="154"/>
      <c r="DS1758" s="154"/>
      <c r="DT1758" s="154"/>
      <c r="DU1758" s="154"/>
      <c r="DV1758" s="154"/>
      <c r="DW1758" s="154"/>
      <c r="DX1758" s="154"/>
      <c r="DY1758" s="154"/>
      <c r="DZ1758" s="154"/>
      <c r="EA1758" s="154"/>
      <c r="EB1758" s="154"/>
      <c r="EC1758" s="154"/>
      <c r="ED1758" s="154"/>
      <c r="EE1758" s="154"/>
      <c r="EF1758" s="154"/>
      <c r="EG1758" s="154"/>
      <c r="EH1758" s="154"/>
      <c r="EI1758" s="154"/>
      <c r="EJ1758" s="154"/>
      <c r="EK1758" s="154"/>
      <c r="EL1758" s="154"/>
      <c r="EM1758" s="154"/>
      <c r="EN1758" s="154"/>
      <c r="EO1758" s="154"/>
      <c r="EP1758" s="154"/>
      <c r="EQ1758" s="154"/>
      <c r="ER1758" s="154"/>
      <c r="ES1758" s="154"/>
      <c r="ET1758" s="154"/>
      <c r="EU1758" s="154"/>
      <c r="EV1758" s="154"/>
    </row>
    <row r="1759" spans="32:152" ht="12.75">
      <c r="AF1759" s="154"/>
      <c r="AG1759" s="154"/>
      <c r="AH1759" s="154"/>
      <c r="AI1759" s="154"/>
      <c r="AJ1759" s="154"/>
      <c r="AK1759" s="154"/>
      <c r="AL1759" s="154"/>
      <c r="AM1759" s="154"/>
      <c r="AN1759" s="154"/>
      <c r="AO1759" s="154"/>
      <c r="AP1759" s="154"/>
      <c r="AQ1759" s="154"/>
      <c r="AR1759" s="154"/>
      <c r="AS1759" s="154"/>
      <c r="AT1759" s="154"/>
      <c r="AU1759" s="154"/>
      <c r="AV1759" s="154"/>
      <c r="AW1759" s="154"/>
      <c r="AX1759" s="154"/>
      <c r="AY1759" s="154"/>
      <c r="AZ1759" s="154"/>
      <c r="BA1759" s="154"/>
      <c r="BB1759" s="154"/>
      <c r="BC1759" s="154"/>
      <c r="BD1759" s="154"/>
      <c r="BE1759" s="154"/>
      <c r="BF1759" s="154"/>
      <c r="BG1759" s="154"/>
      <c r="BH1759" s="154"/>
      <c r="BI1759" s="154"/>
      <c r="BJ1759" s="154"/>
      <c r="BK1759" s="154"/>
      <c r="BL1759" s="154"/>
      <c r="BM1759" s="154"/>
      <c r="BN1759" s="154"/>
      <c r="BO1759" s="154"/>
      <c r="BP1759" s="154"/>
      <c r="BQ1759" s="154"/>
      <c r="BR1759" s="154"/>
      <c r="BS1759" s="154"/>
      <c r="BT1759" s="154"/>
      <c r="BU1759" s="154"/>
      <c r="BV1759" s="154"/>
      <c r="BW1759" s="154"/>
      <c r="BX1759" s="154"/>
      <c r="BY1759" s="154"/>
      <c r="BZ1759" s="154"/>
      <c r="CA1759" s="154"/>
      <c r="CB1759" s="154"/>
      <c r="CC1759" s="154"/>
      <c r="CD1759" s="154"/>
      <c r="CE1759" s="154"/>
      <c r="CF1759" s="154"/>
      <c r="CG1759" s="154"/>
      <c r="CH1759" s="154"/>
      <c r="CI1759" s="154"/>
      <c r="CJ1759" s="154"/>
      <c r="CK1759" s="154"/>
      <c r="CL1759" s="154"/>
      <c r="CM1759" s="154"/>
      <c r="CN1759" s="154"/>
      <c r="CO1759" s="154"/>
      <c r="CP1759" s="154"/>
      <c r="CQ1759" s="154"/>
      <c r="CR1759" s="154"/>
      <c r="CS1759" s="154"/>
      <c r="CT1759" s="154"/>
      <c r="CU1759" s="154"/>
      <c r="CV1759" s="154"/>
      <c r="CW1759" s="154"/>
      <c r="CX1759" s="154"/>
      <c r="CY1759" s="154"/>
      <c r="CZ1759" s="154"/>
      <c r="DA1759" s="154"/>
      <c r="DB1759" s="154"/>
      <c r="DC1759" s="154"/>
      <c r="DD1759" s="154"/>
      <c r="DE1759" s="154"/>
      <c r="DF1759" s="154"/>
      <c r="DG1759" s="154"/>
      <c r="DH1759" s="154"/>
      <c r="DI1759" s="154"/>
      <c r="DJ1759" s="154"/>
      <c r="DK1759" s="154"/>
      <c r="DL1759" s="154"/>
      <c r="DM1759" s="154"/>
      <c r="DN1759" s="154"/>
      <c r="DO1759" s="154"/>
      <c r="DP1759" s="154"/>
      <c r="DQ1759" s="154"/>
      <c r="DR1759" s="154"/>
      <c r="DS1759" s="154"/>
      <c r="DT1759" s="154"/>
      <c r="DU1759" s="154"/>
      <c r="DV1759" s="154"/>
      <c r="DW1759" s="154"/>
      <c r="DX1759" s="154"/>
      <c r="DY1759" s="154"/>
      <c r="DZ1759" s="154"/>
      <c r="EA1759" s="154"/>
      <c r="EB1759" s="154"/>
      <c r="EC1759" s="154"/>
      <c r="ED1759" s="154"/>
      <c r="EE1759" s="154"/>
      <c r="EF1759" s="154"/>
      <c r="EG1759" s="154"/>
      <c r="EH1759" s="154"/>
      <c r="EI1759" s="154"/>
      <c r="EJ1759" s="154"/>
      <c r="EK1759" s="154"/>
      <c r="EL1759" s="154"/>
      <c r="EM1759" s="154"/>
      <c r="EN1759" s="154"/>
      <c r="EO1759" s="154"/>
      <c r="EP1759" s="154"/>
      <c r="EQ1759" s="154"/>
      <c r="ER1759" s="154"/>
      <c r="ES1759" s="154"/>
      <c r="ET1759" s="154"/>
      <c r="EU1759" s="154"/>
      <c r="EV1759" s="154"/>
    </row>
    <row r="1760" spans="32:152" ht="12.75">
      <c r="AF1760" s="154"/>
      <c r="AG1760" s="154"/>
      <c r="AH1760" s="154"/>
      <c r="AI1760" s="154"/>
      <c r="AJ1760" s="154"/>
      <c r="AK1760" s="154"/>
      <c r="AL1760" s="154"/>
      <c r="AM1760" s="154"/>
      <c r="AN1760" s="154"/>
      <c r="AO1760" s="154"/>
      <c r="AP1760" s="154"/>
      <c r="AQ1760" s="154"/>
      <c r="AR1760" s="154"/>
      <c r="AS1760" s="154"/>
      <c r="AT1760" s="154"/>
      <c r="AU1760" s="154"/>
      <c r="AV1760" s="154"/>
      <c r="AW1760" s="154"/>
      <c r="AX1760" s="154"/>
      <c r="AY1760" s="154"/>
      <c r="AZ1760" s="154"/>
      <c r="BA1760" s="154"/>
      <c r="BB1760" s="154"/>
      <c r="BC1760" s="154"/>
      <c r="BD1760" s="154"/>
      <c r="BE1760" s="154"/>
      <c r="BF1760" s="154"/>
      <c r="BG1760" s="154"/>
      <c r="BH1760" s="154"/>
      <c r="BI1760" s="154"/>
      <c r="BJ1760" s="154"/>
      <c r="BK1760" s="154"/>
      <c r="BL1760" s="154"/>
      <c r="BM1760" s="154"/>
      <c r="BN1760" s="154"/>
      <c r="BO1760" s="154"/>
      <c r="BP1760" s="154"/>
      <c r="BQ1760" s="154"/>
      <c r="BR1760" s="154"/>
      <c r="BS1760" s="154"/>
      <c r="BT1760" s="154"/>
      <c r="BU1760" s="154"/>
      <c r="BV1760" s="154"/>
      <c r="BW1760" s="154"/>
      <c r="BX1760" s="154"/>
      <c r="BY1760" s="154"/>
      <c r="BZ1760" s="154"/>
      <c r="CA1760" s="154"/>
      <c r="CB1760" s="154"/>
      <c r="CC1760" s="154"/>
      <c r="CD1760" s="154"/>
      <c r="CE1760" s="154"/>
      <c r="CF1760" s="154"/>
      <c r="CG1760" s="154"/>
      <c r="CH1760" s="154"/>
      <c r="CI1760" s="154"/>
      <c r="CJ1760" s="154"/>
      <c r="CK1760" s="154"/>
      <c r="CL1760" s="154"/>
      <c r="CM1760" s="154"/>
      <c r="CN1760" s="154"/>
      <c r="CO1760" s="154"/>
      <c r="CP1760" s="154"/>
      <c r="CQ1760" s="154"/>
      <c r="CR1760" s="154"/>
      <c r="CS1760" s="154"/>
      <c r="CT1760" s="154"/>
      <c r="CU1760" s="154"/>
      <c r="CV1760" s="154"/>
      <c r="CW1760" s="154"/>
      <c r="CX1760" s="154"/>
      <c r="CY1760" s="154"/>
      <c r="CZ1760" s="154"/>
      <c r="DA1760" s="154"/>
      <c r="DB1760" s="154"/>
      <c r="DC1760" s="154"/>
      <c r="DD1760" s="154"/>
      <c r="DE1760" s="154"/>
      <c r="DF1760" s="154"/>
      <c r="DG1760" s="154"/>
      <c r="DH1760" s="154"/>
      <c r="DI1760" s="154"/>
      <c r="DJ1760" s="154"/>
      <c r="DK1760" s="154"/>
      <c r="DL1760" s="154"/>
      <c r="DM1760" s="154"/>
      <c r="DN1760" s="154"/>
      <c r="DO1760" s="154"/>
      <c r="DP1760" s="154"/>
      <c r="DQ1760" s="154"/>
      <c r="DR1760" s="154"/>
      <c r="DS1760" s="154"/>
      <c r="DT1760" s="154"/>
      <c r="DU1760" s="154"/>
      <c r="DV1760" s="154"/>
      <c r="DW1760" s="154"/>
      <c r="DX1760" s="154"/>
      <c r="DY1760" s="154"/>
      <c r="DZ1760" s="154"/>
      <c r="EA1760" s="154"/>
      <c r="EB1760" s="154"/>
      <c r="EC1760" s="154"/>
      <c r="ED1760" s="154"/>
      <c r="EE1760" s="154"/>
      <c r="EF1760" s="154"/>
      <c r="EG1760" s="154"/>
      <c r="EH1760" s="154"/>
      <c r="EI1760" s="154"/>
      <c r="EJ1760" s="154"/>
      <c r="EK1760" s="154"/>
      <c r="EL1760" s="154"/>
      <c r="EM1760" s="154"/>
      <c r="EN1760" s="154"/>
      <c r="EO1760" s="154"/>
      <c r="EP1760" s="154"/>
      <c r="EQ1760" s="154"/>
      <c r="ER1760" s="154"/>
      <c r="ES1760" s="154"/>
      <c r="ET1760" s="154"/>
      <c r="EU1760" s="154"/>
      <c r="EV1760" s="154"/>
    </row>
    <row r="1761" spans="32:152" ht="12.75">
      <c r="AF1761" s="154"/>
      <c r="AG1761" s="154"/>
      <c r="AH1761" s="154"/>
      <c r="AI1761" s="154"/>
      <c r="AJ1761" s="154"/>
      <c r="AK1761" s="154"/>
      <c r="AL1761" s="154"/>
      <c r="AM1761" s="154"/>
      <c r="AN1761" s="154"/>
      <c r="AO1761" s="154"/>
      <c r="AP1761" s="154"/>
      <c r="AQ1761" s="154"/>
      <c r="AR1761" s="154"/>
      <c r="AS1761" s="154"/>
      <c r="AT1761" s="154"/>
      <c r="AU1761" s="154"/>
      <c r="AV1761" s="154"/>
      <c r="AW1761" s="154"/>
      <c r="AX1761" s="154"/>
      <c r="AY1761" s="154"/>
      <c r="AZ1761" s="154"/>
      <c r="BA1761" s="154"/>
      <c r="BB1761" s="154"/>
      <c r="BC1761" s="154"/>
      <c r="BD1761" s="154"/>
      <c r="BE1761" s="154"/>
      <c r="BF1761" s="154"/>
      <c r="BG1761" s="154"/>
      <c r="BH1761" s="154"/>
      <c r="BI1761" s="154"/>
      <c r="BJ1761" s="154"/>
      <c r="BK1761" s="154"/>
      <c r="BL1761" s="154"/>
      <c r="BM1761" s="154"/>
      <c r="BN1761" s="154"/>
      <c r="BO1761" s="154"/>
      <c r="BP1761" s="154"/>
      <c r="BQ1761" s="154"/>
      <c r="BR1761" s="154"/>
      <c r="BS1761" s="154"/>
      <c r="BT1761" s="154"/>
      <c r="BU1761" s="154"/>
      <c r="BV1761" s="154"/>
      <c r="BW1761" s="154"/>
      <c r="BX1761" s="154"/>
      <c r="BY1761" s="154"/>
      <c r="BZ1761" s="154"/>
      <c r="CA1761" s="154"/>
      <c r="CB1761" s="154"/>
      <c r="CC1761" s="154"/>
      <c r="CD1761" s="154"/>
      <c r="CE1761" s="154"/>
      <c r="CF1761" s="154"/>
      <c r="CG1761" s="154"/>
      <c r="CH1761" s="154"/>
      <c r="CI1761" s="154"/>
      <c r="CJ1761" s="154"/>
      <c r="CK1761" s="154"/>
      <c r="CL1761" s="154"/>
      <c r="CM1761" s="154"/>
      <c r="CN1761" s="154"/>
      <c r="CO1761" s="154"/>
      <c r="CP1761" s="154"/>
      <c r="CQ1761" s="154"/>
      <c r="CR1761" s="154"/>
      <c r="CS1761" s="154"/>
      <c r="CT1761" s="154"/>
      <c r="CU1761" s="154"/>
      <c r="CV1761" s="154"/>
      <c r="CW1761" s="154"/>
      <c r="CX1761" s="154"/>
      <c r="CY1761" s="154"/>
      <c r="CZ1761" s="154"/>
      <c r="DA1761" s="154"/>
      <c r="DB1761" s="154"/>
      <c r="DC1761" s="154"/>
      <c r="DD1761" s="154"/>
      <c r="DE1761" s="154"/>
      <c r="DF1761" s="154"/>
      <c r="DG1761" s="154"/>
      <c r="DH1761" s="154"/>
      <c r="DI1761" s="154"/>
      <c r="DJ1761" s="154"/>
      <c r="DK1761" s="154"/>
      <c r="DL1761" s="154"/>
      <c r="DM1761" s="154"/>
      <c r="DN1761" s="154"/>
      <c r="DO1761" s="154"/>
      <c r="DP1761" s="154"/>
      <c r="DQ1761" s="154"/>
      <c r="DR1761" s="154"/>
      <c r="DS1761" s="154"/>
      <c r="DT1761" s="154"/>
      <c r="DU1761" s="154"/>
      <c r="DV1761" s="154"/>
      <c r="DW1761" s="154"/>
      <c r="DX1761" s="154"/>
      <c r="DY1761" s="154"/>
      <c r="DZ1761" s="154"/>
      <c r="EA1761" s="154"/>
      <c r="EB1761" s="154"/>
      <c r="EC1761" s="154"/>
      <c r="ED1761" s="154"/>
      <c r="EE1761" s="154"/>
      <c r="EF1761" s="154"/>
      <c r="EG1761" s="154"/>
      <c r="EH1761" s="154"/>
      <c r="EI1761" s="154"/>
      <c r="EJ1761" s="154"/>
      <c r="EK1761" s="154"/>
      <c r="EL1761" s="154"/>
      <c r="EM1761" s="154"/>
      <c r="EN1761" s="154"/>
      <c r="EO1761" s="154"/>
      <c r="EP1761" s="154"/>
      <c r="EQ1761" s="154"/>
      <c r="ER1761" s="154"/>
      <c r="ES1761" s="154"/>
      <c r="ET1761" s="154"/>
      <c r="EU1761" s="154"/>
      <c r="EV1761" s="154"/>
    </row>
    <row r="1762" spans="32:152" ht="12.75">
      <c r="AF1762" s="154"/>
      <c r="AG1762" s="154"/>
      <c r="AH1762" s="154"/>
      <c r="AI1762" s="154"/>
      <c r="AJ1762" s="154"/>
      <c r="AK1762" s="154"/>
      <c r="AL1762" s="154"/>
      <c r="AM1762" s="154"/>
      <c r="AN1762" s="154"/>
      <c r="AO1762" s="154"/>
      <c r="AP1762" s="154"/>
      <c r="AQ1762" s="154"/>
      <c r="AR1762" s="154"/>
      <c r="AS1762" s="154"/>
      <c r="AT1762" s="154"/>
      <c r="AU1762" s="154"/>
      <c r="AV1762" s="154"/>
      <c r="AW1762" s="154"/>
      <c r="AX1762" s="154"/>
      <c r="AY1762" s="154"/>
      <c r="AZ1762" s="154"/>
      <c r="BA1762" s="154"/>
      <c r="BB1762" s="154"/>
      <c r="BC1762" s="154"/>
      <c r="BD1762" s="154"/>
      <c r="BE1762" s="154"/>
      <c r="BF1762" s="154"/>
      <c r="BG1762" s="154"/>
      <c r="BH1762" s="154"/>
      <c r="BI1762" s="154"/>
      <c r="BJ1762" s="154"/>
      <c r="BK1762" s="154"/>
      <c r="BL1762" s="154"/>
      <c r="BM1762" s="154"/>
      <c r="BN1762" s="154"/>
      <c r="BO1762" s="154"/>
      <c r="BP1762" s="154"/>
      <c r="BQ1762" s="154"/>
      <c r="BR1762" s="154"/>
      <c r="BS1762" s="154"/>
      <c r="BT1762" s="154"/>
      <c r="BU1762" s="154"/>
      <c r="BV1762" s="154"/>
      <c r="BW1762" s="154"/>
      <c r="BX1762" s="154"/>
      <c r="BY1762" s="154"/>
      <c r="BZ1762" s="154"/>
      <c r="CA1762" s="154"/>
      <c r="CB1762" s="154"/>
      <c r="CC1762" s="154"/>
      <c r="CD1762" s="154"/>
      <c r="CE1762" s="154"/>
      <c r="CF1762" s="154"/>
      <c r="CG1762" s="154"/>
      <c r="CH1762" s="154"/>
      <c r="CI1762" s="154"/>
      <c r="CJ1762" s="154"/>
      <c r="CK1762" s="154"/>
      <c r="CL1762" s="154"/>
      <c r="CM1762" s="154"/>
      <c r="CN1762" s="154"/>
      <c r="CO1762" s="154"/>
      <c r="CP1762" s="154"/>
      <c r="CQ1762" s="154"/>
      <c r="CR1762" s="154"/>
      <c r="CS1762" s="154"/>
      <c r="CT1762" s="154"/>
      <c r="CU1762" s="154"/>
      <c r="CV1762" s="154"/>
      <c r="CW1762" s="154"/>
      <c r="CX1762" s="154"/>
      <c r="CY1762" s="154"/>
      <c r="CZ1762" s="154"/>
      <c r="DA1762" s="154"/>
      <c r="DB1762" s="154"/>
      <c r="DC1762" s="154"/>
      <c r="DD1762" s="154"/>
      <c r="DE1762" s="154"/>
      <c r="DF1762" s="154"/>
      <c r="DG1762" s="154"/>
      <c r="DH1762" s="154"/>
      <c r="DI1762" s="154"/>
      <c r="DJ1762" s="154"/>
      <c r="DK1762" s="154"/>
      <c r="DL1762" s="154"/>
      <c r="DM1762" s="154"/>
      <c r="DN1762" s="154"/>
      <c r="DO1762" s="154"/>
      <c r="DP1762" s="154"/>
      <c r="DQ1762" s="154"/>
      <c r="DR1762" s="154"/>
      <c r="DS1762" s="154"/>
      <c r="DT1762" s="154"/>
      <c r="DU1762" s="154"/>
      <c r="DV1762" s="154"/>
      <c r="DW1762" s="154"/>
      <c r="DX1762" s="154"/>
      <c r="DY1762" s="154"/>
      <c r="DZ1762" s="154"/>
      <c r="EA1762" s="154"/>
      <c r="EB1762" s="154"/>
      <c r="EC1762" s="154"/>
      <c r="ED1762" s="154"/>
      <c r="EE1762" s="154"/>
      <c r="EF1762" s="154"/>
      <c r="EG1762" s="154"/>
      <c r="EH1762" s="154"/>
      <c r="EI1762" s="154"/>
      <c r="EJ1762" s="154"/>
      <c r="EK1762" s="154"/>
      <c r="EL1762" s="154"/>
      <c r="EM1762" s="154"/>
      <c r="EN1762" s="154"/>
      <c r="EO1762" s="154"/>
      <c r="EP1762" s="154"/>
      <c r="EQ1762" s="154"/>
      <c r="ER1762" s="154"/>
      <c r="ES1762" s="154"/>
      <c r="ET1762" s="154"/>
      <c r="EU1762" s="154"/>
      <c r="EV1762" s="154"/>
    </row>
    <row r="1763" spans="32:152" ht="12.75">
      <c r="AF1763" s="154"/>
      <c r="AG1763" s="154"/>
      <c r="AH1763" s="154"/>
      <c r="AI1763" s="154"/>
      <c r="AJ1763" s="154"/>
      <c r="AK1763" s="154"/>
      <c r="AL1763" s="154"/>
      <c r="AM1763" s="154"/>
      <c r="AN1763" s="154"/>
      <c r="AO1763" s="154"/>
      <c r="AP1763" s="154"/>
      <c r="AQ1763" s="154"/>
      <c r="AR1763" s="154"/>
      <c r="AS1763" s="154"/>
      <c r="AT1763" s="154"/>
      <c r="AU1763" s="154"/>
      <c r="AV1763" s="154"/>
      <c r="AW1763" s="154"/>
      <c r="AX1763" s="154"/>
      <c r="AY1763" s="154"/>
      <c r="AZ1763" s="154"/>
      <c r="BA1763" s="154"/>
      <c r="BB1763" s="154"/>
      <c r="BC1763" s="154"/>
      <c r="BD1763" s="154"/>
      <c r="BE1763" s="154"/>
      <c r="BF1763" s="154"/>
      <c r="BG1763" s="154"/>
      <c r="BH1763" s="154"/>
      <c r="BI1763" s="154"/>
      <c r="BJ1763" s="154"/>
      <c r="BK1763" s="154"/>
      <c r="BL1763" s="154"/>
      <c r="BM1763" s="154"/>
      <c r="BN1763" s="154"/>
      <c r="BO1763" s="154"/>
      <c r="BP1763" s="154"/>
      <c r="BQ1763" s="154"/>
      <c r="BR1763" s="154"/>
      <c r="BS1763" s="154"/>
      <c r="BT1763" s="154"/>
      <c r="BU1763" s="154"/>
      <c r="BV1763" s="154"/>
      <c r="BW1763" s="154"/>
      <c r="BX1763" s="154"/>
      <c r="BY1763" s="154"/>
      <c r="BZ1763" s="154"/>
      <c r="CA1763" s="154"/>
      <c r="CB1763" s="154"/>
      <c r="CC1763" s="154"/>
      <c r="CD1763" s="154"/>
      <c r="CE1763" s="154"/>
      <c r="CF1763" s="154"/>
      <c r="CG1763" s="154"/>
      <c r="CH1763" s="154"/>
      <c r="CI1763" s="154"/>
      <c r="CJ1763" s="154"/>
      <c r="CK1763" s="154"/>
      <c r="CL1763" s="154"/>
      <c r="CM1763" s="154"/>
      <c r="CN1763" s="154"/>
      <c r="CO1763" s="154"/>
      <c r="CP1763" s="154"/>
      <c r="CQ1763" s="154"/>
      <c r="CR1763" s="154"/>
      <c r="CS1763" s="154"/>
      <c r="CT1763" s="154"/>
      <c r="CU1763" s="154"/>
      <c r="CV1763" s="154"/>
      <c r="CW1763" s="154"/>
      <c r="CX1763" s="154"/>
      <c r="CY1763" s="154"/>
      <c r="CZ1763" s="154"/>
      <c r="DA1763" s="154"/>
      <c r="DB1763" s="154"/>
      <c r="DC1763" s="154"/>
      <c r="DD1763" s="154"/>
      <c r="DE1763" s="154"/>
      <c r="DF1763" s="154"/>
      <c r="DG1763" s="154"/>
      <c r="DH1763" s="154"/>
      <c r="DI1763" s="154"/>
      <c r="DJ1763" s="154"/>
      <c r="DK1763" s="154"/>
      <c r="DL1763" s="154"/>
      <c r="DM1763" s="154"/>
      <c r="DN1763" s="154"/>
      <c r="DO1763" s="154"/>
      <c r="DP1763" s="154"/>
      <c r="DQ1763" s="154"/>
      <c r="DR1763" s="154"/>
      <c r="DS1763" s="154"/>
      <c r="DT1763" s="154"/>
      <c r="DU1763" s="154"/>
      <c r="DV1763" s="154"/>
      <c r="DW1763" s="154"/>
      <c r="DX1763" s="154"/>
      <c r="DY1763" s="154"/>
      <c r="DZ1763" s="154"/>
      <c r="EA1763" s="154"/>
      <c r="EB1763" s="154"/>
      <c r="EC1763" s="154"/>
      <c r="ED1763" s="154"/>
      <c r="EE1763" s="154"/>
      <c r="EF1763" s="154"/>
      <c r="EG1763" s="154"/>
      <c r="EH1763" s="154"/>
      <c r="EI1763" s="154"/>
      <c r="EJ1763" s="154"/>
      <c r="EK1763" s="154"/>
      <c r="EL1763" s="154"/>
      <c r="EM1763" s="154"/>
      <c r="EN1763" s="154"/>
      <c r="EO1763" s="154"/>
      <c r="EP1763" s="154"/>
      <c r="EQ1763" s="154"/>
      <c r="ER1763" s="154"/>
      <c r="ES1763" s="154"/>
      <c r="ET1763" s="154"/>
      <c r="EU1763" s="154"/>
      <c r="EV1763" s="154"/>
    </row>
    <row r="1764" spans="32:152" ht="12.75">
      <c r="AF1764" s="154"/>
      <c r="AG1764" s="154"/>
      <c r="AH1764" s="154"/>
      <c r="AI1764" s="154"/>
      <c r="AJ1764" s="154"/>
      <c r="AK1764" s="154"/>
      <c r="AL1764" s="154"/>
      <c r="AM1764" s="154"/>
      <c r="AN1764" s="154"/>
      <c r="AO1764" s="154"/>
      <c r="AP1764" s="154"/>
      <c r="AQ1764" s="154"/>
      <c r="AR1764" s="154"/>
      <c r="AS1764" s="154"/>
      <c r="AT1764" s="154"/>
      <c r="AU1764" s="154"/>
      <c r="AV1764" s="154"/>
      <c r="AW1764" s="154"/>
      <c r="AX1764" s="154"/>
      <c r="AY1764" s="154"/>
      <c r="AZ1764" s="154"/>
      <c r="BA1764" s="154"/>
      <c r="BB1764" s="154"/>
      <c r="BC1764" s="154"/>
      <c r="BD1764" s="154"/>
      <c r="BE1764" s="154"/>
      <c r="BF1764" s="154"/>
      <c r="BG1764" s="154"/>
      <c r="BH1764" s="154"/>
      <c r="BI1764" s="154"/>
      <c r="BJ1764" s="154"/>
      <c r="BK1764" s="154"/>
      <c r="BL1764" s="154"/>
      <c r="BM1764" s="154"/>
      <c r="BN1764" s="154"/>
      <c r="BO1764" s="154"/>
      <c r="BP1764" s="154"/>
      <c r="BQ1764" s="154"/>
      <c r="BR1764" s="154"/>
      <c r="BS1764" s="154"/>
      <c r="BT1764" s="154"/>
      <c r="BU1764" s="154"/>
      <c r="BV1764" s="154"/>
      <c r="BW1764" s="154"/>
      <c r="BX1764" s="154"/>
      <c r="BY1764" s="154"/>
      <c r="BZ1764" s="154"/>
      <c r="CA1764" s="154"/>
      <c r="CB1764" s="154"/>
      <c r="CC1764" s="154"/>
      <c r="CD1764" s="154"/>
      <c r="CE1764" s="154"/>
      <c r="CF1764" s="154"/>
      <c r="CG1764" s="154"/>
      <c r="CH1764" s="154"/>
      <c r="CI1764" s="154"/>
      <c r="CJ1764" s="154"/>
      <c r="CK1764" s="154"/>
      <c r="CL1764" s="154"/>
      <c r="CM1764" s="154"/>
      <c r="CN1764" s="154"/>
      <c r="CO1764" s="154"/>
      <c r="CP1764" s="154"/>
      <c r="CQ1764" s="154"/>
      <c r="CR1764" s="154"/>
      <c r="CS1764" s="154"/>
      <c r="CT1764" s="154"/>
      <c r="CU1764" s="154"/>
      <c r="CV1764" s="154"/>
      <c r="CW1764" s="154"/>
      <c r="CX1764" s="154"/>
      <c r="CY1764" s="154"/>
      <c r="CZ1764" s="154"/>
      <c r="DA1764" s="154"/>
      <c r="DB1764" s="154"/>
      <c r="DC1764" s="154"/>
      <c r="DD1764" s="154"/>
      <c r="DE1764" s="154"/>
      <c r="DF1764" s="154"/>
      <c r="DG1764" s="154"/>
      <c r="DH1764" s="154"/>
      <c r="DI1764" s="154"/>
      <c r="DJ1764" s="154"/>
      <c r="DK1764" s="154"/>
      <c r="DL1764" s="154"/>
      <c r="DM1764" s="154"/>
      <c r="DN1764" s="154"/>
      <c r="DO1764" s="154"/>
      <c r="DP1764" s="154"/>
      <c r="DQ1764" s="154"/>
      <c r="DR1764" s="154"/>
      <c r="DS1764" s="154"/>
      <c r="DT1764" s="154"/>
      <c r="DU1764" s="154"/>
      <c r="DV1764" s="154"/>
      <c r="DW1764" s="154"/>
      <c r="DX1764" s="154"/>
      <c r="DY1764" s="154"/>
      <c r="DZ1764" s="154"/>
      <c r="EA1764" s="154"/>
      <c r="EB1764" s="154"/>
      <c r="EC1764" s="154"/>
      <c r="ED1764" s="154"/>
      <c r="EE1764" s="154"/>
      <c r="EF1764" s="154"/>
      <c r="EG1764" s="154"/>
      <c r="EH1764" s="154"/>
      <c r="EI1764" s="154"/>
      <c r="EJ1764" s="154"/>
      <c r="EK1764" s="154"/>
      <c r="EL1764" s="154"/>
      <c r="EM1764" s="154"/>
      <c r="EN1764" s="154"/>
      <c r="EO1764" s="154"/>
      <c r="EP1764" s="154"/>
      <c r="EQ1764" s="154"/>
      <c r="ER1764" s="154"/>
      <c r="ES1764" s="154"/>
      <c r="ET1764" s="154"/>
      <c r="EU1764" s="154"/>
      <c r="EV1764" s="154"/>
    </row>
    <row r="1765" spans="32:152" ht="12.75">
      <c r="AF1765" s="154"/>
      <c r="AG1765" s="154"/>
      <c r="AH1765" s="154"/>
      <c r="AI1765" s="154"/>
      <c r="AJ1765" s="154"/>
      <c r="AK1765" s="154"/>
      <c r="AL1765" s="154"/>
      <c r="AM1765" s="154"/>
      <c r="AN1765" s="154"/>
      <c r="AO1765" s="154"/>
      <c r="AP1765" s="154"/>
      <c r="AQ1765" s="154"/>
      <c r="AR1765" s="154"/>
      <c r="AS1765" s="154"/>
      <c r="AT1765" s="154"/>
      <c r="AU1765" s="154"/>
      <c r="AV1765" s="154"/>
      <c r="AW1765" s="154"/>
      <c r="AX1765" s="154"/>
      <c r="AY1765" s="154"/>
      <c r="AZ1765" s="154"/>
      <c r="BA1765" s="154"/>
      <c r="BB1765" s="154"/>
      <c r="BC1765" s="154"/>
      <c r="BD1765" s="154"/>
      <c r="BE1765" s="154"/>
      <c r="BF1765" s="154"/>
      <c r="BG1765" s="154"/>
      <c r="BH1765" s="154"/>
      <c r="BI1765" s="154"/>
      <c r="BJ1765" s="154"/>
      <c r="BK1765" s="154"/>
      <c r="BL1765" s="154"/>
      <c r="BM1765" s="154"/>
      <c r="BN1765" s="154"/>
      <c r="BO1765" s="154"/>
      <c r="BP1765" s="154"/>
      <c r="BQ1765" s="154"/>
      <c r="BR1765" s="154"/>
      <c r="BS1765" s="154"/>
      <c r="BT1765" s="154"/>
      <c r="BU1765" s="154"/>
      <c r="BV1765" s="154"/>
      <c r="BW1765" s="154"/>
      <c r="BX1765" s="154"/>
      <c r="BY1765" s="154"/>
      <c r="BZ1765" s="154"/>
      <c r="CA1765" s="154"/>
      <c r="CB1765" s="154"/>
      <c r="CC1765" s="154"/>
      <c r="CD1765" s="154"/>
      <c r="CE1765" s="154"/>
      <c r="CF1765" s="154"/>
      <c r="CG1765" s="154"/>
      <c r="CH1765" s="154"/>
      <c r="CI1765" s="154"/>
      <c r="CJ1765" s="154"/>
      <c r="CK1765" s="154"/>
      <c r="CL1765" s="154"/>
      <c r="CM1765" s="154"/>
      <c r="CN1765" s="154"/>
      <c r="CO1765" s="154"/>
      <c r="CP1765" s="154"/>
      <c r="CQ1765" s="154"/>
      <c r="CR1765" s="154"/>
      <c r="CS1765" s="154"/>
      <c r="CT1765" s="154"/>
      <c r="CU1765" s="154"/>
      <c r="CV1765" s="154"/>
      <c r="CW1765" s="154"/>
      <c r="CX1765" s="154"/>
      <c r="CY1765" s="154"/>
      <c r="CZ1765" s="154"/>
      <c r="DA1765" s="154"/>
      <c r="DB1765" s="154"/>
      <c r="DC1765" s="154"/>
      <c r="DD1765" s="154"/>
      <c r="DE1765" s="154"/>
      <c r="DF1765" s="154"/>
      <c r="DG1765" s="154"/>
      <c r="DH1765" s="154"/>
      <c r="DI1765" s="154"/>
      <c r="DJ1765" s="154"/>
      <c r="DK1765" s="154"/>
      <c r="DL1765" s="154"/>
      <c r="DM1765" s="154"/>
      <c r="DN1765" s="154"/>
      <c r="DO1765" s="154"/>
      <c r="DP1765" s="154"/>
      <c r="DQ1765" s="154"/>
      <c r="DR1765" s="154"/>
      <c r="DS1765" s="154"/>
      <c r="DT1765" s="154"/>
      <c r="DU1765" s="154"/>
      <c r="DV1765" s="154"/>
      <c r="DW1765" s="154"/>
      <c r="DX1765" s="154"/>
      <c r="DY1765" s="154"/>
      <c r="DZ1765" s="154"/>
      <c r="EA1765" s="154"/>
      <c r="EB1765" s="154"/>
      <c r="EC1765" s="154"/>
      <c r="ED1765" s="154"/>
      <c r="EE1765" s="154"/>
      <c r="EF1765" s="154"/>
      <c r="EG1765" s="154"/>
      <c r="EH1765" s="154"/>
      <c r="EI1765" s="154"/>
      <c r="EJ1765" s="154"/>
      <c r="EK1765" s="154"/>
      <c r="EL1765" s="154"/>
      <c r="EM1765" s="154"/>
      <c r="EN1765" s="154"/>
      <c r="EO1765" s="154"/>
      <c r="EP1765" s="154"/>
      <c r="EQ1765" s="154"/>
      <c r="ER1765" s="154"/>
      <c r="ES1765" s="154"/>
      <c r="ET1765" s="154"/>
      <c r="EU1765" s="154"/>
      <c r="EV1765" s="154"/>
    </row>
    <row r="1766" spans="32:152" ht="12.75">
      <c r="AF1766" s="154"/>
      <c r="AG1766" s="154"/>
      <c r="AH1766" s="154"/>
      <c r="AI1766" s="154"/>
      <c r="AJ1766" s="154"/>
      <c r="AK1766" s="154"/>
      <c r="AL1766" s="154"/>
      <c r="AM1766" s="154"/>
      <c r="AN1766" s="154"/>
      <c r="AO1766" s="154"/>
      <c r="AP1766" s="154"/>
      <c r="AQ1766" s="154"/>
      <c r="AR1766" s="154"/>
      <c r="AS1766" s="154"/>
      <c r="AT1766" s="154"/>
      <c r="AU1766" s="154"/>
      <c r="AV1766" s="154"/>
      <c r="AW1766" s="154"/>
      <c r="AX1766" s="154"/>
      <c r="AY1766" s="154"/>
      <c r="AZ1766" s="154"/>
      <c r="BA1766" s="154"/>
      <c r="BB1766" s="154"/>
      <c r="BC1766" s="154"/>
      <c r="BD1766" s="154"/>
      <c r="BE1766" s="154"/>
      <c r="BF1766" s="154"/>
      <c r="BG1766" s="154"/>
      <c r="BH1766" s="154"/>
      <c r="BI1766" s="154"/>
      <c r="BJ1766" s="154"/>
      <c r="BK1766" s="154"/>
      <c r="BL1766" s="154"/>
      <c r="BM1766" s="154"/>
      <c r="BN1766" s="154"/>
      <c r="BO1766" s="154"/>
      <c r="BP1766" s="154"/>
      <c r="BQ1766" s="154"/>
      <c r="BR1766" s="154"/>
      <c r="BS1766" s="154"/>
      <c r="BT1766" s="154"/>
      <c r="BU1766" s="154"/>
      <c r="BV1766" s="154"/>
      <c r="BW1766" s="154"/>
      <c r="BX1766" s="154"/>
      <c r="BY1766" s="154"/>
      <c r="BZ1766" s="154"/>
      <c r="CA1766" s="154"/>
      <c r="CB1766" s="154"/>
      <c r="CC1766" s="154"/>
      <c r="CD1766" s="154"/>
      <c r="CE1766" s="154"/>
      <c r="CF1766" s="154"/>
      <c r="CG1766" s="154"/>
      <c r="CH1766" s="154"/>
      <c r="CI1766" s="154"/>
      <c r="CJ1766" s="154"/>
      <c r="CK1766" s="154"/>
      <c r="CL1766" s="154"/>
      <c r="CM1766" s="154"/>
      <c r="CN1766" s="154"/>
      <c r="CO1766" s="154"/>
      <c r="CP1766" s="154"/>
      <c r="CQ1766" s="154"/>
      <c r="CR1766" s="154"/>
      <c r="CS1766" s="154"/>
      <c r="CT1766" s="154"/>
      <c r="CU1766" s="154"/>
      <c r="CV1766" s="154"/>
      <c r="CW1766" s="154"/>
      <c r="CX1766" s="154"/>
      <c r="CY1766" s="154"/>
      <c r="CZ1766" s="154"/>
      <c r="DA1766" s="154"/>
      <c r="DB1766" s="154"/>
      <c r="DC1766" s="154"/>
      <c r="DD1766" s="154"/>
      <c r="DE1766" s="154"/>
      <c r="DF1766" s="154"/>
      <c r="DG1766" s="154"/>
      <c r="DH1766" s="154"/>
      <c r="DI1766" s="154"/>
      <c r="DJ1766" s="154"/>
      <c r="DK1766" s="154"/>
      <c r="DL1766" s="154"/>
      <c r="DM1766" s="154"/>
      <c r="DN1766" s="154"/>
      <c r="DO1766" s="154"/>
      <c r="DP1766" s="154"/>
      <c r="DQ1766" s="154"/>
      <c r="DR1766" s="154"/>
      <c r="DS1766" s="154"/>
      <c r="DT1766" s="154"/>
      <c r="DU1766" s="154"/>
      <c r="DV1766" s="154"/>
      <c r="DW1766" s="154"/>
      <c r="DX1766" s="154"/>
      <c r="DY1766" s="154"/>
      <c r="DZ1766" s="154"/>
      <c r="EA1766" s="154"/>
      <c r="EB1766" s="154"/>
      <c r="EC1766" s="154"/>
      <c r="ED1766" s="154"/>
      <c r="EE1766" s="154"/>
      <c r="EF1766" s="154"/>
      <c r="EG1766" s="154"/>
      <c r="EH1766" s="154"/>
      <c r="EI1766" s="154"/>
      <c r="EJ1766" s="154"/>
      <c r="EK1766" s="154"/>
      <c r="EL1766" s="154"/>
      <c r="EM1766" s="154"/>
      <c r="EN1766" s="154"/>
      <c r="EO1766" s="154"/>
      <c r="EP1766" s="154"/>
      <c r="EQ1766" s="154"/>
      <c r="ER1766" s="154"/>
      <c r="ES1766" s="154"/>
      <c r="ET1766" s="154"/>
      <c r="EU1766" s="154"/>
      <c r="EV1766" s="154"/>
    </row>
    <row r="1767" spans="32:152" ht="12.75">
      <c r="AF1767" s="154"/>
      <c r="AG1767" s="154"/>
      <c r="AH1767" s="154"/>
      <c r="AI1767" s="154"/>
      <c r="AJ1767" s="154"/>
      <c r="AK1767" s="154"/>
      <c r="AL1767" s="154"/>
      <c r="AM1767" s="154"/>
      <c r="AN1767" s="154"/>
      <c r="AO1767" s="154"/>
      <c r="AP1767" s="154"/>
      <c r="AQ1767" s="154"/>
      <c r="AR1767" s="154"/>
      <c r="AS1767" s="154"/>
      <c r="AT1767" s="154"/>
      <c r="AU1767" s="154"/>
      <c r="AV1767" s="154"/>
      <c r="AW1767" s="154"/>
      <c r="AX1767" s="154"/>
      <c r="AY1767" s="154"/>
      <c r="AZ1767" s="154"/>
      <c r="BA1767" s="154"/>
      <c r="BB1767" s="154"/>
      <c r="BC1767" s="154"/>
      <c r="BD1767" s="154"/>
      <c r="BE1767" s="154"/>
      <c r="BF1767" s="154"/>
      <c r="BG1767" s="154"/>
      <c r="BH1767" s="154"/>
      <c r="BI1767" s="154"/>
      <c r="BJ1767" s="154"/>
      <c r="BK1767" s="154"/>
      <c r="BL1767" s="154"/>
      <c r="BM1767" s="154"/>
      <c r="BN1767" s="154"/>
      <c r="BO1767" s="154"/>
      <c r="BP1767" s="154"/>
      <c r="BQ1767" s="154"/>
      <c r="BR1767" s="154"/>
      <c r="BS1767" s="154"/>
      <c r="BT1767" s="154"/>
      <c r="BU1767" s="154"/>
      <c r="BV1767" s="154"/>
      <c r="BW1767" s="154"/>
      <c r="BX1767" s="154"/>
      <c r="BY1767" s="154"/>
      <c r="BZ1767" s="154"/>
      <c r="CA1767" s="154"/>
      <c r="CB1767" s="154"/>
      <c r="CC1767" s="154"/>
      <c r="CD1767" s="154"/>
      <c r="CE1767" s="154"/>
      <c r="CF1767" s="154"/>
      <c r="CG1767" s="154"/>
      <c r="CH1767" s="154"/>
      <c r="CI1767" s="154"/>
      <c r="CJ1767" s="154"/>
      <c r="CK1767" s="154"/>
      <c r="CL1767" s="154"/>
      <c r="CM1767" s="154"/>
      <c r="CN1767" s="154"/>
      <c r="CO1767" s="154"/>
      <c r="CP1767" s="154"/>
      <c r="CQ1767" s="154"/>
      <c r="CR1767" s="154"/>
      <c r="CS1767" s="154"/>
      <c r="CT1767" s="154"/>
      <c r="CU1767" s="154"/>
      <c r="CV1767" s="154"/>
      <c r="CW1767" s="154"/>
      <c r="CX1767" s="154"/>
      <c r="CY1767" s="154"/>
      <c r="CZ1767" s="154"/>
      <c r="DA1767" s="154"/>
      <c r="DB1767" s="154"/>
      <c r="DC1767" s="154"/>
      <c r="DD1767" s="154"/>
      <c r="DE1767" s="154"/>
      <c r="DF1767" s="154"/>
      <c r="DG1767" s="154"/>
      <c r="DH1767" s="154"/>
      <c r="DI1767" s="154"/>
      <c r="DJ1767" s="154"/>
      <c r="DK1767" s="154"/>
      <c r="DL1767" s="154"/>
      <c r="DM1767" s="154"/>
      <c r="DN1767" s="154"/>
      <c r="DO1767" s="154"/>
      <c r="DP1767" s="154"/>
      <c r="DQ1767" s="154"/>
      <c r="DR1767" s="154"/>
      <c r="DS1767" s="154"/>
      <c r="DT1767" s="154"/>
      <c r="DU1767" s="154"/>
      <c r="DV1767" s="154"/>
      <c r="DW1767" s="154"/>
      <c r="DX1767" s="154"/>
      <c r="DY1767" s="154"/>
      <c r="DZ1767" s="154"/>
      <c r="EA1767" s="154"/>
      <c r="EB1767" s="154"/>
      <c r="EC1767" s="154"/>
      <c r="ED1767" s="154"/>
      <c r="EE1767" s="154"/>
      <c r="EF1767" s="154"/>
      <c r="EG1767" s="154"/>
      <c r="EH1767" s="154"/>
      <c r="EI1767" s="154"/>
      <c r="EJ1767" s="154"/>
      <c r="EK1767" s="154"/>
      <c r="EL1767" s="154"/>
      <c r="EM1767" s="154"/>
      <c r="EN1767" s="154"/>
      <c r="EO1767" s="154"/>
      <c r="EP1767" s="154"/>
      <c r="EQ1767" s="154"/>
      <c r="ER1767" s="154"/>
      <c r="ES1767" s="154"/>
      <c r="ET1767" s="154"/>
      <c r="EU1767" s="154"/>
      <c r="EV1767" s="154"/>
    </row>
    <row r="1768" spans="32:152" ht="12.75">
      <c r="AF1768" s="154"/>
      <c r="AG1768" s="154"/>
      <c r="AH1768" s="154"/>
      <c r="AI1768" s="154"/>
      <c r="AJ1768" s="154"/>
      <c r="AK1768" s="154"/>
      <c r="AL1768" s="154"/>
      <c r="AM1768" s="154"/>
      <c r="AN1768" s="154"/>
      <c r="AO1768" s="154"/>
      <c r="AP1768" s="154"/>
      <c r="AQ1768" s="154"/>
      <c r="AR1768" s="154"/>
      <c r="AS1768" s="154"/>
      <c r="AT1768" s="154"/>
      <c r="AU1768" s="154"/>
      <c r="AV1768" s="154"/>
      <c r="AW1768" s="154"/>
      <c r="AX1768" s="154"/>
      <c r="AY1768" s="154"/>
      <c r="AZ1768" s="154"/>
      <c r="BA1768" s="154"/>
      <c r="BB1768" s="154"/>
      <c r="BC1768" s="154"/>
      <c r="BD1768" s="154"/>
      <c r="BE1768" s="154"/>
      <c r="BF1768" s="154"/>
      <c r="BG1768" s="154"/>
      <c r="BH1768" s="154"/>
      <c r="BI1768" s="154"/>
      <c r="BJ1768" s="154"/>
      <c r="BK1768" s="154"/>
      <c r="BL1768" s="154"/>
      <c r="BM1768" s="154"/>
      <c r="BN1768" s="154"/>
      <c r="BO1768" s="154"/>
      <c r="BP1768" s="154"/>
      <c r="BQ1768" s="154"/>
      <c r="BR1768" s="154"/>
      <c r="BS1768" s="154"/>
      <c r="BT1768" s="154"/>
      <c r="BU1768" s="154"/>
      <c r="BV1768" s="154"/>
      <c r="BW1768" s="154"/>
      <c r="BX1768" s="154"/>
      <c r="BY1768" s="154"/>
      <c r="BZ1768" s="154"/>
      <c r="CA1768" s="154"/>
      <c r="CB1768" s="154"/>
      <c r="CC1768" s="154"/>
      <c r="CD1768" s="154"/>
      <c r="CE1768" s="154"/>
      <c r="CF1768" s="154"/>
      <c r="CG1768" s="154"/>
      <c r="CH1768" s="154"/>
      <c r="CI1768" s="154"/>
      <c r="CJ1768" s="154"/>
      <c r="CK1768" s="154"/>
      <c r="CL1768" s="154"/>
      <c r="CM1768" s="154"/>
      <c r="CN1768" s="154"/>
      <c r="CO1768" s="154"/>
      <c r="CP1768" s="154"/>
      <c r="CQ1768" s="154"/>
      <c r="CR1768" s="154"/>
      <c r="CS1768" s="154"/>
      <c r="CT1768" s="154"/>
      <c r="CU1768" s="154"/>
      <c r="CV1768" s="154"/>
      <c r="CW1768" s="154"/>
      <c r="CX1768" s="154"/>
      <c r="CY1768" s="154"/>
      <c r="CZ1768" s="154"/>
      <c r="DA1768" s="154"/>
      <c r="DB1768" s="154"/>
      <c r="DC1768" s="154"/>
      <c r="DD1768" s="154"/>
      <c r="DE1768" s="154"/>
      <c r="DF1768" s="154"/>
      <c r="DG1768" s="154"/>
      <c r="DH1768" s="154"/>
      <c r="DI1768" s="154"/>
      <c r="DJ1768" s="154"/>
      <c r="DK1768" s="154"/>
      <c r="DL1768" s="154"/>
      <c r="DM1768" s="154"/>
      <c r="DN1768" s="154"/>
      <c r="DO1768" s="154"/>
      <c r="DP1768" s="154"/>
      <c r="DQ1768" s="154"/>
      <c r="DR1768" s="154"/>
      <c r="DS1768" s="154"/>
      <c r="DT1768" s="154"/>
      <c r="DU1768" s="154"/>
      <c r="DV1768" s="154"/>
      <c r="DW1768" s="154"/>
      <c r="DX1768" s="154"/>
      <c r="DY1768" s="154"/>
      <c r="DZ1768" s="154"/>
      <c r="EA1768" s="154"/>
      <c r="EB1768" s="154"/>
      <c r="EC1768" s="154"/>
      <c r="ED1768" s="154"/>
      <c r="EE1768" s="154"/>
      <c r="EF1768" s="154"/>
      <c r="EG1768" s="154"/>
      <c r="EH1768" s="154"/>
      <c r="EI1768" s="154"/>
      <c r="EJ1768" s="154"/>
      <c r="EK1768" s="154"/>
      <c r="EL1768" s="154"/>
      <c r="EM1768" s="154"/>
      <c r="EN1768" s="154"/>
      <c r="EO1768" s="154"/>
      <c r="EP1768" s="154"/>
      <c r="EQ1768" s="154"/>
      <c r="ER1768" s="154"/>
      <c r="ES1768" s="154"/>
      <c r="ET1768" s="154"/>
      <c r="EU1768" s="154"/>
      <c r="EV1768" s="154"/>
    </row>
    <row r="1769" spans="32:152" ht="12.75">
      <c r="AF1769" s="154"/>
      <c r="AG1769" s="154"/>
      <c r="AH1769" s="154"/>
      <c r="AI1769" s="154"/>
      <c r="AJ1769" s="154"/>
      <c r="AK1769" s="154"/>
      <c r="AL1769" s="154"/>
      <c r="AM1769" s="154"/>
      <c r="AN1769" s="154"/>
      <c r="AO1769" s="154"/>
      <c r="AP1769" s="154"/>
      <c r="AQ1769" s="154"/>
      <c r="AR1769" s="154"/>
      <c r="AS1769" s="154"/>
      <c r="AT1769" s="154"/>
      <c r="AU1769" s="154"/>
      <c r="AV1769" s="154"/>
      <c r="AW1769" s="154"/>
      <c r="AX1769" s="154"/>
      <c r="AY1769" s="154"/>
      <c r="AZ1769" s="154"/>
      <c r="BA1769" s="154"/>
      <c r="BB1769" s="154"/>
      <c r="BC1769" s="154"/>
      <c r="BD1769" s="154"/>
      <c r="BE1769" s="154"/>
      <c r="BF1769" s="154"/>
      <c r="BG1769" s="154"/>
      <c r="BH1769" s="154"/>
      <c r="BI1769" s="154"/>
      <c r="BJ1769" s="154"/>
      <c r="BK1769" s="154"/>
      <c r="BL1769" s="154"/>
      <c r="BM1769" s="154"/>
      <c r="BN1769" s="154"/>
      <c r="BO1769" s="154"/>
      <c r="BP1769" s="154"/>
      <c r="BQ1769" s="154"/>
      <c r="BR1769" s="154"/>
      <c r="BS1769" s="154"/>
      <c r="BT1769" s="154"/>
      <c r="BU1769" s="154"/>
      <c r="BV1769" s="154"/>
      <c r="BW1769" s="154"/>
      <c r="BX1769" s="154"/>
      <c r="BY1769" s="154"/>
      <c r="BZ1769" s="154"/>
      <c r="CA1769" s="154"/>
      <c r="CB1769" s="154"/>
      <c r="CC1769" s="154"/>
      <c r="CD1769" s="154"/>
      <c r="CE1769" s="154"/>
      <c r="CF1769" s="154"/>
      <c r="CG1769" s="154"/>
      <c r="CH1769" s="154"/>
      <c r="CI1769" s="154"/>
      <c r="CJ1769" s="154"/>
      <c r="CK1769" s="154"/>
      <c r="CL1769" s="154"/>
      <c r="CM1769" s="154"/>
      <c r="CN1769" s="154"/>
      <c r="CO1769" s="154"/>
      <c r="CP1769" s="154"/>
      <c r="CQ1769" s="154"/>
      <c r="CR1769" s="154"/>
      <c r="CS1769" s="154"/>
      <c r="CT1769" s="154"/>
      <c r="CU1769" s="154"/>
      <c r="CV1769" s="154"/>
      <c r="CW1769" s="154"/>
      <c r="CX1769" s="154"/>
      <c r="CY1769" s="154"/>
      <c r="CZ1769" s="154"/>
      <c r="DA1769" s="154"/>
      <c r="DB1769" s="154"/>
      <c r="DC1769" s="154"/>
      <c r="DD1769" s="154"/>
      <c r="DE1769" s="154"/>
      <c r="DF1769" s="154"/>
      <c r="DG1769" s="154"/>
      <c r="DH1769" s="154"/>
      <c r="DI1769" s="154"/>
      <c r="DJ1769" s="154"/>
      <c r="DK1769" s="154"/>
      <c r="DL1769" s="154"/>
      <c r="DM1769" s="154"/>
      <c r="DN1769" s="154"/>
      <c r="DO1769" s="154"/>
      <c r="DP1769" s="154"/>
      <c r="DQ1769" s="154"/>
      <c r="DR1769" s="154"/>
      <c r="DS1769" s="154"/>
      <c r="DT1769" s="154"/>
      <c r="DU1769" s="154"/>
      <c r="DV1769" s="154"/>
      <c r="DW1769" s="154"/>
      <c r="DX1769" s="154"/>
      <c r="DY1769" s="154"/>
      <c r="DZ1769" s="154"/>
      <c r="EA1769" s="154"/>
      <c r="EB1769" s="154"/>
      <c r="EC1769" s="154"/>
      <c r="ED1769" s="154"/>
      <c r="EE1769" s="154"/>
      <c r="EF1769" s="154"/>
      <c r="EG1769" s="154"/>
      <c r="EH1769" s="154"/>
      <c r="EI1769" s="154"/>
      <c r="EJ1769" s="154"/>
      <c r="EK1769" s="154"/>
      <c r="EL1769" s="154"/>
      <c r="EM1769" s="154"/>
      <c r="EN1769" s="154"/>
      <c r="EO1769" s="154"/>
      <c r="EP1769" s="154"/>
      <c r="EQ1769" s="154"/>
      <c r="ER1769" s="154"/>
      <c r="ES1769" s="154"/>
      <c r="ET1769" s="154"/>
      <c r="EU1769" s="154"/>
      <c r="EV1769" s="154"/>
    </row>
    <row r="1770" spans="32:152" ht="12.75">
      <c r="AF1770" s="154"/>
      <c r="AG1770" s="154"/>
      <c r="AH1770" s="154"/>
      <c r="AI1770" s="154"/>
      <c r="AJ1770" s="154"/>
      <c r="AK1770" s="154"/>
      <c r="AL1770" s="154"/>
      <c r="AM1770" s="154"/>
      <c r="AN1770" s="154"/>
      <c r="AO1770" s="154"/>
      <c r="AP1770" s="154"/>
      <c r="AQ1770" s="154"/>
      <c r="AR1770" s="154"/>
      <c r="AS1770" s="154"/>
      <c r="AT1770" s="154"/>
      <c r="AU1770" s="154"/>
      <c r="AV1770" s="154"/>
      <c r="AW1770" s="154"/>
      <c r="AX1770" s="154"/>
      <c r="AY1770" s="154"/>
      <c r="AZ1770" s="154"/>
      <c r="BA1770" s="154"/>
      <c r="BB1770" s="154"/>
      <c r="BC1770" s="154"/>
      <c r="BD1770" s="154"/>
      <c r="BE1770" s="154"/>
      <c r="BF1770" s="154"/>
      <c r="BG1770" s="154"/>
      <c r="BH1770" s="154"/>
      <c r="BI1770" s="154"/>
      <c r="BJ1770" s="154"/>
      <c r="BK1770" s="154"/>
      <c r="BL1770" s="154"/>
      <c r="BM1770" s="154"/>
      <c r="BN1770" s="154"/>
      <c r="BO1770" s="154"/>
      <c r="BP1770" s="154"/>
      <c r="BQ1770" s="154"/>
      <c r="BR1770" s="154"/>
      <c r="BS1770" s="154"/>
      <c r="BT1770" s="154"/>
      <c r="BU1770" s="154"/>
      <c r="BV1770" s="154"/>
      <c r="BW1770" s="154"/>
      <c r="BX1770" s="154"/>
      <c r="BY1770" s="154"/>
      <c r="BZ1770" s="154"/>
      <c r="CA1770" s="154"/>
      <c r="CB1770" s="154"/>
      <c r="CC1770" s="154"/>
      <c r="CD1770" s="154"/>
      <c r="CE1770" s="154"/>
      <c r="CF1770" s="154"/>
      <c r="CG1770" s="154"/>
      <c r="CH1770" s="154"/>
      <c r="CI1770" s="154"/>
      <c r="CJ1770" s="154"/>
      <c r="CK1770" s="154"/>
      <c r="CL1770" s="154"/>
      <c r="CM1770" s="154"/>
      <c r="CN1770" s="154"/>
      <c r="CO1770" s="154"/>
      <c r="CP1770" s="154"/>
      <c r="CQ1770" s="154"/>
      <c r="CR1770" s="154"/>
      <c r="CS1770" s="154"/>
      <c r="CT1770" s="154"/>
      <c r="CU1770" s="154"/>
      <c r="CV1770" s="154"/>
      <c r="CW1770" s="154"/>
      <c r="CX1770" s="154"/>
      <c r="CY1770" s="154"/>
      <c r="CZ1770" s="154"/>
      <c r="DA1770" s="154"/>
      <c r="DB1770" s="154"/>
      <c r="DC1770" s="154"/>
      <c r="DD1770" s="154"/>
      <c r="DE1770" s="154"/>
      <c r="DF1770" s="154"/>
      <c r="DG1770" s="154"/>
      <c r="DH1770" s="154"/>
      <c r="DI1770" s="154"/>
      <c r="DJ1770" s="154"/>
      <c r="DK1770" s="154"/>
      <c r="DL1770" s="154"/>
      <c r="DM1770" s="154"/>
      <c r="DN1770" s="154"/>
      <c r="DO1770" s="154"/>
      <c r="DP1770" s="154"/>
      <c r="DQ1770" s="154"/>
      <c r="DR1770" s="154"/>
      <c r="DS1770" s="154"/>
      <c r="DT1770" s="154"/>
      <c r="DU1770" s="154"/>
      <c r="DV1770" s="154"/>
      <c r="DW1770" s="154"/>
      <c r="DX1770" s="154"/>
      <c r="DY1770" s="154"/>
      <c r="DZ1770" s="154"/>
      <c r="EA1770" s="154"/>
      <c r="EB1770" s="154"/>
      <c r="EC1770" s="154"/>
      <c r="ED1770" s="154"/>
      <c r="EE1770" s="154"/>
      <c r="EF1770" s="154"/>
      <c r="EG1770" s="154"/>
      <c r="EH1770" s="154"/>
      <c r="EI1770" s="154"/>
      <c r="EJ1770" s="154"/>
      <c r="EK1770" s="154"/>
      <c r="EL1770" s="154"/>
      <c r="EM1770" s="154"/>
      <c r="EN1770" s="154"/>
      <c r="EO1770" s="154"/>
      <c r="EP1770" s="154"/>
      <c r="EQ1770" s="154"/>
      <c r="ER1770" s="154"/>
      <c r="ES1770" s="154"/>
      <c r="ET1770" s="154"/>
      <c r="EU1770" s="154"/>
      <c r="EV1770" s="154"/>
    </row>
    <row r="1771" spans="32:152" ht="12.75">
      <c r="AF1771" s="154"/>
      <c r="AG1771" s="154"/>
      <c r="AH1771" s="154"/>
      <c r="AI1771" s="154"/>
      <c r="AJ1771" s="154"/>
      <c r="AK1771" s="154"/>
      <c r="AL1771" s="154"/>
      <c r="AM1771" s="154"/>
      <c r="AN1771" s="154"/>
      <c r="AO1771" s="154"/>
      <c r="AP1771" s="154"/>
      <c r="AQ1771" s="154"/>
      <c r="AR1771" s="154"/>
      <c r="AS1771" s="154"/>
      <c r="AT1771" s="154"/>
      <c r="AU1771" s="154"/>
      <c r="AV1771" s="154"/>
      <c r="AW1771" s="154"/>
      <c r="AX1771" s="154"/>
      <c r="AY1771" s="154"/>
      <c r="AZ1771" s="154"/>
      <c r="BA1771" s="154"/>
      <c r="BB1771" s="154"/>
      <c r="BC1771" s="154"/>
      <c r="BD1771" s="154"/>
      <c r="BE1771" s="154"/>
      <c r="BF1771" s="154"/>
      <c r="BG1771" s="154"/>
      <c r="BH1771" s="154"/>
      <c r="BI1771" s="154"/>
      <c r="BJ1771" s="154"/>
      <c r="BK1771" s="154"/>
      <c r="BL1771" s="154"/>
      <c r="BM1771" s="154"/>
      <c r="BN1771" s="154"/>
      <c r="BO1771" s="154"/>
      <c r="BP1771" s="154"/>
      <c r="BQ1771" s="154"/>
      <c r="BR1771" s="154"/>
      <c r="BS1771" s="154"/>
      <c r="BT1771" s="154"/>
      <c r="BU1771" s="154"/>
      <c r="BV1771" s="154"/>
      <c r="BW1771" s="154"/>
      <c r="BX1771" s="154"/>
      <c r="BY1771" s="154"/>
      <c r="BZ1771" s="154"/>
      <c r="CA1771" s="154"/>
      <c r="CB1771" s="154"/>
      <c r="CC1771" s="154"/>
      <c r="CD1771" s="154"/>
      <c r="CE1771" s="154"/>
      <c r="CF1771" s="154"/>
      <c r="CG1771" s="154"/>
      <c r="CH1771" s="154"/>
      <c r="CI1771" s="154"/>
      <c r="CJ1771" s="154"/>
      <c r="CK1771" s="154"/>
      <c r="CL1771" s="154"/>
      <c r="CM1771" s="154"/>
      <c r="CN1771" s="154"/>
      <c r="CO1771" s="154"/>
      <c r="CP1771" s="154"/>
      <c r="CQ1771" s="154"/>
      <c r="CR1771" s="154"/>
      <c r="CS1771" s="154"/>
      <c r="CT1771" s="154"/>
      <c r="CU1771" s="154"/>
      <c r="CV1771" s="154"/>
      <c r="CW1771" s="154"/>
      <c r="CX1771" s="154"/>
      <c r="CY1771" s="154"/>
      <c r="CZ1771" s="154"/>
      <c r="DA1771" s="154"/>
      <c r="DB1771" s="154"/>
      <c r="DC1771" s="154"/>
      <c r="DD1771" s="154"/>
      <c r="DE1771" s="154"/>
      <c r="DF1771" s="154"/>
      <c r="DG1771" s="154"/>
      <c r="DH1771" s="154"/>
      <c r="DI1771" s="154"/>
      <c r="DJ1771" s="154"/>
      <c r="DK1771" s="154"/>
      <c r="DL1771" s="154"/>
      <c r="DM1771" s="154"/>
      <c r="DN1771" s="154"/>
      <c r="DO1771" s="154"/>
      <c r="DP1771" s="154"/>
      <c r="DQ1771" s="154"/>
      <c r="DR1771" s="154"/>
      <c r="DS1771" s="154"/>
      <c r="DT1771" s="154"/>
      <c r="DU1771" s="154"/>
      <c r="DV1771" s="154"/>
      <c r="DW1771" s="154"/>
      <c r="DX1771" s="154"/>
      <c r="DY1771" s="154"/>
      <c r="DZ1771" s="154"/>
      <c r="EA1771" s="154"/>
      <c r="EB1771" s="154"/>
      <c r="EC1771" s="154"/>
      <c r="ED1771" s="154"/>
      <c r="EE1771" s="154"/>
      <c r="EF1771" s="154"/>
      <c r="EG1771" s="154"/>
      <c r="EH1771" s="154"/>
      <c r="EI1771" s="154"/>
      <c r="EJ1771" s="154"/>
      <c r="EK1771" s="154"/>
      <c r="EL1771" s="154"/>
      <c r="EM1771" s="154"/>
      <c r="EN1771" s="154"/>
      <c r="EO1771" s="154"/>
      <c r="EP1771" s="154"/>
      <c r="EQ1771" s="154"/>
      <c r="ER1771" s="154"/>
      <c r="ES1771" s="154"/>
      <c r="ET1771" s="154"/>
      <c r="EU1771" s="154"/>
      <c r="EV1771" s="154"/>
    </row>
    <row r="1772" spans="32:152" ht="12.75">
      <c r="AF1772" s="154"/>
      <c r="AG1772" s="154"/>
      <c r="AH1772" s="154"/>
      <c r="AI1772" s="154"/>
      <c r="AJ1772" s="154"/>
      <c r="AK1772" s="154"/>
      <c r="AL1772" s="154"/>
      <c r="AM1772" s="154"/>
      <c r="AN1772" s="154"/>
      <c r="AO1772" s="154"/>
      <c r="AP1772" s="154"/>
      <c r="AQ1772" s="154"/>
      <c r="AR1772" s="154"/>
      <c r="AS1772" s="154"/>
      <c r="AT1772" s="154"/>
      <c r="AU1772" s="154"/>
      <c r="AV1772" s="154"/>
      <c r="AW1772" s="154"/>
      <c r="AX1772" s="154"/>
      <c r="AY1772" s="154"/>
      <c r="AZ1772" s="154"/>
      <c r="BA1772" s="154"/>
      <c r="BB1772" s="154"/>
      <c r="BC1772" s="154"/>
      <c r="BD1772" s="154"/>
      <c r="BE1772" s="154"/>
      <c r="BF1772" s="154"/>
      <c r="BG1772" s="154"/>
      <c r="BH1772" s="154"/>
      <c r="BI1772" s="154"/>
      <c r="BJ1772" s="154"/>
      <c r="BK1772" s="154"/>
      <c r="BL1772" s="154"/>
      <c r="BM1772" s="154"/>
      <c r="BN1772" s="154"/>
      <c r="BO1772" s="154"/>
      <c r="BP1772" s="154"/>
      <c r="BQ1772" s="154"/>
      <c r="BR1772" s="154"/>
      <c r="BS1772" s="154"/>
      <c r="BT1772" s="154"/>
      <c r="BU1772" s="154"/>
      <c r="BV1772" s="154"/>
      <c r="BW1772" s="154"/>
      <c r="BX1772" s="154"/>
      <c r="BY1772" s="154"/>
      <c r="BZ1772" s="154"/>
      <c r="CA1772" s="154"/>
      <c r="CB1772" s="154"/>
      <c r="CC1772" s="154"/>
      <c r="CD1772" s="154"/>
      <c r="CE1772" s="154"/>
      <c r="CF1772" s="154"/>
      <c r="CG1772" s="154"/>
      <c r="CH1772" s="154"/>
      <c r="CI1772" s="154"/>
      <c r="CJ1772" s="154"/>
      <c r="CK1772" s="154"/>
      <c r="CL1772" s="154"/>
      <c r="CM1772" s="154"/>
      <c r="CN1772" s="154"/>
      <c r="CO1772" s="154"/>
      <c r="CP1772" s="154"/>
      <c r="CQ1772" s="154"/>
      <c r="CR1772" s="154"/>
      <c r="CS1772" s="154"/>
      <c r="CT1772" s="154"/>
      <c r="CU1772" s="154"/>
      <c r="CV1772" s="154"/>
      <c r="CW1772" s="154"/>
      <c r="CX1772" s="154"/>
      <c r="CY1772" s="154"/>
      <c r="CZ1772" s="154"/>
      <c r="DA1772" s="154"/>
      <c r="DB1772" s="154"/>
      <c r="DC1772" s="154"/>
      <c r="DD1772" s="154"/>
      <c r="DE1772" s="154"/>
      <c r="DF1772" s="154"/>
      <c r="DG1772" s="154"/>
      <c r="DH1772" s="154"/>
      <c r="DI1772" s="154"/>
      <c r="DJ1772" s="154"/>
      <c r="DK1772" s="154"/>
      <c r="DL1772" s="154"/>
      <c r="DM1772" s="154"/>
      <c r="DN1772" s="154"/>
      <c r="DO1772" s="154"/>
      <c r="DP1772" s="154"/>
      <c r="DQ1772" s="154"/>
      <c r="DR1772" s="154"/>
      <c r="DS1772" s="154"/>
      <c r="DT1772" s="154"/>
      <c r="DU1772" s="154"/>
      <c r="DV1772" s="154"/>
      <c r="DW1772" s="154"/>
      <c r="DX1772" s="154"/>
      <c r="DY1772" s="154"/>
      <c r="DZ1772" s="154"/>
      <c r="EA1772" s="154"/>
      <c r="EB1772" s="154"/>
      <c r="EC1772" s="154"/>
      <c r="ED1772" s="154"/>
      <c r="EE1772" s="154"/>
      <c r="EF1772" s="154"/>
      <c r="EG1772" s="154"/>
      <c r="EH1772" s="154"/>
      <c r="EI1772" s="154"/>
      <c r="EJ1772" s="154"/>
      <c r="EK1772" s="154"/>
      <c r="EL1772" s="154"/>
      <c r="EM1772" s="154"/>
      <c r="EN1772" s="154"/>
      <c r="EO1772" s="154"/>
      <c r="EP1772" s="154"/>
      <c r="EQ1772" s="154"/>
      <c r="ER1772" s="154"/>
      <c r="ES1772" s="154"/>
      <c r="ET1772" s="154"/>
      <c r="EU1772" s="154"/>
      <c r="EV1772" s="154"/>
    </row>
    <row r="1773" spans="32:152" ht="12.75">
      <c r="AF1773" s="154"/>
      <c r="AG1773" s="154"/>
      <c r="AH1773" s="154"/>
      <c r="AI1773" s="154"/>
      <c r="AJ1773" s="154"/>
      <c r="AK1773" s="154"/>
      <c r="AL1773" s="154"/>
      <c r="AM1773" s="154"/>
      <c r="AN1773" s="154"/>
      <c r="AO1773" s="154"/>
      <c r="AP1773" s="154"/>
      <c r="AQ1773" s="154"/>
      <c r="AR1773" s="154"/>
      <c r="AS1773" s="154"/>
      <c r="AT1773" s="154"/>
      <c r="AU1773" s="154"/>
      <c r="AV1773" s="154"/>
      <c r="AW1773" s="154"/>
      <c r="AX1773" s="154"/>
      <c r="AY1773" s="154"/>
      <c r="AZ1773" s="154"/>
      <c r="BA1773" s="154"/>
      <c r="BB1773" s="154"/>
      <c r="BC1773" s="154"/>
      <c r="BD1773" s="154"/>
      <c r="BE1773" s="154"/>
      <c r="BF1773" s="154"/>
      <c r="BG1773" s="154"/>
      <c r="BH1773" s="154"/>
      <c r="BI1773" s="154"/>
      <c r="BJ1773" s="154"/>
      <c r="BK1773" s="154"/>
      <c r="BL1773" s="154"/>
      <c r="BM1773" s="154"/>
      <c r="BN1773" s="154"/>
      <c r="BO1773" s="154"/>
      <c r="BP1773" s="154"/>
      <c r="BQ1773" s="154"/>
      <c r="BR1773" s="154"/>
      <c r="BS1773" s="154"/>
      <c r="BT1773" s="154"/>
      <c r="BU1773" s="154"/>
      <c r="BV1773" s="154"/>
      <c r="BW1773" s="154"/>
      <c r="BX1773" s="154"/>
      <c r="BY1773" s="154"/>
      <c r="BZ1773" s="154"/>
      <c r="CA1773" s="154"/>
      <c r="CB1773" s="154"/>
      <c r="CC1773" s="154"/>
      <c r="CD1773" s="154"/>
      <c r="CE1773" s="154"/>
      <c r="CF1773" s="154"/>
      <c r="CG1773" s="154"/>
      <c r="CH1773" s="154"/>
      <c r="CI1773" s="154"/>
      <c r="CJ1773" s="154"/>
      <c r="CK1773" s="154"/>
      <c r="CL1773" s="154"/>
      <c r="CM1773" s="154"/>
      <c r="CN1773" s="154"/>
      <c r="CO1773" s="154"/>
      <c r="CP1773" s="154"/>
      <c r="CQ1773" s="154"/>
      <c r="CR1773" s="154"/>
      <c r="CS1773" s="154"/>
      <c r="CT1773" s="154"/>
      <c r="CU1773" s="154"/>
      <c r="CV1773" s="154"/>
      <c r="CW1773" s="154"/>
      <c r="CX1773" s="154"/>
      <c r="CY1773" s="154"/>
      <c r="CZ1773" s="154"/>
      <c r="DA1773" s="154"/>
      <c r="DB1773" s="154"/>
      <c r="DC1773" s="154"/>
      <c r="DD1773" s="154"/>
      <c r="DE1773" s="154"/>
      <c r="DF1773" s="154"/>
      <c r="DG1773" s="154"/>
      <c r="DH1773" s="154"/>
      <c r="DI1773" s="154"/>
      <c r="DJ1773" s="154"/>
      <c r="DK1773" s="154"/>
      <c r="DL1773" s="154"/>
      <c r="DM1773" s="154"/>
      <c r="DN1773" s="154"/>
      <c r="DO1773" s="154"/>
      <c r="DP1773" s="154"/>
      <c r="DQ1773" s="154"/>
      <c r="DR1773" s="154"/>
      <c r="DS1773" s="154"/>
      <c r="DT1773" s="154"/>
      <c r="DU1773" s="154"/>
      <c r="DV1773" s="154"/>
      <c r="DW1773" s="154"/>
      <c r="DX1773" s="154"/>
      <c r="DY1773" s="154"/>
      <c r="DZ1773" s="154"/>
      <c r="EA1773" s="154"/>
      <c r="EB1773" s="154"/>
      <c r="EC1773" s="154"/>
      <c r="ED1773" s="154"/>
      <c r="EE1773" s="154"/>
      <c r="EF1773" s="154"/>
      <c r="EG1773" s="154"/>
      <c r="EH1773" s="154"/>
      <c r="EI1773" s="154"/>
      <c r="EJ1773" s="154"/>
      <c r="EK1773" s="154"/>
      <c r="EL1773" s="154"/>
      <c r="EM1773" s="154"/>
      <c r="EN1773" s="154"/>
      <c r="EO1773" s="154"/>
      <c r="EP1773" s="154"/>
      <c r="EQ1773" s="154"/>
      <c r="ER1773" s="154"/>
      <c r="ES1773" s="154"/>
      <c r="ET1773" s="154"/>
      <c r="EU1773" s="154"/>
      <c r="EV1773" s="154"/>
    </row>
    <row r="1774" spans="32:152" ht="12.75">
      <c r="AF1774" s="154"/>
      <c r="AG1774" s="154"/>
      <c r="AH1774" s="154"/>
      <c r="AI1774" s="154"/>
      <c r="AJ1774" s="154"/>
      <c r="AK1774" s="154"/>
      <c r="AL1774" s="154"/>
      <c r="AM1774" s="154"/>
      <c r="AN1774" s="154"/>
      <c r="AO1774" s="154"/>
      <c r="AP1774" s="154"/>
      <c r="AQ1774" s="154"/>
      <c r="AR1774" s="154"/>
      <c r="AS1774" s="154"/>
      <c r="AT1774" s="154"/>
      <c r="AU1774" s="154"/>
      <c r="AV1774" s="154"/>
      <c r="AW1774" s="154"/>
      <c r="AX1774" s="154"/>
      <c r="AY1774" s="154"/>
      <c r="AZ1774" s="154"/>
      <c r="BA1774" s="154"/>
      <c r="BB1774" s="154"/>
      <c r="BC1774" s="154"/>
      <c r="BD1774" s="154"/>
      <c r="BE1774" s="154"/>
      <c r="BF1774" s="154"/>
      <c r="BG1774" s="154"/>
      <c r="BH1774" s="154"/>
      <c r="BI1774" s="154"/>
      <c r="BJ1774" s="154"/>
      <c r="BK1774" s="154"/>
      <c r="BL1774" s="154"/>
      <c r="BM1774" s="154"/>
      <c r="BN1774" s="154"/>
      <c r="BO1774" s="154"/>
      <c r="BP1774" s="154"/>
      <c r="BQ1774" s="154"/>
      <c r="BR1774" s="154"/>
      <c r="BS1774" s="154"/>
      <c r="BT1774" s="154"/>
      <c r="BU1774" s="154"/>
      <c r="BV1774" s="154"/>
      <c r="BW1774" s="154"/>
      <c r="BX1774" s="154"/>
      <c r="BY1774" s="154"/>
      <c r="BZ1774" s="154"/>
      <c r="CA1774" s="154"/>
      <c r="CB1774" s="154"/>
      <c r="CC1774" s="154"/>
      <c r="CD1774" s="154"/>
      <c r="CE1774" s="154"/>
      <c r="CF1774" s="154"/>
      <c r="CG1774" s="154"/>
      <c r="CH1774" s="154"/>
      <c r="CI1774" s="154"/>
      <c r="CJ1774" s="154"/>
      <c r="CK1774" s="154"/>
      <c r="CL1774" s="154"/>
      <c r="CM1774" s="154"/>
      <c r="CN1774" s="154"/>
      <c r="CO1774" s="154"/>
      <c r="CP1774" s="154"/>
      <c r="CQ1774" s="154"/>
      <c r="CR1774" s="154"/>
      <c r="CS1774" s="154"/>
      <c r="CT1774" s="154"/>
      <c r="CU1774" s="154"/>
      <c r="CV1774" s="154"/>
      <c r="CW1774" s="154"/>
      <c r="CX1774" s="154"/>
      <c r="CY1774" s="154"/>
      <c r="CZ1774" s="154"/>
      <c r="DA1774" s="154"/>
      <c r="DB1774" s="154"/>
      <c r="DC1774" s="154"/>
      <c r="DD1774" s="154"/>
      <c r="DE1774" s="154"/>
      <c r="DF1774" s="154"/>
      <c r="DG1774" s="154"/>
      <c r="DH1774" s="154"/>
      <c r="DI1774" s="154"/>
      <c r="DJ1774" s="154"/>
      <c r="DK1774" s="154"/>
      <c r="DL1774" s="154"/>
      <c r="DM1774" s="154"/>
      <c r="DN1774" s="154"/>
      <c r="DO1774" s="154"/>
      <c r="DP1774" s="154"/>
      <c r="DQ1774" s="154"/>
      <c r="DR1774" s="154"/>
      <c r="DS1774" s="154"/>
      <c r="DT1774" s="154"/>
      <c r="DU1774" s="154"/>
      <c r="DV1774" s="154"/>
      <c r="DW1774" s="154"/>
      <c r="DX1774" s="154"/>
      <c r="DY1774" s="154"/>
      <c r="DZ1774" s="154"/>
      <c r="EA1774" s="154"/>
      <c r="EB1774" s="154"/>
      <c r="EC1774" s="154"/>
      <c r="ED1774" s="154"/>
      <c r="EE1774" s="154"/>
      <c r="EF1774" s="154"/>
      <c r="EG1774" s="154"/>
      <c r="EH1774" s="154"/>
      <c r="EI1774" s="154"/>
      <c r="EJ1774" s="154"/>
      <c r="EK1774" s="154"/>
      <c r="EL1774" s="154"/>
      <c r="EM1774" s="154"/>
      <c r="EN1774" s="154"/>
      <c r="EO1774" s="154"/>
      <c r="EP1774" s="154"/>
      <c r="EQ1774" s="154"/>
      <c r="ER1774" s="154"/>
      <c r="ES1774" s="154"/>
      <c r="ET1774" s="154"/>
      <c r="EU1774" s="154"/>
      <c r="EV1774" s="154"/>
    </row>
    <row r="1775" spans="32:152" ht="12.75">
      <c r="AF1775" s="154"/>
      <c r="AG1775" s="154"/>
      <c r="AH1775" s="154"/>
      <c r="AI1775" s="154"/>
      <c r="AJ1775" s="154"/>
      <c r="AK1775" s="154"/>
      <c r="AL1775" s="154"/>
      <c r="AM1775" s="154"/>
      <c r="AN1775" s="154"/>
      <c r="AO1775" s="154"/>
      <c r="AP1775" s="154"/>
      <c r="AQ1775" s="154"/>
      <c r="AR1775" s="154"/>
      <c r="AS1775" s="154"/>
      <c r="AT1775" s="154"/>
      <c r="AU1775" s="154"/>
      <c r="AV1775" s="154"/>
      <c r="AW1775" s="154"/>
      <c r="AX1775" s="154"/>
      <c r="AY1775" s="154"/>
      <c r="AZ1775" s="154"/>
      <c r="BA1775" s="154"/>
      <c r="BB1775" s="154"/>
      <c r="BC1775" s="154"/>
      <c r="BD1775" s="154"/>
      <c r="BE1775" s="154"/>
      <c r="BF1775" s="154"/>
      <c r="BG1775" s="154"/>
      <c r="BH1775" s="154"/>
      <c r="BI1775" s="154"/>
      <c r="BJ1775" s="154"/>
      <c r="BK1775" s="154"/>
      <c r="BL1775" s="154"/>
      <c r="BM1775" s="154"/>
      <c r="BN1775" s="154"/>
      <c r="BO1775" s="154"/>
      <c r="BP1775" s="154"/>
      <c r="BQ1775" s="154"/>
      <c r="BR1775" s="154"/>
      <c r="BS1775" s="154"/>
      <c r="BT1775" s="154"/>
      <c r="BU1775" s="154"/>
      <c r="BV1775" s="154"/>
      <c r="BW1775" s="154"/>
      <c r="BX1775" s="154"/>
      <c r="BY1775" s="154"/>
      <c r="BZ1775" s="154"/>
      <c r="CA1775" s="154"/>
      <c r="CB1775" s="154"/>
      <c r="CC1775" s="154"/>
      <c r="CD1775" s="154"/>
      <c r="CE1775" s="154"/>
      <c r="CF1775" s="154"/>
      <c r="CG1775" s="154"/>
      <c r="CH1775" s="154"/>
      <c r="CI1775" s="154"/>
      <c r="CJ1775" s="154"/>
      <c r="CK1775" s="154"/>
      <c r="CL1775" s="154"/>
      <c r="CM1775" s="154"/>
      <c r="CN1775" s="154"/>
      <c r="CO1775" s="154"/>
      <c r="CP1775" s="154"/>
      <c r="CQ1775" s="154"/>
      <c r="CR1775" s="154"/>
      <c r="CS1775" s="154"/>
      <c r="CT1775" s="154"/>
      <c r="CU1775" s="154"/>
      <c r="CV1775" s="154"/>
      <c r="CW1775" s="154"/>
      <c r="CX1775" s="154"/>
      <c r="CY1775" s="154"/>
      <c r="CZ1775" s="154"/>
      <c r="DA1775" s="154"/>
      <c r="DB1775" s="154"/>
      <c r="DC1775" s="154"/>
      <c r="DD1775" s="154"/>
      <c r="DE1775" s="154"/>
      <c r="DF1775" s="154"/>
      <c r="DG1775" s="154"/>
      <c r="DH1775" s="154"/>
      <c r="DI1775" s="154"/>
      <c r="DJ1775" s="154"/>
      <c r="DK1775" s="154"/>
      <c r="DL1775" s="154"/>
      <c r="DM1775" s="154"/>
      <c r="DN1775" s="154"/>
      <c r="DO1775" s="154"/>
      <c r="DP1775" s="154"/>
      <c r="DQ1775" s="154"/>
      <c r="DR1775" s="154"/>
      <c r="DS1775" s="154"/>
      <c r="DT1775" s="154"/>
      <c r="DU1775" s="154"/>
      <c r="DV1775" s="154"/>
      <c r="DW1775" s="154"/>
      <c r="DX1775" s="154"/>
      <c r="DY1775" s="154"/>
      <c r="DZ1775" s="154"/>
      <c r="EA1775" s="154"/>
      <c r="EB1775" s="154"/>
      <c r="EC1775" s="154"/>
      <c r="ED1775" s="154"/>
      <c r="EE1775" s="154"/>
      <c r="EF1775" s="154"/>
      <c r="EG1775" s="154"/>
      <c r="EH1775" s="154"/>
      <c r="EI1775" s="154"/>
      <c r="EJ1775" s="154"/>
      <c r="EK1775" s="154"/>
      <c r="EL1775" s="154"/>
      <c r="EM1775" s="154"/>
      <c r="EN1775" s="154"/>
      <c r="EO1775" s="154"/>
      <c r="EP1775" s="154"/>
      <c r="EQ1775" s="154"/>
      <c r="ER1775" s="154"/>
      <c r="ES1775" s="154"/>
      <c r="ET1775" s="154"/>
      <c r="EU1775" s="154"/>
      <c r="EV1775" s="154"/>
    </row>
    <row r="1776" spans="32:152" ht="12.75">
      <c r="AF1776" s="154"/>
      <c r="AG1776" s="154"/>
      <c r="AH1776" s="154"/>
      <c r="AI1776" s="154"/>
      <c r="AJ1776" s="154"/>
      <c r="AK1776" s="154"/>
      <c r="AL1776" s="154"/>
      <c r="AM1776" s="154"/>
      <c r="AN1776" s="154"/>
      <c r="AO1776" s="154"/>
      <c r="AP1776" s="154"/>
      <c r="AQ1776" s="154"/>
      <c r="AR1776" s="154"/>
      <c r="AS1776" s="154"/>
      <c r="AT1776" s="154"/>
      <c r="AU1776" s="154"/>
      <c r="AV1776" s="154"/>
      <c r="AW1776" s="154"/>
      <c r="AX1776" s="154"/>
      <c r="AY1776" s="154"/>
      <c r="AZ1776" s="154"/>
      <c r="BA1776" s="154"/>
      <c r="BB1776" s="154"/>
      <c r="BC1776" s="154"/>
      <c r="BD1776" s="154"/>
      <c r="BE1776" s="154"/>
      <c r="BF1776" s="154"/>
      <c r="BG1776" s="154"/>
      <c r="BH1776" s="154"/>
      <c r="BI1776" s="154"/>
      <c r="BJ1776" s="154"/>
      <c r="BK1776" s="154"/>
      <c r="BL1776" s="154"/>
      <c r="BM1776" s="154"/>
      <c r="BN1776" s="154"/>
      <c r="BO1776" s="154"/>
      <c r="BP1776" s="154"/>
      <c r="BQ1776" s="154"/>
      <c r="BR1776" s="154"/>
      <c r="BS1776" s="154"/>
      <c r="BT1776" s="154"/>
      <c r="BU1776" s="154"/>
      <c r="BV1776" s="154"/>
      <c r="BW1776" s="154"/>
      <c r="BX1776" s="154"/>
      <c r="BY1776" s="154"/>
      <c r="BZ1776" s="154"/>
      <c r="CA1776" s="154"/>
      <c r="CB1776" s="154"/>
      <c r="CC1776" s="154"/>
      <c r="CD1776" s="154"/>
      <c r="CE1776" s="154"/>
      <c r="CF1776" s="154"/>
      <c r="CG1776" s="154"/>
      <c r="CH1776" s="154"/>
      <c r="CI1776" s="154"/>
      <c r="CJ1776" s="154"/>
      <c r="CK1776" s="154"/>
      <c r="CL1776" s="154"/>
      <c r="CM1776" s="154"/>
      <c r="CN1776" s="154"/>
      <c r="CO1776" s="154"/>
      <c r="CP1776" s="154"/>
      <c r="CQ1776" s="154"/>
      <c r="CR1776" s="154"/>
      <c r="CS1776" s="154"/>
      <c r="CT1776" s="154"/>
      <c r="CU1776" s="154"/>
      <c r="CV1776" s="154"/>
      <c r="CW1776" s="154"/>
      <c r="CX1776" s="154"/>
      <c r="CY1776" s="154"/>
      <c r="CZ1776" s="154"/>
      <c r="DA1776" s="154"/>
      <c r="DB1776" s="154"/>
      <c r="DC1776" s="154"/>
      <c r="DD1776" s="154"/>
      <c r="DE1776" s="154"/>
      <c r="DF1776" s="154"/>
      <c r="DG1776" s="154"/>
      <c r="DH1776" s="154"/>
      <c r="DI1776" s="154"/>
      <c r="DJ1776" s="154"/>
      <c r="DK1776" s="154"/>
      <c r="DL1776" s="154"/>
      <c r="DM1776" s="154"/>
      <c r="DN1776" s="154"/>
      <c r="DO1776" s="154"/>
      <c r="DP1776" s="154"/>
      <c r="DQ1776" s="154"/>
      <c r="DR1776" s="154"/>
      <c r="DS1776" s="154"/>
      <c r="DT1776" s="154"/>
      <c r="DU1776" s="154"/>
      <c r="DV1776" s="154"/>
      <c r="DW1776" s="154"/>
      <c r="DX1776" s="154"/>
      <c r="DY1776" s="154"/>
      <c r="DZ1776" s="154"/>
      <c r="EA1776" s="154"/>
      <c r="EB1776" s="154"/>
      <c r="EC1776" s="154"/>
      <c r="ED1776" s="154"/>
      <c r="EE1776" s="154"/>
      <c r="EF1776" s="154"/>
      <c r="EG1776" s="154"/>
      <c r="EH1776" s="154"/>
      <c r="EI1776" s="154"/>
      <c r="EJ1776" s="154"/>
      <c r="EK1776" s="154"/>
      <c r="EL1776" s="154"/>
      <c r="EM1776" s="154"/>
      <c r="EN1776" s="154"/>
      <c r="EO1776" s="154"/>
      <c r="EP1776" s="154"/>
      <c r="EQ1776" s="154"/>
      <c r="ER1776" s="154"/>
      <c r="ES1776" s="154"/>
      <c r="ET1776" s="154"/>
      <c r="EU1776" s="154"/>
      <c r="EV1776" s="154"/>
    </row>
    <row r="1777" spans="32:152" ht="12.75">
      <c r="AF1777" s="154"/>
      <c r="AG1777" s="154"/>
      <c r="AH1777" s="154"/>
      <c r="AI1777" s="154"/>
      <c r="AJ1777" s="154"/>
      <c r="AK1777" s="154"/>
      <c r="AL1777" s="154"/>
      <c r="AM1777" s="154"/>
      <c r="AN1777" s="154"/>
      <c r="AO1777" s="154"/>
      <c r="AP1777" s="154"/>
      <c r="AQ1777" s="154"/>
      <c r="AR1777" s="154"/>
      <c r="AS1777" s="154"/>
      <c r="AT1777" s="154"/>
      <c r="AU1777" s="154"/>
      <c r="AV1777" s="154"/>
      <c r="AW1777" s="154"/>
      <c r="AX1777" s="154"/>
      <c r="AY1777" s="154"/>
      <c r="AZ1777" s="154"/>
      <c r="BA1777" s="154"/>
      <c r="BB1777" s="154"/>
      <c r="BC1777" s="154"/>
      <c r="BD1777" s="154"/>
      <c r="BE1777" s="154"/>
      <c r="BF1777" s="154"/>
      <c r="BG1777" s="154"/>
      <c r="BH1777" s="154"/>
      <c r="BI1777" s="154"/>
      <c r="BJ1777" s="154"/>
      <c r="BK1777" s="154"/>
      <c r="BL1777" s="154"/>
      <c r="BM1777" s="154"/>
      <c r="BN1777" s="154"/>
      <c r="BO1777" s="154"/>
      <c r="BP1777" s="154"/>
      <c r="BQ1777" s="154"/>
      <c r="BR1777" s="154"/>
      <c r="BS1777" s="154"/>
      <c r="BT1777" s="154"/>
      <c r="BU1777" s="154"/>
      <c r="BV1777" s="154"/>
      <c r="BW1777" s="154"/>
      <c r="BX1777" s="154"/>
      <c r="BY1777" s="154"/>
      <c r="BZ1777" s="154"/>
      <c r="CA1777" s="154"/>
      <c r="CB1777" s="154"/>
      <c r="CC1777" s="154"/>
      <c r="CD1777" s="154"/>
      <c r="CE1777" s="154"/>
      <c r="CF1777" s="154"/>
      <c r="CG1777" s="154"/>
      <c r="CH1777" s="154"/>
      <c r="CI1777" s="154"/>
      <c r="CJ1777" s="154"/>
      <c r="CK1777" s="154"/>
      <c r="CL1777" s="154"/>
      <c r="CM1777" s="154"/>
      <c r="CN1777" s="154"/>
      <c r="CO1777" s="154"/>
      <c r="CP1777" s="154"/>
      <c r="CQ1777" s="154"/>
      <c r="CR1777" s="154"/>
      <c r="CS1777" s="154"/>
      <c r="CT1777" s="154"/>
      <c r="CU1777" s="154"/>
      <c r="CV1777" s="154"/>
      <c r="CW1777" s="154"/>
      <c r="CX1777" s="154"/>
      <c r="CY1777" s="154"/>
      <c r="CZ1777" s="154"/>
      <c r="DA1777" s="154"/>
      <c r="DB1777" s="154"/>
      <c r="DC1777" s="154"/>
      <c r="DD1777" s="154"/>
      <c r="DE1777" s="154"/>
      <c r="DF1777" s="154"/>
      <c r="DG1777" s="154"/>
      <c r="DH1777" s="154"/>
      <c r="DI1777" s="154"/>
      <c r="DJ1777" s="154"/>
      <c r="DK1777" s="154"/>
      <c r="DL1777" s="154"/>
      <c r="DM1777" s="154"/>
      <c r="DN1777" s="154"/>
      <c r="DO1777" s="154"/>
      <c r="DP1777" s="154"/>
      <c r="DQ1777" s="154"/>
      <c r="DR1777" s="154"/>
      <c r="DS1777" s="154"/>
      <c r="DT1777" s="154"/>
      <c r="DU1777" s="154"/>
      <c r="DV1777" s="154"/>
      <c r="DW1777" s="154"/>
      <c r="DX1777" s="154"/>
      <c r="DY1777" s="154"/>
      <c r="DZ1777" s="154"/>
      <c r="EA1777" s="154"/>
      <c r="EB1777" s="154"/>
      <c r="EC1777" s="154"/>
      <c r="ED1777" s="154"/>
      <c r="EE1777" s="154"/>
      <c r="EF1777" s="154"/>
      <c r="EG1777" s="154"/>
      <c r="EH1777" s="154"/>
      <c r="EI1777" s="154"/>
      <c r="EJ1777" s="154"/>
      <c r="EK1777" s="154"/>
      <c r="EL1777" s="154"/>
      <c r="EM1777" s="154"/>
      <c r="EN1777" s="154"/>
      <c r="EO1777" s="154"/>
      <c r="EP1777" s="154"/>
      <c r="EQ1777" s="154"/>
      <c r="ER1777" s="154"/>
      <c r="ES1777" s="154"/>
      <c r="ET1777" s="154"/>
      <c r="EU1777" s="154"/>
      <c r="EV1777" s="154"/>
    </row>
    <row r="1778" spans="32:152" ht="12.75">
      <c r="AF1778" s="154"/>
      <c r="AG1778" s="154"/>
      <c r="AH1778" s="154"/>
      <c r="AI1778" s="154"/>
      <c r="AJ1778" s="154"/>
      <c r="AK1778" s="154"/>
      <c r="AL1778" s="154"/>
      <c r="AM1778" s="154"/>
      <c r="AN1778" s="154"/>
      <c r="AO1778" s="154"/>
      <c r="AP1778" s="154"/>
      <c r="AQ1778" s="154"/>
      <c r="AR1778" s="154"/>
      <c r="AS1778" s="154"/>
      <c r="AT1778" s="154"/>
      <c r="AU1778" s="154"/>
      <c r="AV1778" s="154"/>
      <c r="AW1778" s="154"/>
      <c r="AX1778" s="154"/>
      <c r="AY1778" s="154"/>
      <c r="AZ1778" s="154"/>
      <c r="BA1778" s="154"/>
      <c r="BB1778" s="154"/>
      <c r="BC1778" s="154"/>
      <c r="BD1778" s="154"/>
      <c r="BE1778" s="154"/>
      <c r="BF1778" s="154"/>
      <c r="BG1778" s="154"/>
      <c r="BH1778" s="154"/>
      <c r="BI1778" s="154"/>
      <c r="BJ1778" s="154"/>
      <c r="BK1778" s="154"/>
      <c r="BL1778" s="154"/>
      <c r="BM1778" s="154"/>
      <c r="BN1778" s="154"/>
      <c r="BO1778" s="154"/>
      <c r="BP1778" s="154"/>
      <c r="BQ1778" s="154"/>
      <c r="BR1778" s="154"/>
      <c r="BS1778" s="154"/>
      <c r="BT1778" s="154"/>
      <c r="BU1778" s="154"/>
      <c r="BV1778" s="154"/>
      <c r="BW1778" s="154"/>
      <c r="BX1778" s="154"/>
      <c r="BY1778" s="154"/>
      <c r="BZ1778" s="154"/>
      <c r="CA1778" s="154"/>
      <c r="CB1778" s="154"/>
      <c r="CC1778" s="154"/>
      <c r="CD1778" s="154"/>
      <c r="CE1778" s="154"/>
      <c r="CF1778" s="154"/>
      <c r="CG1778" s="154"/>
      <c r="CH1778" s="154"/>
      <c r="CI1778" s="154"/>
      <c r="CJ1778" s="154"/>
      <c r="CK1778" s="154"/>
      <c r="CL1778" s="154"/>
      <c r="CM1778" s="154"/>
      <c r="CN1778" s="154"/>
      <c r="CO1778" s="154"/>
      <c r="CP1778" s="154"/>
      <c r="CQ1778" s="154"/>
      <c r="CR1778" s="154"/>
      <c r="CS1778" s="154"/>
      <c r="CT1778" s="154"/>
      <c r="CU1778" s="154"/>
      <c r="CV1778" s="154"/>
      <c r="CW1778" s="154"/>
      <c r="CX1778" s="154"/>
      <c r="CY1778" s="154"/>
      <c r="CZ1778" s="154"/>
      <c r="DA1778" s="154"/>
      <c r="DB1778" s="154"/>
      <c r="DC1778" s="154"/>
      <c r="DD1778" s="154"/>
      <c r="DE1778" s="154"/>
      <c r="DF1778" s="154"/>
      <c r="DG1778" s="154"/>
      <c r="DH1778" s="154"/>
      <c r="DI1778" s="154"/>
      <c r="DJ1778" s="154"/>
      <c r="DK1778" s="154"/>
      <c r="DL1778" s="154"/>
      <c r="DM1778" s="154"/>
      <c r="DN1778" s="154"/>
      <c r="DO1778" s="154"/>
      <c r="DP1778" s="154"/>
      <c r="DQ1778" s="154"/>
      <c r="DR1778" s="154"/>
      <c r="DS1778" s="154"/>
      <c r="DT1778" s="154"/>
      <c r="DU1778" s="154"/>
      <c r="DV1778" s="154"/>
      <c r="DW1778" s="154"/>
      <c r="DX1778" s="154"/>
      <c r="DY1778" s="154"/>
      <c r="DZ1778" s="154"/>
      <c r="EA1778" s="154"/>
      <c r="EB1778" s="154"/>
      <c r="EC1778" s="154"/>
      <c r="ED1778" s="154"/>
      <c r="EE1778" s="154"/>
      <c r="EF1778" s="154"/>
      <c r="EG1778" s="154"/>
      <c r="EH1778" s="154"/>
      <c r="EI1778" s="154"/>
      <c r="EJ1778" s="154"/>
      <c r="EK1778" s="154"/>
      <c r="EL1778" s="154"/>
      <c r="EM1778" s="154"/>
      <c r="EN1778" s="154"/>
      <c r="EO1778" s="154"/>
      <c r="EP1778" s="154"/>
      <c r="EQ1778" s="154"/>
      <c r="ER1778" s="154"/>
      <c r="ES1778" s="154"/>
      <c r="ET1778" s="154"/>
      <c r="EU1778" s="154"/>
      <c r="EV1778" s="154"/>
    </row>
    <row r="1779" spans="32:152" ht="12.75">
      <c r="AF1779" s="154"/>
      <c r="AG1779" s="154"/>
      <c r="AH1779" s="154"/>
      <c r="AI1779" s="154"/>
      <c r="AJ1779" s="154"/>
      <c r="AK1779" s="154"/>
      <c r="AL1779" s="154"/>
      <c r="AM1779" s="154"/>
      <c r="AN1779" s="154"/>
      <c r="AO1779" s="154"/>
      <c r="AP1779" s="154"/>
      <c r="AQ1779" s="154"/>
      <c r="AR1779" s="154"/>
      <c r="AS1779" s="154"/>
      <c r="AT1779" s="154"/>
      <c r="AU1779" s="154"/>
      <c r="AV1779" s="154"/>
      <c r="AW1779" s="154"/>
      <c r="AX1779" s="154"/>
      <c r="AY1779" s="154"/>
      <c r="AZ1779" s="154"/>
      <c r="BA1779" s="154"/>
      <c r="BB1779" s="154"/>
      <c r="BC1779" s="154"/>
      <c r="BD1779" s="154"/>
      <c r="BE1779" s="154"/>
      <c r="BF1779" s="154"/>
      <c r="BG1779" s="154"/>
      <c r="BH1779" s="154"/>
      <c r="BI1779" s="154"/>
      <c r="BJ1779" s="154"/>
      <c r="BK1779" s="154"/>
      <c r="BL1779" s="154"/>
      <c r="BM1779" s="154"/>
      <c r="BN1779" s="154"/>
      <c r="BO1779" s="154"/>
      <c r="BP1779" s="154"/>
      <c r="BQ1779" s="154"/>
      <c r="BR1779" s="154"/>
      <c r="BS1779" s="154"/>
      <c r="BT1779" s="154"/>
      <c r="BU1779" s="154"/>
      <c r="BV1779" s="154"/>
      <c r="BW1779" s="154"/>
      <c r="BX1779" s="154"/>
      <c r="BY1779" s="154"/>
      <c r="BZ1779" s="154"/>
      <c r="CA1779" s="154"/>
      <c r="CB1779" s="154"/>
      <c r="CC1779" s="154"/>
      <c r="CD1779" s="154"/>
      <c r="CE1779" s="154"/>
      <c r="CF1779" s="154"/>
      <c r="CG1779" s="154"/>
      <c r="CH1779" s="154"/>
      <c r="CI1779" s="154"/>
      <c r="CJ1779" s="154"/>
      <c r="CK1779" s="154"/>
      <c r="CL1779" s="154"/>
      <c r="CM1779" s="154"/>
      <c r="CN1779" s="154"/>
      <c r="CO1779" s="154"/>
      <c r="CP1779" s="154"/>
      <c r="CQ1779" s="154"/>
      <c r="CR1779" s="154"/>
      <c r="CS1779" s="154"/>
      <c r="CT1779" s="154"/>
      <c r="CU1779" s="154"/>
      <c r="CV1779" s="154"/>
      <c r="CW1779" s="154"/>
      <c r="CX1779" s="154"/>
      <c r="CY1779" s="154"/>
      <c r="CZ1779" s="154"/>
      <c r="DA1779" s="154"/>
      <c r="DB1779" s="154"/>
      <c r="DC1779" s="154"/>
      <c r="DD1779" s="154"/>
      <c r="DE1779" s="154"/>
      <c r="DF1779" s="154"/>
      <c r="DG1779" s="154"/>
      <c r="DH1779" s="154"/>
      <c r="DI1779" s="154"/>
      <c r="DJ1779" s="154"/>
      <c r="DK1779" s="154"/>
      <c r="DL1779" s="154"/>
      <c r="DM1779" s="154"/>
      <c r="DN1779" s="154"/>
      <c r="DO1779" s="154"/>
      <c r="DP1779" s="154"/>
      <c r="DQ1779" s="154"/>
      <c r="DR1779" s="154"/>
      <c r="DS1779" s="154"/>
      <c r="DT1779" s="154"/>
      <c r="DU1779" s="154"/>
      <c r="DV1779" s="154"/>
      <c r="DW1779" s="154"/>
      <c r="DX1779" s="154"/>
      <c r="DY1779" s="154"/>
      <c r="DZ1779" s="154"/>
      <c r="EA1779" s="154"/>
      <c r="EB1779" s="154"/>
      <c r="EC1779" s="154"/>
      <c r="ED1779" s="154"/>
      <c r="EE1779" s="154"/>
      <c r="EF1779" s="154"/>
      <c r="EG1779" s="154"/>
      <c r="EH1779" s="154"/>
      <c r="EI1779" s="154"/>
      <c r="EJ1779" s="154"/>
      <c r="EK1779" s="154"/>
      <c r="EL1779" s="154"/>
      <c r="EM1779" s="154"/>
      <c r="EN1779" s="154"/>
      <c r="EO1779" s="154"/>
      <c r="EP1779" s="154"/>
      <c r="EQ1779" s="154"/>
      <c r="ER1779" s="154"/>
      <c r="ES1779" s="154"/>
      <c r="ET1779" s="154"/>
      <c r="EU1779" s="154"/>
      <c r="EV1779" s="154"/>
    </row>
    <row r="1780" spans="32:152" ht="12.75">
      <c r="AF1780" s="154"/>
      <c r="AG1780" s="154"/>
      <c r="AH1780" s="154"/>
      <c r="AI1780" s="154"/>
      <c r="AJ1780" s="154"/>
      <c r="AK1780" s="154"/>
      <c r="AL1780" s="154"/>
      <c r="AM1780" s="154"/>
      <c r="AN1780" s="154"/>
      <c r="AO1780" s="154"/>
      <c r="AP1780" s="154"/>
      <c r="AQ1780" s="154"/>
      <c r="AR1780" s="154"/>
      <c r="AS1780" s="154"/>
      <c r="AT1780" s="154"/>
      <c r="AU1780" s="154"/>
      <c r="AV1780" s="154"/>
      <c r="AW1780" s="154"/>
      <c r="AX1780" s="154"/>
      <c r="AY1780" s="154"/>
      <c r="AZ1780" s="154"/>
      <c r="BA1780" s="154"/>
      <c r="BB1780" s="154"/>
      <c r="BC1780" s="154"/>
      <c r="BD1780" s="154"/>
      <c r="BE1780" s="154"/>
      <c r="BF1780" s="154"/>
      <c r="BG1780" s="154"/>
      <c r="BH1780" s="154"/>
      <c r="BI1780" s="154"/>
      <c r="BJ1780" s="154"/>
      <c r="BK1780" s="154"/>
      <c r="BL1780" s="154"/>
      <c r="BM1780" s="154"/>
      <c r="BN1780" s="154"/>
      <c r="BO1780" s="154"/>
      <c r="BP1780" s="154"/>
      <c r="BQ1780" s="154"/>
      <c r="BR1780" s="154"/>
      <c r="BS1780" s="154"/>
      <c r="BT1780" s="154"/>
      <c r="BU1780" s="154"/>
      <c r="BV1780" s="154"/>
      <c r="BW1780" s="154"/>
      <c r="BX1780" s="154"/>
      <c r="BY1780" s="154"/>
      <c r="BZ1780" s="154"/>
      <c r="CA1780" s="154"/>
      <c r="CB1780" s="154"/>
      <c r="CC1780" s="154"/>
      <c r="CD1780" s="154"/>
      <c r="CE1780" s="154"/>
      <c r="CF1780" s="154"/>
      <c r="CG1780" s="154"/>
      <c r="CH1780" s="154"/>
      <c r="CI1780" s="154"/>
      <c r="CJ1780" s="154"/>
      <c r="CK1780" s="154"/>
      <c r="CL1780" s="154"/>
      <c r="CM1780" s="154"/>
      <c r="CN1780" s="154"/>
      <c r="CO1780" s="154"/>
      <c r="CP1780" s="154"/>
      <c r="CQ1780" s="154"/>
      <c r="CR1780" s="154"/>
      <c r="CS1780" s="154"/>
      <c r="CT1780" s="154"/>
      <c r="CU1780" s="154"/>
      <c r="CV1780" s="154"/>
      <c r="CW1780" s="154"/>
      <c r="CX1780" s="154"/>
      <c r="CY1780" s="154"/>
      <c r="CZ1780" s="154"/>
      <c r="DA1780" s="154"/>
      <c r="DB1780" s="154"/>
      <c r="DC1780" s="154"/>
      <c r="DD1780" s="154"/>
      <c r="DE1780" s="154"/>
      <c r="DF1780" s="154"/>
      <c r="DG1780" s="154"/>
      <c r="DH1780" s="154"/>
      <c r="DI1780" s="154"/>
      <c r="DJ1780" s="154"/>
      <c r="DK1780" s="154"/>
      <c r="DL1780" s="154"/>
      <c r="DM1780" s="154"/>
      <c r="DN1780" s="154"/>
      <c r="DO1780" s="154"/>
      <c r="DP1780" s="154"/>
      <c r="DQ1780" s="154"/>
      <c r="DR1780" s="154"/>
      <c r="DS1780" s="154"/>
      <c r="DT1780" s="154"/>
      <c r="DU1780" s="154"/>
      <c r="DV1780" s="154"/>
      <c r="DW1780" s="154"/>
      <c r="DX1780" s="154"/>
      <c r="DY1780" s="154"/>
      <c r="DZ1780" s="154"/>
      <c r="EA1780" s="154"/>
      <c r="EB1780" s="154"/>
      <c r="EC1780" s="154"/>
      <c r="ED1780" s="154"/>
      <c r="EE1780" s="154"/>
      <c r="EF1780" s="154"/>
      <c r="EG1780" s="154"/>
      <c r="EH1780" s="154"/>
      <c r="EI1780" s="154"/>
      <c r="EJ1780" s="154"/>
      <c r="EK1780" s="154"/>
      <c r="EL1780" s="154"/>
      <c r="EM1780" s="154"/>
      <c r="EN1780" s="154"/>
      <c r="EO1780" s="154"/>
      <c r="EP1780" s="154"/>
      <c r="EQ1780" s="154"/>
      <c r="ER1780" s="154"/>
      <c r="ES1780" s="154"/>
      <c r="ET1780" s="154"/>
      <c r="EU1780" s="154"/>
      <c r="EV1780" s="154"/>
    </row>
    <row r="1781" spans="32:152" ht="12.75">
      <c r="AF1781" s="154"/>
      <c r="AG1781" s="154"/>
      <c r="AH1781" s="154"/>
      <c r="AI1781" s="154"/>
      <c r="AJ1781" s="154"/>
      <c r="AK1781" s="154"/>
      <c r="AL1781" s="154"/>
      <c r="AM1781" s="154"/>
      <c r="AN1781" s="154"/>
      <c r="AO1781" s="154"/>
      <c r="AP1781" s="154"/>
      <c r="AQ1781" s="154"/>
      <c r="AR1781" s="154"/>
      <c r="AS1781" s="154"/>
      <c r="AT1781" s="154"/>
      <c r="AU1781" s="154"/>
      <c r="AV1781" s="154"/>
      <c r="AW1781" s="154"/>
      <c r="AX1781" s="154"/>
      <c r="AY1781" s="154"/>
      <c r="AZ1781" s="154"/>
      <c r="BA1781" s="154"/>
      <c r="BB1781" s="154"/>
      <c r="BC1781" s="154"/>
      <c r="BD1781" s="154"/>
      <c r="BE1781" s="154"/>
      <c r="BF1781" s="154"/>
      <c r="BG1781" s="154"/>
      <c r="BH1781" s="154"/>
      <c r="BI1781" s="154"/>
      <c r="BJ1781" s="154"/>
      <c r="BK1781" s="154"/>
      <c r="BL1781" s="154"/>
      <c r="BM1781" s="154"/>
      <c r="BN1781" s="154"/>
      <c r="BO1781" s="154"/>
      <c r="BP1781" s="154"/>
      <c r="BQ1781" s="154"/>
      <c r="BR1781" s="154"/>
      <c r="BS1781" s="154"/>
      <c r="BT1781" s="154"/>
      <c r="BU1781" s="154"/>
      <c r="BV1781" s="154"/>
      <c r="BW1781" s="154"/>
      <c r="BX1781" s="154"/>
      <c r="BY1781" s="154"/>
      <c r="BZ1781" s="154"/>
      <c r="CA1781" s="154"/>
      <c r="CB1781" s="154"/>
      <c r="CC1781" s="154"/>
      <c r="CD1781" s="154"/>
      <c r="CE1781" s="154"/>
      <c r="CF1781" s="154"/>
      <c r="CG1781" s="154"/>
      <c r="CH1781" s="154"/>
      <c r="CI1781" s="154"/>
      <c r="CJ1781" s="154"/>
      <c r="CK1781" s="154"/>
      <c r="CL1781" s="154"/>
      <c r="CM1781" s="154"/>
      <c r="CN1781" s="154"/>
      <c r="CO1781" s="154"/>
      <c r="CP1781" s="154"/>
      <c r="CQ1781" s="154"/>
      <c r="CR1781" s="154"/>
      <c r="CS1781" s="154"/>
      <c r="CT1781" s="154"/>
      <c r="CU1781" s="154"/>
      <c r="CV1781" s="154"/>
      <c r="CW1781" s="154"/>
      <c r="CX1781" s="154"/>
      <c r="CY1781" s="154"/>
      <c r="CZ1781" s="154"/>
      <c r="DA1781" s="154"/>
      <c r="DB1781" s="154"/>
      <c r="DC1781" s="154"/>
      <c r="DD1781" s="154"/>
      <c r="DE1781" s="154"/>
      <c r="DF1781" s="154"/>
      <c r="DG1781" s="154"/>
      <c r="DH1781" s="154"/>
      <c r="DI1781" s="154"/>
      <c r="DJ1781" s="154"/>
      <c r="DK1781" s="154"/>
      <c r="DL1781" s="154"/>
      <c r="DM1781" s="154"/>
      <c r="DN1781" s="154"/>
      <c r="DO1781" s="154"/>
      <c r="DP1781" s="154"/>
      <c r="DQ1781" s="154"/>
      <c r="DR1781" s="154"/>
      <c r="DS1781" s="154"/>
      <c r="DT1781" s="154"/>
      <c r="DU1781" s="154"/>
      <c r="DV1781" s="154"/>
      <c r="DW1781" s="154"/>
      <c r="DX1781" s="154"/>
      <c r="DY1781" s="154"/>
      <c r="DZ1781" s="154"/>
      <c r="EA1781" s="154"/>
      <c r="EB1781" s="154"/>
      <c r="EC1781" s="154"/>
      <c r="ED1781" s="154"/>
      <c r="EE1781" s="154"/>
      <c r="EF1781" s="154"/>
      <c r="EG1781" s="154"/>
      <c r="EH1781" s="154"/>
      <c r="EI1781" s="154"/>
      <c r="EJ1781" s="154"/>
      <c r="EK1781" s="154"/>
      <c r="EL1781" s="154"/>
      <c r="EM1781" s="154"/>
      <c r="EN1781" s="154"/>
      <c r="EO1781" s="154"/>
      <c r="EP1781" s="154"/>
      <c r="EQ1781" s="154"/>
      <c r="ER1781" s="154"/>
      <c r="ES1781" s="154"/>
      <c r="ET1781" s="154"/>
      <c r="EU1781" s="154"/>
      <c r="EV1781" s="154"/>
    </row>
    <row r="1782" spans="32:152" ht="12.75">
      <c r="AF1782" s="154"/>
      <c r="AG1782" s="154"/>
      <c r="AH1782" s="154"/>
      <c r="AI1782" s="154"/>
      <c r="AJ1782" s="154"/>
      <c r="AK1782" s="154"/>
      <c r="AL1782" s="154"/>
      <c r="AM1782" s="154"/>
      <c r="AN1782" s="154"/>
      <c r="AO1782" s="154"/>
      <c r="AP1782" s="154"/>
      <c r="AQ1782" s="154"/>
      <c r="AR1782" s="154"/>
      <c r="AS1782" s="154"/>
      <c r="AT1782" s="154"/>
      <c r="AU1782" s="154"/>
      <c r="AV1782" s="154"/>
      <c r="AW1782" s="154"/>
      <c r="AX1782" s="154"/>
      <c r="AY1782" s="154"/>
      <c r="AZ1782" s="154"/>
      <c r="BA1782" s="154"/>
      <c r="BB1782" s="154"/>
      <c r="BC1782" s="154"/>
      <c r="BD1782" s="154"/>
      <c r="BE1782" s="154"/>
      <c r="BF1782" s="154"/>
      <c r="BG1782" s="154"/>
      <c r="BH1782" s="154"/>
      <c r="BI1782" s="154"/>
      <c r="BJ1782" s="154"/>
      <c r="BK1782" s="154"/>
      <c r="BL1782" s="154"/>
      <c r="BM1782" s="154"/>
      <c r="BN1782" s="154"/>
      <c r="BO1782" s="154"/>
      <c r="BP1782" s="154"/>
      <c r="BQ1782" s="154"/>
      <c r="BR1782" s="154"/>
      <c r="BS1782" s="154"/>
      <c r="BT1782" s="154"/>
      <c r="BU1782" s="154"/>
      <c r="BV1782" s="154"/>
      <c r="BW1782" s="154"/>
      <c r="BX1782" s="154"/>
      <c r="BY1782" s="154"/>
      <c r="BZ1782" s="154"/>
      <c r="CA1782" s="154"/>
      <c r="CB1782" s="154"/>
      <c r="CC1782" s="154"/>
      <c r="CD1782" s="154"/>
      <c r="CE1782" s="154"/>
      <c r="CF1782" s="154"/>
      <c r="CG1782" s="154"/>
      <c r="CH1782" s="154"/>
      <c r="CI1782" s="154"/>
      <c r="CJ1782" s="154"/>
      <c r="CK1782" s="154"/>
      <c r="CL1782" s="154"/>
      <c r="CM1782" s="154"/>
      <c r="CN1782" s="154"/>
      <c r="CO1782" s="154"/>
      <c r="CP1782" s="154"/>
      <c r="CQ1782" s="154"/>
      <c r="CR1782" s="154"/>
      <c r="CS1782" s="154"/>
      <c r="CT1782" s="154"/>
      <c r="CU1782" s="154"/>
      <c r="CV1782" s="154"/>
      <c r="CW1782" s="154"/>
      <c r="CX1782" s="154"/>
      <c r="CY1782" s="154"/>
      <c r="CZ1782" s="154"/>
      <c r="DA1782" s="154"/>
      <c r="DB1782" s="154"/>
      <c r="DC1782" s="154"/>
      <c r="DD1782" s="154"/>
      <c r="DE1782" s="154"/>
      <c r="DF1782" s="154"/>
      <c r="DG1782" s="154"/>
      <c r="DH1782" s="154"/>
      <c r="DI1782" s="154"/>
      <c r="DJ1782" s="154"/>
      <c r="DK1782" s="154"/>
      <c r="DL1782" s="154"/>
      <c r="DM1782" s="154"/>
      <c r="DN1782" s="154"/>
      <c r="DO1782" s="154"/>
      <c r="DP1782" s="154"/>
      <c r="DQ1782" s="154"/>
      <c r="DR1782" s="154"/>
      <c r="DS1782" s="154"/>
      <c r="DT1782" s="154"/>
      <c r="DU1782" s="154"/>
      <c r="DV1782" s="154"/>
      <c r="DW1782" s="154"/>
      <c r="DX1782" s="154"/>
      <c r="DY1782" s="154"/>
      <c r="DZ1782" s="154"/>
      <c r="EA1782" s="154"/>
      <c r="EB1782" s="154"/>
      <c r="EC1782" s="154"/>
      <c r="ED1782" s="154"/>
      <c r="EE1782" s="154"/>
      <c r="EF1782" s="154"/>
      <c r="EG1782" s="154"/>
      <c r="EH1782" s="154"/>
      <c r="EI1782" s="154"/>
      <c r="EJ1782" s="154"/>
      <c r="EK1782" s="154"/>
      <c r="EL1782" s="154"/>
      <c r="EM1782" s="154"/>
      <c r="EN1782" s="154"/>
      <c r="EO1782" s="154"/>
      <c r="EP1782" s="154"/>
      <c r="EQ1782" s="154"/>
      <c r="ER1782" s="154"/>
      <c r="ES1782" s="154"/>
      <c r="ET1782" s="154"/>
      <c r="EU1782" s="154"/>
      <c r="EV1782" s="154"/>
    </row>
    <row r="1783" spans="32:152" ht="12.75">
      <c r="AF1783" s="154"/>
      <c r="AG1783" s="154"/>
      <c r="AH1783" s="154"/>
      <c r="AI1783" s="154"/>
      <c r="AJ1783" s="154"/>
      <c r="AK1783" s="154"/>
      <c r="AL1783" s="154"/>
      <c r="AM1783" s="154"/>
      <c r="AN1783" s="154"/>
      <c r="AO1783" s="154"/>
      <c r="AP1783" s="154"/>
      <c r="AQ1783" s="154"/>
      <c r="AR1783" s="154"/>
      <c r="AS1783" s="154"/>
      <c r="AT1783" s="154"/>
      <c r="AU1783" s="154"/>
      <c r="AV1783" s="154"/>
      <c r="AW1783" s="154"/>
      <c r="AX1783" s="154"/>
      <c r="AY1783" s="154"/>
      <c r="AZ1783" s="154"/>
      <c r="BA1783" s="154"/>
      <c r="BB1783" s="154"/>
      <c r="BC1783" s="154"/>
      <c r="BD1783" s="154"/>
      <c r="BE1783" s="154"/>
      <c r="BF1783" s="154"/>
      <c r="BG1783" s="154"/>
      <c r="BH1783" s="154"/>
      <c r="BI1783" s="154"/>
      <c r="BJ1783" s="154"/>
      <c r="BK1783" s="154"/>
      <c r="BL1783" s="154"/>
      <c r="BM1783" s="154"/>
      <c r="BN1783" s="154"/>
      <c r="BO1783" s="154"/>
      <c r="BP1783" s="154"/>
      <c r="BQ1783" s="154"/>
      <c r="BR1783" s="154"/>
      <c r="BS1783" s="154"/>
      <c r="BT1783" s="154"/>
      <c r="BU1783" s="154"/>
      <c r="BV1783" s="154"/>
      <c r="BW1783" s="154"/>
      <c r="BX1783" s="154"/>
      <c r="BY1783" s="154"/>
      <c r="BZ1783" s="154"/>
      <c r="CA1783" s="154"/>
      <c r="CB1783" s="154"/>
      <c r="CC1783" s="154"/>
      <c r="CD1783" s="154"/>
      <c r="CE1783" s="154"/>
      <c r="CF1783" s="154"/>
      <c r="CG1783" s="154"/>
      <c r="CH1783" s="154"/>
      <c r="CI1783" s="154"/>
      <c r="CJ1783" s="154"/>
      <c r="CK1783" s="154"/>
      <c r="CL1783" s="154"/>
      <c r="CM1783" s="154"/>
      <c r="CN1783" s="154"/>
      <c r="CO1783" s="154"/>
      <c r="CP1783" s="154"/>
      <c r="CQ1783" s="154"/>
      <c r="CR1783" s="154"/>
      <c r="CS1783" s="154"/>
      <c r="CT1783" s="154"/>
      <c r="CU1783" s="154"/>
      <c r="CV1783" s="154"/>
      <c r="CW1783" s="154"/>
      <c r="CX1783" s="154"/>
      <c r="CY1783" s="154"/>
      <c r="CZ1783" s="154"/>
      <c r="DA1783" s="154"/>
      <c r="DB1783" s="154"/>
      <c r="DC1783" s="154"/>
      <c r="DD1783" s="154"/>
      <c r="DE1783" s="154"/>
      <c r="DF1783" s="154"/>
      <c r="DG1783" s="154"/>
      <c r="DH1783" s="154"/>
      <c r="DI1783" s="154"/>
      <c r="DJ1783" s="154"/>
      <c r="DK1783" s="154"/>
      <c r="DL1783" s="154"/>
      <c r="DM1783" s="154"/>
      <c r="DN1783" s="154"/>
      <c r="DO1783" s="154"/>
      <c r="DP1783" s="154"/>
      <c r="DQ1783" s="154"/>
      <c r="DR1783" s="154"/>
      <c r="DS1783" s="154"/>
      <c r="DT1783" s="154"/>
      <c r="DU1783" s="154"/>
      <c r="DV1783" s="154"/>
      <c r="DW1783" s="154"/>
      <c r="DX1783" s="154"/>
      <c r="DY1783" s="154"/>
      <c r="DZ1783" s="154"/>
      <c r="EA1783" s="154"/>
      <c r="EB1783" s="154"/>
      <c r="EC1783" s="154"/>
      <c r="ED1783" s="154"/>
      <c r="EE1783" s="154"/>
      <c r="EF1783" s="154"/>
      <c r="EG1783" s="154"/>
      <c r="EH1783" s="154"/>
      <c r="EI1783" s="154"/>
      <c r="EJ1783" s="154"/>
      <c r="EK1783" s="154"/>
      <c r="EL1783" s="154"/>
      <c r="EM1783" s="154"/>
      <c r="EN1783" s="154"/>
      <c r="EO1783" s="154"/>
      <c r="EP1783" s="154"/>
      <c r="EQ1783" s="154"/>
      <c r="ER1783" s="154"/>
      <c r="ES1783" s="154"/>
      <c r="ET1783" s="154"/>
      <c r="EU1783" s="154"/>
      <c r="EV1783" s="154"/>
    </row>
    <row r="1784" spans="32:152" ht="12.75">
      <c r="AF1784" s="154"/>
      <c r="AG1784" s="154"/>
      <c r="AH1784" s="154"/>
      <c r="AI1784" s="154"/>
      <c r="AJ1784" s="154"/>
      <c r="AK1784" s="154"/>
      <c r="AL1784" s="154"/>
      <c r="AM1784" s="154"/>
      <c r="AN1784" s="154"/>
      <c r="AO1784" s="154"/>
      <c r="AP1784" s="154"/>
      <c r="AQ1784" s="154"/>
      <c r="AR1784" s="154"/>
      <c r="AS1784" s="154"/>
      <c r="AT1784" s="154"/>
      <c r="AU1784" s="154"/>
      <c r="AV1784" s="154"/>
      <c r="AW1784" s="154"/>
      <c r="AX1784" s="154"/>
      <c r="AY1784" s="154"/>
      <c r="AZ1784" s="154"/>
      <c r="BA1784" s="154"/>
      <c r="BB1784" s="154"/>
      <c r="BC1784" s="154"/>
      <c r="BD1784" s="154"/>
      <c r="BE1784" s="154"/>
      <c r="BF1784" s="154"/>
      <c r="BG1784" s="154"/>
      <c r="BH1784" s="154"/>
      <c r="BI1784" s="154"/>
      <c r="BJ1784" s="154"/>
      <c r="BK1784" s="154"/>
      <c r="BL1784" s="154"/>
      <c r="BM1784" s="154"/>
      <c r="BN1784" s="154"/>
      <c r="BO1784" s="154"/>
      <c r="BP1784" s="154"/>
      <c r="BQ1784" s="154"/>
      <c r="BR1784" s="154"/>
      <c r="BS1784" s="154"/>
      <c r="BT1784" s="154"/>
      <c r="BU1784" s="154"/>
      <c r="BV1784" s="154"/>
      <c r="BW1784" s="154"/>
      <c r="BX1784" s="154"/>
      <c r="BY1784" s="154"/>
      <c r="BZ1784" s="154"/>
      <c r="CA1784" s="154"/>
      <c r="CB1784" s="154"/>
      <c r="CC1784" s="154"/>
      <c r="CD1784" s="154"/>
      <c r="CE1784" s="154"/>
      <c r="CF1784" s="154"/>
      <c r="CG1784" s="154"/>
      <c r="CH1784" s="154"/>
      <c r="CI1784" s="154"/>
      <c r="CJ1784" s="154"/>
      <c r="CK1784" s="154"/>
      <c r="CL1784" s="154"/>
      <c r="CM1784" s="154"/>
      <c r="CN1784" s="154"/>
      <c r="CO1784" s="154"/>
      <c r="CP1784" s="154"/>
      <c r="CQ1784" s="154"/>
      <c r="CR1784" s="154"/>
      <c r="CS1784" s="154"/>
      <c r="CT1784" s="154"/>
      <c r="CU1784" s="154"/>
      <c r="CV1784" s="154"/>
      <c r="CW1784" s="154"/>
      <c r="CX1784" s="154"/>
      <c r="CY1784" s="154"/>
      <c r="CZ1784" s="154"/>
      <c r="DA1784" s="154"/>
      <c r="DB1784" s="154"/>
      <c r="DC1784" s="154"/>
      <c r="DD1784" s="154"/>
      <c r="DE1784" s="154"/>
      <c r="DF1784" s="154"/>
      <c r="DG1784" s="154"/>
      <c r="DH1784" s="154"/>
      <c r="DI1784" s="154"/>
      <c r="DJ1784" s="154"/>
      <c r="DK1784" s="154"/>
      <c r="DL1784" s="154"/>
      <c r="DM1784" s="154"/>
      <c r="DN1784" s="154"/>
      <c r="DO1784" s="154"/>
      <c r="DP1784" s="154"/>
      <c r="DQ1784" s="154"/>
      <c r="DR1784" s="154"/>
      <c r="DS1784" s="154"/>
      <c r="DT1784" s="154"/>
      <c r="DU1784" s="154"/>
      <c r="DV1784" s="154"/>
      <c r="DW1784" s="154"/>
      <c r="DX1784" s="154"/>
      <c r="DY1784" s="154"/>
      <c r="DZ1784" s="154"/>
      <c r="EA1784" s="154"/>
      <c r="EB1784" s="154"/>
      <c r="EC1784" s="154"/>
      <c r="ED1784" s="154"/>
      <c r="EE1784" s="154"/>
      <c r="EF1784" s="154"/>
      <c r="EG1784" s="154"/>
      <c r="EH1784" s="154"/>
      <c r="EI1784" s="154"/>
      <c r="EJ1784" s="154"/>
      <c r="EK1784" s="154"/>
      <c r="EL1784" s="154"/>
      <c r="EM1784" s="154"/>
      <c r="EN1784" s="154"/>
      <c r="EO1784" s="154"/>
      <c r="EP1784" s="154"/>
      <c r="EQ1784" s="154"/>
      <c r="ER1784" s="154"/>
      <c r="ES1784" s="154"/>
      <c r="ET1784" s="154"/>
      <c r="EU1784" s="154"/>
      <c r="EV1784" s="154"/>
    </row>
    <row r="1785" spans="32:152" ht="12.75">
      <c r="AF1785" s="154"/>
      <c r="AG1785" s="154"/>
      <c r="AH1785" s="154"/>
      <c r="AI1785" s="154"/>
      <c r="AJ1785" s="154"/>
      <c r="AK1785" s="154"/>
      <c r="AL1785" s="154"/>
      <c r="AM1785" s="154"/>
      <c r="AN1785" s="154"/>
      <c r="AO1785" s="154"/>
      <c r="AP1785" s="154"/>
      <c r="AQ1785" s="154"/>
      <c r="AR1785" s="154"/>
      <c r="AS1785" s="154"/>
      <c r="AT1785" s="154"/>
      <c r="AU1785" s="154"/>
      <c r="AV1785" s="154"/>
      <c r="AW1785" s="154"/>
      <c r="AX1785" s="154"/>
      <c r="AY1785" s="154"/>
      <c r="AZ1785" s="154"/>
      <c r="BA1785" s="154"/>
      <c r="BB1785" s="154"/>
      <c r="BC1785" s="154"/>
      <c r="BD1785" s="154"/>
      <c r="BE1785" s="154"/>
      <c r="BF1785" s="154"/>
      <c r="BG1785" s="154"/>
      <c r="BH1785" s="154"/>
      <c r="BI1785" s="154"/>
      <c r="BJ1785" s="154"/>
      <c r="BK1785" s="154"/>
      <c r="BL1785" s="154"/>
      <c r="BM1785" s="154"/>
      <c r="BN1785" s="154"/>
      <c r="BO1785" s="154"/>
      <c r="BP1785" s="154"/>
      <c r="BQ1785" s="154"/>
      <c r="BR1785" s="154"/>
      <c r="BS1785" s="154"/>
      <c r="BT1785" s="154"/>
      <c r="BU1785" s="154"/>
      <c r="BV1785" s="154"/>
      <c r="BW1785" s="154"/>
      <c r="BX1785" s="154"/>
      <c r="BY1785" s="154"/>
      <c r="BZ1785" s="154"/>
      <c r="CA1785" s="154"/>
      <c r="CB1785" s="154"/>
      <c r="CC1785" s="154"/>
      <c r="CD1785" s="154"/>
      <c r="CE1785" s="154"/>
      <c r="CF1785" s="154"/>
      <c r="CG1785" s="154"/>
      <c r="CH1785" s="154"/>
      <c r="CI1785" s="154"/>
      <c r="CJ1785" s="154"/>
      <c r="CK1785" s="154"/>
      <c r="CL1785" s="154"/>
      <c r="CM1785" s="154"/>
      <c r="CN1785" s="154"/>
      <c r="CO1785" s="154"/>
      <c r="CP1785" s="154"/>
      <c r="CQ1785" s="154"/>
      <c r="CR1785" s="154"/>
      <c r="CS1785" s="154"/>
      <c r="CT1785" s="154"/>
      <c r="CU1785" s="154"/>
      <c r="CV1785" s="154"/>
      <c r="CW1785" s="154"/>
      <c r="CX1785" s="154"/>
      <c r="CY1785" s="154"/>
      <c r="CZ1785" s="154"/>
      <c r="DA1785" s="154"/>
      <c r="DB1785" s="154"/>
      <c r="DC1785" s="154"/>
      <c r="DD1785" s="154"/>
      <c r="DE1785" s="154"/>
      <c r="DF1785" s="154"/>
      <c r="DG1785" s="154"/>
      <c r="DH1785" s="154"/>
      <c r="DI1785" s="154"/>
      <c r="DJ1785" s="154"/>
      <c r="DK1785" s="154"/>
      <c r="DL1785" s="154"/>
      <c r="DM1785" s="154"/>
      <c r="DN1785" s="154"/>
      <c r="DO1785" s="154"/>
      <c r="DP1785" s="154"/>
      <c r="DQ1785" s="154"/>
      <c r="DR1785" s="154"/>
      <c r="DS1785" s="154"/>
      <c r="DT1785" s="154"/>
      <c r="DU1785" s="154"/>
      <c r="DV1785" s="154"/>
      <c r="DW1785" s="154"/>
      <c r="DX1785" s="154"/>
      <c r="DY1785" s="154"/>
      <c r="DZ1785" s="154"/>
      <c r="EA1785" s="154"/>
      <c r="EB1785" s="154"/>
      <c r="EC1785" s="154"/>
      <c r="ED1785" s="154"/>
      <c r="EE1785" s="154"/>
      <c r="EF1785" s="154"/>
      <c r="EG1785" s="154"/>
      <c r="EH1785" s="154"/>
      <c r="EI1785" s="154"/>
      <c r="EJ1785" s="154"/>
      <c r="EK1785" s="154"/>
      <c r="EL1785" s="154"/>
      <c r="EM1785" s="154"/>
      <c r="EN1785" s="154"/>
      <c r="EO1785" s="154"/>
      <c r="EP1785" s="154"/>
      <c r="EQ1785" s="154"/>
      <c r="ER1785" s="154"/>
      <c r="ES1785" s="154"/>
      <c r="ET1785" s="154"/>
      <c r="EU1785" s="154"/>
      <c r="EV1785" s="154"/>
    </row>
    <row r="1786" spans="32:152" ht="12.75">
      <c r="AF1786" s="154"/>
      <c r="AG1786" s="154"/>
      <c r="AH1786" s="154"/>
      <c r="AI1786" s="154"/>
      <c r="AJ1786" s="154"/>
      <c r="AK1786" s="154"/>
      <c r="AL1786" s="154"/>
      <c r="AM1786" s="154"/>
      <c r="AN1786" s="154"/>
      <c r="AO1786" s="154"/>
      <c r="AP1786" s="154"/>
      <c r="AQ1786" s="154"/>
      <c r="AR1786" s="154"/>
      <c r="AS1786" s="154"/>
      <c r="AT1786" s="154"/>
      <c r="AU1786" s="154"/>
      <c r="AV1786" s="154"/>
      <c r="AW1786" s="154"/>
      <c r="AX1786" s="154"/>
      <c r="AY1786" s="154"/>
      <c r="AZ1786" s="154"/>
      <c r="BA1786" s="154"/>
      <c r="BB1786" s="154"/>
      <c r="BC1786" s="154"/>
      <c r="BD1786" s="154"/>
      <c r="BE1786" s="154"/>
      <c r="BF1786" s="154"/>
      <c r="BG1786" s="154"/>
      <c r="BH1786" s="154"/>
      <c r="BI1786" s="154"/>
      <c r="BJ1786" s="154"/>
      <c r="BK1786" s="154"/>
      <c r="BL1786" s="154"/>
      <c r="BM1786" s="154"/>
      <c r="BN1786" s="154"/>
      <c r="BO1786" s="154"/>
      <c r="BP1786" s="154"/>
      <c r="BQ1786" s="154"/>
      <c r="BR1786" s="154"/>
      <c r="BS1786" s="154"/>
      <c r="BT1786" s="154"/>
      <c r="BU1786" s="154"/>
      <c r="BV1786" s="154"/>
      <c r="BW1786" s="154"/>
      <c r="BX1786" s="154"/>
      <c r="BY1786" s="154"/>
      <c r="BZ1786" s="154"/>
      <c r="CA1786" s="154"/>
      <c r="CB1786" s="154"/>
      <c r="CC1786" s="154"/>
      <c r="CD1786" s="154"/>
      <c r="CE1786" s="154"/>
      <c r="CF1786" s="154"/>
      <c r="CG1786" s="154"/>
      <c r="CH1786" s="154"/>
      <c r="CI1786" s="154"/>
      <c r="CJ1786" s="154"/>
      <c r="CK1786" s="154"/>
      <c r="CL1786" s="154"/>
      <c r="CM1786" s="154"/>
      <c r="CN1786" s="154"/>
      <c r="CO1786" s="154"/>
      <c r="CP1786" s="154"/>
      <c r="CQ1786" s="154"/>
      <c r="CR1786" s="154"/>
      <c r="CS1786" s="154"/>
      <c r="CT1786" s="154"/>
      <c r="CU1786" s="154"/>
      <c r="CV1786" s="154"/>
      <c r="CW1786" s="154"/>
      <c r="CX1786" s="154"/>
      <c r="CY1786" s="154"/>
      <c r="CZ1786" s="154"/>
      <c r="DA1786" s="154"/>
      <c r="DB1786" s="154"/>
      <c r="DC1786" s="154"/>
      <c r="DD1786" s="154"/>
      <c r="DE1786" s="154"/>
      <c r="DF1786" s="154"/>
      <c r="DG1786" s="154"/>
      <c r="DH1786" s="154"/>
      <c r="DI1786" s="154"/>
      <c r="DJ1786" s="154"/>
      <c r="DK1786" s="154"/>
      <c r="DL1786" s="154"/>
      <c r="DM1786" s="154"/>
      <c r="DN1786" s="154"/>
      <c r="DO1786" s="154"/>
      <c r="DP1786" s="154"/>
      <c r="DQ1786" s="154"/>
      <c r="DR1786" s="154"/>
      <c r="DS1786" s="154"/>
      <c r="DT1786" s="154"/>
      <c r="DU1786" s="154"/>
      <c r="DV1786" s="154"/>
      <c r="DW1786" s="154"/>
      <c r="DX1786" s="154"/>
      <c r="DY1786" s="154"/>
      <c r="DZ1786" s="154"/>
      <c r="EA1786" s="154"/>
      <c r="EB1786" s="154"/>
      <c r="EC1786" s="154"/>
      <c r="ED1786" s="154"/>
      <c r="EE1786" s="154"/>
      <c r="EF1786" s="154"/>
      <c r="EG1786" s="154"/>
      <c r="EH1786" s="154"/>
      <c r="EI1786" s="154"/>
      <c r="EJ1786" s="154"/>
      <c r="EK1786" s="154"/>
      <c r="EL1786" s="154"/>
      <c r="EM1786" s="154"/>
      <c r="EN1786" s="154"/>
      <c r="EO1786" s="154"/>
      <c r="EP1786" s="154"/>
      <c r="EQ1786" s="154"/>
      <c r="ER1786" s="154"/>
      <c r="ES1786" s="154"/>
      <c r="ET1786" s="154"/>
      <c r="EU1786" s="154"/>
      <c r="EV1786" s="154"/>
    </row>
    <row r="1787" spans="32:152" ht="12.75">
      <c r="AF1787" s="154"/>
      <c r="AG1787" s="154"/>
      <c r="AH1787" s="154"/>
      <c r="AI1787" s="154"/>
      <c r="AJ1787" s="154"/>
      <c r="AK1787" s="154"/>
      <c r="AL1787" s="154"/>
      <c r="AM1787" s="154"/>
      <c r="AN1787" s="154"/>
      <c r="AO1787" s="154"/>
      <c r="AP1787" s="154"/>
      <c r="AQ1787" s="154"/>
      <c r="AR1787" s="154"/>
      <c r="AS1787" s="154"/>
      <c r="AT1787" s="154"/>
      <c r="AU1787" s="154"/>
      <c r="AV1787" s="154"/>
      <c r="AW1787" s="154"/>
      <c r="AX1787" s="154"/>
      <c r="AY1787" s="154"/>
      <c r="AZ1787" s="154"/>
      <c r="BA1787" s="154"/>
      <c r="BB1787" s="154"/>
      <c r="BC1787" s="154"/>
      <c r="BD1787" s="154"/>
      <c r="BE1787" s="154"/>
      <c r="BF1787" s="154"/>
      <c r="BG1787" s="154"/>
      <c r="BH1787" s="154"/>
      <c r="BI1787" s="154"/>
      <c r="BJ1787" s="154"/>
      <c r="BK1787" s="154"/>
      <c r="BL1787" s="154"/>
      <c r="BM1787" s="154"/>
      <c r="BN1787" s="154"/>
      <c r="BO1787" s="154"/>
      <c r="BP1787" s="154"/>
      <c r="BQ1787" s="154"/>
      <c r="BR1787" s="154"/>
      <c r="BS1787" s="154"/>
      <c r="BT1787" s="154"/>
      <c r="BU1787" s="154"/>
      <c r="BV1787" s="154"/>
      <c r="BW1787" s="154"/>
      <c r="BX1787" s="154"/>
      <c r="BY1787" s="154"/>
      <c r="BZ1787" s="154"/>
      <c r="CA1787" s="154"/>
      <c r="CB1787" s="154"/>
      <c r="CC1787" s="154"/>
      <c r="CD1787" s="154"/>
      <c r="CE1787" s="154"/>
      <c r="CF1787" s="154"/>
      <c r="CG1787" s="154"/>
      <c r="CH1787" s="154"/>
      <c r="CI1787" s="154"/>
      <c r="CJ1787" s="154"/>
      <c r="CK1787" s="154"/>
      <c r="CL1787" s="154"/>
      <c r="CM1787" s="154"/>
      <c r="CN1787" s="154"/>
      <c r="CO1787" s="154"/>
      <c r="CP1787" s="154"/>
      <c r="CQ1787" s="154"/>
      <c r="CR1787" s="154"/>
      <c r="CS1787" s="154"/>
      <c r="CT1787" s="154"/>
      <c r="CU1787" s="154"/>
      <c r="CV1787" s="154"/>
      <c r="CW1787" s="154"/>
      <c r="CX1787" s="154"/>
      <c r="CY1787" s="154"/>
      <c r="CZ1787" s="154"/>
      <c r="DA1787" s="154"/>
      <c r="DB1787" s="154"/>
      <c r="DC1787" s="154"/>
      <c r="DD1787" s="154"/>
      <c r="DE1787" s="154"/>
      <c r="DF1787" s="154"/>
      <c r="DG1787" s="154"/>
      <c r="DH1787" s="154"/>
      <c r="DI1787" s="154"/>
      <c r="DJ1787" s="154"/>
      <c r="DK1787" s="154"/>
      <c r="DL1787" s="154"/>
      <c r="DM1787" s="154"/>
      <c r="DN1787" s="154"/>
      <c r="DO1787" s="154"/>
      <c r="DP1787" s="154"/>
      <c r="DQ1787" s="154"/>
      <c r="DR1787" s="154"/>
      <c r="DS1787" s="154"/>
      <c r="DT1787" s="154"/>
      <c r="DU1787" s="154"/>
      <c r="DV1787" s="154"/>
      <c r="DW1787" s="154"/>
      <c r="DX1787" s="154"/>
      <c r="DY1787" s="154"/>
      <c r="DZ1787" s="154"/>
      <c r="EA1787" s="154"/>
      <c r="EB1787" s="154"/>
      <c r="EC1787" s="154"/>
      <c r="ED1787" s="154"/>
      <c r="EE1787" s="154"/>
      <c r="EF1787" s="154"/>
      <c r="EG1787" s="154"/>
      <c r="EH1787" s="154"/>
      <c r="EI1787" s="154"/>
      <c r="EJ1787" s="154"/>
      <c r="EK1787" s="154"/>
      <c r="EL1787" s="154"/>
      <c r="EM1787" s="154"/>
      <c r="EN1787" s="154"/>
      <c r="EO1787" s="154"/>
      <c r="EP1787" s="154"/>
      <c r="EQ1787" s="154"/>
      <c r="ER1787" s="154"/>
      <c r="ES1787" s="154"/>
      <c r="ET1787" s="154"/>
      <c r="EU1787" s="154"/>
      <c r="EV1787" s="154"/>
    </row>
    <row r="1788" spans="32:152" ht="12.75">
      <c r="AF1788" s="154"/>
      <c r="AG1788" s="154"/>
      <c r="AH1788" s="154"/>
      <c r="AI1788" s="154"/>
      <c r="AJ1788" s="154"/>
      <c r="AK1788" s="154"/>
      <c r="AL1788" s="154"/>
      <c r="AM1788" s="154"/>
      <c r="AN1788" s="154"/>
      <c r="AO1788" s="154"/>
      <c r="AP1788" s="154"/>
      <c r="AQ1788" s="154"/>
      <c r="AR1788" s="154"/>
      <c r="AS1788" s="154"/>
      <c r="AT1788" s="154"/>
      <c r="AU1788" s="154"/>
      <c r="AV1788" s="154"/>
      <c r="AW1788" s="154"/>
      <c r="AX1788" s="154"/>
      <c r="AY1788" s="154"/>
      <c r="AZ1788" s="154"/>
      <c r="BA1788" s="154"/>
      <c r="BB1788" s="154"/>
      <c r="BC1788" s="154"/>
      <c r="BD1788" s="154"/>
      <c r="BE1788" s="154"/>
      <c r="BF1788" s="154"/>
      <c r="BG1788" s="154"/>
      <c r="BH1788" s="154"/>
      <c r="BI1788" s="154"/>
      <c r="BJ1788" s="154"/>
      <c r="BK1788" s="154"/>
      <c r="BL1788" s="154"/>
      <c r="BM1788" s="154"/>
      <c r="BN1788" s="154"/>
      <c r="BO1788" s="154"/>
      <c r="BP1788" s="154"/>
      <c r="BQ1788" s="154"/>
      <c r="BR1788" s="154"/>
      <c r="BS1788" s="154"/>
      <c r="BT1788" s="154"/>
      <c r="BU1788" s="154"/>
      <c r="BV1788" s="154"/>
      <c r="BW1788" s="154"/>
      <c r="BX1788" s="154"/>
      <c r="BY1788" s="154"/>
      <c r="BZ1788" s="154"/>
      <c r="CA1788" s="154"/>
      <c r="CB1788" s="154"/>
      <c r="CC1788" s="154"/>
      <c r="CD1788" s="154"/>
      <c r="CE1788" s="154"/>
      <c r="CF1788" s="154"/>
      <c r="CG1788" s="154"/>
      <c r="CH1788" s="154"/>
      <c r="CI1788" s="154"/>
      <c r="CJ1788" s="154"/>
      <c r="CK1788" s="154"/>
      <c r="CL1788" s="154"/>
      <c r="CM1788" s="154"/>
      <c r="CN1788" s="154"/>
      <c r="CO1788" s="154"/>
      <c r="CP1788" s="154"/>
      <c r="CQ1788" s="154"/>
      <c r="CR1788" s="154"/>
      <c r="CS1788" s="154"/>
      <c r="CT1788" s="154"/>
      <c r="CU1788" s="154"/>
      <c r="CV1788" s="154"/>
      <c r="CW1788" s="154"/>
      <c r="CX1788" s="154"/>
      <c r="CY1788" s="154"/>
      <c r="CZ1788" s="154"/>
      <c r="DA1788" s="154"/>
      <c r="DB1788" s="154"/>
      <c r="DC1788" s="154"/>
      <c r="DD1788" s="154"/>
      <c r="DE1788" s="154"/>
      <c r="DF1788" s="154"/>
      <c r="DG1788" s="154"/>
      <c r="DH1788" s="154"/>
      <c r="DI1788" s="154"/>
      <c r="DJ1788" s="154"/>
      <c r="DK1788" s="154"/>
      <c r="DL1788" s="154"/>
      <c r="DM1788" s="154"/>
      <c r="DN1788" s="154"/>
      <c r="DO1788" s="154"/>
      <c r="DP1788" s="154"/>
      <c r="DQ1788" s="154"/>
      <c r="DR1788" s="154"/>
      <c r="DS1788" s="154"/>
      <c r="DT1788" s="154"/>
      <c r="DU1788" s="154"/>
      <c r="DV1788" s="154"/>
      <c r="DW1788" s="154"/>
      <c r="DX1788" s="154"/>
      <c r="DY1788" s="154"/>
      <c r="DZ1788" s="154"/>
      <c r="EA1788" s="154"/>
      <c r="EB1788" s="154"/>
      <c r="EC1788" s="154"/>
      <c r="ED1788" s="154"/>
      <c r="EE1788" s="154"/>
      <c r="EF1788" s="154"/>
      <c r="EG1788" s="154"/>
      <c r="EH1788" s="154"/>
      <c r="EI1788" s="154"/>
      <c r="EJ1788" s="154"/>
      <c r="EK1788" s="154"/>
      <c r="EL1788" s="154"/>
      <c r="EM1788" s="154"/>
      <c r="EN1788" s="154"/>
      <c r="EO1788" s="154"/>
      <c r="EP1788" s="154"/>
      <c r="EQ1788" s="154"/>
      <c r="ER1788" s="154"/>
      <c r="ES1788" s="154"/>
      <c r="ET1788" s="154"/>
      <c r="EU1788" s="154"/>
      <c r="EV1788" s="154"/>
    </row>
    <row r="1789" spans="32:152" ht="12.75">
      <c r="AF1789" s="154"/>
      <c r="AG1789" s="154"/>
      <c r="AH1789" s="154"/>
      <c r="AI1789" s="154"/>
      <c r="AJ1789" s="154"/>
      <c r="AK1789" s="154"/>
      <c r="AL1789" s="154"/>
      <c r="AM1789" s="154"/>
      <c r="AN1789" s="154"/>
      <c r="AO1789" s="154"/>
      <c r="AP1789" s="154"/>
      <c r="AQ1789" s="154"/>
      <c r="AR1789" s="154"/>
      <c r="AS1789" s="154"/>
      <c r="AT1789" s="154"/>
      <c r="AU1789" s="154"/>
      <c r="AV1789" s="154"/>
      <c r="AW1789" s="154"/>
      <c r="AX1789" s="154"/>
      <c r="AY1789" s="154"/>
      <c r="AZ1789" s="154"/>
      <c r="BA1789" s="154"/>
      <c r="BB1789" s="154"/>
      <c r="BC1789" s="154"/>
      <c r="BD1789" s="154"/>
      <c r="BE1789" s="154"/>
      <c r="BF1789" s="154"/>
      <c r="BG1789" s="154"/>
      <c r="BH1789" s="154"/>
      <c r="BI1789" s="154"/>
      <c r="BJ1789" s="154"/>
      <c r="BK1789" s="154"/>
      <c r="BL1789" s="154"/>
      <c r="BM1789" s="154"/>
      <c r="BN1789" s="154"/>
      <c r="BO1789" s="154"/>
      <c r="BP1789" s="154"/>
      <c r="BQ1789" s="154"/>
      <c r="BR1789" s="154"/>
      <c r="BS1789" s="154"/>
      <c r="BT1789" s="154"/>
      <c r="BU1789" s="154"/>
      <c r="BV1789" s="154"/>
      <c r="BW1789" s="154"/>
      <c r="BX1789" s="154"/>
      <c r="BY1789" s="154"/>
      <c r="BZ1789" s="154"/>
      <c r="CA1789" s="154"/>
      <c r="CB1789" s="154"/>
      <c r="CC1789" s="154"/>
      <c r="CD1789" s="154"/>
      <c r="CE1789" s="154"/>
      <c r="CF1789" s="154"/>
      <c r="CG1789" s="154"/>
      <c r="CH1789" s="154"/>
      <c r="CI1789" s="154"/>
      <c r="CJ1789" s="154"/>
      <c r="CK1789" s="154"/>
      <c r="CL1789" s="154"/>
      <c r="CM1789" s="154"/>
      <c r="CN1789" s="154"/>
      <c r="CO1789" s="154"/>
      <c r="CP1789" s="154"/>
      <c r="CQ1789" s="154"/>
      <c r="CR1789" s="154"/>
      <c r="CS1789" s="154"/>
      <c r="CT1789" s="154"/>
      <c r="CU1789" s="154"/>
      <c r="CV1789" s="154"/>
      <c r="CW1789" s="154"/>
      <c r="CX1789" s="154"/>
      <c r="CY1789" s="154"/>
      <c r="CZ1789" s="154"/>
      <c r="DA1789" s="154"/>
      <c r="DB1789" s="154"/>
      <c r="DC1789" s="154"/>
      <c r="DD1789" s="154"/>
      <c r="DE1789" s="154"/>
      <c r="DF1789" s="154"/>
      <c r="DG1789" s="154"/>
      <c r="DH1789" s="154"/>
      <c r="DI1789" s="154"/>
      <c r="DJ1789" s="154"/>
      <c r="DK1789" s="154"/>
      <c r="DL1789" s="154"/>
      <c r="DM1789" s="154"/>
      <c r="DN1789" s="154"/>
      <c r="DO1789" s="154"/>
      <c r="DP1789" s="154"/>
      <c r="DQ1789" s="154"/>
      <c r="DR1789" s="154"/>
      <c r="DS1789" s="154"/>
      <c r="DT1789" s="154"/>
      <c r="DU1789" s="154"/>
      <c r="DV1789" s="154"/>
      <c r="DW1789" s="154"/>
      <c r="DX1789" s="154"/>
      <c r="DY1789" s="154"/>
      <c r="DZ1789" s="154"/>
      <c r="EA1789" s="154"/>
      <c r="EB1789" s="154"/>
      <c r="EC1789" s="154"/>
      <c r="ED1789" s="154"/>
      <c r="EE1789" s="154"/>
      <c r="EF1789" s="154"/>
      <c r="EG1789" s="154"/>
      <c r="EH1789" s="154"/>
      <c r="EI1789" s="154"/>
      <c r="EJ1789" s="154"/>
      <c r="EK1789" s="154"/>
      <c r="EL1789" s="154"/>
      <c r="EM1789" s="154"/>
      <c r="EN1789" s="154"/>
      <c r="EO1789" s="154"/>
      <c r="EP1789" s="154"/>
      <c r="EQ1789" s="154"/>
      <c r="ER1789" s="154"/>
      <c r="ES1789" s="154"/>
      <c r="ET1789" s="154"/>
      <c r="EU1789" s="154"/>
      <c r="EV1789" s="154"/>
    </row>
    <row r="1790" spans="32:152" ht="12.75">
      <c r="AF1790" s="154"/>
      <c r="AG1790" s="154"/>
      <c r="AH1790" s="154"/>
      <c r="AI1790" s="154"/>
      <c r="AJ1790" s="154"/>
      <c r="AK1790" s="154"/>
      <c r="AL1790" s="154"/>
      <c r="AM1790" s="154"/>
      <c r="AN1790" s="154"/>
      <c r="AO1790" s="154"/>
      <c r="AP1790" s="154"/>
      <c r="AQ1790" s="154"/>
      <c r="AR1790" s="154"/>
      <c r="AS1790" s="154"/>
      <c r="AT1790" s="154"/>
      <c r="AU1790" s="154"/>
      <c r="AV1790" s="154"/>
      <c r="AW1790" s="154"/>
      <c r="AX1790" s="154"/>
      <c r="AY1790" s="154"/>
      <c r="AZ1790" s="154"/>
      <c r="BA1790" s="154"/>
      <c r="BB1790" s="154"/>
      <c r="BC1790" s="154"/>
      <c r="BD1790" s="154"/>
      <c r="BE1790" s="154"/>
      <c r="BF1790" s="154"/>
      <c r="BG1790" s="154"/>
      <c r="BH1790" s="154"/>
      <c r="BI1790" s="154"/>
      <c r="BJ1790" s="154"/>
      <c r="BK1790" s="154"/>
      <c r="BL1790" s="154"/>
      <c r="BM1790" s="154"/>
      <c r="BN1790" s="154"/>
      <c r="BO1790" s="154"/>
      <c r="BP1790" s="154"/>
      <c r="BQ1790" s="154"/>
      <c r="BR1790" s="154"/>
      <c r="BS1790" s="154"/>
      <c r="BT1790" s="154"/>
      <c r="BU1790" s="154"/>
      <c r="BV1790" s="154"/>
      <c r="BW1790" s="154"/>
      <c r="BX1790" s="154"/>
      <c r="BY1790" s="154"/>
      <c r="BZ1790" s="154"/>
      <c r="CA1790" s="154"/>
      <c r="CB1790" s="154"/>
      <c r="CC1790" s="154"/>
      <c r="CD1790" s="154"/>
      <c r="CE1790" s="154"/>
      <c r="CF1790" s="154"/>
      <c r="CG1790" s="154"/>
      <c r="CH1790" s="154"/>
      <c r="CI1790" s="154"/>
      <c r="CJ1790" s="154"/>
      <c r="CK1790" s="154"/>
      <c r="CL1790" s="154"/>
      <c r="CM1790" s="154"/>
      <c r="CN1790" s="154"/>
      <c r="CO1790" s="154"/>
      <c r="CP1790" s="154"/>
      <c r="CQ1790" s="154"/>
      <c r="CR1790" s="154"/>
      <c r="CS1790" s="154"/>
      <c r="CT1790" s="154"/>
      <c r="CU1790" s="154"/>
      <c r="CV1790" s="154"/>
      <c r="CW1790" s="154"/>
      <c r="CX1790" s="154"/>
      <c r="CY1790" s="154"/>
      <c r="CZ1790" s="154"/>
      <c r="DA1790" s="154"/>
      <c r="DB1790" s="154"/>
      <c r="DC1790" s="154"/>
      <c r="DD1790" s="154"/>
      <c r="DE1790" s="154"/>
      <c r="DF1790" s="154"/>
      <c r="DG1790" s="154"/>
      <c r="DH1790" s="154"/>
      <c r="DI1790" s="154"/>
      <c r="DJ1790" s="154"/>
      <c r="DK1790" s="154"/>
      <c r="DL1790" s="154"/>
      <c r="DM1790" s="154"/>
      <c r="DN1790" s="154"/>
      <c r="DO1790" s="154"/>
      <c r="DP1790" s="154"/>
      <c r="DQ1790" s="154"/>
      <c r="DR1790" s="154"/>
      <c r="DS1790" s="154"/>
      <c r="DT1790" s="154"/>
      <c r="DU1790" s="154"/>
      <c r="DV1790" s="154"/>
      <c r="DW1790" s="154"/>
      <c r="DX1790" s="154"/>
      <c r="DY1790" s="154"/>
      <c r="DZ1790" s="154"/>
      <c r="EA1790" s="154"/>
      <c r="EB1790" s="154"/>
      <c r="EC1790" s="154"/>
      <c r="ED1790" s="154"/>
      <c r="EE1790" s="154"/>
      <c r="EF1790" s="154"/>
      <c r="EG1790" s="154"/>
      <c r="EH1790" s="154"/>
      <c r="EI1790" s="154"/>
      <c r="EJ1790" s="154"/>
      <c r="EK1790" s="154"/>
      <c r="EL1790" s="154"/>
      <c r="EM1790" s="154"/>
      <c r="EN1790" s="154"/>
      <c r="EO1790" s="154"/>
      <c r="EP1790" s="154"/>
      <c r="EQ1790" s="154"/>
      <c r="ER1790" s="154"/>
      <c r="ES1790" s="154"/>
      <c r="ET1790" s="154"/>
      <c r="EU1790" s="154"/>
      <c r="EV1790" s="154"/>
    </row>
    <row r="1791" spans="32:152" ht="12.75">
      <c r="AF1791" s="154"/>
      <c r="AG1791" s="154"/>
      <c r="AH1791" s="154"/>
      <c r="AI1791" s="154"/>
      <c r="AJ1791" s="154"/>
      <c r="AK1791" s="154"/>
      <c r="AL1791" s="154"/>
      <c r="AM1791" s="154"/>
      <c r="AN1791" s="154"/>
      <c r="AO1791" s="154"/>
      <c r="AP1791" s="154"/>
      <c r="AQ1791" s="154"/>
      <c r="AR1791" s="154"/>
      <c r="AS1791" s="154"/>
      <c r="AT1791" s="154"/>
      <c r="AU1791" s="154"/>
      <c r="AV1791" s="154"/>
      <c r="AW1791" s="154"/>
      <c r="AX1791" s="154"/>
      <c r="AY1791" s="154"/>
      <c r="AZ1791" s="154"/>
      <c r="BA1791" s="154"/>
      <c r="BB1791" s="154"/>
      <c r="BC1791" s="154"/>
      <c r="BD1791" s="154"/>
      <c r="BE1791" s="154"/>
      <c r="BF1791" s="154"/>
      <c r="BG1791" s="154"/>
      <c r="BH1791" s="154"/>
      <c r="BI1791" s="154"/>
      <c r="BJ1791" s="154"/>
      <c r="BK1791" s="154"/>
      <c r="BL1791" s="154"/>
      <c r="BM1791" s="154"/>
      <c r="BN1791" s="154"/>
      <c r="BO1791" s="154"/>
      <c r="BP1791" s="154"/>
      <c r="BQ1791" s="154"/>
      <c r="BR1791" s="154"/>
      <c r="BS1791" s="154"/>
      <c r="BT1791" s="154"/>
      <c r="BU1791" s="154"/>
      <c r="BV1791" s="154"/>
      <c r="BW1791" s="154"/>
      <c r="BX1791" s="154"/>
      <c r="BY1791" s="154"/>
      <c r="BZ1791" s="154"/>
      <c r="CA1791" s="154"/>
      <c r="CB1791" s="154"/>
      <c r="CC1791" s="154"/>
      <c r="CD1791" s="154"/>
      <c r="CE1791" s="154"/>
      <c r="CF1791" s="154"/>
      <c r="CG1791" s="154"/>
      <c r="CH1791" s="154"/>
      <c r="CI1791" s="154"/>
      <c r="CJ1791" s="154"/>
      <c r="CK1791" s="154"/>
      <c r="CL1791" s="154"/>
      <c r="CM1791" s="154"/>
      <c r="CN1791" s="154"/>
      <c r="CO1791" s="154"/>
      <c r="CP1791" s="154"/>
      <c r="CQ1791" s="154"/>
      <c r="CR1791" s="154"/>
      <c r="CS1791" s="154"/>
      <c r="CT1791" s="154"/>
      <c r="CU1791" s="154"/>
      <c r="CV1791" s="154"/>
      <c r="CW1791" s="154"/>
      <c r="CX1791" s="154"/>
      <c r="CY1791" s="154"/>
      <c r="CZ1791" s="154"/>
      <c r="DA1791" s="154"/>
      <c r="DB1791" s="154"/>
      <c r="DC1791" s="154"/>
      <c r="DD1791" s="154"/>
      <c r="DE1791" s="154"/>
      <c r="DF1791" s="154"/>
      <c r="DG1791" s="154"/>
      <c r="DH1791" s="154"/>
      <c r="DI1791" s="154"/>
      <c r="DJ1791" s="154"/>
      <c r="DK1791" s="154"/>
      <c r="DL1791" s="154"/>
      <c r="DM1791" s="154"/>
      <c r="DN1791" s="154"/>
      <c r="DO1791" s="154"/>
      <c r="DP1791" s="154"/>
      <c r="DQ1791" s="154"/>
      <c r="DR1791" s="154"/>
      <c r="DS1791" s="154"/>
      <c r="DT1791" s="154"/>
      <c r="DU1791" s="154"/>
      <c r="DV1791" s="154"/>
      <c r="DW1791" s="154"/>
      <c r="DX1791" s="154"/>
      <c r="DY1791" s="154"/>
      <c r="DZ1791" s="154"/>
      <c r="EA1791" s="154"/>
      <c r="EB1791" s="154"/>
      <c r="EC1791" s="154"/>
      <c r="ED1791" s="154"/>
      <c r="EE1791" s="154"/>
      <c r="EF1791" s="154"/>
      <c r="EG1791" s="154"/>
      <c r="EH1791" s="154"/>
      <c r="EI1791" s="154"/>
      <c r="EJ1791" s="154"/>
      <c r="EK1791" s="154"/>
      <c r="EL1791" s="154"/>
      <c r="EM1791" s="154"/>
      <c r="EN1791" s="154"/>
      <c r="EO1791" s="154"/>
      <c r="EP1791" s="154"/>
      <c r="EQ1791" s="154"/>
      <c r="ER1791" s="154"/>
      <c r="ES1791" s="154"/>
      <c r="ET1791" s="154"/>
      <c r="EU1791" s="154"/>
      <c r="EV1791" s="154"/>
    </row>
    <row r="1792" spans="32:152" ht="12.75">
      <c r="AF1792" s="154"/>
      <c r="AG1792" s="154"/>
      <c r="AH1792" s="154"/>
      <c r="AI1792" s="154"/>
      <c r="AJ1792" s="154"/>
      <c r="AK1792" s="154"/>
      <c r="AL1792" s="154"/>
      <c r="AM1792" s="154"/>
      <c r="AN1792" s="154"/>
      <c r="AO1792" s="154"/>
      <c r="AP1792" s="154"/>
      <c r="AQ1792" s="154"/>
      <c r="AR1792" s="154"/>
      <c r="AS1792" s="154"/>
      <c r="AT1792" s="154"/>
      <c r="AU1792" s="154"/>
      <c r="AV1792" s="154"/>
      <c r="AW1792" s="154"/>
      <c r="AX1792" s="154"/>
      <c r="AY1792" s="154"/>
      <c r="AZ1792" s="154"/>
      <c r="BA1792" s="154"/>
      <c r="BB1792" s="154"/>
      <c r="BC1792" s="154"/>
      <c r="BD1792" s="154"/>
      <c r="BE1792" s="154"/>
      <c r="BF1792" s="154"/>
      <c r="BG1792" s="154"/>
      <c r="BH1792" s="154"/>
      <c r="BI1792" s="154"/>
      <c r="BJ1792" s="154"/>
      <c r="BK1792" s="154"/>
      <c r="BL1792" s="154"/>
      <c r="BM1792" s="154"/>
      <c r="BN1792" s="154"/>
      <c r="BO1792" s="154"/>
      <c r="BP1792" s="154"/>
      <c r="BQ1792" s="154"/>
      <c r="BR1792" s="154"/>
      <c r="BS1792" s="154"/>
      <c r="BT1792" s="154"/>
      <c r="BU1792" s="154"/>
      <c r="BV1792" s="154"/>
      <c r="BW1792" s="154"/>
      <c r="BX1792" s="154"/>
      <c r="BY1792" s="154"/>
      <c r="BZ1792" s="154"/>
      <c r="CA1792" s="154"/>
      <c r="CB1792" s="154"/>
      <c r="CC1792" s="154"/>
      <c r="CD1792" s="154"/>
      <c r="CE1792" s="154"/>
      <c r="CF1792" s="154"/>
      <c r="CG1792" s="154"/>
      <c r="CH1792" s="154"/>
      <c r="CI1792" s="154"/>
      <c r="CJ1792" s="154"/>
      <c r="CK1792" s="154"/>
      <c r="CL1792" s="154"/>
      <c r="CM1792" s="154"/>
      <c r="CN1792" s="154"/>
      <c r="CO1792" s="154"/>
      <c r="CP1792" s="154"/>
      <c r="CQ1792" s="154"/>
      <c r="CR1792" s="154"/>
      <c r="CS1792" s="154"/>
      <c r="CT1792" s="154"/>
      <c r="CU1792" s="154"/>
      <c r="CV1792" s="154"/>
      <c r="CW1792" s="154"/>
      <c r="CX1792" s="154"/>
      <c r="CY1792" s="154"/>
      <c r="CZ1792" s="154"/>
      <c r="DA1792" s="154"/>
      <c r="DB1792" s="154"/>
      <c r="DC1792" s="154"/>
      <c r="DD1792" s="154"/>
      <c r="DE1792" s="154"/>
      <c r="DF1792" s="154"/>
      <c r="DG1792" s="154"/>
      <c r="DH1792" s="154"/>
      <c r="DI1792" s="154"/>
      <c r="DJ1792" s="154"/>
      <c r="DK1792" s="154"/>
      <c r="DL1792" s="154"/>
      <c r="DM1792" s="154"/>
      <c r="DN1792" s="154"/>
      <c r="DO1792" s="154"/>
      <c r="DP1792" s="154"/>
      <c r="DQ1792" s="154"/>
      <c r="DR1792" s="154"/>
      <c r="DS1792" s="154"/>
      <c r="DT1792" s="154"/>
      <c r="DU1792" s="154"/>
      <c r="DV1792" s="154"/>
      <c r="DW1792" s="154"/>
      <c r="DX1792" s="154"/>
      <c r="DY1792" s="154"/>
      <c r="DZ1792" s="154"/>
      <c r="EA1792" s="154"/>
      <c r="EB1792" s="154"/>
      <c r="EC1792" s="154"/>
      <c r="ED1792" s="154"/>
      <c r="EE1792" s="154"/>
      <c r="EF1792" s="154"/>
      <c r="EG1792" s="154"/>
      <c r="EH1792" s="154"/>
      <c r="EI1792" s="154"/>
      <c r="EJ1792" s="154"/>
      <c r="EK1792" s="154"/>
      <c r="EL1792" s="154"/>
      <c r="EM1792" s="154"/>
      <c r="EN1792" s="154"/>
      <c r="EO1792" s="154"/>
      <c r="EP1792" s="154"/>
      <c r="EQ1792" s="154"/>
      <c r="ER1792" s="154"/>
      <c r="ES1792" s="154"/>
      <c r="ET1792" s="154"/>
      <c r="EU1792" s="154"/>
      <c r="EV1792" s="154"/>
    </row>
    <row r="1793" spans="32:152" ht="12.75">
      <c r="AF1793" s="154"/>
      <c r="AG1793" s="154"/>
      <c r="AH1793" s="154"/>
      <c r="AI1793" s="154"/>
      <c r="AJ1793" s="154"/>
      <c r="AK1793" s="154"/>
      <c r="AL1793" s="154"/>
      <c r="AM1793" s="154"/>
      <c r="AN1793" s="154"/>
      <c r="AO1793" s="154"/>
      <c r="AP1793" s="154"/>
      <c r="AQ1793" s="154"/>
      <c r="AR1793" s="154"/>
      <c r="AS1793" s="154"/>
      <c r="AT1793" s="154"/>
      <c r="AU1793" s="154"/>
      <c r="AV1793" s="154"/>
      <c r="AW1793" s="154"/>
      <c r="AX1793" s="154"/>
      <c r="AY1793" s="154"/>
      <c r="AZ1793" s="154"/>
      <c r="BA1793" s="154"/>
      <c r="BB1793" s="154"/>
      <c r="BC1793" s="154"/>
      <c r="BD1793" s="154"/>
      <c r="BE1793" s="154"/>
      <c r="BF1793" s="154"/>
      <c r="BG1793" s="154"/>
      <c r="BH1793" s="154"/>
      <c r="BI1793" s="154"/>
      <c r="BJ1793" s="154"/>
      <c r="BK1793" s="154"/>
      <c r="BL1793" s="154"/>
      <c r="BM1793" s="154"/>
      <c r="BN1793" s="154"/>
      <c r="BO1793" s="154"/>
      <c r="BP1793" s="154"/>
      <c r="BQ1793" s="154"/>
      <c r="BR1793" s="154"/>
      <c r="BS1793" s="154"/>
      <c r="BT1793" s="154"/>
      <c r="BU1793" s="154"/>
      <c r="BV1793" s="154"/>
      <c r="BW1793" s="154"/>
      <c r="BX1793" s="154"/>
      <c r="BY1793" s="154"/>
      <c r="BZ1793" s="154"/>
      <c r="CA1793" s="154"/>
      <c r="CB1793" s="154"/>
      <c r="CC1793" s="154"/>
      <c r="CD1793" s="154"/>
      <c r="CE1793" s="154"/>
      <c r="CF1793" s="154"/>
      <c r="CG1793" s="154"/>
      <c r="CH1793" s="154"/>
      <c r="CI1793" s="154"/>
      <c r="CJ1793" s="154"/>
      <c r="CK1793" s="154"/>
      <c r="CL1793" s="154"/>
      <c r="CM1793" s="154"/>
      <c r="CN1793" s="154"/>
      <c r="CO1793" s="154"/>
      <c r="CP1793" s="154"/>
      <c r="CQ1793" s="154"/>
      <c r="CR1793" s="154"/>
      <c r="CS1793" s="154"/>
      <c r="CT1793" s="154"/>
      <c r="CU1793" s="154"/>
      <c r="CV1793" s="154"/>
      <c r="CW1793" s="154"/>
      <c r="CX1793" s="154"/>
      <c r="CY1793" s="154"/>
      <c r="CZ1793" s="154"/>
      <c r="DA1793" s="154"/>
      <c r="DB1793" s="154"/>
      <c r="DC1793" s="154"/>
      <c r="DD1793" s="154"/>
      <c r="DE1793" s="154"/>
      <c r="DF1793" s="154"/>
      <c r="DG1793" s="154"/>
      <c r="DH1793" s="154"/>
      <c r="DI1793" s="154"/>
      <c r="DJ1793" s="154"/>
      <c r="DK1793" s="154"/>
      <c r="DL1793" s="154"/>
      <c r="DM1793" s="154"/>
      <c r="DN1793" s="154"/>
      <c r="DO1793" s="154"/>
      <c r="DP1793" s="154"/>
      <c r="DQ1793" s="154"/>
      <c r="DR1793" s="154"/>
      <c r="DS1793" s="154"/>
      <c r="DT1793" s="154"/>
      <c r="DU1793" s="154"/>
      <c r="DV1793" s="154"/>
      <c r="DW1793" s="154"/>
      <c r="DX1793" s="154"/>
      <c r="DY1793" s="154"/>
      <c r="DZ1793" s="154"/>
      <c r="EA1793" s="154"/>
      <c r="EB1793" s="154"/>
      <c r="EC1793" s="154"/>
      <c r="ED1793" s="154"/>
      <c r="EE1793" s="154"/>
      <c r="EF1793" s="154"/>
      <c r="EG1793" s="154"/>
      <c r="EH1793" s="154"/>
      <c r="EI1793" s="154"/>
      <c r="EJ1793" s="154"/>
      <c r="EK1793" s="154"/>
      <c r="EL1793" s="154"/>
      <c r="EM1793" s="154"/>
      <c r="EN1793" s="154"/>
      <c r="EO1793" s="154"/>
      <c r="EP1793" s="154"/>
      <c r="EQ1793" s="154"/>
      <c r="ER1793" s="154"/>
      <c r="ES1793" s="154"/>
      <c r="ET1793" s="154"/>
      <c r="EU1793" s="154"/>
      <c r="EV1793" s="154"/>
    </row>
    <row r="1794" spans="32:152" ht="12.75">
      <c r="AF1794" s="154"/>
      <c r="AG1794" s="154"/>
      <c r="AH1794" s="154"/>
      <c r="AI1794" s="154"/>
      <c r="AJ1794" s="154"/>
      <c r="AK1794" s="154"/>
      <c r="AL1794" s="154"/>
      <c r="AM1794" s="154"/>
      <c r="AN1794" s="154"/>
      <c r="AO1794" s="154"/>
      <c r="AP1794" s="154"/>
      <c r="AQ1794" s="154"/>
      <c r="AR1794" s="154"/>
      <c r="AS1794" s="154"/>
      <c r="AT1794" s="154"/>
      <c r="AU1794" s="154"/>
      <c r="AV1794" s="154"/>
      <c r="AW1794" s="154"/>
      <c r="AX1794" s="154"/>
      <c r="AY1794" s="154"/>
      <c r="AZ1794" s="154"/>
      <c r="BA1794" s="154"/>
      <c r="BB1794" s="154"/>
      <c r="BC1794" s="154"/>
      <c r="BD1794" s="154"/>
      <c r="BE1794" s="154"/>
      <c r="BF1794" s="154"/>
      <c r="BG1794" s="154"/>
      <c r="BH1794" s="154"/>
      <c r="BI1794" s="154"/>
      <c r="BJ1794" s="154"/>
      <c r="BK1794" s="154"/>
      <c r="BL1794" s="154"/>
      <c r="BM1794" s="154"/>
      <c r="BN1794" s="154"/>
      <c r="BO1794" s="154"/>
      <c r="BP1794" s="154"/>
      <c r="BQ1794" s="154"/>
      <c r="BR1794" s="154"/>
      <c r="BS1794" s="154"/>
      <c r="BT1794" s="154"/>
      <c r="BU1794" s="154"/>
      <c r="BV1794" s="154"/>
      <c r="BW1794" s="154"/>
      <c r="BX1794" s="154"/>
      <c r="BY1794" s="154"/>
      <c r="BZ1794" s="154"/>
      <c r="CA1794" s="154"/>
      <c r="CB1794" s="154"/>
      <c r="CC1794" s="154"/>
      <c r="CD1794" s="154"/>
      <c r="CE1794" s="154"/>
      <c r="CF1794" s="154"/>
      <c r="CG1794" s="154"/>
      <c r="CH1794" s="154"/>
      <c r="CI1794" s="154"/>
      <c r="CJ1794" s="154"/>
      <c r="CK1794" s="154"/>
      <c r="CL1794" s="154"/>
      <c r="CM1794" s="154"/>
      <c r="CN1794" s="154"/>
      <c r="CO1794" s="154"/>
      <c r="CP1794" s="154"/>
      <c r="CQ1794" s="154"/>
      <c r="CR1794" s="154"/>
      <c r="CS1794" s="154"/>
      <c r="CT1794" s="154"/>
      <c r="CU1794" s="154"/>
      <c r="CV1794" s="154"/>
      <c r="CW1794" s="154"/>
      <c r="CX1794" s="154"/>
      <c r="CY1794" s="154"/>
      <c r="CZ1794" s="154"/>
      <c r="DA1794" s="154"/>
      <c r="DB1794" s="154"/>
      <c r="DC1794" s="154"/>
      <c r="DD1794" s="154"/>
      <c r="DE1794" s="154"/>
      <c r="DF1794" s="154"/>
      <c r="DG1794" s="154"/>
      <c r="DH1794" s="154"/>
      <c r="DI1794" s="154"/>
      <c r="DJ1794" s="154"/>
      <c r="DK1794" s="154"/>
      <c r="DL1794" s="154"/>
      <c r="DM1794" s="154"/>
      <c r="DN1794" s="154"/>
      <c r="DO1794" s="154"/>
      <c r="DP1794" s="154"/>
      <c r="DQ1794" s="154"/>
      <c r="DR1794" s="154"/>
      <c r="DS1794" s="154"/>
      <c r="DT1794" s="154"/>
      <c r="DU1794" s="154"/>
      <c r="DV1794" s="154"/>
      <c r="DW1794" s="154"/>
      <c r="DX1794" s="154"/>
      <c r="DY1794" s="154"/>
      <c r="DZ1794" s="154"/>
      <c r="EA1794" s="154"/>
      <c r="EB1794" s="154"/>
      <c r="EC1794" s="154"/>
      <c r="ED1794" s="154"/>
      <c r="EE1794" s="154"/>
      <c r="EF1794" s="154"/>
      <c r="EG1794" s="154"/>
      <c r="EH1794" s="154"/>
      <c r="EI1794" s="154"/>
      <c r="EJ1794" s="154"/>
      <c r="EK1794" s="154"/>
      <c r="EL1794" s="154"/>
      <c r="EM1794" s="154"/>
      <c r="EN1794" s="154"/>
      <c r="EO1794" s="154"/>
      <c r="EP1794" s="154"/>
      <c r="EQ1794" s="154"/>
      <c r="ER1794" s="154"/>
      <c r="ES1794" s="154"/>
      <c r="ET1794" s="154"/>
      <c r="EU1794" s="154"/>
      <c r="EV1794" s="154"/>
    </row>
    <row r="1795" spans="32:152" ht="12.75">
      <c r="AF1795" s="154"/>
      <c r="AG1795" s="154"/>
      <c r="AH1795" s="154"/>
      <c r="AI1795" s="154"/>
      <c r="AJ1795" s="154"/>
      <c r="AK1795" s="154"/>
      <c r="AL1795" s="154"/>
      <c r="AM1795" s="154"/>
      <c r="AN1795" s="154"/>
      <c r="AO1795" s="154"/>
      <c r="AP1795" s="154"/>
      <c r="AQ1795" s="154"/>
      <c r="AR1795" s="154"/>
      <c r="AS1795" s="154"/>
      <c r="AT1795" s="154"/>
      <c r="AU1795" s="154"/>
      <c r="AV1795" s="154"/>
      <c r="AW1795" s="154"/>
      <c r="AX1795" s="154"/>
      <c r="AY1795" s="154"/>
      <c r="AZ1795" s="154"/>
      <c r="BA1795" s="154"/>
      <c r="BB1795" s="154"/>
      <c r="BC1795" s="154"/>
      <c r="BD1795" s="154"/>
      <c r="BE1795" s="154"/>
      <c r="BF1795" s="154"/>
      <c r="BG1795" s="154"/>
      <c r="BH1795" s="154"/>
      <c r="BI1795" s="154"/>
      <c r="BJ1795" s="154"/>
      <c r="BK1795" s="154"/>
      <c r="BL1795" s="154"/>
      <c r="BM1795" s="154"/>
      <c r="BN1795" s="154"/>
      <c r="BO1795" s="154"/>
      <c r="BP1795" s="154"/>
      <c r="BQ1795" s="154"/>
      <c r="BR1795" s="154"/>
      <c r="BS1795" s="154"/>
      <c r="BT1795" s="154"/>
      <c r="BU1795" s="154"/>
      <c r="BV1795" s="154"/>
      <c r="BW1795" s="154"/>
      <c r="BX1795" s="154"/>
      <c r="BY1795" s="154"/>
      <c r="BZ1795" s="154"/>
      <c r="CA1795" s="154"/>
      <c r="CB1795" s="154"/>
      <c r="CC1795" s="154"/>
      <c r="CD1795" s="154"/>
      <c r="CE1795" s="154"/>
      <c r="CF1795" s="154"/>
      <c r="CG1795" s="154"/>
      <c r="CH1795" s="154"/>
      <c r="CI1795" s="154"/>
      <c r="CJ1795" s="154"/>
      <c r="CK1795" s="154"/>
      <c r="CL1795" s="154"/>
      <c r="CM1795" s="154"/>
      <c r="CN1795" s="154"/>
      <c r="CO1795" s="154"/>
      <c r="CP1795" s="154"/>
      <c r="CQ1795" s="154"/>
      <c r="CR1795" s="154"/>
      <c r="CS1795" s="154"/>
      <c r="CT1795" s="154"/>
      <c r="CU1795" s="154"/>
      <c r="CV1795" s="154"/>
      <c r="CW1795" s="154"/>
      <c r="CX1795" s="154"/>
      <c r="CY1795" s="154"/>
      <c r="CZ1795" s="154"/>
      <c r="DA1795" s="154"/>
      <c r="DB1795" s="154"/>
      <c r="DC1795" s="154"/>
      <c r="DD1795" s="154"/>
      <c r="DE1795" s="154"/>
      <c r="DF1795" s="154"/>
      <c r="DG1795" s="154"/>
      <c r="DH1795" s="154"/>
      <c r="DI1795" s="154"/>
      <c r="DJ1795" s="154"/>
      <c r="DK1795" s="154"/>
      <c r="DL1795" s="154"/>
      <c r="DM1795" s="154"/>
      <c r="DN1795" s="154"/>
      <c r="DO1795" s="154"/>
      <c r="DP1795" s="154"/>
      <c r="DQ1795" s="154"/>
      <c r="DR1795" s="154"/>
      <c r="DS1795" s="154"/>
      <c r="DT1795" s="154"/>
      <c r="DU1795" s="154"/>
      <c r="DV1795" s="154"/>
      <c r="DW1795" s="154"/>
      <c r="DX1795" s="154"/>
      <c r="DY1795" s="154"/>
      <c r="DZ1795" s="154"/>
      <c r="EA1795" s="154"/>
      <c r="EB1795" s="154"/>
      <c r="EC1795" s="154"/>
      <c r="ED1795" s="154"/>
      <c r="EE1795" s="154"/>
      <c r="EF1795" s="154"/>
      <c r="EG1795" s="154"/>
      <c r="EH1795" s="154"/>
      <c r="EI1795" s="154"/>
      <c r="EJ1795" s="154"/>
      <c r="EK1795" s="154"/>
      <c r="EL1795" s="154"/>
      <c r="EM1795" s="154"/>
      <c r="EN1795" s="154"/>
      <c r="EO1795" s="154"/>
      <c r="EP1795" s="154"/>
      <c r="EQ1795" s="154"/>
      <c r="ER1795" s="154"/>
      <c r="ES1795" s="154"/>
      <c r="ET1795" s="154"/>
      <c r="EU1795" s="154"/>
      <c r="EV1795" s="154"/>
    </row>
    <row r="1796" spans="32:152" ht="12.75">
      <c r="AF1796" s="154"/>
      <c r="AG1796" s="154"/>
      <c r="AH1796" s="154"/>
      <c r="AI1796" s="154"/>
      <c r="AJ1796" s="154"/>
      <c r="AK1796" s="154"/>
      <c r="AL1796" s="154"/>
      <c r="AM1796" s="154"/>
      <c r="AN1796" s="154"/>
      <c r="AO1796" s="154"/>
      <c r="AP1796" s="154"/>
      <c r="AQ1796" s="154"/>
      <c r="AR1796" s="154"/>
      <c r="AS1796" s="154"/>
      <c r="AT1796" s="154"/>
      <c r="AU1796" s="154"/>
      <c r="AV1796" s="154"/>
      <c r="AW1796" s="154"/>
      <c r="AX1796" s="154"/>
      <c r="AY1796" s="154"/>
      <c r="AZ1796" s="154"/>
      <c r="BA1796" s="154"/>
      <c r="BB1796" s="154"/>
      <c r="BC1796" s="154"/>
      <c r="BD1796" s="154"/>
      <c r="BE1796" s="154"/>
      <c r="BF1796" s="154"/>
      <c r="BG1796" s="154"/>
      <c r="BH1796" s="154"/>
      <c r="BI1796" s="154"/>
      <c r="BJ1796" s="154"/>
      <c r="BK1796" s="154"/>
      <c r="BL1796" s="154"/>
      <c r="BM1796" s="154"/>
      <c r="BN1796" s="154"/>
      <c r="BO1796" s="154"/>
      <c r="BP1796" s="154"/>
      <c r="BQ1796" s="154"/>
      <c r="BR1796" s="154"/>
      <c r="BS1796" s="154"/>
      <c r="BT1796" s="154"/>
      <c r="BU1796" s="154"/>
      <c r="BV1796" s="154"/>
      <c r="BW1796" s="154"/>
      <c r="BX1796" s="154"/>
      <c r="BY1796" s="154"/>
      <c r="BZ1796" s="154"/>
      <c r="CA1796" s="154"/>
      <c r="CB1796" s="154"/>
      <c r="CC1796" s="154"/>
      <c r="CD1796" s="154"/>
      <c r="CE1796" s="154"/>
      <c r="CF1796" s="154"/>
      <c r="CG1796" s="154"/>
      <c r="CH1796" s="154"/>
      <c r="CI1796" s="154"/>
      <c r="CJ1796" s="154"/>
      <c r="CK1796" s="154"/>
      <c r="CL1796" s="154"/>
      <c r="CM1796" s="154"/>
      <c r="CN1796" s="154"/>
      <c r="CO1796" s="154"/>
      <c r="CP1796" s="154"/>
      <c r="CQ1796" s="154"/>
      <c r="CR1796" s="154"/>
      <c r="CS1796" s="154"/>
      <c r="CT1796" s="154"/>
      <c r="CU1796" s="154"/>
      <c r="CV1796" s="154"/>
      <c r="CW1796" s="154"/>
      <c r="CX1796" s="154"/>
      <c r="CY1796" s="154"/>
      <c r="CZ1796" s="154"/>
      <c r="DA1796" s="154"/>
      <c r="DB1796" s="154"/>
      <c r="DC1796" s="154"/>
      <c r="DD1796" s="154"/>
      <c r="DE1796" s="154"/>
      <c r="DF1796" s="154"/>
      <c r="DG1796" s="154"/>
      <c r="DH1796" s="154"/>
      <c r="DI1796" s="154"/>
      <c r="DJ1796" s="154"/>
      <c r="DK1796" s="154"/>
      <c r="DL1796" s="154"/>
      <c r="DM1796" s="154"/>
      <c r="DN1796" s="154"/>
      <c r="DO1796" s="154"/>
      <c r="DP1796" s="154"/>
      <c r="DQ1796" s="154"/>
      <c r="DR1796" s="154"/>
      <c r="DS1796" s="154"/>
      <c r="DT1796" s="154"/>
      <c r="DU1796" s="154"/>
      <c r="DV1796" s="154"/>
      <c r="DW1796" s="154"/>
      <c r="DX1796" s="154"/>
      <c r="DY1796" s="154"/>
      <c r="DZ1796" s="154"/>
      <c r="EA1796" s="154"/>
      <c r="EB1796" s="154"/>
      <c r="EC1796" s="154"/>
      <c r="ED1796" s="154"/>
      <c r="EE1796" s="154"/>
      <c r="EF1796" s="154"/>
      <c r="EG1796" s="154"/>
      <c r="EH1796" s="154"/>
      <c r="EI1796" s="154"/>
      <c r="EJ1796" s="154"/>
      <c r="EK1796" s="154"/>
      <c r="EL1796" s="154"/>
      <c r="EM1796" s="154"/>
      <c r="EN1796" s="154"/>
      <c r="EO1796" s="154"/>
      <c r="EP1796" s="154"/>
      <c r="EQ1796" s="154"/>
      <c r="ER1796" s="154"/>
      <c r="ES1796" s="154"/>
      <c r="ET1796" s="154"/>
      <c r="EU1796" s="154"/>
      <c r="EV1796" s="154"/>
    </row>
    <row r="1797" spans="32:152" ht="12.75">
      <c r="AF1797" s="154"/>
      <c r="AG1797" s="154"/>
      <c r="AH1797" s="154"/>
      <c r="AI1797" s="154"/>
      <c r="AJ1797" s="154"/>
      <c r="AK1797" s="154"/>
      <c r="AL1797" s="154"/>
      <c r="AM1797" s="154"/>
      <c r="AN1797" s="154"/>
      <c r="AO1797" s="154"/>
      <c r="AP1797" s="154"/>
      <c r="AQ1797" s="154"/>
      <c r="AR1797" s="154"/>
      <c r="AS1797" s="154"/>
      <c r="AT1797" s="154"/>
      <c r="AU1797" s="154"/>
      <c r="AV1797" s="154"/>
      <c r="AW1797" s="154"/>
      <c r="AX1797" s="154"/>
      <c r="AY1797" s="154"/>
      <c r="AZ1797" s="154"/>
      <c r="BA1797" s="154"/>
      <c r="BB1797" s="154"/>
      <c r="BC1797" s="154"/>
      <c r="BD1797" s="154"/>
      <c r="BE1797" s="154"/>
      <c r="BF1797" s="154"/>
      <c r="BG1797" s="154"/>
      <c r="BH1797" s="154"/>
      <c r="BI1797" s="154"/>
      <c r="BJ1797" s="154"/>
      <c r="BK1797" s="154"/>
      <c r="BL1797" s="154"/>
      <c r="BM1797" s="154"/>
      <c r="BN1797" s="154"/>
      <c r="BO1797" s="154"/>
      <c r="BP1797" s="154"/>
      <c r="BQ1797" s="154"/>
      <c r="BR1797" s="154"/>
      <c r="BS1797" s="154"/>
      <c r="BT1797" s="154"/>
      <c r="BU1797" s="154"/>
      <c r="BV1797" s="154"/>
      <c r="BW1797" s="154"/>
      <c r="BX1797" s="154"/>
      <c r="BY1797" s="154"/>
      <c r="BZ1797" s="154"/>
      <c r="CA1797" s="154"/>
      <c r="CB1797" s="154"/>
      <c r="CC1797" s="154"/>
      <c r="CD1797" s="154"/>
      <c r="CE1797" s="154"/>
      <c r="CF1797" s="154"/>
      <c r="CG1797" s="154"/>
      <c r="CH1797" s="154"/>
      <c r="CI1797" s="154"/>
      <c r="CJ1797" s="154"/>
      <c r="CK1797" s="154"/>
      <c r="CL1797" s="154"/>
      <c r="CM1797" s="154"/>
      <c r="CN1797" s="154"/>
      <c r="CO1797" s="154"/>
      <c r="CP1797" s="154"/>
      <c r="CQ1797" s="154"/>
      <c r="CR1797" s="154"/>
      <c r="CS1797" s="154"/>
      <c r="CT1797" s="154"/>
      <c r="CU1797" s="154"/>
      <c r="CV1797" s="154"/>
      <c r="CW1797" s="154"/>
      <c r="CX1797" s="154"/>
      <c r="CY1797" s="154"/>
      <c r="CZ1797" s="154"/>
      <c r="DA1797" s="154"/>
      <c r="DB1797" s="154"/>
      <c r="DC1797" s="154"/>
      <c r="DD1797" s="154"/>
      <c r="DE1797" s="154"/>
      <c r="DF1797" s="154"/>
      <c r="DG1797" s="154"/>
      <c r="DH1797" s="154"/>
      <c r="DI1797" s="154"/>
      <c r="DJ1797" s="154"/>
      <c r="DK1797" s="154"/>
      <c r="DL1797" s="154"/>
      <c r="DM1797" s="154"/>
      <c r="DN1797" s="154"/>
      <c r="DO1797" s="154"/>
      <c r="DP1797" s="154"/>
      <c r="DQ1797" s="154"/>
      <c r="DR1797" s="154"/>
      <c r="DS1797" s="154"/>
      <c r="DT1797" s="154"/>
      <c r="DU1797" s="154"/>
      <c r="DV1797" s="154"/>
      <c r="DW1797" s="154"/>
      <c r="DX1797" s="154"/>
      <c r="DY1797" s="154"/>
      <c r="DZ1797" s="154"/>
      <c r="EA1797" s="154"/>
      <c r="EB1797" s="154"/>
      <c r="EC1797" s="154"/>
      <c r="ED1797" s="154"/>
      <c r="EE1797" s="154"/>
      <c r="EF1797" s="154"/>
      <c r="EG1797" s="154"/>
      <c r="EH1797" s="154"/>
      <c r="EI1797" s="154"/>
      <c r="EJ1797" s="154"/>
      <c r="EK1797" s="154"/>
      <c r="EL1797" s="154"/>
      <c r="EM1797" s="154"/>
      <c r="EN1797" s="154"/>
      <c r="EO1797" s="154"/>
      <c r="EP1797" s="154"/>
      <c r="EQ1797" s="154"/>
      <c r="ER1797" s="154"/>
      <c r="ES1797" s="154"/>
      <c r="ET1797" s="154"/>
      <c r="EU1797" s="154"/>
      <c r="EV1797" s="154"/>
    </row>
    <row r="1798" spans="32:152" ht="12.75">
      <c r="AF1798" s="154"/>
      <c r="AG1798" s="154"/>
      <c r="AH1798" s="154"/>
      <c r="AI1798" s="154"/>
      <c r="AJ1798" s="154"/>
      <c r="AK1798" s="154"/>
      <c r="AL1798" s="154"/>
      <c r="AM1798" s="154"/>
      <c r="AN1798" s="154"/>
      <c r="AO1798" s="154"/>
      <c r="AP1798" s="154"/>
      <c r="AQ1798" s="154"/>
      <c r="AR1798" s="154"/>
      <c r="AS1798" s="154"/>
      <c r="AT1798" s="154"/>
      <c r="AU1798" s="154"/>
      <c r="AV1798" s="154"/>
      <c r="AW1798" s="154"/>
      <c r="AX1798" s="154"/>
      <c r="AY1798" s="154"/>
      <c r="AZ1798" s="154"/>
      <c r="BA1798" s="154"/>
      <c r="BB1798" s="154"/>
      <c r="BC1798" s="154"/>
      <c r="BD1798" s="154"/>
      <c r="BE1798" s="154"/>
      <c r="BF1798" s="154"/>
      <c r="BG1798" s="154"/>
      <c r="BH1798" s="154"/>
      <c r="BI1798" s="154"/>
      <c r="BJ1798" s="154"/>
      <c r="BK1798" s="154"/>
      <c r="BL1798" s="154"/>
      <c r="BM1798" s="154"/>
      <c r="BN1798" s="154"/>
      <c r="BO1798" s="154"/>
      <c r="BP1798" s="154"/>
      <c r="BQ1798" s="154"/>
      <c r="BR1798" s="154"/>
      <c r="BS1798" s="154"/>
      <c r="BT1798" s="154"/>
      <c r="BU1798" s="154"/>
      <c r="BV1798" s="154"/>
      <c r="BW1798" s="154"/>
      <c r="BX1798" s="154"/>
      <c r="BY1798" s="154"/>
      <c r="BZ1798" s="154"/>
      <c r="CA1798" s="154"/>
      <c r="CB1798" s="154"/>
      <c r="CC1798" s="154"/>
      <c r="CD1798" s="154"/>
      <c r="CE1798" s="154"/>
      <c r="CF1798" s="154"/>
      <c r="CG1798" s="154"/>
      <c r="CH1798" s="154"/>
      <c r="CI1798" s="154"/>
      <c r="CJ1798" s="154"/>
      <c r="CK1798" s="154"/>
      <c r="CL1798" s="154"/>
      <c r="CM1798" s="154"/>
      <c r="CN1798" s="154"/>
      <c r="CO1798" s="154"/>
      <c r="CP1798" s="154"/>
      <c r="CQ1798" s="154"/>
      <c r="CR1798" s="154"/>
      <c r="CS1798" s="154"/>
      <c r="CT1798" s="154"/>
      <c r="CU1798" s="154"/>
      <c r="CV1798" s="154"/>
      <c r="CW1798" s="154"/>
      <c r="CX1798" s="154"/>
      <c r="CY1798" s="154"/>
      <c r="CZ1798" s="154"/>
      <c r="DA1798" s="154"/>
      <c r="DB1798" s="154"/>
      <c r="DC1798" s="154"/>
      <c r="DD1798" s="154"/>
      <c r="DE1798" s="154"/>
      <c r="DF1798" s="154"/>
      <c r="DG1798" s="154"/>
      <c r="DH1798" s="154"/>
      <c r="DI1798" s="154"/>
      <c r="DJ1798" s="154"/>
      <c r="DK1798" s="154"/>
      <c r="DL1798" s="154"/>
      <c r="DM1798" s="154"/>
      <c r="DN1798" s="154"/>
      <c r="DO1798" s="154"/>
      <c r="DP1798" s="154"/>
      <c r="DQ1798" s="154"/>
      <c r="DR1798" s="154"/>
      <c r="DS1798" s="154"/>
      <c r="DT1798" s="154"/>
      <c r="DU1798" s="154"/>
      <c r="DV1798" s="154"/>
      <c r="DW1798" s="154"/>
      <c r="DX1798" s="154"/>
      <c r="DY1798" s="154"/>
      <c r="DZ1798" s="154"/>
      <c r="EA1798" s="154"/>
      <c r="EB1798" s="154"/>
      <c r="EC1798" s="154"/>
      <c r="ED1798" s="154"/>
      <c r="EE1798" s="154"/>
      <c r="EF1798" s="154"/>
      <c r="EG1798" s="154"/>
      <c r="EH1798" s="154"/>
      <c r="EI1798" s="154"/>
      <c r="EJ1798" s="154"/>
      <c r="EK1798" s="154"/>
      <c r="EL1798" s="154"/>
      <c r="EM1798" s="154"/>
      <c r="EN1798" s="154"/>
      <c r="EO1798" s="154"/>
      <c r="EP1798" s="154"/>
      <c r="EQ1798" s="154"/>
      <c r="ER1798" s="154"/>
      <c r="ES1798" s="154"/>
      <c r="ET1798" s="154"/>
      <c r="EU1798" s="154"/>
      <c r="EV1798" s="154"/>
    </row>
    <row r="1799" spans="32:152" ht="12.75">
      <c r="AF1799" s="154"/>
      <c r="AG1799" s="154"/>
      <c r="AH1799" s="154"/>
      <c r="AI1799" s="154"/>
      <c r="AJ1799" s="154"/>
      <c r="AK1799" s="154"/>
      <c r="AL1799" s="154"/>
      <c r="AM1799" s="154"/>
      <c r="AN1799" s="154"/>
      <c r="AO1799" s="154"/>
      <c r="AP1799" s="154"/>
      <c r="AQ1799" s="154"/>
      <c r="AR1799" s="154"/>
      <c r="AS1799" s="154"/>
      <c r="AT1799" s="154"/>
      <c r="AU1799" s="154"/>
      <c r="AV1799" s="154"/>
      <c r="AW1799" s="154"/>
      <c r="AX1799" s="154"/>
      <c r="AY1799" s="154"/>
      <c r="AZ1799" s="154"/>
      <c r="BA1799" s="154"/>
      <c r="BB1799" s="154"/>
      <c r="BC1799" s="154"/>
      <c r="BD1799" s="154"/>
      <c r="BE1799" s="154"/>
      <c r="BF1799" s="154"/>
      <c r="BG1799" s="154"/>
      <c r="BH1799" s="154"/>
      <c r="BI1799" s="154"/>
      <c r="BJ1799" s="154"/>
      <c r="BK1799" s="154"/>
      <c r="BL1799" s="154"/>
      <c r="BM1799" s="154"/>
      <c r="BN1799" s="154"/>
      <c r="BO1799" s="154"/>
      <c r="BP1799" s="154"/>
      <c r="BQ1799" s="154"/>
      <c r="BR1799" s="154"/>
      <c r="BS1799" s="154"/>
      <c r="BT1799" s="154"/>
      <c r="BU1799" s="154"/>
      <c r="BV1799" s="154"/>
      <c r="BW1799" s="154"/>
      <c r="BX1799" s="154"/>
      <c r="BY1799" s="154"/>
      <c r="BZ1799" s="154"/>
      <c r="CA1799" s="154"/>
      <c r="CB1799" s="154"/>
      <c r="CC1799" s="154"/>
      <c r="CD1799" s="154"/>
      <c r="CE1799" s="154"/>
      <c r="CF1799" s="154"/>
      <c r="CG1799" s="154"/>
      <c r="CH1799" s="154"/>
      <c r="CI1799" s="154"/>
      <c r="CJ1799" s="154"/>
      <c r="CK1799" s="154"/>
      <c r="CL1799" s="154"/>
      <c r="CM1799" s="154"/>
      <c r="CN1799" s="154"/>
      <c r="CO1799" s="154"/>
      <c r="CP1799" s="154"/>
      <c r="CQ1799" s="154"/>
      <c r="CR1799" s="154"/>
      <c r="CS1799" s="154"/>
      <c r="CT1799" s="154"/>
      <c r="CU1799" s="154"/>
      <c r="CV1799" s="154"/>
      <c r="CW1799" s="154"/>
      <c r="CX1799" s="154"/>
      <c r="CY1799" s="154"/>
      <c r="CZ1799" s="154"/>
      <c r="DA1799" s="154"/>
      <c r="DB1799" s="154"/>
      <c r="DC1799" s="154"/>
      <c r="DD1799" s="154"/>
      <c r="DE1799" s="154"/>
      <c r="DF1799" s="154"/>
      <c r="DG1799" s="154"/>
      <c r="DH1799" s="154"/>
      <c r="DI1799" s="154"/>
      <c r="DJ1799" s="154"/>
      <c r="DK1799" s="154"/>
      <c r="DL1799" s="154"/>
      <c r="DM1799" s="154"/>
      <c r="DN1799" s="154"/>
      <c r="DO1799" s="154"/>
      <c r="DP1799" s="154"/>
      <c r="DQ1799" s="154"/>
      <c r="DR1799" s="154"/>
      <c r="DS1799" s="154"/>
      <c r="DT1799" s="154"/>
      <c r="DU1799" s="154"/>
      <c r="DV1799" s="154"/>
      <c r="DW1799" s="154"/>
      <c r="DX1799" s="154"/>
      <c r="DY1799" s="154"/>
      <c r="DZ1799" s="154"/>
      <c r="EA1799" s="154"/>
      <c r="EB1799" s="154"/>
      <c r="EC1799" s="154"/>
      <c r="ED1799" s="154"/>
      <c r="EE1799" s="154"/>
      <c r="EF1799" s="154"/>
      <c r="EG1799" s="154"/>
      <c r="EH1799" s="154"/>
      <c r="EI1799" s="154"/>
      <c r="EJ1799" s="154"/>
      <c r="EK1799" s="154"/>
      <c r="EL1799" s="154"/>
      <c r="EM1799" s="154"/>
      <c r="EN1799" s="154"/>
      <c r="EO1799" s="154"/>
      <c r="EP1799" s="154"/>
      <c r="EQ1799" s="154"/>
      <c r="ER1799" s="154"/>
      <c r="ES1799" s="154"/>
      <c r="ET1799" s="154"/>
      <c r="EU1799" s="154"/>
      <c r="EV1799" s="154"/>
    </row>
    <row r="1800" spans="32:152" ht="12.75">
      <c r="AF1800" s="154"/>
      <c r="AG1800" s="154"/>
      <c r="AH1800" s="154"/>
      <c r="AI1800" s="154"/>
      <c r="AJ1800" s="154"/>
      <c r="AK1800" s="154"/>
      <c r="AL1800" s="154"/>
      <c r="AM1800" s="154"/>
      <c r="AN1800" s="154"/>
      <c r="AO1800" s="154"/>
      <c r="AP1800" s="154"/>
      <c r="AQ1800" s="154"/>
      <c r="AR1800" s="154"/>
      <c r="AS1800" s="154"/>
      <c r="AT1800" s="154"/>
      <c r="AU1800" s="154"/>
      <c r="AV1800" s="154"/>
      <c r="AW1800" s="154"/>
      <c r="AX1800" s="154"/>
      <c r="AY1800" s="154"/>
      <c r="AZ1800" s="154"/>
      <c r="BA1800" s="154"/>
      <c r="BB1800" s="154"/>
      <c r="BC1800" s="154"/>
      <c r="BD1800" s="154"/>
      <c r="BE1800" s="154"/>
      <c r="BF1800" s="154"/>
      <c r="BG1800" s="154"/>
      <c r="BH1800" s="154"/>
      <c r="BI1800" s="154"/>
      <c r="BJ1800" s="154"/>
      <c r="BK1800" s="154"/>
      <c r="BL1800" s="154"/>
      <c r="BM1800" s="154"/>
      <c r="BN1800" s="154"/>
      <c r="BO1800" s="154"/>
      <c r="BP1800" s="154"/>
      <c r="BQ1800" s="154"/>
      <c r="BR1800" s="154"/>
      <c r="BS1800" s="154"/>
      <c r="BT1800" s="154"/>
      <c r="BU1800" s="154"/>
      <c r="BV1800" s="154"/>
      <c r="BW1800" s="154"/>
      <c r="BX1800" s="154"/>
      <c r="BY1800" s="154"/>
      <c r="BZ1800" s="154"/>
      <c r="CA1800" s="154"/>
      <c r="CB1800" s="154"/>
      <c r="CC1800" s="154"/>
      <c r="CD1800" s="154"/>
      <c r="CE1800" s="154"/>
      <c r="CF1800" s="154"/>
      <c r="CG1800" s="154"/>
      <c r="CH1800" s="154"/>
      <c r="CI1800" s="154"/>
      <c r="CJ1800" s="154"/>
      <c r="CK1800" s="154"/>
      <c r="CL1800" s="154"/>
      <c r="CM1800" s="154"/>
      <c r="CN1800" s="154"/>
      <c r="CO1800" s="154"/>
      <c r="CP1800" s="154"/>
      <c r="CQ1800" s="154"/>
      <c r="CR1800" s="154"/>
      <c r="CS1800" s="154"/>
      <c r="CT1800" s="154"/>
      <c r="CU1800" s="154"/>
      <c r="CV1800" s="154"/>
      <c r="CW1800" s="154"/>
      <c r="CX1800" s="154"/>
      <c r="CY1800" s="154"/>
      <c r="CZ1800" s="154"/>
      <c r="DA1800" s="154"/>
      <c r="DB1800" s="154"/>
      <c r="DC1800" s="154"/>
      <c r="DD1800" s="154"/>
      <c r="DE1800" s="154"/>
      <c r="DF1800" s="154"/>
      <c r="DG1800" s="154"/>
      <c r="DH1800" s="154"/>
      <c r="DI1800" s="154"/>
      <c r="DJ1800" s="154"/>
      <c r="DK1800" s="154"/>
      <c r="DL1800" s="154"/>
      <c r="DM1800" s="154"/>
      <c r="DN1800" s="154"/>
      <c r="DO1800" s="154"/>
      <c r="DP1800" s="154"/>
      <c r="DQ1800" s="154"/>
      <c r="DR1800" s="154"/>
      <c r="DS1800" s="154"/>
      <c r="DT1800" s="154"/>
      <c r="DU1800" s="154"/>
      <c r="DV1800" s="154"/>
      <c r="DW1800" s="154"/>
      <c r="DX1800" s="154"/>
      <c r="DY1800" s="154"/>
      <c r="DZ1800" s="154"/>
      <c r="EA1800" s="154"/>
      <c r="EB1800" s="154"/>
      <c r="EC1800" s="154"/>
      <c r="ED1800" s="154"/>
      <c r="EE1800" s="154"/>
      <c r="EF1800" s="154"/>
      <c r="EG1800" s="154"/>
      <c r="EH1800" s="154"/>
      <c r="EI1800" s="154"/>
      <c r="EJ1800" s="154"/>
      <c r="EK1800" s="154"/>
      <c r="EL1800" s="154"/>
      <c r="EM1800" s="154"/>
      <c r="EN1800" s="154"/>
      <c r="EO1800" s="154"/>
      <c r="EP1800" s="154"/>
      <c r="EQ1800" s="154"/>
      <c r="ER1800" s="154"/>
      <c r="ES1800" s="154"/>
      <c r="ET1800" s="154"/>
      <c r="EU1800" s="154"/>
      <c r="EV1800" s="154"/>
    </row>
    <row r="1801" spans="32:152" ht="12.75">
      <c r="AF1801" s="154"/>
      <c r="AG1801" s="154"/>
      <c r="AH1801" s="154"/>
      <c r="AI1801" s="154"/>
      <c r="AJ1801" s="154"/>
      <c r="AK1801" s="154"/>
      <c r="AL1801" s="154"/>
      <c r="AM1801" s="154"/>
      <c r="AN1801" s="154"/>
      <c r="AO1801" s="154"/>
      <c r="AP1801" s="154"/>
      <c r="AQ1801" s="154"/>
      <c r="AR1801" s="154"/>
      <c r="AS1801" s="154"/>
      <c r="AT1801" s="154"/>
      <c r="AU1801" s="154"/>
      <c r="AV1801" s="154"/>
      <c r="AW1801" s="154"/>
      <c r="AX1801" s="154"/>
      <c r="AY1801" s="154"/>
      <c r="AZ1801" s="154"/>
      <c r="BA1801" s="154"/>
      <c r="BB1801" s="154"/>
      <c r="BC1801" s="154"/>
      <c r="BD1801" s="154"/>
      <c r="BE1801" s="154"/>
      <c r="BF1801" s="154"/>
      <c r="BG1801" s="154"/>
      <c r="BH1801" s="154"/>
      <c r="BI1801" s="154"/>
      <c r="BJ1801" s="154"/>
      <c r="BK1801" s="154"/>
      <c r="BL1801" s="154"/>
      <c r="BM1801" s="154"/>
      <c r="BN1801" s="154"/>
      <c r="BO1801" s="154"/>
      <c r="BP1801" s="154"/>
      <c r="BQ1801" s="154"/>
      <c r="BR1801" s="154"/>
      <c r="BS1801" s="154"/>
      <c r="BT1801" s="154"/>
      <c r="BU1801" s="154"/>
      <c r="BV1801" s="154"/>
      <c r="BW1801" s="154"/>
      <c r="BX1801" s="154"/>
      <c r="BY1801" s="154"/>
      <c r="BZ1801" s="154"/>
      <c r="CA1801" s="154"/>
      <c r="CB1801" s="154"/>
      <c r="CC1801" s="154"/>
      <c r="CD1801" s="154"/>
      <c r="CE1801" s="154"/>
      <c r="CF1801" s="154"/>
      <c r="CG1801" s="154"/>
      <c r="CH1801" s="154"/>
      <c r="CI1801" s="154"/>
      <c r="CJ1801" s="154"/>
      <c r="CK1801" s="154"/>
      <c r="CL1801" s="154"/>
      <c r="CM1801" s="154"/>
      <c r="CN1801" s="154"/>
      <c r="CO1801" s="154"/>
      <c r="CP1801" s="154"/>
      <c r="CQ1801" s="154"/>
      <c r="CR1801" s="154"/>
      <c r="CS1801" s="154"/>
      <c r="CT1801" s="154"/>
      <c r="CU1801" s="154"/>
      <c r="CV1801" s="154"/>
      <c r="CW1801" s="154"/>
      <c r="CX1801" s="154"/>
      <c r="CY1801" s="154"/>
      <c r="CZ1801" s="154"/>
      <c r="DA1801" s="154"/>
      <c r="DB1801" s="154"/>
      <c r="DC1801" s="154"/>
      <c r="DD1801" s="154"/>
      <c r="DE1801" s="154"/>
      <c r="DF1801" s="154"/>
      <c r="DG1801" s="154"/>
      <c r="DH1801" s="154"/>
      <c r="DI1801" s="154"/>
      <c r="DJ1801" s="154"/>
      <c r="DK1801" s="154"/>
      <c r="DL1801" s="154"/>
      <c r="DM1801" s="154"/>
      <c r="DN1801" s="154"/>
      <c r="DO1801" s="154"/>
      <c r="DP1801" s="154"/>
      <c r="DQ1801" s="154"/>
      <c r="DR1801" s="154"/>
      <c r="DS1801" s="154"/>
      <c r="DT1801" s="154"/>
      <c r="DU1801" s="154"/>
      <c r="DV1801" s="154"/>
      <c r="DW1801" s="154"/>
      <c r="DX1801" s="154"/>
      <c r="DY1801" s="154"/>
      <c r="DZ1801" s="154"/>
      <c r="EA1801" s="154"/>
      <c r="EB1801" s="154"/>
      <c r="EC1801" s="154"/>
      <c r="ED1801" s="154"/>
      <c r="EE1801" s="154"/>
      <c r="EF1801" s="154"/>
      <c r="EG1801" s="154"/>
      <c r="EH1801" s="154"/>
      <c r="EI1801" s="154"/>
      <c r="EJ1801" s="154"/>
      <c r="EK1801" s="154"/>
      <c r="EL1801" s="154"/>
      <c r="EM1801" s="154"/>
      <c r="EN1801" s="154"/>
      <c r="EO1801" s="154"/>
      <c r="EP1801" s="154"/>
      <c r="EQ1801" s="154"/>
      <c r="ER1801" s="154"/>
      <c r="ES1801" s="154"/>
      <c r="ET1801" s="154"/>
      <c r="EU1801" s="154"/>
      <c r="EV1801" s="154"/>
    </row>
    <row r="1802" spans="32:152" ht="12.75">
      <c r="AF1802" s="154"/>
      <c r="AG1802" s="154"/>
      <c r="AH1802" s="154"/>
      <c r="AI1802" s="154"/>
      <c r="AJ1802" s="154"/>
      <c r="AK1802" s="154"/>
      <c r="AL1802" s="154"/>
      <c r="AM1802" s="154"/>
      <c r="AN1802" s="154"/>
      <c r="AO1802" s="154"/>
      <c r="AP1802" s="154"/>
      <c r="AQ1802" s="154"/>
      <c r="AR1802" s="154"/>
      <c r="AS1802" s="154"/>
      <c r="AT1802" s="154"/>
      <c r="AU1802" s="154"/>
      <c r="AV1802" s="154"/>
      <c r="AW1802" s="154"/>
      <c r="AX1802" s="154"/>
      <c r="AY1802" s="154"/>
      <c r="AZ1802" s="154"/>
      <c r="BA1802" s="154"/>
      <c r="BB1802" s="154"/>
      <c r="BC1802" s="154"/>
      <c r="BD1802" s="154"/>
      <c r="BE1802" s="154"/>
      <c r="BF1802" s="154"/>
      <c r="BG1802" s="154"/>
      <c r="BH1802" s="154"/>
      <c r="BI1802" s="154"/>
      <c r="BJ1802" s="154"/>
      <c r="BK1802" s="154"/>
      <c r="BL1802" s="154"/>
      <c r="BM1802" s="154"/>
      <c r="BN1802" s="154"/>
      <c r="BO1802" s="154"/>
      <c r="BP1802" s="154"/>
      <c r="BQ1802" s="154"/>
      <c r="BR1802" s="154"/>
      <c r="BS1802" s="154"/>
      <c r="BT1802" s="154"/>
      <c r="BU1802" s="154"/>
      <c r="BV1802" s="154"/>
      <c r="BW1802" s="154"/>
      <c r="BX1802" s="154"/>
      <c r="BY1802" s="154"/>
      <c r="BZ1802" s="154"/>
      <c r="CA1802" s="154"/>
      <c r="CB1802" s="154"/>
      <c r="CC1802" s="154"/>
      <c r="CD1802" s="154"/>
      <c r="CE1802" s="154"/>
      <c r="CF1802" s="154"/>
      <c r="CG1802" s="154"/>
      <c r="CH1802" s="154"/>
      <c r="CI1802" s="154"/>
      <c r="CJ1802" s="154"/>
      <c r="CK1802" s="154"/>
      <c r="CL1802" s="154"/>
      <c r="CM1802" s="154"/>
      <c r="CN1802" s="154"/>
      <c r="CO1802" s="154"/>
      <c r="CP1802" s="154"/>
      <c r="CQ1802" s="154"/>
      <c r="CR1802" s="154"/>
      <c r="CS1802" s="154"/>
      <c r="CT1802" s="154"/>
      <c r="CU1802" s="154"/>
      <c r="CV1802" s="154"/>
      <c r="CW1802" s="154"/>
      <c r="CX1802" s="154"/>
      <c r="CY1802" s="154"/>
      <c r="CZ1802" s="154"/>
      <c r="DA1802" s="154"/>
      <c r="DB1802" s="154"/>
      <c r="DC1802" s="154"/>
      <c r="DD1802" s="154"/>
      <c r="DE1802" s="154"/>
      <c r="DF1802" s="154"/>
      <c r="DG1802" s="154"/>
      <c r="DH1802" s="154"/>
      <c r="DI1802" s="154"/>
      <c r="DJ1802" s="154"/>
      <c r="DK1802" s="154"/>
      <c r="DL1802" s="154"/>
      <c r="DM1802" s="154"/>
      <c r="DN1802" s="154"/>
      <c r="DO1802" s="154"/>
      <c r="DP1802" s="154"/>
      <c r="DQ1802" s="154"/>
      <c r="DR1802" s="154"/>
      <c r="DS1802" s="154"/>
      <c r="DT1802" s="154"/>
      <c r="DU1802" s="154"/>
      <c r="DV1802" s="154"/>
      <c r="DW1802" s="154"/>
      <c r="DX1802" s="154"/>
      <c r="DY1802" s="154"/>
      <c r="DZ1802" s="154"/>
      <c r="EA1802" s="154"/>
      <c r="EB1802" s="154"/>
      <c r="EC1802" s="154"/>
      <c r="ED1802" s="154"/>
      <c r="EE1802" s="154"/>
      <c r="EF1802" s="154"/>
      <c r="EG1802" s="154"/>
      <c r="EH1802" s="154"/>
      <c r="EI1802" s="154"/>
      <c r="EJ1802" s="154"/>
      <c r="EK1802" s="154"/>
      <c r="EL1802" s="154"/>
      <c r="EM1802" s="154"/>
      <c r="EN1802" s="154"/>
      <c r="EO1802" s="154"/>
      <c r="EP1802" s="154"/>
      <c r="EQ1802" s="154"/>
      <c r="ER1802" s="154"/>
      <c r="ES1802" s="154"/>
      <c r="ET1802" s="154"/>
      <c r="EU1802" s="154"/>
      <c r="EV1802" s="154"/>
    </row>
    <row r="1803" spans="32:152" ht="12.75">
      <c r="AF1803" s="154"/>
      <c r="AG1803" s="154"/>
      <c r="AH1803" s="154"/>
      <c r="AI1803" s="154"/>
      <c r="AJ1803" s="154"/>
      <c r="AK1803" s="154"/>
      <c r="AL1803" s="154"/>
      <c r="AM1803" s="154"/>
      <c r="AN1803" s="154"/>
      <c r="AO1803" s="154"/>
      <c r="AP1803" s="154"/>
      <c r="AQ1803" s="154"/>
      <c r="AR1803" s="154"/>
      <c r="AS1803" s="154"/>
      <c r="AT1803" s="154"/>
      <c r="AU1803" s="154"/>
      <c r="AV1803" s="154"/>
      <c r="AW1803" s="154"/>
      <c r="AX1803" s="154"/>
      <c r="AY1803" s="154"/>
      <c r="AZ1803" s="154"/>
      <c r="BA1803" s="154"/>
      <c r="BB1803" s="154"/>
      <c r="BC1803" s="154"/>
      <c r="BD1803" s="154"/>
      <c r="BE1803" s="154"/>
      <c r="BF1803" s="154"/>
      <c r="BG1803" s="154"/>
      <c r="BH1803" s="154"/>
      <c r="BI1803" s="154"/>
      <c r="BJ1803" s="154"/>
      <c r="BK1803" s="154"/>
      <c r="BL1803" s="154"/>
      <c r="BM1803" s="154"/>
      <c r="BN1803" s="154"/>
      <c r="BO1803" s="154"/>
      <c r="BP1803" s="154"/>
      <c r="BQ1803" s="154"/>
      <c r="BR1803" s="154"/>
      <c r="BS1803" s="154"/>
      <c r="BT1803" s="154"/>
      <c r="BU1803" s="154"/>
      <c r="BV1803" s="154"/>
      <c r="BW1803" s="154"/>
      <c r="BX1803" s="154"/>
      <c r="BY1803" s="154"/>
      <c r="BZ1803" s="154"/>
      <c r="CA1803" s="154"/>
      <c r="CB1803" s="154"/>
      <c r="CC1803" s="154"/>
      <c r="CD1803" s="154"/>
      <c r="CE1803" s="154"/>
      <c r="CF1803" s="154"/>
      <c r="CG1803" s="154"/>
      <c r="CH1803" s="154"/>
      <c r="CI1803" s="154"/>
      <c r="CJ1803" s="154"/>
      <c r="CK1803" s="154"/>
      <c r="CL1803" s="154"/>
      <c r="CM1803" s="154"/>
      <c r="CN1803" s="154"/>
      <c r="CO1803" s="154"/>
      <c r="CP1803" s="154"/>
      <c r="CQ1803" s="154"/>
      <c r="CR1803" s="154"/>
      <c r="CS1803" s="154"/>
      <c r="CT1803" s="154"/>
      <c r="CU1803" s="154"/>
      <c r="CV1803" s="154"/>
      <c r="CW1803" s="154"/>
      <c r="CX1803" s="154"/>
      <c r="CY1803" s="154"/>
      <c r="CZ1803" s="154"/>
      <c r="DA1803" s="154"/>
      <c r="DB1803" s="154"/>
      <c r="DC1803" s="154"/>
      <c r="DD1803" s="154"/>
      <c r="DE1803" s="154"/>
      <c r="DF1803" s="154"/>
      <c r="DG1803" s="154"/>
      <c r="DH1803" s="154"/>
      <c r="DI1803" s="154"/>
      <c r="DJ1803" s="154"/>
      <c r="DK1803" s="154"/>
      <c r="DL1803" s="154"/>
      <c r="DM1803" s="154"/>
      <c r="DN1803" s="154"/>
      <c r="DO1803" s="154"/>
      <c r="DP1803" s="154"/>
      <c r="DQ1803" s="154"/>
      <c r="DR1803" s="154"/>
      <c r="DS1803" s="154"/>
      <c r="DT1803" s="154"/>
      <c r="DU1803" s="154"/>
      <c r="DV1803" s="154"/>
      <c r="DW1803" s="154"/>
      <c r="DX1803" s="154"/>
      <c r="DY1803" s="154"/>
      <c r="DZ1803" s="154"/>
      <c r="EA1803" s="154"/>
      <c r="EB1803" s="154"/>
      <c r="EC1803" s="154"/>
      <c r="ED1803" s="154"/>
      <c r="EE1803" s="154"/>
      <c r="EF1803" s="154"/>
      <c r="EG1803" s="154"/>
      <c r="EH1803" s="154"/>
      <c r="EI1803" s="154"/>
      <c r="EJ1803" s="154"/>
      <c r="EK1803" s="154"/>
      <c r="EL1803" s="154"/>
      <c r="EM1803" s="154"/>
      <c r="EN1803" s="154"/>
      <c r="EO1803" s="154"/>
      <c r="EP1803" s="154"/>
      <c r="EQ1803" s="154"/>
      <c r="ER1803" s="154"/>
      <c r="ES1803" s="154"/>
      <c r="ET1803" s="154"/>
      <c r="EU1803" s="154"/>
      <c r="EV1803" s="154"/>
    </row>
    <row r="1804" spans="32:152" ht="12.75">
      <c r="AF1804" s="154"/>
      <c r="AG1804" s="154"/>
      <c r="AH1804" s="154"/>
      <c r="AI1804" s="154"/>
      <c r="AJ1804" s="154"/>
      <c r="AK1804" s="154"/>
      <c r="AL1804" s="154"/>
      <c r="AM1804" s="154"/>
      <c r="AN1804" s="154"/>
      <c r="AO1804" s="154"/>
      <c r="AP1804" s="154"/>
      <c r="AQ1804" s="154"/>
      <c r="AR1804" s="154"/>
      <c r="AS1804" s="154"/>
      <c r="AT1804" s="154"/>
      <c r="AU1804" s="154"/>
      <c r="AV1804" s="154"/>
      <c r="AW1804" s="154"/>
      <c r="AX1804" s="154"/>
      <c r="AY1804" s="154"/>
      <c r="AZ1804" s="154"/>
      <c r="BA1804" s="154"/>
      <c r="BB1804" s="154"/>
      <c r="BC1804" s="154"/>
      <c r="BD1804" s="154"/>
      <c r="BE1804" s="154"/>
      <c r="BF1804" s="154"/>
      <c r="BG1804" s="154"/>
      <c r="BH1804" s="154"/>
      <c r="BI1804" s="154"/>
      <c r="BJ1804" s="154"/>
      <c r="BK1804" s="154"/>
      <c r="BL1804" s="154"/>
      <c r="BM1804" s="154"/>
      <c r="BN1804" s="154"/>
      <c r="BO1804" s="154"/>
      <c r="BP1804" s="154"/>
      <c r="BQ1804" s="154"/>
      <c r="BR1804" s="154"/>
      <c r="BS1804" s="154"/>
      <c r="BT1804" s="154"/>
      <c r="BU1804" s="154"/>
      <c r="BV1804" s="154"/>
      <c r="BW1804" s="154"/>
      <c r="BX1804" s="154"/>
      <c r="BY1804" s="154"/>
      <c r="BZ1804" s="154"/>
      <c r="CA1804" s="154"/>
      <c r="CB1804" s="154"/>
      <c r="CC1804" s="154"/>
      <c r="CD1804" s="154"/>
      <c r="CE1804" s="154"/>
      <c r="CF1804" s="154"/>
      <c r="CG1804" s="154"/>
      <c r="CH1804" s="154"/>
      <c r="CI1804" s="154"/>
      <c r="CJ1804" s="154"/>
      <c r="CK1804" s="154"/>
      <c r="CL1804" s="154"/>
      <c r="CM1804" s="154"/>
      <c r="CN1804" s="154"/>
      <c r="CO1804" s="154"/>
      <c r="CP1804" s="154"/>
      <c r="CQ1804" s="154"/>
      <c r="CR1804" s="154"/>
      <c r="CS1804" s="154"/>
      <c r="CT1804" s="154"/>
      <c r="CU1804" s="154"/>
      <c r="CV1804" s="154"/>
      <c r="CW1804" s="154"/>
      <c r="CX1804" s="154"/>
      <c r="CY1804" s="154"/>
      <c r="CZ1804" s="154"/>
      <c r="DA1804" s="154"/>
      <c r="DB1804" s="154"/>
      <c r="DC1804" s="154"/>
      <c r="DD1804" s="154"/>
      <c r="DE1804" s="154"/>
      <c r="DF1804" s="154"/>
      <c r="DG1804" s="154"/>
      <c r="DH1804" s="154"/>
      <c r="DI1804" s="154"/>
      <c r="DJ1804" s="154"/>
      <c r="DK1804" s="154"/>
      <c r="DL1804" s="154"/>
      <c r="DM1804" s="154"/>
      <c r="DN1804" s="154"/>
      <c r="DO1804" s="154"/>
      <c r="DP1804" s="154"/>
      <c r="DQ1804" s="154"/>
      <c r="DR1804" s="154"/>
      <c r="DS1804" s="154"/>
      <c r="DT1804" s="154"/>
      <c r="DU1804" s="154"/>
      <c r="DV1804" s="154"/>
      <c r="DW1804" s="154"/>
      <c r="DX1804" s="154"/>
      <c r="DY1804" s="154"/>
      <c r="DZ1804" s="154"/>
      <c r="EA1804" s="154"/>
      <c r="EB1804" s="154"/>
      <c r="EC1804" s="154"/>
      <c r="ED1804" s="154"/>
      <c r="EE1804" s="154"/>
      <c r="EF1804" s="154"/>
      <c r="EG1804" s="154"/>
      <c r="EH1804" s="154"/>
      <c r="EI1804" s="154"/>
      <c r="EJ1804" s="154"/>
      <c r="EK1804" s="154"/>
      <c r="EL1804" s="154"/>
      <c r="EM1804" s="154"/>
      <c r="EN1804" s="154"/>
      <c r="EO1804" s="154"/>
      <c r="EP1804" s="154"/>
      <c r="EQ1804" s="154"/>
      <c r="ER1804" s="154"/>
      <c r="ES1804" s="154"/>
      <c r="ET1804" s="154"/>
      <c r="EU1804" s="154"/>
      <c r="EV1804" s="154"/>
    </row>
    <row r="1805" spans="32:152" ht="12.75">
      <c r="AF1805" s="154"/>
      <c r="AG1805" s="154"/>
      <c r="AH1805" s="154"/>
      <c r="AI1805" s="154"/>
      <c r="AJ1805" s="154"/>
      <c r="AK1805" s="154"/>
      <c r="AL1805" s="154"/>
      <c r="AM1805" s="154"/>
      <c r="AN1805" s="154"/>
      <c r="AO1805" s="154"/>
      <c r="AP1805" s="154"/>
      <c r="AQ1805" s="154"/>
      <c r="AR1805" s="154"/>
      <c r="AS1805" s="154"/>
      <c r="AT1805" s="154"/>
      <c r="AU1805" s="154"/>
      <c r="AV1805" s="154"/>
      <c r="AW1805" s="154"/>
      <c r="AX1805" s="154"/>
      <c r="AY1805" s="154"/>
      <c r="AZ1805" s="154"/>
      <c r="BA1805" s="154"/>
      <c r="BB1805" s="154"/>
      <c r="BC1805" s="154"/>
      <c r="BD1805" s="154"/>
      <c r="BE1805" s="154"/>
      <c r="BF1805" s="154"/>
      <c r="BG1805" s="154"/>
      <c r="BH1805" s="154"/>
      <c r="BI1805" s="154"/>
      <c r="BJ1805" s="154"/>
      <c r="BK1805" s="154"/>
      <c r="BL1805" s="154"/>
      <c r="BM1805" s="154"/>
      <c r="BN1805" s="154"/>
      <c r="BO1805" s="154"/>
      <c r="BP1805" s="154"/>
      <c r="BQ1805" s="154"/>
      <c r="BR1805" s="154"/>
      <c r="BS1805" s="154"/>
      <c r="BT1805" s="154"/>
      <c r="BU1805" s="154"/>
      <c r="BV1805" s="154"/>
      <c r="BW1805" s="154"/>
      <c r="BX1805" s="154"/>
      <c r="BY1805" s="154"/>
      <c r="BZ1805" s="154"/>
      <c r="CA1805" s="154"/>
      <c r="CB1805" s="154"/>
      <c r="CC1805" s="154"/>
      <c r="CD1805" s="154"/>
      <c r="CE1805" s="154"/>
      <c r="CF1805" s="154"/>
      <c r="CG1805" s="154"/>
      <c r="CH1805" s="154"/>
      <c r="CI1805" s="154"/>
      <c r="CJ1805" s="154"/>
      <c r="CK1805" s="154"/>
      <c r="CL1805" s="154"/>
      <c r="CM1805" s="154"/>
      <c r="CN1805" s="154"/>
      <c r="CO1805" s="154"/>
      <c r="CP1805" s="154"/>
      <c r="CQ1805" s="154"/>
      <c r="CR1805" s="154"/>
      <c r="CS1805" s="154"/>
      <c r="CT1805" s="154"/>
      <c r="CU1805" s="154"/>
      <c r="CV1805" s="154"/>
      <c r="CW1805" s="154"/>
      <c r="CX1805" s="154"/>
      <c r="CY1805" s="154"/>
      <c r="CZ1805" s="154"/>
      <c r="DA1805" s="154"/>
      <c r="DB1805" s="154"/>
      <c r="DC1805" s="154"/>
      <c r="DD1805" s="154"/>
      <c r="DE1805" s="154"/>
      <c r="DF1805" s="154"/>
      <c r="DG1805" s="154"/>
      <c r="DH1805" s="154"/>
      <c r="DI1805" s="154"/>
      <c r="DJ1805" s="154"/>
      <c r="DK1805" s="154"/>
      <c r="DL1805" s="154"/>
      <c r="DM1805" s="154"/>
      <c r="DN1805" s="154"/>
      <c r="DO1805" s="154"/>
      <c r="DP1805" s="154"/>
      <c r="DQ1805" s="154"/>
      <c r="DR1805" s="154"/>
      <c r="DS1805" s="154"/>
      <c r="DT1805" s="154"/>
      <c r="DU1805" s="154"/>
      <c r="DV1805" s="154"/>
      <c r="DW1805" s="154"/>
      <c r="DX1805" s="154"/>
      <c r="DY1805" s="154"/>
      <c r="DZ1805" s="154"/>
      <c r="EA1805" s="154"/>
      <c r="EB1805" s="154"/>
      <c r="EC1805" s="154"/>
      <c r="ED1805" s="154"/>
      <c r="EE1805" s="154"/>
      <c r="EF1805" s="154"/>
      <c r="EG1805" s="154"/>
      <c r="EH1805" s="154"/>
      <c r="EI1805" s="154"/>
      <c r="EJ1805" s="154"/>
      <c r="EK1805" s="154"/>
      <c r="EL1805" s="154"/>
      <c r="EM1805" s="154"/>
      <c r="EN1805" s="154"/>
      <c r="EO1805" s="154"/>
      <c r="EP1805" s="154"/>
      <c r="EQ1805" s="154"/>
      <c r="ER1805" s="154"/>
      <c r="ES1805" s="154"/>
      <c r="ET1805" s="154"/>
      <c r="EU1805" s="154"/>
      <c r="EV1805" s="154"/>
    </row>
    <row r="1806" spans="32:152" ht="12.75">
      <c r="AF1806" s="154"/>
      <c r="AG1806" s="154"/>
      <c r="AH1806" s="154"/>
      <c r="AI1806" s="154"/>
      <c r="AJ1806" s="154"/>
      <c r="AK1806" s="154"/>
      <c r="AL1806" s="154"/>
      <c r="AM1806" s="154"/>
      <c r="AN1806" s="154"/>
      <c r="AO1806" s="154"/>
      <c r="AP1806" s="154"/>
      <c r="AQ1806" s="154"/>
      <c r="AR1806" s="154"/>
      <c r="AS1806" s="154"/>
      <c r="AT1806" s="154"/>
      <c r="AU1806" s="154"/>
      <c r="AV1806" s="154"/>
      <c r="AW1806" s="154"/>
      <c r="AX1806" s="154"/>
      <c r="AY1806" s="154"/>
      <c r="AZ1806" s="154"/>
      <c r="BA1806" s="154"/>
      <c r="BB1806" s="154"/>
      <c r="BC1806" s="154"/>
      <c r="BD1806" s="154"/>
      <c r="BE1806" s="154"/>
      <c r="BF1806" s="154"/>
      <c r="BG1806" s="154"/>
      <c r="BH1806" s="154"/>
      <c r="BI1806" s="154"/>
      <c r="BJ1806" s="154"/>
      <c r="BK1806" s="154"/>
      <c r="BL1806" s="154"/>
      <c r="BM1806" s="154"/>
      <c r="BN1806" s="154"/>
      <c r="BO1806" s="154"/>
      <c r="BP1806" s="154"/>
      <c r="BQ1806" s="154"/>
      <c r="BR1806" s="154"/>
      <c r="BS1806" s="154"/>
      <c r="BT1806" s="154"/>
      <c r="BU1806" s="154"/>
      <c r="BV1806" s="154"/>
      <c r="BW1806" s="154"/>
      <c r="BX1806" s="154"/>
      <c r="BY1806" s="154"/>
      <c r="BZ1806" s="154"/>
      <c r="CA1806" s="154"/>
      <c r="CB1806" s="154"/>
      <c r="CC1806" s="154"/>
      <c r="CD1806" s="154"/>
      <c r="CE1806" s="154"/>
      <c r="CF1806" s="154"/>
      <c r="CG1806" s="154"/>
      <c r="CH1806" s="154"/>
      <c r="CI1806" s="154"/>
      <c r="CJ1806" s="154"/>
      <c r="CK1806" s="154"/>
      <c r="CL1806" s="154"/>
      <c r="CM1806" s="154"/>
      <c r="CN1806" s="154"/>
      <c r="CO1806" s="154"/>
      <c r="CP1806" s="154"/>
      <c r="CQ1806" s="154"/>
      <c r="CR1806" s="154"/>
      <c r="CS1806" s="154"/>
      <c r="CT1806" s="154"/>
      <c r="CU1806" s="154"/>
      <c r="CV1806" s="154"/>
      <c r="CW1806" s="154"/>
      <c r="CX1806" s="154"/>
      <c r="CY1806" s="154"/>
      <c r="CZ1806" s="154"/>
      <c r="DA1806" s="154"/>
      <c r="DB1806" s="154"/>
      <c r="DC1806" s="154"/>
      <c r="DD1806" s="154"/>
      <c r="DE1806" s="154"/>
      <c r="DF1806" s="154"/>
      <c r="DG1806" s="154"/>
      <c r="DH1806" s="154"/>
      <c r="DI1806" s="154"/>
      <c r="DJ1806" s="154"/>
      <c r="DK1806" s="154"/>
      <c r="DL1806" s="154"/>
      <c r="DM1806" s="154"/>
      <c r="DN1806" s="154"/>
      <c r="DO1806" s="154"/>
      <c r="DP1806" s="154"/>
      <c r="DQ1806" s="154"/>
      <c r="DR1806" s="154"/>
      <c r="DS1806" s="154"/>
      <c r="DT1806" s="154"/>
      <c r="DU1806" s="154"/>
      <c r="DV1806" s="154"/>
      <c r="DW1806" s="154"/>
      <c r="DX1806" s="154"/>
      <c r="DY1806" s="154"/>
      <c r="DZ1806" s="154"/>
      <c r="EA1806" s="154"/>
      <c r="EB1806" s="154"/>
      <c r="EC1806" s="154"/>
      <c r="ED1806" s="154"/>
      <c r="EE1806" s="154"/>
      <c r="EF1806" s="154"/>
      <c r="EG1806" s="154"/>
      <c r="EH1806" s="154"/>
      <c r="EI1806" s="154"/>
      <c r="EJ1806" s="154"/>
      <c r="EK1806" s="154"/>
      <c r="EL1806" s="154"/>
      <c r="EM1806" s="154"/>
      <c r="EN1806" s="154"/>
      <c r="EO1806" s="154"/>
      <c r="EP1806" s="154"/>
      <c r="EQ1806" s="154"/>
      <c r="ER1806" s="154"/>
      <c r="ES1806" s="154"/>
      <c r="ET1806" s="154"/>
      <c r="EU1806" s="154"/>
      <c r="EV1806" s="154"/>
    </row>
    <row r="1807" spans="32:152" ht="12.75">
      <c r="AF1807" s="154"/>
      <c r="AG1807" s="154"/>
      <c r="AH1807" s="154"/>
      <c r="AI1807" s="154"/>
      <c r="AJ1807" s="154"/>
      <c r="AK1807" s="154"/>
      <c r="AL1807" s="154"/>
      <c r="AM1807" s="154"/>
      <c r="AN1807" s="154"/>
      <c r="AO1807" s="154"/>
      <c r="AP1807" s="154"/>
      <c r="AQ1807" s="154"/>
      <c r="AR1807" s="154"/>
      <c r="AS1807" s="154"/>
      <c r="AT1807" s="154"/>
      <c r="AU1807" s="154"/>
      <c r="AV1807" s="154"/>
      <c r="AW1807" s="154"/>
      <c r="AX1807" s="154"/>
      <c r="AY1807" s="154"/>
      <c r="AZ1807" s="154"/>
      <c r="BA1807" s="154"/>
      <c r="BB1807" s="154"/>
      <c r="BC1807" s="154"/>
      <c r="BD1807" s="154"/>
      <c r="BE1807" s="154"/>
      <c r="BF1807" s="154"/>
      <c r="BG1807" s="154"/>
      <c r="BH1807" s="154"/>
      <c r="BI1807" s="154"/>
      <c r="BJ1807" s="154"/>
      <c r="BK1807" s="154"/>
      <c r="BL1807" s="154"/>
      <c r="BM1807" s="154"/>
      <c r="BN1807" s="154"/>
      <c r="BO1807" s="154"/>
      <c r="BP1807" s="154"/>
      <c r="BQ1807" s="154"/>
      <c r="BR1807" s="154"/>
      <c r="BS1807" s="154"/>
      <c r="BT1807" s="154"/>
      <c r="BU1807" s="154"/>
      <c r="BV1807" s="154"/>
      <c r="BW1807" s="154"/>
      <c r="BX1807" s="154"/>
      <c r="BY1807" s="154"/>
      <c r="BZ1807" s="154"/>
      <c r="CA1807" s="154"/>
      <c r="CB1807" s="154"/>
      <c r="CC1807" s="154"/>
      <c r="CD1807" s="154"/>
      <c r="CE1807" s="154"/>
      <c r="CF1807" s="154"/>
      <c r="CG1807" s="154"/>
      <c r="CH1807" s="154"/>
      <c r="CI1807" s="154"/>
      <c r="CJ1807" s="154"/>
      <c r="CK1807" s="154"/>
      <c r="CL1807" s="154"/>
      <c r="CM1807" s="154"/>
      <c r="CN1807" s="154"/>
      <c r="CO1807" s="154"/>
      <c r="CP1807" s="154"/>
      <c r="CQ1807" s="154"/>
      <c r="CR1807" s="154"/>
      <c r="CS1807" s="154"/>
      <c r="CT1807" s="154"/>
      <c r="CU1807" s="154"/>
      <c r="CV1807" s="154"/>
      <c r="CW1807" s="154"/>
      <c r="CX1807" s="154"/>
      <c r="CY1807" s="154"/>
      <c r="CZ1807" s="154"/>
      <c r="DA1807" s="154"/>
      <c r="DB1807" s="154"/>
      <c r="DC1807" s="154"/>
      <c r="DD1807" s="154"/>
      <c r="DE1807" s="154"/>
      <c r="DF1807" s="154"/>
      <c r="DG1807" s="154"/>
      <c r="DH1807" s="154"/>
      <c r="DI1807" s="154"/>
      <c r="DJ1807" s="154"/>
      <c r="DK1807" s="154"/>
      <c r="DL1807" s="154"/>
      <c r="DM1807" s="154"/>
      <c r="DN1807" s="154"/>
      <c r="DO1807" s="154"/>
      <c r="DP1807" s="154"/>
      <c r="DQ1807" s="154"/>
      <c r="DR1807" s="154"/>
      <c r="DS1807" s="154"/>
      <c r="DT1807" s="154"/>
      <c r="DU1807" s="154"/>
      <c r="DV1807" s="154"/>
      <c r="DW1807" s="154"/>
      <c r="DX1807" s="154"/>
      <c r="DY1807" s="154"/>
      <c r="DZ1807" s="154"/>
      <c r="EA1807" s="154"/>
      <c r="EB1807" s="154"/>
      <c r="EC1807" s="154"/>
      <c r="ED1807" s="154"/>
      <c r="EE1807" s="154"/>
      <c r="EF1807" s="154"/>
      <c r="EG1807" s="154"/>
      <c r="EH1807" s="154"/>
      <c r="EI1807" s="154"/>
      <c r="EJ1807" s="154"/>
      <c r="EK1807" s="154"/>
      <c r="EL1807" s="154"/>
      <c r="EM1807" s="154"/>
      <c r="EN1807" s="154"/>
      <c r="EO1807" s="154"/>
      <c r="EP1807" s="154"/>
      <c r="EQ1807" s="154"/>
      <c r="ER1807" s="154"/>
      <c r="ES1807" s="154"/>
      <c r="ET1807" s="154"/>
      <c r="EU1807" s="154"/>
      <c r="EV1807" s="154"/>
    </row>
    <row r="1808" spans="32:152" ht="12.75">
      <c r="AF1808" s="154"/>
      <c r="AG1808" s="154"/>
      <c r="AH1808" s="154"/>
      <c r="AI1808" s="154"/>
      <c r="AJ1808" s="154"/>
      <c r="AK1808" s="154"/>
      <c r="AL1808" s="154"/>
      <c r="AM1808" s="154"/>
      <c r="AN1808" s="154"/>
      <c r="AO1808" s="154"/>
      <c r="AP1808" s="154"/>
      <c r="AQ1808" s="154"/>
      <c r="AR1808" s="154"/>
      <c r="AS1808" s="154"/>
      <c r="AT1808" s="154"/>
      <c r="AU1808" s="154"/>
      <c r="AV1808" s="154"/>
      <c r="AW1808" s="154"/>
      <c r="AX1808" s="154"/>
      <c r="AY1808" s="154"/>
      <c r="AZ1808" s="154"/>
      <c r="BA1808" s="154"/>
      <c r="BB1808" s="154"/>
      <c r="BC1808" s="154"/>
      <c r="BD1808" s="154"/>
      <c r="BE1808" s="154"/>
      <c r="BF1808" s="154"/>
      <c r="BG1808" s="154"/>
      <c r="BH1808" s="154"/>
      <c r="BI1808" s="154"/>
      <c r="BJ1808" s="154"/>
      <c r="BK1808" s="154"/>
      <c r="BL1808" s="154"/>
      <c r="BM1808" s="154"/>
      <c r="BN1808" s="154"/>
      <c r="BO1808" s="154"/>
      <c r="BP1808" s="154"/>
      <c r="BQ1808" s="154"/>
      <c r="BR1808" s="154"/>
      <c r="BS1808" s="154"/>
      <c r="BT1808" s="154"/>
      <c r="BU1808" s="154"/>
      <c r="BV1808" s="154"/>
      <c r="BW1808" s="154"/>
      <c r="BX1808" s="154"/>
      <c r="BY1808" s="154"/>
      <c r="BZ1808" s="154"/>
      <c r="CA1808" s="154"/>
      <c r="CB1808" s="154"/>
      <c r="CC1808" s="154"/>
      <c r="CD1808" s="154"/>
      <c r="CE1808" s="154"/>
      <c r="CF1808" s="154"/>
      <c r="CG1808" s="154"/>
      <c r="CH1808" s="154"/>
      <c r="CI1808" s="154"/>
      <c r="CJ1808" s="154"/>
      <c r="CK1808" s="154"/>
      <c r="CL1808" s="154"/>
      <c r="CM1808" s="154"/>
      <c r="CN1808" s="154"/>
      <c r="CO1808" s="154"/>
      <c r="CP1808" s="154"/>
      <c r="CQ1808" s="154"/>
      <c r="CR1808" s="154"/>
      <c r="CS1808" s="154"/>
      <c r="CT1808" s="154"/>
      <c r="CU1808" s="154"/>
      <c r="CV1808" s="154"/>
      <c r="CW1808" s="154"/>
      <c r="CX1808" s="154"/>
      <c r="CY1808" s="154"/>
      <c r="CZ1808" s="154"/>
      <c r="DA1808" s="154"/>
      <c r="DB1808" s="154"/>
      <c r="DC1808" s="154"/>
      <c r="DD1808" s="154"/>
      <c r="DE1808" s="154"/>
      <c r="DF1808" s="154"/>
      <c r="DG1808" s="154"/>
      <c r="DH1808" s="154"/>
      <c r="DI1808" s="154"/>
      <c r="DJ1808" s="154"/>
      <c r="DK1808" s="154"/>
      <c r="DL1808" s="154"/>
      <c r="DM1808" s="154"/>
      <c r="DN1808" s="154"/>
      <c r="DO1808" s="154"/>
      <c r="DP1808" s="154"/>
      <c r="DQ1808" s="154"/>
      <c r="DR1808" s="154"/>
      <c r="DS1808" s="154"/>
      <c r="DT1808" s="154"/>
      <c r="DU1808" s="154"/>
      <c r="DV1808" s="154"/>
      <c r="DW1808" s="154"/>
      <c r="DX1808" s="154"/>
      <c r="DY1808" s="154"/>
      <c r="DZ1808" s="154"/>
      <c r="EA1808" s="154"/>
      <c r="EB1808" s="154"/>
      <c r="EC1808" s="154"/>
      <c r="ED1808" s="154"/>
      <c r="EE1808" s="154"/>
      <c r="EF1808" s="154"/>
      <c r="EG1808" s="154"/>
      <c r="EH1808" s="154"/>
      <c r="EI1808" s="154"/>
      <c r="EJ1808" s="154"/>
      <c r="EK1808" s="154"/>
      <c r="EL1808" s="154"/>
      <c r="EM1808" s="154"/>
      <c r="EN1808" s="154"/>
      <c r="EO1808" s="154"/>
      <c r="EP1808" s="154"/>
      <c r="EQ1808" s="154"/>
      <c r="ER1808" s="154"/>
      <c r="ES1808" s="154"/>
      <c r="ET1808" s="154"/>
      <c r="EU1808" s="154"/>
      <c r="EV1808" s="154"/>
    </row>
    <row r="1809" spans="32:152" ht="12.75">
      <c r="AF1809" s="154"/>
      <c r="AG1809" s="154"/>
      <c r="AH1809" s="154"/>
      <c r="AI1809" s="154"/>
      <c r="AJ1809" s="154"/>
      <c r="AK1809" s="154"/>
      <c r="AL1809" s="154"/>
      <c r="AM1809" s="154"/>
      <c r="AN1809" s="154"/>
      <c r="AO1809" s="154"/>
      <c r="AP1809" s="154"/>
      <c r="AQ1809" s="154"/>
      <c r="AR1809" s="154"/>
      <c r="AS1809" s="154"/>
      <c r="AT1809" s="154"/>
      <c r="AU1809" s="154"/>
      <c r="AV1809" s="154"/>
      <c r="AW1809" s="154"/>
      <c r="AX1809" s="154"/>
      <c r="AY1809" s="154"/>
      <c r="AZ1809" s="154"/>
      <c r="BA1809" s="154"/>
      <c r="BB1809" s="154"/>
      <c r="BC1809" s="154"/>
      <c r="BD1809" s="154"/>
      <c r="BE1809" s="154"/>
      <c r="BF1809" s="154"/>
      <c r="BG1809" s="154"/>
      <c r="BH1809" s="154"/>
      <c r="BI1809" s="154"/>
      <c r="BJ1809" s="154"/>
      <c r="BK1809" s="154"/>
      <c r="BL1809" s="154"/>
      <c r="BM1809" s="154"/>
      <c r="BN1809" s="154"/>
      <c r="BO1809" s="154"/>
      <c r="BP1809" s="154"/>
      <c r="BQ1809" s="154"/>
      <c r="BR1809" s="154"/>
      <c r="BS1809" s="154"/>
      <c r="BT1809" s="154"/>
      <c r="BU1809" s="154"/>
      <c r="BV1809" s="154"/>
      <c r="BW1809" s="154"/>
      <c r="BX1809" s="154"/>
      <c r="BY1809" s="154"/>
      <c r="BZ1809" s="154"/>
      <c r="CA1809" s="154"/>
      <c r="CB1809" s="154"/>
      <c r="CC1809" s="154"/>
      <c r="CD1809" s="154"/>
      <c r="CE1809" s="154"/>
      <c r="CF1809" s="154"/>
      <c r="CG1809" s="154"/>
      <c r="CH1809" s="154"/>
      <c r="CI1809" s="154"/>
      <c r="CJ1809" s="154"/>
      <c r="CK1809" s="154"/>
      <c r="CL1809" s="154"/>
      <c r="CM1809" s="154"/>
      <c r="CN1809" s="154"/>
      <c r="CO1809" s="154"/>
      <c r="CP1809" s="154"/>
      <c r="CQ1809" s="154"/>
      <c r="CR1809" s="154"/>
      <c r="CS1809" s="154"/>
      <c r="CT1809" s="154"/>
      <c r="CU1809" s="154"/>
      <c r="CV1809" s="154"/>
      <c r="CW1809" s="154"/>
      <c r="CX1809" s="154"/>
      <c r="CY1809" s="154"/>
      <c r="CZ1809" s="154"/>
      <c r="DA1809" s="154"/>
      <c r="DB1809" s="154"/>
      <c r="DC1809" s="154"/>
      <c r="DD1809" s="154"/>
      <c r="DE1809" s="154"/>
      <c r="DF1809" s="154"/>
      <c r="DG1809" s="154"/>
      <c r="DH1809" s="154"/>
      <c r="DI1809" s="154"/>
      <c r="DJ1809" s="154"/>
      <c r="DK1809" s="154"/>
      <c r="DL1809" s="154"/>
      <c r="DM1809" s="154"/>
      <c r="DN1809" s="154"/>
      <c r="DO1809" s="154"/>
      <c r="DP1809" s="154"/>
      <c r="DQ1809" s="154"/>
      <c r="DR1809" s="154"/>
      <c r="DS1809" s="154"/>
      <c r="DT1809" s="154"/>
      <c r="DU1809" s="154"/>
      <c r="DV1809" s="154"/>
      <c r="DW1809" s="154"/>
      <c r="DX1809" s="154"/>
      <c r="DY1809" s="154"/>
      <c r="DZ1809" s="154"/>
      <c r="EA1809" s="154"/>
      <c r="EB1809" s="154"/>
      <c r="EC1809" s="154"/>
      <c r="ED1809" s="154"/>
      <c r="EE1809" s="154"/>
      <c r="EF1809" s="154"/>
      <c r="EG1809" s="154"/>
      <c r="EH1809" s="154"/>
      <c r="EI1809" s="154"/>
      <c r="EJ1809" s="154"/>
      <c r="EK1809" s="154"/>
      <c r="EL1809" s="154"/>
      <c r="EM1809" s="154"/>
      <c r="EN1809" s="154"/>
      <c r="EO1809" s="154"/>
      <c r="EP1809" s="154"/>
      <c r="EQ1809" s="154"/>
      <c r="ER1809" s="154"/>
      <c r="ES1809" s="154"/>
      <c r="ET1809" s="154"/>
      <c r="EU1809" s="154"/>
      <c r="EV1809" s="154"/>
    </row>
    <row r="1810" spans="32:152" ht="12.75">
      <c r="AF1810" s="154"/>
      <c r="AG1810" s="154"/>
      <c r="AH1810" s="154"/>
      <c r="AI1810" s="154"/>
      <c r="AJ1810" s="154"/>
      <c r="AK1810" s="154"/>
      <c r="AL1810" s="154"/>
      <c r="AM1810" s="154"/>
      <c r="AN1810" s="154"/>
      <c r="AO1810" s="154"/>
      <c r="AP1810" s="154"/>
      <c r="AQ1810" s="154"/>
      <c r="AR1810" s="154"/>
      <c r="AS1810" s="154"/>
      <c r="AT1810" s="154"/>
      <c r="AU1810" s="154"/>
      <c r="AV1810" s="154"/>
      <c r="AW1810" s="154"/>
      <c r="AX1810" s="154"/>
      <c r="AY1810" s="154"/>
      <c r="AZ1810" s="154"/>
      <c r="BA1810" s="154"/>
      <c r="BB1810" s="154"/>
      <c r="BC1810" s="154"/>
      <c r="BD1810" s="154"/>
      <c r="BE1810" s="154"/>
      <c r="BF1810" s="154"/>
      <c r="BG1810" s="154"/>
      <c r="BH1810" s="154"/>
      <c r="BI1810" s="154"/>
      <c r="BJ1810" s="154"/>
      <c r="BK1810" s="154"/>
      <c r="BL1810" s="154"/>
      <c r="BM1810" s="154"/>
      <c r="BN1810" s="154"/>
      <c r="BO1810" s="154"/>
      <c r="BP1810" s="154"/>
      <c r="BQ1810" s="154"/>
      <c r="BR1810" s="154"/>
      <c r="BS1810" s="154"/>
      <c r="BT1810" s="154"/>
      <c r="BU1810" s="154"/>
      <c r="BV1810" s="154"/>
      <c r="BW1810" s="154"/>
      <c r="BX1810" s="154"/>
      <c r="BY1810" s="154"/>
      <c r="BZ1810" s="154"/>
      <c r="CA1810" s="154"/>
      <c r="CB1810" s="154"/>
      <c r="CC1810" s="154"/>
      <c r="CD1810" s="154"/>
      <c r="CE1810" s="154"/>
      <c r="CF1810" s="154"/>
      <c r="CG1810" s="154"/>
      <c r="CH1810" s="154"/>
      <c r="CI1810" s="154"/>
      <c r="CJ1810" s="154"/>
      <c r="CK1810" s="154"/>
      <c r="CL1810" s="154"/>
      <c r="CM1810" s="154"/>
      <c r="CN1810" s="154"/>
      <c r="CO1810" s="154"/>
      <c r="CP1810" s="154"/>
      <c r="CQ1810" s="154"/>
      <c r="CR1810" s="154"/>
      <c r="CS1810" s="154"/>
      <c r="CT1810" s="154"/>
      <c r="CU1810" s="154"/>
      <c r="CV1810" s="154"/>
      <c r="CW1810" s="154"/>
      <c r="CX1810" s="154"/>
      <c r="CY1810" s="154"/>
      <c r="CZ1810" s="154"/>
      <c r="DA1810" s="154"/>
      <c r="DB1810" s="154"/>
      <c r="DC1810" s="154"/>
      <c r="DD1810" s="154"/>
      <c r="DE1810" s="154"/>
      <c r="DF1810" s="154"/>
      <c r="DG1810" s="154"/>
      <c r="DH1810" s="154"/>
      <c r="DI1810" s="154"/>
      <c r="DJ1810" s="154"/>
      <c r="DK1810" s="154"/>
      <c r="DL1810" s="154"/>
      <c r="DM1810" s="154"/>
      <c r="DN1810" s="154"/>
      <c r="DO1810" s="154"/>
      <c r="DP1810" s="154"/>
      <c r="DQ1810" s="154"/>
      <c r="DR1810" s="154"/>
      <c r="DS1810" s="154"/>
      <c r="DT1810" s="154"/>
      <c r="DU1810" s="154"/>
      <c r="DV1810" s="154"/>
      <c r="DW1810" s="154"/>
      <c r="DX1810" s="154"/>
      <c r="DY1810" s="154"/>
      <c r="DZ1810" s="154"/>
      <c r="EA1810" s="154"/>
      <c r="EB1810" s="154"/>
      <c r="EC1810" s="154"/>
      <c r="ED1810" s="154"/>
      <c r="EE1810" s="154"/>
      <c r="EF1810" s="154"/>
      <c r="EG1810" s="154"/>
      <c r="EH1810" s="154"/>
      <c r="EI1810" s="154"/>
      <c r="EJ1810" s="154"/>
      <c r="EK1810" s="154"/>
      <c r="EL1810" s="154"/>
      <c r="EM1810" s="154"/>
      <c r="EN1810" s="154"/>
      <c r="EO1810" s="154"/>
      <c r="EP1810" s="154"/>
      <c r="EQ1810" s="154"/>
      <c r="ER1810" s="154"/>
      <c r="ES1810" s="154"/>
      <c r="ET1810" s="154"/>
      <c r="EU1810" s="154"/>
      <c r="EV1810" s="154"/>
    </row>
    <row r="1811" spans="32:152" ht="12.75">
      <c r="AF1811" s="154"/>
      <c r="AG1811" s="154"/>
      <c r="AH1811" s="154"/>
      <c r="AI1811" s="154"/>
      <c r="AJ1811" s="154"/>
      <c r="AK1811" s="154"/>
      <c r="AL1811" s="154"/>
      <c r="AM1811" s="154"/>
      <c r="AN1811" s="154"/>
      <c r="AO1811" s="154"/>
      <c r="AP1811" s="154"/>
      <c r="AQ1811" s="154"/>
      <c r="AR1811" s="154"/>
      <c r="AS1811" s="154"/>
      <c r="AT1811" s="154"/>
      <c r="AU1811" s="154"/>
      <c r="AV1811" s="154"/>
      <c r="AW1811" s="154"/>
      <c r="AX1811" s="154"/>
      <c r="AY1811" s="154"/>
      <c r="AZ1811" s="154"/>
      <c r="BA1811" s="154"/>
      <c r="BB1811" s="154"/>
      <c r="BC1811" s="154"/>
      <c r="BD1811" s="154"/>
      <c r="BE1811" s="154"/>
      <c r="BF1811" s="154"/>
      <c r="BG1811" s="154"/>
      <c r="BH1811" s="154"/>
      <c r="BI1811" s="154"/>
      <c r="BJ1811" s="154"/>
      <c r="BK1811" s="154"/>
      <c r="BL1811" s="154"/>
      <c r="BM1811" s="154"/>
      <c r="BN1811" s="154"/>
      <c r="BO1811" s="154"/>
      <c r="BP1811" s="154"/>
      <c r="BQ1811" s="154"/>
      <c r="BR1811" s="154"/>
      <c r="BS1811" s="154"/>
      <c r="BT1811" s="154"/>
      <c r="BU1811" s="154"/>
      <c r="BV1811" s="154"/>
      <c r="BW1811" s="154"/>
      <c r="BX1811" s="154"/>
      <c r="BY1811" s="154"/>
      <c r="BZ1811" s="154"/>
      <c r="CA1811" s="154"/>
      <c r="CB1811" s="154"/>
      <c r="CC1811" s="154"/>
      <c r="CD1811" s="154"/>
      <c r="CE1811" s="154"/>
      <c r="CF1811" s="154"/>
      <c r="CG1811" s="154"/>
      <c r="CH1811" s="154"/>
      <c r="CI1811" s="154"/>
      <c r="CJ1811" s="154"/>
      <c r="CK1811" s="154"/>
      <c r="CL1811" s="154"/>
      <c r="CM1811" s="154"/>
      <c r="CN1811" s="154"/>
      <c r="CO1811" s="154"/>
      <c r="CP1811" s="154"/>
      <c r="CQ1811" s="154"/>
      <c r="CR1811" s="154"/>
      <c r="CS1811" s="154"/>
      <c r="CT1811" s="154"/>
      <c r="CU1811" s="154"/>
      <c r="CV1811" s="154"/>
      <c r="CW1811" s="154"/>
      <c r="CX1811" s="154"/>
      <c r="CY1811" s="154"/>
      <c r="CZ1811" s="154"/>
      <c r="DA1811" s="154"/>
      <c r="DB1811" s="154"/>
      <c r="DC1811" s="154"/>
      <c r="DD1811" s="154"/>
      <c r="DE1811" s="154"/>
      <c r="DF1811" s="154"/>
      <c r="DG1811" s="154"/>
      <c r="DH1811" s="154"/>
      <c r="DI1811" s="154"/>
      <c r="DJ1811" s="154"/>
      <c r="DK1811" s="154"/>
      <c r="DL1811" s="154"/>
      <c r="DM1811" s="154"/>
      <c r="DN1811" s="154"/>
      <c r="DO1811" s="154"/>
      <c r="DP1811" s="154"/>
      <c r="DQ1811" s="154"/>
      <c r="DR1811" s="154"/>
      <c r="DS1811" s="154"/>
      <c r="DT1811" s="154"/>
      <c r="DU1811" s="154"/>
      <c r="DV1811" s="154"/>
      <c r="DW1811" s="154"/>
      <c r="DX1811" s="154"/>
      <c r="DY1811" s="154"/>
      <c r="DZ1811" s="154"/>
      <c r="EA1811" s="154"/>
      <c r="EB1811" s="154"/>
      <c r="EC1811" s="154"/>
      <c r="ED1811" s="154"/>
      <c r="EE1811" s="154"/>
      <c r="EF1811" s="154"/>
      <c r="EG1811" s="154"/>
      <c r="EH1811" s="154"/>
      <c r="EI1811" s="154"/>
      <c r="EJ1811" s="154"/>
      <c r="EK1811" s="154"/>
      <c r="EL1811" s="154"/>
      <c r="EM1811" s="154"/>
      <c r="EN1811" s="154"/>
      <c r="EO1811" s="154"/>
      <c r="EP1811" s="154"/>
      <c r="EQ1811" s="154"/>
      <c r="ER1811" s="154"/>
      <c r="ES1811" s="154"/>
      <c r="ET1811" s="154"/>
      <c r="EU1811" s="154"/>
      <c r="EV1811" s="154"/>
    </row>
    <row r="1812" spans="32:152" ht="12.75">
      <c r="AF1812" s="154"/>
      <c r="AG1812" s="154"/>
      <c r="AH1812" s="154"/>
      <c r="AI1812" s="154"/>
      <c r="AJ1812" s="154"/>
      <c r="AK1812" s="154"/>
      <c r="AL1812" s="154"/>
      <c r="AM1812" s="154"/>
      <c r="AN1812" s="154"/>
      <c r="AO1812" s="154"/>
      <c r="AP1812" s="154"/>
      <c r="AQ1812" s="154"/>
      <c r="AR1812" s="154"/>
      <c r="AS1812" s="154"/>
      <c r="AT1812" s="154"/>
      <c r="AU1812" s="154"/>
      <c r="AV1812" s="154"/>
      <c r="AW1812" s="154"/>
      <c r="AX1812" s="154"/>
      <c r="AY1812" s="154"/>
      <c r="AZ1812" s="154"/>
      <c r="BA1812" s="154"/>
      <c r="BB1812" s="154"/>
      <c r="BC1812" s="154"/>
      <c r="BD1812" s="154"/>
      <c r="BE1812" s="154"/>
      <c r="BF1812" s="154"/>
      <c r="BG1812" s="154"/>
      <c r="BH1812" s="154"/>
      <c r="BI1812" s="154"/>
      <c r="BJ1812" s="154"/>
      <c r="BK1812" s="154"/>
      <c r="BL1812" s="154"/>
      <c r="BM1812" s="154"/>
      <c r="BN1812" s="154"/>
      <c r="BO1812" s="154"/>
      <c r="BP1812" s="154"/>
      <c r="BQ1812" s="154"/>
      <c r="BR1812" s="154"/>
      <c r="BS1812" s="154"/>
      <c r="BT1812" s="154"/>
      <c r="BU1812" s="154"/>
      <c r="BV1812" s="154"/>
      <c r="BW1812" s="154"/>
      <c r="BX1812" s="154"/>
      <c r="BY1812" s="154"/>
      <c r="BZ1812" s="154"/>
      <c r="CA1812" s="154"/>
      <c r="CB1812" s="154"/>
      <c r="CC1812" s="154"/>
      <c r="CD1812" s="154"/>
      <c r="CE1812" s="154"/>
      <c r="CF1812" s="154"/>
      <c r="CG1812" s="154"/>
      <c r="CH1812" s="154"/>
      <c r="CI1812" s="154"/>
      <c r="CJ1812" s="154"/>
      <c r="CK1812" s="154"/>
      <c r="CL1812" s="154"/>
      <c r="CM1812" s="154"/>
      <c r="CN1812" s="154"/>
      <c r="CO1812" s="154"/>
      <c r="CP1812" s="154"/>
      <c r="CQ1812" s="154"/>
      <c r="CR1812" s="154"/>
      <c r="CS1812" s="154"/>
      <c r="CT1812" s="154"/>
      <c r="CU1812" s="154"/>
      <c r="CV1812" s="154"/>
      <c r="CW1812" s="154"/>
      <c r="CX1812" s="154"/>
      <c r="CY1812" s="154"/>
      <c r="CZ1812" s="154"/>
      <c r="DA1812" s="154"/>
      <c r="DB1812" s="154"/>
      <c r="DC1812" s="154"/>
      <c r="DD1812" s="154"/>
      <c r="DE1812" s="154"/>
      <c r="DF1812" s="154"/>
      <c r="DG1812" s="154"/>
      <c r="DH1812" s="154"/>
      <c r="DI1812" s="154"/>
      <c r="DJ1812" s="154"/>
      <c r="DK1812" s="154"/>
      <c r="DL1812" s="154"/>
      <c r="DM1812" s="154"/>
      <c r="DN1812" s="154"/>
      <c r="DO1812" s="154"/>
      <c r="DP1812" s="154"/>
      <c r="DQ1812" s="154"/>
      <c r="DR1812" s="154"/>
      <c r="DS1812" s="154"/>
      <c r="DT1812" s="154"/>
      <c r="DU1812" s="154"/>
      <c r="DV1812" s="154"/>
      <c r="DW1812" s="154"/>
      <c r="DX1812" s="154"/>
      <c r="DY1812" s="154"/>
      <c r="DZ1812" s="154"/>
      <c r="EA1812" s="154"/>
      <c r="EB1812" s="154"/>
      <c r="EC1812" s="154"/>
      <c r="ED1812" s="154"/>
      <c r="EE1812" s="154"/>
      <c r="EF1812" s="154"/>
      <c r="EG1812" s="154"/>
      <c r="EH1812" s="154"/>
      <c r="EI1812" s="154"/>
      <c r="EJ1812" s="154"/>
      <c r="EK1812" s="154"/>
      <c r="EL1812" s="154"/>
      <c r="EM1812" s="154"/>
      <c r="EN1812" s="154"/>
      <c r="EO1812" s="154"/>
      <c r="EP1812" s="154"/>
      <c r="EQ1812" s="154"/>
      <c r="ER1812" s="154"/>
      <c r="ES1812" s="154"/>
      <c r="ET1812" s="154"/>
      <c r="EU1812" s="154"/>
      <c r="EV1812" s="154"/>
    </row>
    <row r="1813" spans="32:152" ht="12.75">
      <c r="AF1813" s="154"/>
      <c r="AG1813" s="154"/>
      <c r="AH1813" s="154"/>
      <c r="AI1813" s="154"/>
      <c r="AJ1813" s="154"/>
      <c r="AK1813" s="154"/>
      <c r="AL1813" s="154"/>
      <c r="AM1813" s="154"/>
      <c r="AN1813" s="154"/>
      <c r="AO1813" s="154"/>
      <c r="AP1813" s="154"/>
      <c r="AQ1813" s="154"/>
      <c r="AR1813" s="154"/>
      <c r="AS1813" s="154"/>
      <c r="AT1813" s="154"/>
      <c r="AU1813" s="154"/>
      <c r="AV1813" s="154"/>
      <c r="AW1813" s="154"/>
      <c r="AX1813" s="154"/>
      <c r="AY1813" s="154"/>
      <c r="AZ1813" s="154"/>
      <c r="BA1813" s="154"/>
      <c r="BB1813" s="154"/>
      <c r="BC1813" s="154"/>
      <c r="BD1813" s="154"/>
      <c r="BE1813" s="154"/>
      <c r="BF1813" s="154"/>
      <c r="BG1813" s="154"/>
      <c r="BH1813" s="154"/>
      <c r="BI1813" s="154"/>
      <c r="BJ1813" s="154"/>
      <c r="BK1813" s="154"/>
      <c r="BL1813" s="154"/>
      <c r="BM1813" s="154"/>
      <c r="BN1813" s="154"/>
      <c r="BO1813" s="154"/>
      <c r="BP1813" s="154"/>
      <c r="BQ1813" s="154"/>
      <c r="BR1813" s="154"/>
      <c r="BS1813" s="154"/>
      <c r="BT1813" s="154"/>
      <c r="BU1813" s="154"/>
      <c r="BV1813" s="154"/>
      <c r="BW1813" s="154"/>
      <c r="BX1813" s="154"/>
      <c r="BY1813" s="154"/>
      <c r="BZ1813" s="154"/>
      <c r="CA1813" s="154"/>
      <c r="CB1813" s="154"/>
      <c r="CC1813" s="154"/>
      <c r="CD1813" s="154"/>
      <c r="CE1813" s="154"/>
      <c r="CF1813" s="154"/>
      <c r="CG1813" s="154"/>
      <c r="CH1813" s="154"/>
      <c r="CI1813" s="154"/>
      <c r="CJ1813" s="154"/>
      <c r="CK1813" s="154"/>
      <c r="CL1813" s="154"/>
      <c r="CM1813" s="154"/>
      <c r="CN1813" s="154"/>
      <c r="CO1813" s="154"/>
      <c r="CP1813" s="154"/>
      <c r="CQ1813" s="154"/>
      <c r="CR1813" s="154"/>
      <c r="CS1813" s="154"/>
      <c r="CT1813" s="154"/>
      <c r="CU1813" s="154"/>
      <c r="CV1813" s="154"/>
      <c r="CW1813" s="154"/>
      <c r="CX1813" s="154"/>
      <c r="CY1813" s="154"/>
      <c r="CZ1813" s="154"/>
      <c r="DA1813" s="154"/>
      <c r="DB1813" s="154"/>
      <c r="DC1813" s="154"/>
      <c r="DD1813" s="154"/>
      <c r="DE1813" s="154"/>
      <c r="DF1813" s="154"/>
      <c r="DG1813" s="154"/>
      <c r="DH1813" s="154"/>
      <c r="DI1813" s="154"/>
      <c r="DJ1813" s="154"/>
      <c r="DK1813" s="154"/>
      <c r="DL1813" s="154"/>
      <c r="DM1813" s="154"/>
      <c r="DN1813" s="154"/>
      <c r="DO1813" s="154"/>
      <c r="DP1813" s="154"/>
      <c r="DQ1813" s="154"/>
      <c r="DR1813" s="154"/>
      <c r="DS1813" s="154"/>
      <c r="DT1813" s="154"/>
      <c r="DU1813" s="154"/>
      <c r="DV1813" s="154"/>
      <c r="DW1813" s="154"/>
      <c r="DX1813" s="154"/>
      <c r="DY1813" s="154"/>
      <c r="DZ1813" s="154"/>
      <c r="EA1813" s="154"/>
      <c r="EB1813" s="154"/>
      <c r="EC1813" s="154"/>
      <c r="ED1813" s="154"/>
      <c r="EE1813" s="154"/>
      <c r="EF1813" s="154"/>
      <c r="EG1813" s="154"/>
      <c r="EH1813" s="154"/>
      <c r="EI1813" s="154"/>
      <c r="EJ1813" s="154"/>
      <c r="EK1813" s="154"/>
      <c r="EL1813" s="154"/>
      <c r="EM1813" s="154"/>
      <c r="EN1813" s="154"/>
      <c r="EO1813" s="154"/>
      <c r="EP1813" s="154"/>
      <c r="EQ1813" s="154"/>
      <c r="ER1813" s="154"/>
      <c r="ES1813" s="154"/>
      <c r="ET1813" s="154"/>
      <c r="EU1813" s="154"/>
      <c r="EV1813" s="154"/>
    </row>
    <row r="1814" spans="32:152" ht="12.75">
      <c r="AF1814" s="154"/>
      <c r="AG1814" s="154"/>
      <c r="AH1814" s="154"/>
      <c r="AI1814" s="154"/>
      <c r="AJ1814" s="154"/>
      <c r="AK1814" s="154"/>
      <c r="AL1814" s="154"/>
      <c r="AM1814" s="154"/>
      <c r="AN1814" s="154"/>
      <c r="AO1814" s="154"/>
      <c r="AP1814" s="154"/>
      <c r="AQ1814" s="154"/>
      <c r="AR1814" s="154"/>
      <c r="AS1814" s="154"/>
      <c r="AT1814" s="154"/>
      <c r="AU1814" s="154"/>
      <c r="AV1814" s="154"/>
      <c r="AW1814" s="154"/>
      <c r="AX1814" s="154"/>
      <c r="AY1814" s="154"/>
      <c r="AZ1814" s="154"/>
      <c r="BA1814" s="154"/>
      <c r="BB1814" s="154"/>
      <c r="BC1814" s="154"/>
      <c r="BD1814" s="154"/>
      <c r="BE1814" s="154"/>
      <c r="BF1814" s="154"/>
      <c r="BG1814" s="154"/>
      <c r="BH1814" s="154"/>
      <c r="BI1814" s="154"/>
      <c r="BJ1814" s="154"/>
      <c r="BK1814" s="154"/>
      <c r="BL1814" s="154"/>
      <c r="BM1814" s="154"/>
      <c r="BN1814" s="154"/>
      <c r="BO1814" s="154"/>
      <c r="BP1814" s="154"/>
      <c r="BQ1814" s="154"/>
      <c r="BR1814" s="154"/>
      <c r="BS1814" s="154"/>
      <c r="BT1814" s="154"/>
      <c r="BU1814" s="154"/>
      <c r="BV1814" s="154"/>
      <c r="BW1814" s="154"/>
      <c r="BX1814" s="154"/>
      <c r="BY1814" s="154"/>
      <c r="BZ1814" s="154"/>
      <c r="CA1814" s="154"/>
      <c r="CB1814" s="154"/>
      <c r="CC1814" s="154"/>
      <c r="CD1814" s="154"/>
      <c r="CE1814" s="154"/>
      <c r="CF1814" s="154"/>
      <c r="CG1814" s="154"/>
      <c r="CH1814" s="154"/>
      <c r="CI1814" s="154"/>
      <c r="CJ1814" s="154"/>
      <c r="CK1814" s="154"/>
      <c r="CL1814" s="154"/>
      <c r="CM1814" s="154"/>
      <c r="CN1814" s="154"/>
      <c r="CO1814" s="154"/>
      <c r="CP1814" s="154"/>
      <c r="CQ1814" s="154"/>
      <c r="CR1814" s="154"/>
      <c r="CS1814" s="154"/>
      <c r="CT1814" s="154"/>
      <c r="CU1814" s="154"/>
      <c r="CV1814" s="154"/>
      <c r="CW1814" s="154"/>
      <c r="CX1814" s="154"/>
      <c r="CY1814" s="154"/>
      <c r="CZ1814" s="154"/>
      <c r="DA1814" s="154"/>
      <c r="DB1814" s="154"/>
      <c r="DC1814" s="154"/>
      <c r="DD1814" s="154"/>
      <c r="DE1814" s="154"/>
      <c r="DF1814" s="154"/>
      <c r="DG1814" s="154"/>
      <c r="DH1814" s="154"/>
      <c r="DI1814" s="154"/>
      <c r="DJ1814" s="154"/>
      <c r="DK1814" s="154"/>
      <c r="DL1814" s="154"/>
      <c r="DM1814" s="154"/>
      <c r="DN1814" s="154"/>
      <c r="DO1814" s="154"/>
      <c r="DP1814" s="154"/>
      <c r="DQ1814" s="154"/>
      <c r="DR1814" s="154"/>
      <c r="DS1814" s="154"/>
      <c r="DT1814" s="154"/>
      <c r="DU1814" s="154"/>
      <c r="DV1814" s="154"/>
      <c r="DW1814" s="154"/>
      <c r="DX1814" s="154"/>
      <c r="DY1814" s="154"/>
      <c r="DZ1814" s="154"/>
      <c r="EA1814" s="154"/>
      <c r="EB1814" s="154"/>
      <c r="EC1814" s="154"/>
      <c r="ED1814" s="154"/>
      <c r="EE1814" s="154"/>
      <c r="EF1814" s="154"/>
      <c r="EG1814" s="154"/>
      <c r="EH1814" s="154"/>
      <c r="EI1814" s="154"/>
      <c r="EJ1814" s="154"/>
      <c r="EK1814" s="154"/>
      <c r="EL1814" s="154"/>
      <c r="EM1814" s="154"/>
      <c r="EN1814" s="154"/>
      <c r="EO1814" s="154"/>
      <c r="EP1814" s="154"/>
      <c r="EQ1814" s="154"/>
      <c r="ER1814" s="154"/>
      <c r="ES1814" s="154"/>
      <c r="ET1814" s="154"/>
      <c r="EU1814" s="154"/>
      <c r="EV1814" s="154"/>
    </row>
    <row r="1815" spans="32:152" ht="12.75">
      <c r="AF1815" s="154"/>
      <c r="AG1815" s="154"/>
      <c r="AH1815" s="154"/>
      <c r="AI1815" s="154"/>
      <c r="AJ1815" s="154"/>
      <c r="AK1815" s="154"/>
      <c r="AL1815" s="154"/>
      <c r="AM1815" s="154"/>
      <c r="AN1815" s="154"/>
      <c r="AO1815" s="154"/>
      <c r="AP1815" s="154"/>
      <c r="AQ1815" s="154"/>
      <c r="AR1815" s="154"/>
      <c r="AS1815" s="154"/>
      <c r="AT1815" s="154"/>
      <c r="AU1815" s="154"/>
      <c r="AV1815" s="154"/>
      <c r="AW1815" s="154"/>
      <c r="AX1815" s="154"/>
      <c r="AY1815" s="154"/>
      <c r="AZ1815" s="154"/>
      <c r="BA1815" s="154"/>
      <c r="BB1815" s="154"/>
      <c r="BC1815" s="154"/>
      <c r="BD1815" s="154"/>
      <c r="BE1815" s="154"/>
      <c r="BF1815" s="154"/>
      <c r="BG1815" s="154"/>
      <c r="BH1815" s="154"/>
      <c r="BI1815" s="154"/>
      <c r="BJ1815" s="154"/>
      <c r="BK1815" s="154"/>
      <c r="BL1815" s="154"/>
      <c r="BM1815" s="154"/>
      <c r="BN1815" s="154"/>
      <c r="BO1815" s="154"/>
      <c r="BP1815" s="154"/>
      <c r="BQ1815" s="154"/>
      <c r="BR1815" s="154"/>
      <c r="BS1815" s="154"/>
      <c r="BT1815" s="154"/>
      <c r="BU1815" s="154"/>
      <c r="BV1815" s="154"/>
      <c r="BW1815" s="154"/>
      <c r="BX1815" s="154"/>
      <c r="BY1815" s="154"/>
      <c r="BZ1815" s="154"/>
      <c r="CA1815" s="154"/>
      <c r="CB1815" s="154"/>
      <c r="CC1815" s="154"/>
      <c r="CD1815" s="154"/>
      <c r="CE1815" s="154"/>
      <c r="CF1815" s="154"/>
      <c r="CG1815" s="154"/>
      <c r="CH1815" s="154"/>
      <c r="CI1815" s="154"/>
      <c r="CJ1815" s="154"/>
      <c r="CK1815" s="154"/>
      <c r="CL1815" s="154"/>
      <c r="CM1815" s="154"/>
      <c r="CN1815" s="154"/>
      <c r="CO1815" s="154"/>
      <c r="CP1815" s="154"/>
      <c r="CQ1815" s="154"/>
      <c r="CR1815" s="154"/>
      <c r="CS1815" s="154"/>
      <c r="CT1815" s="154"/>
      <c r="CU1815" s="154"/>
      <c r="CV1815" s="154"/>
      <c r="CW1815" s="154"/>
      <c r="CX1815" s="154"/>
      <c r="CY1815" s="154"/>
      <c r="CZ1815" s="154"/>
      <c r="DA1815" s="154"/>
      <c r="DB1815" s="154"/>
      <c r="DC1815" s="154"/>
      <c r="DD1815" s="154"/>
      <c r="DE1815" s="154"/>
      <c r="DF1815" s="154"/>
      <c r="DG1815" s="154"/>
      <c r="DH1815" s="154"/>
      <c r="DI1815" s="154"/>
      <c r="DJ1815" s="154"/>
      <c r="DK1815" s="154"/>
      <c r="DL1815" s="154"/>
      <c r="DM1815" s="154"/>
      <c r="DN1815" s="154"/>
      <c r="DO1815" s="154"/>
      <c r="DP1815" s="154"/>
      <c r="DQ1815" s="154"/>
      <c r="DR1815" s="154"/>
      <c r="DS1815" s="154"/>
      <c r="DT1815" s="154"/>
      <c r="DU1815" s="154"/>
      <c r="DV1815" s="154"/>
      <c r="DW1815" s="154"/>
      <c r="DX1815" s="154"/>
      <c r="DY1815" s="154"/>
      <c r="DZ1815" s="154"/>
      <c r="EA1815" s="154"/>
      <c r="EB1815" s="154"/>
      <c r="EC1815" s="154"/>
      <c r="ED1815" s="154"/>
      <c r="EE1815" s="154"/>
      <c r="EF1815" s="154"/>
      <c r="EG1815" s="154"/>
      <c r="EH1815" s="154"/>
      <c r="EI1815" s="154"/>
      <c r="EJ1815" s="154"/>
      <c r="EK1815" s="154"/>
      <c r="EL1815" s="154"/>
      <c r="EM1815" s="154"/>
      <c r="EN1815" s="154"/>
      <c r="EO1815" s="154"/>
      <c r="EP1815" s="154"/>
      <c r="EQ1815" s="154"/>
      <c r="ER1815" s="154"/>
      <c r="ES1815" s="154"/>
      <c r="ET1815" s="154"/>
      <c r="EU1815" s="154"/>
      <c r="EV1815" s="154"/>
    </row>
    <row r="1816" spans="32:152" ht="12.75">
      <c r="AF1816" s="154"/>
      <c r="AG1816" s="154"/>
      <c r="AH1816" s="154"/>
      <c r="AI1816" s="154"/>
      <c r="AJ1816" s="154"/>
      <c r="AK1816" s="154"/>
      <c r="AL1816" s="154"/>
      <c r="AM1816" s="154"/>
      <c r="AN1816" s="154"/>
      <c r="AO1816" s="154"/>
      <c r="AP1816" s="154"/>
      <c r="AQ1816" s="154"/>
      <c r="AR1816" s="154"/>
      <c r="AS1816" s="154"/>
      <c r="AT1816" s="154"/>
      <c r="AU1816" s="154"/>
      <c r="AV1816" s="154"/>
      <c r="AW1816" s="154"/>
      <c r="AX1816" s="154"/>
      <c r="AY1816" s="154"/>
      <c r="AZ1816" s="154"/>
      <c r="BA1816" s="154"/>
      <c r="BB1816" s="154"/>
      <c r="BC1816" s="154"/>
      <c r="BD1816" s="154"/>
      <c r="BE1816" s="154"/>
      <c r="BF1816" s="154"/>
      <c r="BG1816" s="154"/>
      <c r="BH1816" s="154"/>
      <c r="BI1816" s="154"/>
      <c r="BJ1816" s="154"/>
      <c r="BK1816" s="154"/>
      <c r="BL1816" s="154"/>
      <c r="BM1816" s="154"/>
      <c r="BN1816" s="154"/>
      <c r="BO1816" s="154"/>
      <c r="BP1816" s="154"/>
      <c r="BQ1816" s="154"/>
      <c r="BR1816" s="154"/>
      <c r="BS1816" s="154"/>
      <c r="BT1816" s="154"/>
      <c r="BU1816" s="154"/>
      <c r="BV1816" s="154"/>
      <c r="BW1816" s="154"/>
      <c r="BX1816" s="154"/>
      <c r="BY1816" s="154"/>
      <c r="BZ1816" s="154"/>
      <c r="CA1816" s="154"/>
      <c r="CB1816" s="154"/>
      <c r="CC1816" s="154"/>
      <c r="CD1816" s="154"/>
      <c r="CE1816" s="154"/>
      <c r="CF1816" s="154"/>
      <c r="CG1816" s="154"/>
      <c r="CH1816" s="154"/>
      <c r="CI1816" s="154"/>
      <c r="CJ1816" s="154"/>
      <c r="CK1816" s="154"/>
      <c r="CL1816" s="154"/>
      <c r="CM1816" s="154"/>
      <c r="CN1816" s="154"/>
      <c r="CO1816" s="154"/>
      <c r="CP1816" s="154"/>
      <c r="CQ1816" s="154"/>
      <c r="CR1816" s="154"/>
      <c r="CS1816" s="154"/>
      <c r="CT1816" s="154"/>
      <c r="CU1816" s="154"/>
      <c r="CV1816" s="154"/>
      <c r="CW1816" s="154"/>
      <c r="CX1816" s="154"/>
      <c r="CY1816" s="154"/>
      <c r="CZ1816" s="154"/>
      <c r="DA1816" s="154"/>
      <c r="DB1816" s="154"/>
      <c r="DC1816" s="154"/>
      <c r="DD1816" s="154"/>
      <c r="DE1816" s="154"/>
      <c r="DF1816" s="154"/>
      <c r="DG1816" s="154"/>
      <c r="DH1816" s="154"/>
      <c r="DI1816" s="154"/>
      <c r="DJ1816" s="154"/>
      <c r="DK1816" s="154"/>
      <c r="DL1816" s="154"/>
      <c r="DM1816" s="154"/>
      <c r="DN1816" s="154"/>
      <c r="DO1816" s="154"/>
      <c r="DP1816" s="154"/>
      <c r="DQ1816" s="154"/>
      <c r="DR1816" s="154"/>
      <c r="DS1816" s="154"/>
      <c r="DT1816" s="154"/>
      <c r="DU1816" s="154"/>
      <c r="DV1816" s="154"/>
      <c r="DW1816" s="154"/>
      <c r="DX1816" s="154"/>
      <c r="DY1816" s="154"/>
      <c r="DZ1816" s="154"/>
      <c r="EA1816" s="154"/>
      <c r="EB1816" s="154"/>
      <c r="EC1816" s="154"/>
      <c r="ED1816" s="154"/>
      <c r="EE1816" s="154"/>
      <c r="EF1816" s="154"/>
      <c r="EG1816" s="154"/>
      <c r="EH1816" s="154"/>
      <c r="EI1816" s="154"/>
      <c r="EJ1816" s="154"/>
      <c r="EK1816" s="154"/>
      <c r="EL1816" s="154"/>
      <c r="EM1816" s="154"/>
      <c r="EN1816" s="154"/>
      <c r="EO1816" s="154"/>
      <c r="EP1816" s="154"/>
      <c r="EQ1816" s="154"/>
      <c r="ER1816" s="154"/>
      <c r="ES1816" s="154"/>
      <c r="ET1816" s="154"/>
      <c r="EU1816" s="154"/>
      <c r="EV1816" s="154"/>
    </row>
    <row r="1817" spans="32:152" ht="12.75">
      <c r="AF1817" s="154"/>
      <c r="AG1817" s="154"/>
      <c r="AH1817" s="154"/>
      <c r="AI1817" s="154"/>
      <c r="AJ1817" s="154"/>
      <c r="AK1817" s="154"/>
      <c r="AL1817" s="154"/>
      <c r="AM1817" s="154"/>
      <c r="AN1817" s="154"/>
      <c r="AO1817" s="154"/>
      <c r="AP1817" s="154"/>
      <c r="AQ1817" s="154"/>
      <c r="AR1817" s="154"/>
      <c r="AS1817" s="154"/>
      <c r="AT1817" s="154"/>
      <c r="AU1817" s="154"/>
      <c r="AV1817" s="154"/>
      <c r="AW1817" s="154"/>
      <c r="AX1817" s="154"/>
      <c r="AY1817" s="154"/>
      <c r="AZ1817" s="154"/>
      <c r="BA1817" s="154"/>
      <c r="BB1817" s="154"/>
      <c r="BC1817" s="154"/>
      <c r="BD1817" s="154"/>
      <c r="BE1817" s="154"/>
      <c r="BF1817" s="154"/>
      <c r="BG1817" s="154"/>
      <c r="BH1817" s="154"/>
      <c r="BI1817" s="154"/>
      <c r="BJ1817" s="154"/>
      <c r="BK1817" s="154"/>
      <c r="BL1817" s="154"/>
      <c r="BM1817" s="154"/>
      <c r="BN1817" s="154"/>
      <c r="BO1817" s="154"/>
      <c r="BP1817" s="154"/>
      <c r="BQ1817" s="154"/>
      <c r="BR1817" s="154"/>
      <c r="BS1817" s="154"/>
      <c r="BT1817" s="154"/>
      <c r="BU1817" s="154"/>
      <c r="BV1817" s="154"/>
      <c r="BW1817" s="154"/>
      <c r="BX1817" s="154"/>
      <c r="BY1817" s="154"/>
      <c r="BZ1817" s="154"/>
      <c r="CA1817" s="154"/>
      <c r="CB1817" s="154"/>
      <c r="CC1817" s="154"/>
      <c r="CD1817" s="154"/>
      <c r="CE1817" s="154"/>
      <c r="CF1817" s="154"/>
      <c r="CG1817" s="154"/>
      <c r="CH1817" s="154"/>
      <c r="CI1817" s="154"/>
      <c r="CJ1817" s="154"/>
      <c r="CK1817" s="154"/>
      <c r="CL1817" s="154"/>
      <c r="CM1817" s="154"/>
      <c r="CN1817" s="154"/>
      <c r="CO1817" s="154"/>
      <c r="CP1817" s="154"/>
      <c r="CQ1817" s="154"/>
      <c r="CR1817" s="154"/>
      <c r="CS1817" s="154"/>
      <c r="CT1817" s="154"/>
      <c r="CU1817" s="154"/>
      <c r="CV1817" s="154"/>
      <c r="CW1817" s="154"/>
      <c r="CX1817" s="154"/>
      <c r="CY1817" s="154"/>
      <c r="CZ1817" s="154"/>
      <c r="DA1817" s="154"/>
      <c r="DB1817" s="154"/>
      <c r="DC1817" s="154"/>
      <c r="DD1817" s="154"/>
      <c r="DE1817" s="154"/>
      <c r="DF1817" s="154"/>
      <c r="DG1817" s="154"/>
      <c r="DH1817" s="154"/>
      <c r="DI1817" s="154"/>
      <c r="DJ1817" s="154"/>
      <c r="DK1817" s="154"/>
      <c r="DL1817" s="154"/>
      <c r="DM1817" s="154"/>
      <c r="DN1817" s="154"/>
      <c r="DO1817" s="154"/>
      <c r="DP1817" s="154"/>
      <c r="DQ1817" s="154"/>
      <c r="DR1817" s="154"/>
      <c r="DS1817" s="154"/>
      <c r="DT1817" s="154"/>
      <c r="DU1817" s="154"/>
      <c r="DV1817" s="154"/>
      <c r="DW1817" s="154"/>
      <c r="DX1817" s="154"/>
      <c r="DY1817" s="154"/>
      <c r="DZ1817" s="154"/>
      <c r="EA1817" s="154"/>
      <c r="EB1817" s="154"/>
      <c r="EC1817" s="154"/>
      <c r="ED1817" s="154"/>
      <c r="EE1817" s="154"/>
      <c r="EF1817" s="154"/>
      <c r="EG1817" s="154"/>
      <c r="EH1817" s="154"/>
      <c r="EI1817" s="154"/>
      <c r="EJ1817" s="154"/>
      <c r="EK1817" s="154"/>
      <c r="EL1817" s="154"/>
      <c r="EM1817" s="154"/>
      <c r="EN1817" s="154"/>
      <c r="EO1817" s="154"/>
      <c r="EP1817" s="154"/>
      <c r="EQ1817" s="154"/>
      <c r="ER1817" s="154"/>
      <c r="ES1817" s="154"/>
      <c r="ET1817" s="154"/>
      <c r="EU1817" s="154"/>
      <c r="EV1817" s="154"/>
    </row>
    <row r="1818" spans="32:152" ht="12.75">
      <c r="AF1818" s="154"/>
      <c r="AG1818" s="154"/>
      <c r="AH1818" s="154"/>
      <c r="AI1818" s="154"/>
      <c r="AJ1818" s="154"/>
      <c r="AK1818" s="154"/>
      <c r="AL1818" s="154"/>
      <c r="AM1818" s="154"/>
      <c r="AN1818" s="154"/>
      <c r="AO1818" s="154"/>
      <c r="AP1818" s="154"/>
      <c r="AQ1818" s="154"/>
      <c r="AR1818" s="154"/>
      <c r="AS1818" s="154"/>
      <c r="AT1818" s="154"/>
      <c r="AU1818" s="154"/>
      <c r="AV1818" s="154"/>
      <c r="AW1818" s="154"/>
      <c r="AX1818" s="154"/>
      <c r="AY1818" s="154"/>
      <c r="AZ1818" s="154"/>
      <c r="BA1818" s="154"/>
      <c r="BB1818" s="154"/>
      <c r="BC1818" s="154"/>
      <c r="BD1818" s="154"/>
      <c r="BE1818" s="154"/>
      <c r="BF1818" s="154"/>
      <c r="BG1818" s="154"/>
      <c r="BH1818" s="154"/>
      <c r="BI1818" s="154"/>
      <c r="BJ1818" s="154"/>
      <c r="BK1818" s="154"/>
      <c r="BL1818" s="154"/>
      <c r="BM1818" s="154"/>
      <c r="BN1818" s="154"/>
      <c r="BO1818" s="154"/>
      <c r="BP1818" s="154"/>
      <c r="BQ1818" s="154"/>
      <c r="BR1818" s="154"/>
      <c r="BS1818" s="154"/>
      <c r="BT1818" s="154"/>
      <c r="BU1818" s="154"/>
      <c r="BV1818" s="154"/>
      <c r="BW1818" s="154"/>
      <c r="BX1818" s="154"/>
      <c r="BY1818" s="154"/>
      <c r="BZ1818" s="154"/>
      <c r="CA1818" s="154"/>
      <c r="CB1818" s="154"/>
      <c r="CC1818" s="154"/>
      <c r="CD1818" s="154"/>
      <c r="CE1818" s="154"/>
      <c r="CF1818" s="154"/>
      <c r="CG1818" s="154"/>
      <c r="CH1818" s="154"/>
      <c r="CI1818" s="154"/>
      <c r="CJ1818" s="154"/>
      <c r="CK1818" s="154"/>
      <c r="CL1818" s="154"/>
      <c r="CM1818" s="154"/>
      <c r="CN1818" s="154"/>
      <c r="CO1818" s="154"/>
      <c r="CP1818" s="154"/>
      <c r="CQ1818" s="154"/>
      <c r="CR1818" s="154"/>
      <c r="CS1818" s="154"/>
      <c r="CT1818" s="154"/>
      <c r="CU1818" s="154"/>
      <c r="CV1818" s="154"/>
      <c r="CW1818" s="154"/>
      <c r="CX1818" s="154"/>
      <c r="CY1818" s="154"/>
      <c r="CZ1818" s="154"/>
      <c r="DA1818" s="154"/>
      <c r="DB1818" s="154"/>
      <c r="DC1818" s="154"/>
      <c r="DD1818" s="154"/>
      <c r="DE1818" s="154"/>
      <c r="DF1818" s="154"/>
      <c r="DG1818" s="154"/>
      <c r="DH1818" s="154"/>
      <c r="DI1818" s="154"/>
      <c r="DJ1818" s="154"/>
      <c r="DK1818" s="154"/>
      <c r="DL1818" s="154"/>
      <c r="DM1818" s="154"/>
      <c r="DN1818" s="154"/>
      <c r="DO1818" s="154"/>
      <c r="DP1818" s="154"/>
      <c r="DQ1818" s="154"/>
      <c r="DR1818" s="154"/>
      <c r="DS1818" s="154"/>
      <c r="DT1818" s="154"/>
      <c r="DU1818" s="154"/>
      <c r="DV1818" s="154"/>
      <c r="DW1818" s="154"/>
      <c r="DX1818" s="154"/>
      <c r="DY1818" s="154"/>
      <c r="DZ1818" s="154"/>
      <c r="EA1818" s="154"/>
      <c r="EB1818" s="154"/>
      <c r="EC1818" s="154"/>
      <c r="ED1818" s="154"/>
      <c r="EE1818" s="154"/>
      <c r="EF1818" s="154"/>
      <c r="EG1818" s="154"/>
      <c r="EH1818" s="154"/>
      <c r="EI1818" s="154"/>
      <c r="EJ1818" s="154"/>
      <c r="EK1818" s="154"/>
      <c r="EL1818" s="154"/>
      <c r="EM1818" s="154"/>
      <c r="EN1818" s="154"/>
      <c r="EO1818" s="154"/>
      <c r="EP1818" s="154"/>
      <c r="EQ1818" s="154"/>
      <c r="ER1818" s="154"/>
      <c r="ES1818" s="154"/>
      <c r="ET1818" s="154"/>
      <c r="EU1818" s="154"/>
      <c r="EV1818" s="154"/>
    </row>
    <row r="1819" spans="32:152" ht="12.75">
      <c r="AF1819" s="154"/>
      <c r="AG1819" s="154"/>
      <c r="AH1819" s="154"/>
      <c r="AI1819" s="154"/>
      <c r="AJ1819" s="154"/>
      <c r="AK1819" s="154"/>
      <c r="AL1819" s="154"/>
      <c r="AM1819" s="154"/>
      <c r="AN1819" s="154"/>
      <c r="AO1819" s="154"/>
      <c r="AP1819" s="154"/>
      <c r="AQ1819" s="154"/>
      <c r="AR1819" s="154"/>
      <c r="AS1819" s="154"/>
      <c r="AT1819" s="154"/>
      <c r="AU1819" s="154"/>
      <c r="AV1819" s="154"/>
      <c r="AW1819" s="154"/>
      <c r="AX1819" s="154"/>
      <c r="AY1819" s="154"/>
      <c r="AZ1819" s="154"/>
      <c r="BA1819" s="154"/>
      <c r="BB1819" s="154"/>
      <c r="BC1819" s="154"/>
      <c r="BD1819" s="154"/>
      <c r="BE1819" s="154"/>
      <c r="BF1819" s="154"/>
      <c r="BG1819" s="154"/>
      <c r="BH1819" s="154"/>
      <c r="BI1819" s="154"/>
      <c r="BJ1819" s="154"/>
      <c r="BK1819" s="154"/>
      <c r="BL1819" s="154"/>
      <c r="BM1819" s="154"/>
      <c r="BN1819" s="154"/>
      <c r="BO1819" s="154"/>
      <c r="BP1819" s="154"/>
      <c r="BQ1819" s="154"/>
      <c r="BR1819" s="154"/>
      <c r="BS1819" s="154"/>
      <c r="BT1819" s="154"/>
      <c r="BU1819" s="154"/>
      <c r="BV1819" s="154"/>
      <c r="BW1819" s="154"/>
      <c r="BX1819" s="154"/>
      <c r="BY1819" s="154"/>
      <c r="BZ1819" s="154"/>
      <c r="CA1819" s="154"/>
      <c r="CB1819" s="154"/>
      <c r="CC1819" s="154"/>
      <c r="CD1819" s="154"/>
      <c r="CE1819" s="154"/>
      <c r="CF1819" s="154"/>
      <c r="CG1819" s="154"/>
      <c r="CH1819" s="154"/>
      <c r="CI1819" s="154"/>
      <c r="CJ1819" s="154"/>
      <c r="CK1819" s="154"/>
      <c r="CL1819" s="154"/>
      <c r="CM1819" s="154"/>
      <c r="CN1819" s="154"/>
      <c r="CO1819" s="154"/>
      <c r="CP1819" s="154"/>
      <c r="CQ1819" s="154"/>
      <c r="CR1819" s="154"/>
      <c r="CS1819" s="154"/>
      <c r="CT1819" s="154"/>
      <c r="CU1819" s="154"/>
      <c r="CV1819" s="154"/>
      <c r="CW1819" s="154"/>
      <c r="CX1819" s="154"/>
      <c r="CY1819" s="154"/>
      <c r="CZ1819" s="154"/>
      <c r="DA1819" s="154"/>
      <c r="DB1819" s="154"/>
      <c r="DC1819" s="154"/>
      <c r="DD1819" s="154"/>
      <c r="DE1819" s="154"/>
      <c r="DF1819" s="154"/>
      <c r="DG1819" s="154"/>
      <c r="DH1819" s="154"/>
      <c r="DI1819" s="154"/>
      <c r="DJ1819" s="154"/>
      <c r="DK1819" s="154"/>
      <c r="DL1819" s="154"/>
      <c r="DM1819" s="154"/>
      <c r="DN1819" s="154"/>
      <c r="DO1819" s="154"/>
      <c r="DP1819" s="154"/>
      <c r="DQ1819" s="154"/>
      <c r="DR1819" s="154"/>
      <c r="DS1819" s="154"/>
      <c r="DT1819" s="154"/>
      <c r="DU1819" s="154"/>
      <c r="DV1819" s="154"/>
      <c r="DW1819" s="154"/>
      <c r="DX1819" s="154"/>
      <c r="DY1819" s="154"/>
      <c r="DZ1819" s="154"/>
      <c r="EA1819" s="154"/>
      <c r="EB1819" s="154"/>
      <c r="EC1819" s="154"/>
      <c r="ED1819" s="154"/>
      <c r="EE1819" s="154"/>
      <c r="EF1819" s="154"/>
      <c r="EG1819" s="154"/>
      <c r="EH1819" s="154"/>
      <c r="EI1819" s="154"/>
      <c r="EJ1819" s="154"/>
      <c r="EK1819" s="154"/>
      <c r="EL1819" s="154"/>
      <c r="EM1819" s="154"/>
      <c r="EN1819" s="154"/>
      <c r="EO1819" s="154"/>
      <c r="EP1819" s="154"/>
      <c r="EQ1819" s="154"/>
      <c r="ER1819" s="154"/>
      <c r="ES1819" s="154"/>
      <c r="ET1819" s="154"/>
      <c r="EU1819" s="154"/>
      <c r="EV1819" s="154"/>
    </row>
    <row r="1820" spans="32:152" ht="12.75">
      <c r="AF1820" s="154"/>
      <c r="AG1820" s="154"/>
      <c r="AH1820" s="154"/>
      <c r="AI1820" s="154"/>
      <c r="AJ1820" s="154"/>
      <c r="AK1820" s="154"/>
      <c r="AL1820" s="154"/>
      <c r="AM1820" s="154"/>
      <c r="AN1820" s="154"/>
      <c r="AO1820" s="154"/>
      <c r="AP1820" s="154"/>
      <c r="AQ1820" s="154"/>
      <c r="AR1820" s="154"/>
      <c r="AS1820" s="154"/>
      <c r="AT1820" s="154"/>
      <c r="AU1820" s="154"/>
      <c r="AV1820" s="154"/>
      <c r="AW1820" s="154"/>
      <c r="AX1820" s="154"/>
      <c r="AY1820" s="154"/>
      <c r="AZ1820" s="154"/>
      <c r="BA1820" s="154"/>
      <c r="BB1820" s="154"/>
      <c r="BC1820" s="154"/>
      <c r="BD1820" s="154"/>
      <c r="BE1820" s="154"/>
      <c r="BF1820" s="154"/>
      <c r="BG1820" s="154"/>
      <c r="BH1820" s="154"/>
      <c r="BI1820" s="154"/>
      <c r="BJ1820" s="154"/>
      <c r="BK1820" s="154"/>
      <c r="BL1820" s="154"/>
      <c r="BM1820" s="154"/>
      <c r="BN1820" s="154"/>
      <c r="BO1820" s="154"/>
      <c r="BP1820" s="154"/>
      <c r="BQ1820" s="154"/>
      <c r="BR1820" s="154"/>
      <c r="BS1820" s="154"/>
      <c r="BT1820" s="154"/>
      <c r="BU1820" s="154"/>
      <c r="BV1820" s="154"/>
      <c r="BW1820" s="154"/>
      <c r="BX1820" s="154"/>
      <c r="BY1820" s="154"/>
      <c r="BZ1820" s="154"/>
      <c r="CA1820" s="154"/>
      <c r="CB1820" s="154"/>
      <c r="CC1820" s="154"/>
      <c r="CD1820" s="154"/>
      <c r="CE1820" s="154"/>
      <c r="CF1820" s="154"/>
      <c r="CG1820" s="154"/>
      <c r="CH1820" s="154"/>
      <c r="CI1820" s="154"/>
      <c r="CJ1820" s="154"/>
      <c r="CK1820" s="154"/>
      <c r="CL1820" s="154"/>
      <c r="CM1820" s="154"/>
      <c r="CN1820" s="154"/>
      <c r="CO1820" s="154"/>
      <c r="CP1820" s="154"/>
      <c r="CQ1820" s="154"/>
      <c r="CR1820" s="154"/>
      <c r="CS1820" s="154"/>
      <c r="CT1820" s="154"/>
      <c r="CU1820" s="154"/>
      <c r="CV1820" s="154"/>
      <c r="CW1820" s="154"/>
      <c r="CX1820" s="154"/>
      <c r="CY1820" s="154"/>
      <c r="CZ1820" s="154"/>
      <c r="DA1820" s="154"/>
      <c r="DB1820" s="154"/>
      <c r="DC1820" s="154"/>
      <c r="DD1820" s="154"/>
      <c r="DE1820" s="154"/>
      <c r="DF1820" s="154"/>
      <c r="DG1820" s="154"/>
      <c r="DH1820" s="154"/>
      <c r="DI1820" s="154"/>
      <c r="DJ1820" s="154"/>
      <c r="DK1820" s="154"/>
      <c r="DL1820" s="154"/>
      <c r="DM1820" s="154"/>
      <c r="DN1820" s="154"/>
      <c r="DO1820" s="154"/>
      <c r="DP1820" s="154"/>
      <c r="DQ1820" s="154"/>
      <c r="DR1820" s="154"/>
      <c r="DS1820" s="154"/>
      <c r="DT1820" s="154"/>
      <c r="DU1820" s="154"/>
      <c r="DV1820" s="154"/>
      <c r="DW1820" s="154"/>
      <c r="DX1820" s="154"/>
      <c r="DY1820" s="154"/>
      <c r="DZ1820" s="154"/>
      <c r="EA1820" s="154"/>
      <c r="EB1820" s="154"/>
      <c r="EC1820" s="154"/>
      <c r="ED1820" s="154"/>
      <c r="EE1820" s="154"/>
      <c r="EF1820" s="154"/>
      <c r="EG1820" s="154"/>
      <c r="EH1820" s="154"/>
      <c r="EI1820" s="154"/>
      <c r="EJ1820" s="154"/>
      <c r="EK1820" s="154"/>
      <c r="EL1820" s="154"/>
      <c r="EM1820" s="154"/>
      <c r="EN1820" s="154"/>
      <c r="EO1820" s="154"/>
      <c r="EP1820" s="154"/>
      <c r="EQ1820" s="154"/>
      <c r="ER1820" s="154"/>
      <c r="ES1820" s="154"/>
      <c r="ET1820" s="154"/>
      <c r="EU1820" s="154"/>
      <c r="EV1820" s="154"/>
    </row>
    <row r="1821" spans="32:152" ht="12.75">
      <c r="AF1821" s="154"/>
      <c r="AG1821" s="154"/>
      <c r="AH1821" s="154"/>
      <c r="AI1821" s="154"/>
      <c r="AJ1821" s="154"/>
      <c r="AK1821" s="154"/>
      <c r="AL1821" s="154"/>
      <c r="AM1821" s="154"/>
      <c r="AN1821" s="154"/>
      <c r="AO1821" s="154"/>
      <c r="AP1821" s="154"/>
      <c r="AQ1821" s="154"/>
      <c r="AR1821" s="154"/>
      <c r="AS1821" s="154"/>
      <c r="AT1821" s="154"/>
      <c r="AU1821" s="154"/>
      <c r="AV1821" s="154"/>
      <c r="AW1821" s="154"/>
      <c r="AX1821" s="154"/>
      <c r="AY1821" s="154"/>
      <c r="AZ1821" s="154"/>
      <c r="BA1821" s="154"/>
      <c r="BB1821" s="154"/>
      <c r="BC1821" s="154"/>
      <c r="BD1821" s="154"/>
      <c r="BE1821" s="154"/>
      <c r="BF1821" s="154"/>
      <c r="BG1821" s="154"/>
      <c r="BH1821" s="154"/>
      <c r="BI1821" s="154"/>
      <c r="BJ1821" s="154"/>
      <c r="BK1821" s="154"/>
      <c r="BL1821" s="154"/>
      <c r="BM1821" s="154"/>
      <c r="BN1821" s="154"/>
      <c r="BO1821" s="154"/>
      <c r="BP1821" s="154"/>
      <c r="BQ1821" s="154"/>
      <c r="BR1821" s="154"/>
      <c r="BS1821" s="154"/>
      <c r="BT1821" s="154"/>
      <c r="BU1821" s="154"/>
      <c r="BV1821" s="154"/>
      <c r="BW1821" s="154"/>
      <c r="BX1821" s="154"/>
      <c r="BY1821" s="154"/>
      <c r="BZ1821" s="154"/>
      <c r="CA1821" s="154"/>
      <c r="CB1821" s="154"/>
      <c r="CC1821" s="154"/>
      <c r="CD1821" s="154"/>
      <c r="CE1821" s="154"/>
      <c r="CF1821" s="154"/>
      <c r="CG1821" s="154"/>
      <c r="CH1821" s="154"/>
      <c r="CI1821" s="154"/>
      <c r="CJ1821" s="154"/>
      <c r="CK1821" s="154"/>
      <c r="CL1821" s="154"/>
      <c r="CM1821" s="154"/>
      <c r="CN1821" s="154"/>
      <c r="CO1821" s="154"/>
      <c r="CP1821" s="154"/>
      <c r="CQ1821" s="154"/>
      <c r="CR1821" s="154"/>
      <c r="CS1821" s="154"/>
      <c r="CT1821" s="154"/>
      <c r="CU1821" s="154"/>
      <c r="CV1821" s="154"/>
      <c r="CW1821" s="154"/>
      <c r="CX1821" s="154"/>
      <c r="CY1821" s="154"/>
      <c r="CZ1821" s="154"/>
      <c r="DA1821" s="154"/>
      <c r="DB1821" s="154"/>
      <c r="DC1821" s="154"/>
      <c r="DD1821" s="154"/>
      <c r="DE1821" s="154"/>
      <c r="DF1821" s="154"/>
      <c r="DG1821" s="154"/>
      <c r="DH1821" s="154"/>
      <c r="DI1821" s="154"/>
      <c r="DJ1821" s="154"/>
      <c r="DK1821" s="154"/>
      <c r="DL1821" s="154"/>
      <c r="DM1821" s="154"/>
      <c r="DN1821" s="154"/>
      <c r="DO1821" s="154"/>
      <c r="DP1821" s="154"/>
      <c r="DQ1821" s="154"/>
      <c r="DR1821" s="154"/>
      <c r="DS1821" s="154"/>
      <c r="DT1821" s="154"/>
      <c r="DU1821" s="154"/>
      <c r="DV1821" s="154"/>
      <c r="DW1821" s="154"/>
      <c r="DX1821" s="154"/>
      <c r="DY1821" s="154"/>
      <c r="DZ1821" s="154"/>
      <c r="EA1821" s="154"/>
      <c r="EB1821" s="154"/>
      <c r="EC1821" s="154"/>
      <c r="ED1821" s="154"/>
      <c r="EE1821" s="154"/>
      <c r="EF1821" s="154"/>
      <c r="EG1821" s="154"/>
      <c r="EH1821" s="154"/>
      <c r="EI1821" s="154"/>
      <c r="EJ1821" s="154"/>
      <c r="EK1821" s="154"/>
      <c r="EL1821" s="154"/>
      <c r="EM1821" s="154"/>
      <c r="EN1821" s="154"/>
      <c r="EO1821" s="154"/>
      <c r="EP1821" s="154"/>
      <c r="EQ1821" s="154"/>
      <c r="ER1821" s="154"/>
      <c r="ES1821" s="154"/>
      <c r="ET1821" s="154"/>
      <c r="EU1821" s="154"/>
      <c r="EV1821" s="154"/>
    </row>
    <row r="1822" spans="32:152" ht="12.75">
      <c r="AF1822" s="154"/>
      <c r="AG1822" s="154"/>
      <c r="AH1822" s="154"/>
      <c r="AI1822" s="154"/>
      <c r="AJ1822" s="154"/>
      <c r="AK1822" s="154"/>
      <c r="AL1822" s="154"/>
      <c r="AM1822" s="154"/>
      <c r="AN1822" s="154"/>
      <c r="AO1822" s="154"/>
      <c r="AP1822" s="154"/>
      <c r="AQ1822" s="154"/>
      <c r="AR1822" s="154"/>
      <c r="AS1822" s="154"/>
      <c r="AT1822" s="154"/>
      <c r="AU1822" s="154"/>
      <c r="AV1822" s="154"/>
      <c r="AW1822" s="154"/>
      <c r="AX1822" s="154"/>
      <c r="AY1822" s="154"/>
      <c r="AZ1822" s="154"/>
      <c r="BA1822" s="154"/>
      <c r="BB1822" s="154"/>
      <c r="BC1822" s="154"/>
      <c r="BD1822" s="154"/>
      <c r="BE1822" s="154"/>
      <c r="BF1822" s="154"/>
      <c r="BG1822" s="154"/>
      <c r="BH1822" s="154"/>
      <c r="BI1822" s="154"/>
      <c r="BJ1822" s="154"/>
      <c r="BK1822" s="154"/>
      <c r="BL1822" s="154"/>
      <c r="BM1822" s="154"/>
      <c r="BN1822" s="154"/>
      <c r="BO1822" s="154"/>
      <c r="BP1822" s="154"/>
      <c r="BQ1822" s="154"/>
      <c r="BR1822" s="154"/>
      <c r="BS1822" s="154"/>
      <c r="BT1822" s="154"/>
      <c r="BU1822" s="154"/>
      <c r="BV1822" s="154"/>
      <c r="BW1822" s="154"/>
      <c r="BX1822" s="154"/>
      <c r="BY1822" s="154"/>
      <c r="BZ1822" s="154"/>
      <c r="CA1822" s="154"/>
      <c r="CB1822" s="154"/>
      <c r="CC1822" s="154"/>
      <c r="CD1822" s="154"/>
      <c r="CE1822" s="154"/>
      <c r="CF1822" s="154"/>
      <c r="CG1822" s="154"/>
      <c r="CH1822" s="154"/>
      <c r="CI1822" s="154"/>
      <c r="CJ1822" s="154"/>
      <c r="CK1822" s="154"/>
      <c r="CL1822" s="154"/>
      <c r="CM1822" s="154"/>
      <c r="CN1822" s="154"/>
      <c r="CO1822" s="154"/>
      <c r="CP1822" s="154"/>
      <c r="CQ1822" s="154"/>
      <c r="CR1822" s="154"/>
      <c r="CS1822" s="154"/>
      <c r="CT1822" s="154"/>
      <c r="CU1822" s="154"/>
      <c r="CV1822" s="154"/>
      <c r="CW1822" s="154"/>
      <c r="CX1822" s="154"/>
      <c r="CY1822" s="154"/>
      <c r="CZ1822" s="154"/>
      <c r="DA1822" s="154"/>
      <c r="DB1822" s="154"/>
      <c r="DC1822" s="154"/>
      <c r="DD1822" s="154"/>
      <c r="DE1822" s="154"/>
      <c r="DF1822" s="154"/>
      <c r="DG1822" s="154"/>
      <c r="DH1822" s="154"/>
      <c r="DI1822" s="154"/>
      <c r="DJ1822" s="154"/>
      <c r="DK1822" s="154"/>
      <c r="DL1822" s="154"/>
      <c r="DM1822" s="154"/>
      <c r="DN1822" s="154"/>
      <c r="DO1822" s="154"/>
      <c r="DP1822" s="154"/>
      <c r="DQ1822" s="154"/>
      <c r="DR1822" s="154"/>
      <c r="DS1822" s="154"/>
      <c r="DT1822" s="154"/>
      <c r="DU1822" s="154"/>
      <c r="DV1822" s="154"/>
      <c r="DW1822" s="154"/>
      <c r="DX1822" s="154"/>
      <c r="DY1822" s="154"/>
      <c r="DZ1822" s="154"/>
      <c r="EA1822" s="154"/>
      <c r="EB1822" s="154"/>
      <c r="EC1822" s="154"/>
      <c r="ED1822" s="154"/>
      <c r="EE1822" s="154"/>
      <c r="EF1822" s="154"/>
      <c r="EG1822" s="154"/>
      <c r="EH1822" s="154"/>
      <c r="EI1822" s="154"/>
      <c r="EJ1822" s="154"/>
      <c r="EK1822" s="154"/>
      <c r="EL1822" s="154"/>
      <c r="EM1822" s="154"/>
      <c r="EN1822" s="154"/>
      <c r="EO1822" s="154"/>
      <c r="EP1822" s="154"/>
      <c r="EQ1822" s="154"/>
      <c r="ER1822" s="154"/>
      <c r="ES1822" s="154"/>
      <c r="ET1822" s="154"/>
      <c r="EU1822" s="154"/>
      <c r="EV1822" s="154"/>
    </row>
    <row r="1823" spans="32:152" ht="12.75">
      <c r="AF1823" s="154"/>
      <c r="AG1823" s="154"/>
      <c r="AH1823" s="154"/>
      <c r="AI1823" s="154"/>
      <c r="AJ1823" s="154"/>
      <c r="AK1823" s="154"/>
      <c r="AL1823" s="154"/>
      <c r="AM1823" s="154"/>
      <c r="AN1823" s="154"/>
      <c r="AO1823" s="154"/>
      <c r="AP1823" s="154"/>
      <c r="AQ1823" s="154"/>
      <c r="AR1823" s="154"/>
      <c r="AS1823" s="154"/>
      <c r="AT1823" s="154"/>
      <c r="AU1823" s="154"/>
      <c r="AV1823" s="154"/>
      <c r="AW1823" s="154"/>
      <c r="AX1823" s="154"/>
      <c r="AY1823" s="154"/>
      <c r="AZ1823" s="154"/>
      <c r="BA1823" s="154"/>
      <c r="BB1823" s="154"/>
      <c r="BC1823" s="154"/>
      <c r="BD1823" s="154"/>
      <c r="BE1823" s="154"/>
      <c r="BF1823" s="154"/>
      <c r="BG1823" s="154"/>
      <c r="BH1823" s="154"/>
      <c r="BI1823" s="154"/>
      <c r="BJ1823" s="154"/>
      <c r="BK1823" s="154"/>
      <c r="BL1823" s="154"/>
      <c r="BM1823" s="154"/>
      <c r="BN1823" s="154"/>
      <c r="BO1823" s="154"/>
      <c r="BP1823" s="154"/>
      <c r="BQ1823" s="154"/>
      <c r="BR1823" s="154"/>
      <c r="BS1823" s="154"/>
      <c r="BT1823" s="154"/>
      <c r="BU1823" s="154"/>
      <c r="BV1823" s="154"/>
      <c r="BW1823" s="154"/>
      <c r="BX1823" s="154"/>
      <c r="BY1823" s="154"/>
      <c r="BZ1823" s="154"/>
      <c r="CA1823" s="154"/>
      <c r="CB1823" s="154"/>
      <c r="CC1823" s="154"/>
      <c r="CD1823" s="154"/>
      <c r="CE1823" s="154"/>
      <c r="CF1823" s="154"/>
      <c r="CG1823" s="154"/>
      <c r="CH1823" s="154"/>
      <c r="CI1823" s="154"/>
      <c r="CJ1823" s="154"/>
      <c r="CK1823" s="154"/>
      <c r="CL1823" s="154"/>
      <c r="CM1823" s="154"/>
      <c r="CN1823" s="154"/>
      <c r="CO1823" s="154"/>
      <c r="CP1823" s="154"/>
      <c r="CQ1823" s="154"/>
      <c r="CR1823" s="154"/>
      <c r="CS1823" s="154"/>
      <c r="CT1823" s="154"/>
      <c r="CU1823" s="154"/>
      <c r="CV1823" s="154"/>
      <c r="CW1823" s="154"/>
      <c r="CX1823" s="154"/>
      <c r="CY1823" s="154"/>
      <c r="CZ1823" s="154"/>
      <c r="DA1823" s="154"/>
      <c r="DB1823" s="154"/>
      <c r="DC1823" s="154"/>
      <c r="DD1823" s="154"/>
      <c r="DE1823" s="154"/>
      <c r="DF1823" s="154"/>
      <c r="DG1823" s="154"/>
      <c r="DH1823" s="154"/>
      <c r="DI1823" s="154"/>
      <c r="DJ1823" s="154"/>
      <c r="DK1823" s="154"/>
      <c r="DL1823" s="154"/>
      <c r="DM1823" s="154"/>
      <c r="DN1823" s="154"/>
      <c r="DO1823" s="154"/>
      <c r="DP1823" s="154"/>
      <c r="DQ1823" s="154"/>
      <c r="DR1823" s="154"/>
      <c r="DS1823" s="154"/>
      <c r="DT1823" s="154"/>
      <c r="DU1823" s="154"/>
      <c r="DV1823" s="154"/>
      <c r="DW1823" s="154"/>
      <c r="DX1823" s="154"/>
      <c r="DY1823" s="154"/>
      <c r="DZ1823" s="154"/>
      <c r="EA1823" s="154"/>
      <c r="EB1823" s="154"/>
      <c r="EC1823" s="154"/>
      <c r="ED1823" s="154"/>
      <c r="EE1823" s="154"/>
      <c r="EF1823" s="154"/>
      <c r="EG1823" s="154"/>
      <c r="EH1823" s="154"/>
      <c r="EI1823" s="154"/>
      <c r="EJ1823" s="154"/>
      <c r="EK1823" s="154"/>
      <c r="EL1823" s="154"/>
      <c r="EM1823" s="154"/>
      <c r="EN1823" s="154"/>
      <c r="EO1823" s="154"/>
      <c r="EP1823" s="154"/>
      <c r="EQ1823" s="154"/>
      <c r="ER1823" s="154"/>
      <c r="ES1823" s="154"/>
      <c r="ET1823" s="154"/>
      <c r="EU1823" s="154"/>
      <c r="EV1823" s="154"/>
    </row>
    <row r="1824" spans="32:152" ht="12.75">
      <c r="AF1824" s="154"/>
      <c r="AG1824" s="154"/>
      <c r="AH1824" s="154"/>
      <c r="AI1824" s="154"/>
      <c r="AJ1824" s="154"/>
      <c r="AK1824" s="154"/>
      <c r="AL1824" s="154"/>
      <c r="AM1824" s="154"/>
      <c r="AN1824" s="154"/>
      <c r="AO1824" s="154"/>
      <c r="AP1824" s="154"/>
      <c r="AQ1824" s="154"/>
      <c r="AR1824" s="154"/>
      <c r="AS1824" s="154"/>
      <c r="AT1824" s="154"/>
      <c r="AU1824" s="154"/>
      <c r="AV1824" s="154"/>
      <c r="AW1824" s="154"/>
      <c r="AX1824" s="154"/>
      <c r="AY1824" s="154"/>
      <c r="AZ1824" s="154"/>
      <c r="BA1824" s="154"/>
      <c r="BB1824" s="154"/>
      <c r="BC1824" s="154"/>
      <c r="BD1824" s="154"/>
      <c r="BE1824" s="154"/>
      <c r="BF1824" s="154"/>
      <c r="BG1824" s="154"/>
      <c r="BH1824" s="154"/>
      <c r="BI1824" s="154"/>
      <c r="BJ1824" s="154"/>
      <c r="BK1824" s="154"/>
      <c r="BL1824" s="154"/>
      <c r="BM1824" s="154"/>
      <c r="BN1824" s="154"/>
      <c r="BO1824" s="154"/>
      <c r="BP1824" s="154"/>
      <c r="BQ1824" s="154"/>
      <c r="BR1824" s="154"/>
      <c r="BS1824" s="154"/>
      <c r="BT1824" s="154"/>
      <c r="BU1824" s="154"/>
      <c r="BV1824" s="154"/>
      <c r="BW1824" s="154"/>
      <c r="BX1824" s="154"/>
      <c r="BY1824" s="154"/>
      <c r="BZ1824" s="154"/>
      <c r="CA1824" s="154"/>
      <c r="CB1824" s="154"/>
      <c r="CC1824" s="154"/>
      <c r="CD1824" s="154"/>
      <c r="CE1824" s="154"/>
      <c r="CF1824" s="154"/>
      <c r="CG1824" s="154"/>
      <c r="CH1824" s="154"/>
      <c r="CI1824" s="154"/>
      <c r="CJ1824" s="154"/>
      <c r="CK1824" s="154"/>
      <c r="CL1824" s="154"/>
      <c r="CM1824" s="154"/>
      <c r="CN1824" s="154"/>
      <c r="CO1824" s="154"/>
      <c r="CP1824" s="154"/>
      <c r="CQ1824" s="154"/>
      <c r="CR1824" s="154"/>
      <c r="CS1824" s="154"/>
      <c r="CT1824" s="154"/>
      <c r="CU1824" s="154"/>
      <c r="CV1824" s="154"/>
      <c r="CW1824" s="154"/>
      <c r="CX1824" s="154"/>
      <c r="CY1824" s="154"/>
      <c r="CZ1824" s="154"/>
      <c r="DA1824" s="154"/>
      <c r="DB1824" s="154"/>
      <c r="DC1824" s="154"/>
      <c r="DD1824" s="154"/>
      <c r="DE1824" s="154"/>
      <c r="DF1824" s="154"/>
      <c r="DG1824" s="154"/>
      <c r="DH1824" s="154"/>
      <c r="DI1824" s="154"/>
      <c r="DJ1824" s="154"/>
      <c r="DK1824" s="154"/>
      <c r="DL1824" s="154"/>
      <c r="DM1824" s="154"/>
      <c r="DN1824" s="154"/>
      <c r="DO1824" s="154"/>
      <c r="DP1824" s="154"/>
      <c r="DQ1824" s="154"/>
      <c r="DR1824" s="154"/>
      <c r="DS1824" s="154"/>
      <c r="DT1824" s="154"/>
      <c r="DU1824" s="154"/>
      <c r="DV1824" s="154"/>
      <c r="DW1824" s="154"/>
      <c r="DX1824" s="154"/>
      <c r="DY1824" s="154"/>
      <c r="DZ1824" s="154"/>
      <c r="EA1824" s="154"/>
      <c r="EB1824" s="154"/>
      <c r="EC1824" s="154"/>
      <c r="ED1824" s="154"/>
      <c r="EE1824" s="154"/>
      <c r="EF1824" s="154"/>
      <c r="EG1824" s="154"/>
      <c r="EH1824" s="154"/>
      <c r="EI1824" s="154"/>
      <c r="EJ1824" s="154"/>
      <c r="EK1824" s="154"/>
      <c r="EL1824" s="154"/>
      <c r="EM1824" s="154"/>
      <c r="EN1824" s="154"/>
      <c r="EO1824" s="154"/>
      <c r="EP1824" s="154"/>
      <c r="EQ1824" s="154"/>
      <c r="ER1824" s="154"/>
      <c r="ES1824" s="154"/>
      <c r="ET1824" s="154"/>
      <c r="EU1824" s="154"/>
      <c r="EV1824" s="154"/>
    </row>
    <row r="1825" spans="32:152" ht="12.75">
      <c r="AF1825" s="154"/>
      <c r="AG1825" s="154"/>
      <c r="AH1825" s="154"/>
      <c r="AI1825" s="154"/>
      <c r="AJ1825" s="154"/>
      <c r="AK1825" s="154"/>
      <c r="AL1825" s="154"/>
      <c r="AM1825" s="154"/>
      <c r="AN1825" s="154"/>
      <c r="AO1825" s="154"/>
      <c r="AP1825" s="154"/>
      <c r="AQ1825" s="154"/>
      <c r="AR1825" s="154"/>
      <c r="AS1825" s="154"/>
      <c r="AT1825" s="154"/>
      <c r="AU1825" s="154"/>
      <c r="AV1825" s="154"/>
      <c r="AW1825" s="154"/>
      <c r="AX1825" s="154"/>
      <c r="AY1825" s="154"/>
      <c r="AZ1825" s="154"/>
      <c r="BA1825" s="154"/>
      <c r="BB1825" s="154"/>
      <c r="BC1825" s="154"/>
      <c r="BD1825" s="154"/>
      <c r="BE1825" s="154"/>
      <c r="BF1825" s="154"/>
      <c r="BG1825" s="154"/>
      <c r="BH1825" s="154"/>
      <c r="BI1825" s="154"/>
      <c r="BJ1825" s="154"/>
      <c r="BK1825" s="154"/>
      <c r="BL1825" s="154"/>
      <c r="BM1825" s="154"/>
      <c r="BN1825" s="154"/>
      <c r="BO1825" s="154"/>
      <c r="BP1825" s="154"/>
      <c r="BQ1825" s="154"/>
      <c r="BR1825" s="154"/>
      <c r="BS1825" s="154"/>
      <c r="BT1825" s="154"/>
      <c r="BU1825" s="154"/>
      <c r="BV1825" s="154"/>
      <c r="BW1825" s="154"/>
      <c r="BX1825" s="154"/>
      <c r="BY1825" s="154"/>
      <c r="BZ1825" s="154"/>
      <c r="CA1825" s="154"/>
      <c r="CB1825" s="154"/>
      <c r="CC1825" s="154"/>
      <c r="CD1825" s="154"/>
      <c r="CE1825" s="154"/>
      <c r="CF1825" s="154"/>
      <c r="CG1825" s="154"/>
      <c r="CH1825" s="154"/>
      <c r="CI1825" s="154"/>
      <c r="CJ1825" s="154"/>
      <c r="CK1825" s="154"/>
      <c r="CL1825" s="154"/>
      <c r="CM1825" s="154"/>
      <c r="CN1825" s="154"/>
      <c r="CO1825" s="154"/>
      <c r="CP1825" s="154"/>
      <c r="CQ1825" s="154"/>
      <c r="CR1825" s="154"/>
      <c r="CS1825" s="154"/>
      <c r="CT1825" s="154"/>
      <c r="CU1825" s="154"/>
      <c r="CV1825" s="154"/>
      <c r="CW1825" s="154"/>
      <c r="CX1825" s="154"/>
      <c r="CY1825" s="154"/>
      <c r="CZ1825" s="154"/>
      <c r="DA1825" s="154"/>
      <c r="DB1825" s="154"/>
      <c r="DC1825" s="154"/>
      <c r="DD1825" s="154"/>
      <c r="DE1825" s="154"/>
      <c r="DF1825" s="154"/>
      <c r="DG1825" s="154"/>
      <c r="DH1825" s="154"/>
      <c r="DI1825" s="154"/>
      <c r="DJ1825" s="154"/>
      <c r="DK1825" s="154"/>
      <c r="DL1825" s="154"/>
      <c r="DM1825" s="154"/>
      <c r="DN1825" s="154"/>
      <c r="DO1825" s="154"/>
      <c r="DP1825" s="154"/>
      <c r="DQ1825" s="154"/>
      <c r="DR1825" s="154"/>
      <c r="DS1825" s="154"/>
      <c r="DT1825" s="154"/>
      <c r="DU1825" s="154"/>
      <c r="DV1825" s="154"/>
      <c r="DW1825" s="154"/>
      <c r="DX1825" s="154"/>
      <c r="DY1825" s="154"/>
      <c r="DZ1825" s="154"/>
      <c r="EA1825" s="154"/>
      <c r="EB1825" s="154"/>
      <c r="EC1825" s="154"/>
      <c r="ED1825" s="154"/>
      <c r="EE1825" s="154"/>
      <c r="EF1825" s="154"/>
      <c r="EG1825" s="154"/>
      <c r="EH1825" s="154"/>
      <c r="EI1825" s="154"/>
      <c r="EJ1825" s="154"/>
      <c r="EK1825" s="154"/>
      <c r="EL1825" s="154"/>
      <c r="EM1825" s="154"/>
      <c r="EN1825" s="154"/>
      <c r="EO1825" s="154"/>
      <c r="EP1825" s="154"/>
      <c r="EQ1825" s="154"/>
      <c r="ER1825" s="154"/>
      <c r="ES1825" s="154"/>
      <c r="ET1825" s="154"/>
      <c r="EU1825" s="154"/>
      <c r="EV1825" s="154"/>
    </row>
    <row r="1826" spans="32:152" ht="12.75">
      <c r="AF1826" s="154"/>
      <c r="AG1826" s="154"/>
      <c r="AH1826" s="154"/>
      <c r="AI1826" s="154"/>
      <c r="AJ1826" s="154"/>
      <c r="AK1826" s="154"/>
      <c r="AL1826" s="154"/>
      <c r="AM1826" s="154"/>
      <c r="AN1826" s="154"/>
      <c r="AO1826" s="154"/>
      <c r="AP1826" s="154"/>
      <c r="AQ1826" s="154"/>
      <c r="AR1826" s="154"/>
      <c r="AS1826" s="154"/>
      <c r="AT1826" s="154"/>
      <c r="AU1826" s="154"/>
      <c r="AV1826" s="154"/>
      <c r="AW1826" s="154"/>
      <c r="AX1826" s="154"/>
      <c r="AY1826" s="154"/>
      <c r="AZ1826" s="154"/>
      <c r="BA1826" s="154"/>
      <c r="BB1826" s="154"/>
      <c r="BC1826" s="154"/>
      <c r="BD1826" s="154"/>
      <c r="BE1826" s="154"/>
      <c r="BF1826" s="154"/>
      <c r="BG1826" s="154"/>
      <c r="BH1826" s="154"/>
      <c r="BI1826" s="154"/>
      <c r="BJ1826" s="154"/>
      <c r="BK1826" s="154"/>
      <c r="BL1826" s="154"/>
      <c r="BM1826" s="154"/>
      <c r="BN1826" s="154"/>
      <c r="BO1826" s="154"/>
      <c r="BP1826" s="154"/>
      <c r="BQ1826" s="154"/>
      <c r="BR1826" s="154"/>
      <c r="BS1826" s="154"/>
      <c r="BT1826" s="154"/>
      <c r="BU1826" s="154"/>
      <c r="BV1826" s="154"/>
      <c r="BW1826" s="154"/>
      <c r="BX1826" s="154"/>
      <c r="BY1826" s="154"/>
      <c r="BZ1826" s="154"/>
      <c r="CA1826" s="154"/>
      <c r="CB1826" s="154"/>
      <c r="CC1826" s="154"/>
      <c r="CD1826" s="154"/>
      <c r="CE1826" s="154"/>
      <c r="CF1826" s="154"/>
      <c r="CG1826" s="154"/>
      <c r="CH1826" s="154"/>
      <c r="CI1826" s="154"/>
      <c r="CJ1826" s="154"/>
      <c r="CK1826" s="154"/>
      <c r="CL1826" s="154"/>
      <c r="CM1826" s="154"/>
      <c r="CN1826" s="154"/>
      <c r="CO1826" s="154"/>
      <c r="CP1826" s="154"/>
      <c r="CQ1826" s="154"/>
      <c r="CR1826" s="154"/>
      <c r="CS1826" s="154"/>
      <c r="CT1826" s="154"/>
      <c r="CU1826" s="154"/>
      <c r="CV1826" s="154"/>
      <c r="CW1826" s="154"/>
      <c r="CX1826" s="154"/>
      <c r="CY1826" s="154"/>
      <c r="CZ1826" s="154"/>
      <c r="DA1826" s="154"/>
      <c r="DB1826" s="154"/>
      <c r="DC1826" s="154"/>
      <c r="DD1826" s="154"/>
      <c r="DE1826" s="154"/>
      <c r="DF1826" s="154"/>
      <c r="DG1826" s="154"/>
      <c r="DH1826" s="154"/>
      <c r="DI1826" s="154"/>
      <c r="DJ1826" s="154"/>
      <c r="DK1826" s="154"/>
      <c r="DL1826" s="154"/>
      <c r="DM1826" s="154"/>
      <c r="DN1826" s="154"/>
      <c r="DO1826" s="154"/>
      <c r="DP1826" s="154"/>
      <c r="DQ1826" s="154"/>
      <c r="DR1826" s="154"/>
      <c r="DS1826" s="154"/>
      <c r="DT1826" s="154"/>
      <c r="DU1826" s="154"/>
      <c r="DV1826" s="154"/>
      <c r="DW1826" s="154"/>
      <c r="DX1826" s="154"/>
      <c r="DY1826" s="154"/>
      <c r="DZ1826" s="154"/>
      <c r="EA1826" s="154"/>
      <c r="EB1826" s="154"/>
      <c r="EC1826" s="154"/>
      <c r="ED1826" s="154"/>
      <c r="EE1826" s="154"/>
      <c r="EF1826" s="154"/>
      <c r="EG1826" s="154"/>
      <c r="EH1826" s="154"/>
      <c r="EI1826" s="154"/>
      <c r="EJ1826" s="154"/>
      <c r="EK1826" s="154"/>
      <c r="EL1826" s="154"/>
      <c r="EM1826" s="154"/>
      <c r="EN1826" s="154"/>
      <c r="EO1826" s="154"/>
      <c r="EP1826" s="154"/>
      <c r="EQ1826" s="154"/>
      <c r="ER1826" s="154"/>
      <c r="ES1826" s="154"/>
      <c r="ET1826" s="154"/>
      <c r="EU1826" s="154"/>
      <c r="EV1826" s="154"/>
    </row>
    <row r="1827" spans="32:152" ht="12.75">
      <c r="AF1827" s="154"/>
      <c r="AG1827" s="154"/>
      <c r="AH1827" s="154"/>
      <c r="AI1827" s="154"/>
      <c r="AJ1827" s="154"/>
      <c r="AK1827" s="154"/>
      <c r="AL1827" s="154"/>
      <c r="AM1827" s="154"/>
      <c r="AN1827" s="154"/>
      <c r="AO1827" s="154"/>
      <c r="AP1827" s="154"/>
      <c r="AQ1827" s="154"/>
      <c r="AR1827" s="154"/>
      <c r="AS1827" s="154"/>
      <c r="AT1827" s="154"/>
      <c r="AU1827" s="154"/>
      <c r="AV1827" s="154"/>
      <c r="AW1827" s="154"/>
      <c r="AX1827" s="154"/>
      <c r="AY1827" s="154"/>
      <c r="AZ1827" s="154"/>
      <c r="BA1827" s="154"/>
      <c r="BB1827" s="154"/>
      <c r="BC1827" s="154"/>
      <c r="BD1827" s="154"/>
      <c r="BE1827" s="154"/>
      <c r="BF1827" s="154"/>
      <c r="BG1827" s="154"/>
      <c r="BH1827" s="154"/>
      <c r="BI1827" s="154"/>
      <c r="BJ1827" s="154"/>
      <c r="BK1827" s="154"/>
      <c r="BL1827" s="154"/>
      <c r="BM1827" s="154"/>
      <c r="BN1827" s="154"/>
      <c r="BO1827" s="154"/>
      <c r="BP1827" s="154"/>
      <c r="BQ1827" s="154"/>
      <c r="BR1827" s="154"/>
      <c r="BS1827" s="154"/>
      <c r="BT1827" s="154"/>
      <c r="BU1827" s="154"/>
      <c r="BV1827" s="154"/>
      <c r="BW1827" s="154"/>
      <c r="BX1827" s="154"/>
      <c r="BY1827" s="154"/>
      <c r="BZ1827" s="154"/>
      <c r="CA1827" s="154"/>
      <c r="CB1827" s="154"/>
      <c r="CC1827" s="154"/>
      <c r="CD1827" s="154"/>
      <c r="CE1827" s="154"/>
      <c r="CF1827" s="154"/>
      <c r="CG1827" s="154"/>
      <c r="CH1827" s="154"/>
      <c r="CI1827" s="154"/>
      <c r="CJ1827" s="154"/>
      <c r="CK1827" s="154"/>
      <c r="CL1827" s="154"/>
      <c r="CM1827" s="154"/>
      <c r="CN1827" s="154"/>
      <c r="CO1827" s="154"/>
      <c r="CP1827" s="154"/>
      <c r="CQ1827" s="154"/>
      <c r="CR1827" s="154"/>
      <c r="CS1827" s="154"/>
      <c r="CT1827" s="154"/>
      <c r="CU1827" s="154"/>
      <c r="CV1827" s="154"/>
      <c r="CW1827" s="154"/>
      <c r="CX1827" s="154"/>
      <c r="CY1827" s="154"/>
      <c r="CZ1827" s="154"/>
      <c r="DA1827" s="154"/>
      <c r="DB1827" s="154"/>
      <c r="DC1827" s="154"/>
      <c r="DD1827" s="154"/>
      <c r="DE1827" s="154"/>
      <c r="DF1827" s="154"/>
      <c r="DG1827" s="154"/>
      <c r="DH1827" s="154"/>
      <c r="DI1827" s="154"/>
      <c r="DJ1827" s="154"/>
      <c r="DK1827" s="154"/>
      <c r="DL1827" s="154"/>
      <c r="DM1827" s="154"/>
      <c r="DN1827" s="154"/>
      <c r="DO1827" s="154"/>
      <c r="DP1827" s="154"/>
      <c r="DQ1827" s="154"/>
      <c r="DR1827" s="154"/>
      <c r="DS1827" s="154"/>
      <c r="DT1827" s="154"/>
      <c r="DU1827" s="154"/>
      <c r="DV1827" s="154"/>
      <c r="DW1827" s="154"/>
      <c r="DX1827" s="154"/>
      <c r="DY1827" s="154"/>
      <c r="DZ1827" s="154"/>
      <c r="EA1827" s="154"/>
      <c r="EB1827" s="154"/>
      <c r="EC1827" s="154"/>
      <c r="ED1827" s="154"/>
      <c r="EE1827" s="154"/>
      <c r="EF1827" s="154"/>
      <c r="EG1827" s="154"/>
      <c r="EH1827" s="154"/>
      <c r="EI1827" s="154"/>
      <c r="EJ1827" s="154"/>
      <c r="EK1827" s="154"/>
      <c r="EL1827" s="154"/>
      <c r="EM1827" s="154"/>
      <c r="EN1827" s="154"/>
      <c r="EO1827" s="154"/>
      <c r="EP1827" s="154"/>
      <c r="EQ1827" s="154"/>
      <c r="ER1827" s="154"/>
      <c r="ES1827" s="154"/>
      <c r="ET1827" s="154"/>
      <c r="EU1827" s="154"/>
      <c r="EV1827" s="154"/>
    </row>
    <row r="1828" spans="32:152" ht="12.75">
      <c r="AF1828" s="154"/>
      <c r="AG1828" s="154"/>
      <c r="AH1828" s="154"/>
      <c r="AI1828" s="154"/>
      <c r="AJ1828" s="154"/>
      <c r="AK1828" s="154"/>
      <c r="AL1828" s="154"/>
      <c r="AM1828" s="154"/>
      <c r="AN1828" s="154"/>
      <c r="AO1828" s="154"/>
      <c r="AP1828" s="154"/>
      <c r="AQ1828" s="154"/>
      <c r="AR1828" s="154"/>
      <c r="AS1828" s="154"/>
      <c r="AT1828" s="154"/>
      <c r="AU1828" s="154"/>
      <c r="AV1828" s="154"/>
      <c r="AW1828" s="154"/>
      <c r="AX1828" s="154"/>
      <c r="AY1828" s="154"/>
      <c r="AZ1828" s="154"/>
      <c r="BA1828" s="154"/>
      <c r="BB1828" s="154"/>
      <c r="BC1828" s="154"/>
      <c r="BD1828" s="154"/>
      <c r="BE1828" s="154"/>
      <c r="BF1828" s="154"/>
      <c r="BG1828" s="154"/>
      <c r="BH1828" s="154"/>
      <c r="BI1828" s="154"/>
      <c r="BJ1828" s="154"/>
      <c r="BK1828" s="154"/>
      <c r="BL1828" s="154"/>
      <c r="BM1828" s="154"/>
      <c r="BN1828" s="154"/>
      <c r="BO1828" s="154"/>
      <c r="BP1828" s="154"/>
      <c r="BQ1828" s="154"/>
      <c r="BR1828" s="154"/>
      <c r="BS1828" s="154"/>
      <c r="BT1828" s="154"/>
      <c r="BU1828" s="154"/>
      <c r="BV1828" s="154"/>
      <c r="BW1828" s="154"/>
      <c r="BX1828" s="154"/>
      <c r="BY1828" s="154"/>
      <c r="BZ1828" s="154"/>
      <c r="CA1828" s="154"/>
      <c r="CB1828" s="154"/>
      <c r="CC1828" s="154"/>
      <c r="CD1828" s="154"/>
      <c r="CE1828" s="154"/>
      <c r="CF1828" s="154"/>
      <c r="CG1828" s="154"/>
      <c r="CH1828" s="154"/>
      <c r="CI1828" s="154"/>
      <c r="CJ1828" s="154"/>
      <c r="CK1828" s="154"/>
      <c r="CL1828" s="154"/>
      <c r="CM1828" s="154"/>
      <c r="CN1828" s="154"/>
      <c r="CO1828" s="154"/>
      <c r="CP1828" s="154"/>
      <c r="CQ1828" s="154"/>
      <c r="CR1828" s="154"/>
      <c r="CS1828" s="154"/>
      <c r="CT1828" s="154"/>
      <c r="CU1828" s="154"/>
      <c r="CV1828" s="154"/>
      <c r="CW1828" s="154"/>
      <c r="CX1828" s="154"/>
      <c r="CY1828" s="154"/>
      <c r="CZ1828" s="154"/>
      <c r="DA1828" s="154"/>
      <c r="DB1828" s="154"/>
      <c r="DC1828" s="154"/>
      <c r="DD1828" s="154"/>
      <c r="DE1828" s="154"/>
      <c r="DF1828" s="154"/>
      <c r="DG1828" s="154"/>
      <c r="DH1828" s="154"/>
      <c r="DI1828" s="154"/>
      <c r="DJ1828" s="154"/>
      <c r="DK1828" s="154"/>
      <c r="DL1828" s="154"/>
      <c r="DM1828" s="154"/>
      <c r="DN1828" s="154"/>
      <c r="DO1828" s="154"/>
      <c r="DP1828" s="154"/>
      <c r="DQ1828" s="154"/>
      <c r="DR1828" s="154"/>
      <c r="DS1828" s="154"/>
      <c r="DT1828" s="154"/>
      <c r="DU1828" s="154"/>
      <c r="DV1828" s="154"/>
      <c r="DW1828" s="154"/>
      <c r="DX1828" s="154"/>
      <c r="DY1828" s="154"/>
      <c r="DZ1828" s="154"/>
      <c r="EA1828" s="154"/>
      <c r="EB1828" s="154"/>
      <c r="EC1828" s="154"/>
      <c r="ED1828" s="154"/>
      <c r="EE1828" s="154"/>
      <c r="EF1828" s="154"/>
      <c r="EG1828" s="154"/>
      <c r="EH1828" s="154"/>
      <c r="EI1828" s="154"/>
      <c r="EJ1828" s="154"/>
      <c r="EK1828" s="154"/>
      <c r="EL1828" s="154"/>
      <c r="EM1828" s="154"/>
      <c r="EN1828" s="154"/>
      <c r="EO1828" s="154"/>
      <c r="EP1828" s="154"/>
      <c r="EQ1828" s="154"/>
      <c r="ER1828" s="154"/>
      <c r="ES1828" s="154"/>
      <c r="ET1828" s="154"/>
      <c r="EU1828" s="154"/>
      <c r="EV1828" s="154"/>
    </row>
    <row r="1829" spans="32:152" ht="12.75">
      <c r="AF1829" s="154"/>
      <c r="AG1829" s="154"/>
      <c r="AH1829" s="154"/>
      <c r="AI1829" s="154"/>
      <c r="AJ1829" s="154"/>
      <c r="AK1829" s="154"/>
      <c r="AL1829" s="154"/>
      <c r="AM1829" s="154"/>
      <c r="AN1829" s="154"/>
      <c r="AO1829" s="154"/>
      <c r="AP1829" s="154"/>
      <c r="AQ1829" s="154"/>
      <c r="AR1829" s="154"/>
      <c r="AS1829" s="154"/>
      <c r="AT1829" s="154"/>
      <c r="AU1829" s="154"/>
      <c r="AV1829" s="154"/>
      <c r="AW1829" s="154"/>
      <c r="AX1829" s="154"/>
      <c r="AY1829" s="154"/>
      <c r="AZ1829" s="154"/>
      <c r="BA1829" s="154"/>
      <c r="BB1829" s="154"/>
      <c r="BC1829" s="154"/>
      <c r="BD1829" s="154"/>
      <c r="BE1829" s="154"/>
      <c r="BF1829" s="154"/>
      <c r="BG1829" s="154"/>
      <c r="BH1829" s="154"/>
      <c r="BI1829" s="154"/>
      <c r="BJ1829" s="154"/>
      <c r="BK1829" s="154"/>
      <c r="BL1829" s="154"/>
      <c r="BM1829" s="154"/>
      <c r="BN1829" s="154"/>
      <c r="BO1829" s="154"/>
      <c r="BP1829" s="154"/>
      <c r="BQ1829" s="154"/>
      <c r="BR1829" s="154"/>
      <c r="BS1829" s="154"/>
      <c r="BT1829" s="154"/>
      <c r="BU1829" s="154"/>
      <c r="BV1829" s="154"/>
      <c r="BW1829" s="154"/>
      <c r="BX1829" s="154"/>
      <c r="BY1829" s="154"/>
      <c r="BZ1829" s="154"/>
      <c r="CA1829" s="154"/>
      <c r="CB1829" s="154"/>
      <c r="CC1829" s="154"/>
      <c r="CD1829" s="154"/>
      <c r="CE1829" s="154"/>
      <c r="CF1829" s="154"/>
      <c r="CG1829" s="154"/>
      <c r="CH1829" s="154"/>
      <c r="CI1829" s="154"/>
      <c r="CJ1829" s="154"/>
      <c r="CK1829" s="154"/>
      <c r="CL1829" s="154"/>
      <c r="CM1829" s="154"/>
      <c r="CN1829" s="154"/>
      <c r="CO1829" s="154"/>
      <c r="CP1829" s="154"/>
      <c r="CQ1829" s="154"/>
      <c r="CR1829" s="154"/>
      <c r="CS1829" s="154"/>
      <c r="CT1829" s="154"/>
      <c r="CU1829" s="154"/>
      <c r="CV1829" s="154"/>
      <c r="CW1829" s="154"/>
      <c r="CX1829" s="154"/>
      <c r="CY1829" s="154"/>
      <c r="CZ1829" s="154"/>
      <c r="DA1829" s="154"/>
      <c r="DB1829" s="154"/>
      <c r="DC1829" s="154"/>
      <c r="DD1829" s="154"/>
      <c r="DE1829" s="154"/>
      <c r="DF1829" s="154"/>
      <c r="DG1829" s="154"/>
      <c r="DH1829" s="154"/>
      <c r="DI1829" s="154"/>
      <c r="DJ1829" s="154"/>
      <c r="DK1829" s="154"/>
      <c r="DL1829" s="154"/>
      <c r="DM1829" s="154"/>
      <c r="DN1829" s="154"/>
      <c r="DO1829" s="154"/>
      <c r="DP1829" s="154"/>
      <c r="DQ1829" s="154"/>
      <c r="DR1829" s="154"/>
      <c r="DS1829" s="154"/>
      <c r="DT1829" s="154"/>
      <c r="DU1829" s="154"/>
      <c r="DV1829" s="154"/>
      <c r="DW1829" s="154"/>
      <c r="DX1829" s="154"/>
      <c r="DY1829" s="154"/>
      <c r="DZ1829" s="154"/>
      <c r="EA1829" s="154"/>
      <c r="EB1829" s="154"/>
      <c r="EC1829" s="154"/>
      <c r="ED1829" s="154"/>
      <c r="EE1829" s="154"/>
      <c r="EF1829" s="154"/>
      <c r="EG1829" s="154"/>
      <c r="EH1829" s="154"/>
      <c r="EI1829" s="154"/>
      <c r="EJ1829" s="154"/>
      <c r="EK1829" s="154"/>
      <c r="EL1829" s="154"/>
      <c r="EM1829" s="154"/>
      <c r="EN1829" s="154"/>
      <c r="EO1829" s="154"/>
      <c r="EP1829" s="154"/>
      <c r="EQ1829" s="154"/>
      <c r="ER1829" s="154"/>
      <c r="ES1829" s="154"/>
      <c r="ET1829" s="154"/>
      <c r="EU1829" s="154"/>
      <c r="EV1829" s="154"/>
    </row>
    <row r="1830" spans="32:152" ht="12.75">
      <c r="AF1830" s="154"/>
      <c r="AG1830" s="154"/>
      <c r="AH1830" s="154"/>
      <c r="AI1830" s="154"/>
      <c r="AJ1830" s="154"/>
      <c r="AK1830" s="154"/>
      <c r="AL1830" s="154"/>
      <c r="AM1830" s="154"/>
      <c r="AN1830" s="154"/>
      <c r="AO1830" s="154"/>
      <c r="AP1830" s="154"/>
      <c r="AQ1830" s="154"/>
      <c r="AR1830" s="154"/>
      <c r="AS1830" s="154"/>
      <c r="AT1830" s="154"/>
      <c r="AU1830" s="154"/>
      <c r="AV1830" s="154"/>
      <c r="AW1830" s="154"/>
      <c r="AX1830" s="154"/>
      <c r="AY1830" s="154"/>
      <c r="AZ1830" s="154"/>
      <c r="BA1830" s="154"/>
      <c r="BB1830" s="154"/>
      <c r="BC1830" s="154"/>
      <c r="BD1830" s="154"/>
      <c r="BE1830" s="154"/>
      <c r="BF1830" s="154"/>
      <c r="BG1830" s="154"/>
      <c r="BH1830" s="154"/>
      <c r="BI1830" s="154"/>
      <c r="BJ1830" s="154"/>
      <c r="BK1830" s="154"/>
      <c r="BL1830" s="154"/>
      <c r="BM1830" s="154"/>
      <c r="BN1830" s="154"/>
      <c r="BO1830" s="154"/>
      <c r="BP1830" s="154"/>
      <c r="BQ1830" s="154"/>
      <c r="BR1830" s="154"/>
      <c r="BS1830" s="154"/>
      <c r="BT1830" s="154"/>
      <c r="BU1830" s="154"/>
      <c r="BV1830" s="154"/>
      <c r="BW1830" s="154"/>
      <c r="BX1830" s="154"/>
      <c r="BY1830" s="154"/>
      <c r="BZ1830" s="154"/>
      <c r="CA1830" s="154"/>
      <c r="CB1830" s="154"/>
      <c r="CC1830" s="154"/>
      <c r="CD1830" s="154"/>
      <c r="CE1830" s="154"/>
      <c r="CF1830" s="154"/>
      <c r="CG1830" s="154"/>
      <c r="CH1830" s="154"/>
      <c r="CI1830" s="154"/>
      <c r="CJ1830" s="154"/>
      <c r="CK1830" s="154"/>
      <c r="CL1830" s="154"/>
      <c r="CM1830" s="154"/>
      <c r="CN1830" s="154"/>
      <c r="CO1830" s="154"/>
      <c r="CP1830" s="154"/>
      <c r="CQ1830" s="154"/>
      <c r="CR1830" s="154"/>
      <c r="CS1830" s="154"/>
      <c r="CT1830" s="154"/>
      <c r="CU1830" s="154"/>
      <c r="CV1830" s="154"/>
      <c r="CW1830" s="154"/>
      <c r="CX1830" s="154"/>
      <c r="CY1830" s="154"/>
      <c r="CZ1830" s="154"/>
      <c r="DA1830" s="154"/>
      <c r="DB1830" s="154"/>
      <c r="DC1830" s="154"/>
      <c r="DD1830" s="154"/>
      <c r="DE1830" s="154"/>
      <c r="DF1830" s="154"/>
      <c r="DG1830" s="154"/>
      <c r="DH1830" s="154"/>
      <c r="DI1830" s="154"/>
      <c r="DJ1830" s="154"/>
      <c r="DK1830" s="154"/>
      <c r="DL1830" s="154"/>
      <c r="DM1830" s="154"/>
      <c r="DN1830" s="154"/>
      <c r="DO1830" s="154"/>
      <c r="DP1830" s="154"/>
      <c r="DQ1830" s="154"/>
      <c r="DR1830" s="154"/>
      <c r="DS1830" s="154"/>
      <c r="DT1830" s="154"/>
      <c r="DU1830" s="154"/>
      <c r="DV1830" s="154"/>
      <c r="DW1830" s="154"/>
      <c r="DX1830" s="154"/>
      <c r="DY1830" s="154"/>
      <c r="DZ1830" s="154"/>
      <c r="EA1830" s="154"/>
      <c r="EB1830" s="154"/>
      <c r="EC1830" s="154"/>
      <c r="ED1830" s="154"/>
      <c r="EE1830" s="154"/>
      <c r="EF1830" s="154"/>
      <c r="EG1830" s="154"/>
      <c r="EH1830" s="154"/>
      <c r="EI1830" s="154"/>
      <c r="EJ1830" s="154"/>
      <c r="EK1830" s="154"/>
      <c r="EL1830" s="154"/>
      <c r="EM1830" s="154"/>
      <c r="EN1830" s="154"/>
      <c r="EO1830" s="154"/>
      <c r="EP1830" s="154"/>
      <c r="EQ1830" s="154"/>
      <c r="ER1830" s="154"/>
      <c r="ES1830" s="154"/>
      <c r="ET1830" s="154"/>
      <c r="EU1830" s="154"/>
      <c r="EV1830" s="154"/>
    </row>
    <row r="1831" spans="32:152" ht="12.75">
      <c r="AF1831" s="154"/>
      <c r="AG1831" s="154"/>
      <c r="AH1831" s="154"/>
      <c r="AI1831" s="154"/>
      <c r="AJ1831" s="154"/>
      <c r="AK1831" s="154"/>
      <c r="AL1831" s="154"/>
      <c r="AM1831" s="154"/>
      <c r="AN1831" s="154"/>
      <c r="AO1831" s="154"/>
      <c r="AP1831" s="154"/>
      <c r="AQ1831" s="154"/>
      <c r="AR1831" s="154"/>
      <c r="AS1831" s="154"/>
      <c r="AT1831" s="154"/>
      <c r="AU1831" s="154"/>
      <c r="AV1831" s="154"/>
      <c r="AW1831" s="154"/>
      <c r="AX1831" s="154"/>
      <c r="AY1831" s="154"/>
      <c r="AZ1831" s="154"/>
      <c r="BA1831" s="154"/>
      <c r="BB1831" s="154"/>
      <c r="BC1831" s="154"/>
      <c r="BD1831" s="154"/>
      <c r="BE1831" s="154"/>
      <c r="BF1831" s="154"/>
      <c r="BG1831" s="154"/>
      <c r="BH1831" s="154"/>
      <c r="BI1831" s="154"/>
      <c r="BJ1831" s="154"/>
      <c r="BK1831" s="154"/>
      <c r="BL1831" s="154"/>
      <c r="BM1831" s="154"/>
      <c r="BN1831" s="154"/>
      <c r="BO1831" s="154"/>
      <c r="BP1831" s="154"/>
      <c r="BQ1831" s="154"/>
      <c r="BR1831" s="154"/>
      <c r="BS1831" s="154"/>
      <c r="BT1831" s="154"/>
      <c r="BU1831" s="154"/>
      <c r="BV1831" s="154"/>
      <c r="BW1831" s="154"/>
      <c r="BX1831" s="154"/>
      <c r="BY1831" s="154"/>
      <c r="BZ1831" s="154"/>
      <c r="CA1831" s="154"/>
      <c r="CB1831" s="154"/>
      <c r="CC1831" s="154"/>
      <c r="CD1831" s="154"/>
      <c r="CE1831" s="154"/>
      <c r="CF1831" s="154"/>
      <c r="CG1831" s="154"/>
      <c r="CH1831" s="154"/>
      <c r="CI1831" s="154"/>
      <c r="CJ1831" s="154"/>
      <c r="CK1831" s="154"/>
      <c r="CL1831" s="154"/>
      <c r="CM1831" s="154"/>
      <c r="CN1831" s="154"/>
      <c r="CO1831" s="154"/>
      <c r="CP1831" s="154"/>
      <c r="CQ1831" s="154"/>
      <c r="CR1831" s="154"/>
      <c r="CS1831" s="154"/>
      <c r="CT1831" s="154"/>
      <c r="CU1831" s="154"/>
      <c r="CV1831" s="154"/>
      <c r="CW1831" s="154"/>
      <c r="CX1831" s="154"/>
      <c r="CY1831" s="154"/>
      <c r="CZ1831" s="154"/>
      <c r="DA1831" s="154"/>
      <c r="DB1831" s="154"/>
      <c r="DC1831" s="154"/>
      <c r="DD1831" s="154"/>
      <c r="DE1831" s="154"/>
      <c r="DF1831" s="154"/>
      <c r="DG1831" s="154"/>
      <c r="DH1831" s="154"/>
      <c r="DI1831" s="154"/>
      <c r="DJ1831" s="154"/>
      <c r="DK1831" s="154"/>
      <c r="DL1831" s="154"/>
      <c r="DM1831" s="154"/>
      <c r="DN1831" s="154"/>
      <c r="DO1831" s="154"/>
      <c r="DP1831" s="154"/>
      <c r="DQ1831" s="154"/>
      <c r="DR1831" s="154"/>
      <c r="DS1831" s="154"/>
      <c r="DT1831" s="154"/>
      <c r="DU1831" s="154"/>
      <c r="DV1831" s="154"/>
      <c r="DW1831" s="154"/>
      <c r="DX1831" s="154"/>
      <c r="DY1831" s="154"/>
      <c r="DZ1831" s="154"/>
      <c r="EA1831" s="154"/>
      <c r="EB1831" s="154"/>
      <c r="EC1831" s="154"/>
      <c r="ED1831" s="154"/>
      <c r="EE1831" s="154"/>
      <c r="EF1831" s="154"/>
      <c r="EG1831" s="154"/>
      <c r="EH1831" s="154"/>
      <c r="EI1831" s="154"/>
      <c r="EJ1831" s="154"/>
      <c r="EK1831" s="154"/>
      <c r="EL1831" s="154"/>
      <c r="EM1831" s="154"/>
      <c r="EN1831" s="154"/>
      <c r="EO1831" s="154"/>
      <c r="EP1831" s="154"/>
      <c r="EQ1831" s="154"/>
      <c r="ER1831" s="154"/>
      <c r="ES1831" s="154"/>
      <c r="ET1831" s="154"/>
      <c r="EU1831" s="154"/>
      <c r="EV1831" s="154"/>
    </row>
    <row r="1832" spans="32:152" ht="12.75">
      <c r="AF1832" s="154"/>
      <c r="AG1832" s="154"/>
      <c r="AH1832" s="154"/>
      <c r="AI1832" s="154"/>
      <c r="AJ1832" s="154"/>
      <c r="AK1832" s="154"/>
      <c r="AL1832" s="154"/>
      <c r="AM1832" s="154"/>
      <c r="AN1832" s="154"/>
      <c r="AO1832" s="154"/>
      <c r="AP1832" s="154"/>
      <c r="AQ1832" s="154"/>
      <c r="AR1832" s="154"/>
      <c r="AS1832" s="154"/>
      <c r="AT1832" s="154"/>
      <c r="AU1832" s="154"/>
      <c r="AV1832" s="154"/>
      <c r="AW1832" s="154"/>
      <c r="AX1832" s="154"/>
      <c r="AY1832" s="154"/>
      <c r="AZ1832" s="154"/>
      <c r="BA1832" s="154"/>
      <c r="BB1832" s="154"/>
      <c r="BC1832" s="154"/>
      <c r="BD1832" s="154"/>
      <c r="BE1832" s="154"/>
      <c r="BF1832" s="154"/>
      <c r="BG1832" s="154"/>
      <c r="BH1832" s="154"/>
      <c r="BI1832" s="154"/>
      <c r="BJ1832" s="154"/>
      <c r="BK1832" s="154"/>
      <c r="BL1832" s="154"/>
      <c r="BM1832" s="154"/>
      <c r="BN1832" s="154"/>
      <c r="BO1832" s="154"/>
      <c r="BP1832" s="154"/>
      <c r="BQ1832" s="154"/>
      <c r="BR1832" s="154"/>
      <c r="BS1832" s="154"/>
      <c r="BT1832" s="154"/>
      <c r="BU1832" s="154"/>
      <c r="BV1832" s="154"/>
      <c r="BW1832" s="154"/>
      <c r="BX1832" s="154"/>
      <c r="BY1832" s="154"/>
      <c r="BZ1832" s="154"/>
      <c r="CA1832" s="154"/>
      <c r="CB1832" s="154"/>
      <c r="CC1832" s="154"/>
      <c r="CD1832" s="154"/>
      <c r="CE1832" s="154"/>
      <c r="CF1832" s="154"/>
      <c r="CG1832" s="154"/>
      <c r="CH1832" s="154"/>
      <c r="CI1832" s="154"/>
      <c r="CJ1832" s="154"/>
      <c r="CK1832" s="154"/>
      <c r="CL1832" s="154"/>
      <c r="CM1832" s="154"/>
      <c r="CN1832" s="154"/>
      <c r="CO1832" s="154"/>
      <c r="CP1832" s="154"/>
      <c r="CQ1832" s="154"/>
      <c r="CR1832" s="154"/>
      <c r="CS1832" s="154"/>
      <c r="CT1832" s="154"/>
      <c r="CU1832" s="154"/>
      <c r="CV1832" s="154"/>
      <c r="CW1832" s="154"/>
      <c r="CX1832" s="154"/>
      <c r="CY1832" s="154"/>
      <c r="CZ1832" s="154"/>
      <c r="DA1832" s="154"/>
      <c r="DB1832" s="154"/>
      <c r="DC1832" s="154"/>
      <c r="DD1832" s="154"/>
      <c r="DE1832" s="154"/>
      <c r="DF1832" s="154"/>
      <c r="DG1832" s="154"/>
      <c r="DH1832" s="154"/>
      <c r="DI1832" s="154"/>
      <c r="DJ1832" s="154"/>
      <c r="DK1832" s="154"/>
      <c r="DL1832" s="154"/>
      <c r="DM1832" s="154"/>
      <c r="DN1832" s="154"/>
      <c r="DO1832" s="154"/>
      <c r="DP1832" s="154"/>
      <c r="DQ1832" s="154"/>
      <c r="DR1832" s="154"/>
      <c r="DS1832" s="154"/>
      <c r="DT1832" s="154"/>
      <c r="DU1832" s="154"/>
      <c r="DV1832" s="154"/>
      <c r="DW1832" s="154"/>
      <c r="DX1832" s="154"/>
      <c r="DY1832" s="154"/>
      <c r="DZ1832" s="154"/>
      <c r="EA1832" s="154"/>
      <c r="EB1832" s="154"/>
      <c r="EC1832" s="154"/>
      <c r="ED1832" s="154"/>
      <c r="EE1832" s="154"/>
      <c r="EF1832" s="154"/>
      <c r="EG1832" s="154"/>
      <c r="EH1832" s="154"/>
      <c r="EI1832" s="154"/>
      <c r="EJ1832" s="154"/>
      <c r="EK1832" s="154"/>
      <c r="EL1832" s="154"/>
      <c r="EM1832" s="154"/>
      <c r="EN1832" s="154"/>
      <c r="EO1832" s="154"/>
      <c r="EP1832" s="154"/>
      <c r="EQ1832" s="154"/>
      <c r="ER1832" s="154"/>
      <c r="ES1832" s="154"/>
      <c r="ET1832" s="154"/>
      <c r="EU1832" s="154"/>
      <c r="EV1832" s="154"/>
    </row>
    <row r="1833" spans="32:152" ht="12.75">
      <c r="AF1833" s="154"/>
      <c r="AG1833" s="154"/>
      <c r="AH1833" s="154"/>
      <c r="AI1833" s="154"/>
      <c r="AJ1833" s="154"/>
      <c r="AK1833" s="154"/>
      <c r="AL1833" s="154"/>
      <c r="AM1833" s="154"/>
      <c r="AN1833" s="154"/>
      <c r="AO1833" s="154"/>
      <c r="AP1833" s="154"/>
      <c r="AQ1833" s="154"/>
      <c r="AR1833" s="154"/>
      <c r="AS1833" s="154"/>
      <c r="AT1833" s="154"/>
      <c r="AU1833" s="154"/>
      <c r="AV1833" s="154"/>
      <c r="AW1833" s="154"/>
      <c r="AX1833" s="154"/>
      <c r="AY1833" s="154"/>
      <c r="AZ1833" s="154"/>
      <c r="BA1833" s="154"/>
      <c r="BB1833" s="154"/>
      <c r="BC1833" s="154"/>
      <c r="BD1833" s="154"/>
      <c r="BE1833" s="154"/>
      <c r="BF1833" s="154"/>
      <c r="BG1833" s="154"/>
      <c r="BH1833" s="154"/>
      <c r="BI1833" s="154"/>
      <c r="BJ1833" s="154"/>
      <c r="BK1833" s="154"/>
      <c r="BL1833" s="154"/>
      <c r="BM1833" s="154"/>
      <c r="BN1833" s="154"/>
      <c r="BO1833" s="154"/>
      <c r="BP1833" s="154"/>
      <c r="BQ1833" s="154"/>
      <c r="BR1833" s="154"/>
      <c r="BS1833" s="154"/>
      <c r="BT1833" s="154"/>
      <c r="BU1833" s="154"/>
      <c r="BV1833" s="154"/>
      <c r="BW1833" s="154"/>
      <c r="BX1833" s="154"/>
      <c r="BY1833" s="154"/>
      <c r="BZ1833" s="154"/>
      <c r="CA1833" s="154"/>
      <c r="CB1833" s="154"/>
      <c r="CC1833" s="154"/>
      <c r="CD1833" s="154"/>
      <c r="CE1833" s="154"/>
      <c r="CF1833" s="154"/>
      <c r="CG1833" s="154"/>
      <c r="CH1833" s="154"/>
      <c r="CI1833" s="154"/>
      <c r="CJ1833" s="154"/>
      <c r="CK1833" s="154"/>
      <c r="CL1833" s="154"/>
      <c r="CM1833" s="154"/>
      <c r="CN1833" s="154"/>
      <c r="CO1833" s="154"/>
      <c r="CP1833" s="154"/>
      <c r="CQ1833" s="154"/>
      <c r="CR1833" s="154"/>
      <c r="CS1833" s="154"/>
      <c r="CT1833" s="154"/>
      <c r="CU1833" s="154"/>
      <c r="CV1833" s="154"/>
      <c r="CW1833" s="154"/>
      <c r="CX1833" s="154"/>
      <c r="CY1833" s="154"/>
      <c r="CZ1833" s="154"/>
      <c r="DA1833" s="154"/>
      <c r="DB1833" s="154"/>
      <c r="DC1833" s="154"/>
      <c r="DD1833" s="154"/>
      <c r="DE1833" s="154"/>
      <c r="DF1833" s="154"/>
      <c r="DG1833" s="154"/>
      <c r="DH1833" s="154"/>
      <c r="DI1833" s="154"/>
      <c r="DJ1833" s="154"/>
      <c r="DK1833" s="154"/>
      <c r="DL1833" s="154"/>
      <c r="DM1833" s="154"/>
      <c r="DN1833" s="154"/>
      <c r="DO1833" s="154"/>
      <c r="DP1833" s="154"/>
      <c r="DQ1833" s="154"/>
      <c r="DR1833" s="154"/>
      <c r="DS1833" s="154"/>
      <c r="DT1833" s="154"/>
      <c r="DU1833" s="154"/>
      <c r="DV1833" s="154"/>
      <c r="DW1833" s="154"/>
      <c r="DX1833" s="154"/>
      <c r="DY1833" s="154"/>
      <c r="DZ1833" s="154"/>
      <c r="EA1833" s="154"/>
      <c r="EB1833" s="154"/>
      <c r="EC1833" s="154"/>
      <c r="ED1833" s="154"/>
      <c r="EE1833" s="154"/>
      <c r="EF1833" s="154"/>
      <c r="EG1833" s="154"/>
      <c r="EH1833" s="154"/>
      <c r="EI1833" s="154"/>
      <c r="EJ1833" s="154"/>
      <c r="EK1833" s="154"/>
      <c r="EL1833" s="154"/>
      <c r="EM1833" s="154"/>
      <c r="EN1833" s="154"/>
      <c r="EO1833" s="154"/>
      <c r="EP1833" s="154"/>
      <c r="EQ1833" s="154"/>
      <c r="ER1833" s="154"/>
      <c r="ES1833" s="154"/>
      <c r="ET1833" s="154"/>
      <c r="EU1833" s="154"/>
      <c r="EV1833" s="154"/>
    </row>
    <row r="1834" spans="32:152" ht="12.75">
      <c r="AF1834" s="154"/>
      <c r="AG1834" s="154"/>
      <c r="AH1834" s="154"/>
      <c r="AI1834" s="154"/>
      <c r="AJ1834" s="154"/>
      <c r="AK1834" s="154"/>
      <c r="AL1834" s="154"/>
      <c r="AM1834" s="154"/>
      <c r="AN1834" s="154"/>
      <c r="AO1834" s="154"/>
      <c r="AP1834" s="154"/>
      <c r="AQ1834" s="154"/>
      <c r="AR1834" s="154"/>
      <c r="AS1834" s="154"/>
      <c r="AT1834" s="154"/>
      <c r="AU1834" s="154"/>
      <c r="AV1834" s="154"/>
      <c r="AW1834" s="154"/>
      <c r="AX1834" s="154"/>
      <c r="AY1834" s="154"/>
      <c r="AZ1834" s="154"/>
      <c r="BA1834" s="154"/>
      <c r="BB1834" s="154"/>
      <c r="BC1834" s="154"/>
      <c r="BD1834" s="154"/>
      <c r="BE1834" s="154"/>
      <c r="BF1834" s="154"/>
      <c r="BG1834" s="154"/>
      <c r="BH1834" s="154"/>
      <c r="BI1834" s="154"/>
      <c r="BJ1834" s="154"/>
      <c r="BK1834" s="154"/>
      <c r="BL1834" s="154"/>
      <c r="BM1834" s="154"/>
      <c r="BN1834" s="154"/>
      <c r="BO1834" s="154"/>
      <c r="BP1834" s="154"/>
      <c r="BQ1834" s="154"/>
      <c r="BR1834" s="154"/>
      <c r="BS1834" s="154"/>
      <c r="BT1834" s="154"/>
      <c r="BU1834" s="154"/>
      <c r="BV1834" s="154"/>
      <c r="BW1834" s="154"/>
      <c r="BX1834" s="154"/>
      <c r="BY1834" s="154"/>
      <c r="BZ1834" s="154"/>
      <c r="CA1834" s="154"/>
      <c r="CB1834" s="154"/>
      <c r="CC1834" s="154"/>
      <c r="CD1834" s="154"/>
      <c r="CE1834" s="154"/>
      <c r="CF1834" s="154"/>
      <c r="CG1834" s="154"/>
      <c r="CH1834" s="154"/>
      <c r="CI1834" s="154"/>
      <c r="CJ1834" s="154"/>
      <c r="CK1834" s="154"/>
      <c r="CL1834" s="154"/>
      <c r="CM1834" s="154"/>
      <c r="CN1834" s="154"/>
      <c r="CO1834" s="154"/>
      <c r="CP1834" s="154"/>
      <c r="CQ1834" s="154"/>
      <c r="CR1834" s="154"/>
      <c r="CS1834" s="154"/>
      <c r="CT1834" s="154"/>
      <c r="CU1834" s="154"/>
      <c r="CV1834" s="154"/>
      <c r="CW1834" s="154"/>
      <c r="CX1834" s="154"/>
      <c r="CY1834" s="154"/>
      <c r="CZ1834" s="154"/>
      <c r="DA1834" s="154"/>
      <c r="DB1834" s="154"/>
      <c r="DC1834" s="154"/>
      <c r="DD1834" s="154"/>
      <c r="DE1834" s="154"/>
      <c r="DF1834" s="154"/>
      <c r="DG1834" s="154"/>
      <c r="DH1834" s="154"/>
      <c r="DI1834" s="154"/>
      <c r="DJ1834" s="154"/>
      <c r="DK1834" s="154"/>
      <c r="DL1834" s="154"/>
      <c r="DM1834" s="154"/>
      <c r="DN1834" s="154"/>
      <c r="DO1834" s="154"/>
      <c r="DP1834" s="154"/>
      <c r="DQ1834" s="154"/>
      <c r="DR1834" s="154"/>
      <c r="DS1834" s="154"/>
      <c r="DT1834" s="154"/>
      <c r="DU1834" s="154"/>
      <c r="DV1834" s="154"/>
      <c r="DW1834" s="154"/>
      <c r="DX1834" s="154"/>
      <c r="DY1834" s="154"/>
      <c r="DZ1834" s="154"/>
      <c r="EA1834" s="154"/>
      <c r="EB1834" s="154"/>
      <c r="EC1834" s="154"/>
      <c r="ED1834" s="154"/>
      <c r="EE1834" s="154"/>
      <c r="EF1834" s="154"/>
      <c r="EG1834" s="154"/>
      <c r="EH1834" s="154"/>
      <c r="EI1834" s="154"/>
      <c r="EJ1834" s="154"/>
      <c r="EK1834" s="154"/>
      <c r="EL1834" s="154"/>
      <c r="EM1834" s="154"/>
      <c r="EN1834" s="154"/>
      <c r="EO1834" s="154"/>
      <c r="EP1834" s="154"/>
      <c r="EQ1834" s="154"/>
      <c r="ER1834" s="154"/>
      <c r="ES1834" s="154"/>
      <c r="ET1834" s="154"/>
      <c r="EU1834" s="154"/>
      <c r="EV1834" s="154"/>
    </row>
    <row r="1835" spans="32:152" ht="12.75">
      <c r="AF1835" s="154"/>
      <c r="AG1835" s="154"/>
      <c r="AH1835" s="154"/>
      <c r="AI1835" s="154"/>
      <c r="AJ1835" s="154"/>
      <c r="AK1835" s="154"/>
      <c r="AL1835" s="154"/>
      <c r="AM1835" s="154"/>
      <c r="AN1835" s="154"/>
      <c r="AO1835" s="154"/>
      <c r="AP1835" s="154"/>
      <c r="AQ1835" s="154"/>
      <c r="AR1835" s="154"/>
      <c r="AS1835" s="154"/>
      <c r="AT1835" s="154"/>
      <c r="AU1835" s="154"/>
      <c r="AV1835" s="154"/>
      <c r="AW1835" s="154"/>
      <c r="AX1835" s="154"/>
      <c r="AY1835" s="154"/>
      <c r="AZ1835" s="154"/>
      <c r="BA1835" s="154"/>
      <c r="BB1835" s="154"/>
      <c r="BC1835" s="154"/>
      <c r="BD1835" s="154"/>
      <c r="BE1835" s="154"/>
      <c r="BF1835" s="154"/>
      <c r="BG1835" s="154"/>
      <c r="BH1835" s="154"/>
      <c r="BI1835" s="154"/>
      <c r="BJ1835" s="154"/>
      <c r="BK1835" s="154"/>
      <c r="BL1835" s="154"/>
      <c r="BM1835" s="154"/>
      <c r="BN1835" s="154"/>
      <c r="BO1835" s="154"/>
      <c r="BP1835" s="154"/>
      <c r="BQ1835" s="154"/>
      <c r="BR1835" s="154"/>
      <c r="BS1835" s="154"/>
      <c r="BT1835" s="154"/>
      <c r="BU1835" s="154"/>
      <c r="BV1835" s="154"/>
      <c r="BW1835" s="154"/>
      <c r="BX1835" s="154"/>
      <c r="BY1835" s="154"/>
      <c r="BZ1835" s="154"/>
      <c r="CA1835" s="154"/>
      <c r="CB1835" s="154"/>
      <c r="CC1835" s="154"/>
      <c r="CD1835" s="154"/>
      <c r="CE1835" s="154"/>
      <c r="CF1835" s="154"/>
      <c r="CG1835" s="154"/>
      <c r="CH1835" s="154"/>
      <c r="CI1835" s="154"/>
      <c r="CJ1835" s="154"/>
      <c r="CK1835" s="154"/>
      <c r="CL1835" s="154"/>
      <c r="CM1835" s="154"/>
      <c r="CN1835" s="154"/>
      <c r="CO1835" s="154"/>
      <c r="CP1835" s="154"/>
      <c r="CQ1835" s="154"/>
      <c r="CR1835" s="154"/>
      <c r="CS1835" s="154"/>
      <c r="CT1835" s="154"/>
      <c r="CU1835" s="154"/>
      <c r="CV1835" s="154"/>
      <c r="CW1835" s="154"/>
      <c r="CX1835" s="154"/>
      <c r="CY1835" s="154"/>
      <c r="CZ1835" s="154"/>
      <c r="DA1835" s="154"/>
      <c r="DB1835" s="154"/>
      <c r="DC1835" s="154"/>
      <c r="DD1835" s="154"/>
      <c r="DE1835" s="154"/>
      <c r="DF1835" s="154"/>
      <c r="DG1835" s="154"/>
      <c r="DH1835" s="154"/>
      <c r="DI1835" s="154"/>
      <c r="DJ1835" s="154"/>
      <c r="DK1835" s="154"/>
      <c r="DL1835" s="154"/>
      <c r="DM1835" s="154"/>
      <c r="DN1835" s="154"/>
      <c r="DO1835" s="154"/>
      <c r="DP1835" s="154"/>
      <c r="DQ1835" s="154"/>
      <c r="DR1835" s="154"/>
      <c r="DS1835" s="154"/>
      <c r="DT1835" s="154"/>
      <c r="DU1835" s="154"/>
      <c r="DV1835" s="154"/>
      <c r="DW1835" s="154"/>
      <c r="DX1835" s="154"/>
      <c r="DY1835" s="154"/>
      <c r="DZ1835" s="154"/>
      <c r="EA1835" s="154"/>
      <c r="EB1835" s="154"/>
      <c r="EC1835" s="154"/>
      <c r="ED1835" s="154"/>
      <c r="EE1835" s="154"/>
      <c r="EF1835" s="154"/>
      <c r="EG1835" s="154"/>
      <c r="EH1835" s="154"/>
      <c r="EI1835" s="154"/>
      <c r="EJ1835" s="154"/>
      <c r="EK1835" s="154"/>
      <c r="EL1835" s="154"/>
      <c r="EM1835" s="154"/>
      <c r="EN1835" s="154"/>
      <c r="EO1835" s="154"/>
      <c r="EP1835" s="154"/>
      <c r="EQ1835" s="154"/>
      <c r="ER1835" s="154"/>
      <c r="ES1835" s="154"/>
      <c r="ET1835" s="154"/>
      <c r="EU1835" s="154"/>
      <c r="EV1835" s="154"/>
    </row>
    <row r="1836" spans="32:152" ht="12.75">
      <c r="AF1836" s="154"/>
      <c r="AG1836" s="154"/>
      <c r="AH1836" s="154"/>
      <c r="AI1836" s="154"/>
      <c r="AJ1836" s="154"/>
      <c r="AK1836" s="154"/>
      <c r="AL1836" s="154"/>
      <c r="AM1836" s="154"/>
      <c r="AN1836" s="154"/>
      <c r="AO1836" s="154"/>
      <c r="AP1836" s="154"/>
      <c r="AQ1836" s="154"/>
      <c r="AR1836" s="154"/>
      <c r="AS1836" s="154"/>
      <c r="AT1836" s="154"/>
      <c r="AU1836" s="154"/>
      <c r="AV1836" s="154"/>
      <c r="AW1836" s="154"/>
      <c r="AX1836" s="154"/>
      <c r="AY1836" s="154"/>
      <c r="AZ1836" s="154"/>
      <c r="BA1836" s="154"/>
      <c r="BB1836" s="154"/>
      <c r="BC1836" s="154"/>
      <c r="BD1836" s="154"/>
      <c r="BE1836" s="154"/>
      <c r="BF1836" s="154"/>
      <c r="BG1836" s="154"/>
      <c r="BH1836" s="154"/>
      <c r="BI1836" s="154"/>
      <c r="BJ1836" s="154"/>
      <c r="BK1836" s="154"/>
      <c r="BL1836" s="154"/>
      <c r="BM1836" s="154"/>
      <c r="BN1836" s="154"/>
      <c r="BO1836" s="154"/>
      <c r="BP1836" s="154"/>
      <c r="BQ1836" s="154"/>
      <c r="BR1836" s="154"/>
      <c r="BS1836" s="154"/>
      <c r="BT1836" s="154"/>
      <c r="BU1836" s="154"/>
      <c r="BV1836" s="154"/>
      <c r="BW1836" s="154"/>
      <c r="BX1836" s="154"/>
      <c r="BY1836" s="154"/>
      <c r="BZ1836" s="154"/>
      <c r="CA1836" s="154"/>
      <c r="CB1836" s="154"/>
      <c r="CC1836" s="154"/>
      <c r="CD1836" s="154"/>
      <c r="CE1836" s="154"/>
      <c r="CF1836" s="154"/>
      <c r="CG1836" s="154"/>
      <c r="CH1836" s="154"/>
      <c r="CI1836" s="154"/>
      <c r="CJ1836" s="154"/>
      <c r="CK1836" s="154"/>
      <c r="CL1836" s="154"/>
      <c r="CM1836" s="154"/>
      <c r="CN1836" s="154"/>
      <c r="CO1836" s="154"/>
      <c r="CP1836" s="154"/>
      <c r="CQ1836" s="154"/>
      <c r="CR1836" s="154"/>
      <c r="CS1836" s="154"/>
      <c r="CT1836" s="154"/>
      <c r="CU1836" s="154"/>
      <c r="CV1836" s="154"/>
      <c r="CW1836" s="154"/>
      <c r="CX1836" s="154"/>
      <c r="CY1836" s="154"/>
      <c r="CZ1836" s="154"/>
      <c r="DA1836" s="154"/>
      <c r="DB1836" s="154"/>
      <c r="DC1836" s="154"/>
      <c r="DD1836" s="154"/>
      <c r="DE1836" s="154"/>
      <c r="DF1836" s="154"/>
      <c r="DG1836" s="154"/>
      <c r="DH1836" s="154"/>
      <c r="DI1836" s="154"/>
      <c r="DJ1836" s="154"/>
      <c r="DK1836" s="154"/>
      <c r="DL1836" s="154"/>
      <c r="DM1836" s="154"/>
      <c r="DN1836" s="154"/>
      <c r="DO1836" s="154"/>
      <c r="DP1836" s="154"/>
      <c r="DQ1836" s="154"/>
      <c r="DR1836" s="154"/>
      <c r="DS1836" s="154"/>
      <c r="DT1836" s="154"/>
      <c r="DU1836" s="154"/>
      <c r="DV1836" s="154"/>
      <c r="DW1836" s="154"/>
      <c r="DX1836" s="154"/>
      <c r="DY1836" s="154"/>
      <c r="DZ1836" s="154"/>
      <c r="EA1836" s="154"/>
      <c r="EB1836" s="154"/>
      <c r="EC1836" s="154"/>
      <c r="ED1836" s="154"/>
      <c r="EE1836" s="154"/>
      <c r="EF1836" s="154"/>
      <c r="EG1836" s="154"/>
      <c r="EH1836" s="154"/>
      <c r="EI1836" s="154"/>
      <c r="EJ1836" s="154"/>
      <c r="EK1836" s="154"/>
      <c r="EL1836" s="154"/>
      <c r="EM1836" s="154"/>
      <c r="EN1836" s="154"/>
      <c r="EO1836" s="154"/>
      <c r="EP1836" s="154"/>
      <c r="EQ1836" s="154"/>
      <c r="ER1836" s="154"/>
      <c r="ES1836" s="154"/>
      <c r="ET1836" s="154"/>
      <c r="EU1836" s="154"/>
      <c r="EV1836" s="154"/>
    </row>
    <row r="1837" spans="32:152" ht="12.75">
      <c r="AF1837" s="154"/>
      <c r="AG1837" s="154"/>
      <c r="AH1837" s="154"/>
      <c r="AI1837" s="154"/>
      <c r="AJ1837" s="154"/>
      <c r="AK1837" s="154"/>
      <c r="AL1837" s="154"/>
      <c r="AM1837" s="154"/>
      <c r="AN1837" s="154"/>
      <c r="AO1837" s="154"/>
      <c r="AP1837" s="154"/>
      <c r="AQ1837" s="154"/>
      <c r="AR1837" s="154"/>
      <c r="AS1837" s="154"/>
      <c r="AT1837" s="154"/>
      <c r="AU1837" s="154"/>
      <c r="AV1837" s="154"/>
      <c r="AW1837" s="154"/>
      <c r="AX1837" s="154"/>
      <c r="AY1837" s="154"/>
      <c r="AZ1837" s="154"/>
      <c r="BA1837" s="154"/>
      <c r="BB1837" s="154"/>
      <c r="BC1837" s="154"/>
      <c r="BD1837" s="154"/>
      <c r="BE1837" s="154"/>
      <c r="BF1837" s="154"/>
      <c r="BG1837" s="154"/>
      <c r="BH1837" s="154"/>
      <c r="BI1837" s="154"/>
      <c r="BJ1837" s="154"/>
      <c r="BK1837" s="154"/>
      <c r="BL1837" s="154"/>
      <c r="BM1837" s="154"/>
      <c r="BN1837" s="154"/>
      <c r="BO1837" s="154"/>
      <c r="BP1837" s="154"/>
      <c r="BQ1837" s="154"/>
      <c r="BR1837" s="154"/>
      <c r="BS1837" s="154"/>
      <c r="BT1837" s="154"/>
      <c r="BU1837" s="154"/>
      <c r="BV1837" s="154"/>
      <c r="BW1837" s="154"/>
      <c r="BX1837" s="154"/>
      <c r="BY1837" s="154"/>
      <c r="BZ1837" s="154"/>
      <c r="CA1837" s="154"/>
      <c r="CB1837" s="154"/>
      <c r="CC1837" s="154"/>
      <c r="CD1837" s="154"/>
      <c r="CE1837" s="154"/>
      <c r="CF1837" s="154"/>
      <c r="CG1837" s="154"/>
      <c r="CH1837" s="154"/>
      <c r="CI1837" s="154"/>
      <c r="CJ1837" s="154"/>
      <c r="CK1837" s="154"/>
      <c r="CL1837" s="154"/>
      <c r="CM1837" s="154"/>
      <c r="CN1837" s="154"/>
      <c r="CO1837" s="154"/>
      <c r="CP1837" s="154"/>
      <c r="CQ1837" s="154"/>
      <c r="CR1837" s="154"/>
      <c r="CS1837" s="154"/>
      <c r="CT1837" s="154"/>
      <c r="CU1837" s="154"/>
      <c r="CV1837" s="154"/>
      <c r="CW1837" s="154"/>
      <c r="CX1837" s="154"/>
      <c r="CY1837" s="154"/>
      <c r="CZ1837" s="154"/>
      <c r="DA1837" s="154"/>
      <c r="DB1837" s="154"/>
      <c r="DC1837" s="154"/>
      <c r="DD1837" s="154"/>
      <c r="DE1837" s="154"/>
      <c r="DF1837" s="154"/>
      <c r="DG1837" s="154"/>
      <c r="DH1837" s="154"/>
      <c r="DI1837" s="154"/>
      <c r="DJ1837" s="154"/>
      <c r="DK1837" s="154"/>
      <c r="DL1837" s="154"/>
      <c r="DM1837" s="154"/>
      <c r="DN1837" s="154"/>
      <c r="DO1837" s="154"/>
      <c r="DP1837" s="154"/>
      <c r="DQ1837" s="154"/>
      <c r="DR1837" s="154"/>
      <c r="DS1837" s="154"/>
      <c r="DT1837" s="154"/>
      <c r="DU1837" s="154"/>
      <c r="DV1837" s="154"/>
      <c r="DW1837" s="154"/>
      <c r="DX1837" s="154"/>
      <c r="DY1837" s="154"/>
      <c r="DZ1837" s="154"/>
      <c r="EA1837" s="154"/>
      <c r="EB1837" s="154"/>
      <c r="EC1837" s="154"/>
      <c r="ED1837" s="154"/>
      <c r="EE1837" s="154"/>
      <c r="EF1837" s="154"/>
      <c r="EG1837" s="154"/>
      <c r="EH1837" s="154"/>
      <c r="EI1837" s="154"/>
      <c r="EJ1837" s="154"/>
      <c r="EK1837" s="154"/>
      <c r="EL1837" s="154"/>
      <c r="EM1837" s="154"/>
      <c r="EN1837" s="154"/>
      <c r="EO1837" s="154"/>
      <c r="EP1837" s="154"/>
      <c r="EQ1837" s="154"/>
      <c r="ER1837" s="154"/>
      <c r="ES1837" s="154"/>
      <c r="ET1837" s="154"/>
      <c r="EU1837" s="154"/>
      <c r="EV1837" s="154"/>
    </row>
    <row r="1838" spans="32:152" ht="12.75">
      <c r="AF1838" s="154"/>
      <c r="AG1838" s="154"/>
      <c r="AH1838" s="154"/>
      <c r="AI1838" s="154"/>
      <c r="AJ1838" s="154"/>
      <c r="AK1838" s="154"/>
      <c r="AL1838" s="154"/>
      <c r="AM1838" s="154"/>
      <c r="AN1838" s="154"/>
      <c r="AO1838" s="154"/>
      <c r="AP1838" s="154"/>
      <c r="AQ1838" s="154"/>
      <c r="AR1838" s="154"/>
      <c r="AS1838" s="154"/>
      <c r="AT1838" s="154"/>
      <c r="AU1838" s="154"/>
      <c r="AV1838" s="154"/>
      <c r="AW1838" s="154"/>
      <c r="AX1838" s="154"/>
      <c r="AY1838" s="154"/>
      <c r="AZ1838" s="154"/>
      <c r="BA1838" s="154"/>
      <c r="BB1838" s="154"/>
      <c r="BC1838" s="154"/>
      <c r="BD1838" s="154"/>
      <c r="BE1838" s="154"/>
      <c r="BF1838" s="154"/>
      <c r="BG1838" s="154"/>
      <c r="BH1838" s="154"/>
      <c r="BI1838" s="154"/>
      <c r="BJ1838" s="154"/>
      <c r="BK1838" s="154"/>
      <c r="BL1838" s="154"/>
      <c r="BM1838" s="154"/>
      <c r="BN1838" s="154"/>
      <c r="BO1838" s="154"/>
      <c r="BP1838" s="154"/>
      <c r="BQ1838" s="154"/>
      <c r="BR1838" s="154"/>
      <c r="BS1838" s="154"/>
      <c r="BT1838" s="154"/>
      <c r="BU1838" s="154"/>
      <c r="BV1838" s="154"/>
      <c r="BW1838" s="154"/>
      <c r="BX1838" s="154"/>
      <c r="BY1838" s="154"/>
      <c r="BZ1838" s="154"/>
      <c r="CA1838" s="154"/>
      <c r="CB1838" s="154"/>
      <c r="CC1838" s="154"/>
      <c r="CD1838" s="154"/>
      <c r="CE1838" s="154"/>
      <c r="CF1838" s="154"/>
      <c r="CG1838" s="154"/>
      <c r="CH1838" s="154"/>
      <c r="CI1838" s="154"/>
      <c r="CJ1838" s="154"/>
      <c r="CK1838" s="154"/>
      <c r="CL1838" s="154"/>
      <c r="CM1838" s="154"/>
      <c r="CN1838" s="154"/>
      <c r="CO1838" s="154"/>
      <c r="CP1838" s="154"/>
      <c r="CQ1838" s="154"/>
      <c r="CR1838" s="154"/>
      <c r="CS1838" s="154"/>
      <c r="CT1838" s="154"/>
      <c r="CU1838" s="154"/>
      <c r="CV1838" s="154"/>
      <c r="CW1838" s="154"/>
      <c r="CX1838" s="154"/>
      <c r="CY1838" s="154"/>
      <c r="CZ1838" s="154"/>
      <c r="DA1838" s="154"/>
      <c r="DB1838" s="154"/>
      <c r="DC1838" s="154"/>
      <c r="DD1838" s="154"/>
      <c r="DE1838" s="154"/>
      <c r="DF1838" s="154"/>
      <c r="DG1838" s="154"/>
      <c r="DH1838" s="154"/>
      <c r="DI1838" s="154"/>
      <c r="DJ1838" s="154"/>
      <c r="DK1838" s="154"/>
      <c r="DL1838" s="154"/>
      <c r="DM1838" s="154"/>
      <c r="DN1838" s="154"/>
      <c r="DO1838" s="154"/>
      <c r="DP1838" s="154"/>
      <c r="DQ1838" s="154"/>
      <c r="DR1838" s="154"/>
      <c r="DS1838" s="154"/>
      <c r="DT1838" s="154"/>
      <c r="DU1838" s="154"/>
      <c r="DV1838" s="154"/>
      <c r="DW1838" s="154"/>
      <c r="DX1838" s="154"/>
      <c r="DY1838" s="154"/>
      <c r="DZ1838" s="154"/>
      <c r="EA1838" s="154"/>
      <c r="EB1838" s="154"/>
      <c r="EC1838" s="154"/>
      <c r="ED1838" s="154"/>
      <c r="EE1838" s="154"/>
      <c r="EF1838" s="154"/>
      <c r="EG1838" s="154"/>
      <c r="EH1838" s="154"/>
      <c r="EI1838" s="154"/>
      <c r="EJ1838" s="154"/>
      <c r="EK1838" s="154"/>
      <c r="EL1838" s="154"/>
      <c r="EM1838" s="154"/>
      <c r="EN1838" s="154"/>
      <c r="EO1838" s="154"/>
      <c r="EP1838" s="154"/>
      <c r="EQ1838" s="154"/>
      <c r="ER1838" s="154"/>
      <c r="ES1838" s="154"/>
      <c r="ET1838" s="154"/>
      <c r="EU1838" s="154"/>
      <c r="EV1838" s="154"/>
    </row>
    <row r="1839" spans="32:152" ht="12.75">
      <c r="AF1839" s="154"/>
      <c r="AG1839" s="154"/>
      <c r="AH1839" s="154"/>
      <c r="AI1839" s="154"/>
      <c r="AJ1839" s="154"/>
      <c r="AK1839" s="154"/>
      <c r="AL1839" s="154"/>
      <c r="AM1839" s="154"/>
      <c r="AN1839" s="154"/>
      <c r="AO1839" s="154"/>
      <c r="AP1839" s="154"/>
      <c r="AQ1839" s="154"/>
      <c r="AR1839" s="154"/>
      <c r="AS1839" s="154"/>
      <c r="AT1839" s="154"/>
      <c r="AU1839" s="154"/>
      <c r="AV1839" s="154"/>
      <c r="AW1839" s="154"/>
      <c r="AX1839" s="154"/>
      <c r="AY1839" s="154"/>
      <c r="AZ1839" s="154"/>
      <c r="BA1839" s="154"/>
      <c r="BB1839" s="154"/>
      <c r="BC1839" s="154"/>
      <c r="BD1839" s="154"/>
      <c r="BE1839" s="154"/>
      <c r="BF1839" s="154"/>
      <c r="BG1839" s="154"/>
      <c r="BH1839" s="154"/>
      <c r="BI1839" s="154"/>
      <c r="BJ1839" s="154"/>
      <c r="BK1839" s="154"/>
      <c r="BL1839" s="154"/>
      <c r="BM1839" s="154"/>
      <c r="BN1839" s="154"/>
      <c r="BO1839" s="154"/>
      <c r="BP1839" s="154"/>
      <c r="BQ1839" s="154"/>
      <c r="BR1839" s="154"/>
      <c r="BS1839" s="154"/>
      <c r="BT1839" s="154"/>
      <c r="BU1839" s="154"/>
      <c r="BV1839" s="154"/>
      <c r="BW1839" s="154"/>
      <c r="BX1839" s="154"/>
      <c r="BY1839" s="154"/>
      <c r="BZ1839" s="154"/>
      <c r="CA1839" s="154"/>
      <c r="CB1839" s="154"/>
      <c r="CC1839" s="154"/>
      <c r="CD1839" s="154"/>
      <c r="CE1839" s="154"/>
      <c r="CF1839" s="154"/>
      <c r="CG1839" s="154"/>
      <c r="CH1839" s="154"/>
      <c r="CI1839" s="154"/>
      <c r="CJ1839" s="154"/>
      <c r="CK1839" s="154"/>
      <c r="CL1839" s="154"/>
      <c r="CM1839" s="154"/>
      <c r="CN1839" s="154"/>
      <c r="CO1839" s="154"/>
      <c r="CP1839" s="154"/>
      <c r="CQ1839" s="154"/>
      <c r="CR1839" s="154"/>
      <c r="CS1839" s="154"/>
      <c r="CT1839" s="154"/>
      <c r="CU1839" s="154"/>
      <c r="CV1839" s="154"/>
      <c r="CW1839" s="154"/>
      <c r="CX1839" s="154"/>
      <c r="CY1839" s="154"/>
      <c r="CZ1839" s="154"/>
      <c r="DA1839" s="154"/>
      <c r="DB1839" s="154"/>
      <c r="DC1839" s="154"/>
      <c r="DD1839" s="154"/>
      <c r="DE1839" s="154"/>
      <c r="DF1839" s="154"/>
      <c r="DG1839" s="154"/>
      <c r="DH1839" s="154"/>
      <c r="DI1839" s="154"/>
      <c r="DJ1839" s="154"/>
      <c r="DK1839" s="154"/>
      <c r="DL1839" s="154"/>
      <c r="DM1839" s="154"/>
      <c r="DN1839" s="154"/>
      <c r="DO1839" s="154"/>
      <c r="DP1839" s="154"/>
      <c r="DQ1839" s="154"/>
      <c r="DR1839" s="154"/>
      <c r="DS1839" s="154"/>
      <c r="DT1839" s="154"/>
      <c r="DU1839" s="154"/>
      <c r="DV1839" s="154"/>
      <c r="DW1839" s="154"/>
      <c r="DX1839" s="154"/>
      <c r="DY1839" s="154"/>
      <c r="DZ1839" s="154"/>
      <c r="EA1839" s="154"/>
      <c r="EB1839" s="154"/>
      <c r="EC1839" s="154"/>
      <c r="ED1839" s="154"/>
      <c r="EE1839" s="154"/>
      <c r="EF1839" s="154"/>
      <c r="EG1839" s="154"/>
      <c r="EH1839" s="154"/>
      <c r="EI1839" s="154"/>
      <c r="EJ1839" s="154"/>
      <c r="EK1839" s="154"/>
      <c r="EL1839" s="154"/>
      <c r="EM1839" s="154"/>
      <c r="EN1839" s="154"/>
      <c r="EO1839" s="154"/>
      <c r="EP1839" s="154"/>
      <c r="EQ1839" s="154"/>
      <c r="ER1839" s="154"/>
      <c r="ES1839" s="154"/>
      <c r="ET1839" s="154"/>
      <c r="EU1839" s="154"/>
      <c r="EV1839" s="154"/>
    </row>
    <row r="1840" spans="32:152" ht="12.75">
      <c r="AF1840" s="154"/>
      <c r="AG1840" s="154"/>
      <c r="AH1840" s="154"/>
      <c r="AI1840" s="154"/>
      <c r="AJ1840" s="154"/>
      <c r="AK1840" s="154"/>
      <c r="AL1840" s="154"/>
      <c r="AM1840" s="154"/>
      <c r="AN1840" s="154"/>
      <c r="AO1840" s="154"/>
      <c r="AP1840" s="154"/>
      <c r="AQ1840" s="154"/>
      <c r="AR1840" s="154"/>
      <c r="AS1840" s="154"/>
      <c r="AT1840" s="154"/>
      <c r="AU1840" s="154"/>
      <c r="AV1840" s="154"/>
      <c r="AW1840" s="154"/>
      <c r="AX1840" s="154"/>
      <c r="AY1840" s="154"/>
      <c r="AZ1840" s="154"/>
      <c r="BA1840" s="154"/>
      <c r="BB1840" s="154"/>
      <c r="BC1840" s="154"/>
      <c r="BD1840" s="154"/>
      <c r="BE1840" s="154"/>
      <c r="BF1840" s="154"/>
      <c r="BG1840" s="154"/>
      <c r="BH1840" s="154"/>
      <c r="BI1840" s="154"/>
      <c r="BJ1840" s="154"/>
      <c r="BK1840" s="154"/>
      <c r="BL1840" s="154"/>
      <c r="BM1840" s="154"/>
      <c r="BN1840" s="154"/>
      <c r="BO1840" s="154"/>
      <c r="BP1840" s="154"/>
      <c r="BQ1840" s="154"/>
      <c r="BR1840" s="154"/>
      <c r="BS1840" s="154"/>
      <c r="BT1840" s="154"/>
      <c r="BU1840" s="154"/>
      <c r="BV1840" s="154"/>
      <c r="BW1840" s="154"/>
      <c r="BX1840" s="154"/>
      <c r="BY1840" s="154"/>
      <c r="BZ1840" s="154"/>
      <c r="CA1840" s="154"/>
      <c r="CB1840" s="154"/>
      <c r="CC1840" s="154"/>
      <c r="CD1840" s="154"/>
      <c r="CE1840" s="154"/>
      <c r="CF1840" s="154"/>
      <c r="CG1840" s="154"/>
      <c r="CH1840" s="154"/>
      <c r="CI1840" s="154"/>
      <c r="CJ1840" s="154"/>
      <c r="CK1840" s="154"/>
      <c r="CL1840" s="154"/>
      <c r="CM1840" s="154"/>
      <c r="CN1840" s="154"/>
      <c r="CO1840" s="154"/>
      <c r="CP1840" s="154"/>
      <c r="CQ1840" s="154"/>
      <c r="CR1840" s="154"/>
      <c r="CS1840" s="154"/>
      <c r="CT1840" s="154"/>
      <c r="CU1840" s="154"/>
      <c r="CV1840" s="154"/>
      <c r="CW1840" s="154"/>
      <c r="CX1840" s="154"/>
      <c r="CY1840" s="154"/>
      <c r="CZ1840" s="154"/>
      <c r="DA1840" s="154"/>
      <c r="DB1840" s="154"/>
      <c r="DC1840" s="154"/>
      <c r="DD1840" s="154"/>
      <c r="DE1840" s="154"/>
      <c r="DF1840" s="154"/>
      <c r="DG1840" s="154"/>
      <c r="DH1840" s="154"/>
      <c r="DI1840" s="154"/>
      <c r="DJ1840" s="154"/>
      <c r="DK1840" s="154"/>
      <c r="DL1840" s="154"/>
      <c r="DM1840" s="154"/>
      <c r="DN1840" s="154"/>
      <c r="DO1840" s="154"/>
      <c r="DP1840" s="154"/>
      <c r="DQ1840" s="154"/>
      <c r="DR1840" s="154"/>
      <c r="DS1840" s="154"/>
      <c r="DT1840" s="154"/>
      <c r="DU1840" s="154"/>
      <c r="DV1840" s="154"/>
      <c r="DW1840" s="154"/>
      <c r="DX1840" s="154"/>
      <c r="DY1840" s="154"/>
      <c r="DZ1840" s="154"/>
      <c r="EA1840" s="154"/>
      <c r="EB1840" s="154"/>
      <c r="EC1840" s="154"/>
      <c r="ED1840" s="154"/>
      <c r="EE1840" s="154"/>
      <c r="EF1840" s="154"/>
      <c r="EG1840" s="154"/>
      <c r="EH1840" s="154"/>
      <c r="EI1840" s="154"/>
      <c r="EJ1840" s="154"/>
      <c r="EK1840" s="154"/>
      <c r="EL1840" s="154"/>
      <c r="EM1840" s="154"/>
      <c r="EN1840" s="154"/>
      <c r="EO1840" s="154"/>
      <c r="EP1840" s="154"/>
      <c r="EQ1840" s="154"/>
      <c r="ER1840" s="154"/>
      <c r="ES1840" s="154"/>
      <c r="ET1840" s="154"/>
      <c r="EU1840" s="154"/>
      <c r="EV1840" s="154"/>
    </row>
    <row r="1841" spans="32:152" ht="12.75">
      <c r="AF1841" s="154"/>
      <c r="AG1841" s="154"/>
      <c r="AH1841" s="154"/>
      <c r="AI1841" s="154"/>
      <c r="AJ1841" s="154"/>
      <c r="AK1841" s="154"/>
      <c r="AL1841" s="154"/>
      <c r="AM1841" s="154"/>
      <c r="AN1841" s="154"/>
      <c r="AO1841" s="154"/>
      <c r="AP1841" s="154"/>
      <c r="AQ1841" s="154"/>
      <c r="AR1841" s="154"/>
      <c r="AS1841" s="154"/>
      <c r="AT1841" s="154"/>
      <c r="AU1841" s="154"/>
      <c r="AV1841" s="154"/>
      <c r="AW1841" s="154"/>
      <c r="AX1841" s="154"/>
      <c r="AY1841" s="154"/>
      <c r="AZ1841" s="154"/>
      <c r="BA1841" s="154"/>
      <c r="BB1841" s="154"/>
      <c r="BC1841" s="154"/>
      <c r="BD1841" s="154"/>
      <c r="BE1841" s="154"/>
      <c r="BF1841" s="154"/>
      <c r="BG1841" s="154"/>
      <c r="BH1841" s="154"/>
      <c r="BI1841" s="154"/>
      <c r="BJ1841" s="154"/>
      <c r="BK1841" s="154"/>
      <c r="BL1841" s="154"/>
      <c r="BM1841" s="154"/>
      <c r="BN1841" s="154"/>
      <c r="BO1841" s="154"/>
      <c r="BP1841" s="154"/>
      <c r="BQ1841" s="154"/>
      <c r="BR1841" s="154"/>
      <c r="BS1841" s="154"/>
      <c r="BT1841" s="154"/>
      <c r="BU1841" s="154"/>
      <c r="BV1841" s="154"/>
      <c r="BW1841" s="154"/>
      <c r="BX1841" s="154"/>
      <c r="BY1841" s="154"/>
      <c r="BZ1841" s="154"/>
      <c r="CA1841" s="154"/>
      <c r="CB1841" s="154"/>
      <c r="CC1841" s="154"/>
      <c r="CD1841" s="154"/>
      <c r="CE1841" s="154"/>
      <c r="CF1841" s="154"/>
      <c r="CG1841" s="154"/>
      <c r="CH1841" s="154"/>
      <c r="CI1841" s="154"/>
      <c r="CJ1841" s="154"/>
      <c r="CK1841" s="154"/>
      <c r="CL1841" s="154"/>
      <c r="CM1841" s="154"/>
      <c r="CN1841" s="154"/>
      <c r="CO1841" s="154"/>
      <c r="CP1841" s="154"/>
      <c r="CQ1841" s="154"/>
      <c r="CR1841" s="154"/>
      <c r="CS1841" s="154"/>
      <c r="CT1841" s="154"/>
      <c r="CU1841" s="154"/>
      <c r="CV1841" s="154"/>
      <c r="CW1841" s="154"/>
      <c r="CX1841" s="154"/>
      <c r="CY1841" s="154"/>
      <c r="CZ1841" s="154"/>
      <c r="DA1841" s="154"/>
      <c r="DB1841" s="154"/>
      <c r="DC1841" s="154"/>
      <c r="DD1841" s="154"/>
      <c r="DE1841" s="154"/>
      <c r="DF1841" s="154"/>
      <c r="DG1841" s="154"/>
      <c r="DH1841" s="154"/>
      <c r="DI1841" s="154"/>
      <c r="DJ1841" s="154"/>
      <c r="DK1841" s="154"/>
      <c r="DL1841" s="154"/>
      <c r="DM1841" s="154"/>
      <c r="DN1841" s="154"/>
      <c r="DO1841" s="154"/>
      <c r="DP1841" s="154"/>
      <c r="DQ1841" s="154"/>
      <c r="DR1841" s="154"/>
      <c r="DS1841" s="154"/>
      <c r="DT1841" s="154"/>
      <c r="DU1841" s="154"/>
      <c r="DV1841" s="154"/>
      <c r="DW1841" s="154"/>
      <c r="DX1841" s="154"/>
      <c r="DY1841" s="154"/>
      <c r="DZ1841" s="154"/>
      <c r="EA1841" s="154"/>
      <c r="EB1841" s="154"/>
      <c r="EC1841" s="154"/>
      <c r="ED1841" s="154"/>
      <c r="EE1841" s="154"/>
      <c r="EF1841" s="154"/>
      <c r="EG1841" s="154"/>
      <c r="EH1841" s="154"/>
      <c r="EI1841" s="154"/>
      <c r="EJ1841" s="154"/>
      <c r="EK1841" s="154"/>
      <c r="EL1841" s="154"/>
      <c r="EM1841" s="154"/>
      <c r="EN1841" s="154"/>
      <c r="EO1841" s="154"/>
      <c r="EP1841" s="154"/>
      <c r="EQ1841" s="154"/>
      <c r="ER1841" s="154"/>
      <c r="ES1841" s="154"/>
      <c r="ET1841" s="154"/>
      <c r="EU1841" s="154"/>
      <c r="EV1841" s="154"/>
    </row>
    <row r="1842" spans="32:152" ht="12.75">
      <c r="AF1842" s="154"/>
      <c r="AG1842" s="154"/>
      <c r="AH1842" s="154"/>
      <c r="AI1842" s="154"/>
      <c r="AJ1842" s="154"/>
      <c r="AK1842" s="154"/>
      <c r="AL1842" s="154"/>
      <c r="AM1842" s="154"/>
      <c r="AN1842" s="154"/>
      <c r="AO1842" s="154"/>
      <c r="AP1842" s="154"/>
      <c r="AQ1842" s="154"/>
      <c r="AR1842" s="154"/>
      <c r="AS1842" s="154"/>
      <c r="AT1842" s="154"/>
      <c r="AU1842" s="154"/>
      <c r="AV1842" s="154"/>
      <c r="AW1842" s="154"/>
      <c r="AX1842" s="154"/>
      <c r="AY1842" s="154"/>
      <c r="AZ1842" s="154"/>
      <c r="BA1842" s="154"/>
      <c r="BB1842" s="154"/>
      <c r="BC1842" s="154"/>
      <c r="BD1842" s="154"/>
      <c r="BE1842" s="154"/>
      <c r="BF1842" s="154"/>
      <c r="BG1842" s="154"/>
      <c r="BH1842" s="154"/>
      <c r="BI1842" s="154"/>
      <c r="BJ1842" s="154"/>
      <c r="BK1842" s="154"/>
      <c r="BL1842" s="154"/>
      <c r="BM1842" s="154"/>
      <c r="BN1842" s="154"/>
      <c r="BO1842" s="154"/>
      <c r="BP1842" s="154"/>
      <c r="BQ1842" s="154"/>
      <c r="BR1842" s="154"/>
      <c r="BS1842" s="154"/>
      <c r="BT1842" s="154"/>
      <c r="BU1842" s="154"/>
      <c r="BV1842" s="154"/>
      <c r="BW1842" s="154"/>
      <c r="BX1842" s="154"/>
      <c r="BY1842" s="154"/>
      <c r="BZ1842" s="154"/>
      <c r="CA1842" s="154"/>
      <c r="CB1842" s="154"/>
      <c r="CC1842" s="154"/>
      <c r="CD1842" s="154"/>
      <c r="CE1842" s="154"/>
      <c r="CF1842" s="154"/>
      <c r="CG1842" s="154"/>
      <c r="CH1842" s="154"/>
      <c r="CI1842" s="154"/>
      <c r="CJ1842" s="154"/>
      <c r="CK1842" s="154"/>
      <c r="CL1842" s="154"/>
      <c r="CM1842" s="154"/>
      <c r="CN1842" s="154"/>
      <c r="CO1842" s="154"/>
      <c r="CP1842" s="154"/>
      <c r="CQ1842" s="154"/>
      <c r="CR1842" s="154"/>
      <c r="CS1842" s="154"/>
      <c r="CT1842" s="154"/>
      <c r="CU1842" s="154"/>
      <c r="CV1842" s="154"/>
      <c r="CW1842" s="154"/>
      <c r="CX1842" s="154"/>
      <c r="CY1842" s="154"/>
      <c r="CZ1842" s="154"/>
      <c r="DA1842" s="154"/>
      <c r="DB1842" s="154"/>
      <c r="DC1842" s="154"/>
      <c r="DD1842" s="154"/>
      <c r="DE1842" s="154"/>
      <c r="DF1842" s="154"/>
      <c r="DG1842" s="154"/>
      <c r="DH1842" s="154"/>
      <c r="DI1842" s="154"/>
      <c r="DJ1842" s="154"/>
      <c r="DK1842" s="154"/>
      <c r="DL1842" s="154"/>
      <c r="DM1842" s="154"/>
      <c r="DN1842" s="154"/>
      <c r="DO1842" s="154"/>
      <c r="DP1842" s="154"/>
      <c r="DQ1842" s="154"/>
      <c r="DR1842" s="154"/>
      <c r="DS1842" s="154"/>
      <c r="DT1842" s="154"/>
      <c r="DU1842" s="154"/>
      <c r="DV1842" s="154"/>
      <c r="DW1842" s="154"/>
      <c r="DX1842" s="154"/>
      <c r="DY1842" s="154"/>
      <c r="DZ1842" s="154"/>
      <c r="EA1842" s="154"/>
      <c r="EB1842" s="154"/>
      <c r="EC1842" s="154"/>
      <c r="ED1842" s="154"/>
      <c r="EE1842" s="154"/>
      <c r="EF1842" s="154"/>
      <c r="EG1842" s="154"/>
      <c r="EH1842" s="154"/>
      <c r="EI1842" s="154"/>
      <c r="EJ1842" s="154"/>
      <c r="EK1842" s="154"/>
      <c r="EL1842" s="154"/>
      <c r="EM1842" s="154"/>
      <c r="EN1842" s="154"/>
      <c r="EO1842" s="154"/>
      <c r="EP1842" s="154"/>
      <c r="EQ1842" s="154"/>
      <c r="ER1842" s="154"/>
      <c r="ES1842" s="154"/>
      <c r="ET1842" s="154"/>
      <c r="EU1842" s="154"/>
      <c r="EV1842" s="154"/>
    </row>
    <row r="1843" spans="32:152" ht="12.75">
      <c r="AF1843" s="154"/>
      <c r="AG1843" s="154"/>
      <c r="AH1843" s="154"/>
      <c r="AI1843" s="154"/>
      <c r="AJ1843" s="154"/>
      <c r="AK1843" s="154"/>
      <c r="AL1843" s="154"/>
      <c r="AM1843" s="154"/>
      <c r="AN1843" s="154"/>
      <c r="AO1843" s="154"/>
      <c r="AP1843" s="154"/>
      <c r="AQ1843" s="154"/>
      <c r="AR1843" s="154"/>
      <c r="AS1843" s="154"/>
      <c r="AT1843" s="154"/>
      <c r="AU1843" s="154"/>
      <c r="AV1843" s="154"/>
      <c r="AW1843" s="154"/>
      <c r="AX1843" s="154"/>
      <c r="AY1843" s="154"/>
      <c r="AZ1843" s="154"/>
      <c r="BA1843" s="154"/>
      <c r="BB1843" s="154"/>
      <c r="BC1843" s="154"/>
      <c r="BD1843" s="154"/>
      <c r="BE1843" s="154"/>
      <c r="BF1843" s="154"/>
      <c r="BG1843" s="154"/>
      <c r="BH1843" s="154"/>
      <c r="BI1843" s="154"/>
      <c r="BJ1843" s="154"/>
      <c r="BK1843" s="154"/>
      <c r="BL1843" s="154"/>
      <c r="BM1843" s="154"/>
      <c r="BN1843" s="154"/>
      <c r="BO1843" s="154"/>
      <c r="BP1843" s="154"/>
      <c r="BQ1843" s="154"/>
      <c r="BR1843" s="154"/>
      <c r="BS1843" s="154"/>
      <c r="BT1843" s="154"/>
      <c r="BU1843" s="154"/>
      <c r="BV1843" s="154"/>
      <c r="BW1843" s="154"/>
      <c r="BX1843" s="154"/>
      <c r="BY1843" s="154"/>
      <c r="BZ1843" s="154"/>
      <c r="CA1843" s="154"/>
      <c r="CB1843" s="154"/>
      <c r="CC1843" s="154"/>
      <c r="CD1843" s="154"/>
      <c r="CE1843" s="154"/>
      <c r="CF1843" s="154"/>
      <c r="CG1843" s="154"/>
      <c r="CH1843" s="154"/>
      <c r="CI1843" s="154"/>
      <c r="CJ1843" s="154"/>
      <c r="CK1843" s="154"/>
      <c r="CL1843" s="154"/>
      <c r="CM1843" s="154"/>
      <c r="CN1843" s="154"/>
      <c r="CO1843" s="154"/>
      <c r="CP1843" s="154"/>
      <c r="CQ1843" s="154"/>
      <c r="CR1843" s="154"/>
      <c r="CS1843" s="154"/>
      <c r="CT1843" s="154"/>
      <c r="CU1843" s="154"/>
      <c r="CV1843" s="154"/>
      <c r="CW1843" s="154"/>
      <c r="CX1843" s="154"/>
      <c r="CY1843" s="154"/>
      <c r="CZ1843" s="154"/>
      <c r="DA1843" s="154"/>
      <c r="DB1843" s="154"/>
      <c r="DC1843" s="154"/>
      <c r="DD1843" s="154"/>
      <c r="DE1843" s="154"/>
      <c r="DF1843" s="154"/>
      <c r="DG1843" s="154"/>
      <c r="DH1843" s="154"/>
      <c r="DI1843" s="154"/>
      <c r="DJ1843" s="154"/>
      <c r="DK1843" s="154"/>
      <c r="DL1843" s="154"/>
      <c r="DM1843" s="154"/>
      <c r="DN1843" s="154"/>
      <c r="DO1843" s="154"/>
      <c r="DP1843" s="154"/>
      <c r="DQ1843" s="154"/>
      <c r="DR1843" s="154"/>
      <c r="DS1843" s="154"/>
      <c r="DT1843" s="154"/>
      <c r="DU1843" s="154"/>
      <c r="DV1843" s="154"/>
      <c r="DW1843" s="154"/>
      <c r="DX1843" s="154"/>
      <c r="DY1843" s="154"/>
      <c r="DZ1843" s="154"/>
      <c r="EA1843" s="154"/>
      <c r="EB1843" s="154"/>
      <c r="EC1843" s="154"/>
      <c r="ED1843" s="154"/>
      <c r="EE1843" s="154"/>
      <c r="EF1843" s="154"/>
      <c r="EG1843" s="154"/>
      <c r="EH1843" s="154"/>
      <c r="EI1843" s="154"/>
      <c r="EJ1843" s="154"/>
      <c r="EK1843" s="154"/>
      <c r="EL1843" s="154"/>
      <c r="EM1843" s="154"/>
      <c r="EN1843" s="154"/>
      <c r="EO1843" s="154"/>
      <c r="EP1843" s="154"/>
      <c r="EQ1843" s="154"/>
      <c r="ER1843" s="154"/>
      <c r="ES1843" s="154"/>
      <c r="ET1843" s="154"/>
      <c r="EU1843" s="154"/>
      <c r="EV1843" s="154"/>
    </row>
    <row r="1844" spans="32:152" ht="12.75">
      <c r="AF1844" s="154"/>
      <c r="AG1844" s="154"/>
      <c r="AH1844" s="154"/>
      <c r="AI1844" s="154"/>
      <c r="AJ1844" s="154"/>
      <c r="AK1844" s="154"/>
      <c r="AL1844" s="154"/>
      <c r="AM1844" s="154"/>
      <c r="AN1844" s="154"/>
      <c r="AO1844" s="154"/>
      <c r="AP1844" s="154"/>
      <c r="AQ1844" s="154"/>
      <c r="AR1844" s="154"/>
      <c r="AS1844" s="154"/>
      <c r="AT1844" s="154"/>
      <c r="AU1844" s="154"/>
      <c r="AV1844" s="154"/>
      <c r="AW1844" s="154"/>
      <c r="AX1844" s="154"/>
      <c r="AY1844" s="154"/>
      <c r="AZ1844" s="154"/>
      <c r="BA1844" s="154"/>
      <c r="BB1844" s="154"/>
      <c r="BC1844" s="154"/>
      <c r="BD1844" s="154"/>
      <c r="BE1844" s="154"/>
      <c r="BF1844" s="154"/>
      <c r="BG1844" s="154"/>
      <c r="BH1844" s="154"/>
      <c r="BI1844" s="154"/>
      <c r="BJ1844" s="154"/>
      <c r="BK1844" s="154"/>
      <c r="BL1844" s="154"/>
      <c r="BM1844" s="154"/>
      <c r="BN1844" s="154"/>
      <c r="BO1844" s="154"/>
      <c r="BP1844" s="154"/>
      <c r="BQ1844" s="154"/>
      <c r="BR1844" s="154"/>
      <c r="BS1844" s="154"/>
      <c r="BT1844" s="154"/>
      <c r="BU1844" s="154"/>
      <c r="BV1844" s="154"/>
      <c r="BW1844" s="154"/>
      <c r="BX1844" s="154"/>
      <c r="BY1844" s="154"/>
      <c r="BZ1844" s="154"/>
      <c r="CA1844" s="154"/>
      <c r="CB1844" s="154"/>
      <c r="CC1844" s="154"/>
      <c r="CD1844" s="154"/>
      <c r="CE1844" s="154"/>
      <c r="CF1844" s="154"/>
      <c r="CG1844" s="154"/>
      <c r="CH1844" s="154"/>
      <c r="CI1844" s="154"/>
      <c r="CJ1844" s="154"/>
      <c r="CK1844" s="154"/>
      <c r="CL1844" s="154"/>
      <c r="CM1844" s="154"/>
      <c r="CN1844" s="154"/>
      <c r="CO1844" s="154"/>
      <c r="CP1844" s="154"/>
      <c r="CQ1844" s="154"/>
      <c r="CR1844" s="154"/>
      <c r="CS1844" s="154"/>
      <c r="CT1844" s="154"/>
      <c r="CU1844" s="154"/>
      <c r="CV1844" s="154"/>
      <c r="CW1844" s="154"/>
      <c r="CX1844" s="154"/>
      <c r="CY1844" s="154"/>
      <c r="CZ1844" s="154"/>
      <c r="DA1844" s="154"/>
      <c r="DB1844" s="154"/>
      <c r="DC1844" s="154"/>
      <c r="DD1844" s="154"/>
      <c r="DE1844" s="154"/>
      <c r="DF1844" s="154"/>
      <c r="DG1844" s="154"/>
      <c r="DH1844" s="154"/>
      <c r="DI1844" s="154"/>
      <c r="DJ1844" s="154"/>
      <c r="DK1844" s="154"/>
      <c r="DL1844" s="154"/>
      <c r="DM1844" s="154"/>
      <c r="DN1844" s="154"/>
      <c r="DO1844" s="154"/>
      <c r="DP1844" s="154"/>
      <c r="DQ1844" s="154"/>
      <c r="DR1844" s="154"/>
      <c r="DS1844" s="154"/>
      <c r="DT1844" s="154"/>
      <c r="DU1844" s="154"/>
      <c r="DV1844" s="154"/>
      <c r="DW1844" s="154"/>
      <c r="DX1844" s="154"/>
      <c r="DY1844" s="154"/>
      <c r="DZ1844" s="154"/>
      <c r="EA1844" s="154"/>
      <c r="EB1844" s="154"/>
      <c r="EC1844" s="154"/>
      <c r="ED1844" s="154"/>
      <c r="EE1844" s="154"/>
      <c r="EF1844" s="154"/>
      <c r="EG1844" s="154"/>
      <c r="EH1844" s="154"/>
      <c r="EI1844" s="154"/>
      <c r="EJ1844" s="154"/>
      <c r="EK1844" s="154"/>
      <c r="EL1844" s="154"/>
      <c r="EM1844" s="154"/>
      <c r="EN1844" s="154"/>
      <c r="EO1844" s="154"/>
      <c r="EP1844" s="154"/>
      <c r="EQ1844" s="154"/>
      <c r="ER1844" s="154"/>
      <c r="ES1844" s="154"/>
      <c r="ET1844" s="154"/>
      <c r="EU1844" s="154"/>
      <c r="EV1844" s="154"/>
    </row>
    <row r="1845" spans="32:152" ht="12.75">
      <c r="AF1845" s="154"/>
      <c r="AG1845" s="154"/>
      <c r="AH1845" s="154"/>
      <c r="AI1845" s="154"/>
      <c r="AJ1845" s="154"/>
      <c r="AK1845" s="154"/>
      <c r="AL1845" s="154"/>
      <c r="AM1845" s="154"/>
      <c r="AN1845" s="154"/>
      <c r="AO1845" s="154"/>
      <c r="AP1845" s="154"/>
      <c r="AQ1845" s="154"/>
      <c r="AR1845" s="154"/>
      <c r="AS1845" s="154"/>
      <c r="AT1845" s="154"/>
      <c r="AU1845" s="154"/>
      <c r="AV1845" s="154"/>
      <c r="AW1845" s="154"/>
      <c r="AX1845" s="154"/>
      <c r="AY1845" s="154"/>
      <c r="AZ1845" s="154"/>
      <c r="BA1845" s="154"/>
      <c r="BB1845" s="154"/>
      <c r="BC1845" s="154"/>
      <c r="BD1845" s="154"/>
      <c r="BE1845" s="154"/>
      <c r="BF1845" s="154"/>
      <c r="BG1845" s="154"/>
      <c r="BH1845" s="154"/>
      <c r="BI1845" s="154"/>
      <c r="BJ1845" s="154"/>
      <c r="BK1845" s="154"/>
      <c r="BL1845" s="154"/>
      <c r="BM1845" s="154"/>
      <c r="BN1845" s="154"/>
      <c r="BO1845" s="154"/>
      <c r="BP1845" s="154"/>
      <c r="BQ1845" s="154"/>
      <c r="BR1845" s="154"/>
      <c r="BS1845" s="154"/>
      <c r="BT1845" s="154"/>
      <c r="BU1845" s="154"/>
      <c r="BV1845" s="154"/>
      <c r="BW1845" s="154"/>
      <c r="BX1845" s="154"/>
      <c r="BY1845" s="154"/>
      <c r="BZ1845" s="154"/>
      <c r="CA1845" s="154"/>
      <c r="CB1845" s="154"/>
      <c r="CC1845" s="154"/>
      <c r="CD1845" s="154"/>
      <c r="CE1845" s="154"/>
      <c r="CF1845" s="154"/>
      <c r="CG1845" s="154"/>
      <c r="CH1845" s="154"/>
      <c r="CI1845" s="154"/>
      <c r="CJ1845" s="154"/>
      <c r="CK1845" s="154"/>
      <c r="CL1845" s="154"/>
      <c r="CM1845" s="154"/>
      <c r="CN1845" s="154"/>
      <c r="CO1845" s="154"/>
      <c r="CP1845" s="154"/>
      <c r="CQ1845" s="154"/>
      <c r="CR1845" s="154"/>
      <c r="CS1845" s="154"/>
      <c r="CT1845" s="154"/>
      <c r="CU1845" s="154"/>
      <c r="CV1845" s="154"/>
      <c r="CW1845" s="154"/>
      <c r="CX1845" s="154"/>
      <c r="CY1845" s="154"/>
      <c r="CZ1845" s="154"/>
      <c r="DA1845" s="154"/>
      <c r="DB1845" s="154"/>
      <c r="DC1845" s="154"/>
      <c r="DD1845" s="154"/>
      <c r="DE1845" s="154"/>
      <c r="DF1845" s="154"/>
      <c r="DG1845" s="154"/>
      <c r="DH1845" s="154"/>
      <c r="DI1845" s="154"/>
      <c r="DJ1845" s="154"/>
      <c r="DK1845" s="154"/>
      <c r="DL1845" s="154"/>
      <c r="DM1845" s="154"/>
      <c r="DN1845" s="154"/>
      <c r="DO1845" s="154"/>
      <c r="DP1845" s="154"/>
      <c r="DQ1845" s="154"/>
      <c r="DR1845" s="154"/>
      <c r="DS1845" s="154"/>
      <c r="DT1845" s="154"/>
      <c r="DU1845" s="154"/>
      <c r="DV1845" s="154"/>
      <c r="DW1845" s="154"/>
      <c r="DX1845" s="154"/>
      <c r="DY1845" s="154"/>
      <c r="DZ1845" s="154"/>
      <c r="EA1845" s="154"/>
      <c r="EB1845" s="154"/>
      <c r="EC1845" s="154"/>
      <c r="ED1845" s="154"/>
      <c r="EE1845" s="154"/>
      <c r="EF1845" s="154"/>
      <c r="EG1845" s="154"/>
      <c r="EH1845" s="154"/>
      <c r="EI1845" s="154"/>
      <c r="EJ1845" s="154"/>
      <c r="EK1845" s="154"/>
      <c r="EL1845" s="154"/>
      <c r="EM1845" s="154"/>
      <c r="EN1845" s="154"/>
      <c r="EO1845" s="154"/>
      <c r="EP1845" s="154"/>
      <c r="EQ1845" s="154"/>
      <c r="ER1845" s="154"/>
      <c r="ES1845" s="154"/>
      <c r="ET1845" s="154"/>
      <c r="EU1845" s="154"/>
      <c r="EV1845" s="154"/>
    </row>
    <row r="1846" spans="32:152" ht="12.75">
      <c r="AF1846" s="154"/>
      <c r="AG1846" s="154"/>
      <c r="AH1846" s="154"/>
      <c r="AI1846" s="154"/>
      <c r="AJ1846" s="154"/>
      <c r="AK1846" s="154"/>
      <c r="AL1846" s="154"/>
      <c r="AM1846" s="154"/>
      <c r="AN1846" s="154"/>
      <c r="AO1846" s="154"/>
      <c r="AP1846" s="154"/>
      <c r="AQ1846" s="154"/>
      <c r="AR1846" s="154"/>
      <c r="AS1846" s="154"/>
      <c r="AT1846" s="154"/>
      <c r="AU1846" s="154"/>
      <c r="AV1846" s="154"/>
      <c r="AW1846" s="154"/>
      <c r="AX1846" s="154"/>
      <c r="AY1846" s="154"/>
      <c r="AZ1846" s="154"/>
      <c r="BA1846" s="154"/>
      <c r="BB1846" s="154"/>
      <c r="BC1846" s="154"/>
      <c r="BD1846" s="154"/>
      <c r="BE1846" s="154"/>
      <c r="BF1846" s="154"/>
      <c r="BG1846" s="154"/>
      <c r="BH1846" s="154"/>
      <c r="BI1846" s="154"/>
      <c r="BJ1846" s="154"/>
      <c r="BK1846" s="154"/>
      <c r="BL1846" s="154"/>
      <c r="BM1846" s="154"/>
      <c r="BN1846" s="154"/>
      <c r="BO1846" s="154"/>
      <c r="BP1846" s="154"/>
      <c r="BQ1846" s="154"/>
      <c r="BR1846" s="154"/>
      <c r="BS1846" s="154"/>
      <c r="BT1846" s="154"/>
      <c r="BU1846" s="154"/>
      <c r="BV1846" s="154"/>
      <c r="BW1846" s="154"/>
      <c r="BX1846" s="154"/>
      <c r="BY1846" s="154"/>
      <c r="BZ1846" s="154"/>
      <c r="CA1846" s="154"/>
      <c r="CB1846" s="154"/>
      <c r="CC1846" s="154"/>
      <c r="CD1846" s="154"/>
      <c r="CE1846" s="154"/>
      <c r="CF1846" s="154"/>
      <c r="CG1846" s="154"/>
      <c r="CH1846" s="154"/>
      <c r="CI1846" s="154"/>
      <c r="CJ1846" s="154"/>
      <c r="CK1846" s="154"/>
      <c r="CL1846" s="154"/>
      <c r="CM1846" s="154"/>
      <c r="CN1846" s="154"/>
      <c r="CO1846" s="154"/>
      <c r="CP1846" s="154"/>
      <c r="CQ1846" s="154"/>
      <c r="CR1846" s="154"/>
      <c r="CS1846" s="154"/>
      <c r="CT1846" s="154"/>
      <c r="CU1846" s="154"/>
      <c r="CV1846" s="154"/>
      <c r="CW1846" s="154"/>
      <c r="CX1846" s="154"/>
      <c r="CY1846" s="154"/>
      <c r="CZ1846" s="154"/>
      <c r="DA1846" s="154"/>
      <c r="DB1846" s="154"/>
      <c r="DC1846" s="154"/>
      <c r="DD1846" s="154"/>
      <c r="DE1846" s="154"/>
      <c r="DF1846" s="154"/>
      <c r="DG1846" s="154"/>
      <c r="DH1846" s="154"/>
      <c r="DI1846" s="154"/>
      <c r="DJ1846" s="154"/>
      <c r="DK1846" s="154"/>
      <c r="DL1846" s="154"/>
      <c r="DM1846" s="154"/>
      <c r="DN1846" s="154"/>
      <c r="DO1846" s="154"/>
      <c r="DP1846" s="154"/>
      <c r="DQ1846" s="154"/>
      <c r="DR1846" s="154"/>
      <c r="DS1846" s="154"/>
      <c r="DT1846" s="154"/>
      <c r="DU1846" s="154"/>
      <c r="DV1846" s="154"/>
      <c r="DW1846" s="154"/>
      <c r="DX1846" s="154"/>
      <c r="DY1846" s="154"/>
      <c r="DZ1846" s="154"/>
      <c r="EA1846" s="154"/>
      <c r="EB1846" s="154"/>
      <c r="EC1846" s="154"/>
      <c r="ED1846" s="154"/>
      <c r="EE1846" s="154"/>
      <c r="EF1846" s="154"/>
      <c r="EG1846" s="154"/>
      <c r="EH1846" s="154"/>
      <c r="EI1846" s="154"/>
      <c r="EJ1846" s="154"/>
      <c r="EK1846" s="154"/>
      <c r="EL1846" s="154"/>
      <c r="EM1846" s="154"/>
      <c r="EN1846" s="154"/>
      <c r="EO1846" s="154"/>
      <c r="EP1846" s="154"/>
      <c r="EQ1846" s="154"/>
      <c r="ER1846" s="154"/>
      <c r="ES1846" s="154"/>
      <c r="ET1846" s="154"/>
      <c r="EU1846" s="154"/>
      <c r="EV1846" s="154"/>
    </row>
    <row r="1847" spans="32:152" ht="12.75">
      <c r="AF1847" s="154"/>
      <c r="AG1847" s="154"/>
      <c r="AH1847" s="154"/>
      <c r="AI1847" s="154"/>
      <c r="AJ1847" s="154"/>
      <c r="AK1847" s="154"/>
      <c r="AL1847" s="154"/>
      <c r="AM1847" s="154"/>
      <c r="AN1847" s="154"/>
      <c r="AO1847" s="154"/>
      <c r="AP1847" s="154"/>
      <c r="AQ1847" s="154"/>
      <c r="AR1847" s="154"/>
      <c r="AS1847" s="154"/>
      <c r="AT1847" s="154"/>
      <c r="AU1847" s="154"/>
      <c r="AV1847" s="154"/>
      <c r="AW1847" s="154"/>
      <c r="AX1847" s="154"/>
      <c r="AY1847" s="154"/>
      <c r="AZ1847" s="154"/>
      <c r="BA1847" s="154"/>
      <c r="BB1847" s="154"/>
      <c r="BC1847" s="154"/>
      <c r="BD1847" s="154"/>
      <c r="BE1847" s="154"/>
      <c r="BF1847" s="154"/>
      <c r="BG1847" s="154"/>
      <c r="BH1847" s="154"/>
      <c r="BI1847" s="154"/>
      <c r="BJ1847" s="154"/>
      <c r="BK1847" s="154"/>
      <c r="BL1847" s="154"/>
      <c r="BM1847" s="154"/>
      <c r="BN1847" s="154"/>
      <c r="BO1847" s="154"/>
      <c r="BP1847" s="154"/>
      <c r="BQ1847" s="154"/>
      <c r="BR1847" s="154"/>
      <c r="BS1847" s="154"/>
      <c r="BT1847" s="154"/>
      <c r="BU1847" s="154"/>
      <c r="BV1847" s="154"/>
      <c r="BW1847" s="154"/>
      <c r="BX1847" s="154"/>
      <c r="BY1847" s="154"/>
      <c r="BZ1847" s="154"/>
      <c r="CA1847" s="154"/>
      <c r="CB1847" s="154"/>
      <c r="CC1847" s="154"/>
      <c r="CD1847" s="154"/>
      <c r="CE1847" s="154"/>
      <c r="CF1847" s="154"/>
      <c r="CG1847" s="154"/>
      <c r="CH1847" s="154"/>
      <c r="CI1847" s="154"/>
      <c r="CJ1847" s="154"/>
      <c r="CK1847" s="154"/>
      <c r="CL1847" s="154"/>
      <c r="CM1847" s="154"/>
      <c r="CN1847" s="154"/>
      <c r="CO1847" s="154"/>
      <c r="CP1847" s="154"/>
      <c r="CQ1847" s="154"/>
      <c r="CR1847" s="154"/>
      <c r="CS1847" s="154"/>
      <c r="CT1847" s="154"/>
      <c r="CU1847" s="154"/>
      <c r="CV1847" s="154"/>
      <c r="CW1847" s="154"/>
      <c r="CX1847" s="154"/>
      <c r="CY1847" s="154"/>
      <c r="CZ1847" s="154"/>
      <c r="DA1847" s="154"/>
      <c r="DB1847" s="154"/>
      <c r="DC1847" s="154"/>
      <c r="DD1847" s="154"/>
      <c r="DE1847" s="154"/>
      <c r="DF1847" s="154"/>
      <c r="DG1847" s="154"/>
      <c r="DH1847" s="154"/>
      <c r="DI1847" s="154"/>
      <c r="DJ1847" s="154"/>
      <c r="DK1847" s="154"/>
      <c r="DL1847" s="154"/>
      <c r="DM1847" s="154"/>
      <c r="DN1847" s="154"/>
      <c r="DO1847" s="154"/>
      <c r="DP1847" s="154"/>
      <c r="DQ1847" s="154"/>
      <c r="DR1847" s="154"/>
      <c r="DS1847" s="154"/>
      <c r="DT1847" s="154"/>
      <c r="DU1847" s="154"/>
      <c r="DV1847" s="154"/>
      <c r="DW1847" s="154"/>
      <c r="DX1847" s="154"/>
      <c r="DY1847" s="154"/>
      <c r="DZ1847" s="154"/>
      <c r="EA1847" s="154"/>
      <c r="EB1847" s="154"/>
      <c r="EC1847" s="154"/>
      <c r="ED1847" s="154"/>
      <c r="EE1847" s="154"/>
      <c r="EF1847" s="154"/>
      <c r="EG1847" s="154"/>
      <c r="EH1847" s="154"/>
      <c r="EI1847" s="154"/>
      <c r="EJ1847" s="154"/>
      <c r="EK1847" s="154"/>
      <c r="EL1847" s="154"/>
      <c r="EM1847" s="154"/>
      <c r="EN1847" s="154"/>
      <c r="EO1847" s="154"/>
      <c r="EP1847" s="154"/>
      <c r="EQ1847" s="154"/>
      <c r="ER1847" s="154"/>
      <c r="ES1847" s="154"/>
      <c r="ET1847" s="154"/>
      <c r="EU1847" s="154"/>
      <c r="EV1847" s="154"/>
    </row>
    <row r="1848" spans="32:152" ht="12.75">
      <c r="AF1848" s="154"/>
      <c r="AG1848" s="154"/>
      <c r="AH1848" s="154"/>
      <c r="AI1848" s="154"/>
      <c r="AJ1848" s="154"/>
      <c r="AK1848" s="154"/>
      <c r="AL1848" s="154"/>
      <c r="AM1848" s="154"/>
      <c r="AN1848" s="154"/>
      <c r="AO1848" s="154"/>
      <c r="AP1848" s="154"/>
      <c r="AQ1848" s="154"/>
      <c r="AR1848" s="154"/>
      <c r="AS1848" s="154"/>
      <c r="AT1848" s="154"/>
      <c r="AU1848" s="154"/>
      <c r="AV1848" s="154"/>
      <c r="AW1848" s="154"/>
      <c r="AX1848" s="154"/>
      <c r="AY1848" s="154"/>
      <c r="AZ1848" s="154"/>
      <c r="BA1848" s="154"/>
      <c r="BB1848" s="154"/>
      <c r="BC1848" s="154"/>
      <c r="BD1848" s="154"/>
      <c r="BE1848" s="154"/>
      <c r="BF1848" s="154"/>
      <c r="BG1848" s="154"/>
      <c r="BH1848" s="154"/>
      <c r="BI1848" s="154"/>
      <c r="BJ1848" s="154"/>
      <c r="BK1848" s="154"/>
      <c r="BL1848" s="154"/>
      <c r="BM1848" s="154"/>
      <c r="BN1848" s="154"/>
      <c r="BO1848" s="154"/>
      <c r="BP1848" s="154"/>
      <c r="BQ1848" s="154"/>
      <c r="BR1848" s="154"/>
      <c r="BS1848" s="154"/>
      <c r="BT1848" s="154"/>
      <c r="BU1848" s="154"/>
      <c r="BV1848" s="154"/>
      <c r="BW1848" s="154"/>
      <c r="BX1848" s="154"/>
      <c r="BY1848" s="154"/>
      <c r="BZ1848" s="154"/>
      <c r="CA1848" s="154"/>
      <c r="CB1848" s="154"/>
      <c r="CC1848" s="154"/>
      <c r="CD1848" s="154"/>
      <c r="CE1848" s="154"/>
      <c r="CF1848" s="154"/>
      <c r="CG1848" s="154"/>
      <c r="CH1848" s="154"/>
      <c r="CI1848" s="154"/>
      <c r="CJ1848" s="154"/>
      <c r="CK1848" s="154"/>
      <c r="CL1848" s="154"/>
      <c r="CM1848" s="154"/>
      <c r="CN1848" s="154"/>
      <c r="CO1848" s="154"/>
      <c r="CP1848" s="154"/>
      <c r="CQ1848" s="154"/>
      <c r="CR1848" s="154"/>
      <c r="CS1848" s="154"/>
      <c r="CT1848" s="154"/>
      <c r="CU1848" s="154"/>
      <c r="CV1848" s="154"/>
      <c r="CW1848" s="154"/>
      <c r="CX1848" s="154"/>
      <c r="CY1848" s="154"/>
      <c r="CZ1848" s="154"/>
      <c r="DA1848" s="154"/>
      <c r="DB1848" s="154"/>
      <c r="DC1848" s="154"/>
      <c r="DD1848" s="154"/>
      <c r="DE1848" s="154"/>
      <c r="DF1848" s="154"/>
      <c r="DG1848" s="154"/>
      <c r="DH1848" s="154"/>
      <c r="DI1848" s="154"/>
      <c r="DJ1848" s="154"/>
      <c r="DK1848" s="154"/>
      <c r="DL1848" s="154"/>
      <c r="DM1848" s="154"/>
      <c r="DN1848" s="154"/>
      <c r="DO1848" s="154"/>
      <c r="DP1848" s="154"/>
      <c r="DQ1848" s="154"/>
      <c r="DR1848" s="154"/>
      <c r="DS1848" s="154"/>
      <c r="DT1848" s="154"/>
      <c r="DU1848" s="154"/>
      <c r="DV1848" s="154"/>
      <c r="DW1848" s="154"/>
      <c r="DX1848" s="154"/>
      <c r="DY1848" s="154"/>
      <c r="DZ1848" s="154"/>
      <c r="EA1848" s="154"/>
      <c r="EB1848" s="154"/>
      <c r="EC1848" s="154"/>
      <c r="ED1848" s="154"/>
      <c r="EE1848" s="154"/>
      <c r="EF1848" s="154"/>
      <c r="EG1848" s="154"/>
      <c r="EH1848" s="154"/>
      <c r="EI1848" s="154"/>
      <c r="EJ1848" s="154"/>
      <c r="EK1848" s="154"/>
      <c r="EL1848" s="154"/>
      <c r="EM1848" s="154"/>
      <c r="EN1848" s="154"/>
      <c r="EO1848" s="154"/>
      <c r="EP1848" s="154"/>
      <c r="EQ1848" s="154"/>
      <c r="ER1848" s="154"/>
      <c r="ES1848" s="154"/>
      <c r="ET1848" s="154"/>
      <c r="EU1848" s="154"/>
      <c r="EV1848" s="154"/>
    </row>
    <row r="1849" spans="32:152" ht="12.75">
      <c r="AF1849" s="154"/>
      <c r="AG1849" s="154"/>
      <c r="AH1849" s="154"/>
      <c r="AI1849" s="154"/>
      <c r="AJ1849" s="154"/>
      <c r="AK1849" s="154"/>
      <c r="AL1849" s="154"/>
      <c r="AM1849" s="154"/>
      <c r="AN1849" s="154"/>
      <c r="AO1849" s="154"/>
      <c r="AP1849" s="154"/>
      <c r="AQ1849" s="154"/>
      <c r="AR1849" s="154"/>
      <c r="AS1849" s="154"/>
      <c r="AT1849" s="154"/>
      <c r="AU1849" s="154"/>
      <c r="AV1849" s="154"/>
      <c r="AW1849" s="154"/>
      <c r="AX1849" s="154"/>
      <c r="AY1849" s="154"/>
      <c r="AZ1849" s="154"/>
      <c r="BA1849" s="154"/>
      <c r="BB1849" s="154"/>
      <c r="BC1849" s="154"/>
      <c r="BD1849" s="154"/>
      <c r="BE1849" s="154"/>
      <c r="BF1849" s="154"/>
      <c r="BG1849" s="154"/>
      <c r="BH1849" s="154"/>
      <c r="BI1849" s="154"/>
      <c r="BJ1849" s="154"/>
      <c r="BK1849" s="154"/>
      <c r="BL1849" s="154"/>
      <c r="BM1849" s="154"/>
      <c r="BN1849" s="154"/>
      <c r="BO1849" s="154"/>
      <c r="BP1849" s="154"/>
      <c r="BQ1849" s="154"/>
      <c r="BR1849" s="154"/>
      <c r="BS1849" s="154"/>
      <c r="BT1849" s="154"/>
      <c r="BU1849" s="154"/>
      <c r="BV1849" s="154"/>
      <c r="BW1849" s="154"/>
      <c r="BX1849" s="154"/>
      <c r="BY1849" s="154"/>
      <c r="BZ1849" s="154"/>
      <c r="CA1849" s="154"/>
      <c r="CB1849" s="154"/>
      <c r="CC1849" s="154"/>
      <c r="CD1849" s="154"/>
      <c r="CE1849" s="154"/>
      <c r="CF1849" s="154"/>
      <c r="CG1849" s="154"/>
      <c r="CH1849" s="154"/>
      <c r="CI1849" s="154"/>
      <c r="CJ1849" s="154"/>
      <c r="CK1849" s="154"/>
      <c r="CL1849" s="154"/>
      <c r="CM1849" s="154"/>
      <c r="CN1849" s="154"/>
      <c r="CO1849" s="154"/>
      <c r="CP1849" s="154"/>
      <c r="CQ1849" s="154"/>
      <c r="CR1849" s="154"/>
      <c r="CS1849" s="154"/>
      <c r="CT1849" s="154"/>
      <c r="CU1849" s="154"/>
      <c r="CV1849" s="154"/>
      <c r="CW1849" s="154"/>
      <c r="CX1849" s="154"/>
      <c r="CY1849" s="154"/>
      <c r="CZ1849" s="154"/>
      <c r="DA1849" s="154"/>
      <c r="DB1849" s="154"/>
      <c r="DC1849" s="154"/>
      <c r="DD1849" s="154"/>
      <c r="DE1849" s="154"/>
      <c r="DF1849" s="154"/>
      <c r="DG1849" s="154"/>
      <c r="DH1849" s="154"/>
      <c r="DI1849" s="154"/>
      <c r="DJ1849" s="154"/>
      <c r="DK1849" s="154"/>
      <c r="DL1849" s="154"/>
      <c r="DM1849" s="154"/>
      <c r="DN1849" s="154"/>
      <c r="DO1849" s="154"/>
      <c r="DP1849" s="154"/>
      <c r="DQ1849" s="154"/>
      <c r="DR1849" s="154"/>
      <c r="DS1849" s="154"/>
      <c r="DT1849" s="154"/>
      <c r="DU1849" s="154"/>
      <c r="DV1849" s="154"/>
      <c r="DW1849" s="154"/>
      <c r="DX1849" s="154"/>
      <c r="DY1849" s="154"/>
      <c r="DZ1849" s="154"/>
      <c r="EA1849" s="154"/>
      <c r="EB1849" s="154"/>
      <c r="EC1849" s="154"/>
      <c r="ED1849" s="154"/>
      <c r="EE1849" s="154"/>
      <c r="EF1849" s="154"/>
      <c r="EG1849" s="154"/>
      <c r="EH1849" s="154"/>
      <c r="EI1849" s="154"/>
      <c r="EJ1849" s="154"/>
      <c r="EK1849" s="154"/>
      <c r="EL1849" s="154"/>
      <c r="EM1849" s="154"/>
      <c r="EN1849" s="154"/>
      <c r="EO1849" s="154"/>
      <c r="EP1849" s="154"/>
      <c r="EQ1849" s="154"/>
      <c r="ER1849" s="154"/>
      <c r="ES1849" s="154"/>
      <c r="ET1849" s="154"/>
      <c r="EU1849" s="154"/>
      <c r="EV1849" s="154"/>
    </row>
    <row r="1850" spans="32:152" ht="12.75">
      <c r="AF1850" s="154"/>
      <c r="AG1850" s="154"/>
      <c r="AH1850" s="154"/>
      <c r="AI1850" s="154"/>
      <c r="AJ1850" s="154"/>
      <c r="AK1850" s="154"/>
      <c r="AL1850" s="154"/>
      <c r="AM1850" s="154"/>
      <c r="AN1850" s="154"/>
      <c r="AO1850" s="154"/>
      <c r="AP1850" s="154"/>
      <c r="AQ1850" s="154"/>
      <c r="AR1850" s="154"/>
      <c r="AS1850" s="154"/>
      <c r="AT1850" s="154"/>
      <c r="AU1850" s="154"/>
      <c r="AV1850" s="154"/>
      <c r="AW1850" s="154"/>
      <c r="AX1850" s="154"/>
      <c r="AY1850" s="154"/>
      <c r="AZ1850" s="154"/>
      <c r="BA1850" s="154"/>
      <c r="BB1850" s="154"/>
      <c r="BC1850" s="154"/>
      <c r="BD1850" s="154"/>
      <c r="BE1850" s="154"/>
      <c r="BF1850" s="154"/>
      <c r="BG1850" s="154"/>
      <c r="BH1850" s="154"/>
      <c r="BI1850" s="154"/>
      <c r="BJ1850" s="154"/>
      <c r="BK1850" s="154"/>
      <c r="BL1850" s="154"/>
      <c r="BM1850" s="154"/>
      <c r="BN1850" s="154"/>
      <c r="BO1850" s="154"/>
      <c r="BP1850" s="154"/>
      <c r="BQ1850" s="154"/>
      <c r="BR1850" s="154"/>
      <c r="BS1850" s="154"/>
      <c r="BT1850" s="154"/>
      <c r="BU1850" s="154"/>
      <c r="BV1850" s="154"/>
      <c r="BW1850" s="154"/>
      <c r="BX1850" s="154"/>
      <c r="BY1850" s="154"/>
      <c r="BZ1850" s="154"/>
      <c r="CA1850" s="154"/>
      <c r="CB1850" s="154"/>
      <c r="CC1850" s="154"/>
      <c r="CD1850" s="154"/>
      <c r="CE1850" s="154"/>
      <c r="CF1850" s="154"/>
      <c r="CG1850" s="154"/>
      <c r="CH1850" s="154"/>
      <c r="CI1850" s="154"/>
      <c r="CJ1850" s="154"/>
      <c r="CK1850" s="154"/>
      <c r="CL1850" s="154"/>
      <c r="CM1850" s="154"/>
      <c r="CN1850" s="154"/>
      <c r="CO1850" s="154"/>
      <c r="CP1850" s="154"/>
      <c r="CQ1850" s="154"/>
      <c r="CR1850" s="154"/>
      <c r="CS1850" s="154"/>
      <c r="CT1850" s="154"/>
      <c r="CU1850" s="154"/>
      <c r="CV1850" s="154"/>
      <c r="CW1850" s="154"/>
      <c r="CX1850" s="154"/>
      <c r="CY1850" s="154"/>
      <c r="CZ1850" s="154"/>
      <c r="DA1850" s="154"/>
      <c r="DB1850" s="154"/>
      <c r="DC1850" s="154"/>
      <c r="DD1850" s="154"/>
      <c r="DE1850" s="154"/>
      <c r="DF1850" s="154"/>
      <c r="DG1850" s="154"/>
      <c r="DH1850" s="154"/>
      <c r="DI1850" s="154"/>
      <c r="DJ1850" s="154"/>
      <c r="DK1850" s="154"/>
      <c r="DL1850" s="154"/>
      <c r="DM1850" s="154"/>
      <c r="DN1850" s="154"/>
      <c r="DO1850" s="154"/>
      <c r="DP1850" s="154"/>
      <c r="DQ1850" s="154"/>
      <c r="DR1850" s="154"/>
      <c r="DS1850" s="154"/>
      <c r="DT1850" s="154"/>
      <c r="DU1850" s="154"/>
      <c r="DV1850" s="154"/>
      <c r="DW1850" s="154"/>
      <c r="DX1850" s="154"/>
      <c r="DY1850" s="154"/>
      <c r="DZ1850" s="154"/>
      <c r="EA1850" s="154"/>
      <c r="EB1850" s="154"/>
      <c r="EC1850" s="154"/>
      <c r="ED1850" s="154"/>
      <c r="EE1850" s="154"/>
      <c r="EF1850" s="154"/>
      <c r="EG1850" s="154"/>
      <c r="EH1850" s="154"/>
      <c r="EI1850" s="154"/>
      <c r="EJ1850" s="154"/>
      <c r="EK1850" s="154"/>
      <c r="EL1850" s="154"/>
      <c r="EM1850" s="154"/>
      <c r="EN1850" s="154"/>
      <c r="EO1850" s="154"/>
      <c r="EP1850" s="154"/>
      <c r="EQ1850" s="154"/>
      <c r="ER1850" s="154"/>
      <c r="ES1850" s="154"/>
      <c r="ET1850" s="154"/>
      <c r="EU1850" s="154"/>
      <c r="EV1850" s="154"/>
    </row>
    <row r="1851" spans="32:152" ht="12.75">
      <c r="AF1851" s="154"/>
      <c r="AG1851" s="154"/>
      <c r="AH1851" s="154"/>
      <c r="AI1851" s="154"/>
      <c r="AJ1851" s="154"/>
      <c r="AK1851" s="154"/>
      <c r="AL1851" s="154"/>
      <c r="AM1851" s="154"/>
      <c r="AN1851" s="154"/>
      <c r="AO1851" s="154"/>
      <c r="AP1851" s="154"/>
      <c r="AQ1851" s="154"/>
      <c r="AR1851" s="154"/>
      <c r="AS1851" s="154"/>
      <c r="AT1851" s="154"/>
      <c r="AU1851" s="154"/>
      <c r="AV1851" s="154"/>
      <c r="AW1851" s="154"/>
      <c r="AX1851" s="154"/>
      <c r="AY1851" s="154"/>
      <c r="AZ1851" s="154"/>
      <c r="BA1851" s="154"/>
      <c r="BB1851" s="154"/>
      <c r="BC1851" s="154"/>
      <c r="BD1851" s="154"/>
      <c r="BE1851" s="154"/>
      <c r="BF1851" s="154"/>
      <c r="BG1851" s="154"/>
      <c r="BH1851" s="154"/>
      <c r="BI1851" s="154"/>
      <c r="BJ1851" s="154"/>
      <c r="BK1851" s="154"/>
      <c r="BL1851" s="154"/>
      <c r="BM1851" s="154"/>
      <c r="BN1851" s="154"/>
      <c r="BO1851" s="154"/>
      <c r="BP1851" s="154"/>
      <c r="BQ1851" s="154"/>
      <c r="BR1851" s="154"/>
      <c r="BS1851" s="154"/>
      <c r="BT1851" s="154"/>
      <c r="BU1851" s="154"/>
      <c r="BV1851" s="154"/>
      <c r="BW1851" s="154"/>
      <c r="BX1851" s="154"/>
      <c r="BY1851" s="154"/>
      <c r="BZ1851" s="154"/>
      <c r="CA1851" s="154"/>
      <c r="CB1851" s="154"/>
      <c r="CC1851" s="154"/>
      <c r="CD1851" s="154"/>
      <c r="CE1851" s="154"/>
      <c r="CF1851" s="154"/>
      <c r="CG1851" s="154"/>
      <c r="CH1851" s="154"/>
      <c r="CI1851" s="154"/>
      <c r="CJ1851" s="154"/>
      <c r="CK1851" s="154"/>
      <c r="CL1851" s="154"/>
      <c r="CM1851" s="154"/>
      <c r="CN1851" s="154"/>
      <c r="CO1851" s="154"/>
      <c r="CP1851" s="154"/>
      <c r="CQ1851" s="154"/>
      <c r="CR1851" s="154"/>
      <c r="CS1851" s="154"/>
      <c r="CT1851" s="154"/>
      <c r="CU1851" s="154"/>
      <c r="CV1851" s="154"/>
      <c r="CW1851" s="154"/>
      <c r="CX1851" s="154"/>
      <c r="CY1851" s="154"/>
      <c r="CZ1851" s="154"/>
      <c r="DA1851" s="154"/>
      <c r="DB1851" s="154"/>
      <c r="DC1851" s="154"/>
      <c r="DD1851" s="154"/>
      <c r="DE1851" s="154"/>
      <c r="DF1851" s="154"/>
      <c r="DG1851" s="154"/>
      <c r="DH1851" s="154"/>
      <c r="DI1851" s="154"/>
      <c r="DJ1851" s="154"/>
      <c r="DK1851" s="154"/>
      <c r="DL1851" s="154"/>
      <c r="DM1851" s="154"/>
      <c r="DN1851" s="154"/>
      <c r="DO1851" s="154"/>
      <c r="DP1851" s="154"/>
      <c r="DQ1851" s="154"/>
      <c r="DR1851" s="154"/>
      <c r="DS1851" s="154"/>
      <c r="DT1851" s="154"/>
      <c r="DU1851" s="154"/>
      <c r="DV1851" s="154"/>
      <c r="DW1851" s="154"/>
      <c r="DX1851" s="154"/>
      <c r="DY1851" s="154"/>
      <c r="DZ1851" s="154"/>
      <c r="EA1851" s="154"/>
      <c r="EB1851" s="154"/>
      <c r="EC1851" s="154"/>
      <c r="ED1851" s="154"/>
      <c r="EE1851" s="154"/>
      <c r="EF1851" s="154"/>
      <c r="EG1851" s="154"/>
      <c r="EH1851" s="154"/>
      <c r="EI1851" s="154"/>
      <c r="EJ1851" s="154"/>
      <c r="EK1851" s="154"/>
      <c r="EL1851" s="154"/>
      <c r="EM1851" s="154"/>
      <c r="EN1851" s="154"/>
      <c r="EO1851" s="154"/>
      <c r="EP1851" s="154"/>
      <c r="EQ1851" s="154"/>
      <c r="ER1851" s="154"/>
      <c r="ES1851" s="154"/>
      <c r="ET1851" s="154"/>
      <c r="EU1851" s="154"/>
      <c r="EV1851" s="154"/>
    </row>
    <row r="1852" spans="32:152" ht="12.75">
      <c r="AF1852" s="154"/>
      <c r="AG1852" s="154"/>
      <c r="AH1852" s="154"/>
      <c r="AI1852" s="154"/>
      <c r="AJ1852" s="154"/>
      <c r="AK1852" s="154"/>
      <c r="AL1852" s="154"/>
      <c r="AM1852" s="154"/>
      <c r="AN1852" s="154"/>
      <c r="AO1852" s="154"/>
      <c r="AP1852" s="154"/>
      <c r="AQ1852" s="154"/>
      <c r="AR1852" s="154"/>
      <c r="AS1852" s="154"/>
      <c r="AT1852" s="154"/>
      <c r="AU1852" s="154"/>
      <c r="AV1852" s="154"/>
      <c r="AW1852" s="154"/>
      <c r="AX1852" s="154"/>
      <c r="AY1852" s="154"/>
      <c r="AZ1852" s="154"/>
      <c r="BA1852" s="154"/>
      <c r="BB1852" s="154"/>
      <c r="BC1852" s="154"/>
      <c r="BD1852" s="154"/>
      <c r="BE1852" s="154"/>
      <c r="BF1852" s="154"/>
      <c r="BG1852" s="154"/>
      <c r="BH1852" s="154"/>
      <c r="BI1852" s="154"/>
      <c r="BJ1852" s="154"/>
      <c r="BK1852" s="154"/>
      <c r="BL1852" s="154"/>
      <c r="BM1852" s="154"/>
      <c r="BN1852" s="154"/>
      <c r="BO1852" s="154"/>
      <c r="BP1852" s="154"/>
      <c r="BQ1852" s="154"/>
      <c r="BR1852" s="154"/>
      <c r="BS1852" s="154"/>
      <c r="BT1852" s="154"/>
      <c r="BU1852" s="154"/>
      <c r="BV1852" s="154"/>
      <c r="BW1852" s="154"/>
      <c r="BX1852" s="154"/>
      <c r="BY1852" s="154"/>
      <c r="BZ1852" s="154"/>
      <c r="CA1852" s="154"/>
      <c r="CB1852" s="154"/>
      <c r="CC1852" s="154"/>
      <c r="CD1852" s="154"/>
      <c r="CE1852" s="154"/>
      <c r="CF1852" s="154"/>
      <c r="CG1852" s="154"/>
      <c r="CH1852" s="154"/>
      <c r="CI1852" s="154"/>
      <c r="CJ1852" s="154"/>
      <c r="CK1852" s="154"/>
      <c r="CL1852" s="154"/>
      <c r="CM1852" s="154"/>
      <c r="CN1852" s="154"/>
      <c r="CO1852" s="154"/>
      <c r="CP1852" s="154"/>
      <c r="CQ1852" s="154"/>
      <c r="CR1852" s="154"/>
      <c r="CS1852" s="154"/>
      <c r="CT1852" s="154"/>
      <c r="CU1852" s="154"/>
      <c r="CV1852" s="154"/>
      <c r="CW1852" s="154"/>
      <c r="CX1852" s="154"/>
      <c r="CY1852" s="154"/>
      <c r="CZ1852" s="154"/>
      <c r="DA1852" s="154"/>
      <c r="DB1852" s="154"/>
      <c r="DC1852" s="154"/>
      <c r="DD1852" s="154"/>
      <c r="DE1852" s="154"/>
      <c r="DF1852" s="154"/>
      <c r="DG1852" s="154"/>
      <c r="DH1852" s="154"/>
      <c r="DI1852" s="154"/>
      <c r="DJ1852" s="154"/>
      <c r="DK1852" s="154"/>
      <c r="DL1852" s="154"/>
      <c r="DM1852" s="154"/>
      <c r="DN1852" s="154"/>
      <c r="DO1852" s="154"/>
      <c r="DP1852" s="154"/>
      <c r="DQ1852" s="154"/>
      <c r="DR1852" s="154"/>
      <c r="DS1852" s="154"/>
      <c r="DT1852" s="154"/>
      <c r="DU1852" s="154"/>
      <c r="DV1852" s="154"/>
      <c r="DW1852" s="154"/>
      <c r="DX1852" s="154"/>
      <c r="DY1852" s="154"/>
      <c r="DZ1852" s="154"/>
      <c r="EA1852" s="154"/>
      <c r="EB1852" s="154"/>
      <c r="EC1852" s="154"/>
      <c r="ED1852" s="154"/>
      <c r="EE1852" s="154"/>
      <c r="EF1852" s="154"/>
      <c r="EG1852" s="154"/>
      <c r="EH1852" s="154"/>
      <c r="EI1852" s="154"/>
      <c r="EJ1852" s="154"/>
      <c r="EK1852" s="154"/>
      <c r="EL1852" s="154"/>
      <c r="EM1852" s="154"/>
      <c r="EN1852" s="154"/>
      <c r="EO1852" s="154"/>
      <c r="EP1852" s="154"/>
      <c r="EQ1852" s="154"/>
      <c r="ER1852" s="154"/>
      <c r="ES1852" s="154"/>
      <c r="ET1852" s="154"/>
      <c r="EU1852" s="154"/>
      <c r="EV1852" s="154"/>
    </row>
    <row r="1853" spans="32:152" ht="12.75">
      <c r="AF1853" s="154"/>
      <c r="AG1853" s="154"/>
      <c r="AH1853" s="154"/>
      <c r="AI1853" s="154"/>
      <c r="AJ1853" s="154"/>
      <c r="AK1853" s="154"/>
      <c r="AL1853" s="154"/>
      <c r="AM1853" s="154"/>
      <c r="AN1853" s="154"/>
      <c r="AO1853" s="154"/>
      <c r="AP1853" s="154"/>
      <c r="AQ1853" s="154"/>
      <c r="AR1853" s="154"/>
      <c r="AS1853" s="154"/>
      <c r="AT1853" s="154"/>
      <c r="AU1853" s="154"/>
      <c r="AV1853" s="154"/>
      <c r="AW1853" s="154"/>
      <c r="AX1853" s="154"/>
      <c r="AY1853" s="154"/>
      <c r="AZ1853" s="154"/>
      <c r="BA1853" s="154"/>
      <c r="BB1853" s="154"/>
      <c r="BC1853" s="154"/>
      <c r="BD1853" s="154"/>
      <c r="BE1853" s="154"/>
      <c r="BF1853" s="154"/>
      <c r="BG1853" s="154"/>
      <c r="BH1853" s="154"/>
      <c r="BI1853" s="154"/>
      <c r="BJ1853" s="154"/>
      <c r="BK1853" s="154"/>
      <c r="BL1853" s="154"/>
      <c r="BM1853" s="154"/>
      <c r="BN1853" s="154"/>
      <c r="BO1853" s="154"/>
      <c r="BP1853" s="154"/>
      <c r="BQ1853" s="154"/>
      <c r="BR1853" s="154"/>
      <c r="BS1853" s="154"/>
      <c r="BT1853" s="154"/>
      <c r="BU1853" s="154"/>
      <c r="BV1853" s="154"/>
      <c r="BW1853" s="154"/>
      <c r="BX1853" s="154"/>
      <c r="BY1853" s="154"/>
      <c r="BZ1853" s="154"/>
      <c r="CA1853" s="154"/>
      <c r="CB1853" s="154"/>
      <c r="CC1853" s="154"/>
      <c r="CD1853" s="154"/>
      <c r="CE1853" s="154"/>
      <c r="CF1853" s="154"/>
      <c r="CG1853" s="154"/>
      <c r="CH1853" s="154"/>
      <c r="CI1853" s="154"/>
      <c r="CJ1853" s="154"/>
      <c r="CK1853" s="154"/>
      <c r="CL1853" s="154"/>
      <c r="CM1853" s="154"/>
      <c r="CN1853" s="154"/>
      <c r="CO1853" s="154"/>
      <c r="CP1853" s="154"/>
      <c r="CQ1853" s="154"/>
      <c r="CR1853" s="154"/>
      <c r="CS1853" s="154"/>
      <c r="CT1853" s="154"/>
      <c r="CU1853" s="154"/>
      <c r="CV1853" s="154"/>
      <c r="CW1853" s="154"/>
      <c r="CX1853" s="154"/>
      <c r="CY1853" s="154"/>
      <c r="CZ1853" s="154"/>
      <c r="DA1853" s="154"/>
      <c r="DB1853" s="154"/>
      <c r="DC1853" s="154"/>
      <c r="DD1853" s="154"/>
      <c r="DE1853" s="154"/>
      <c r="DF1853" s="154"/>
      <c r="DG1853" s="154"/>
      <c r="DH1853" s="154"/>
      <c r="DI1853" s="154"/>
      <c r="DJ1853" s="154"/>
      <c r="DK1853" s="154"/>
      <c r="DL1853" s="154"/>
      <c r="DM1853" s="154"/>
      <c r="DN1853" s="154"/>
      <c r="DO1853" s="154"/>
      <c r="DP1853" s="154"/>
      <c r="DQ1853" s="154"/>
      <c r="DR1853" s="154"/>
      <c r="DS1853" s="154"/>
      <c r="DT1853" s="154"/>
      <c r="DU1853" s="154"/>
      <c r="DV1853" s="154"/>
      <c r="DW1853" s="154"/>
      <c r="DX1853" s="154"/>
      <c r="DY1853" s="154"/>
      <c r="DZ1853" s="154"/>
      <c r="EA1853" s="154"/>
      <c r="EB1853" s="154"/>
      <c r="EC1853" s="154"/>
      <c r="ED1853" s="154"/>
      <c r="EE1853" s="154"/>
      <c r="EF1853" s="154"/>
      <c r="EG1853" s="154"/>
      <c r="EH1853" s="154"/>
      <c r="EI1853" s="154"/>
      <c r="EJ1853" s="154"/>
      <c r="EK1853" s="154"/>
      <c r="EL1853" s="154"/>
      <c r="EM1853" s="154"/>
      <c r="EN1853" s="154"/>
      <c r="EO1853" s="154"/>
      <c r="EP1853" s="154"/>
      <c r="EQ1853" s="154"/>
      <c r="ER1853" s="154"/>
      <c r="ES1853" s="154"/>
      <c r="ET1853" s="154"/>
      <c r="EU1853" s="154"/>
      <c r="EV1853" s="154"/>
    </row>
    <row r="1854" spans="32:152" ht="12.75">
      <c r="AF1854" s="154"/>
      <c r="AG1854" s="154"/>
      <c r="AH1854" s="154"/>
      <c r="AI1854" s="154"/>
      <c r="AJ1854" s="154"/>
      <c r="AK1854" s="154"/>
      <c r="AL1854" s="154"/>
      <c r="AM1854" s="154"/>
      <c r="AN1854" s="154"/>
      <c r="AO1854" s="154"/>
      <c r="AP1854" s="154"/>
      <c r="AQ1854" s="154"/>
      <c r="AR1854" s="154"/>
      <c r="AS1854" s="154"/>
      <c r="AT1854" s="154"/>
      <c r="AU1854" s="154"/>
      <c r="AV1854" s="154"/>
      <c r="AW1854" s="154"/>
      <c r="AX1854" s="154"/>
      <c r="AY1854" s="154"/>
      <c r="AZ1854" s="154"/>
      <c r="BA1854" s="154"/>
      <c r="BB1854" s="154"/>
      <c r="BC1854" s="154"/>
      <c r="BD1854" s="154"/>
      <c r="BE1854" s="154"/>
      <c r="BF1854" s="154"/>
      <c r="BG1854" s="154"/>
      <c r="BH1854" s="154"/>
      <c r="BI1854" s="154"/>
      <c r="BJ1854" s="154"/>
      <c r="BK1854" s="154"/>
      <c r="BL1854" s="154"/>
      <c r="BM1854" s="154"/>
      <c r="BN1854" s="154"/>
      <c r="BO1854" s="154"/>
      <c r="BP1854" s="154"/>
      <c r="BQ1854" s="154"/>
      <c r="BR1854" s="154"/>
      <c r="BS1854" s="154"/>
      <c r="BT1854" s="154"/>
      <c r="BU1854" s="154"/>
      <c r="BV1854" s="154"/>
      <c r="BW1854" s="154"/>
      <c r="BX1854" s="154"/>
      <c r="BY1854" s="154"/>
      <c r="BZ1854" s="154"/>
      <c r="CA1854" s="154"/>
      <c r="CB1854" s="154"/>
      <c r="CC1854" s="154"/>
      <c r="CD1854" s="154"/>
      <c r="CE1854" s="154"/>
      <c r="CF1854" s="154"/>
      <c r="CG1854" s="154"/>
      <c r="CH1854" s="154"/>
      <c r="CI1854" s="154"/>
      <c r="CJ1854" s="154"/>
      <c r="CK1854" s="154"/>
      <c r="CL1854" s="154"/>
      <c r="CM1854" s="154"/>
      <c r="CN1854" s="154"/>
      <c r="CO1854" s="154"/>
      <c r="CP1854" s="154"/>
      <c r="CQ1854" s="154"/>
      <c r="CR1854" s="154"/>
      <c r="CS1854" s="154"/>
      <c r="CT1854" s="154"/>
      <c r="CU1854" s="154"/>
      <c r="CV1854" s="154"/>
      <c r="CW1854" s="154"/>
      <c r="CX1854" s="154"/>
      <c r="CY1854" s="154"/>
      <c r="CZ1854" s="154"/>
      <c r="DA1854" s="154"/>
      <c r="DB1854" s="154"/>
      <c r="DC1854" s="154"/>
      <c r="DD1854" s="154"/>
      <c r="DE1854" s="154"/>
      <c r="DF1854" s="154"/>
      <c r="DG1854" s="154"/>
      <c r="DH1854" s="154"/>
      <c r="DI1854" s="154"/>
      <c r="DJ1854" s="154"/>
      <c r="DK1854" s="154"/>
      <c r="DL1854" s="154"/>
      <c r="DM1854" s="154"/>
      <c r="DN1854" s="154"/>
      <c r="DO1854" s="154"/>
      <c r="DP1854" s="154"/>
      <c r="DQ1854" s="154"/>
      <c r="DR1854" s="154"/>
      <c r="DS1854" s="154"/>
      <c r="DT1854" s="154"/>
      <c r="DU1854" s="154"/>
      <c r="DV1854" s="154"/>
      <c r="DW1854" s="154"/>
      <c r="DX1854" s="154"/>
      <c r="DY1854" s="154"/>
      <c r="DZ1854" s="154"/>
      <c r="EA1854" s="154"/>
      <c r="EB1854" s="154"/>
      <c r="EC1854" s="154"/>
      <c r="ED1854" s="154"/>
      <c r="EE1854" s="154"/>
      <c r="EF1854" s="154"/>
      <c r="EG1854" s="154"/>
      <c r="EH1854" s="154"/>
      <c r="EI1854" s="154"/>
      <c r="EJ1854" s="154"/>
      <c r="EK1854" s="154"/>
      <c r="EL1854" s="154"/>
      <c r="EM1854" s="154"/>
      <c r="EN1854" s="154"/>
      <c r="EO1854" s="154"/>
      <c r="EP1854" s="154"/>
      <c r="EQ1854" s="154"/>
      <c r="ER1854" s="154"/>
      <c r="ES1854" s="154"/>
      <c r="ET1854" s="154"/>
      <c r="EU1854" s="154"/>
      <c r="EV1854" s="154"/>
    </row>
    <row r="1855" spans="32:152" ht="12.75">
      <c r="AF1855" s="154"/>
      <c r="AG1855" s="154"/>
      <c r="AH1855" s="154"/>
      <c r="AI1855" s="154"/>
      <c r="AJ1855" s="154"/>
      <c r="AK1855" s="154"/>
      <c r="AL1855" s="154"/>
      <c r="AM1855" s="154"/>
      <c r="AN1855" s="154"/>
      <c r="AO1855" s="154"/>
      <c r="AP1855" s="154"/>
      <c r="AQ1855" s="154"/>
      <c r="AR1855" s="154"/>
      <c r="AS1855" s="154"/>
      <c r="AT1855" s="154"/>
      <c r="AU1855" s="154"/>
      <c r="AV1855" s="154"/>
      <c r="AW1855" s="154"/>
      <c r="AX1855" s="154"/>
      <c r="AY1855" s="154"/>
      <c r="AZ1855" s="154"/>
      <c r="BA1855" s="154"/>
      <c r="BB1855" s="154"/>
      <c r="BC1855" s="154"/>
      <c r="BD1855" s="154"/>
      <c r="BE1855" s="154"/>
      <c r="BF1855" s="154"/>
      <c r="BG1855" s="154"/>
      <c r="BH1855" s="154"/>
      <c r="BI1855" s="154"/>
      <c r="BJ1855" s="154"/>
      <c r="BK1855" s="154"/>
      <c r="BL1855" s="154"/>
      <c r="BM1855" s="154"/>
      <c r="BN1855" s="154"/>
      <c r="BO1855" s="154"/>
      <c r="BP1855" s="154"/>
      <c r="BQ1855" s="154"/>
      <c r="BR1855" s="154"/>
      <c r="BS1855" s="154"/>
      <c r="BT1855" s="154"/>
      <c r="BU1855" s="154"/>
      <c r="BV1855" s="154"/>
      <c r="BW1855" s="154"/>
      <c r="BX1855" s="154"/>
      <c r="BY1855" s="154"/>
      <c r="BZ1855" s="154"/>
      <c r="CA1855" s="154"/>
      <c r="CB1855" s="154"/>
      <c r="CC1855" s="154"/>
      <c r="CD1855" s="154"/>
      <c r="CE1855" s="154"/>
      <c r="CF1855" s="154"/>
      <c r="CG1855" s="154"/>
      <c r="CH1855" s="154"/>
      <c r="CI1855" s="154"/>
      <c r="CJ1855" s="154"/>
      <c r="CK1855" s="154"/>
      <c r="CL1855" s="154"/>
      <c r="CM1855" s="154"/>
      <c r="CN1855" s="154"/>
      <c r="CO1855" s="154"/>
      <c r="CP1855" s="154"/>
      <c r="CQ1855" s="154"/>
      <c r="CR1855" s="154"/>
      <c r="CS1855" s="154"/>
      <c r="CT1855" s="154"/>
      <c r="CU1855" s="154"/>
      <c r="CV1855" s="154"/>
      <c r="CW1855" s="154"/>
      <c r="CX1855" s="154"/>
      <c r="CY1855" s="154"/>
      <c r="CZ1855" s="154"/>
      <c r="DA1855" s="154"/>
      <c r="DB1855" s="154"/>
      <c r="DC1855" s="154"/>
      <c r="DD1855" s="154"/>
      <c r="DE1855" s="154"/>
      <c r="DF1855" s="154"/>
      <c r="DG1855" s="154"/>
      <c r="DH1855" s="154"/>
      <c r="DI1855" s="154"/>
      <c r="DJ1855" s="154"/>
      <c r="DK1855" s="154"/>
      <c r="DL1855" s="154"/>
      <c r="DM1855" s="154"/>
      <c r="DN1855" s="154"/>
      <c r="DO1855" s="154"/>
      <c r="DP1855" s="154"/>
      <c r="DQ1855" s="154"/>
      <c r="DR1855" s="154"/>
      <c r="DS1855" s="154"/>
      <c r="DT1855" s="154"/>
      <c r="DU1855" s="154"/>
      <c r="DV1855" s="154"/>
      <c r="DW1855" s="154"/>
      <c r="DX1855" s="154"/>
      <c r="DY1855" s="154"/>
      <c r="DZ1855" s="154"/>
      <c r="EA1855" s="154"/>
      <c r="EB1855" s="154"/>
      <c r="EC1855" s="154"/>
      <c r="ED1855" s="154"/>
      <c r="EE1855" s="154"/>
      <c r="EF1855" s="154"/>
      <c r="EG1855" s="154"/>
      <c r="EH1855" s="154"/>
      <c r="EI1855" s="154"/>
      <c r="EJ1855" s="154"/>
      <c r="EK1855" s="154"/>
      <c r="EL1855" s="154"/>
      <c r="EM1855" s="154"/>
      <c r="EN1855" s="154"/>
      <c r="EO1855" s="154"/>
      <c r="EP1855" s="154"/>
      <c r="EQ1855" s="154"/>
      <c r="ER1855" s="154"/>
      <c r="ES1855" s="154"/>
      <c r="ET1855" s="154"/>
      <c r="EU1855" s="154"/>
      <c r="EV1855" s="154"/>
    </row>
    <row r="1856" spans="32:152" ht="12.75">
      <c r="AF1856" s="154"/>
      <c r="AG1856" s="154"/>
      <c r="AH1856" s="154"/>
      <c r="AI1856" s="154"/>
      <c r="AJ1856" s="154"/>
      <c r="AK1856" s="154"/>
      <c r="AL1856" s="154"/>
      <c r="AM1856" s="154"/>
      <c r="AN1856" s="154"/>
      <c r="AO1856" s="154"/>
      <c r="AP1856" s="154"/>
      <c r="AQ1856" s="154"/>
      <c r="AR1856" s="154"/>
      <c r="AS1856" s="154"/>
      <c r="AT1856" s="154"/>
      <c r="AU1856" s="154"/>
      <c r="AV1856" s="154"/>
      <c r="AW1856" s="154"/>
      <c r="AX1856" s="154"/>
      <c r="AY1856" s="154"/>
      <c r="AZ1856" s="154"/>
      <c r="BA1856" s="154"/>
      <c r="BB1856" s="154"/>
      <c r="BC1856" s="154"/>
      <c r="BD1856" s="154"/>
      <c r="BE1856" s="154"/>
      <c r="BF1856" s="154"/>
      <c r="BG1856" s="154"/>
      <c r="BH1856" s="154"/>
      <c r="BI1856" s="154"/>
      <c r="BJ1856" s="154"/>
      <c r="BK1856" s="154"/>
      <c r="BL1856" s="154"/>
      <c r="BM1856" s="154"/>
      <c r="BN1856" s="154"/>
      <c r="BO1856" s="154"/>
      <c r="BP1856" s="154"/>
      <c r="BQ1856" s="154"/>
      <c r="BR1856" s="154"/>
      <c r="BS1856" s="154"/>
      <c r="BT1856" s="154"/>
      <c r="BU1856" s="154"/>
      <c r="BV1856" s="154"/>
      <c r="BW1856" s="154"/>
      <c r="BX1856" s="154"/>
      <c r="BY1856" s="154"/>
      <c r="BZ1856" s="154"/>
      <c r="CA1856" s="154"/>
      <c r="CB1856" s="154"/>
      <c r="CC1856" s="154"/>
      <c r="CD1856" s="154"/>
      <c r="CE1856" s="154"/>
      <c r="CF1856" s="154"/>
      <c r="CG1856" s="154"/>
      <c r="CH1856" s="154"/>
      <c r="CI1856" s="154"/>
      <c r="CJ1856" s="154"/>
      <c r="CK1856" s="154"/>
      <c r="CL1856" s="154"/>
      <c r="CM1856" s="154"/>
      <c r="CN1856" s="154"/>
      <c r="CO1856" s="154"/>
      <c r="CP1856" s="154"/>
      <c r="CQ1856" s="154"/>
      <c r="CR1856" s="154"/>
      <c r="CS1856" s="154"/>
      <c r="CT1856" s="154"/>
      <c r="CU1856" s="154"/>
      <c r="CV1856" s="154"/>
      <c r="CW1856" s="154"/>
      <c r="CX1856" s="154"/>
      <c r="CY1856" s="154"/>
      <c r="CZ1856" s="154"/>
      <c r="DA1856" s="154"/>
      <c r="DB1856" s="154"/>
      <c r="DC1856" s="154"/>
      <c r="DD1856" s="154"/>
      <c r="DE1856" s="154"/>
      <c r="DF1856" s="154"/>
      <c r="DG1856" s="154"/>
      <c r="DH1856" s="154"/>
      <c r="DI1856" s="154"/>
      <c r="DJ1856" s="154"/>
      <c r="DK1856" s="154"/>
      <c r="DL1856" s="154"/>
      <c r="DM1856" s="154"/>
      <c r="DN1856" s="154"/>
      <c r="DO1856" s="154"/>
      <c r="DP1856" s="154"/>
      <c r="DQ1856" s="154"/>
      <c r="DR1856" s="154"/>
      <c r="DS1856" s="154"/>
      <c r="DT1856" s="154"/>
      <c r="DU1856" s="154"/>
      <c r="DV1856" s="154"/>
      <c r="DW1856" s="154"/>
      <c r="DX1856" s="154"/>
      <c r="DY1856" s="154"/>
      <c r="DZ1856" s="154"/>
      <c r="EA1856" s="154"/>
      <c r="EB1856" s="154"/>
      <c r="EC1856" s="154"/>
      <c r="ED1856" s="154"/>
      <c r="EE1856" s="154"/>
      <c r="EF1856" s="154"/>
      <c r="EG1856" s="154"/>
      <c r="EH1856" s="154"/>
      <c r="EI1856" s="154"/>
      <c r="EJ1856" s="154"/>
      <c r="EK1856" s="154"/>
      <c r="EL1856" s="154"/>
      <c r="EM1856" s="154"/>
      <c r="EN1856" s="154"/>
      <c r="EO1856" s="154"/>
      <c r="EP1856" s="154"/>
      <c r="EQ1856" s="154"/>
      <c r="ER1856" s="154"/>
      <c r="ES1856" s="154"/>
      <c r="ET1856" s="154"/>
      <c r="EU1856" s="154"/>
      <c r="EV1856" s="154"/>
    </row>
    <row r="1857" spans="32:152" ht="12.75">
      <c r="AF1857" s="154"/>
      <c r="AG1857" s="154"/>
      <c r="AH1857" s="154"/>
      <c r="AI1857" s="154"/>
      <c r="AJ1857" s="154"/>
      <c r="AK1857" s="154"/>
      <c r="AL1857" s="154"/>
      <c r="AM1857" s="154"/>
      <c r="AN1857" s="154"/>
      <c r="AO1857" s="154"/>
      <c r="AP1857" s="154"/>
      <c r="AQ1857" s="154"/>
      <c r="AR1857" s="154"/>
      <c r="AS1857" s="154"/>
      <c r="AT1857" s="154"/>
      <c r="AU1857" s="154"/>
      <c r="AV1857" s="154"/>
      <c r="AW1857" s="154"/>
      <c r="AX1857" s="154"/>
      <c r="AY1857" s="154"/>
      <c r="AZ1857" s="154"/>
      <c r="BA1857" s="154"/>
      <c r="BB1857" s="154"/>
      <c r="BC1857" s="154"/>
      <c r="BD1857" s="154"/>
      <c r="BE1857" s="154"/>
      <c r="BF1857" s="154"/>
      <c r="BG1857" s="154"/>
      <c r="BH1857" s="154"/>
      <c r="BI1857" s="154"/>
      <c r="BJ1857" s="154"/>
      <c r="BK1857" s="154"/>
      <c r="BL1857" s="154"/>
      <c r="BM1857" s="154"/>
      <c r="BN1857" s="154"/>
      <c r="BO1857" s="154"/>
      <c r="BP1857" s="154"/>
      <c r="BQ1857" s="154"/>
      <c r="BR1857" s="154"/>
      <c r="BS1857" s="154"/>
      <c r="BT1857" s="154"/>
      <c r="BU1857" s="154"/>
      <c r="BV1857" s="154"/>
      <c r="BW1857" s="154"/>
      <c r="BX1857" s="154"/>
      <c r="BY1857" s="154"/>
      <c r="BZ1857" s="154"/>
      <c r="CA1857" s="154"/>
      <c r="CB1857" s="154"/>
      <c r="CC1857" s="154"/>
      <c r="CD1857" s="154"/>
      <c r="CE1857" s="154"/>
      <c r="CF1857" s="154"/>
      <c r="CG1857" s="154"/>
      <c r="CH1857" s="154"/>
      <c r="CI1857" s="154"/>
      <c r="CJ1857" s="154"/>
      <c r="CK1857" s="154"/>
      <c r="CL1857" s="154"/>
      <c r="CM1857" s="154"/>
      <c r="CN1857" s="154"/>
      <c r="CO1857" s="154"/>
      <c r="CP1857" s="154"/>
      <c r="CQ1857" s="154"/>
      <c r="CR1857" s="154"/>
      <c r="CS1857" s="154"/>
      <c r="CT1857" s="154"/>
      <c r="CU1857" s="154"/>
      <c r="CV1857" s="154"/>
      <c r="CW1857" s="154"/>
      <c r="CX1857" s="154"/>
      <c r="CY1857" s="154"/>
      <c r="CZ1857" s="154"/>
      <c r="DA1857" s="154"/>
      <c r="DB1857" s="154"/>
      <c r="DC1857" s="154"/>
      <c r="DD1857" s="154"/>
      <c r="DE1857" s="154"/>
      <c r="DF1857" s="154"/>
      <c r="DG1857" s="154"/>
      <c r="DH1857" s="154"/>
      <c r="DI1857" s="154"/>
      <c r="DJ1857" s="154"/>
      <c r="DK1857" s="154"/>
      <c r="DL1857" s="154"/>
      <c r="DM1857" s="154"/>
      <c r="DN1857" s="154"/>
      <c r="DO1857" s="154"/>
      <c r="DP1857" s="154"/>
      <c r="DQ1857" s="154"/>
      <c r="DR1857" s="154"/>
      <c r="DS1857" s="154"/>
      <c r="DT1857" s="154"/>
      <c r="DU1857" s="154"/>
      <c r="DV1857" s="154"/>
      <c r="DW1857" s="154"/>
      <c r="DX1857" s="154"/>
      <c r="DY1857" s="154"/>
      <c r="DZ1857" s="154"/>
      <c r="EA1857" s="154"/>
      <c r="EB1857" s="154"/>
      <c r="EC1857" s="154"/>
      <c r="ED1857" s="154"/>
      <c r="EE1857" s="154"/>
      <c r="EF1857" s="154"/>
      <c r="EG1857" s="154"/>
      <c r="EH1857" s="154"/>
      <c r="EI1857" s="154"/>
      <c r="EJ1857" s="154"/>
      <c r="EK1857" s="154"/>
      <c r="EL1857" s="154"/>
      <c r="EM1857" s="154"/>
      <c r="EN1857" s="154"/>
      <c r="EO1857" s="154"/>
      <c r="EP1857" s="154"/>
      <c r="EQ1857" s="154"/>
      <c r="ER1857" s="154"/>
      <c r="ES1857" s="154"/>
      <c r="ET1857" s="154"/>
      <c r="EU1857" s="154"/>
      <c r="EV1857" s="154"/>
    </row>
    <row r="1858" spans="32:152" ht="12.75">
      <c r="AF1858" s="154"/>
      <c r="AG1858" s="154"/>
      <c r="AH1858" s="154"/>
      <c r="AI1858" s="154"/>
      <c r="AJ1858" s="154"/>
      <c r="AK1858" s="154"/>
      <c r="AL1858" s="154"/>
      <c r="AM1858" s="154"/>
      <c r="AN1858" s="154"/>
      <c r="AO1858" s="154"/>
      <c r="AP1858" s="154"/>
      <c r="AQ1858" s="154"/>
      <c r="AR1858" s="154"/>
      <c r="AS1858" s="154"/>
      <c r="AT1858" s="154"/>
      <c r="AU1858" s="154"/>
      <c r="AV1858" s="154"/>
      <c r="AW1858" s="154"/>
      <c r="AX1858" s="154"/>
      <c r="AY1858" s="154"/>
      <c r="AZ1858" s="154"/>
      <c r="BA1858" s="154"/>
      <c r="BB1858" s="154"/>
      <c r="BC1858" s="154"/>
      <c r="BD1858" s="154"/>
      <c r="BE1858" s="154"/>
      <c r="BF1858" s="154"/>
      <c r="BG1858" s="154"/>
      <c r="BH1858" s="154"/>
      <c r="BI1858" s="154"/>
      <c r="BJ1858" s="154"/>
      <c r="BK1858" s="154"/>
      <c r="BL1858" s="154"/>
      <c r="BM1858" s="154"/>
      <c r="BN1858" s="154"/>
      <c r="BO1858" s="154"/>
      <c r="BP1858" s="154"/>
      <c r="BQ1858" s="154"/>
      <c r="BR1858" s="154"/>
      <c r="BS1858" s="154"/>
      <c r="BT1858" s="154"/>
      <c r="BU1858" s="154"/>
      <c r="BV1858" s="154"/>
      <c r="BW1858" s="154"/>
      <c r="BX1858" s="154"/>
      <c r="BY1858" s="154"/>
      <c r="BZ1858" s="154"/>
      <c r="CA1858" s="154"/>
      <c r="CB1858" s="154"/>
      <c r="CC1858" s="154"/>
      <c r="CD1858" s="154"/>
      <c r="CE1858" s="154"/>
      <c r="CF1858" s="154"/>
      <c r="CG1858" s="154"/>
      <c r="CH1858" s="154"/>
      <c r="CI1858" s="154"/>
      <c r="CJ1858" s="154"/>
      <c r="CK1858" s="154"/>
      <c r="CL1858" s="154"/>
      <c r="CM1858" s="154"/>
      <c r="CN1858" s="154"/>
      <c r="CO1858" s="154"/>
      <c r="CP1858" s="154"/>
      <c r="CQ1858" s="154"/>
      <c r="CR1858" s="154"/>
      <c r="CS1858" s="154"/>
      <c r="CT1858" s="154"/>
      <c r="CU1858" s="154"/>
      <c r="CV1858" s="154"/>
      <c r="CW1858" s="154"/>
      <c r="CX1858" s="154"/>
      <c r="CY1858" s="154"/>
      <c r="CZ1858" s="154"/>
      <c r="DA1858" s="154"/>
      <c r="DB1858" s="154"/>
      <c r="DC1858" s="154"/>
      <c r="DD1858" s="154"/>
      <c r="DE1858" s="154"/>
      <c r="DF1858" s="154"/>
      <c r="DG1858" s="154"/>
      <c r="DH1858" s="154"/>
      <c r="DI1858" s="154"/>
      <c r="DJ1858" s="154"/>
      <c r="DK1858" s="154"/>
      <c r="DL1858" s="154"/>
      <c r="DM1858" s="154"/>
      <c r="DN1858" s="154"/>
      <c r="DO1858" s="154"/>
      <c r="DP1858" s="154"/>
      <c r="DQ1858" s="154"/>
      <c r="DR1858" s="154"/>
      <c r="DS1858" s="154"/>
      <c r="DT1858" s="154"/>
      <c r="DU1858" s="154"/>
      <c r="DV1858" s="154"/>
      <c r="DW1858" s="154"/>
      <c r="DX1858" s="154"/>
      <c r="DY1858" s="154"/>
      <c r="DZ1858" s="154"/>
      <c r="EA1858" s="154"/>
      <c r="EB1858" s="154"/>
      <c r="EC1858" s="154"/>
      <c r="ED1858" s="154"/>
      <c r="EE1858" s="154"/>
      <c r="EF1858" s="154"/>
      <c r="EG1858" s="154"/>
      <c r="EH1858" s="154"/>
      <c r="EI1858" s="154"/>
      <c r="EJ1858" s="154"/>
      <c r="EK1858" s="154"/>
      <c r="EL1858" s="154"/>
      <c r="EM1858" s="154"/>
      <c r="EN1858" s="154"/>
      <c r="EO1858" s="154"/>
      <c r="EP1858" s="154"/>
      <c r="EQ1858" s="154"/>
      <c r="ER1858" s="154"/>
      <c r="ES1858" s="154"/>
      <c r="ET1858" s="154"/>
      <c r="EU1858" s="154"/>
      <c r="EV1858" s="154"/>
    </row>
    <row r="1859" spans="32:152" ht="12.75">
      <c r="AF1859" s="154"/>
      <c r="AG1859" s="154"/>
      <c r="AH1859" s="154"/>
      <c r="AI1859" s="154"/>
      <c r="AJ1859" s="154"/>
      <c r="AK1859" s="154"/>
      <c r="AL1859" s="154"/>
      <c r="AM1859" s="154"/>
      <c r="AN1859" s="154"/>
      <c r="AO1859" s="154"/>
      <c r="AP1859" s="154"/>
      <c r="AQ1859" s="154"/>
      <c r="AR1859" s="154"/>
      <c r="AS1859" s="154"/>
      <c r="AT1859" s="154"/>
      <c r="AU1859" s="154"/>
      <c r="AV1859" s="154"/>
      <c r="AW1859" s="154"/>
      <c r="AX1859" s="154"/>
      <c r="AY1859" s="154"/>
      <c r="AZ1859" s="154"/>
      <c r="BA1859" s="154"/>
      <c r="BB1859" s="154"/>
      <c r="BC1859" s="154"/>
      <c r="BD1859" s="154"/>
      <c r="BE1859" s="154"/>
      <c r="BF1859" s="154"/>
      <c r="BG1859" s="154"/>
      <c r="BH1859" s="154"/>
      <c r="BI1859" s="154"/>
      <c r="BJ1859" s="154"/>
      <c r="BK1859" s="154"/>
      <c r="BL1859" s="154"/>
      <c r="BM1859" s="154"/>
      <c r="BN1859" s="154"/>
      <c r="BO1859" s="154"/>
      <c r="BP1859" s="154"/>
      <c r="BQ1859" s="154"/>
      <c r="BR1859" s="154"/>
      <c r="BS1859" s="154"/>
      <c r="BT1859" s="154"/>
      <c r="BU1859" s="154"/>
      <c r="BV1859" s="154"/>
      <c r="BW1859" s="154"/>
      <c r="BX1859" s="154"/>
      <c r="BY1859" s="154"/>
      <c r="BZ1859" s="154"/>
      <c r="CA1859" s="154"/>
      <c r="CB1859" s="154"/>
      <c r="CC1859" s="154"/>
      <c r="CD1859" s="154"/>
      <c r="CE1859" s="154"/>
      <c r="CF1859" s="154"/>
      <c r="CG1859" s="154"/>
      <c r="CH1859" s="154"/>
      <c r="CI1859" s="154"/>
      <c r="CJ1859" s="154"/>
      <c r="CK1859" s="154"/>
      <c r="CL1859" s="154"/>
      <c r="CM1859" s="154"/>
      <c r="CN1859" s="154"/>
      <c r="CO1859" s="154"/>
      <c r="CP1859" s="154"/>
      <c r="CQ1859" s="154"/>
      <c r="CR1859" s="154"/>
      <c r="CS1859" s="154"/>
      <c r="CT1859" s="154"/>
      <c r="CU1859" s="154"/>
      <c r="CV1859" s="154"/>
      <c r="CW1859" s="154"/>
      <c r="CX1859" s="154"/>
      <c r="CY1859" s="154"/>
      <c r="CZ1859" s="154"/>
      <c r="DA1859" s="154"/>
      <c r="DB1859" s="154"/>
      <c r="DC1859" s="154"/>
      <c r="DD1859" s="154"/>
      <c r="DE1859" s="154"/>
      <c r="DF1859" s="154"/>
      <c r="DG1859" s="154"/>
      <c r="DH1859" s="154"/>
      <c r="DI1859" s="154"/>
      <c r="DJ1859" s="154"/>
      <c r="DK1859" s="154"/>
      <c r="DL1859" s="154"/>
      <c r="DM1859" s="154"/>
      <c r="DN1859" s="154"/>
      <c r="DO1859" s="154"/>
      <c r="DP1859" s="154"/>
      <c r="DQ1859" s="154"/>
      <c r="DR1859" s="154"/>
      <c r="DS1859" s="154"/>
      <c r="DT1859" s="154"/>
      <c r="DU1859" s="154"/>
      <c r="DV1859" s="154"/>
      <c r="DW1859" s="154"/>
      <c r="DX1859" s="154"/>
      <c r="DY1859" s="154"/>
      <c r="DZ1859" s="154"/>
      <c r="EA1859" s="154"/>
      <c r="EB1859" s="154"/>
      <c r="EC1859" s="154"/>
      <c r="ED1859" s="154"/>
      <c r="EE1859" s="154"/>
      <c r="EF1859" s="154"/>
      <c r="EG1859" s="154"/>
      <c r="EH1859" s="154"/>
      <c r="EI1859" s="154"/>
      <c r="EJ1859" s="154"/>
      <c r="EK1859" s="154"/>
      <c r="EL1859" s="154"/>
      <c r="EM1859" s="154"/>
      <c r="EN1859" s="154"/>
      <c r="EO1859" s="154"/>
      <c r="EP1859" s="154"/>
      <c r="EQ1859" s="154"/>
      <c r="ER1859" s="154"/>
      <c r="ES1859" s="154"/>
      <c r="ET1859" s="154"/>
      <c r="EU1859" s="154"/>
      <c r="EV1859" s="154"/>
    </row>
    <row r="1860" spans="32:152" ht="12.75">
      <c r="AF1860" s="154"/>
      <c r="AG1860" s="154"/>
      <c r="AH1860" s="154"/>
      <c r="AI1860" s="154"/>
      <c r="AJ1860" s="154"/>
      <c r="AK1860" s="154"/>
      <c r="AL1860" s="154"/>
      <c r="AM1860" s="154"/>
      <c r="AN1860" s="154"/>
      <c r="AO1860" s="154"/>
      <c r="AP1860" s="154"/>
      <c r="AQ1860" s="154"/>
      <c r="AR1860" s="154"/>
      <c r="AS1860" s="154"/>
      <c r="AT1860" s="154"/>
      <c r="AU1860" s="154"/>
      <c r="AV1860" s="154"/>
      <c r="AW1860" s="154"/>
      <c r="AX1860" s="154"/>
      <c r="AY1860" s="154"/>
      <c r="AZ1860" s="154"/>
      <c r="BA1860" s="154"/>
      <c r="BB1860" s="154"/>
      <c r="BC1860" s="154"/>
      <c r="BD1860" s="154"/>
      <c r="BE1860" s="154"/>
      <c r="BF1860" s="154"/>
      <c r="BG1860" s="154"/>
      <c r="BH1860" s="154"/>
      <c r="BI1860" s="154"/>
      <c r="BJ1860" s="154"/>
      <c r="BK1860" s="154"/>
      <c r="BL1860" s="154"/>
      <c r="BM1860" s="154"/>
      <c r="BN1860" s="154"/>
      <c r="BO1860" s="154"/>
      <c r="BP1860" s="154"/>
      <c r="BQ1860" s="154"/>
      <c r="BR1860" s="154"/>
      <c r="BS1860" s="154"/>
      <c r="BT1860" s="154"/>
      <c r="BU1860" s="154"/>
      <c r="BV1860" s="154"/>
      <c r="BW1860" s="154"/>
      <c r="BX1860" s="154"/>
      <c r="BY1860" s="154"/>
      <c r="BZ1860" s="154"/>
      <c r="CA1860" s="154"/>
      <c r="CB1860" s="154"/>
      <c r="CC1860" s="154"/>
      <c r="CD1860" s="154"/>
      <c r="CE1860" s="154"/>
      <c r="CF1860" s="154"/>
      <c r="CG1860" s="154"/>
      <c r="CH1860" s="154"/>
      <c r="CI1860" s="154"/>
      <c r="CJ1860" s="154"/>
      <c r="CK1860" s="154"/>
      <c r="CL1860" s="154"/>
      <c r="CM1860" s="154"/>
      <c r="CN1860" s="154"/>
      <c r="CO1860" s="154"/>
      <c r="CP1860" s="154"/>
      <c r="CQ1860" s="154"/>
      <c r="CR1860" s="154"/>
      <c r="CS1860" s="154"/>
      <c r="CT1860" s="154"/>
      <c r="CU1860" s="154"/>
      <c r="CV1860" s="154"/>
      <c r="CW1860" s="154"/>
      <c r="CX1860" s="154"/>
      <c r="CY1860" s="154"/>
      <c r="CZ1860" s="154"/>
      <c r="DA1860" s="154"/>
      <c r="DB1860" s="154"/>
      <c r="DC1860" s="154"/>
      <c r="DD1860" s="154"/>
      <c r="DE1860" s="154"/>
      <c r="DF1860" s="154"/>
      <c r="DG1860" s="154"/>
      <c r="DH1860" s="154"/>
      <c r="DI1860" s="154"/>
      <c r="DJ1860" s="154"/>
      <c r="DK1860" s="154"/>
      <c r="DL1860" s="154"/>
      <c r="DM1860" s="154"/>
      <c r="DN1860" s="154"/>
      <c r="DO1860" s="154"/>
      <c r="DP1860" s="154"/>
      <c r="DQ1860" s="154"/>
      <c r="DR1860" s="154"/>
      <c r="DS1860" s="154"/>
      <c r="DT1860" s="154"/>
      <c r="DU1860" s="154"/>
      <c r="DV1860" s="154"/>
      <c r="DW1860" s="154"/>
      <c r="DX1860" s="154"/>
      <c r="DY1860" s="154"/>
      <c r="DZ1860" s="154"/>
      <c r="EA1860" s="154"/>
      <c r="EB1860" s="154"/>
      <c r="EC1860" s="154"/>
      <c r="ED1860" s="154"/>
      <c r="EE1860" s="154"/>
      <c r="EF1860" s="154"/>
      <c r="EG1860" s="154"/>
      <c r="EH1860" s="154"/>
      <c r="EI1860" s="154"/>
      <c r="EJ1860" s="154"/>
      <c r="EK1860" s="154"/>
      <c r="EL1860" s="154"/>
      <c r="EM1860" s="154"/>
      <c r="EN1860" s="154"/>
      <c r="EO1860" s="154"/>
      <c r="EP1860" s="154"/>
      <c r="EQ1860" s="154"/>
      <c r="ER1860" s="154"/>
      <c r="ES1860" s="154"/>
      <c r="ET1860" s="154"/>
      <c r="EU1860" s="154"/>
      <c r="EV1860" s="154"/>
    </row>
    <row r="1861" spans="32:152" ht="12.75">
      <c r="AF1861" s="154"/>
      <c r="AG1861" s="154"/>
      <c r="AH1861" s="154"/>
      <c r="AI1861" s="154"/>
      <c r="AJ1861" s="154"/>
      <c r="AK1861" s="154"/>
      <c r="AL1861" s="154"/>
      <c r="AM1861" s="154"/>
      <c r="AN1861" s="154"/>
      <c r="AO1861" s="154"/>
      <c r="AP1861" s="154"/>
      <c r="AQ1861" s="154"/>
      <c r="AR1861" s="154"/>
      <c r="AS1861" s="154"/>
      <c r="AT1861" s="154"/>
      <c r="AU1861" s="154"/>
      <c r="AV1861" s="154"/>
      <c r="AW1861" s="154"/>
      <c r="AX1861" s="154"/>
      <c r="AY1861" s="154"/>
      <c r="AZ1861" s="154"/>
      <c r="BA1861" s="154"/>
      <c r="BB1861" s="154"/>
      <c r="BC1861" s="154"/>
      <c r="BD1861" s="154"/>
      <c r="BE1861" s="154"/>
      <c r="BF1861" s="154"/>
      <c r="BG1861" s="154"/>
      <c r="BH1861" s="154"/>
      <c r="BI1861" s="154"/>
      <c r="BJ1861" s="154"/>
      <c r="BK1861" s="154"/>
      <c r="BL1861" s="154"/>
      <c r="BM1861" s="154"/>
      <c r="BN1861" s="154"/>
      <c r="BO1861" s="154"/>
      <c r="BP1861" s="154"/>
      <c r="BQ1861" s="154"/>
      <c r="BR1861" s="154"/>
      <c r="BS1861" s="154"/>
      <c r="BT1861" s="154"/>
      <c r="BU1861" s="154"/>
      <c r="BV1861" s="154"/>
      <c r="BW1861" s="154"/>
      <c r="BX1861" s="154"/>
      <c r="BY1861" s="154"/>
      <c r="BZ1861" s="154"/>
      <c r="CA1861" s="154"/>
      <c r="CB1861" s="154"/>
      <c r="CC1861" s="154"/>
      <c r="CD1861" s="154"/>
      <c r="CE1861" s="154"/>
      <c r="CF1861" s="154"/>
      <c r="CG1861" s="154"/>
      <c r="CH1861" s="154"/>
      <c r="CI1861" s="154"/>
      <c r="CJ1861" s="154"/>
      <c r="CK1861" s="154"/>
      <c r="CL1861" s="154"/>
      <c r="CM1861" s="154"/>
      <c r="CN1861" s="154"/>
      <c r="CO1861" s="154"/>
      <c r="CP1861" s="154"/>
      <c r="CQ1861" s="154"/>
      <c r="CR1861" s="154"/>
      <c r="CS1861" s="154"/>
      <c r="CT1861" s="154"/>
      <c r="CU1861" s="154"/>
      <c r="CV1861" s="154"/>
      <c r="CW1861" s="154"/>
      <c r="CX1861" s="154"/>
      <c r="CY1861" s="154"/>
      <c r="CZ1861" s="154"/>
      <c r="DA1861" s="154"/>
      <c r="DB1861" s="154"/>
      <c r="DC1861" s="154"/>
      <c r="DD1861" s="154"/>
      <c r="DE1861" s="154"/>
      <c r="DF1861" s="154"/>
      <c r="DG1861" s="154"/>
      <c r="DH1861" s="154"/>
      <c r="DI1861" s="154"/>
      <c r="DJ1861" s="154"/>
      <c r="DK1861" s="154"/>
      <c r="DL1861" s="154"/>
      <c r="DM1861" s="154"/>
      <c r="DN1861" s="154"/>
      <c r="DO1861" s="154"/>
      <c r="DP1861" s="154"/>
      <c r="DQ1861" s="154"/>
      <c r="DR1861" s="154"/>
      <c r="DS1861" s="154"/>
      <c r="DT1861" s="154"/>
      <c r="DU1861" s="154"/>
      <c r="DV1861" s="154"/>
      <c r="DW1861" s="154"/>
      <c r="DX1861" s="154"/>
      <c r="DY1861" s="154"/>
      <c r="DZ1861" s="154"/>
      <c r="EA1861" s="154"/>
      <c r="EB1861" s="154"/>
      <c r="EC1861" s="154"/>
      <c r="ED1861" s="154"/>
      <c r="EE1861" s="154"/>
      <c r="EF1861" s="154"/>
      <c r="EG1861" s="154"/>
      <c r="EH1861" s="154"/>
      <c r="EI1861" s="154"/>
      <c r="EJ1861" s="154"/>
      <c r="EK1861" s="154"/>
      <c r="EL1861" s="154"/>
      <c r="EM1861" s="154"/>
      <c r="EN1861" s="154"/>
      <c r="EO1861" s="154"/>
      <c r="EP1861" s="154"/>
      <c r="EQ1861" s="154"/>
      <c r="ER1861" s="154"/>
      <c r="ES1861" s="154"/>
      <c r="ET1861" s="154"/>
      <c r="EU1861" s="154"/>
      <c r="EV1861" s="154"/>
    </row>
    <row r="1862" spans="32:152" ht="12.75">
      <c r="AF1862" s="154"/>
      <c r="AG1862" s="154"/>
      <c r="AH1862" s="154"/>
      <c r="AI1862" s="154"/>
      <c r="AJ1862" s="154"/>
      <c r="AK1862" s="154"/>
      <c r="AL1862" s="154"/>
      <c r="AM1862" s="154"/>
      <c r="AN1862" s="154"/>
      <c r="AO1862" s="154"/>
      <c r="AP1862" s="154"/>
      <c r="AQ1862" s="154"/>
      <c r="AR1862" s="154"/>
      <c r="AS1862" s="154"/>
      <c r="AT1862" s="154"/>
      <c r="AU1862" s="154"/>
      <c r="AV1862" s="154"/>
      <c r="AW1862" s="154"/>
      <c r="AX1862" s="154"/>
      <c r="AY1862" s="154"/>
      <c r="AZ1862" s="154"/>
      <c r="BA1862" s="154"/>
      <c r="BB1862" s="154"/>
      <c r="BC1862" s="154"/>
      <c r="BD1862" s="154"/>
      <c r="BE1862" s="154"/>
      <c r="BF1862" s="154"/>
      <c r="BG1862" s="154"/>
      <c r="BH1862" s="154"/>
      <c r="BI1862" s="154"/>
      <c r="BJ1862" s="154"/>
      <c r="BK1862" s="154"/>
      <c r="BL1862" s="154"/>
      <c r="BM1862" s="154"/>
      <c r="BN1862" s="154"/>
      <c r="BO1862" s="154"/>
      <c r="BP1862" s="154"/>
      <c r="BQ1862" s="154"/>
      <c r="BR1862" s="154"/>
      <c r="BS1862" s="154"/>
      <c r="BT1862" s="154"/>
      <c r="BU1862" s="154"/>
      <c r="BV1862" s="154"/>
      <c r="BW1862" s="154"/>
      <c r="BX1862" s="154"/>
      <c r="BY1862" s="154"/>
      <c r="BZ1862" s="154"/>
      <c r="CA1862" s="154"/>
      <c r="CB1862" s="154"/>
      <c r="CC1862" s="154"/>
      <c r="CD1862" s="154"/>
      <c r="CE1862" s="154"/>
      <c r="CF1862" s="154"/>
      <c r="CG1862" s="154"/>
      <c r="CH1862" s="154"/>
      <c r="CI1862" s="154"/>
      <c r="CJ1862" s="154"/>
      <c r="CK1862" s="154"/>
      <c r="CL1862" s="154"/>
      <c r="CM1862" s="154"/>
      <c r="CN1862" s="154"/>
      <c r="CO1862" s="154"/>
      <c r="CP1862" s="154"/>
      <c r="CQ1862" s="154"/>
      <c r="CR1862" s="154"/>
      <c r="CS1862" s="154"/>
      <c r="CT1862" s="154"/>
      <c r="CU1862" s="154"/>
      <c r="CV1862" s="154"/>
      <c r="CW1862" s="154"/>
      <c r="CX1862" s="154"/>
      <c r="CY1862" s="154"/>
      <c r="CZ1862" s="154"/>
      <c r="DA1862" s="154"/>
      <c r="DB1862" s="154"/>
      <c r="DC1862" s="154"/>
      <c r="DD1862" s="154"/>
      <c r="DE1862" s="154"/>
      <c r="DF1862" s="154"/>
      <c r="DG1862" s="154"/>
      <c r="DH1862" s="154"/>
      <c r="DI1862" s="154"/>
      <c r="DJ1862" s="154"/>
      <c r="DK1862" s="154"/>
      <c r="DL1862" s="154"/>
      <c r="DM1862" s="154"/>
      <c r="DN1862" s="154"/>
      <c r="DO1862" s="154"/>
      <c r="DP1862" s="154"/>
      <c r="DQ1862" s="154"/>
      <c r="DR1862" s="154"/>
      <c r="DS1862" s="154"/>
      <c r="DT1862" s="154"/>
      <c r="DU1862" s="154"/>
      <c r="DV1862" s="154"/>
      <c r="DW1862" s="154"/>
      <c r="DX1862" s="154"/>
      <c r="DY1862" s="154"/>
      <c r="DZ1862" s="154"/>
      <c r="EA1862" s="154"/>
      <c r="EB1862" s="154"/>
      <c r="EC1862" s="154"/>
      <c r="ED1862" s="154"/>
      <c r="EE1862" s="154"/>
      <c r="EF1862" s="154"/>
      <c r="EG1862" s="154"/>
      <c r="EH1862" s="154"/>
      <c r="EI1862" s="154"/>
      <c r="EJ1862" s="154"/>
      <c r="EK1862" s="154"/>
      <c r="EL1862" s="154"/>
      <c r="EM1862" s="154"/>
      <c r="EN1862" s="154"/>
      <c r="EO1862" s="154"/>
      <c r="EP1862" s="154"/>
      <c r="EQ1862" s="154"/>
      <c r="ER1862" s="154"/>
      <c r="ES1862" s="154"/>
      <c r="ET1862" s="154"/>
      <c r="EU1862" s="154"/>
      <c r="EV1862" s="154"/>
    </row>
    <row r="1863" spans="32:152" ht="12.75">
      <c r="AF1863" s="154"/>
      <c r="AG1863" s="154"/>
      <c r="AH1863" s="154"/>
      <c r="AI1863" s="154"/>
      <c r="AJ1863" s="154"/>
      <c r="AK1863" s="154"/>
      <c r="AL1863" s="154"/>
      <c r="AM1863" s="154"/>
      <c r="AN1863" s="154"/>
      <c r="AO1863" s="154"/>
      <c r="AP1863" s="154"/>
      <c r="AQ1863" s="154"/>
      <c r="AR1863" s="154"/>
      <c r="AS1863" s="154"/>
      <c r="AT1863" s="154"/>
      <c r="AU1863" s="154"/>
      <c r="AV1863" s="154"/>
      <c r="AW1863" s="154"/>
      <c r="AX1863" s="154"/>
      <c r="AY1863" s="154"/>
      <c r="AZ1863" s="154"/>
      <c r="BA1863" s="154"/>
      <c r="BB1863" s="154"/>
      <c r="BC1863" s="154"/>
      <c r="BD1863" s="154"/>
      <c r="BE1863" s="154"/>
      <c r="BF1863" s="154"/>
      <c r="BG1863" s="154"/>
      <c r="BH1863" s="154"/>
      <c r="BI1863" s="154"/>
      <c r="BJ1863" s="154"/>
      <c r="BK1863" s="154"/>
      <c r="BL1863" s="154"/>
      <c r="BM1863" s="154"/>
      <c r="BN1863" s="154"/>
      <c r="BO1863" s="154"/>
      <c r="BP1863" s="154"/>
      <c r="BQ1863" s="154"/>
      <c r="BR1863" s="154"/>
      <c r="BS1863" s="154"/>
      <c r="BT1863" s="154"/>
      <c r="BU1863" s="154"/>
      <c r="BV1863" s="154"/>
      <c r="BW1863" s="154"/>
      <c r="BX1863" s="154"/>
      <c r="BY1863" s="154"/>
      <c r="BZ1863" s="154"/>
      <c r="CA1863" s="154"/>
      <c r="CB1863" s="154"/>
      <c r="CC1863" s="154"/>
      <c r="CD1863" s="154"/>
      <c r="CE1863" s="154"/>
      <c r="CF1863" s="154"/>
      <c r="CG1863" s="154"/>
      <c r="CH1863" s="154"/>
      <c r="CI1863" s="154"/>
      <c r="CJ1863" s="154"/>
      <c r="CK1863" s="154"/>
      <c r="CL1863" s="154"/>
      <c r="CM1863" s="154"/>
      <c r="CN1863" s="154"/>
      <c r="CO1863" s="154"/>
      <c r="CP1863" s="154"/>
      <c r="CQ1863" s="154"/>
      <c r="CR1863" s="154"/>
      <c r="CS1863" s="154"/>
      <c r="CT1863" s="154"/>
      <c r="CU1863" s="154"/>
      <c r="CV1863" s="154"/>
      <c r="CW1863" s="154"/>
      <c r="CX1863" s="154"/>
      <c r="CY1863" s="154"/>
      <c r="CZ1863" s="154"/>
      <c r="DA1863" s="154"/>
      <c r="DB1863" s="154"/>
      <c r="DC1863" s="154"/>
      <c r="DD1863" s="154"/>
      <c r="DE1863" s="154"/>
      <c r="DF1863" s="154"/>
      <c r="DG1863" s="154"/>
      <c r="DH1863" s="154"/>
      <c r="DI1863" s="154"/>
      <c r="DJ1863" s="154"/>
      <c r="DK1863" s="154"/>
      <c r="DL1863" s="154"/>
      <c r="DM1863" s="154"/>
      <c r="DN1863" s="154"/>
      <c r="DO1863" s="154"/>
      <c r="DP1863" s="154"/>
      <c r="DQ1863" s="154"/>
      <c r="DR1863" s="154"/>
      <c r="DS1863" s="154"/>
      <c r="DT1863" s="154"/>
      <c r="DU1863" s="154"/>
      <c r="DV1863" s="154"/>
      <c r="DW1863" s="154"/>
      <c r="DX1863" s="154"/>
      <c r="DY1863" s="154"/>
      <c r="DZ1863" s="154"/>
      <c r="EA1863" s="154"/>
      <c r="EB1863" s="154"/>
      <c r="EC1863" s="154"/>
      <c r="ED1863" s="154"/>
      <c r="EE1863" s="154"/>
      <c r="EF1863" s="154"/>
      <c r="EG1863" s="154"/>
      <c r="EH1863" s="154"/>
      <c r="EI1863" s="154"/>
      <c r="EJ1863" s="154"/>
      <c r="EK1863" s="154"/>
      <c r="EL1863" s="154"/>
      <c r="EM1863" s="154"/>
      <c r="EN1863" s="154"/>
      <c r="EO1863" s="154"/>
      <c r="EP1863" s="154"/>
      <c r="EQ1863" s="154"/>
      <c r="ER1863" s="154"/>
      <c r="ES1863" s="154"/>
      <c r="ET1863" s="154"/>
      <c r="EU1863" s="154"/>
      <c r="EV1863" s="154"/>
    </row>
    <row r="1864" spans="32:152" ht="12.75">
      <c r="AF1864" s="154"/>
      <c r="AG1864" s="154"/>
      <c r="AH1864" s="154"/>
      <c r="AI1864" s="154"/>
      <c r="AJ1864" s="154"/>
      <c r="AK1864" s="154"/>
      <c r="AL1864" s="154"/>
      <c r="AM1864" s="154"/>
      <c r="AN1864" s="154"/>
      <c r="AO1864" s="154"/>
      <c r="AP1864" s="154"/>
      <c r="AQ1864" s="154"/>
      <c r="AR1864" s="154"/>
      <c r="AS1864" s="154"/>
      <c r="AT1864" s="154"/>
      <c r="AU1864" s="154"/>
      <c r="AV1864" s="154"/>
      <c r="AW1864" s="154"/>
      <c r="AX1864" s="154"/>
      <c r="AY1864" s="154"/>
      <c r="AZ1864" s="154"/>
      <c r="BA1864" s="154"/>
      <c r="BB1864" s="154"/>
      <c r="BC1864" s="154"/>
      <c r="BD1864" s="154"/>
      <c r="BE1864" s="154"/>
      <c r="BF1864" s="154"/>
      <c r="BG1864" s="154"/>
      <c r="BH1864" s="154"/>
      <c r="BI1864" s="154"/>
      <c r="BJ1864" s="154"/>
      <c r="BK1864" s="154"/>
      <c r="BL1864" s="154"/>
      <c r="BM1864" s="154"/>
      <c r="BN1864" s="154"/>
      <c r="BO1864" s="154"/>
      <c r="BP1864" s="154"/>
      <c r="BQ1864" s="154"/>
      <c r="BR1864" s="154"/>
      <c r="BS1864" s="154"/>
      <c r="BT1864" s="154"/>
      <c r="BU1864" s="154"/>
      <c r="BV1864" s="154"/>
      <c r="BW1864" s="154"/>
      <c r="BX1864" s="154"/>
      <c r="BY1864" s="154"/>
      <c r="BZ1864" s="154"/>
      <c r="CA1864" s="154"/>
      <c r="CB1864" s="154"/>
      <c r="CC1864" s="154"/>
      <c r="CD1864" s="154"/>
      <c r="CE1864" s="154"/>
      <c r="CF1864" s="154"/>
      <c r="CG1864" s="154"/>
      <c r="CH1864" s="154"/>
      <c r="CI1864" s="154"/>
      <c r="CJ1864" s="154"/>
      <c r="CK1864" s="154"/>
      <c r="CL1864" s="154"/>
      <c r="CM1864" s="154"/>
      <c r="CN1864" s="154"/>
      <c r="CO1864" s="154"/>
      <c r="CP1864" s="154"/>
      <c r="CQ1864" s="154"/>
      <c r="CR1864" s="154"/>
      <c r="CS1864" s="154"/>
      <c r="CT1864" s="154"/>
      <c r="CU1864" s="154"/>
      <c r="CV1864" s="154"/>
      <c r="CW1864" s="154"/>
      <c r="CX1864" s="154"/>
      <c r="CY1864" s="154"/>
      <c r="CZ1864" s="154"/>
      <c r="DA1864" s="154"/>
      <c r="DB1864" s="154"/>
      <c r="DC1864" s="154"/>
      <c r="DD1864" s="154"/>
      <c r="DE1864" s="154"/>
      <c r="DF1864" s="154"/>
      <c r="DG1864" s="154"/>
      <c r="DH1864" s="154"/>
      <c r="DI1864" s="154"/>
      <c r="DJ1864" s="154"/>
      <c r="DK1864" s="154"/>
      <c r="DL1864" s="154"/>
      <c r="DM1864" s="154"/>
      <c r="DN1864" s="154"/>
      <c r="DO1864" s="154"/>
      <c r="DP1864" s="154"/>
      <c r="DQ1864" s="154"/>
      <c r="DR1864" s="154"/>
      <c r="DS1864" s="154"/>
      <c r="DT1864" s="154"/>
      <c r="DU1864" s="154"/>
      <c r="DV1864" s="154"/>
      <c r="DW1864" s="154"/>
      <c r="DX1864" s="154"/>
      <c r="DY1864" s="154"/>
      <c r="DZ1864" s="154"/>
      <c r="EA1864" s="154"/>
      <c r="EB1864" s="154"/>
      <c r="EC1864" s="154"/>
      <c r="ED1864" s="154"/>
      <c r="EE1864" s="154"/>
      <c r="EF1864" s="154"/>
      <c r="EG1864" s="154"/>
      <c r="EH1864" s="154"/>
      <c r="EI1864" s="154"/>
      <c r="EJ1864" s="154"/>
      <c r="EK1864" s="154"/>
      <c r="EL1864" s="154"/>
      <c r="EM1864" s="154"/>
      <c r="EN1864" s="154"/>
      <c r="EO1864" s="154"/>
      <c r="EP1864" s="154"/>
      <c r="EQ1864" s="154"/>
      <c r="ER1864" s="154"/>
      <c r="ES1864" s="154"/>
      <c r="ET1864" s="154"/>
      <c r="EU1864" s="154"/>
      <c r="EV1864" s="154"/>
    </row>
    <row r="1865" spans="32:152" ht="12.75">
      <c r="AF1865" s="154"/>
      <c r="AG1865" s="154"/>
      <c r="AH1865" s="154"/>
      <c r="AI1865" s="154"/>
      <c r="AJ1865" s="154"/>
      <c r="AK1865" s="154"/>
      <c r="AL1865" s="154"/>
      <c r="AM1865" s="154"/>
      <c r="AN1865" s="154"/>
      <c r="AO1865" s="154"/>
      <c r="AP1865" s="154"/>
      <c r="AQ1865" s="154"/>
      <c r="AR1865" s="154"/>
      <c r="AS1865" s="154"/>
      <c r="AT1865" s="154"/>
      <c r="AU1865" s="154"/>
      <c r="AV1865" s="154"/>
      <c r="AW1865" s="154"/>
      <c r="AX1865" s="154"/>
      <c r="AY1865" s="154"/>
      <c r="AZ1865" s="154"/>
      <c r="BA1865" s="154"/>
      <c r="BB1865" s="154"/>
      <c r="BC1865" s="154"/>
      <c r="BD1865" s="154"/>
      <c r="BE1865" s="154"/>
      <c r="BF1865" s="154"/>
      <c r="BG1865" s="154"/>
      <c r="BH1865" s="154"/>
      <c r="BI1865" s="154"/>
      <c r="BJ1865" s="154"/>
      <c r="BK1865" s="154"/>
      <c r="BL1865" s="154"/>
      <c r="BM1865" s="154"/>
      <c r="BN1865" s="154"/>
      <c r="BO1865" s="154"/>
      <c r="BP1865" s="154"/>
      <c r="BQ1865" s="154"/>
      <c r="BR1865" s="154"/>
      <c r="BS1865" s="154"/>
      <c r="BT1865" s="154"/>
      <c r="BU1865" s="154"/>
      <c r="BV1865" s="154"/>
      <c r="BW1865" s="154"/>
      <c r="BX1865" s="154"/>
      <c r="BY1865" s="154"/>
      <c r="BZ1865" s="154"/>
      <c r="CA1865" s="154"/>
      <c r="CB1865" s="154"/>
      <c r="CC1865" s="154"/>
      <c r="CD1865" s="154"/>
      <c r="CE1865" s="154"/>
      <c r="CF1865" s="154"/>
      <c r="CG1865" s="154"/>
      <c r="CH1865" s="154"/>
      <c r="CI1865" s="154"/>
      <c r="CJ1865" s="154"/>
      <c r="CK1865" s="154"/>
      <c r="CL1865" s="154"/>
      <c r="CM1865" s="154"/>
      <c r="CN1865" s="154"/>
      <c r="CO1865" s="154"/>
      <c r="CP1865" s="154"/>
      <c r="CQ1865" s="154"/>
      <c r="CR1865" s="154"/>
      <c r="CS1865" s="154"/>
      <c r="CT1865" s="154"/>
      <c r="CU1865" s="154"/>
      <c r="CV1865" s="154"/>
      <c r="CW1865" s="154"/>
      <c r="CX1865" s="154"/>
      <c r="CY1865" s="154"/>
      <c r="CZ1865" s="154"/>
      <c r="DA1865" s="154"/>
      <c r="DB1865" s="154"/>
      <c r="DC1865" s="154"/>
      <c r="DD1865" s="154"/>
      <c r="DE1865" s="154"/>
      <c r="DF1865" s="154"/>
      <c r="DG1865" s="154"/>
      <c r="DH1865" s="154"/>
      <c r="DI1865" s="154"/>
      <c r="DJ1865" s="154"/>
      <c r="DK1865" s="154"/>
      <c r="DL1865" s="154"/>
      <c r="DM1865" s="154"/>
      <c r="DN1865" s="154"/>
      <c r="DO1865" s="154"/>
      <c r="DP1865" s="154"/>
      <c r="DQ1865" s="154"/>
      <c r="DR1865" s="154"/>
      <c r="DS1865" s="154"/>
      <c r="DT1865" s="154"/>
      <c r="DU1865" s="154"/>
      <c r="DV1865" s="154"/>
      <c r="DW1865" s="154"/>
      <c r="DX1865" s="154"/>
      <c r="DY1865" s="154"/>
      <c r="DZ1865" s="154"/>
      <c r="EA1865" s="154"/>
      <c r="EB1865" s="154"/>
      <c r="EC1865" s="154"/>
      <c r="ED1865" s="154"/>
      <c r="EE1865" s="154"/>
      <c r="EF1865" s="154"/>
      <c r="EG1865" s="154"/>
      <c r="EH1865" s="154"/>
      <c r="EI1865" s="154"/>
      <c r="EJ1865" s="154"/>
      <c r="EK1865" s="154"/>
      <c r="EL1865" s="154"/>
      <c r="EM1865" s="154"/>
      <c r="EN1865" s="154"/>
      <c r="EO1865" s="154"/>
      <c r="EP1865" s="154"/>
      <c r="EQ1865" s="154"/>
      <c r="ER1865" s="154"/>
      <c r="ES1865" s="154"/>
      <c r="ET1865" s="154"/>
      <c r="EU1865" s="154"/>
      <c r="EV1865" s="154"/>
    </row>
    <row r="1866" spans="32:152" ht="12.75">
      <c r="AF1866" s="154"/>
      <c r="AG1866" s="154"/>
      <c r="AH1866" s="154"/>
      <c r="AI1866" s="154"/>
      <c r="AJ1866" s="154"/>
      <c r="AK1866" s="154"/>
      <c r="AL1866" s="154"/>
      <c r="AM1866" s="154"/>
      <c r="AN1866" s="154"/>
      <c r="AO1866" s="154"/>
      <c r="AP1866" s="154"/>
      <c r="AQ1866" s="154"/>
      <c r="AR1866" s="154"/>
      <c r="AS1866" s="154"/>
      <c r="AT1866" s="154"/>
      <c r="AU1866" s="154"/>
      <c r="AV1866" s="154"/>
      <c r="AW1866" s="154"/>
      <c r="AX1866" s="154"/>
      <c r="AY1866" s="154"/>
      <c r="AZ1866" s="154"/>
      <c r="BA1866" s="154"/>
      <c r="BB1866" s="154"/>
      <c r="BC1866" s="154"/>
      <c r="BD1866" s="154"/>
      <c r="BE1866" s="154"/>
      <c r="BF1866" s="154"/>
      <c r="BG1866" s="154"/>
      <c r="BH1866" s="154"/>
      <c r="BI1866" s="154"/>
      <c r="BJ1866" s="154"/>
      <c r="BK1866" s="154"/>
      <c r="BL1866" s="154"/>
      <c r="BM1866" s="154"/>
      <c r="BN1866" s="154"/>
      <c r="BO1866" s="154"/>
      <c r="BP1866" s="154"/>
      <c r="BQ1866" s="154"/>
      <c r="BR1866" s="154"/>
      <c r="BS1866" s="154"/>
      <c r="BT1866" s="154"/>
      <c r="BU1866" s="154"/>
      <c r="BV1866" s="154"/>
      <c r="BW1866" s="154"/>
      <c r="BX1866" s="154"/>
      <c r="BY1866" s="154"/>
      <c r="BZ1866" s="154"/>
      <c r="CA1866" s="154"/>
      <c r="CB1866" s="154"/>
      <c r="CC1866" s="154"/>
      <c r="CD1866" s="154"/>
      <c r="CE1866" s="154"/>
      <c r="CF1866" s="154"/>
      <c r="CG1866" s="154"/>
      <c r="CH1866" s="154"/>
      <c r="CI1866" s="154"/>
      <c r="CJ1866" s="154"/>
      <c r="CK1866" s="154"/>
      <c r="CL1866" s="154"/>
      <c r="CM1866" s="154"/>
      <c r="CN1866" s="154"/>
      <c r="CO1866" s="154"/>
      <c r="CP1866" s="154"/>
      <c r="CQ1866" s="154"/>
      <c r="CR1866" s="154"/>
      <c r="CS1866" s="154"/>
      <c r="CT1866" s="154"/>
      <c r="CU1866" s="154"/>
      <c r="CV1866" s="154"/>
      <c r="CW1866" s="154"/>
      <c r="CX1866" s="154"/>
      <c r="CY1866" s="154"/>
      <c r="CZ1866" s="154"/>
      <c r="DA1866" s="154"/>
      <c r="DB1866" s="154"/>
      <c r="DC1866" s="154"/>
      <c r="DD1866" s="154"/>
      <c r="DE1866" s="154"/>
      <c r="DF1866" s="154"/>
      <c r="DG1866" s="154"/>
      <c r="DH1866" s="154"/>
      <c r="DI1866" s="154"/>
      <c r="DJ1866" s="154"/>
      <c r="DK1866" s="154"/>
      <c r="DL1866" s="154"/>
      <c r="DM1866" s="154"/>
      <c r="DN1866" s="154"/>
      <c r="DO1866" s="154"/>
      <c r="DP1866" s="154"/>
      <c r="DQ1866" s="154"/>
      <c r="DR1866" s="154"/>
      <c r="DS1866" s="154"/>
      <c r="DT1866" s="154"/>
      <c r="DU1866" s="154"/>
      <c r="DV1866" s="154"/>
      <c r="DW1866" s="154"/>
      <c r="DX1866" s="154"/>
      <c r="DY1866" s="154"/>
      <c r="DZ1866" s="154"/>
      <c r="EA1866" s="154"/>
      <c r="EB1866" s="154"/>
      <c r="EC1866" s="154"/>
      <c r="ED1866" s="154"/>
      <c r="EE1866" s="154"/>
      <c r="EF1866" s="154"/>
      <c r="EG1866" s="154"/>
      <c r="EH1866" s="154"/>
      <c r="EI1866" s="154"/>
      <c r="EJ1866" s="154"/>
      <c r="EK1866" s="154"/>
      <c r="EL1866" s="154"/>
      <c r="EM1866" s="154"/>
      <c r="EN1866" s="154"/>
      <c r="EO1866" s="154"/>
      <c r="EP1866" s="154"/>
      <c r="EQ1866" s="154"/>
      <c r="ER1866" s="154"/>
      <c r="ES1866" s="154"/>
      <c r="ET1866" s="154"/>
      <c r="EU1866" s="154"/>
      <c r="EV1866" s="154"/>
    </row>
    <row r="1867" spans="32:152" ht="12.75">
      <c r="AF1867" s="154"/>
      <c r="AG1867" s="154"/>
      <c r="AH1867" s="154"/>
      <c r="AI1867" s="154"/>
      <c r="AJ1867" s="154"/>
      <c r="AK1867" s="154"/>
      <c r="AL1867" s="154"/>
      <c r="AM1867" s="154"/>
      <c r="AN1867" s="154"/>
      <c r="AO1867" s="154"/>
      <c r="AP1867" s="154"/>
      <c r="AQ1867" s="154"/>
      <c r="AR1867" s="154"/>
      <c r="AS1867" s="154"/>
      <c r="AT1867" s="154"/>
      <c r="AU1867" s="154"/>
      <c r="AV1867" s="154"/>
      <c r="AW1867" s="154"/>
      <c r="AX1867" s="154"/>
      <c r="AY1867" s="154"/>
      <c r="AZ1867" s="154"/>
      <c r="BA1867" s="154"/>
      <c r="BB1867" s="154"/>
      <c r="BC1867" s="154"/>
      <c r="BD1867" s="154"/>
      <c r="BE1867" s="154"/>
      <c r="BF1867" s="154"/>
      <c r="BG1867" s="154"/>
      <c r="BH1867" s="154"/>
      <c r="BI1867" s="154"/>
      <c r="BJ1867" s="154"/>
      <c r="BK1867" s="154"/>
      <c r="BL1867" s="154"/>
      <c r="BM1867" s="154"/>
      <c r="BN1867" s="154"/>
      <c r="BO1867" s="154"/>
      <c r="BP1867" s="154"/>
      <c r="BQ1867" s="154"/>
      <c r="BR1867" s="154"/>
      <c r="BS1867" s="154"/>
      <c r="BT1867" s="154"/>
      <c r="BU1867" s="154"/>
      <c r="BV1867" s="154"/>
      <c r="BW1867" s="154"/>
      <c r="BX1867" s="154"/>
      <c r="BY1867" s="154"/>
      <c r="BZ1867" s="154"/>
      <c r="CA1867" s="154"/>
      <c r="CB1867" s="154"/>
      <c r="CC1867" s="154"/>
      <c r="CD1867" s="154"/>
      <c r="CE1867" s="154"/>
      <c r="CF1867" s="154"/>
      <c r="CG1867" s="154"/>
      <c r="CH1867" s="154"/>
      <c r="CI1867" s="154"/>
      <c r="CJ1867" s="154"/>
      <c r="CK1867" s="154"/>
      <c r="CL1867" s="154"/>
      <c r="CM1867" s="154"/>
      <c r="CN1867" s="154"/>
      <c r="CO1867" s="154"/>
      <c r="CP1867" s="154"/>
      <c r="CQ1867" s="154"/>
      <c r="CR1867" s="154"/>
      <c r="CS1867" s="154"/>
      <c r="CT1867" s="154"/>
      <c r="CU1867" s="154"/>
      <c r="CV1867" s="154"/>
      <c r="CW1867" s="154"/>
      <c r="CX1867" s="154"/>
      <c r="CY1867" s="154"/>
      <c r="CZ1867" s="154"/>
      <c r="DA1867" s="154"/>
      <c r="DB1867" s="154"/>
      <c r="DC1867" s="154"/>
      <c r="DD1867" s="154"/>
      <c r="DE1867" s="154"/>
      <c r="DF1867" s="154"/>
      <c r="DG1867" s="154"/>
      <c r="DH1867" s="154"/>
      <c r="DI1867" s="154"/>
      <c r="DJ1867" s="154"/>
      <c r="DK1867" s="154"/>
      <c r="DL1867" s="154"/>
      <c r="DM1867" s="154"/>
      <c r="DN1867" s="154"/>
      <c r="DO1867" s="154"/>
      <c r="DP1867" s="154"/>
      <c r="DQ1867" s="154"/>
      <c r="DR1867" s="154"/>
      <c r="DS1867" s="154"/>
      <c r="DT1867" s="154"/>
      <c r="DU1867" s="154"/>
      <c r="DV1867" s="154"/>
      <c r="DW1867" s="154"/>
      <c r="DX1867" s="154"/>
      <c r="DY1867" s="154"/>
      <c r="DZ1867" s="154"/>
      <c r="EA1867" s="154"/>
      <c r="EB1867" s="154"/>
      <c r="EC1867" s="154"/>
      <c r="ED1867" s="154"/>
      <c r="EE1867" s="154"/>
      <c r="EF1867" s="154"/>
      <c r="EG1867" s="154"/>
      <c r="EH1867" s="154"/>
      <c r="EI1867" s="154"/>
      <c r="EJ1867" s="154"/>
      <c r="EK1867" s="154"/>
      <c r="EL1867" s="154"/>
      <c r="EM1867" s="154"/>
      <c r="EN1867" s="154"/>
      <c r="EO1867" s="154"/>
      <c r="EP1867" s="154"/>
      <c r="EQ1867" s="154"/>
      <c r="ER1867" s="154"/>
      <c r="ES1867" s="154"/>
      <c r="ET1867" s="154"/>
      <c r="EU1867" s="154"/>
      <c r="EV1867" s="154"/>
    </row>
    <row r="1868" spans="32:152" ht="12.75">
      <c r="AF1868" s="154"/>
      <c r="AG1868" s="154"/>
      <c r="AH1868" s="154"/>
      <c r="AI1868" s="154"/>
      <c r="AJ1868" s="154"/>
      <c r="AK1868" s="154"/>
      <c r="AL1868" s="154"/>
      <c r="AM1868" s="154"/>
      <c r="AN1868" s="154"/>
      <c r="AO1868" s="154"/>
      <c r="AP1868" s="154"/>
      <c r="AQ1868" s="154"/>
      <c r="AR1868" s="154"/>
      <c r="AS1868" s="154"/>
      <c r="AT1868" s="154"/>
      <c r="AU1868" s="154"/>
      <c r="AV1868" s="154"/>
      <c r="AW1868" s="154"/>
      <c r="AX1868" s="154"/>
      <c r="AY1868" s="154"/>
      <c r="AZ1868" s="154"/>
      <c r="BA1868" s="154"/>
      <c r="BB1868" s="154"/>
      <c r="BC1868" s="154"/>
      <c r="BD1868" s="154"/>
      <c r="BE1868" s="154"/>
      <c r="BF1868" s="154"/>
      <c r="BG1868" s="154"/>
      <c r="BH1868" s="154"/>
      <c r="BI1868" s="154"/>
      <c r="BJ1868" s="154"/>
      <c r="BK1868" s="154"/>
      <c r="BL1868" s="154"/>
      <c r="BM1868" s="154"/>
      <c r="BN1868" s="154"/>
      <c r="BO1868" s="154"/>
      <c r="BP1868" s="154"/>
      <c r="BQ1868" s="154"/>
      <c r="BR1868" s="154"/>
      <c r="BS1868" s="154"/>
      <c r="BT1868" s="154"/>
      <c r="BU1868" s="154"/>
      <c r="BV1868" s="154"/>
      <c r="BW1868" s="154"/>
      <c r="BX1868" s="154"/>
      <c r="BY1868" s="154"/>
      <c r="BZ1868" s="154"/>
      <c r="CA1868" s="154"/>
      <c r="CB1868" s="154"/>
      <c r="CC1868" s="154"/>
      <c r="CD1868" s="154"/>
      <c r="CE1868" s="154"/>
      <c r="CF1868" s="154"/>
      <c r="CG1868" s="154"/>
      <c r="CH1868" s="154"/>
      <c r="CI1868" s="154"/>
      <c r="CJ1868" s="154"/>
      <c r="CK1868" s="154"/>
      <c r="CL1868" s="154"/>
      <c r="CM1868" s="154"/>
      <c r="CN1868" s="154"/>
      <c r="CO1868" s="154"/>
      <c r="CP1868" s="154"/>
      <c r="CQ1868" s="154"/>
      <c r="CR1868" s="154"/>
      <c r="CS1868" s="154"/>
      <c r="CT1868" s="154"/>
      <c r="CU1868" s="154"/>
      <c r="CV1868" s="154"/>
      <c r="CW1868" s="154"/>
      <c r="CX1868" s="154"/>
      <c r="CY1868" s="154"/>
      <c r="CZ1868" s="154"/>
      <c r="DA1868" s="154"/>
      <c r="DB1868" s="154"/>
      <c r="DC1868" s="154"/>
      <c r="DD1868" s="154"/>
      <c r="DE1868" s="154"/>
      <c r="DF1868" s="154"/>
      <c r="DG1868" s="154"/>
      <c r="DH1868" s="154"/>
      <c r="DI1868" s="154"/>
      <c r="DJ1868" s="154"/>
      <c r="DK1868" s="154"/>
      <c r="DL1868" s="154"/>
      <c r="DM1868" s="154"/>
      <c r="DN1868" s="154"/>
      <c r="DO1868" s="154"/>
      <c r="DP1868" s="154"/>
      <c r="DQ1868" s="154"/>
      <c r="DR1868" s="154"/>
      <c r="DS1868" s="154"/>
      <c r="DT1868" s="154"/>
      <c r="DU1868" s="154"/>
      <c r="DV1868" s="154"/>
      <c r="DW1868" s="154"/>
      <c r="DX1868" s="154"/>
      <c r="DY1868" s="154"/>
      <c r="DZ1868" s="154"/>
      <c r="EA1868" s="154"/>
      <c r="EB1868" s="154"/>
      <c r="EC1868" s="154"/>
      <c r="ED1868" s="154"/>
      <c r="EE1868" s="154"/>
      <c r="EF1868" s="154"/>
      <c r="EG1868" s="154"/>
      <c r="EH1868" s="154"/>
      <c r="EI1868" s="154"/>
      <c r="EJ1868" s="154"/>
      <c r="EK1868" s="154"/>
      <c r="EL1868" s="154"/>
      <c r="EM1868" s="154"/>
      <c r="EN1868" s="154"/>
      <c r="EO1868" s="154"/>
      <c r="EP1868" s="154"/>
      <c r="EQ1868" s="154"/>
      <c r="ER1868" s="154"/>
      <c r="ES1868" s="154"/>
      <c r="ET1868" s="154"/>
      <c r="EU1868" s="154"/>
      <c r="EV1868" s="154"/>
    </row>
    <row r="1869" spans="32:152" ht="12.75">
      <c r="AF1869" s="154"/>
      <c r="AG1869" s="154"/>
      <c r="AH1869" s="154"/>
      <c r="AI1869" s="154"/>
      <c r="AJ1869" s="154"/>
      <c r="AK1869" s="154"/>
      <c r="AL1869" s="154"/>
      <c r="AM1869" s="154"/>
      <c r="AN1869" s="154"/>
      <c r="AO1869" s="154"/>
      <c r="AP1869" s="154"/>
      <c r="AQ1869" s="154"/>
      <c r="AR1869" s="154"/>
      <c r="AS1869" s="154"/>
      <c r="AT1869" s="154"/>
      <c r="AU1869" s="154"/>
      <c r="AV1869" s="154"/>
      <c r="AW1869" s="154"/>
      <c r="AX1869" s="154"/>
      <c r="AY1869" s="154"/>
      <c r="AZ1869" s="154"/>
      <c r="BA1869" s="154"/>
      <c r="BB1869" s="154"/>
      <c r="BC1869" s="154"/>
      <c r="BD1869" s="154"/>
      <c r="BE1869" s="154"/>
      <c r="BF1869" s="154"/>
      <c r="BG1869" s="154"/>
      <c r="BH1869" s="154"/>
      <c r="BI1869" s="154"/>
      <c r="BJ1869" s="154"/>
      <c r="BK1869" s="154"/>
      <c r="BL1869" s="154"/>
      <c r="BM1869" s="154"/>
      <c r="BN1869" s="154"/>
      <c r="BO1869" s="154"/>
      <c r="BP1869" s="154"/>
      <c r="BQ1869" s="154"/>
      <c r="BR1869" s="154"/>
      <c r="BS1869" s="154"/>
      <c r="BT1869" s="154"/>
      <c r="BU1869" s="154"/>
      <c r="BV1869" s="154"/>
      <c r="BW1869" s="154"/>
      <c r="BX1869" s="154"/>
      <c r="BY1869" s="154"/>
      <c r="BZ1869" s="154"/>
      <c r="CA1869" s="154"/>
      <c r="CB1869" s="154"/>
      <c r="CC1869" s="154"/>
      <c r="CD1869" s="154"/>
      <c r="CE1869" s="154"/>
      <c r="CF1869" s="154"/>
      <c r="CG1869" s="154"/>
      <c r="CH1869" s="154"/>
      <c r="CI1869" s="154"/>
      <c r="CJ1869" s="154"/>
      <c r="CK1869" s="154"/>
      <c r="CL1869" s="154"/>
      <c r="CM1869" s="154"/>
      <c r="CN1869" s="154"/>
      <c r="CO1869" s="154"/>
      <c r="CP1869" s="154"/>
      <c r="CQ1869" s="154"/>
      <c r="CR1869" s="154"/>
      <c r="CS1869" s="154"/>
      <c r="CT1869" s="154"/>
      <c r="CU1869" s="154"/>
      <c r="CV1869" s="154"/>
      <c r="CW1869" s="154"/>
      <c r="CX1869" s="154"/>
      <c r="CY1869" s="154"/>
      <c r="CZ1869" s="154"/>
      <c r="DA1869" s="154"/>
      <c r="DB1869" s="154"/>
      <c r="DC1869" s="154"/>
      <c r="DD1869" s="154"/>
      <c r="DE1869" s="154"/>
      <c r="DF1869" s="154"/>
      <c r="DG1869" s="154"/>
      <c r="DH1869" s="154"/>
      <c r="DI1869" s="154"/>
      <c r="DJ1869" s="154"/>
      <c r="DK1869" s="154"/>
      <c r="DL1869" s="154"/>
      <c r="DM1869" s="154"/>
      <c r="DN1869" s="154"/>
      <c r="DO1869" s="154"/>
      <c r="DP1869" s="154"/>
      <c r="DQ1869" s="154"/>
      <c r="DR1869" s="154"/>
      <c r="DS1869" s="154"/>
      <c r="DT1869" s="154"/>
      <c r="DU1869" s="154"/>
      <c r="DV1869" s="154"/>
      <c r="DW1869" s="154"/>
      <c r="DX1869" s="154"/>
      <c r="DY1869" s="154"/>
      <c r="DZ1869" s="154"/>
      <c r="EA1869" s="154"/>
      <c r="EB1869" s="154"/>
      <c r="EC1869" s="154"/>
      <c r="ED1869" s="154"/>
      <c r="EE1869" s="154"/>
      <c r="EF1869" s="154"/>
      <c r="EG1869" s="154"/>
      <c r="EH1869" s="154"/>
      <c r="EI1869" s="154"/>
      <c r="EJ1869" s="154"/>
      <c r="EK1869" s="154"/>
      <c r="EL1869" s="154"/>
      <c r="EM1869" s="154"/>
      <c r="EN1869" s="154"/>
      <c r="EO1869" s="154"/>
      <c r="EP1869" s="154"/>
      <c r="EQ1869" s="154"/>
      <c r="ER1869" s="154"/>
      <c r="ES1869" s="154"/>
      <c r="ET1869" s="154"/>
      <c r="EU1869" s="154"/>
      <c r="EV1869" s="154"/>
    </row>
    <row r="1870" spans="32:152" ht="12.75">
      <c r="AF1870" s="154"/>
      <c r="AG1870" s="154"/>
      <c r="AH1870" s="154"/>
      <c r="AI1870" s="154"/>
      <c r="AJ1870" s="154"/>
      <c r="AK1870" s="154"/>
      <c r="AL1870" s="154"/>
      <c r="AM1870" s="154"/>
      <c r="AN1870" s="154"/>
      <c r="AO1870" s="154"/>
      <c r="AP1870" s="154"/>
      <c r="AQ1870" s="154"/>
      <c r="AR1870" s="154"/>
      <c r="AS1870" s="154"/>
      <c r="AT1870" s="154"/>
      <c r="AU1870" s="154"/>
      <c r="AV1870" s="154"/>
      <c r="AW1870" s="154"/>
      <c r="AX1870" s="154"/>
      <c r="AY1870" s="154"/>
      <c r="AZ1870" s="154"/>
      <c r="BA1870" s="154"/>
      <c r="BB1870" s="154"/>
      <c r="BC1870" s="154"/>
      <c r="BD1870" s="154"/>
      <c r="BE1870" s="154"/>
      <c r="BF1870" s="154"/>
      <c r="BG1870" s="154"/>
      <c r="BH1870" s="154"/>
      <c r="BI1870" s="154"/>
      <c r="BJ1870" s="154"/>
      <c r="BK1870" s="154"/>
      <c r="BL1870" s="154"/>
      <c r="BM1870" s="154"/>
      <c r="BN1870" s="154"/>
      <c r="BO1870" s="154"/>
      <c r="BP1870" s="154"/>
      <c r="BQ1870" s="154"/>
      <c r="BR1870" s="154"/>
      <c r="BS1870" s="154"/>
      <c r="BT1870" s="154"/>
      <c r="BU1870" s="154"/>
      <c r="BV1870" s="154"/>
      <c r="BW1870" s="154"/>
      <c r="BX1870" s="154"/>
      <c r="BY1870" s="154"/>
      <c r="BZ1870" s="154"/>
      <c r="CA1870" s="154"/>
      <c r="CB1870" s="154"/>
      <c r="CC1870" s="154"/>
      <c r="CD1870" s="154"/>
      <c r="CE1870" s="154"/>
      <c r="CF1870" s="154"/>
      <c r="CG1870" s="154"/>
      <c r="CH1870" s="154"/>
      <c r="CI1870" s="154"/>
      <c r="CJ1870" s="154"/>
      <c r="CK1870" s="154"/>
      <c r="CL1870" s="154"/>
      <c r="CM1870" s="154"/>
      <c r="CN1870" s="154"/>
      <c r="CO1870" s="154"/>
      <c r="CP1870" s="154"/>
      <c r="CQ1870" s="154"/>
      <c r="CR1870" s="154"/>
      <c r="CS1870" s="154"/>
      <c r="CT1870" s="154"/>
      <c r="CU1870" s="154"/>
      <c r="CV1870" s="154"/>
      <c r="CW1870" s="154"/>
      <c r="CX1870" s="154"/>
      <c r="CY1870" s="154"/>
      <c r="CZ1870" s="154"/>
      <c r="DA1870" s="154"/>
      <c r="DB1870" s="154"/>
      <c r="DC1870" s="154"/>
      <c r="DD1870" s="154"/>
      <c r="DE1870" s="154"/>
      <c r="DF1870" s="154"/>
      <c r="DG1870" s="154"/>
      <c r="DH1870" s="154"/>
      <c r="DI1870" s="154"/>
      <c r="DJ1870" s="154"/>
      <c r="DK1870" s="154"/>
      <c r="DL1870" s="154"/>
      <c r="DM1870" s="154"/>
      <c r="DN1870" s="154"/>
      <c r="DO1870" s="154"/>
      <c r="DP1870" s="154"/>
      <c r="DQ1870" s="154"/>
      <c r="DR1870" s="154"/>
      <c r="DS1870" s="154"/>
      <c r="DT1870" s="154"/>
      <c r="DU1870" s="154"/>
      <c r="DV1870" s="154"/>
      <c r="DW1870" s="154"/>
      <c r="DX1870" s="154"/>
      <c r="DY1870" s="154"/>
      <c r="DZ1870" s="154"/>
      <c r="EA1870" s="154"/>
      <c r="EB1870" s="154"/>
      <c r="EC1870" s="154"/>
      <c r="ED1870" s="154"/>
      <c r="EE1870" s="154"/>
      <c r="EF1870" s="154"/>
      <c r="EG1870" s="154"/>
      <c r="EH1870" s="154"/>
      <c r="EI1870" s="154"/>
      <c r="EJ1870" s="154"/>
      <c r="EK1870" s="154"/>
      <c r="EL1870" s="154"/>
      <c r="EM1870" s="154"/>
      <c r="EN1870" s="154"/>
      <c r="EO1870" s="154"/>
      <c r="EP1870" s="154"/>
      <c r="EQ1870" s="154"/>
      <c r="ER1870" s="154"/>
      <c r="ES1870" s="154"/>
      <c r="ET1870" s="154"/>
      <c r="EU1870" s="154"/>
      <c r="EV1870" s="154"/>
    </row>
    <row r="1871" spans="32:152" ht="12.75">
      <c r="AF1871" s="154"/>
      <c r="AG1871" s="154"/>
      <c r="AH1871" s="154"/>
      <c r="AI1871" s="154"/>
      <c r="AJ1871" s="154"/>
      <c r="AK1871" s="154"/>
      <c r="AL1871" s="154"/>
      <c r="AM1871" s="154"/>
      <c r="AN1871" s="154"/>
      <c r="AO1871" s="154"/>
      <c r="AP1871" s="154"/>
      <c r="AQ1871" s="154"/>
      <c r="AR1871" s="154"/>
      <c r="AS1871" s="154"/>
      <c r="AT1871" s="154"/>
      <c r="AU1871" s="154"/>
      <c r="AV1871" s="154"/>
      <c r="AW1871" s="154"/>
      <c r="AX1871" s="154"/>
      <c r="AY1871" s="154"/>
      <c r="AZ1871" s="154"/>
      <c r="BA1871" s="154"/>
      <c r="BB1871" s="154"/>
      <c r="BC1871" s="154"/>
      <c r="BD1871" s="154"/>
      <c r="BE1871" s="154"/>
      <c r="BF1871" s="154"/>
      <c r="BG1871" s="154"/>
      <c r="BH1871" s="154"/>
      <c r="BI1871" s="154"/>
      <c r="BJ1871" s="154"/>
      <c r="BK1871" s="154"/>
      <c r="BL1871" s="154"/>
      <c r="BM1871" s="154"/>
      <c r="BN1871" s="154"/>
      <c r="BO1871" s="154"/>
      <c r="BP1871" s="154"/>
      <c r="BQ1871" s="154"/>
      <c r="BR1871" s="154"/>
      <c r="BS1871" s="154"/>
      <c r="BT1871" s="154"/>
      <c r="BU1871" s="154"/>
      <c r="BV1871" s="154"/>
      <c r="BW1871" s="154"/>
      <c r="BX1871" s="154"/>
      <c r="BY1871" s="154"/>
      <c r="BZ1871" s="154"/>
      <c r="CA1871" s="154"/>
      <c r="CB1871" s="154"/>
      <c r="CC1871" s="154"/>
      <c r="CD1871" s="154"/>
      <c r="CE1871" s="154"/>
      <c r="CF1871" s="154"/>
      <c r="CG1871" s="154"/>
      <c r="CH1871" s="154"/>
      <c r="CI1871" s="154"/>
      <c r="CJ1871" s="154"/>
      <c r="CK1871" s="154"/>
      <c r="CL1871" s="154"/>
      <c r="CM1871" s="154"/>
      <c r="CN1871" s="154"/>
      <c r="CO1871" s="154"/>
      <c r="CP1871" s="154"/>
      <c r="CQ1871" s="154"/>
      <c r="CR1871" s="154"/>
      <c r="CS1871" s="154"/>
      <c r="CT1871" s="154"/>
      <c r="CU1871" s="154"/>
      <c r="CV1871" s="154"/>
      <c r="CW1871" s="154"/>
      <c r="CX1871" s="154"/>
      <c r="CY1871" s="154"/>
      <c r="CZ1871" s="154"/>
      <c r="DA1871" s="154"/>
      <c r="DB1871" s="154"/>
      <c r="DC1871" s="154"/>
      <c r="DD1871" s="154"/>
      <c r="DE1871" s="154"/>
      <c r="DF1871" s="154"/>
      <c r="DG1871" s="154"/>
      <c r="DH1871" s="154"/>
      <c r="DI1871" s="154"/>
      <c r="DJ1871" s="154"/>
      <c r="DK1871" s="154"/>
      <c r="DL1871" s="154"/>
      <c r="DM1871" s="154"/>
      <c r="DN1871" s="154"/>
      <c r="DO1871" s="154"/>
      <c r="DP1871" s="154"/>
      <c r="DQ1871" s="154"/>
      <c r="DR1871" s="154"/>
      <c r="DS1871" s="154"/>
      <c r="DT1871" s="154"/>
      <c r="DU1871" s="154"/>
      <c r="DV1871" s="154"/>
      <c r="DW1871" s="154"/>
      <c r="DX1871" s="154"/>
      <c r="DY1871" s="154"/>
      <c r="DZ1871" s="154"/>
      <c r="EA1871" s="154"/>
      <c r="EB1871" s="154"/>
      <c r="EC1871" s="154"/>
      <c r="ED1871" s="154"/>
      <c r="EE1871" s="154"/>
      <c r="EF1871" s="154"/>
      <c r="EG1871" s="154"/>
      <c r="EH1871" s="154"/>
      <c r="EI1871" s="154"/>
      <c r="EJ1871" s="154"/>
      <c r="EK1871" s="154"/>
      <c r="EL1871" s="154"/>
      <c r="EM1871" s="154"/>
      <c r="EN1871" s="154"/>
      <c r="EO1871" s="154"/>
      <c r="EP1871" s="154"/>
      <c r="EQ1871" s="154"/>
      <c r="ER1871" s="154"/>
      <c r="ES1871" s="154"/>
      <c r="ET1871" s="154"/>
      <c r="EU1871" s="154"/>
      <c r="EV1871" s="154"/>
    </row>
    <row r="1872" spans="32:152" ht="12.75">
      <c r="AF1872" s="154"/>
      <c r="AG1872" s="154"/>
      <c r="AH1872" s="154"/>
      <c r="AI1872" s="154"/>
      <c r="AJ1872" s="154"/>
      <c r="AK1872" s="154"/>
      <c r="AL1872" s="154"/>
      <c r="AM1872" s="154"/>
      <c r="AN1872" s="154"/>
      <c r="AO1872" s="154"/>
      <c r="AP1872" s="154"/>
      <c r="AQ1872" s="154"/>
      <c r="AR1872" s="154"/>
      <c r="AS1872" s="154"/>
      <c r="AT1872" s="154"/>
      <c r="AU1872" s="154"/>
      <c r="AV1872" s="154"/>
      <c r="AW1872" s="154"/>
      <c r="AX1872" s="154"/>
      <c r="AY1872" s="154"/>
      <c r="AZ1872" s="154"/>
      <c r="BA1872" s="154"/>
      <c r="BB1872" s="154"/>
      <c r="BC1872" s="154"/>
      <c r="BD1872" s="154"/>
      <c r="BE1872" s="154"/>
      <c r="BF1872" s="154"/>
      <c r="BG1872" s="154"/>
      <c r="BH1872" s="154"/>
      <c r="BI1872" s="154"/>
      <c r="BJ1872" s="154"/>
      <c r="BK1872" s="154"/>
      <c r="BL1872" s="154"/>
      <c r="BM1872" s="154"/>
      <c r="BN1872" s="154"/>
      <c r="BO1872" s="154"/>
      <c r="BP1872" s="154"/>
      <c r="BQ1872" s="154"/>
      <c r="BR1872" s="154"/>
      <c r="BS1872" s="154"/>
      <c r="BT1872" s="154"/>
      <c r="BU1872" s="154"/>
      <c r="BV1872" s="154"/>
      <c r="BW1872" s="154"/>
      <c r="BX1872" s="154"/>
      <c r="BY1872" s="154"/>
      <c r="BZ1872" s="154"/>
      <c r="CA1872" s="154"/>
      <c r="CB1872" s="154"/>
      <c r="CC1872" s="154"/>
      <c r="CD1872" s="154"/>
      <c r="CE1872" s="154"/>
      <c r="CF1872" s="154"/>
      <c r="CG1872" s="154"/>
      <c r="CH1872" s="154"/>
      <c r="CI1872" s="154"/>
      <c r="CJ1872" s="154"/>
      <c r="CK1872" s="154"/>
      <c r="CL1872" s="154"/>
      <c r="CM1872" s="154"/>
      <c r="CN1872" s="154"/>
      <c r="CO1872" s="154"/>
      <c r="CP1872" s="154"/>
      <c r="CQ1872" s="154"/>
      <c r="CR1872" s="154"/>
      <c r="CS1872" s="154"/>
      <c r="CT1872" s="154"/>
      <c r="CU1872" s="154"/>
      <c r="CV1872" s="154"/>
      <c r="CW1872" s="154"/>
      <c r="CX1872" s="154"/>
      <c r="CY1872" s="154"/>
      <c r="CZ1872" s="154"/>
      <c r="DA1872" s="154"/>
      <c r="DB1872" s="154"/>
      <c r="DC1872" s="154"/>
      <c r="DD1872" s="154"/>
      <c r="DE1872" s="154"/>
      <c r="DF1872" s="154"/>
      <c r="DG1872" s="154"/>
      <c r="DH1872" s="154"/>
      <c r="DI1872" s="154"/>
      <c r="DJ1872" s="154"/>
      <c r="DK1872" s="154"/>
      <c r="DL1872" s="154"/>
      <c r="DM1872" s="154"/>
      <c r="DN1872" s="154"/>
      <c r="DO1872" s="154"/>
      <c r="DP1872" s="154"/>
      <c r="DQ1872" s="154"/>
      <c r="DR1872" s="154"/>
      <c r="DS1872" s="154"/>
      <c r="DT1872" s="154"/>
      <c r="DU1872" s="154"/>
      <c r="DV1872" s="154"/>
      <c r="DW1872" s="154"/>
      <c r="DX1872" s="154"/>
      <c r="DY1872" s="154"/>
      <c r="DZ1872" s="154"/>
      <c r="EA1872" s="154"/>
      <c r="EB1872" s="154"/>
      <c r="EC1872" s="154"/>
      <c r="ED1872" s="154"/>
      <c r="EE1872" s="154"/>
      <c r="EF1872" s="154"/>
      <c r="EG1872" s="154"/>
      <c r="EH1872" s="154"/>
      <c r="EI1872" s="154"/>
      <c r="EJ1872" s="154"/>
      <c r="EK1872" s="154"/>
      <c r="EL1872" s="154"/>
      <c r="EM1872" s="154"/>
      <c r="EN1872" s="154"/>
      <c r="EO1872" s="154"/>
      <c r="EP1872" s="154"/>
      <c r="EQ1872" s="154"/>
      <c r="ER1872" s="154"/>
      <c r="ES1872" s="154"/>
      <c r="ET1872" s="154"/>
      <c r="EU1872" s="154"/>
      <c r="EV1872" s="154"/>
    </row>
    <row r="1873" spans="32:152" ht="12.75">
      <c r="AF1873" s="154"/>
      <c r="AG1873" s="154"/>
      <c r="AH1873" s="154"/>
      <c r="AI1873" s="154"/>
      <c r="AJ1873" s="154"/>
      <c r="AK1873" s="154"/>
      <c r="AL1873" s="154"/>
      <c r="AM1873" s="154"/>
      <c r="AN1873" s="154"/>
      <c r="AO1873" s="154"/>
      <c r="AP1873" s="154"/>
      <c r="AQ1873" s="154"/>
      <c r="AR1873" s="154"/>
      <c r="AS1873" s="154"/>
      <c r="AT1873" s="154"/>
      <c r="AU1873" s="154"/>
      <c r="AV1873" s="154"/>
      <c r="AW1873" s="154"/>
      <c r="AX1873" s="154"/>
      <c r="AY1873" s="154"/>
      <c r="AZ1873" s="154"/>
      <c r="BA1873" s="154"/>
      <c r="BB1873" s="154"/>
      <c r="BC1873" s="154"/>
      <c r="BD1873" s="154"/>
      <c r="BE1873" s="154"/>
      <c r="BF1873" s="154"/>
      <c r="BG1873" s="154"/>
      <c r="BH1873" s="154"/>
      <c r="BI1873" s="154"/>
      <c r="BJ1873" s="154"/>
      <c r="BK1873" s="154"/>
      <c r="BL1873" s="154"/>
      <c r="BM1873" s="154"/>
      <c r="BN1873" s="154"/>
      <c r="BO1873" s="154"/>
      <c r="BP1873" s="154"/>
      <c r="BQ1873" s="154"/>
      <c r="BR1873" s="154"/>
      <c r="BS1873" s="154"/>
      <c r="BT1873" s="154"/>
      <c r="BU1873" s="154"/>
      <c r="BV1873" s="154"/>
      <c r="BW1873" s="154"/>
      <c r="BX1873" s="154"/>
      <c r="BY1873" s="154"/>
      <c r="BZ1873" s="154"/>
      <c r="CA1873" s="154"/>
      <c r="CB1873" s="154"/>
      <c r="CC1873" s="154"/>
      <c r="CD1873" s="154"/>
      <c r="CE1873" s="154"/>
      <c r="CF1873" s="154"/>
      <c r="CG1873" s="154"/>
      <c r="CH1873" s="154"/>
      <c r="CI1873" s="154"/>
      <c r="CJ1873" s="154"/>
      <c r="CK1873" s="154"/>
      <c r="CL1873" s="154"/>
      <c r="CM1873" s="154"/>
      <c r="CN1873" s="154"/>
      <c r="CO1873" s="154"/>
      <c r="CP1873" s="154"/>
      <c r="CQ1873" s="154"/>
      <c r="CR1873" s="154"/>
      <c r="CS1873" s="154"/>
      <c r="CT1873" s="154"/>
      <c r="CU1873" s="154"/>
      <c r="CV1873" s="154"/>
      <c r="CW1873" s="154"/>
      <c r="CX1873" s="154"/>
      <c r="CY1873" s="154"/>
      <c r="CZ1873" s="154"/>
      <c r="DA1873" s="154"/>
      <c r="DB1873" s="154"/>
      <c r="DC1873" s="154"/>
      <c r="DD1873" s="154"/>
      <c r="DE1873" s="154"/>
      <c r="DF1873" s="154"/>
      <c r="DG1873" s="154"/>
      <c r="DH1873" s="154"/>
      <c r="DI1873" s="154"/>
      <c r="DJ1873" s="154"/>
      <c r="DK1873" s="154"/>
      <c r="DL1873" s="154"/>
      <c r="DM1873" s="154"/>
      <c r="DN1873" s="154"/>
      <c r="DO1873" s="154"/>
      <c r="DP1873" s="154"/>
      <c r="DQ1873" s="154"/>
      <c r="DR1873" s="154"/>
      <c r="DS1873" s="154"/>
      <c r="DT1873" s="154"/>
      <c r="DU1873" s="154"/>
      <c r="DV1873" s="154"/>
      <c r="DW1873" s="154"/>
      <c r="DX1873" s="154"/>
      <c r="DY1873" s="154"/>
      <c r="DZ1873" s="154"/>
      <c r="EA1873" s="154"/>
      <c r="EB1873" s="154"/>
      <c r="EC1873" s="154"/>
      <c r="ED1873" s="154"/>
      <c r="EE1873" s="154"/>
      <c r="EF1873" s="154"/>
      <c r="EG1873" s="154"/>
      <c r="EH1873" s="154"/>
      <c r="EI1873" s="154"/>
      <c r="EJ1873" s="154"/>
      <c r="EK1873" s="154"/>
      <c r="EL1873" s="154"/>
      <c r="EM1873" s="154"/>
      <c r="EN1873" s="154"/>
      <c r="EO1873" s="154"/>
      <c r="EP1873" s="154"/>
      <c r="EQ1873" s="154"/>
      <c r="ER1873" s="154"/>
      <c r="ES1873" s="154"/>
      <c r="ET1873" s="154"/>
      <c r="EU1873" s="154"/>
      <c r="EV1873" s="154"/>
    </row>
    <row r="1874" spans="32:152" ht="12.75">
      <c r="AF1874" s="154"/>
      <c r="AG1874" s="154"/>
      <c r="AH1874" s="154"/>
      <c r="AI1874" s="154"/>
      <c r="AJ1874" s="154"/>
      <c r="AK1874" s="154"/>
      <c r="AL1874" s="154"/>
      <c r="AM1874" s="154"/>
      <c r="AN1874" s="154"/>
      <c r="AO1874" s="154"/>
      <c r="AP1874" s="154"/>
      <c r="AQ1874" s="154"/>
      <c r="AR1874" s="154"/>
      <c r="AS1874" s="154"/>
      <c r="AT1874" s="154"/>
      <c r="AU1874" s="154"/>
      <c r="AV1874" s="154"/>
      <c r="AW1874" s="154"/>
      <c r="AX1874" s="154"/>
      <c r="AY1874" s="154"/>
      <c r="AZ1874" s="154"/>
      <c r="BA1874" s="154"/>
      <c r="BB1874" s="154"/>
      <c r="BC1874" s="154"/>
      <c r="BD1874" s="154"/>
      <c r="BE1874" s="154"/>
      <c r="BF1874" s="154"/>
      <c r="BG1874" s="154"/>
      <c r="BH1874" s="154"/>
      <c r="BI1874" s="154"/>
      <c r="BJ1874" s="154"/>
      <c r="BK1874" s="154"/>
      <c r="BL1874" s="154"/>
      <c r="BM1874" s="154"/>
      <c r="BN1874" s="154"/>
      <c r="BO1874" s="154"/>
      <c r="BP1874" s="154"/>
      <c r="BQ1874" s="154"/>
      <c r="BR1874" s="154"/>
      <c r="BS1874" s="154"/>
      <c r="BT1874" s="154"/>
      <c r="BU1874" s="154"/>
      <c r="BV1874" s="154"/>
      <c r="BW1874" s="154"/>
      <c r="BX1874" s="154"/>
      <c r="BY1874" s="154"/>
      <c r="BZ1874" s="154"/>
      <c r="CA1874" s="154"/>
      <c r="CB1874" s="154"/>
      <c r="CC1874" s="154"/>
      <c r="CD1874" s="154"/>
      <c r="CE1874" s="154"/>
      <c r="CF1874" s="154"/>
      <c r="CG1874" s="154"/>
      <c r="CH1874" s="154"/>
      <c r="CI1874" s="154"/>
      <c r="CJ1874" s="154"/>
      <c r="CK1874" s="154"/>
      <c r="CL1874" s="154"/>
      <c r="CM1874" s="154"/>
      <c r="CN1874" s="154"/>
      <c r="CO1874" s="154"/>
      <c r="CP1874" s="154"/>
      <c r="CQ1874" s="154"/>
      <c r="CR1874" s="154"/>
      <c r="CS1874" s="154"/>
      <c r="CT1874" s="154"/>
      <c r="CU1874" s="154"/>
      <c r="CV1874" s="154"/>
      <c r="CW1874" s="154"/>
      <c r="CX1874" s="154"/>
      <c r="CY1874" s="154"/>
      <c r="CZ1874" s="154"/>
      <c r="DA1874" s="154"/>
      <c r="DB1874" s="154"/>
      <c r="DC1874" s="154"/>
      <c r="DD1874" s="154"/>
      <c r="DE1874" s="154"/>
      <c r="DF1874" s="154"/>
      <c r="DG1874" s="154"/>
      <c r="DH1874" s="154"/>
      <c r="DI1874" s="154"/>
      <c r="DJ1874" s="154"/>
      <c r="DK1874" s="154"/>
      <c r="DL1874" s="154"/>
      <c r="DM1874" s="154"/>
      <c r="DN1874" s="154"/>
      <c r="DO1874" s="154"/>
      <c r="DP1874" s="154"/>
      <c r="DQ1874" s="154"/>
      <c r="DR1874" s="154"/>
      <c r="DS1874" s="154"/>
      <c r="DT1874" s="154"/>
      <c r="DU1874" s="154"/>
      <c r="DV1874" s="154"/>
      <c r="DW1874" s="154"/>
      <c r="DX1874" s="154"/>
      <c r="DY1874" s="154"/>
      <c r="DZ1874" s="154"/>
      <c r="EA1874" s="154"/>
      <c r="EB1874" s="154"/>
      <c r="EC1874" s="154"/>
      <c r="ED1874" s="154"/>
      <c r="EE1874" s="154"/>
      <c r="EF1874" s="154"/>
      <c r="EG1874" s="154"/>
      <c r="EH1874" s="154"/>
      <c r="EI1874" s="154"/>
      <c r="EJ1874" s="154"/>
      <c r="EK1874" s="154"/>
      <c r="EL1874" s="154"/>
      <c r="EM1874" s="154"/>
      <c r="EN1874" s="154"/>
      <c r="EO1874" s="154"/>
      <c r="EP1874" s="154"/>
      <c r="EQ1874" s="154"/>
      <c r="ER1874" s="154"/>
      <c r="ES1874" s="154"/>
      <c r="ET1874" s="154"/>
      <c r="EU1874" s="154"/>
      <c r="EV1874" s="154"/>
    </row>
    <row r="1875" spans="32:152" ht="12.75">
      <c r="AF1875" s="154"/>
      <c r="AG1875" s="154"/>
      <c r="AH1875" s="154"/>
      <c r="AI1875" s="154"/>
      <c r="AJ1875" s="154"/>
      <c r="AK1875" s="154"/>
      <c r="AL1875" s="154"/>
      <c r="AM1875" s="154"/>
      <c r="AN1875" s="154"/>
      <c r="AO1875" s="154"/>
      <c r="AP1875" s="154"/>
      <c r="AQ1875" s="154"/>
      <c r="AR1875" s="154"/>
      <c r="AS1875" s="154"/>
      <c r="AT1875" s="154"/>
      <c r="AU1875" s="154"/>
      <c r="AV1875" s="154"/>
      <c r="AW1875" s="154"/>
      <c r="AX1875" s="154"/>
      <c r="AY1875" s="154"/>
      <c r="AZ1875" s="154"/>
      <c r="BA1875" s="154"/>
      <c r="BB1875" s="154"/>
      <c r="BC1875" s="154"/>
      <c r="BD1875" s="154"/>
      <c r="BE1875" s="154"/>
      <c r="BF1875" s="154"/>
      <c r="BG1875" s="154"/>
      <c r="BH1875" s="154"/>
      <c r="BI1875" s="154"/>
      <c r="BJ1875" s="154"/>
      <c r="BK1875" s="154"/>
      <c r="BL1875" s="154"/>
      <c r="BM1875" s="154"/>
      <c r="BN1875" s="154"/>
      <c r="BO1875" s="154"/>
      <c r="BP1875" s="154"/>
      <c r="BQ1875" s="154"/>
      <c r="BR1875" s="154"/>
      <c r="BS1875" s="154"/>
      <c r="BT1875" s="154"/>
      <c r="BU1875" s="154"/>
      <c r="BV1875" s="154"/>
      <c r="BW1875" s="154"/>
      <c r="BX1875" s="154"/>
      <c r="BY1875" s="154"/>
      <c r="BZ1875" s="154"/>
      <c r="CA1875" s="154"/>
      <c r="CB1875" s="154"/>
      <c r="CC1875" s="154"/>
      <c r="CD1875" s="154"/>
      <c r="CE1875" s="154"/>
      <c r="CF1875" s="154"/>
      <c r="CG1875" s="154"/>
      <c r="CH1875" s="154"/>
      <c r="CI1875" s="154"/>
      <c r="CJ1875" s="154"/>
      <c r="CK1875" s="154"/>
      <c r="CL1875" s="154"/>
      <c r="CM1875" s="154"/>
      <c r="CN1875" s="154"/>
      <c r="CO1875" s="154"/>
      <c r="CP1875" s="154"/>
      <c r="CQ1875" s="154"/>
      <c r="CR1875" s="154"/>
      <c r="CS1875" s="154"/>
      <c r="CT1875" s="154"/>
      <c r="CU1875" s="154"/>
      <c r="CV1875" s="154"/>
      <c r="CW1875" s="154"/>
      <c r="CX1875" s="154"/>
      <c r="CY1875" s="154"/>
      <c r="CZ1875" s="154"/>
      <c r="DA1875" s="154"/>
      <c r="DB1875" s="154"/>
      <c r="DC1875" s="154"/>
      <c r="DD1875" s="154"/>
      <c r="DE1875" s="154"/>
      <c r="DF1875" s="154"/>
      <c r="DG1875" s="154"/>
      <c r="DH1875" s="154"/>
      <c r="DI1875" s="154"/>
      <c r="DJ1875" s="154"/>
      <c r="DK1875" s="154"/>
      <c r="DL1875" s="154"/>
      <c r="DM1875" s="154"/>
      <c r="DN1875" s="154"/>
      <c r="DO1875" s="154"/>
      <c r="DP1875" s="154"/>
      <c r="DQ1875" s="154"/>
      <c r="DR1875" s="154"/>
      <c r="DS1875" s="154"/>
      <c r="DT1875" s="154"/>
      <c r="DU1875" s="154"/>
      <c r="DV1875" s="154"/>
      <c r="DW1875" s="154"/>
      <c r="DX1875" s="154"/>
      <c r="DY1875" s="154"/>
      <c r="DZ1875" s="154"/>
      <c r="EA1875" s="154"/>
      <c r="EB1875" s="154"/>
      <c r="EC1875" s="154"/>
      <c r="ED1875" s="154"/>
      <c r="EE1875" s="154"/>
      <c r="EF1875" s="154"/>
      <c r="EG1875" s="154"/>
      <c r="EH1875" s="154"/>
      <c r="EI1875" s="154"/>
      <c r="EJ1875" s="154"/>
      <c r="EK1875" s="154"/>
      <c r="EL1875" s="154"/>
      <c r="EM1875" s="154"/>
      <c r="EN1875" s="154"/>
      <c r="EO1875" s="154"/>
      <c r="EP1875" s="154"/>
      <c r="EQ1875" s="154"/>
      <c r="ER1875" s="154"/>
      <c r="ES1875" s="154"/>
      <c r="ET1875" s="154"/>
      <c r="EU1875" s="154"/>
      <c r="EV1875" s="154"/>
    </row>
    <row r="1876" spans="32:152" ht="12.75">
      <c r="AF1876" s="154"/>
      <c r="AG1876" s="154"/>
      <c r="AH1876" s="154"/>
      <c r="AI1876" s="154"/>
      <c r="AJ1876" s="154"/>
      <c r="AK1876" s="154"/>
      <c r="AL1876" s="154"/>
      <c r="AM1876" s="154"/>
      <c r="AN1876" s="154"/>
      <c r="AO1876" s="154"/>
      <c r="AP1876" s="154"/>
      <c r="AQ1876" s="154"/>
      <c r="AR1876" s="154"/>
      <c r="AS1876" s="154"/>
      <c r="AT1876" s="154"/>
      <c r="AU1876" s="154"/>
      <c r="AV1876" s="154"/>
      <c r="AW1876" s="154"/>
      <c r="AX1876" s="154"/>
      <c r="AY1876" s="154"/>
      <c r="AZ1876" s="154"/>
      <c r="BA1876" s="154"/>
      <c r="BB1876" s="154"/>
      <c r="BC1876" s="154"/>
      <c r="BD1876" s="154"/>
      <c r="BE1876" s="154"/>
      <c r="BF1876" s="154"/>
      <c r="BG1876" s="154"/>
      <c r="BH1876" s="154"/>
      <c r="BI1876" s="154"/>
      <c r="BJ1876" s="154"/>
      <c r="BK1876" s="154"/>
      <c r="BL1876" s="154"/>
      <c r="BM1876" s="154"/>
      <c r="BN1876" s="154"/>
      <c r="BO1876" s="154"/>
      <c r="BP1876" s="154"/>
      <c r="BQ1876" s="154"/>
      <c r="BR1876" s="154"/>
      <c r="BS1876" s="154"/>
      <c r="BT1876" s="154"/>
      <c r="BU1876" s="154"/>
      <c r="BV1876" s="154"/>
      <c r="BW1876" s="154"/>
      <c r="BX1876" s="154"/>
      <c r="BY1876" s="154"/>
      <c r="BZ1876" s="154"/>
      <c r="CA1876" s="154"/>
      <c r="CB1876" s="154"/>
      <c r="CC1876" s="154"/>
      <c r="CD1876" s="154"/>
      <c r="CE1876" s="154"/>
      <c r="CF1876" s="154"/>
      <c r="CG1876" s="154"/>
      <c r="CH1876" s="154"/>
      <c r="CI1876" s="154"/>
      <c r="CJ1876" s="154"/>
      <c r="CK1876" s="154"/>
      <c r="CL1876" s="154"/>
      <c r="CM1876" s="154"/>
      <c r="CN1876" s="154"/>
      <c r="CO1876" s="154"/>
      <c r="CP1876" s="154"/>
      <c r="CQ1876" s="154"/>
      <c r="CR1876" s="154"/>
      <c r="CS1876" s="154"/>
      <c r="CT1876" s="154"/>
      <c r="CU1876" s="154"/>
      <c r="CV1876" s="154"/>
      <c r="CW1876" s="154"/>
      <c r="CX1876" s="154"/>
      <c r="CY1876" s="154"/>
      <c r="CZ1876" s="154"/>
      <c r="DA1876" s="154"/>
      <c r="DB1876" s="154"/>
      <c r="DC1876" s="154"/>
      <c r="DD1876" s="154"/>
      <c r="DE1876" s="154"/>
      <c r="DF1876" s="154"/>
      <c r="DG1876" s="154"/>
      <c r="DH1876" s="154"/>
      <c r="DI1876" s="154"/>
      <c r="DJ1876" s="154"/>
      <c r="DK1876" s="154"/>
      <c r="DL1876" s="154"/>
      <c r="DM1876" s="154"/>
      <c r="DN1876" s="154"/>
      <c r="DO1876" s="154"/>
      <c r="DP1876" s="154"/>
      <c r="DQ1876" s="154"/>
      <c r="DR1876" s="154"/>
      <c r="DS1876" s="154"/>
      <c r="DT1876" s="154"/>
      <c r="DU1876" s="154"/>
      <c r="DV1876" s="154"/>
      <c r="DW1876" s="154"/>
      <c r="DX1876" s="154"/>
      <c r="DY1876" s="154"/>
      <c r="DZ1876" s="154"/>
      <c r="EA1876" s="154"/>
      <c r="EB1876" s="154"/>
      <c r="EC1876" s="154"/>
      <c r="ED1876" s="154"/>
      <c r="EE1876" s="154"/>
      <c r="EF1876" s="154"/>
      <c r="EG1876" s="154"/>
      <c r="EH1876" s="154"/>
      <c r="EI1876" s="154"/>
      <c r="EJ1876" s="154"/>
      <c r="EK1876" s="154"/>
      <c r="EL1876" s="154"/>
      <c r="EM1876" s="154"/>
      <c r="EN1876" s="154"/>
      <c r="EO1876" s="154"/>
      <c r="EP1876" s="154"/>
      <c r="EQ1876" s="154"/>
      <c r="ER1876" s="154"/>
      <c r="ES1876" s="154"/>
      <c r="ET1876" s="154"/>
      <c r="EU1876" s="154"/>
      <c r="EV1876" s="154"/>
    </row>
    <row r="1877" spans="32:152" ht="12.75">
      <c r="AF1877" s="154"/>
      <c r="AG1877" s="154"/>
      <c r="AH1877" s="154"/>
      <c r="AI1877" s="154"/>
      <c r="AJ1877" s="154"/>
      <c r="AK1877" s="154"/>
      <c r="AL1877" s="154"/>
      <c r="AM1877" s="154"/>
      <c r="AN1877" s="154"/>
      <c r="AO1877" s="154"/>
      <c r="AP1877" s="154"/>
      <c r="AQ1877" s="154"/>
      <c r="AR1877" s="154"/>
      <c r="AS1877" s="154"/>
      <c r="AT1877" s="154"/>
      <c r="AU1877" s="154"/>
      <c r="AV1877" s="154"/>
      <c r="AW1877" s="154"/>
      <c r="AX1877" s="154"/>
      <c r="AY1877" s="154"/>
      <c r="AZ1877" s="154"/>
      <c r="BA1877" s="154"/>
      <c r="BB1877" s="154"/>
      <c r="BC1877" s="154"/>
      <c r="BD1877" s="154"/>
      <c r="BE1877" s="154"/>
      <c r="BF1877" s="154"/>
      <c r="BG1877" s="154"/>
      <c r="BH1877" s="154"/>
      <c r="BI1877" s="154"/>
      <c r="BJ1877" s="154"/>
      <c r="BK1877" s="154"/>
      <c r="BL1877" s="154"/>
      <c r="BM1877" s="154"/>
      <c r="BN1877" s="154"/>
      <c r="BO1877" s="154"/>
      <c r="BP1877" s="154"/>
      <c r="BQ1877" s="154"/>
      <c r="BR1877" s="154"/>
      <c r="BS1877" s="154"/>
      <c r="BT1877" s="154"/>
      <c r="BU1877" s="154"/>
      <c r="BV1877" s="154"/>
      <c r="BW1877" s="154"/>
      <c r="BX1877" s="154"/>
      <c r="BY1877" s="154"/>
      <c r="BZ1877" s="154"/>
      <c r="CA1877" s="154"/>
      <c r="CB1877" s="154"/>
      <c r="CC1877" s="154"/>
      <c r="CD1877" s="154"/>
      <c r="CE1877" s="154"/>
      <c r="CF1877" s="154"/>
      <c r="CG1877" s="154"/>
      <c r="CH1877" s="154"/>
      <c r="CI1877" s="154"/>
      <c r="CJ1877" s="154"/>
      <c r="CK1877" s="154"/>
      <c r="CL1877" s="154"/>
      <c r="CM1877" s="154"/>
      <c r="CN1877" s="154"/>
      <c r="CO1877" s="154"/>
      <c r="CP1877" s="154"/>
      <c r="CQ1877" s="154"/>
      <c r="CR1877" s="154"/>
      <c r="CS1877" s="154"/>
      <c r="CT1877" s="154"/>
      <c r="CU1877" s="154"/>
      <c r="CV1877" s="154"/>
      <c r="CW1877" s="154"/>
      <c r="CX1877" s="154"/>
      <c r="CY1877" s="154"/>
      <c r="CZ1877" s="154"/>
      <c r="DA1877" s="154"/>
      <c r="DB1877" s="154"/>
      <c r="DC1877" s="154"/>
      <c r="DD1877" s="154"/>
      <c r="DE1877" s="154"/>
      <c r="DF1877" s="154"/>
      <c r="DG1877" s="154"/>
      <c r="DH1877" s="154"/>
      <c r="DI1877" s="154"/>
      <c r="DJ1877" s="154"/>
      <c r="DK1877" s="154"/>
      <c r="DL1877" s="154"/>
      <c r="DM1877" s="154"/>
      <c r="DN1877" s="154"/>
      <c r="DO1877" s="154"/>
      <c r="DP1877" s="154"/>
      <c r="DQ1877" s="154"/>
      <c r="DR1877" s="154"/>
      <c r="DS1877" s="154"/>
      <c r="DT1877" s="154"/>
      <c r="DU1877" s="154"/>
      <c r="DV1877" s="154"/>
      <c r="DW1877" s="154"/>
      <c r="DX1877" s="154"/>
      <c r="DY1877" s="154"/>
      <c r="DZ1877" s="154"/>
      <c r="EA1877" s="154"/>
      <c r="EB1877" s="154"/>
      <c r="EC1877" s="154"/>
      <c r="ED1877" s="154"/>
      <c r="EE1877" s="154"/>
      <c r="EF1877" s="154"/>
      <c r="EG1877" s="154"/>
      <c r="EH1877" s="154"/>
      <c r="EI1877" s="154"/>
      <c r="EJ1877" s="154"/>
      <c r="EK1877" s="154"/>
      <c r="EL1877" s="154"/>
      <c r="EM1877" s="154"/>
      <c r="EN1877" s="154"/>
      <c r="EO1877" s="154"/>
      <c r="EP1877" s="154"/>
      <c r="EQ1877" s="154"/>
      <c r="ER1877" s="154"/>
      <c r="ES1877" s="154"/>
      <c r="ET1877" s="154"/>
      <c r="EU1877" s="154"/>
      <c r="EV1877" s="154"/>
    </row>
    <row r="1878" spans="32:152" ht="12.75">
      <c r="AF1878" s="154"/>
      <c r="AG1878" s="154"/>
      <c r="AH1878" s="154"/>
      <c r="AI1878" s="154"/>
      <c r="AJ1878" s="154"/>
      <c r="AK1878" s="154"/>
      <c r="AL1878" s="154"/>
      <c r="AM1878" s="154"/>
      <c r="AN1878" s="154"/>
      <c r="AO1878" s="154"/>
      <c r="AP1878" s="154"/>
      <c r="AQ1878" s="154"/>
      <c r="AR1878" s="154"/>
      <c r="AS1878" s="154"/>
      <c r="AT1878" s="154"/>
      <c r="AU1878" s="154"/>
      <c r="AV1878" s="154"/>
      <c r="AW1878" s="154"/>
      <c r="AX1878" s="154"/>
      <c r="AY1878" s="154"/>
      <c r="AZ1878" s="154"/>
      <c r="BA1878" s="154"/>
      <c r="BB1878" s="154"/>
      <c r="BC1878" s="154"/>
      <c r="BD1878" s="154"/>
      <c r="BE1878" s="154"/>
      <c r="BF1878" s="154"/>
      <c r="BG1878" s="154"/>
      <c r="BH1878" s="154"/>
      <c r="BI1878" s="154"/>
      <c r="BJ1878" s="154"/>
      <c r="BK1878" s="154"/>
      <c r="BL1878" s="154"/>
      <c r="BM1878" s="154"/>
      <c r="BN1878" s="154"/>
      <c r="BO1878" s="154"/>
      <c r="BP1878" s="154"/>
      <c r="BQ1878" s="154"/>
      <c r="BR1878" s="154"/>
      <c r="BS1878" s="154"/>
      <c r="BT1878" s="154"/>
      <c r="BU1878" s="154"/>
      <c r="BV1878" s="154"/>
      <c r="BW1878" s="154"/>
      <c r="BX1878" s="154"/>
      <c r="BY1878" s="154"/>
      <c r="BZ1878" s="154"/>
      <c r="CA1878" s="154"/>
      <c r="CB1878" s="154"/>
      <c r="CC1878" s="154"/>
      <c r="CD1878" s="154"/>
      <c r="CE1878" s="154"/>
      <c r="CF1878" s="154"/>
      <c r="CG1878" s="154"/>
      <c r="CH1878" s="154"/>
      <c r="CI1878" s="154"/>
      <c r="CJ1878" s="154"/>
      <c r="CK1878" s="154"/>
      <c r="CL1878" s="154"/>
      <c r="CM1878" s="154"/>
      <c r="CN1878" s="154"/>
      <c r="CO1878" s="154"/>
      <c r="CP1878" s="154"/>
      <c r="CQ1878" s="154"/>
      <c r="CR1878" s="154"/>
      <c r="CS1878" s="154"/>
      <c r="CT1878" s="154"/>
      <c r="CU1878" s="154"/>
      <c r="CV1878" s="154"/>
      <c r="CW1878" s="154"/>
      <c r="CX1878" s="154"/>
      <c r="CY1878" s="154"/>
      <c r="CZ1878" s="154"/>
      <c r="DA1878" s="154"/>
      <c r="DB1878" s="154"/>
      <c r="DC1878" s="154"/>
      <c r="DD1878" s="154"/>
      <c r="DE1878" s="154"/>
      <c r="DF1878" s="154"/>
      <c r="DG1878" s="154"/>
      <c r="DH1878" s="154"/>
      <c r="DI1878" s="154"/>
      <c r="DJ1878" s="154"/>
      <c r="DK1878" s="154"/>
      <c r="DL1878" s="154"/>
      <c r="DM1878" s="154"/>
      <c r="DN1878" s="154"/>
      <c r="DO1878" s="154"/>
      <c r="DP1878" s="154"/>
      <c r="DQ1878" s="154"/>
      <c r="DR1878" s="154"/>
      <c r="DS1878" s="154"/>
      <c r="DT1878" s="154"/>
      <c r="DU1878" s="154"/>
      <c r="DV1878" s="154"/>
      <c r="DW1878" s="154"/>
      <c r="DX1878" s="154"/>
      <c r="DY1878" s="154"/>
      <c r="DZ1878" s="154"/>
      <c r="EA1878" s="154"/>
      <c r="EB1878" s="154"/>
      <c r="EC1878" s="154"/>
      <c r="ED1878" s="154"/>
      <c r="EE1878" s="154"/>
      <c r="EF1878" s="154"/>
      <c r="EG1878" s="154"/>
      <c r="EH1878" s="154"/>
      <c r="EI1878" s="154"/>
      <c r="EJ1878" s="154"/>
      <c r="EK1878" s="154"/>
      <c r="EL1878" s="154"/>
      <c r="EM1878" s="154"/>
      <c r="EN1878" s="154"/>
      <c r="EO1878" s="154"/>
      <c r="EP1878" s="154"/>
      <c r="EQ1878" s="154"/>
      <c r="ER1878" s="154"/>
      <c r="ES1878" s="154"/>
      <c r="ET1878" s="154"/>
      <c r="EU1878" s="154"/>
      <c r="EV1878" s="154"/>
    </row>
    <row r="1879" spans="32:152" ht="12.75">
      <c r="AF1879" s="154"/>
      <c r="AG1879" s="154"/>
      <c r="AH1879" s="154"/>
      <c r="AI1879" s="154"/>
      <c r="AJ1879" s="154"/>
      <c r="AK1879" s="154"/>
      <c r="AL1879" s="154"/>
      <c r="AM1879" s="154"/>
      <c r="AN1879" s="154"/>
      <c r="AO1879" s="154"/>
      <c r="AP1879" s="154"/>
      <c r="AQ1879" s="154"/>
      <c r="AR1879" s="154"/>
      <c r="AS1879" s="154"/>
      <c r="AT1879" s="154"/>
      <c r="AU1879" s="154"/>
      <c r="AV1879" s="154"/>
      <c r="AW1879" s="154"/>
      <c r="AX1879" s="154"/>
      <c r="AY1879" s="154"/>
      <c r="AZ1879" s="154"/>
      <c r="BA1879" s="154"/>
      <c r="BB1879" s="154"/>
      <c r="BC1879" s="154"/>
      <c r="BD1879" s="154"/>
      <c r="BE1879" s="154"/>
      <c r="BF1879" s="154"/>
      <c r="BG1879" s="154"/>
      <c r="BH1879" s="154"/>
      <c r="BI1879" s="154"/>
      <c r="BJ1879" s="154"/>
      <c r="BK1879" s="154"/>
      <c r="BL1879" s="154"/>
      <c r="BM1879" s="154"/>
      <c r="BN1879" s="154"/>
      <c r="BO1879" s="154"/>
      <c r="BP1879" s="154"/>
      <c r="BQ1879" s="154"/>
      <c r="BR1879" s="154"/>
      <c r="BS1879" s="154"/>
      <c r="BT1879" s="154"/>
      <c r="BU1879" s="154"/>
      <c r="BV1879" s="154"/>
      <c r="BW1879" s="154"/>
      <c r="BX1879" s="154"/>
      <c r="BY1879" s="154"/>
      <c r="BZ1879" s="154"/>
      <c r="CA1879" s="154"/>
      <c r="CB1879" s="154"/>
      <c r="CC1879" s="154"/>
      <c r="CD1879" s="154"/>
      <c r="CE1879" s="154"/>
      <c r="CF1879" s="154"/>
      <c r="CG1879" s="154"/>
      <c r="CH1879" s="154"/>
      <c r="CI1879" s="154"/>
      <c r="CJ1879" s="154"/>
      <c r="CK1879" s="154"/>
      <c r="CL1879" s="154"/>
      <c r="CM1879" s="154"/>
      <c r="CN1879" s="154"/>
      <c r="CO1879" s="154"/>
      <c r="CP1879" s="154"/>
      <c r="CQ1879" s="154"/>
      <c r="CR1879" s="154"/>
      <c r="CS1879" s="154"/>
      <c r="CT1879" s="154"/>
      <c r="CU1879" s="154"/>
      <c r="CV1879" s="154"/>
      <c r="CW1879" s="154"/>
      <c r="CX1879" s="154"/>
      <c r="CY1879" s="154"/>
      <c r="CZ1879" s="154"/>
      <c r="DA1879" s="154"/>
      <c r="DB1879" s="154"/>
      <c r="DC1879" s="154"/>
      <c r="DD1879" s="154"/>
      <c r="DE1879" s="154"/>
      <c r="DF1879" s="154"/>
      <c r="DG1879" s="154"/>
      <c r="DH1879" s="154"/>
      <c r="DI1879" s="154"/>
      <c r="DJ1879" s="154"/>
      <c r="DK1879" s="154"/>
      <c r="DL1879" s="154"/>
      <c r="DM1879" s="154"/>
      <c r="DN1879" s="154"/>
      <c r="DO1879" s="154"/>
      <c r="DP1879" s="154"/>
      <c r="DQ1879" s="154"/>
      <c r="DR1879" s="154"/>
      <c r="DS1879" s="154"/>
      <c r="DT1879" s="154"/>
      <c r="DU1879" s="154"/>
      <c r="DV1879" s="154"/>
      <c r="DW1879" s="154"/>
      <c r="DX1879" s="154"/>
      <c r="DY1879" s="154"/>
      <c r="DZ1879" s="154"/>
      <c r="EA1879" s="154"/>
      <c r="EB1879" s="154"/>
      <c r="EC1879" s="154"/>
      <c r="ED1879" s="154"/>
      <c r="EE1879" s="154"/>
      <c r="EF1879" s="154"/>
      <c r="EG1879" s="154"/>
      <c r="EH1879" s="154"/>
      <c r="EI1879" s="154"/>
      <c r="EJ1879" s="154"/>
      <c r="EK1879" s="154"/>
      <c r="EL1879" s="154"/>
      <c r="EM1879" s="154"/>
      <c r="EN1879" s="154"/>
      <c r="EO1879" s="154"/>
      <c r="EP1879" s="154"/>
      <c r="EQ1879" s="154"/>
      <c r="ER1879" s="154"/>
      <c r="ES1879" s="154"/>
      <c r="ET1879" s="154"/>
      <c r="EU1879" s="154"/>
      <c r="EV1879" s="154"/>
    </row>
    <row r="1880" spans="32:152" ht="12.75">
      <c r="AF1880" s="154"/>
      <c r="AG1880" s="154"/>
      <c r="AH1880" s="154"/>
      <c r="AI1880" s="154"/>
      <c r="AJ1880" s="154"/>
      <c r="AK1880" s="154"/>
      <c r="AL1880" s="154"/>
      <c r="AM1880" s="154"/>
      <c r="AN1880" s="154"/>
      <c r="AO1880" s="154"/>
      <c r="AP1880" s="154"/>
      <c r="AQ1880" s="154"/>
      <c r="AR1880" s="154"/>
      <c r="AS1880" s="154"/>
      <c r="AT1880" s="154"/>
      <c r="AU1880" s="154"/>
      <c r="AV1880" s="154"/>
      <c r="AW1880" s="154"/>
      <c r="AX1880" s="154"/>
      <c r="AY1880" s="154"/>
      <c r="AZ1880" s="154"/>
      <c r="BA1880" s="154"/>
      <c r="BB1880" s="154"/>
      <c r="BC1880" s="154"/>
      <c r="BD1880" s="154"/>
      <c r="BE1880" s="154"/>
      <c r="BF1880" s="154"/>
      <c r="BG1880" s="154"/>
      <c r="BH1880" s="154"/>
      <c r="BI1880" s="154"/>
      <c r="BJ1880" s="154"/>
      <c r="BK1880" s="154"/>
      <c r="BL1880" s="154"/>
      <c r="BM1880" s="154"/>
      <c r="BN1880" s="154"/>
      <c r="BO1880" s="154"/>
      <c r="BP1880" s="154"/>
      <c r="BQ1880" s="154"/>
      <c r="BR1880" s="154"/>
      <c r="BS1880" s="154"/>
      <c r="BT1880" s="154"/>
      <c r="BU1880" s="154"/>
      <c r="BV1880" s="154"/>
      <c r="BW1880" s="154"/>
      <c r="BX1880" s="154"/>
      <c r="BY1880" s="154"/>
      <c r="BZ1880" s="154"/>
      <c r="CA1880" s="154"/>
      <c r="CB1880" s="154"/>
      <c r="CC1880" s="154"/>
      <c r="CD1880" s="154"/>
      <c r="CE1880" s="154"/>
      <c r="CF1880" s="154"/>
      <c r="CG1880" s="154"/>
      <c r="CH1880" s="154"/>
      <c r="CI1880" s="154"/>
      <c r="CJ1880" s="154"/>
      <c r="CK1880" s="154"/>
      <c r="CL1880" s="154"/>
      <c r="CM1880" s="154"/>
      <c r="CN1880" s="154"/>
      <c r="CO1880" s="154"/>
      <c r="CP1880" s="154"/>
      <c r="CQ1880" s="154"/>
      <c r="CR1880" s="154"/>
      <c r="CS1880" s="154"/>
      <c r="CT1880" s="154"/>
      <c r="CU1880" s="154"/>
      <c r="CV1880" s="154"/>
      <c r="CW1880" s="154"/>
      <c r="CX1880" s="154"/>
      <c r="CY1880" s="154"/>
      <c r="CZ1880" s="154"/>
      <c r="DA1880" s="154"/>
      <c r="DB1880" s="154"/>
      <c r="DC1880" s="154"/>
      <c r="DD1880" s="154"/>
      <c r="DE1880" s="154"/>
      <c r="DF1880" s="154"/>
      <c r="DG1880" s="154"/>
      <c r="DH1880" s="154"/>
      <c r="DI1880" s="154"/>
      <c r="DJ1880" s="154"/>
      <c r="DK1880" s="154"/>
      <c r="DL1880" s="154"/>
      <c r="DM1880" s="154"/>
      <c r="DN1880" s="154"/>
      <c r="DO1880" s="154"/>
      <c r="DP1880" s="154"/>
      <c r="DQ1880" s="154"/>
      <c r="DR1880" s="154"/>
      <c r="DS1880" s="154"/>
      <c r="DT1880" s="154"/>
      <c r="DU1880" s="154"/>
      <c r="DV1880" s="154"/>
      <c r="DW1880" s="154"/>
      <c r="DX1880" s="154"/>
      <c r="DY1880" s="154"/>
      <c r="DZ1880" s="154"/>
      <c r="EA1880" s="154"/>
      <c r="EB1880" s="154"/>
      <c r="EC1880" s="154"/>
      <c r="ED1880" s="154"/>
      <c r="EE1880" s="154"/>
      <c r="EF1880" s="154"/>
      <c r="EG1880" s="154"/>
      <c r="EH1880" s="154"/>
      <c r="EI1880" s="154"/>
      <c r="EJ1880" s="154"/>
      <c r="EK1880" s="154"/>
      <c r="EL1880" s="154"/>
      <c r="EM1880" s="154"/>
      <c r="EN1880" s="154"/>
      <c r="EO1880" s="154"/>
      <c r="EP1880" s="154"/>
      <c r="EQ1880" s="154"/>
      <c r="ER1880" s="154"/>
      <c r="ES1880" s="154"/>
      <c r="ET1880" s="154"/>
      <c r="EU1880" s="154"/>
      <c r="EV1880" s="154"/>
    </row>
    <row r="1881" spans="32:152" ht="12.75">
      <c r="AF1881" s="154"/>
      <c r="AG1881" s="154"/>
      <c r="AH1881" s="154"/>
      <c r="AI1881" s="154"/>
      <c r="AJ1881" s="154"/>
      <c r="AK1881" s="154"/>
      <c r="AL1881" s="154"/>
      <c r="AM1881" s="154"/>
      <c r="AN1881" s="154"/>
      <c r="AO1881" s="154"/>
      <c r="AP1881" s="154"/>
      <c r="AQ1881" s="154"/>
      <c r="AR1881" s="154"/>
      <c r="AS1881" s="154"/>
      <c r="AT1881" s="154"/>
      <c r="AU1881" s="154"/>
      <c r="AV1881" s="154"/>
      <c r="AW1881" s="154"/>
      <c r="AX1881" s="154"/>
      <c r="AY1881" s="154"/>
      <c r="AZ1881" s="154"/>
      <c r="BA1881" s="154"/>
      <c r="BB1881" s="154"/>
      <c r="BC1881" s="154"/>
      <c r="BD1881" s="154"/>
      <c r="BE1881" s="154"/>
      <c r="BF1881" s="154"/>
      <c r="BG1881" s="154"/>
      <c r="BH1881" s="154"/>
      <c r="BI1881" s="154"/>
      <c r="BJ1881" s="154"/>
      <c r="BK1881" s="154"/>
      <c r="BL1881" s="154"/>
      <c r="BM1881" s="154"/>
      <c r="BN1881" s="154"/>
      <c r="BO1881" s="154"/>
      <c r="BP1881" s="154"/>
      <c r="BQ1881" s="154"/>
      <c r="BR1881" s="154"/>
      <c r="BS1881" s="154"/>
      <c r="BT1881" s="154"/>
      <c r="BU1881" s="154"/>
      <c r="BV1881" s="154"/>
      <c r="BW1881" s="154"/>
      <c r="BX1881" s="154"/>
      <c r="BY1881" s="154"/>
      <c r="BZ1881" s="154"/>
      <c r="CA1881" s="154"/>
      <c r="CB1881" s="154"/>
      <c r="CC1881" s="154"/>
      <c r="CD1881" s="154"/>
      <c r="CE1881" s="154"/>
      <c r="CF1881" s="154"/>
      <c r="CG1881" s="154"/>
      <c r="CH1881" s="154"/>
      <c r="CI1881" s="154"/>
      <c r="CJ1881" s="154"/>
      <c r="CK1881" s="154"/>
      <c r="CL1881" s="154"/>
      <c r="CM1881" s="154"/>
      <c r="CN1881" s="154"/>
      <c r="CO1881" s="154"/>
      <c r="CP1881" s="154"/>
      <c r="CQ1881" s="154"/>
      <c r="CR1881" s="154"/>
      <c r="CS1881" s="154"/>
      <c r="CT1881" s="154"/>
      <c r="CU1881" s="154"/>
      <c r="CV1881" s="154"/>
      <c r="CW1881" s="154"/>
      <c r="CX1881" s="154"/>
      <c r="CY1881" s="154"/>
      <c r="CZ1881" s="154"/>
      <c r="DA1881" s="154"/>
      <c r="DB1881" s="154"/>
      <c r="DC1881" s="154"/>
      <c r="DD1881" s="154"/>
      <c r="DE1881" s="154"/>
      <c r="DF1881" s="154"/>
      <c r="DG1881" s="154"/>
      <c r="DH1881" s="154"/>
      <c r="DI1881" s="154"/>
      <c r="DJ1881" s="154"/>
      <c r="DK1881" s="154"/>
      <c r="DL1881" s="154"/>
      <c r="DM1881" s="154"/>
      <c r="DN1881" s="154"/>
      <c r="DO1881" s="154"/>
      <c r="DP1881" s="154"/>
      <c r="DQ1881" s="154"/>
      <c r="DR1881" s="154"/>
      <c r="DS1881" s="154"/>
      <c r="DT1881" s="154"/>
      <c r="DU1881" s="154"/>
      <c r="DV1881" s="154"/>
      <c r="DW1881" s="154"/>
      <c r="DX1881" s="154"/>
      <c r="DY1881" s="154"/>
      <c r="DZ1881" s="154"/>
      <c r="EA1881" s="154"/>
      <c r="EB1881" s="154"/>
      <c r="EC1881" s="154"/>
      <c r="ED1881" s="154"/>
      <c r="EE1881" s="154"/>
      <c r="EF1881" s="154"/>
      <c r="EG1881" s="154"/>
      <c r="EH1881" s="154"/>
      <c r="EI1881" s="154"/>
      <c r="EJ1881" s="154"/>
      <c r="EK1881" s="154"/>
      <c r="EL1881" s="154"/>
      <c r="EM1881" s="154"/>
      <c r="EN1881" s="154"/>
      <c r="EO1881" s="154"/>
      <c r="EP1881" s="154"/>
      <c r="EQ1881" s="154"/>
      <c r="ER1881" s="154"/>
      <c r="ES1881" s="154"/>
      <c r="ET1881" s="154"/>
      <c r="EU1881" s="154"/>
      <c r="EV1881" s="154"/>
    </row>
    <row r="1882" spans="32:152" ht="12.75">
      <c r="AF1882" s="154"/>
      <c r="AG1882" s="154"/>
      <c r="AH1882" s="154"/>
      <c r="AI1882" s="154"/>
      <c r="AJ1882" s="154"/>
      <c r="AK1882" s="154"/>
      <c r="AL1882" s="154"/>
      <c r="AM1882" s="154"/>
      <c r="AN1882" s="154"/>
      <c r="AO1882" s="154"/>
      <c r="AP1882" s="154"/>
      <c r="AQ1882" s="154"/>
      <c r="AR1882" s="154"/>
      <c r="AS1882" s="154"/>
      <c r="AT1882" s="154"/>
      <c r="AU1882" s="154"/>
      <c r="AV1882" s="154"/>
      <c r="AW1882" s="154"/>
      <c r="AX1882" s="154"/>
      <c r="AY1882" s="154"/>
      <c r="AZ1882" s="154"/>
      <c r="BA1882" s="154"/>
      <c r="BB1882" s="154"/>
      <c r="BC1882" s="154"/>
      <c r="BD1882" s="154"/>
      <c r="BE1882" s="154"/>
      <c r="BF1882" s="154"/>
      <c r="BG1882" s="154"/>
      <c r="BH1882" s="154"/>
      <c r="BI1882" s="154"/>
      <c r="BJ1882" s="154"/>
      <c r="BK1882" s="154"/>
      <c r="BL1882" s="154"/>
      <c r="BM1882" s="154"/>
      <c r="BN1882" s="154"/>
      <c r="BO1882" s="154"/>
      <c r="BP1882" s="154"/>
      <c r="BQ1882" s="154"/>
      <c r="BR1882" s="154"/>
      <c r="BS1882" s="154"/>
      <c r="BT1882" s="154"/>
      <c r="BU1882" s="154"/>
      <c r="BV1882" s="154"/>
      <c r="BW1882" s="154"/>
      <c r="BX1882" s="154"/>
      <c r="BY1882" s="154"/>
      <c r="BZ1882" s="154"/>
      <c r="CA1882" s="154"/>
      <c r="CB1882" s="154"/>
      <c r="CC1882" s="154"/>
      <c r="CD1882" s="154"/>
      <c r="CE1882" s="154"/>
      <c r="CF1882" s="154"/>
      <c r="CG1882" s="154"/>
      <c r="CH1882" s="154"/>
      <c r="CI1882" s="154"/>
      <c r="CJ1882" s="154"/>
      <c r="CK1882" s="154"/>
      <c r="CL1882" s="154"/>
      <c r="CM1882" s="154"/>
      <c r="CN1882" s="154"/>
      <c r="CO1882" s="154"/>
      <c r="CP1882" s="154"/>
      <c r="CQ1882" s="154"/>
      <c r="CR1882" s="154"/>
      <c r="CS1882" s="154"/>
      <c r="CT1882" s="154"/>
      <c r="CU1882" s="154"/>
      <c r="CV1882" s="154"/>
      <c r="CW1882" s="154"/>
      <c r="CX1882" s="154"/>
      <c r="CY1882" s="154"/>
      <c r="CZ1882" s="154"/>
      <c r="DA1882" s="154"/>
      <c r="DB1882" s="154"/>
      <c r="DC1882" s="154"/>
      <c r="DD1882" s="154"/>
      <c r="DE1882" s="154"/>
      <c r="DF1882" s="154"/>
      <c r="DG1882" s="154"/>
      <c r="DH1882" s="154"/>
      <c r="DI1882" s="154"/>
      <c r="DJ1882" s="154"/>
      <c r="DK1882" s="154"/>
      <c r="DL1882" s="154"/>
      <c r="DM1882" s="154"/>
      <c r="DN1882" s="154"/>
      <c r="DO1882" s="154"/>
      <c r="DP1882" s="154"/>
      <c r="DQ1882" s="154"/>
      <c r="DR1882" s="154"/>
      <c r="DS1882" s="154"/>
      <c r="DT1882" s="154"/>
      <c r="DU1882" s="154"/>
      <c r="DV1882" s="154"/>
      <c r="DW1882" s="154"/>
      <c r="DX1882" s="154"/>
      <c r="DY1882" s="154"/>
      <c r="DZ1882" s="154"/>
      <c r="EA1882" s="154"/>
      <c r="EB1882" s="154"/>
      <c r="EC1882" s="154"/>
      <c r="ED1882" s="154"/>
      <c r="EE1882" s="154"/>
      <c r="EF1882" s="154"/>
      <c r="EG1882" s="154"/>
      <c r="EH1882" s="154"/>
      <c r="EI1882" s="154"/>
      <c r="EJ1882" s="154"/>
      <c r="EK1882" s="154"/>
      <c r="EL1882" s="154"/>
      <c r="EM1882" s="154"/>
      <c r="EN1882" s="154"/>
      <c r="EO1882" s="154"/>
      <c r="EP1882" s="154"/>
      <c r="EQ1882" s="154"/>
      <c r="ER1882" s="154"/>
      <c r="ES1882" s="154"/>
      <c r="ET1882" s="154"/>
      <c r="EU1882" s="154"/>
      <c r="EV1882" s="154"/>
    </row>
    <row r="1883" spans="32:152" ht="12.75">
      <c r="AF1883" s="154"/>
      <c r="AG1883" s="154"/>
      <c r="AH1883" s="154"/>
      <c r="AI1883" s="154"/>
      <c r="AJ1883" s="154"/>
      <c r="AK1883" s="154"/>
      <c r="AL1883" s="154"/>
      <c r="AM1883" s="154"/>
      <c r="AN1883" s="154"/>
      <c r="AO1883" s="154"/>
      <c r="AP1883" s="154"/>
      <c r="AQ1883" s="154"/>
      <c r="AR1883" s="154"/>
      <c r="AS1883" s="154"/>
      <c r="AT1883" s="154"/>
      <c r="AU1883" s="154"/>
      <c r="AV1883" s="154"/>
      <c r="AW1883" s="154"/>
      <c r="AX1883" s="154"/>
      <c r="AY1883" s="154"/>
      <c r="AZ1883" s="154"/>
      <c r="BA1883" s="154"/>
      <c r="BB1883" s="154"/>
      <c r="BC1883" s="154"/>
      <c r="BD1883" s="154"/>
      <c r="BE1883" s="154"/>
      <c r="BF1883" s="154"/>
      <c r="BG1883" s="154"/>
      <c r="BH1883" s="154"/>
      <c r="BI1883" s="154"/>
      <c r="BJ1883" s="154"/>
      <c r="BK1883" s="154"/>
      <c r="BL1883" s="154"/>
      <c r="BM1883" s="154"/>
      <c r="BN1883" s="154"/>
      <c r="BO1883" s="154"/>
      <c r="BP1883" s="154"/>
      <c r="BQ1883" s="154"/>
      <c r="BR1883" s="154"/>
      <c r="BS1883" s="154"/>
      <c r="BT1883" s="154"/>
      <c r="BU1883" s="154"/>
      <c r="BV1883" s="154"/>
      <c r="BW1883" s="154"/>
      <c r="BX1883" s="154"/>
      <c r="BY1883" s="154"/>
      <c r="BZ1883" s="154"/>
      <c r="CA1883" s="154"/>
      <c r="CB1883" s="154"/>
      <c r="CC1883" s="154"/>
      <c r="CD1883" s="154"/>
      <c r="CE1883" s="154"/>
      <c r="CF1883" s="154"/>
      <c r="CG1883" s="154"/>
      <c r="CH1883" s="154"/>
      <c r="CI1883" s="154"/>
      <c r="CJ1883" s="154"/>
      <c r="CK1883" s="154"/>
      <c r="CL1883" s="154"/>
      <c r="CM1883" s="154"/>
      <c r="CN1883" s="154"/>
      <c r="CO1883" s="154"/>
      <c r="CP1883" s="154"/>
      <c r="CQ1883" s="154"/>
      <c r="CR1883" s="154"/>
      <c r="CS1883" s="154"/>
      <c r="CT1883" s="154"/>
      <c r="CU1883" s="154"/>
      <c r="CV1883" s="154"/>
      <c r="CW1883" s="154"/>
      <c r="CX1883" s="154"/>
      <c r="CY1883" s="154"/>
      <c r="CZ1883" s="154"/>
      <c r="DA1883" s="154"/>
      <c r="DB1883" s="154"/>
      <c r="DC1883" s="154"/>
      <c r="DD1883" s="154"/>
      <c r="DE1883" s="154"/>
      <c r="DF1883" s="154"/>
      <c r="DG1883" s="154"/>
      <c r="DH1883" s="154"/>
      <c r="DI1883" s="154"/>
      <c r="DJ1883" s="154"/>
      <c r="DK1883" s="154"/>
      <c r="DL1883" s="154"/>
      <c r="DM1883" s="154"/>
      <c r="DN1883" s="154"/>
      <c r="DO1883" s="154"/>
      <c r="DP1883" s="154"/>
      <c r="DQ1883" s="154"/>
      <c r="DR1883" s="154"/>
      <c r="DS1883" s="154"/>
      <c r="DT1883" s="154"/>
      <c r="DU1883" s="154"/>
      <c r="DV1883" s="154"/>
      <c r="DW1883" s="154"/>
      <c r="DX1883" s="154"/>
      <c r="DY1883" s="154"/>
      <c r="DZ1883" s="154"/>
      <c r="EA1883" s="154"/>
      <c r="EB1883" s="154"/>
      <c r="EC1883" s="154"/>
      <c r="ED1883" s="154"/>
      <c r="EE1883" s="154"/>
      <c r="EF1883" s="154"/>
      <c r="EG1883" s="154"/>
      <c r="EH1883" s="154"/>
      <c r="EI1883" s="154"/>
      <c r="EJ1883" s="154"/>
      <c r="EK1883" s="154"/>
      <c r="EL1883" s="154"/>
      <c r="EM1883" s="154"/>
      <c r="EN1883" s="154"/>
      <c r="EO1883" s="154"/>
      <c r="EP1883" s="154"/>
      <c r="EQ1883" s="154"/>
      <c r="ER1883" s="154"/>
      <c r="ES1883" s="154"/>
      <c r="ET1883" s="154"/>
      <c r="EU1883" s="154"/>
      <c r="EV1883" s="154"/>
    </row>
    <row r="1884" spans="32:152" ht="12.75">
      <c r="AF1884" s="154"/>
      <c r="AG1884" s="154"/>
      <c r="AH1884" s="154"/>
      <c r="AI1884" s="154"/>
      <c r="AJ1884" s="154"/>
      <c r="AK1884" s="154"/>
      <c r="AL1884" s="154"/>
      <c r="AM1884" s="154"/>
      <c r="AN1884" s="154"/>
      <c r="AO1884" s="154"/>
      <c r="AP1884" s="154"/>
      <c r="AQ1884" s="154"/>
      <c r="AR1884" s="154"/>
      <c r="AS1884" s="154"/>
      <c r="AT1884" s="154"/>
      <c r="AU1884" s="154"/>
      <c r="AV1884" s="154"/>
      <c r="AW1884" s="154"/>
      <c r="AX1884" s="154"/>
      <c r="AY1884" s="154"/>
      <c r="AZ1884" s="154"/>
      <c r="BA1884" s="154"/>
      <c r="BB1884" s="154"/>
      <c r="BC1884" s="154"/>
      <c r="BD1884" s="154"/>
      <c r="BE1884" s="154"/>
      <c r="BF1884" s="154"/>
      <c r="BG1884" s="154"/>
      <c r="BH1884" s="154"/>
      <c r="BI1884" s="154"/>
      <c r="BJ1884" s="154"/>
      <c r="BK1884" s="154"/>
      <c r="BL1884" s="154"/>
      <c r="BM1884" s="154"/>
      <c r="BN1884" s="154"/>
      <c r="BO1884" s="154"/>
      <c r="BP1884" s="154"/>
      <c r="BQ1884" s="154"/>
      <c r="BR1884" s="154"/>
      <c r="BS1884" s="154"/>
      <c r="BT1884" s="154"/>
      <c r="BU1884" s="154"/>
      <c r="BV1884" s="154"/>
      <c r="BW1884" s="154"/>
      <c r="BX1884" s="154"/>
      <c r="BY1884" s="154"/>
      <c r="BZ1884" s="154"/>
      <c r="CA1884" s="154"/>
      <c r="CB1884" s="154"/>
      <c r="CC1884" s="154"/>
      <c r="CD1884" s="154"/>
      <c r="CE1884" s="154"/>
      <c r="CF1884" s="154"/>
      <c r="CG1884" s="154"/>
      <c r="CH1884" s="154"/>
      <c r="CI1884" s="154"/>
      <c r="CJ1884" s="154"/>
      <c r="CK1884" s="154"/>
      <c r="CL1884" s="154"/>
      <c r="CM1884" s="154"/>
      <c r="CN1884" s="154"/>
      <c r="CO1884" s="154"/>
      <c r="CP1884" s="154"/>
      <c r="CQ1884" s="154"/>
      <c r="CR1884" s="154"/>
      <c r="CS1884" s="154"/>
      <c r="CT1884" s="154"/>
      <c r="CU1884" s="154"/>
      <c r="CV1884" s="154"/>
      <c r="CW1884" s="154"/>
      <c r="CX1884" s="154"/>
      <c r="CY1884" s="154"/>
      <c r="CZ1884" s="154"/>
      <c r="DA1884" s="154"/>
      <c r="DB1884" s="154"/>
      <c r="DC1884" s="154"/>
      <c r="DD1884" s="154"/>
      <c r="DE1884" s="154"/>
      <c r="DF1884" s="154"/>
      <c r="DG1884" s="154"/>
      <c r="DH1884" s="154"/>
      <c r="DI1884" s="154"/>
      <c r="DJ1884" s="154"/>
      <c r="DK1884" s="154"/>
      <c r="DL1884" s="154"/>
      <c r="DM1884" s="154"/>
      <c r="DN1884" s="154"/>
      <c r="DO1884" s="154"/>
      <c r="DP1884" s="154"/>
      <c r="DQ1884" s="154"/>
      <c r="DR1884" s="154"/>
      <c r="DS1884" s="154"/>
      <c r="DT1884" s="154"/>
      <c r="DU1884" s="154"/>
      <c r="DV1884" s="154"/>
      <c r="DW1884" s="154"/>
      <c r="DX1884" s="154"/>
      <c r="DY1884" s="154"/>
      <c r="DZ1884" s="154"/>
      <c r="EA1884" s="154"/>
      <c r="EB1884" s="154"/>
      <c r="EC1884" s="154"/>
      <c r="ED1884" s="154"/>
      <c r="EE1884" s="154"/>
      <c r="EF1884" s="154"/>
      <c r="EG1884" s="154"/>
      <c r="EH1884" s="154"/>
      <c r="EI1884" s="154"/>
      <c r="EJ1884" s="154"/>
      <c r="EK1884" s="154"/>
      <c r="EL1884" s="154"/>
      <c r="EM1884" s="154"/>
      <c r="EN1884" s="154"/>
      <c r="EO1884" s="154"/>
      <c r="EP1884" s="154"/>
      <c r="EQ1884" s="154"/>
      <c r="ER1884" s="154"/>
      <c r="ES1884" s="154"/>
      <c r="ET1884" s="154"/>
      <c r="EU1884" s="154"/>
      <c r="EV1884" s="154"/>
    </row>
    <row r="1885" spans="32:152" ht="12.75">
      <c r="AF1885" s="154"/>
      <c r="AG1885" s="154"/>
      <c r="AH1885" s="154"/>
      <c r="AI1885" s="154"/>
      <c r="AJ1885" s="154"/>
      <c r="AK1885" s="154"/>
      <c r="AL1885" s="154"/>
      <c r="AM1885" s="154"/>
      <c r="AN1885" s="154"/>
      <c r="AO1885" s="154"/>
      <c r="AP1885" s="154"/>
      <c r="AQ1885" s="154"/>
      <c r="AR1885" s="154"/>
      <c r="AS1885" s="154"/>
      <c r="AT1885" s="154"/>
      <c r="AU1885" s="154"/>
      <c r="AV1885" s="154"/>
      <c r="AW1885" s="154"/>
      <c r="AX1885" s="154"/>
      <c r="AY1885" s="154"/>
      <c r="AZ1885" s="154"/>
      <c r="BA1885" s="154"/>
      <c r="BB1885" s="154"/>
      <c r="BC1885" s="154"/>
      <c r="BD1885" s="154"/>
      <c r="BE1885" s="154"/>
      <c r="BF1885" s="154"/>
      <c r="BG1885" s="154"/>
      <c r="BH1885" s="154"/>
      <c r="BI1885" s="154"/>
      <c r="BJ1885" s="154"/>
      <c r="BK1885" s="154"/>
      <c r="BL1885" s="154"/>
      <c r="BM1885" s="154"/>
      <c r="BN1885" s="154"/>
      <c r="BO1885" s="154"/>
      <c r="BP1885" s="154"/>
      <c r="BQ1885" s="154"/>
      <c r="BR1885" s="154"/>
      <c r="BS1885" s="154"/>
      <c r="BT1885" s="154"/>
      <c r="BU1885" s="154"/>
      <c r="BV1885" s="154"/>
      <c r="BW1885" s="154"/>
      <c r="BX1885" s="154"/>
      <c r="BY1885" s="154"/>
      <c r="BZ1885" s="154"/>
      <c r="CA1885" s="154"/>
      <c r="CB1885" s="154"/>
      <c r="CC1885" s="154"/>
      <c r="CD1885" s="154"/>
      <c r="CE1885" s="154"/>
      <c r="CF1885" s="154"/>
      <c r="CG1885" s="154"/>
      <c r="CH1885" s="154"/>
      <c r="CI1885" s="154"/>
      <c r="CJ1885" s="154"/>
      <c r="CK1885" s="154"/>
      <c r="CL1885" s="154"/>
      <c r="CM1885" s="154"/>
      <c r="CN1885" s="154"/>
      <c r="CO1885" s="154"/>
      <c r="CP1885" s="154"/>
      <c r="CQ1885" s="154"/>
      <c r="CR1885" s="154"/>
      <c r="CS1885" s="154"/>
      <c r="CT1885" s="154"/>
      <c r="CU1885" s="154"/>
      <c r="CV1885" s="154"/>
      <c r="CW1885" s="154"/>
      <c r="CX1885" s="154"/>
      <c r="CY1885" s="154"/>
      <c r="CZ1885" s="154"/>
      <c r="DA1885" s="154"/>
      <c r="DB1885" s="154"/>
      <c r="DC1885" s="154"/>
      <c r="DD1885" s="154"/>
      <c r="DE1885" s="154"/>
      <c r="DF1885" s="154"/>
      <c r="DG1885" s="154"/>
      <c r="DH1885" s="154"/>
      <c r="DI1885" s="154"/>
      <c r="DJ1885" s="154"/>
      <c r="DK1885" s="154"/>
      <c r="DL1885" s="154"/>
      <c r="DM1885" s="154"/>
      <c r="DN1885" s="154"/>
      <c r="DO1885" s="154"/>
      <c r="DP1885" s="154"/>
      <c r="DQ1885" s="154"/>
      <c r="DR1885" s="154"/>
      <c r="DS1885" s="154"/>
      <c r="DT1885" s="154"/>
      <c r="DU1885" s="154"/>
      <c r="DV1885" s="154"/>
      <c r="DW1885" s="154"/>
      <c r="DX1885" s="154"/>
      <c r="DY1885" s="154"/>
      <c r="DZ1885" s="154"/>
      <c r="EA1885" s="154"/>
      <c r="EB1885" s="154"/>
      <c r="EC1885" s="154"/>
      <c r="ED1885" s="154"/>
      <c r="EE1885" s="154"/>
      <c r="EF1885" s="154"/>
      <c r="EG1885" s="154"/>
      <c r="EH1885" s="154"/>
      <c r="EI1885" s="154"/>
      <c r="EJ1885" s="154"/>
      <c r="EK1885" s="154"/>
      <c r="EL1885" s="154"/>
      <c r="EM1885" s="154"/>
      <c r="EN1885" s="154"/>
      <c r="EO1885" s="154"/>
      <c r="EP1885" s="154"/>
      <c r="EQ1885" s="154"/>
      <c r="ER1885" s="154"/>
      <c r="ES1885" s="154"/>
      <c r="ET1885" s="154"/>
      <c r="EU1885" s="154"/>
      <c r="EV1885" s="154"/>
    </row>
    <row r="1886" spans="32:152" ht="12.75">
      <c r="AF1886" s="154"/>
      <c r="AG1886" s="154"/>
      <c r="AH1886" s="154"/>
      <c r="AI1886" s="154"/>
      <c r="AJ1886" s="154"/>
      <c r="AK1886" s="154"/>
      <c r="AL1886" s="154"/>
      <c r="AM1886" s="154"/>
      <c r="AN1886" s="154"/>
      <c r="AO1886" s="154"/>
      <c r="AP1886" s="154"/>
      <c r="AQ1886" s="154"/>
      <c r="AR1886" s="154"/>
      <c r="AS1886" s="154"/>
      <c r="AT1886" s="154"/>
      <c r="AU1886" s="154"/>
      <c r="AV1886" s="154"/>
      <c r="AW1886" s="154"/>
      <c r="AX1886" s="154"/>
      <c r="AY1886" s="154"/>
      <c r="AZ1886" s="154"/>
      <c r="BA1886" s="154"/>
      <c r="BB1886" s="154"/>
      <c r="BC1886" s="154"/>
      <c r="BD1886" s="154"/>
      <c r="BE1886" s="154"/>
      <c r="BF1886" s="154"/>
      <c r="BG1886" s="154"/>
      <c r="BH1886" s="154"/>
      <c r="BI1886" s="154"/>
      <c r="BJ1886" s="154"/>
      <c r="BK1886" s="154"/>
      <c r="BL1886" s="154"/>
      <c r="BM1886" s="154"/>
      <c r="BN1886" s="154"/>
      <c r="BO1886" s="154"/>
      <c r="BP1886" s="154"/>
      <c r="BQ1886" s="154"/>
      <c r="BR1886" s="154"/>
      <c r="BS1886" s="154"/>
      <c r="BT1886" s="154"/>
      <c r="BU1886" s="154"/>
      <c r="BV1886" s="154"/>
      <c r="BW1886" s="154"/>
      <c r="BX1886" s="154"/>
      <c r="BY1886" s="154"/>
      <c r="BZ1886" s="154"/>
      <c r="CA1886" s="154"/>
      <c r="CB1886" s="154"/>
      <c r="CC1886" s="154"/>
      <c r="CD1886" s="154"/>
      <c r="CE1886" s="154"/>
      <c r="CF1886" s="154"/>
      <c r="CG1886" s="154"/>
      <c r="CH1886" s="154"/>
      <c r="CI1886" s="154"/>
      <c r="CJ1886" s="154"/>
      <c r="CK1886" s="154"/>
      <c r="CL1886" s="154"/>
      <c r="CM1886" s="154"/>
      <c r="CN1886" s="154"/>
      <c r="CO1886" s="154"/>
      <c r="CP1886" s="154"/>
      <c r="CQ1886" s="154"/>
      <c r="CR1886" s="154"/>
      <c r="CS1886" s="154"/>
      <c r="CT1886" s="154"/>
      <c r="CU1886" s="154"/>
      <c r="CV1886" s="154"/>
      <c r="CW1886" s="154"/>
      <c r="CX1886" s="154"/>
      <c r="CY1886" s="154"/>
      <c r="CZ1886" s="154"/>
      <c r="DA1886" s="154"/>
      <c r="DB1886" s="154"/>
      <c r="DC1886" s="154"/>
      <c r="DD1886" s="154"/>
      <c r="DE1886" s="154"/>
      <c r="DF1886" s="154"/>
      <c r="DG1886" s="154"/>
      <c r="DH1886" s="154"/>
      <c r="DI1886" s="154"/>
      <c r="DJ1886" s="154"/>
      <c r="DK1886" s="154"/>
      <c r="DL1886" s="154"/>
      <c r="DM1886" s="154"/>
      <c r="DN1886" s="154"/>
      <c r="DO1886" s="154"/>
      <c r="DP1886" s="154"/>
      <c r="DQ1886" s="154"/>
      <c r="DR1886" s="154"/>
      <c r="DS1886" s="154"/>
      <c r="DT1886" s="154"/>
      <c r="DU1886" s="154"/>
      <c r="DV1886" s="154"/>
      <c r="DW1886" s="154"/>
      <c r="DX1886" s="154"/>
      <c r="DY1886" s="154"/>
      <c r="DZ1886" s="154"/>
      <c r="EA1886" s="154"/>
      <c r="EB1886" s="154"/>
      <c r="EC1886" s="154"/>
      <c r="ED1886" s="154"/>
      <c r="EE1886" s="154"/>
      <c r="EF1886" s="154"/>
      <c r="EG1886" s="154"/>
      <c r="EH1886" s="154"/>
      <c r="EI1886" s="154"/>
      <c r="EJ1886" s="154"/>
      <c r="EK1886" s="154"/>
      <c r="EL1886" s="154"/>
      <c r="EM1886" s="154"/>
      <c r="EN1886" s="154"/>
      <c r="EO1886" s="154"/>
      <c r="EP1886" s="154"/>
      <c r="EQ1886" s="154"/>
      <c r="ER1886" s="154"/>
      <c r="ES1886" s="154"/>
      <c r="ET1886" s="154"/>
      <c r="EU1886" s="154"/>
      <c r="EV1886" s="154"/>
    </row>
    <row r="1887" spans="32:152" ht="12.75">
      <c r="AF1887" s="154"/>
      <c r="AG1887" s="154"/>
      <c r="AH1887" s="154"/>
      <c r="AI1887" s="154"/>
      <c r="AJ1887" s="154"/>
      <c r="AK1887" s="154"/>
      <c r="AL1887" s="154"/>
      <c r="AM1887" s="154"/>
      <c r="AN1887" s="154"/>
      <c r="AO1887" s="154"/>
      <c r="AP1887" s="154"/>
      <c r="AQ1887" s="154"/>
      <c r="AR1887" s="154"/>
      <c r="AS1887" s="154"/>
      <c r="AT1887" s="154"/>
      <c r="AU1887" s="154"/>
      <c r="AV1887" s="154"/>
      <c r="AW1887" s="154"/>
      <c r="AX1887" s="154"/>
      <c r="AY1887" s="154"/>
      <c r="AZ1887" s="154"/>
      <c r="BA1887" s="154"/>
      <c r="BB1887" s="154"/>
      <c r="BC1887" s="154"/>
      <c r="BD1887" s="154"/>
      <c r="BE1887" s="154"/>
      <c r="BF1887" s="154"/>
      <c r="BG1887" s="154"/>
      <c r="BH1887" s="154"/>
      <c r="BI1887" s="154"/>
      <c r="BJ1887" s="154"/>
      <c r="BK1887" s="154"/>
      <c r="BL1887" s="154"/>
      <c r="BM1887" s="154"/>
      <c r="BN1887" s="154"/>
      <c r="BO1887" s="154"/>
      <c r="BP1887" s="154"/>
      <c r="BQ1887" s="154"/>
      <c r="BR1887" s="154"/>
      <c r="BS1887" s="154"/>
      <c r="BT1887" s="154"/>
      <c r="BU1887" s="154"/>
      <c r="BV1887" s="154"/>
      <c r="BW1887" s="154"/>
      <c r="BX1887" s="154"/>
      <c r="BY1887" s="154"/>
      <c r="BZ1887" s="154"/>
      <c r="CA1887" s="154"/>
      <c r="CB1887" s="154"/>
      <c r="CC1887" s="154"/>
      <c r="CD1887" s="154"/>
      <c r="CE1887" s="154"/>
      <c r="CF1887" s="154"/>
      <c r="CG1887" s="154"/>
      <c r="CH1887" s="154"/>
      <c r="CI1887" s="154"/>
      <c r="CJ1887" s="154"/>
      <c r="CK1887" s="154"/>
      <c r="CL1887" s="154"/>
      <c r="CM1887" s="154"/>
      <c r="CN1887" s="154"/>
      <c r="CO1887" s="154"/>
      <c r="CP1887" s="154"/>
      <c r="CQ1887" s="154"/>
      <c r="CR1887" s="154"/>
      <c r="CS1887" s="154"/>
      <c r="CT1887" s="154"/>
      <c r="CU1887" s="154"/>
      <c r="CV1887" s="154"/>
      <c r="CW1887" s="154"/>
      <c r="CX1887" s="154"/>
      <c r="CY1887" s="154"/>
      <c r="CZ1887" s="154"/>
      <c r="DA1887" s="154"/>
      <c r="DB1887" s="154"/>
      <c r="DC1887" s="154"/>
      <c r="DD1887" s="154"/>
      <c r="DE1887" s="154"/>
      <c r="DF1887" s="154"/>
      <c r="DG1887" s="154"/>
      <c r="DH1887" s="154"/>
      <c r="DI1887" s="154"/>
      <c r="DJ1887" s="154"/>
      <c r="DK1887" s="154"/>
      <c r="DL1887" s="154"/>
      <c r="DM1887" s="154"/>
      <c r="DN1887" s="154"/>
      <c r="DO1887" s="154"/>
      <c r="DP1887" s="154"/>
      <c r="DQ1887" s="154"/>
      <c r="DR1887" s="154"/>
      <c r="DS1887" s="154"/>
      <c r="DT1887" s="154"/>
      <c r="DU1887" s="154"/>
      <c r="DV1887" s="154"/>
      <c r="DW1887" s="154"/>
      <c r="DX1887" s="154"/>
      <c r="DY1887" s="154"/>
      <c r="DZ1887" s="154"/>
      <c r="EA1887" s="154"/>
      <c r="EB1887" s="154"/>
      <c r="EC1887" s="154"/>
      <c r="ED1887" s="154"/>
      <c r="EE1887" s="154"/>
      <c r="EF1887" s="154"/>
      <c r="EG1887" s="154"/>
      <c r="EH1887" s="154"/>
      <c r="EI1887" s="154"/>
      <c r="EJ1887" s="154"/>
      <c r="EK1887" s="154"/>
      <c r="EL1887" s="154"/>
      <c r="EM1887" s="154"/>
      <c r="EN1887" s="154"/>
      <c r="EO1887" s="154"/>
      <c r="EP1887" s="154"/>
      <c r="EQ1887" s="154"/>
      <c r="ER1887" s="154"/>
      <c r="ES1887" s="154"/>
      <c r="ET1887" s="154"/>
      <c r="EU1887" s="154"/>
      <c r="EV1887" s="154"/>
    </row>
    <row r="1888" spans="32:152" ht="12.75">
      <c r="AF1888" s="154"/>
      <c r="AG1888" s="154"/>
      <c r="AH1888" s="154"/>
      <c r="AI1888" s="154"/>
      <c r="AJ1888" s="154"/>
      <c r="AK1888" s="154"/>
      <c r="AL1888" s="154"/>
      <c r="AM1888" s="154"/>
      <c r="AN1888" s="154"/>
      <c r="AO1888" s="154"/>
      <c r="AP1888" s="154"/>
      <c r="AQ1888" s="154"/>
      <c r="AR1888" s="154"/>
      <c r="AS1888" s="154"/>
      <c r="AT1888" s="154"/>
      <c r="AU1888" s="154"/>
      <c r="AV1888" s="154"/>
      <c r="AW1888" s="154"/>
      <c r="AX1888" s="154"/>
      <c r="AY1888" s="154"/>
      <c r="AZ1888" s="154"/>
      <c r="BA1888" s="154"/>
      <c r="BB1888" s="154"/>
      <c r="BC1888" s="154"/>
      <c r="BD1888" s="154"/>
      <c r="BE1888" s="154"/>
      <c r="BF1888" s="154"/>
      <c r="BG1888" s="154"/>
      <c r="BH1888" s="154"/>
      <c r="BI1888" s="154"/>
      <c r="BJ1888" s="154"/>
      <c r="BK1888" s="154"/>
      <c r="BL1888" s="154"/>
      <c r="BM1888" s="154"/>
      <c r="BN1888" s="154"/>
      <c r="BO1888" s="154"/>
      <c r="BP1888" s="154"/>
      <c r="BQ1888" s="154"/>
      <c r="BR1888" s="154"/>
      <c r="BS1888" s="154"/>
      <c r="BT1888" s="154"/>
      <c r="BU1888" s="154"/>
      <c r="BV1888" s="154"/>
      <c r="BW1888" s="154"/>
      <c r="BX1888" s="154"/>
      <c r="BY1888" s="154"/>
      <c r="BZ1888" s="154"/>
      <c r="CA1888" s="154"/>
      <c r="CB1888" s="154"/>
      <c r="CC1888" s="154"/>
      <c r="CD1888" s="154"/>
      <c r="CE1888" s="154"/>
      <c r="CF1888" s="154"/>
      <c r="CG1888" s="154"/>
      <c r="CH1888" s="154"/>
      <c r="CI1888" s="154"/>
      <c r="CJ1888" s="154"/>
      <c r="CK1888" s="154"/>
      <c r="CL1888" s="154"/>
      <c r="CM1888" s="154"/>
      <c r="CN1888" s="154"/>
      <c r="CO1888" s="154"/>
      <c r="CP1888" s="154"/>
      <c r="CQ1888" s="154"/>
      <c r="CR1888" s="154"/>
      <c r="CS1888" s="154"/>
      <c r="CT1888" s="154"/>
      <c r="CU1888" s="154"/>
      <c r="CV1888" s="154"/>
      <c r="CW1888" s="154"/>
      <c r="CX1888" s="154"/>
      <c r="CY1888" s="154"/>
      <c r="CZ1888" s="154"/>
      <c r="DA1888" s="154"/>
      <c r="DB1888" s="154"/>
      <c r="DC1888" s="154"/>
      <c r="DD1888" s="154"/>
      <c r="DE1888" s="154"/>
      <c r="DF1888" s="154"/>
      <c r="DG1888" s="154"/>
      <c r="DH1888" s="154"/>
      <c r="DI1888" s="154"/>
      <c r="DJ1888" s="154"/>
      <c r="DK1888" s="154"/>
      <c r="DL1888" s="154"/>
      <c r="DM1888" s="154"/>
      <c r="DN1888" s="154"/>
      <c r="DO1888" s="154"/>
      <c r="DP1888" s="154"/>
      <c r="DQ1888" s="154"/>
      <c r="DR1888" s="154"/>
      <c r="DS1888" s="154"/>
      <c r="DT1888" s="154"/>
      <c r="DU1888" s="154"/>
      <c r="DV1888" s="154"/>
      <c r="DW1888" s="154"/>
      <c r="DX1888" s="154"/>
      <c r="DY1888" s="154"/>
      <c r="DZ1888" s="154"/>
      <c r="EA1888" s="154"/>
      <c r="EB1888" s="154"/>
      <c r="EC1888" s="154"/>
      <c r="ED1888" s="154"/>
      <c r="EE1888" s="154"/>
      <c r="EF1888" s="154"/>
      <c r="EG1888" s="154"/>
      <c r="EH1888" s="154"/>
      <c r="EI1888" s="154"/>
      <c r="EJ1888" s="154"/>
      <c r="EK1888" s="154"/>
      <c r="EL1888" s="154"/>
      <c r="EM1888" s="154"/>
      <c r="EN1888" s="154"/>
      <c r="EO1888" s="154"/>
      <c r="EP1888" s="154"/>
      <c r="EQ1888" s="154"/>
      <c r="ER1888" s="154"/>
      <c r="ES1888" s="154"/>
      <c r="ET1888" s="154"/>
      <c r="EU1888" s="154"/>
      <c r="EV1888" s="154"/>
    </row>
    <row r="1889" spans="32:152" ht="12.75">
      <c r="AF1889" s="154"/>
      <c r="AG1889" s="154"/>
      <c r="AH1889" s="154"/>
      <c r="AI1889" s="154"/>
      <c r="AJ1889" s="154"/>
      <c r="AK1889" s="154"/>
      <c r="AL1889" s="154"/>
      <c r="AM1889" s="154"/>
      <c r="AN1889" s="154"/>
      <c r="AO1889" s="154"/>
      <c r="AP1889" s="154"/>
      <c r="AQ1889" s="154"/>
      <c r="AR1889" s="154"/>
      <c r="AS1889" s="154"/>
      <c r="AT1889" s="154"/>
      <c r="AU1889" s="154"/>
      <c r="AV1889" s="154"/>
      <c r="AW1889" s="154"/>
      <c r="AX1889" s="154"/>
      <c r="AY1889" s="154"/>
      <c r="AZ1889" s="154"/>
      <c r="BA1889" s="154"/>
      <c r="BB1889" s="154"/>
      <c r="BC1889" s="154"/>
      <c r="BD1889" s="154"/>
      <c r="BE1889" s="154"/>
      <c r="BF1889" s="154"/>
      <c r="BG1889" s="154"/>
      <c r="BH1889" s="154"/>
      <c r="BI1889" s="154"/>
      <c r="BJ1889" s="154"/>
      <c r="BK1889" s="154"/>
      <c r="BL1889" s="154"/>
      <c r="BM1889" s="154"/>
      <c r="BN1889" s="154"/>
      <c r="BO1889" s="154"/>
      <c r="BP1889" s="154"/>
      <c r="BQ1889" s="154"/>
      <c r="BR1889" s="154"/>
      <c r="BS1889" s="154"/>
      <c r="BT1889" s="154"/>
      <c r="BU1889" s="154"/>
      <c r="BV1889" s="154"/>
      <c r="BW1889" s="154"/>
      <c r="BX1889" s="154"/>
      <c r="BY1889" s="154"/>
      <c r="BZ1889" s="154"/>
      <c r="CA1889" s="154"/>
      <c r="CB1889" s="154"/>
      <c r="CC1889" s="154"/>
      <c r="CD1889" s="154"/>
      <c r="CE1889" s="154"/>
      <c r="CF1889" s="154"/>
      <c r="CG1889" s="154"/>
      <c r="CH1889" s="154"/>
      <c r="CI1889" s="154"/>
      <c r="CJ1889" s="154"/>
      <c r="CK1889" s="154"/>
      <c r="CL1889" s="154"/>
      <c r="CM1889" s="154"/>
      <c r="CN1889" s="154"/>
      <c r="CO1889" s="154"/>
      <c r="CP1889" s="154"/>
      <c r="CQ1889" s="154"/>
      <c r="CR1889" s="154"/>
      <c r="CS1889" s="154"/>
      <c r="CT1889" s="154"/>
      <c r="CU1889" s="154"/>
      <c r="CV1889" s="154"/>
      <c r="CW1889" s="154"/>
      <c r="CX1889" s="154"/>
      <c r="CY1889" s="154"/>
      <c r="CZ1889" s="154"/>
      <c r="DA1889" s="154"/>
      <c r="DB1889" s="154"/>
      <c r="DC1889" s="154"/>
      <c r="DD1889" s="154"/>
      <c r="DE1889" s="154"/>
      <c r="DF1889" s="154"/>
      <c r="DG1889" s="154"/>
      <c r="DH1889" s="154"/>
      <c r="DI1889" s="154"/>
      <c r="DJ1889" s="154"/>
      <c r="DK1889" s="154"/>
      <c r="DL1889" s="154"/>
      <c r="DM1889" s="154"/>
      <c r="DN1889" s="154"/>
      <c r="DO1889" s="154"/>
      <c r="DP1889" s="154"/>
      <c r="DQ1889" s="154"/>
      <c r="DR1889" s="154"/>
      <c r="DS1889" s="154"/>
      <c r="DT1889" s="154"/>
      <c r="DU1889" s="154"/>
      <c r="DV1889" s="154"/>
      <c r="DW1889" s="154"/>
      <c r="DX1889" s="154"/>
      <c r="DY1889" s="154"/>
      <c r="DZ1889" s="154"/>
      <c r="EA1889" s="154"/>
      <c r="EB1889" s="154"/>
      <c r="EC1889" s="154"/>
      <c r="ED1889" s="154"/>
      <c r="EE1889" s="154"/>
      <c r="EF1889" s="154"/>
      <c r="EG1889" s="154"/>
      <c r="EH1889" s="154"/>
      <c r="EI1889" s="154"/>
      <c r="EJ1889" s="154"/>
      <c r="EK1889" s="154"/>
      <c r="EL1889" s="154"/>
      <c r="EM1889" s="154"/>
      <c r="EN1889" s="154"/>
      <c r="EO1889" s="154"/>
      <c r="EP1889" s="154"/>
      <c r="EQ1889" s="154"/>
      <c r="ER1889" s="154"/>
      <c r="ES1889" s="154"/>
      <c r="ET1889" s="154"/>
      <c r="EU1889" s="154"/>
      <c r="EV1889" s="154"/>
    </row>
    <row r="1890" spans="32:152" ht="12.75">
      <c r="AF1890" s="154"/>
      <c r="AG1890" s="154"/>
      <c r="AH1890" s="154"/>
      <c r="AI1890" s="154"/>
      <c r="AJ1890" s="154"/>
      <c r="AK1890" s="154"/>
      <c r="AL1890" s="154"/>
      <c r="AM1890" s="154"/>
      <c r="AN1890" s="154"/>
      <c r="AO1890" s="154"/>
      <c r="AP1890" s="154"/>
      <c r="AQ1890" s="154"/>
      <c r="AR1890" s="154"/>
      <c r="AS1890" s="154"/>
      <c r="AT1890" s="154"/>
      <c r="AU1890" s="154"/>
      <c r="AV1890" s="154"/>
      <c r="AW1890" s="154"/>
      <c r="AX1890" s="154"/>
      <c r="AY1890" s="154"/>
      <c r="AZ1890" s="154"/>
      <c r="BA1890" s="154"/>
      <c r="BB1890" s="154"/>
      <c r="BC1890" s="154"/>
      <c r="BD1890" s="154"/>
      <c r="BE1890" s="154"/>
      <c r="BF1890" s="154"/>
      <c r="BG1890" s="154"/>
      <c r="BH1890" s="154"/>
      <c r="BI1890" s="154"/>
      <c r="BJ1890" s="154"/>
      <c r="BK1890" s="154"/>
      <c r="BL1890" s="154"/>
      <c r="BM1890" s="154"/>
      <c r="BN1890" s="154"/>
      <c r="BO1890" s="154"/>
      <c r="BP1890" s="154"/>
      <c r="BQ1890" s="154"/>
      <c r="BR1890" s="154"/>
      <c r="BS1890" s="154"/>
      <c r="BT1890" s="154"/>
      <c r="BU1890" s="154"/>
      <c r="BV1890" s="154"/>
      <c r="BW1890" s="154"/>
      <c r="BX1890" s="154"/>
      <c r="BY1890" s="154"/>
      <c r="BZ1890" s="154"/>
      <c r="CA1890" s="154"/>
      <c r="CB1890" s="154"/>
      <c r="CC1890" s="154"/>
      <c r="CD1890" s="154"/>
      <c r="CE1890" s="154"/>
      <c r="CF1890" s="154"/>
      <c r="CG1890" s="154"/>
      <c r="CH1890" s="154"/>
      <c r="CI1890" s="154"/>
      <c r="CJ1890" s="154"/>
      <c r="CK1890" s="154"/>
      <c r="CL1890" s="154"/>
      <c r="CM1890" s="154"/>
      <c r="CN1890" s="154"/>
      <c r="CO1890" s="154"/>
      <c r="CP1890" s="154"/>
      <c r="CQ1890" s="154"/>
      <c r="CR1890" s="154"/>
      <c r="CS1890" s="154"/>
      <c r="CT1890" s="154"/>
      <c r="CU1890" s="154"/>
      <c r="CV1890" s="154"/>
      <c r="CW1890" s="154"/>
      <c r="CX1890" s="154"/>
      <c r="CY1890" s="154"/>
      <c r="CZ1890" s="154"/>
      <c r="DA1890" s="154"/>
      <c r="DB1890" s="154"/>
      <c r="DC1890" s="154"/>
      <c r="DD1890" s="154"/>
      <c r="DE1890" s="154"/>
      <c r="DF1890" s="154"/>
      <c r="DG1890" s="154"/>
      <c r="DH1890" s="154"/>
      <c r="DI1890" s="154"/>
      <c r="DJ1890" s="154"/>
      <c r="DK1890" s="154"/>
      <c r="DL1890" s="154"/>
      <c r="DM1890" s="154"/>
      <c r="DN1890" s="154"/>
      <c r="DO1890" s="154"/>
      <c r="DP1890" s="154"/>
      <c r="DQ1890" s="154"/>
      <c r="DR1890" s="154"/>
      <c r="DS1890" s="154"/>
      <c r="DT1890" s="154"/>
      <c r="DU1890" s="154"/>
      <c r="DV1890" s="154"/>
      <c r="DW1890" s="154"/>
      <c r="DX1890" s="154"/>
      <c r="DY1890" s="154"/>
      <c r="DZ1890" s="154"/>
      <c r="EA1890" s="154"/>
      <c r="EB1890" s="154"/>
      <c r="EC1890" s="154"/>
      <c r="ED1890" s="154"/>
      <c r="EE1890" s="154"/>
      <c r="EF1890" s="154"/>
      <c r="EG1890" s="154"/>
      <c r="EH1890" s="154"/>
      <c r="EI1890" s="154"/>
      <c r="EJ1890" s="154"/>
      <c r="EK1890" s="154"/>
      <c r="EL1890" s="154"/>
      <c r="EM1890" s="154"/>
      <c r="EN1890" s="154"/>
      <c r="EO1890" s="154"/>
      <c r="EP1890" s="154"/>
      <c r="EQ1890" s="154"/>
      <c r="ER1890" s="154"/>
      <c r="ES1890" s="154"/>
      <c r="ET1890" s="154"/>
      <c r="EU1890" s="154"/>
      <c r="EV1890" s="154"/>
    </row>
    <row r="1891" spans="32:152" ht="12.75">
      <c r="AF1891" s="154"/>
      <c r="AG1891" s="154"/>
      <c r="AH1891" s="154"/>
      <c r="AI1891" s="154"/>
      <c r="AJ1891" s="154"/>
      <c r="AK1891" s="154"/>
      <c r="AL1891" s="154"/>
      <c r="AM1891" s="154"/>
      <c r="AN1891" s="154"/>
      <c r="AO1891" s="154"/>
      <c r="AP1891" s="154"/>
      <c r="AQ1891" s="154"/>
      <c r="AR1891" s="154"/>
      <c r="AS1891" s="154"/>
      <c r="AT1891" s="154"/>
      <c r="AU1891" s="154"/>
      <c r="AV1891" s="154"/>
      <c r="AW1891" s="154"/>
      <c r="AX1891" s="154"/>
      <c r="AY1891" s="154"/>
      <c r="AZ1891" s="154"/>
      <c r="BA1891" s="154"/>
      <c r="BB1891" s="154"/>
      <c r="BC1891" s="154"/>
      <c r="BD1891" s="154"/>
      <c r="BE1891" s="154"/>
      <c r="BF1891" s="154"/>
      <c r="BG1891" s="154"/>
      <c r="BH1891" s="154"/>
      <c r="BI1891" s="154"/>
      <c r="BJ1891" s="154"/>
      <c r="BK1891" s="154"/>
      <c r="BL1891" s="154"/>
      <c r="BM1891" s="154"/>
      <c r="BN1891" s="154"/>
      <c r="BO1891" s="154"/>
      <c r="BP1891" s="154"/>
      <c r="BQ1891" s="154"/>
      <c r="BR1891" s="154"/>
      <c r="BS1891" s="154"/>
      <c r="BT1891" s="154"/>
      <c r="BU1891" s="154"/>
      <c r="BV1891" s="154"/>
      <c r="BW1891" s="154"/>
      <c r="BX1891" s="154"/>
      <c r="BY1891" s="154"/>
      <c r="BZ1891" s="154"/>
      <c r="CA1891" s="154"/>
      <c r="CB1891" s="154"/>
      <c r="CC1891" s="154"/>
      <c r="CD1891" s="154"/>
      <c r="CE1891" s="154"/>
      <c r="CF1891" s="154"/>
      <c r="CG1891" s="154"/>
      <c r="CH1891" s="154"/>
      <c r="CI1891" s="154"/>
      <c r="CJ1891" s="154"/>
      <c r="CK1891" s="154"/>
      <c r="CL1891" s="154"/>
      <c r="CM1891" s="154"/>
      <c r="CN1891" s="154"/>
      <c r="CO1891" s="154"/>
      <c r="CP1891" s="154"/>
      <c r="CQ1891" s="154"/>
      <c r="CR1891" s="154"/>
      <c r="CS1891" s="154"/>
      <c r="CT1891" s="154"/>
      <c r="CU1891" s="154"/>
      <c r="CV1891" s="154"/>
      <c r="CW1891" s="154"/>
      <c r="CX1891" s="154"/>
      <c r="CY1891" s="154"/>
      <c r="CZ1891" s="154"/>
      <c r="DA1891" s="154"/>
      <c r="DB1891" s="154"/>
      <c r="DC1891" s="154"/>
      <c r="DD1891" s="154"/>
      <c r="DE1891" s="154"/>
      <c r="DF1891" s="154"/>
      <c r="DG1891" s="154"/>
      <c r="DH1891" s="154"/>
      <c r="DI1891" s="154"/>
      <c r="DJ1891" s="154"/>
      <c r="DK1891" s="154"/>
      <c r="DL1891" s="154"/>
      <c r="DM1891" s="154"/>
      <c r="DN1891" s="154"/>
      <c r="DO1891" s="154"/>
      <c r="DP1891" s="154"/>
      <c r="DQ1891" s="154"/>
      <c r="DR1891" s="154"/>
      <c r="DS1891" s="154"/>
      <c r="DT1891" s="154"/>
      <c r="DU1891" s="154"/>
      <c r="DV1891" s="154"/>
      <c r="DW1891" s="154"/>
      <c r="DX1891" s="154"/>
      <c r="DY1891" s="154"/>
      <c r="DZ1891" s="154"/>
      <c r="EA1891" s="154"/>
      <c r="EB1891" s="154"/>
      <c r="EC1891" s="154"/>
      <c r="ED1891" s="154"/>
      <c r="EE1891" s="154"/>
      <c r="EF1891" s="154"/>
      <c r="EG1891" s="154"/>
      <c r="EH1891" s="154"/>
      <c r="EI1891" s="154"/>
      <c r="EJ1891" s="154"/>
      <c r="EK1891" s="154"/>
      <c r="EL1891" s="154"/>
      <c r="EM1891" s="154"/>
      <c r="EN1891" s="154"/>
      <c r="EO1891" s="154"/>
      <c r="EP1891" s="154"/>
      <c r="EQ1891" s="154"/>
      <c r="ER1891" s="154"/>
      <c r="ES1891" s="154"/>
      <c r="ET1891" s="154"/>
      <c r="EU1891" s="154"/>
      <c r="EV1891" s="154"/>
    </row>
    <row r="1892" spans="32:152" ht="12.75">
      <c r="AF1892" s="154"/>
      <c r="AG1892" s="154"/>
      <c r="AH1892" s="154"/>
      <c r="AI1892" s="154"/>
      <c r="AJ1892" s="154"/>
      <c r="AK1892" s="154"/>
      <c r="AL1892" s="154"/>
      <c r="AM1892" s="154"/>
      <c r="AN1892" s="154"/>
      <c r="AO1892" s="154"/>
      <c r="AP1892" s="154"/>
      <c r="AQ1892" s="154"/>
      <c r="AR1892" s="154"/>
      <c r="AS1892" s="154"/>
      <c r="AT1892" s="154"/>
      <c r="AU1892" s="154"/>
      <c r="AV1892" s="154"/>
      <c r="AW1892" s="154"/>
      <c r="AX1892" s="154"/>
      <c r="AY1892" s="154"/>
      <c r="AZ1892" s="154"/>
      <c r="BA1892" s="154"/>
      <c r="BB1892" s="154"/>
      <c r="BC1892" s="154"/>
      <c r="BD1892" s="154"/>
      <c r="BE1892" s="154"/>
      <c r="BF1892" s="154"/>
      <c r="BG1892" s="154"/>
      <c r="BH1892" s="154"/>
      <c r="BI1892" s="154"/>
      <c r="BJ1892" s="154"/>
      <c r="BK1892" s="154"/>
      <c r="BL1892" s="154"/>
      <c r="BM1892" s="154"/>
      <c r="BN1892" s="154"/>
      <c r="BO1892" s="154"/>
      <c r="BP1892" s="154"/>
      <c r="BQ1892" s="154"/>
      <c r="BR1892" s="154"/>
      <c r="BS1892" s="154"/>
      <c r="BT1892" s="154"/>
      <c r="BU1892" s="154"/>
      <c r="BV1892" s="154"/>
      <c r="BW1892" s="154"/>
      <c r="BX1892" s="154"/>
      <c r="BY1892" s="154"/>
      <c r="BZ1892" s="154"/>
      <c r="CA1892" s="154"/>
      <c r="CB1892" s="154"/>
      <c r="CC1892" s="154"/>
      <c r="CD1892" s="154"/>
      <c r="CE1892" s="154"/>
      <c r="CF1892" s="154"/>
      <c r="CG1892" s="154"/>
      <c r="CH1892" s="154"/>
      <c r="CI1892" s="154"/>
      <c r="CJ1892" s="154"/>
      <c r="CK1892" s="154"/>
      <c r="CL1892" s="154"/>
      <c r="CM1892" s="154"/>
      <c r="CN1892" s="154"/>
      <c r="CO1892" s="154"/>
      <c r="CP1892" s="154"/>
      <c r="CQ1892" s="154"/>
      <c r="CR1892" s="154"/>
      <c r="CS1892" s="154"/>
      <c r="CT1892" s="154"/>
      <c r="CU1892" s="154"/>
      <c r="CV1892" s="154"/>
      <c r="CW1892" s="154"/>
      <c r="CX1892" s="154"/>
      <c r="CY1892" s="154"/>
      <c r="CZ1892" s="154"/>
      <c r="DA1892" s="154"/>
      <c r="DB1892" s="154"/>
      <c r="DC1892" s="154"/>
      <c r="DD1892" s="154"/>
      <c r="DE1892" s="154"/>
      <c r="DF1892" s="154"/>
      <c r="DG1892" s="154"/>
      <c r="DH1892" s="154"/>
      <c r="DI1892" s="154"/>
      <c r="DJ1892" s="154"/>
      <c r="DK1892" s="154"/>
      <c r="DL1892" s="154"/>
      <c r="DM1892" s="154"/>
      <c r="DN1892" s="154"/>
      <c r="DO1892" s="154"/>
      <c r="DP1892" s="154"/>
      <c r="DQ1892" s="154"/>
      <c r="DR1892" s="154"/>
      <c r="DS1892" s="154"/>
      <c r="DT1892" s="154"/>
      <c r="DU1892" s="154"/>
      <c r="DV1892" s="154"/>
      <c r="DW1892" s="154"/>
      <c r="DX1892" s="154"/>
      <c r="DY1892" s="154"/>
      <c r="DZ1892" s="154"/>
      <c r="EA1892" s="154"/>
      <c r="EB1892" s="154"/>
      <c r="EC1892" s="154"/>
      <c r="ED1892" s="154"/>
      <c r="EE1892" s="154"/>
      <c r="EF1892" s="154"/>
      <c r="EG1892" s="154"/>
      <c r="EH1892" s="154"/>
      <c r="EI1892" s="154"/>
      <c r="EJ1892" s="154"/>
      <c r="EK1892" s="154"/>
      <c r="EL1892" s="154"/>
      <c r="EM1892" s="154"/>
      <c r="EN1892" s="154"/>
      <c r="EO1892" s="154"/>
      <c r="EP1892" s="154"/>
      <c r="EQ1892" s="154"/>
      <c r="ER1892" s="154"/>
      <c r="ES1892" s="154"/>
      <c r="ET1892" s="154"/>
      <c r="EU1892" s="154"/>
      <c r="EV1892" s="154"/>
    </row>
    <row r="1893" spans="32:152" ht="12.75">
      <c r="AF1893" s="154"/>
      <c r="AG1893" s="154"/>
      <c r="AH1893" s="154"/>
      <c r="AI1893" s="154"/>
      <c r="AJ1893" s="154"/>
      <c r="AK1893" s="154"/>
      <c r="AL1893" s="154"/>
      <c r="AM1893" s="154"/>
      <c r="AN1893" s="154"/>
      <c r="AO1893" s="154"/>
      <c r="AP1893" s="154"/>
      <c r="AQ1893" s="154"/>
      <c r="AR1893" s="154"/>
      <c r="AS1893" s="154"/>
      <c r="AT1893" s="154"/>
      <c r="AU1893" s="154"/>
      <c r="AV1893" s="154"/>
      <c r="AW1893" s="154"/>
      <c r="AX1893" s="154"/>
      <c r="AY1893" s="154"/>
      <c r="AZ1893" s="154"/>
      <c r="BA1893" s="154"/>
      <c r="BB1893" s="154"/>
      <c r="BC1893" s="154"/>
      <c r="BD1893" s="154"/>
      <c r="BE1893" s="154"/>
      <c r="BF1893" s="154"/>
      <c r="BG1893" s="154"/>
      <c r="BH1893" s="154"/>
      <c r="BI1893" s="154"/>
      <c r="BJ1893" s="154"/>
      <c r="BK1893" s="154"/>
      <c r="BL1893" s="154"/>
      <c r="BM1893" s="154"/>
      <c r="BN1893" s="154"/>
      <c r="BO1893" s="154"/>
      <c r="BP1893" s="154"/>
      <c r="BQ1893" s="154"/>
      <c r="BR1893" s="154"/>
      <c r="BS1893" s="154"/>
      <c r="BT1893" s="154"/>
      <c r="BU1893" s="154"/>
      <c r="BV1893" s="154"/>
      <c r="BW1893" s="154"/>
      <c r="BX1893" s="154"/>
      <c r="BY1893" s="154"/>
      <c r="BZ1893" s="154"/>
      <c r="CA1893" s="154"/>
      <c r="CB1893" s="154"/>
      <c r="CC1893" s="154"/>
      <c r="CD1893" s="154"/>
      <c r="CE1893" s="154"/>
      <c r="CF1893" s="154"/>
      <c r="CG1893" s="154"/>
      <c r="CH1893" s="154"/>
      <c r="CI1893" s="154"/>
      <c r="CJ1893" s="154"/>
      <c r="CK1893" s="154"/>
      <c r="CL1893" s="154"/>
      <c r="CM1893" s="154"/>
      <c r="CN1893" s="154"/>
      <c r="CO1893" s="154"/>
      <c r="CP1893" s="154"/>
      <c r="CQ1893" s="154"/>
      <c r="CR1893" s="154"/>
      <c r="CS1893" s="154"/>
      <c r="CT1893" s="154"/>
      <c r="CU1893" s="154"/>
      <c r="CV1893" s="154"/>
      <c r="CW1893" s="154"/>
      <c r="CX1893" s="154"/>
      <c r="CY1893" s="154"/>
      <c r="CZ1893" s="154"/>
      <c r="DA1893" s="154"/>
      <c r="DB1893" s="154"/>
      <c r="DC1893" s="154"/>
      <c r="DD1893" s="154"/>
      <c r="DE1893" s="154"/>
      <c r="DF1893" s="154"/>
      <c r="DG1893" s="154"/>
      <c r="DH1893" s="154"/>
      <c r="DI1893" s="154"/>
      <c r="DJ1893" s="154"/>
      <c r="DK1893" s="154"/>
      <c r="DL1893" s="154"/>
      <c r="DM1893" s="154"/>
      <c r="DN1893" s="154"/>
      <c r="DO1893" s="154"/>
      <c r="DP1893" s="154"/>
      <c r="DQ1893" s="154"/>
      <c r="DR1893" s="154"/>
      <c r="DS1893" s="154"/>
      <c r="DT1893" s="154"/>
      <c r="DU1893" s="154"/>
      <c r="DV1893" s="154"/>
      <c r="DW1893" s="154"/>
      <c r="DX1893" s="154"/>
      <c r="DY1893" s="154"/>
      <c r="DZ1893" s="154"/>
      <c r="EA1893" s="154"/>
      <c r="EB1893" s="154"/>
      <c r="EC1893" s="154"/>
      <c r="ED1893" s="154"/>
      <c r="EE1893" s="154"/>
      <c r="EF1893" s="154"/>
      <c r="EG1893" s="154"/>
      <c r="EH1893" s="154"/>
      <c r="EI1893" s="154"/>
      <c r="EJ1893" s="154"/>
      <c r="EK1893" s="154"/>
      <c r="EL1893" s="154"/>
      <c r="EM1893" s="154"/>
      <c r="EN1893" s="154"/>
      <c r="EO1893" s="154"/>
      <c r="EP1893" s="154"/>
      <c r="EQ1893" s="154"/>
      <c r="ER1893" s="154"/>
      <c r="ES1893" s="154"/>
      <c r="ET1893" s="154"/>
      <c r="EU1893" s="154"/>
      <c r="EV1893" s="154"/>
    </row>
    <row r="1894" spans="32:152" ht="12.75">
      <c r="AF1894" s="154"/>
      <c r="AG1894" s="154"/>
      <c r="AH1894" s="154"/>
      <c r="AI1894" s="154"/>
      <c r="AJ1894" s="154"/>
      <c r="AK1894" s="154"/>
      <c r="AL1894" s="154"/>
      <c r="AM1894" s="154"/>
      <c r="AN1894" s="154"/>
      <c r="AO1894" s="154"/>
      <c r="AP1894" s="154"/>
      <c r="AQ1894" s="154"/>
      <c r="AR1894" s="154"/>
      <c r="AS1894" s="154"/>
      <c r="AT1894" s="154"/>
      <c r="AU1894" s="154"/>
      <c r="AV1894" s="154"/>
      <c r="AW1894" s="154"/>
      <c r="AX1894" s="154"/>
      <c r="AY1894" s="154"/>
      <c r="AZ1894" s="154"/>
      <c r="BA1894" s="154"/>
      <c r="BB1894" s="154"/>
      <c r="BC1894" s="154"/>
      <c r="BD1894" s="154"/>
      <c r="BE1894" s="154"/>
      <c r="BF1894" s="154"/>
      <c r="BG1894" s="154"/>
      <c r="BH1894" s="154"/>
      <c r="BI1894" s="154"/>
      <c r="BJ1894" s="154"/>
      <c r="BK1894" s="154"/>
      <c r="BL1894" s="154"/>
      <c r="BM1894" s="154"/>
      <c r="BN1894" s="154"/>
      <c r="BO1894" s="154"/>
      <c r="BP1894" s="154"/>
      <c r="BQ1894" s="154"/>
      <c r="BR1894" s="154"/>
      <c r="BS1894" s="154"/>
      <c r="BT1894" s="154"/>
      <c r="BU1894" s="154"/>
      <c r="BV1894" s="154"/>
      <c r="BW1894" s="154"/>
      <c r="BX1894" s="154"/>
      <c r="BY1894" s="154"/>
      <c r="BZ1894" s="154"/>
      <c r="CA1894" s="154"/>
      <c r="CB1894" s="154"/>
      <c r="CC1894" s="154"/>
      <c r="CD1894" s="154"/>
      <c r="CE1894" s="154"/>
      <c r="CF1894" s="154"/>
      <c r="CG1894" s="154"/>
      <c r="CH1894" s="154"/>
      <c r="CI1894" s="154"/>
      <c r="CJ1894" s="154"/>
      <c r="CK1894" s="154"/>
      <c r="CL1894" s="154"/>
      <c r="CM1894" s="154"/>
      <c r="CN1894" s="154"/>
      <c r="CO1894" s="154"/>
      <c r="CP1894" s="154"/>
      <c r="CQ1894" s="154"/>
      <c r="CR1894" s="154"/>
      <c r="CS1894" s="154"/>
      <c r="CT1894" s="154"/>
      <c r="CU1894" s="154"/>
      <c r="CV1894" s="154"/>
      <c r="CW1894" s="154"/>
      <c r="CX1894" s="154"/>
      <c r="CY1894" s="154"/>
      <c r="CZ1894" s="154"/>
      <c r="DA1894" s="154"/>
      <c r="DB1894" s="154"/>
      <c r="DC1894" s="154"/>
      <c r="DD1894" s="154"/>
      <c r="DE1894" s="154"/>
      <c r="DF1894" s="154"/>
      <c r="DG1894" s="154"/>
      <c r="DH1894" s="154"/>
      <c r="DI1894" s="154"/>
      <c r="DJ1894" s="154"/>
      <c r="DK1894" s="154"/>
      <c r="DL1894" s="154"/>
      <c r="DM1894" s="154"/>
      <c r="DN1894" s="154"/>
      <c r="DO1894" s="154"/>
      <c r="DP1894" s="154"/>
      <c r="DQ1894" s="154"/>
      <c r="DR1894" s="154"/>
      <c r="DS1894" s="154"/>
      <c r="DT1894" s="154"/>
      <c r="DU1894" s="154"/>
      <c r="DV1894" s="154"/>
      <c r="DW1894" s="154"/>
      <c r="DX1894" s="154"/>
      <c r="DY1894" s="154"/>
      <c r="DZ1894" s="154"/>
      <c r="EA1894" s="154"/>
      <c r="EB1894" s="154"/>
      <c r="EC1894" s="154"/>
      <c r="ED1894" s="154"/>
      <c r="EE1894" s="154"/>
      <c r="EF1894" s="154"/>
      <c r="EG1894" s="154"/>
      <c r="EH1894" s="154"/>
      <c r="EI1894" s="154"/>
      <c r="EJ1894" s="154"/>
      <c r="EK1894" s="154"/>
      <c r="EL1894" s="154"/>
      <c r="EM1894" s="154"/>
      <c r="EN1894" s="154"/>
      <c r="EO1894" s="154"/>
      <c r="EP1894" s="154"/>
      <c r="EQ1894" s="154"/>
      <c r="ER1894" s="154"/>
      <c r="ES1894" s="154"/>
      <c r="ET1894" s="154"/>
      <c r="EU1894" s="154"/>
      <c r="EV1894" s="154"/>
    </row>
    <row r="1895" spans="32:152" ht="12.75">
      <c r="AF1895" s="154"/>
      <c r="AG1895" s="154"/>
      <c r="AH1895" s="154"/>
      <c r="AI1895" s="154"/>
      <c r="AJ1895" s="154"/>
      <c r="AK1895" s="154"/>
      <c r="AL1895" s="154"/>
      <c r="AM1895" s="154"/>
      <c r="AN1895" s="154"/>
      <c r="AO1895" s="154"/>
      <c r="AP1895" s="154"/>
      <c r="AQ1895" s="154"/>
      <c r="AR1895" s="154"/>
      <c r="AS1895" s="154"/>
      <c r="AT1895" s="154"/>
      <c r="AU1895" s="154"/>
      <c r="AV1895" s="154"/>
      <c r="AW1895" s="154"/>
      <c r="AX1895" s="154"/>
      <c r="AY1895" s="154"/>
      <c r="AZ1895" s="154"/>
      <c r="BA1895" s="154"/>
      <c r="BB1895" s="154"/>
      <c r="BC1895" s="154"/>
      <c r="BD1895" s="154"/>
      <c r="BE1895" s="154"/>
      <c r="BF1895" s="154"/>
      <c r="BG1895" s="154"/>
      <c r="BH1895" s="154"/>
      <c r="BI1895" s="154"/>
      <c r="BJ1895" s="154"/>
      <c r="BK1895" s="154"/>
      <c r="BL1895" s="154"/>
      <c r="BM1895" s="154"/>
      <c r="BN1895" s="154"/>
      <c r="BO1895" s="154"/>
      <c r="BP1895" s="154"/>
      <c r="BQ1895" s="154"/>
      <c r="BR1895" s="154"/>
      <c r="BS1895" s="154"/>
      <c r="BT1895" s="154"/>
      <c r="BU1895" s="154"/>
      <c r="BV1895" s="154"/>
      <c r="BW1895" s="154"/>
      <c r="BX1895" s="154"/>
      <c r="BY1895" s="154"/>
      <c r="BZ1895" s="154"/>
      <c r="CA1895" s="154"/>
      <c r="CB1895" s="154"/>
      <c r="CC1895" s="154"/>
      <c r="CD1895" s="154"/>
      <c r="CE1895" s="154"/>
      <c r="CF1895" s="154"/>
      <c r="CG1895" s="154"/>
      <c r="CH1895" s="154"/>
      <c r="CI1895" s="154"/>
      <c r="CJ1895" s="154"/>
      <c r="CK1895" s="154"/>
      <c r="CL1895" s="154"/>
      <c r="CM1895" s="154"/>
      <c r="CN1895" s="154"/>
      <c r="CO1895" s="154"/>
      <c r="CP1895" s="154"/>
      <c r="CQ1895" s="154"/>
      <c r="CR1895" s="154"/>
      <c r="CS1895" s="154"/>
      <c r="CT1895" s="154"/>
      <c r="CU1895" s="154"/>
      <c r="CV1895" s="154"/>
      <c r="CW1895" s="154"/>
      <c r="CX1895" s="154"/>
      <c r="CY1895" s="154"/>
      <c r="CZ1895" s="154"/>
      <c r="DA1895" s="154"/>
      <c r="DB1895" s="154"/>
      <c r="DC1895" s="154"/>
      <c r="DD1895" s="154"/>
      <c r="DE1895" s="154"/>
      <c r="DF1895" s="154"/>
      <c r="DG1895" s="154"/>
      <c r="DH1895" s="154"/>
      <c r="DI1895" s="154"/>
      <c r="DJ1895" s="154"/>
      <c r="DK1895" s="154"/>
      <c r="DL1895" s="154"/>
      <c r="DM1895" s="154"/>
      <c r="DN1895" s="154"/>
      <c r="DO1895" s="154"/>
      <c r="DP1895" s="154"/>
      <c r="DQ1895" s="154"/>
      <c r="DR1895" s="154"/>
      <c r="DS1895" s="154"/>
      <c r="DT1895" s="154"/>
      <c r="DU1895" s="154"/>
      <c r="DV1895" s="154"/>
      <c r="DW1895" s="154"/>
      <c r="DX1895" s="154"/>
      <c r="DY1895" s="154"/>
      <c r="DZ1895" s="154"/>
      <c r="EA1895" s="154"/>
      <c r="EB1895" s="154"/>
      <c r="EC1895" s="154"/>
      <c r="ED1895" s="154"/>
      <c r="EE1895" s="154"/>
      <c r="EF1895" s="154"/>
      <c r="EG1895" s="154"/>
      <c r="EH1895" s="154"/>
      <c r="EI1895" s="154"/>
      <c r="EJ1895" s="154"/>
      <c r="EK1895" s="154"/>
      <c r="EL1895" s="154"/>
      <c r="EM1895" s="154"/>
      <c r="EN1895" s="154"/>
      <c r="EO1895" s="154"/>
      <c r="EP1895" s="154"/>
      <c r="EQ1895" s="154"/>
      <c r="ER1895" s="154"/>
      <c r="ES1895" s="154"/>
      <c r="ET1895" s="154"/>
      <c r="EU1895" s="154"/>
      <c r="EV1895" s="154"/>
    </row>
    <row r="1896" spans="32:152" ht="12.75">
      <c r="AF1896" s="154"/>
      <c r="AG1896" s="154"/>
      <c r="AH1896" s="154"/>
      <c r="AI1896" s="154"/>
      <c r="AJ1896" s="154"/>
      <c r="AK1896" s="154"/>
      <c r="AL1896" s="154"/>
      <c r="AM1896" s="154"/>
      <c r="AN1896" s="154"/>
      <c r="AO1896" s="154"/>
      <c r="AP1896" s="154"/>
      <c r="AQ1896" s="154"/>
      <c r="AR1896" s="154"/>
      <c r="AS1896" s="154"/>
      <c r="AT1896" s="154"/>
      <c r="AU1896" s="154"/>
      <c r="AV1896" s="154"/>
      <c r="AW1896" s="154"/>
      <c r="AX1896" s="154"/>
      <c r="AY1896" s="154"/>
      <c r="AZ1896" s="154"/>
      <c r="BA1896" s="154"/>
      <c r="BB1896" s="154"/>
      <c r="BC1896" s="154"/>
      <c r="BD1896" s="154"/>
      <c r="BE1896" s="154"/>
      <c r="BF1896" s="154"/>
      <c r="BG1896" s="154"/>
      <c r="BH1896" s="154"/>
      <c r="BI1896" s="154"/>
      <c r="BJ1896" s="154"/>
      <c r="BK1896" s="154"/>
      <c r="BL1896" s="154"/>
      <c r="BM1896" s="154"/>
      <c r="BN1896" s="154"/>
      <c r="BO1896" s="154"/>
      <c r="BP1896" s="154"/>
      <c r="BQ1896" s="154"/>
      <c r="BR1896" s="154"/>
      <c r="BS1896" s="154"/>
      <c r="BT1896" s="154"/>
      <c r="BU1896" s="154"/>
      <c r="BV1896" s="154"/>
      <c r="BW1896" s="154"/>
      <c r="BX1896" s="154"/>
      <c r="BY1896" s="154"/>
      <c r="BZ1896" s="154"/>
      <c r="CA1896" s="154"/>
      <c r="CB1896" s="154"/>
      <c r="CC1896" s="154"/>
      <c r="CD1896" s="154"/>
      <c r="CE1896" s="154"/>
      <c r="CF1896" s="154"/>
      <c r="CG1896" s="154"/>
      <c r="CH1896" s="154"/>
      <c r="CI1896" s="154"/>
      <c r="CJ1896" s="154"/>
      <c r="CK1896" s="154"/>
      <c r="CL1896" s="154"/>
      <c r="CM1896" s="154"/>
      <c r="CN1896" s="154"/>
      <c r="CO1896" s="154"/>
      <c r="CP1896" s="154"/>
      <c r="CQ1896" s="154"/>
      <c r="CR1896" s="154"/>
      <c r="CS1896" s="154"/>
      <c r="CT1896" s="154"/>
      <c r="CU1896" s="154"/>
      <c r="CV1896" s="154"/>
      <c r="CW1896" s="154"/>
      <c r="CX1896" s="154"/>
      <c r="CY1896" s="154"/>
      <c r="CZ1896" s="154"/>
      <c r="DA1896" s="154"/>
      <c r="DB1896" s="154"/>
      <c r="DC1896" s="154"/>
      <c r="DD1896" s="154"/>
      <c r="DE1896" s="154"/>
      <c r="DF1896" s="154"/>
      <c r="DG1896" s="154"/>
      <c r="DH1896" s="154"/>
      <c r="DI1896" s="154"/>
      <c r="DJ1896" s="154"/>
      <c r="DK1896" s="154"/>
      <c r="DL1896" s="154"/>
      <c r="DM1896" s="154"/>
      <c r="DN1896" s="154"/>
      <c r="DO1896" s="154"/>
      <c r="DP1896" s="154"/>
      <c r="DQ1896" s="154"/>
      <c r="DR1896" s="154"/>
      <c r="DS1896" s="154"/>
      <c r="DT1896" s="154"/>
      <c r="DU1896" s="154"/>
      <c r="DV1896" s="154"/>
      <c r="DW1896" s="154"/>
      <c r="DX1896" s="154"/>
      <c r="DY1896" s="154"/>
      <c r="DZ1896" s="154"/>
      <c r="EA1896" s="154"/>
      <c r="EB1896" s="154"/>
      <c r="EC1896" s="154"/>
      <c r="ED1896" s="154"/>
      <c r="EE1896" s="154"/>
      <c r="EF1896" s="154"/>
      <c r="EG1896" s="154"/>
      <c r="EH1896" s="154"/>
      <c r="EI1896" s="154"/>
      <c r="EJ1896" s="154"/>
      <c r="EK1896" s="154"/>
      <c r="EL1896" s="154"/>
      <c r="EM1896" s="154"/>
      <c r="EN1896" s="154"/>
      <c r="EO1896" s="154"/>
      <c r="EP1896" s="154"/>
      <c r="EQ1896" s="154"/>
      <c r="ER1896" s="154"/>
      <c r="ES1896" s="154"/>
      <c r="ET1896" s="154"/>
      <c r="EU1896" s="154"/>
      <c r="EV1896" s="154"/>
    </row>
    <row r="1897" spans="32:152" ht="12.75">
      <c r="AF1897" s="154"/>
      <c r="AG1897" s="154"/>
      <c r="AH1897" s="154"/>
      <c r="AI1897" s="154"/>
      <c r="AJ1897" s="154"/>
      <c r="AK1897" s="154"/>
      <c r="AL1897" s="154"/>
      <c r="AM1897" s="154"/>
      <c r="AN1897" s="154"/>
      <c r="AO1897" s="154"/>
      <c r="AP1897" s="154"/>
      <c r="AQ1897" s="154"/>
      <c r="AR1897" s="154"/>
      <c r="AS1897" s="154"/>
      <c r="AT1897" s="154"/>
      <c r="AU1897" s="154"/>
      <c r="AV1897" s="154"/>
      <c r="AW1897" s="154"/>
      <c r="AX1897" s="154"/>
      <c r="AY1897" s="154"/>
      <c r="AZ1897" s="154"/>
      <c r="BA1897" s="154"/>
      <c r="BB1897" s="154"/>
      <c r="BC1897" s="154"/>
      <c r="BD1897" s="154"/>
      <c r="BE1897" s="154"/>
      <c r="BF1897" s="154"/>
      <c r="BG1897" s="154"/>
      <c r="BH1897" s="154"/>
      <c r="BI1897" s="154"/>
      <c r="BJ1897" s="154"/>
      <c r="BK1897" s="154"/>
      <c r="BL1897" s="154"/>
      <c r="BM1897" s="154"/>
      <c r="BN1897" s="154"/>
      <c r="BO1897" s="154"/>
      <c r="BP1897" s="154"/>
      <c r="BQ1897" s="154"/>
      <c r="BR1897" s="154"/>
      <c r="BS1897" s="154"/>
      <c r="BT1897" s="154"/>
      <c r="BU1897" s="154"/>
      <c r="BV1897" s="154"/>
      <c r="BW1897" s="154"/>
      <c r="BX1897" s="154"/>
      <c r="BY1897" s="154"/>
      <c r="BZ1897" s="154"/>
      <c r="CA1897" s="154"/>
      <c r="CB1897" s="154"/>
      <c r="CC1897" s="154"/>
      <c r="CD1897" s="154"/>
      <c r="CE1897" s="154"/>
      <c r="CF1897" s="154"/>
      <c r="CG1897" s="154"/>
      <c r="CH1897" s="154"/>
      <c r="CI1897" s="154"/>
      <c r="CJ1897" s="154"/>
      <c r="CK1897" s="154"/>
      <c r="CL1897" s="154"/>
      <c r="CM1897" s="154"/>
      <c r="CN1897" s="154"/>
      <c r="CO1897" s="154"/>
      <c r="CP1897" s="154"/>
      <c r="CQ1897" s="154"/>
      <c r="CR1897" s="154"/>
      <c r="CS1897" s="154"/>
      <c r="CT1897" s="154"/>
      <c r="CU1897" s="154"/>
      <c r="CV1897" s="154"/>
      <c r="CW1897" s="154"/>
      <c r="CX1897" s="154"/>
      <c r="CY1897" s="154"/>
      <c r="CZ1897" s="154"/>
      <c r="DA1897" s="154"/>
      <c r="DB1897" s="154"/>
      <c r="DC1897" s="154"/>
      <c r="DD1897" s="154"/>
      <c r="DE1897" s="154"/>
      <c r="DF1897" s="154"/>
      <c r="DG1897" s="154"/>
      <c r="DH1897" s="154"/>
      <c r="DI1897" s="154"/>
      <c r="DJ1897" s="154"/>
      <c r="DK1897" s="154"/>
      <c r="DL1897" s="154"/>
      <c r="DM1897" s="154"/>
      <c r="DN1897" s="154"/>
      <c r="DO1897" s="154"/>
      <c r="DP1897" s="154"/>
      <c r="DQ1897" s="154"/>
      <c r="DR1897" s="154"/>
      <c r="DS1897" s="154"/>
      <c r="DT1897" s="154"/>
      <c r="DU1897" s="154"/>
      <c r="DV1897" s="154"/>
      <c r="DW1897" s="154"/>
      <c r="DX1897" s="154"/>
      <c r="DY1897" s="154"/>
      <c r="DZ1897" s="154"/>
      <c r="EA1897" s="154"/>
      <c r="EB1897" s="154"/>
      <c r="EC1897" s="154"/>
      <c r="ED1897" s="154"/>
      <c r="EE1897" s="154"/>
      <c r="EF1897" s="154"/>
      <c r="EG1897" s="154"/>
      <c r="EH1897" s="154"/>
      <c r="EI1897" s="154"/>
      <c r="EJ1897" s="154"/>
      <c r="EK1897" s="154"/>
      <c r="EL1897" s="154"/>
      <c r="EM1897" s="154"/>
      <c r="EN1897" s="154"/>
      <c r="EO1897" s="154"/>
      <c r="EP1897" s="154"/>
      <c r="EQ1897" s="154"/>
      <c r="ER1897" s="154"/>
      <c r="ES1897" s="154"/>
      <c r="ET1897" s="154"/>
      <c r="EU1897" s="154"/>
      <c r="EV1897" s="154"/>
    </row>
    <row r="1898" spans="32:152" ht="12.75">
      <c r="AF1898" s="154"/>
      <c r="AG1898" s="154"/>
      <c r="AH1898" s="154"/>
      <c r="AI1898" s="154"/>
      <c r="AJ1898" s="154"/>
      <c r="AK1898" s="154"/>
      <c r="AL1898" s="154"/>
      <c r="AM1898" s="154"/>
      <c r="AN1898" s="154"/>
      <c r="AO1898" s="154"/>
      <c r="AP1898" s="154"/>
      <c r="AQ1898" s="154"/>
      <c r="AR1898" s="154"/>
      <c r="AS1898" s="154"/>
      <c r="AT1898" s="154"/>
      <c r="AU1898" s="154"/>
      <c r="AV1898" s="154"/>
      <c r="AW1898" s="154"/>
      <c r="AX1898" s="154"/>
      <c r="AY1898" s="154"/>
      <c r="AZ1898" s="154"/>
      <c r="BA1898" s="154"/>
      <c r="BB1898" s="154"/>
      <c r="BC1898" s="154"/>
      <c r="BD1898" s="154"/>
      <c r="BE1898" s="154"/>
      <c r="BF1898" s="154"/>
      <c r="BG1898" s="154"/>
      <c r="BH1898" s="154"/>
      <c r="BI1898" s="154"/>
      <c r="BJ1898" s="154"/>
      <c r="BK1898" s="154"/>
      <c r="BL1898" s="154"/>
      <c r="BM1898" s="154"/>
      <c r="BN1898" s="154"/>
      <c r="BO1898" s="154"/>
      <c r="BP1898" s="154"/>
      <c r="BQ1898" s="154"/>
      <c r="BR1898" s="154"/>
      <c r="BS1898" s="154"/>
      <c r="BT1898" s="154"/>
      <c r="BU1898" s="154"/>
      <c r="BV1898" s="154"/>
      <c r="BW1898" s="154"/>
      <c r="BX1898" s="154"/>
      <c r="BY1898" s="154"/>
      <c r="BZ1898" s="154"/>
      <c r="CA1898" s="154"/>
      <c r="CB1898" s="154"/>
      <c r="CC1898" s="154"/>
      <c r="CD1898" s="154"/>
      <c r="CE1898" s="154"/>
      <c r="CF1898" s="154"/>
      <c r="CG1898" s="154"/>
      <c r="CH1898" s="154"/>
      <c r="CI1898" s="154"/>
      <c r="CJ1898" s="154"/>
      <c r="CK1898" s="154"/>
      <c r="CL1898" s="154"/>
      <c r="CM1898" s="154"/>
      <c r="CN1898" s="154"/>
      <c r="CO1898" s="154"/>
      <c r="CP1898" s="154"/>
      <c r="CQ1898" s="154"/>
      <c r="CR1898" s="154"/>
      <c r="CS1898" s="154"/>
      <c r="CT1898" s="154"/>
      <c r="CU1898" s="154"/>
      <c r="CV1898" s="154"/>
      <c r="CW1898" s="154"/>
      <c r="CX1898" s="154"/>
      <c r="CY1898" s="154"/>
      <c r="CZ1898" s="154"/>
      <c r="DA1898" s="154"/>
      <c r="DB1898" s="154"/>
      <c r="DC1898" s="154"/>
      <c r="DD1898" s="154"/>
      <c r="DE1898" s="154"/>
      <c r="DF1898" s="154"/>
      <c r="DG1898" s="154"/>
      <c r="DH1898" s="154"/>
      <c r="DI1898" s="154"/>
      <c r="DJ1898" s="154"/>
      <c r="DK1898" s="154"/>
      <c r="DL1898" s="154"/>
      <c r="DM1898" s="154"/>
      <c r="DN1898" s="154"/>
      <c r="DO1898" s="154"/>
      <c r="DP1898" s="154"/>
      <c r="DQ1898" s="154"/>
      <c r="DR1898" s="154"/>
      <c r="DS1898" s="154"/>
      <c r="DT1898" s="154"/>
      <c r="DU1898" s="154"/>
      <c r="DV1898" s="154"/>
      <c r="DW1898" s="154"/>
      <c r="DX1898" s="154"/>
      <c r="DY1898" s="154"/>
      <c r="DZ1898" s="154"/>
      <c r="EA1898" s="154"/>
      <c r="EB1898" s="154"/>
      <c r="EC1898" s="154"/>
      <c r="ED1898" s="154"/>
      <c r="EE1898" s="154"/>
      <c r="EF1898" s="154"/>
      <c r="EG1898" s="154"/>
      <c r="EH1898" s="154"/>
      <c r="EI1898" s="154"/>
      <c r="EJ1898" s="154"/>
      <c r="EK1898" s="154"/>
      <c r="EL1898" s="154"/>
      <c r="EM1898" s="154"/>
      <c r="EN1898" s="154"/>
      <c r="EO1898" s="154"/>
      <c r="EP1898" s="154"/>
      <c r="EQ1898" s="154"/>
      <c r="ER1898" s="154"/>
      <c r="ES1898" s="154"/>
      <c r="ET1898" s="154"/>
      <c r="EU1898" s="154"/>
      <c r="EV1898" s="154"/>
    </row>
    <row r="1899" spans="32:152" ht="12.75">
      <c r="AF1899" s="154"/>
      <c r="AG1899" s="154"/>
      <c r="AH1899" s="154"/>
      <c r="AI1899" s="154"/>
      <c r="AJ1899" s="154"/>
      <c r="AK1899" s="154"/>
      <c r="AL1899" s="154"/>
      <c r="AM1899" s="154"/>
      <c r="AN1899" s="154"/>
      <c r="AO1899" s="154"/>
      <c r="AP1899" s="154"/>
      <c r="AQ1899" s="154"/>
      <c r="AR1899" s="154"/>
      <c r="AS1899" s="154"/>
      <c r="AT1899" s="154"/>
      <c r="AU1899" s="154"/>
      <c r="AV1899" s="154"/>
      <c r="AW1899" s="154"/>
      <c r="AX1899" s="154"/>
      <c r="AY1899" s="154"/>
      <c r="AZ1899" s="154"/>
      <c r="BA1899" s="154"/>
      <c r="BB1899" s="154"/>
      <c r="BC1899" s="154"/>
      <c r="BD1899" s="154"/>
      <c r="BE1899" s="154"/>
      <c r="BF1899" s="154"/>
      <c r="BG1899" s="154"/>
      <c r="BH1899" s="154"/>
      <c r="BI1899" s="154"/>
      <c r="BJ1899" s="154"/>
      <c r="BK1899" s="154"/>
      <c r="BL1899" s="154"/>
      <c r="BM1899" s="154"/>
      <c r="BN1899" s="154"/>
      <c r="BO1899" s="154"/>
      <c r="BP1899" s="154"/>
      <c r="BQ1899" s="154"/>
      <c r="BR1899" s="154"/>
      <c r="BS1899" s="154"/>
      <c r="BT1899" s="154"/>
      <c r="BU1899" s="154"/>
      <c r="BV1899" s="154"/>
      <c r="BW1899" s="154"/>
      <c r="BX1899" s="154"/>
      <c r="BY1899" s="154"/>
      <c r="BZ1899" s="154"/>
      <c r="CA1899" s="154"/>
      <c r="CB1899" s="154"/>
      <c r="CC1899" s="154"/>
      <c r="CD1899" s="154"/>
      <c r="CE1899" s="154"/>
      <c r="CF1899" s="154"/>
      <c r="CG1899" s="154"/>
      <c r="CH1899" s="154"/>
      <c r="CI1899" s="154"/>
      <c r="CJ1899" s="154"/>
      <c r="CK1899" s="154"/>
      <c r="CL1899" s="154"/>
      <c r="CM1899" s="154"/>
      <c r="CN1899" s="154"/>
      <c r="CO1899" s="154"/>
      <c r="CP1899" s="154"/>
      <c r="CQ1899" s="154"/>
      <c r="CR1899" s="154"/>
      <c r="CS1899" s="154"/>
      <c r="CT1899" s="154"/>
      <c r="CU1899" s="154"/>
      <c r="CV1899" s="154"/>
      <c r="CW1899" s="154"/>
      <c r="CX1899" s="154"/>
      <c r="CY1899" s="154"/>
      <c r="CZ1899" s="154"/>
      <c r="DA1899" s="154"/>
      <c r="DB1899" s="154"/>
      <c r="DC1899" s="154"/>
      <c r="DD1899" s="154"/>
      <c r="DE1899" s="154"/>
      <c r="DF1899" s="154"/>
      <c r="DG1899" s="154"/>
      <c r="DH1899" s="154"/>
      <c r="DI1899" s="154"/>
      <c r="DJ1899" s="154"/>
      <c r="DK1899" s="154"/>
      <c r="DL1899" s="154"/>
      <c r="DM1899" s="154"/>
      <c r="DN1899" s="154"/>
      <c r="DO1899" s="154"/>
      <c r="DP1899" s="154"/>
      <c r="DQ1899" s="154"/>
      <c r="DR1899" s="154"/>
      <c r="DS1899" s="154"/>
      <c r="DT1899" s="154"/>
      <c r="DU1899" s="154"/>
      <c r="DV1899" s="154"/>
      <c r="DW1899" s="154"/>
      <c r="DX1899" s="154"/>
      <c r="DY1899" s="154"/>
      <c r="DZ1899" s="154"/>
      <c r="EA1899" s="154"/>
      <c r="EB1899" s="154"/>
      <c r="EC1899" s="154"/>
      <c r="ED1899" s="154"/>
      <c r="EE1899" s="154"/>
      <c r="EF1899" s="154"/>
      <c r="EG1899" s="154"/>
      <c r="EH1899" s="154"/>
      <c r="EI1899" s="154"/>
      <c r="EJ1899" s="154"/>
      <c r="EK1899" s="154"/>
      <c r="EL1899" s="154"/>
      <c r="EM1899" s="154"/>
      <c r="EN1899" s="154"/>
      <c r="EO1899" s="154"/>
      <c r="EP1899" s="154"/>
      <c r="EQ1899" s="154"/>
      <c r="ER1899" s="154"/>
      <c r="ES1899" s="154"/>
      <c r="ET1899" s="154"/>
      <c r="EU1899" s="154"/>
      <c r="EV1899" s="154"/>
    </row>
    <row r="1900" spans="32:152" ht="12.75">
      <c r="AF1900" s="154"/>
      <c r="AG1900" s="154"/>
      <c r="AH1900" s="154"/>
      <c r="AI1900" s="154"/>
      <c r="AJ1900" s="154"/>
      <c r="AK1900" s="154"/>
      <c r="AL1900" s="154"/>
      <c r="AM1900" s="154"/>
      <c r="AN1900" s="154"/>
      <c r="AO1900" s="154"/>
      <c r="AP1900" s="154"/>
      <c r="AQ1900" s="154"/>
      <c r="AR1900" s="154"/>
      <c r="AS1900" s="154"/>
      <c r="AT1900" s="154"/>
      <c r="AU1900" s="154"/>
      <c r="AV1900" s="154"/>
      <c r="AW1900" s="154"/>
      <c r="AX1900" s="154"/>
      <c r="AY1900" s="154"/>
      <c r="AZ1900" s="154"/>
      <c r="BA1900" s="154"/>
      <c r="BB1900" s="154"/>
      <c r="BC1900" s="154"/>
      <c r="BD1900" s="154"/>
      <c r="BE1900" s="154"/>
      <c r="BF1900" s="154"/>
      <c r="BG1900" s="154"/>
      <c r="BH1900" s="154"/>
      <c r="BI1900" s="154"/>
      <c r="BJ1900" s="154"/>
      <c r="BK1900" s="154"/>
      <c r="BL1900" s="154"/>
      <c r="BM1900" s="154"/>
      <c r="BN1900" s="154"/>
      <c r="BO1900" s="154"/>
      <c r="BP1900" s="154"/>
      <c r="BQ1900" s="154"/>
      <c r="BR1900" s="154"/>
      <c r="BS1900" s="154"/>
      <c r="BT1900" s="154"/>
      <c r="BU1900" s="154"/>
      <c r="BV1900" s="154"/>
      <c r="BW1900" s="154"/>
      <c r="BX1900" s="154"/>
      <c r="BY1900" s="154"/>
      <c r="BZ1900" s="154"/>
      <c r="CA1900" s="154"/>
      <c r="CB1900" s="154"/>
      <c r="CC1900" s="154"/>
      <c r="CD1900" s="154"/>
      <c r="CE1900" s="154"/>
      <c r="CF1900" s="154"/>
      <c r="CG1900" s="154"/>
      <c r="CH1900" s="154"/>
      <c r="CI1900" s="154"/>
      <c r="CJ1900" s="154"/>
      <c r="CK1900" s="154"/>
      <c r="CL1900" s="154"/>
      <c r="CM1900" s="154"/>
      <c r="CN1900" s="154"/>
      <c r="CO1900" s="154"/>
      <c r="CP1900" s="154"/>
      <c r="CQ1900" s="154"/>
      <c r="CR1900" s="154"/>
      <c r="CS1900" s="154"/>
      <c r="CT1900" s="154"/>
      <c r="CU1900" s="154"/>
      <c r="CV1900" s="154"/>
      <c r="CW1900" s="154"/>
      <c r="CX1900" s="154"/>
      <c r="CY1900" s="154"/>
      <c r="CZ1900" s="154"/>
      <c r="DA1900" s="154"/>
      <c r="DB1900" s="154"/>
      <c r="DC1900" s="154"/>
      <c r="DD1900" s="154"/>
      <c r="DE1900" s="154"/>
      <c r="DF1900" s="154"/>
      <c r="DG1900" s="154"/>
      <c r="DH1900" s="154"/>
      <c r="DI1900" s="154"/>
      <c r="DJ1900" s="154"/>
      <c r="DK1900" s="154"/>
      <c r="DL1900" s="154"/>
      <c r="DM1900" s="154"/>
      <c r="DN1900" s="154"/>
      <c r="DO1900" s="154"/>
      <c r="DP1900" s="154"/>
      <c r="DQ1900" s="154"/>
      <c r="DR1900" s="154"/>
      <c r="DS1900" s="154"/>
      <c r="DT1900" s="154"/>
      <c r="DU1900" s="154"/>
      <c r="DV1900" s="154"/>
      <c r="DW1900" s="154"/>
      <c r="DX1900" s="154"/>
      <c r="DY1900" s="154"/>
      <c r="DZ1900" s="154"/>
      <c r="EA1900" s="154"/>
      <c r="EB1900" s="154"/>
      <c r="EC1900" s="154"/>
      <c r="ED1900" s="154"/>
      <c r="EE1900" s="154"/>
      <c r="EF1900" s="154"/>
      <c r="EG1900" s="154"/>
      <c r="EH1900" s="154"/>
      <c r="EI1900" s="154"/>
      <c r="EJ1900" s="154"/>
      <c r="EK1900" s="154"/>
      <c r="EL1900" s="154"/>
      <c r="EM1900" s="154"/>
      <c r="EN1900" s="154"/>
      <c r="EO1900" s="154"/>
      <c r="EP1900" s="154"/>
      <c r="EQ1900" s="154"/>
      <c r="ER1900" s="154"/>
      <c r="ES1900" s="154"/>
      <c r="ET1900" s="154"/>
      <c r="EU1900" s="154"/>
      <c r="EV1900" s="154"/>
    </row>
    <row r="1901" spans="32:152" ht="12.75">
      <c r="AF1901" s="154"/>
      <c r="AG1901" s="154"/>
      <c r="AH1901" s="154"/>
      <c r="AI1901" s="154"/>
      <c r="AJ1901" s="154"/>
      <c r="AK1901" s="154"/>
      <c r="AL1901" s="154"/>
      <c r="AM1901" s="154"/>
      <c r="AN1901" s="154"/>
      <c r="AO1901" s="154"/>
      <c r="AP1901" s="154"/>
      <c r="AQ1901" s="154"/>
      <c r="AR1901" s="154"/>
      <c r="AS1901" s="154"/>
      <c r="AT1901" s="154"/>
      <c r="AU1901" s="154"/>
      <c r="AV1901" s="154"/>
      <c r="AW1901" s="154"/>
      <c r="AX1901" s="154"/>
      <c r="AY1901" s="154"/>
      <c r="AZ1901" s="154"/>
      <c r="BA1901" s="154"/>
      <c r="BB1901" s="154"/>
      <c r="BC1901" s="154"/>
      <c r="BD1901" s="154"/>
      <c r="BE1901" s="154"/>
      <c r="BF1901" s="154"/>
      <c r="BG1901" s="154"/>
      <c r="BH1901" s="154"/>
      <c r="BI1901" s="154"/>
      <c r="BJ1901" s="154"/>
      <c r="BK1901" s="154"/>
      <c r="BL1901" s="154"/>
      <c r="BM1901" s="154"/>
      <c r="BN1901" s="154"/>
      <c r="BO1901" s="154"/>
      <c r="BP1901" s="154"/>
      <c r="BQ1901" s="154"/>
      <c r="BR1901" s="154"/>
      <c r="BS1901" s="154"/>
      <c r="BT1901" s="154"/>
      <c r="BU1901" s="154"/>
      <c r="BV1901" s="154"/>
      <c r="BW1901" s="154"/>
      <c r="BX1901" s="154"/>
      <c r="BY1901" s="154"/>
      <c r="BZ1901" s="154"/>
      <c r="CA1901" s="154"/>
      <c r="CB1901" s="154"/>
      <c r="CC1901" s="154"/>
      <c r="CD1901" s="154"/>
      <c r="CE1901" s="154"/>
      <c r="CF1901" s="154"/>
      <c r="CG1901" s="154"/>
      <c r="CH1901" s="154"/>
      <c r="CI1901" s="154"/>
      <c r="CJ1901" s="154"/>
      <c r="CK1901" s="154"/>
      <c r="CL1901" s="154"/>
      <c r="CM1901" s="154"/>
      <c r="CN1901" s="154"/>
      <c r="CO1901" s="154"/>
      <c r="CP1901" s="154"/>
      <c r="CQ1901" s="154"/>
      <c r="CR1901" s="154"/>
      <c r="CS1901" s="154"/>
      <c r="CT1901" s="154"/>
      <c r="CU1901" s="154"/>
      <c r="CV1901" s="154"/>
      <c r="CW1901" s="154"/>
      <c r="CX1901" s="154"/>
      <c r="CY1901" s="154"/>
      <c r="CZ1901" s="154"/>
      <c r="DA1901" s="154"/>
      <c r="DB1901" s="154"/>
      <c r="DC1901" s="154"/>
      <c r="DD1901" s="154"/>
      <c r="DE1901" s="154"/>
      <c r="DF1901" s="154"/>
      <c r="DG1901" s="154"/>
      <c r="DH1901" s="154"/>
      <c r="DI1901" s="154"/>
      <c r="DJ1901" s="154"/>
      <c r="DK1901" s="154"/>
      <c r="DL1901" s="154"/>
      <c r="DM1901" s="154"/>
      <c r="DN1901" s="154"/>
      <c r="DO1901" s="154"/>
      <c r="DP1901" s="154"/>
      <c r="DQ1901" s="154"/>
      <c r="DR1901" s="154"/>
      <c r="DS1901" s="154"/>
      <c r="DT1901" s="154"/>
      <c r="DU1901" s="154"/>
      <c r="DV1901" s="154"/>
      <c r="DW1901" s="154"/>
      <c r="DX1901" s="154"/>
      <c r="DY1901" s="154"/>
      <c r="DZ1901" s="154"/>
      <c r="EA1901" s="154"/>
      <c r="EB1901" s="154"/>
      <c r="EC1901" s="154"/>
      <c r="ED1901" s="154"/>
      <c r="EE1901" s="154"/>
      <c r="EF1901" s="154"/>
      <c r="EG1901" s="154"/>
      <c r="EH1901" s="154"/>
      <c r="EI1901" s="154"/>
      <c r="EJ1901" s="154"/>
      <c r="EK1901" s="154"/>
      <c r="EL1901" s="154"/>
      <c r="EM1901" s="154"/>
      <c r="EN1901" s="154"/>
      <c r="EO1901" s="154"/>
      <c r="EP1901" s="154"/>
      <c r="EQ1901" s="154"/>
      <c r="ER1901" s="154"/>
      <c r="ES1901" s="154"/>
      <c r="ET1901" s="154"/>
      <c r="EU1901" s="154"/>
      <c r="EV1901" s="154"/>
    </row>
    <row r="1902" spans="32:152" ht="12.75">
      <c r="AF1902" s="154"/>
      <c r="AG1902" s="154"/>
      <c r="AH1902" s="154"/>
      <c r="AI1902" s="154"/>
      <c r="AJ1902" s="154"/>
      <c r="AK1902" s="154"/>
      <c r="AL1902" s="154"/>
      <c r="AM1902" s="154"/>
      <c r="AN1902" s="154"/>
      <c r="AO1902" s="154"/>
      <c r="AP1902" s="154"/>
      <c r="AQ1902" s="154"/>
      <c r="AR1902" s="154"/>
      <c r="AS1902" s="154"/>
      <c r="AT1902" s="154"/>
      <c r="AU1902" s="154"/>
      <c r="AV1902" s="154"/>
      <c r="AW1902" s="154"/>
      <c r="AX1902" s="154"/>
      <c r="AY1902" s="154"/>
      <c r="AZ1902" s="154"/>
      <c r="BA1902" s="154"/>
      <c r="BB1902" s="154"/>
      <c r="BC1902" s="154"/>
      <c r="BD1902" s="154"/>
      <c r="BE1902" s="154"/>
      <c r="BF1902" s="154"/>
      <c r="BG1902" s="154"/>
      <c r="BH1902" s="154"/>
      <c r="BI1902" s="154"/>
      <c r="BJ1902" s="154"/>
      <c r="BK1902" s="154"/>
      <c r="BL1902" s="154"/>
      <c r="BM1902" s="154"/>
      <c r="BN1902" s="154"/>
      <c r="BO1902" s="154"/>
      <c r="BP1902" s="154"/>
      <c r="BQ1902" s="154"/>
      <c r="BR1902" s="154"/>
      <c r="BS1902" s="154"/>
      <c r="BT1902" s="154"/>
      <c r="BU1902" s="154"/>
      <c r="BV1902" s="154"/>
      <c r="BW1902" s="154"/>
      <c r="BX1902" s="154"/>
      <c r="BY1902" s="154"/>
      <c r="BZ1902" s="154"/>
      <c r="CA1902" s="154"/>
      <c r="CB1902" s="154"/>
      <c r="CC1902" s="154"/>
      <c r="CD1902" s="154"/>
      <c r="CE1902" s="154"/>
      <c r="CF1902" s="154"/>
      <c r="CG1902" s="154"/>
      <c r="CH1902" s="154"/>
      <c r="CI1902" s="154"/>
      <c r="CJ1902" s="154"/>
      <c r="CK1902" s="154"/>
      <c r="CL1902" s="154"/>
      <c r="CM1902" s="154"/>
      <c r="CN1902" s="154"/>
      <c r="CO1902" s="154"/>
      <c r="CP1902" s="154"/>
      <c r="CQ1902" s="154"/>
      <c r="CR1902" s="154"/>
      <c r="CS1902" s="154"/>
      <c r="CT1902" s="154"/>
      <c r="CU1902" s="154"/>
      <c r="CV1902" s="154"/>
      <c r="CW1902" s="154"/>
      <c r="CX1902" s="154"/>
      <c r="CY1902" s="154"/>
      <c r="CZ1902" s="154"/>
      <c r="DA1902" s="154"/>
      <c r="DB1902" s="154"/>
      <c r="DC1902" s="154"/>
      <c r="DD1902" s="154"/>
      <c r="DE1902" s="154"/>
      <c r="DF1902" s="154"/>
      <c r="DG1902" s="154"/>
      <c r="DH1902" s="154"/>
      <c r="DI1902" s="154"/>
      <c r="DJ1902" s="154"/>
      <c r="DK1902" s="154"/>
      <c r="DL1902" s="154"/>
      <c r="DM1902" s="154"/>
      <c r="DN1902" s="154"/>
      <c r="DO1902" s="154"/>
      <c r="DP1902" s="154"/>
      <c r="DQ1902" s="154"/>
      <c r="DR1902" s="154"/>
      <c r="DS1902" s="154"/>
      <c r="DT1902" s="154"/>
      <c r="DU1902" s="154"/>
      <c r="DV1902" s="154"/>
      <c r="DW1902" s="154"/>
      <c r="DX1902" s="154"/>
      <c r="DY1902" s="154"/>
      <c r="DZ1902" s="154"/>
      <c r="EA1902" s="154"/>
      <c r="EB1902" s="154"/>
      <c r="EC1902" s="154"/>
      <c r="ED1902" s="154"/>
      <c r="EE1902" s="154"/>
      <c r="EF1902" s="154"/>
      <c r="EG1902" s="154"/>
      <c r="EH1902" s="154"/>
      <c r="EI1902" s="154"/>
      <c r="EJ1902" s="154"/>
      <c r="EK1902" s="154"/>
      <c r="EL1902" s="154"/>
      <c r="EM1902" s="154"/>
      <c r="EN1902" s="154"/>
      <c r="EO1902" s="154"/>
      <c r="EP1902" s="154"/>
      <c r="EQ1902" s="154"/>
      <c r="ER1902" s="154"/>
      <c r="ES1902" s="154"/>
      <c r="ET1902" s="154"/>
      <c r="EU1902" s="154"/>
      <c r="EV1902" s="154"/>
    </row>
    <row r="1903" spans="32:152" ht="12.75">
      <c r="AF1903" s="154"/>
      <c r="AG1903" s="154"/>
      <c r="AH1903" s="154"/>
      <c r="AI1903" s="154"/>
      <c r="AJ1903" s="154"/>
      <c r="AK1903" s="154"/>
      <c r="AL1903" s="154"/>
      <c r="AM1903" s="154"/>
      <c r="AN1903" s="154"/>
      <c r="AO1903" s="154"/>
      <c r="AP1903" s="154"/>
      <c r="AQ1903" s="154"/>
      <c r="AR1903" s="154"/>
      <c r="AS1903" s="154"/>
      <c r="AT1903" s="154"/>
      <c r="AU1903" s="154"/>
      <c r="AV1903" s="154"/>
      <c r="AW1903" s="154"/>
      <c r="AX1903" s="154"/>
      <c r="AY1903" s="154"/>
      <c r="AZ1903" s="154"/>
      <c r="BA1903" s="154"/>
      <c r="BB1903" s="154"/>
      <c r="BC1903" s="154"/>
      <c r="BD1903" s="154"/>
      <c r="BE1903" s="154"/>
      <c r="BF1903" s="154"/>
      <c r="BG1903" s="154"/>
      <c r="BH1903" s="154"/>
      <c r="BI1903" s="154"/>
      <c r="BJ1903" s="154"/>
      <c r="BK1903" s="154"/>
      <c r="BL1903" s="154"/>
      <c r="BM1903" s="154"/>
      <c r="BN1903" s="154"/>
      <c r="BO1903" s="154"/>
      <c r="BP1903" s="154"/>
      <c r="BQ1903" s="154"/>
      <c r="BR1903" s="154"/>
      <c r="BS1903" s="154"/>
      <c r="BT1903" s="154"/>
      <c r="BU1903" s="154"/>
      <c r="BV1903" s="154"/>
      <c r="BW1903" s="154"/>
      <c r="BX1903" s="154"/>
      <c r="BY1903" s="154"/>
      <c r="BZ1903" s="154"/>
      <c r="CA1903" s="154"/>
      <c r="CB1903" s="154"/>
      <c r="CC1903" s="154"/>
      <c r="CD1903" s="154"/>
      <c r="CE1903" s="154"/>
      <c r="CF1903" s="154"/>
      <c r="CG1903" s="154"/>
      <c r="CH1903" s="154"/>
      <c r="CI1903" s="154"/>
      <c r="CJ1903" s="154"/>
      <c r="CK1903" s="154"/>
      <c r="CL1903" s="154"/>
      <c r="CM1903" s="154"/>
      <c r="CN1903" s="154"/>
      <c r="CO1903" s="154"/>
      <c r="CP1903" s="154"/>
      <c r="CQ1903" s="154"/>
      <c r="CR1903" s="154"/>
      <c r="CS1903" s="154"/>
      <c r="CT1903" s="154"/>
      <c r="CU1903" s="154"/>
      <c r="CV1903" s="154"/>
      <c r="CW1903" s="154"/>
      <c r="CX1903" s="154"/>
      <c r="CY1903" s="154"/>
      <c r="CZ1903" s="154"/>
      <c r="DA1903" s="154"/>
      <c r="DB1903" s="154"/>
      <c r="DC1903" s="154"/>
      <c r="DD1903" s="154"/>
      <c r="DE1903" s="154"/>
      <c r="DF1903" s="154"/>
      <c r="DG1903" s="154"/>
      <c r="DH1903" s="154"/>
      <c r="DI1903" s="154"/>
      <c r="DJ1903" s="154"/>
      <c r="DK1903" s="154"/>
      <c r="DL1903" s="154"/>
      <c r="DM1903" s="154"/>
      <c r="DN1903" s="154"/>
      <c r="DO1903" s="154"/>
      <c r="DP1903" s="154"/>
      <c r="DQ1903" s="154"/>
      <c r="DR1903" s="154"/>
      <c r="DS1903" s="154"/>
      <c r="DT1903" s="154"/>
      <c r="DU1903" s="154"/>
      <c r="DV1903" s="154"/>
      <c r="DW1903" s="154"/>
      <c r="DX1903" s="154"/>
      <c r="DY1903" s="154"/>
      <c r="DZ1903" s="154"/>
      <c r="EA1903" s="154"/>
      <c r="EB1903" s="154"/>
      <c r="EC1903" s="154"/>
      <c r="ED1903" s="154"/>
      <c r="EE1903" s="154"/>
      <c r="EF1903" s="154"/>
      <c r="EG1903" s="154"/>
      <c r="EH1903" s="154"/>
      <c r="EI1903" s="154"/>
      <c r="EJ1903" s="154"/>
      <c r="EK1903" s="154"/>
      <c r="EL1903" s="154"/>
      <c r="EM1903" s="154"/>
      <c r="EN1903" s="154"/>
      <c r="EO1903" s="154"/>
      <c r="EP1903" s="154"/>
      <c r="EQ1903" s="154"/>
      <c r="ER1903" s="154"/>
      <c r="ES1903" s="154"/>
      <c r="ET1903" s="154"/>
      <c r="EU1903" s="154"/>
      <c r="EV1903" s="154"/>
    </row>
    <row r="1904" spans="32:152" ht="12.75">
      <c r="AF1904" s="154"/>
      <c r="AG1904" s="154"/>
      <c r="AH1904" s="154"/>
      <c r="AI1904" s="154"/>
      <c r="AJ1904" s="154"/>
      <c r="AK1904" s="154"/>
      <c r="AL1904" s="154"/>
      <c r="AM1904" s="154"/>
      <c r="AN1904" s="154"/>
      <c r="AO1904" s="154"/>
      <c r="AP1904" s="154"/>
      <c r="AQ1904" s="154"/>
      <c r="AR1904" s="154"/>
      <c r="AS1904" s="154"/>
      <c r="AT1904" s="154"/>
      <c r="AU1904" s="154"/>
      <c r="AV1904" s="154"/>
      <c r="AW1904" s="154"/>
      <c r="AX1904" s="154"/>
      <c r="AY1904" s="154"/>
      <c r="AZ1904" s="154"/>
      <c r="BA1904" s="154"/>
      <c r="BB1904" s="154"/>
      <c r="BC1904" s="154"/>
      <c r="BD1904" s="154"/>
      <c r="BE1904" s="154"/>
      <c r="BF1904" s="154"/>
      <c r="BG1904" s="154"/>
      <c r="BH1904" s="154"/>
      <c r="BI1904" s="154"/>
      <c r="BJ1904" s="154"/>
      <c r="BK1904" s="154"/>
      <c r="BL1904" s="154"/>
      <c r="BM1904" s="154"/>
      <c r="BN1904" s="154"/>
      <c r="BO1904" s="154"/>
      <c r="BP1904" s="154"/>
      <c r="BQ1904" s="154"/>
      <c r="BR1904" s="154"/>
      <c r="BS1904" s="154"/>
      <c r="BT1904" s="154"/>
      <c r="BU1904" s="154"/>
      <c r="BV1904" s="154"/>
      <c r="BW1904" s="154"/>
      <c r="BX1904" s="154"/>
      <c r="BY1904" s="154"/>
      <c r="BZ1904" s="154"/>
      <c r="CA1904" s="154"/>
      <c r="CB1904" s="154"/>
      <c r="CC1904" s="154"/>
      <c r="CD1904" s="154"/>
      <c r="CE1904" s="154"/>
      <c r="CF1904" s="154"/>
      <c r="CG1904" s="154"/>
      <c r="CH1904" s="154"/>
      <c r="CI1904" s="154"/>
      <c r="CJ1904" s="154"/>
      <c r="CK1904" s="154"/>
      <c r="CL1904" s="154"/>
      <c r="CM1904" s="154"/>
      <c r="CN1904" s="154"/>
      <c r="CO1904" s="154"/>
      <c r="CP1904" s="154"/>
      <c r="CQ1904" s="154"/>
      <c r="CR1904" s="154"/>
      <c r="CS1904" s="154"/>
      <c r="CT1904" s="154"/>
      <c r="CU1904" s="154"/>
      <c r="CV1904" s="154"/>
      <c r="CW1904" s="154"/>
      <c r="CX1904" s="154"/>
      <c r="CY1904" s="154"/>
      <c r="CZ1904" s="154"/>
      <c r="DA1904" s="154"/>
      <c r="DB1904" s="154"/>
      <c r="DC1904" s="154"/>
      <c r="DD1904" s="154"/>
      <c r="DE1904" s="154"/>
      <c r="DF1904" s="154"/>
      <c r="DG1904" s="154"/>
      <c r="DH1904" s="154"/>
      <c r="DI1904" s="154"/>
      <c r="DJ1904" s="154"/>
      <c r="DK1904" s="154"/>
      <c r="DL1904" s="154"/>
      <c r="DM1904" s="154"/>
      <c r="DN1904" s="154"/>
      <c r="DO1904" s="154"/>
      <c r="DP1904" s="154"/>
      <c r="DQ1904" s="154"/>
      <c r="DR1904" s="154"/>
      <c r="DS1904" s="154"/>
      <c r="DT1904" s="154"/>
      <c r="DU1904" s="154"/>
      <c r="DV1904" s="154"/>
      <c r="DW1904" s="154"/>
      <c r="DX1904" s="154"/>
      <c r="DY1904" s="154"/>
      <c r="DZ1904" s="154"/>
      <c r="EA1904" s="154"/>
      <c r="EB1904" s="154"/>
      <c r="EC1904" s="154"/>
      <c r="ED1904" s="154"/>
      <c r="EE1904" s="154"/>
      <c r="EF1904" s="154"/>
      <c r="EG1904" s="154"/>
      <c r="EH1904" s="154"/>
      <c r="EI1904" s="154"/>
      <c r="EJ1904" s="154"/>
      <c r="EK1904" s="154"/>
      <c r="EL1904" s="154"/>
      <c r="EM1904" s="154"/>
      <c r="EN1904" s="154"/>
      <c r="EO1904" s="154"/>
      <c r="EP1904" s="154"/>
      <c r="EQ1904" s="154"/>
      <c r="ER1904" s="154"/>
      <c r="ES1904" s="154"/>
      <c r="ET1904" s="154"/>
      <c r="EU1904" s="154"/>
      <c r="EV1904" s="154"/>
    </row>
    <row r="1905" spans="32:152" ht="12.75">
      <c r="AF1905" s="154"/>
      <c r="AG1905" s="154"/>
      <c r="AH1905" s="154"/>
      <c r="AI1905" s="154"/>
      <c r="AJ1905" s="154"/>
      <c r="AK1905" s="154"/>
      <c r="AL1905" s="154"/>
      <c r="AM1905" s="154"/>
      <c r="AN1905" s="154"/>
      <c r="AO1905" s="154"/>
      <c r="AP1905" s="154"/>
      <c r="AQ1905" s="154"/>
      <c r="AR1905" s="154"/>
      <c r="AS1905" s="154"/>
      <c r="AT1905" s="154"/>
      <c r="AU1905" s="154"/>
      <c r="AV1905" s="154"/>
      <c r="AW1905" s="154"/>
      <c r="AX1905" s="154"/>
      <c r="AY1905" s="154"/>
      <c r="AZ1905" s="154"/>
      <c r="BA1905" s="154"/>
      <c r="BB1905" s="154"/>
      <c r="BC1905" s="154"/>
      <c r="BD1905" s="154"/>
      <c r="BE1905" s="154"/>
      <c r="BF1905" s="154"/>
      <c r="BG1905" s="154"/>
      <c r="BH1905" s="154"/>
      <c r="BI1905" s="154"/>
      <c r="BJ1905" s="154"/>
      <c r="BK1905" s="154"/>
      <c r="BL1905" s="154"/>
      <c r="BM1905" s="154"/>
      <c r="BN1905" s="154"/>
      <c r="BO1905" s="154"/>
      <c r="BP1905" s="154"/>
      <c r="BQ1905" s="154"/>
      <c r="BR1905" s="154"/>
      <c r="BS1905" s="154"/>
      <c r="BT1905" s="154"/>
      <c r="BU1905" s="154"/>
      <c r="BV1905" s="154"/>
      <c r="BW1905" s="154"/>
      <c r="BX1905" s="154"/>
      <c r="BY1905" s="154"/>
      <c r="BZ1905" s="154"/>
      <c r="CA1905" s="154"/>
      <c r="CB1905" s="154"/>
      <c r="CC1905" s="154"/>
      <c r="CD1905" s="154"/>
      <c r="CE1905" s="154"/>
      <c r="CF1905" s="154"/>
      <c r="CG1905" s="154"/>
      <c r="CH1905" s="154"/>
      <c r="CI1905" s="154"/>
      <c r="CJ1905" s="154"/>
      <c r="CK1905" s="154"/>
      <c r="CL1905" s="154"/>
      <c r="CM1905" s="154"/>
      <c r="CN1905" s="154"/>
      <c r="CO1905" s="154"/>
      <c r="CP1905" s="154"/>
      <c r="CQ1905" s="154"/>
      <c r="CR1905" s="154"/>
      <c r="CS1905" s="154"/>
      <c r="CT1905" s="154"/>
      <c r="CU1905" s="154"/>
      <c r="CV1905" s="154"/>
      <c r="CW1905" s="154"/>
      <c r="CX1905" s="154"/>
      <c r="CY1905" s="154"/>
      <c r="CZ1905" s="154"/>
      <c r="DA1905" s="154"/>
      <c r="DB1905" s="154"/>
      <c r="DC1905" s="154"/>
      <c r="DD1905" s="154"/>
      <c r="DE1905" s="154"/>
      <c r="DF1905" s="154"/>
      <c r="DG1905" s="154"/>
      <c r="DH1905" s="154"/>
      <c r="DI1905" s="154"/>
      <c r="DJ1905" s="154"/>
      <c r="DK1905" s="154"/>
      <c r="DL1905" s="154"/>
      <c r="DM1905" s="154"/>
      <c r="DN1905" s="154"/>
      <c r="DO1905" s="154"/>
      <c r="DP1905" s="154"/>
      <c r="DQ1905" s="154"/>
      <c r="DR1905" s="154"/>
      <c r="DS1905" s="154"/>
      <c r="DT1905" s="154"/>
      <c r="DU1905" s="154"/>
      <c r="DV1905" s="154"/>
      <c r="DW1905" s="154"/>
      <c r="DX1905" s="154"/>
      <c r="DY1905" s="154"/>
      <c r="DZ1905" s="154"/>
      <c r="EA1905" s="154"/>
      <c r="EB1905" s="154"/>
      <c r="EC1905" s="154"/>
      <c r="ED1905" s="154"/>
      <c r="EE1905" s="154"/>
      <c r="EF1905" s="154"/>
      <c r="EG1905" s="154"/>
      <c r="EH1905" s="154"/>
      <c r="EI1905" s="154"/>
      <c r="EJ1905" s="154"/>
      <c r="EK1905" s="154"/>
      <c r="EL1905" s="154"/>
      <c r="EM1905" s="154"/>
      <c r="EN1905" s="154"/>
      <c r="EO1905" s="154"/>
      <c r="EP1905" s="154"/>
      <c r="EQ1905" s="154"/>
      <c r="ER1905" s="154"/>
      <c r="ES1905" s="154"/>
      <c r="ET1905" s="154"/>
      <c r="EU1905" s="154"/>
      <c r="EV1905" s="154"/>
    </row>
    <row r="1906" spans="32:152" ht="12.75">
      <c r="AF1906" s="154"/>
      <c r="AG1906" s="154"/>
      <c r="AH1906" s="154"/>
      <c r="AI1906" s="154"/>
      <c r="AJ1906" s="154"/>
      <c r="AK1906" s="154"/>
      <c r="AL1906" s="154"/>
      <c r="AM1906" s="154"/>
      <c r="AN1906" s="154"/>
      <c r="AO1906" s="154"/>
      <c r="AP1906" s="154"/>
      <c r="AQ1906" s="154"/>
      <c r="AR1906" s="154"/>
      <c r="AS1906" s="154"/>
      <c r="AT1906" s="154"/>
      <c r="AU1906" s="154"/>
      <c r="AV1906" s="154"/>
      <c r="AW1906" s="154"/>
      <c r="AX1906" s="154"/>
      <c r="AY1906" s="154"/>
      <c r="AZ1906" s="154"/>
      <c r="BA1906" s="154"/>
      <c r="BB1906" s="154"/>
      <c r="BC1906" s="154"/>
      <c r="BD1906" s="154"/>
      <c r="BE1906" s="154"/>
      <c r="BF1906" s="154"/>
      <c r="BG1906" s="154"/>
      <c r="BH1906" s="154"/>
      <c r="BI1906" s="154"/>
      <c r="BJ1906" s="154"/>
      <c r="BK1906" s="154"/>
      <c r="BL1906" s="154"/>
      <c r="BM1906" s="154"/>
      <c r="BN1906" s="154"/>
      <c r="BO1906" s="154"/>
      <c r="BP1906" s="154"/>
      <c r="BQ1906" s="154"/>
      <c r="BR1906" s="154"/>
      <c r="BS1906" s="154"/>
      <c r="BT1906" s="154"/>
      <c r="BU1906" s="154"/>
      <c r="BV1906" s="154"/>
      <c r="BW1906" s="154"/>
      <c r="BX1906" s="154"/>
      <c r="BY1906" s="154"/>
      <c r="BZ1906" s="154"/>
      <c r="CA1906" s="154"/>
      <c r="CB1906" s="154"/>
      <c r="CC1906" s="154"/>
      <c r="CD1906" s="154"/>
      <c r="CE1906" s="154"/>
      <c r="CF1906" s="154"/>
      <c r="CG1906" s="154"/>
      <c r="CH1906" s="154"/>
      <c r="CI1906" s="154"/>
      <c r="CJ1906" s="154"/>
      <c r="CK1906" s="154"/>
      <c r="CL1906" s="154"/>
      <c r="CM1906" s="154"/>
      <c r="CN1906" s="154"/>
      <c r="CO1906" s="154"/>
      <c r="CP1906" s="154"/>
      <c r="CQ1906" s="154"/>
      <c r="CR1906" s="154"/>
      <c r="CS1906" s="154"/>
      <c r="CT1906" s="154"/>
      <c r="CU1906" s="154"/>
      <c r="CV1906" s="154"/>
      <c r="CW1906" s="154"/>
      <c r="CX1906" s="154"/>
      <c r="CY1906" s="154"/>
      <c r="CZ1906" s="154"/>
      <c r="DA1906" s="154"/>
      <c r="DB1906" s="154"/>
      <c r="DC1906" s="154"/>
      <c r="DD1906" s="154"/>
      <c r="DE1906" s="154"/>
      <c r="DF1906" s="154"/>
      <c r="DG1906" s="154"/>
      <c r="DH1906" s="154"/>
      <c r="DI1906" s="154"/>
      <c r="DJ1906" s="154"/>
      <c r="DK1906" s="154"/>
      <c r="DL1906" s="154"/>
      <c r="DM1906" s="154"/>
      <c r="DN1906" s="154"/>
      <c r="DO1906" s="154"/>
      <c r="DP1906" s="154"/>
      <c r="DQ1906" s="154"/>
      <c r="DR1906" s="154"/>
      <c r="DS1906" s="154"/>
      <c r="DT1906" s="154"/>
      <c r="DU1906" s="154"/>
      <c r="DV1906" s="154"/>
      <c r="DW1906" s="154"/>
      <c r="DX1906" s="154"/>
      <c r="DY1906" s="154"/>
      <c r="DZ1906" s="154"/>
      <c r="EA1906" s="154"/>
      <c r="EB1906" s="154"/>
      <c r="EC1906" s="154"/>
      <c r="ED1906" s="154"/>
      <c r="EE1906" s="154"/>
      <c r="EF1906" s="154"/>
      <c r="EG1906" s="154"/>
      <c r="EH1906" s="154"/>
      <c r="EI1906" s="154"/>
      <c r="EJ1906" s="154"/>
      <c r="EK1906" s="154"/>
      <c r="EL1906" s="154"/>
      <c r="EM1906" s="154"/>
      <c r="EN1906" s="154"/>
      <c r="EO1906" s="154"/>
      <c r="EP1906" s="154"/>
      <c r="EQ1906" s="154"/>
      <c r="ER1906" s="154"/>
      <c r="ES1906" s="154"/>
      <c r="ET1906" s="154"/>
      <c r="EU1906" s="154"/>
      <c r="EV1906" s="154"/>
    </row>
    <row r="1907" spans="32:152" ht="12.75">
      <c r="AF1907" s="154"/>
      <c r="AG1907" s="154"/>
      <c r="AH1907" s="154"/>
      <c r="AI1907" s="154"/>
      <c r="AJ1907" s="154"/>
      <c r="AK1907" s="154"/>
      <c r="AL1907" s="154"/>
      <c r="AM1907" s="154"/>
      <c r="AN1907" s="154"/>
      <c r="AO1907" s="154"/>
      <c r="AP1907" s="154"/>
      <c r="AQ1907" s="154"/>
      <c r="AR1907" s="154"/>
      <c r="AS1907" s="154"/>
      <c r="AT1907" s="154"/>
      <c r="AU1907" s="154"/>
      <c r="AV1907" s="154"/>
      <c r="AW1907" s="154"/>
      <c r="AX1907" s="154"/>
      <c r="AY1907" s="154"/>
      <c r="AZ1907" s="154"/>
      <c r="BA1907" s="154"/>
      <c r="BB1907" s="154"/>
      <c r="BC1907" s="154"/>
      <c r="BD1907" s="154"/>
      <c r="BE1907" s="154"/>
      <c r="BF1907" s="154"/>
      <c r="BG1907" s="154"/>
      <c r="BH1907" s="154"/>
      <c r="BI1907" s="154"/>
      <c r="BJ1907" s="154"/>
      <c r="BK1907" s="154"/>
      <c r="BL1907" s="154"/>
      <c r="BM1907" s="154"/>
      <c r="BN1907" s="154"/>
      <c r="BO1907" s="154"/>
      <c r="BP1907" s="154"/>
      <c r="BQ1907" s="154"/>
      <c r="BR1907" s="154"/>
      <c r="BS1907" s="154"/>
      <c r="BT1907" s="154"/>
      <c r="BU1907" s="154"/>
      <c r="BV1907" s="154"/>
      <c r="BW1907" s="154"/>
      <c r="BX1907" s="154"/>
      <c r="BY1907" s="154"/>
      <c r="BZ1907" s="154"/>
      <c r="CA1907" s="154"/>
      <c r="CB1907" s="154"/>
      <c r="CC1907" s="154"/>
      <c r="CD1907" s="154"/>
      <c r="CE1907" s="154"/>
      <c r="CF1907" s="154"/>
      <c r="CG1907" s="154"/>
      <c r="CH1907" s="154"/>
      <c r="CI1907" s="154"/>
      <c r="CJ1907" s="154"/>
      <c r="CK1907" s="154"/>
      <c r="CL1907" s="154"/>
      <c r="CM1907" s="154"/>
      <c r="CN1907" s="154"/>
      <c r="CO1907" s="154"/>
      <c r="CP1907" s="154"/>
      <c r="CQ1907" s="154"/>
      <c r="CR1907" s="154"/>
      <c r="CS1907" s="154"/>
      <c r="CT1907" s="154"/>
      <c r="CU1907" s="154"/>
      <c r="CV1907" s="154"/>
      <c r="CW1907" s="154"/>
      <c r="CX1907" s="154"/>
      <c r="CY1907" s="154"/>
      <c r="CZ1907" s="154"/>
      <c r="DA1907" s="154"/>
      <c r="DB1907" s="154"/>
      <c r="DC1907" s="154"/>
      <c r="DD1907" s="154"/>
      <c r="DE1907" s="154"/>
      <c r="DF1907" s="154"/>
      <c r="DG1907" s="154"/>
      <c r="DH1907" s="154"/>
      <c r="DI1907" s="154"/>
      <c r="DJ1907" s="154"/>
      <c r="DK1907" s="154"/>
      <c r="DL1907" s="154"/>
      <c r="DM1907" s="154"/>
      <c r="DN1907" s="154"/>
      <c r="DO1907" s="154"/>
      <c r="DP1907" s="154"/>
      <c r="DQ1907" s="154"/>
      <c r="DR1907" s="154"/>
      <c r="DS1907" s="154"/>
      <c r="DT1907" s="154"/>
      <c r="DU1907" s="154"/>
      <c r="DV1907" s="154"/>
      <c r="DW1907" s="154"/>
      <c r="DX1907" s="154"/>
      <c r="DY1907" s="154"/>
      <c r="DZ1907" s="154"/>
      <c r="EA1907" s="154"/>
      <c r="EB1907" s="154"/>
      <c r="EC1907" s="154"/>
      <c r="ED1907" s="154"/>
      <c r="EE1907" s="154"/>
      <c r="EF1907" s="154"/>
      <c r="EG1907" s="154"/>
      <c r="EH1907" s="154"/>
      <c r="EI1907" s="154"/>
      <c r="EJ1907" s="154"/>
      <c r="EK1907" s="154"/>
      <c r="EL1907" s="154"/>
      <c r="EM1907" s="154"/>
      <c r="EN1907" s="154"/>
      <c r="EO1907" s="154"/>
      <c r="EP1907" s="154"/>
      <c r="EQ1907" s="154"/>
      <c r="ER1907" s="154"/>
      <c r="ES1907" s="154"/>
      <c r="ET1907" s="154"/>
      <c r="EU1907" s="154"/>
      <c r="EV1907" s="154"/>
    </row>
    <row r="1908" spans="32:152" ht="12.75">
      <c r="AF1908" s="154"/>
      <c r="AG1908" s="154"/>
      <c r="AH1908" s="154"/>
      <c r="AI1908" s="154"/>
      <c r="AJ1908" s="154"/>
      <c r="AK1908" s="154"/>
      <c r="AL1908" s="154"/>
      <c r="AM1908" s="154"/>
      <c r="AN1908" s="154"/>
      <c r="AO1908" s="154"/>
      <c r="AP1908" s="154"/>
      <c r="AQ1908" s="154"/>
      <c r="AR1908" s="154"/>
      <c r="AS1908" s="154"/>
      <c r="AT1908" s="154"/>
      <c r="AU1908" s="154"/>
      <c r="AV1908" s="154"/>
      <c r="AW1908" s="154"/>
      <c r="AX1908" s="154"/>
      <c r="AY1908" s="154"/>
      <c r="AZ1908" s="154"/>
      <c r="BA1908" s="154"/>
      <c r="BB1908" s="154"/>
      <c r="BC1908" s="154"/>
      <c r="BD1908" s="154"/>
      <c r="BE1908" s="154"/>
      <c r="BF1908" s="154"/>
      <c r="BG1908" s="154"/>
      <c r="BH1908" s="154"/>
      <c r="BI1908" s="154"/>
      <c r="BJ1908" s="154"/>
      <c r="BK1908" s="154"/>
      <c r="BL1908" s="154"/>
      <c r="BM1908" s="154"/>
      <c r="BN1908" s="154"/>
      <c r="BO1908" s="154"/>
      <c r="BP1908" s="154"/>
      <c r="BQ1908" s="154"/>
      <c r="BR1908" s="154"/>
      <c r="BS1908" s="154"/>
      <c r="BT1908" s="154"/>
      <c r="BU1908" s="154"/>
      <c r="BV1908" s="154"/>
      <c r="BW1908" s="154"/>
      <c r="BX1908" s="154"/>
      <c r="BY1908" s="154"/>
      <c r="BZ1908" s="154"/>
      <c r="CA1908" s="154"/>
      <c r="CB1908" s="154"/>
      <c r="CC1908" s="154"/>
      <c r="CD1908" s="154"/>
      <c r="CE1908" s="154"/>
      <c r="CF1908" s="154"/>
      <c r="CG1908" s="154"/>
      <c r="CH1908" s="154"/>
      <c r="CI1908" s="154"/>
      <c r="CJ1908" s="154"/>
      <c r="CK1908" s="154"/>
      <c r="CL1908" s="154"/>
      <c r="CM1908" s="154"/>
      <c r="CN1908" s="154"/>
      <c r="CO1908" s="154"/>
      <c r="CP1908" s="154"/>
      <c r="CQ1908" s="154"/>
      <c r="CR1908" s="154"/>
      <c r="CS1908" s="154"/>
      <c r="CT1908" s="154"/>
      <c r="CU1908" s="154"/>
      <c r="CV1908" s="154"/>
      <c r="CW1908" s="154"/>
      <c r="CX1908" s="154"/>
      <c r="CY1908" s="154"/>
      <c r="CZ1908" s="154"/>
      <c r="DA1908" s="154"/>
      <c r="DB1908" s="154"/>
      <c r="DC1908" s="154"/>
      <c r="DD1908" s="154"/>
      <c r="DE1908" s="154"/>
      <c r="DF1908" s="154"/>
      <c r="DG1908" s="154"/>
      <c r="DH1908" s="154"/>
      <c r="DI1908" s="154"/>
      <c r="DJ1908" s="154"/>
      <c r="DK1908" s="154"/>
      <c r="DL1908" s="154"/>
      <c r="DM1908" s="154"/>
      <c r="DN1908" s="154"/>
      <c r="DO1908" s="154"/>
      <c r="DP1908" s="154"/>
      <c r="DQ1908" s="154"/>
      <c r="DR1908" s="154"/>
      <c r="DS1908" s="154"/>
      <c r="DT1908" s="154"/>
      <c r="DU1908" s="154"/>
      <c r="DV1908" s="154"/>
      <c r="DW1908" s="154"/>
      <c r="DX1908" s="154"/>
      <c r="DY1908" s="154"/>
      <c r="DZ1908" s="154"/>
      <c r="EA1908" s="154"/>
      <c r="EB1908" s="154"/>
      <c r="EC1908" s="154"/>
      <c r="ED1908" s="154"/>
      <c r="EE1908" s="154"/>
      <c r="EF1908" s="154"/>
      <c r="EG1908" s="154"/>
      <c r="EH1908" s="154"/>
      <c r="EI1908" s="154"/>
      <c r="EJ1908" s="154"/>
      <c r="EK1908" s="154"/>
      <c r="EL1908" s="154"/>
      <c r="EM1908" s="154"/>
      <c r="EN1908" s="154"/>
      <c r="EO1908" s="154"/>
      <c r="EP1908" s="154"/>
      <c r="EQ1908" s="154"/>
      <c r="ER1908" s="154"/>
      <c r="ES1908" s="154"/>
      <c r="ET1908" s="154"/>
      <c r="EU1908" s="154"/>
      <c r="EV1908" s="154"/>
    </row>
    <row r="1909" spans="32:152" ht="12.75">
      <c r="AF1909" s="154"/>
      <c r="AG1909" s="154"/>
      <c r="AH1909" s="154"/>
      <c r="AI1909" s="154"/>
      <c r="AJ1909" s="154"/>
      <c r="AK1909" s="154"/>
      <c r="AL1909" s="154"/>
      <c r="AM1909" s="154"/>
      <c r="AN1909" s="154"/>
      <c r="AO1909" s="154"/>
      <c r="AP1909" s="154"/>
      <c r="AQ1909" s="154"/>
      <c r="AR1909" s="154"/>
      <c r="AS1909" s="154"/>
      <c r="AT1909" s="154"/>
      <c r="AU1909" s="154"/>
      <c r="AV1909" s="154"/>
      <c r="AW1909" s="154"/>
      <c r="AX1909" s="154"/>
      <c r="AY1909" s="154"/>
      <c r="AZ1909" s="154"/>
      <c r="BA1909" s="154"/>
      <c r="BB1909" s="154"/>
      <c r="BC1909" s="154"/>
      <c r="BD1909" s="154"/>
      <c r="BE1909" s="154"/>
      <c r="BF1909" s="154"/>
      <c r="BG1909" s="154"/>
      <c r="BH1909" s="154"/>
      <c r="BI1909" s="154"/>
      <c r="BJ1909" s="154"/>
      <c r="BK1909" s="154"/>
      <c r="BL1909" s="154"/>
      <c r="BM1909" s="154"/>
      <c r="BN1909" s="154"/>
      <c r="BO1909" s="154"/>
      <c r="BP1909" s="154"/>
      <c r="BQ1909" s="154"/>
      <c r="BR1909" s="154"/>
      <c r="BS1909" s="154"/>
      <c r="BT1909" s="154"/>
      <c r="BU1909" s="154"/>
      <c r="BV1909" s="154"/>
      <c r="BW1909" s="154"/>
      <c r="BX1909" s="154"/>
      <c r="BY1909" s="154"/>
      <c r="BZ1909" s="154"/>
      <c r="CA1909" s="154"/>
      <c r="CB1909" s="154"/>
      <c r="CC1909" s="154"/>
      <c r="CD1909" s="154"/>
      <c r="CE1909" s="154"/>
      <c r="CF1909" s="154"/>
      <c r="CG1909" s="154"/>
      <c r="CH1909" s="154"/>
      <c r="CI1909" s="154"/>
      <c r="CJ1909" s="154"/>
      <c r="CK1909" s="154"/>
      <c r="CL1909" s="154"/>
      <c r="CM1909" s="154"/>
      <c r="CN1909" s="154"/>
      <c r="CO1909" s="154"/>
      <c r="CP1909" s="154"/>
      <c r="CQ1909" s="154"/>
      <c r="CR1909" s="154"/>
      <c r="CS1909" s="154"/>
      <c r="CT1909" s="154"/>
      <c r="CU1909" s="154"/>
      <c r="CV1909" s="154"/>
      <c r="CW1909" s="154"/>
      <c r="CX1909" s="154"/>
      <c r="CY1909" s="154"/>
      <c r="CZ1909" s="154"/>
      <c r="DA1909" s="154"/>
      <c r="DB1909" s="154"/>
      <c r="DC1909" s="154"/>
      <c r="DD1909" s="154"/>
      <c r="DE1909" s="154"/>
      <c r="DF1909" s="154"/>
      <c r="DG1909" s="154"/>
      <c r="DH1909" s="154"/>
      <c r="DI1909" s="154"/>
      <c r="DJ1909" s="154"/>
      <c r="DK1909" s="154"/>
      <c r="DL1909" s="154"/>
      <c r="DM1909" s="154"/>
      <c r="DN1909" s="154"/>
      <c r="DO1909" s="154"/>
      <c r="DP1909" s="154"/>
      <c r="DQ1909" s="154"/>
      <c r="DR1909" s="154"/>
      <c r="DS1909" s="154"/>
      <c r="DT1909" s="154"/>
      <c r="DU1909" s="154"/>
      <c r="DV1909" s="154"/>
      <c r="DW1909" s="154"/>
      <c r="DX1909" s="154"/>
      <c r="DY1909" s="154"/>
      <c r="DZ1909" s="154"/>
      <c r="EA1909" s="154"/>
      <c r="EB1909" s="154"/>
      <c r="EC1909" s="154"/>
      <c r="ED1909" s="154"/>
      <c r="EE1909" s="154"/>
      <c r="EF1909" s="154"/>
      <c r="EG1909" s="154"/>
      <c r="EH1909" s="154"/>
      <c r="EI1909" s="154"/>
      <c r="EJ1909" s="154"/>
      <c r="EK1909" s="154"/>
      <c r="EL1909" s="154"/>
      <c r="EM1909" s="154"/>
      <c r="EN1909" s="154"/>
      <c r="EO1909" s="154"/>
      <c r="EP1909" s="154"/>
      <c r="EQ1909" s="154"/>
      <c r="ER1909" s="154"/>
      <c r="ES1909" s="154"/>
      <c r="ET1909" s="154"/>
      <c r="EU1909" s="154"/>
      <c r="EV1909" s="154"/>
    </row>
    <row r="1910" spans="32:152" ht="12.75">
      <c r="AF1910" s="154"/>
      <c r="AG1910" s="154"/>
      <c r="AH1910" s="154"/>
      <c r="AI1910" s="154"/>
      <c r="AJ1910" s="154"/>
      <c r="AK1910" s="154"/>
      <c r="AL1910" s="154"/>
      <c r="AM1910" s="154"/>
      <c r="AN1910" s="154"/>
      <c r="AO1910" s="154"/>
      <c r="AP1910" s="154"/>
      <c r="AQ1910" s="154"/>
      <c r="AR1910" s="154"/>
      <c r="AS1910" s="154"/>
      <c r="AT1910" s="154"/>
      <c r="AU1910" s="154"/>
      <c r="AV1910" s="154"/>
      <c r="AW1910" s="154"/>
      <c r="AX1910" s="154"/>
      <c r="AY1910" s="154"/>
      <c r="AZ1910" s="154"/>
      <c r="BA1910" s="154"/>
      <c r="BB1910" s="154"/>
      <c r="BC1910" s="154"/>
      <c r="BD1910" s="154"/>
      <c r="BE1910" s="154"/>
      <c r="BF1910" s="154"/>
      <c r="BG1910" s="154"/>
      <c r="BH1910" s="154"/>
      <c r="BI1910" s="154"/>
      <c r="BJ1910" s="154"/>
      <c r="BK1910" s="154"/>
      <c r="BL1910" s="154"/>
      <c r="BM1910" s="154"/>
      <c r="BN1910" s="154"/>
      <c r="BO1910" s="154"/>
      <c r="BP1910" s="154"/>
      <c r="BQ1910" s="154"/>
      <c r="BR1910" s="154"/>
      <c r="BS1910" s="154"/>
      <c r="BT1910" s="154"/>
      <c r="BU1910" s="154"/>
      <c r="BV1910" s="154"/>
      <c r="BW1910" s="154"/>
      <c r="BX1910" s="154"/>
      <c r="BY1910" s="154"/>
      <c r="BZ1910" s="154"/>
      <c r="CA1910" s="154"/>
      <c r="CB1910" s="154"/>
      <c r="CC1910" s="154"/>
      <c r="CD1910" s="154"/>
      <c r="CE1910" s="154"/>
      <c r="CF1910" s="154"/>
      <c r="CG1910" s="154"/>
      <c r="CH1910" s="154"/>
      <c r="CI1910" s="154"/>
      <c r="CJ1910" s="154"/>
      <c r="CK1910" s="154"/>
      <c r="CL1910" s="154"/>
      <c r="CM1910" s="154"/>
      <c r="CN1910" s="154"/>
      <c r="CO1910" s="154"/>
      <c r="CP1910" s="154"/>
      <c r="CQ1910" s="154"/>
      <c r="CR1910" s="154"/>
      <c r="CS1910" s="154"/>
      <c r="CT1910" s="154"/>
      <c r="CU1910" s="154"/>
      <c r="CV1910" s="154"/>
      <c r="CW1910" s="154"/>
      <c r="CX1910" s="154"/>
      <c r="CY1910" s="154"/>
      <c r="CZ1910" s="154"/>
      <c r="DA1910" s="154"/>
      <c r="DB1910" s="154"/>
      <c r="DC1910" s="154"/>
      <c r="DD1910" s="154"/>
      <c r="DE1910" s="154"/>
      <c r="DF1910" s="154"/>
      <c r="DG1910" s="154"/>
      <c r="DH1910" s="154"/>
      <c r="DI1910" s="154"/>
      <c r="DJ1910" s="154"/>
      <c r="DK1910" s="154"/>
      <c r="DL1910" s="154"/>
      <c r="DM1910" s="154"/>
      <c r="DN1910" s="154"/>
      <c r="DO1910" s="154"/>
      <c r="DP1910" s="154"/>
      <c r="DQ1910" s="154"/>
      <c r="DR1910" s="154"/>
      <c r="DS1910" s="154"/>
      <c r="DT1910" s="154"/>
      <c r="DU1910" s="154"/>
      <c r="DV1910" s="154"/>
      <c r="DW1910" s="154"/>
      <c r="DX1910" s="154"/>
      <c r="DY1910" s="154"/>
      <c r="DZ1910" s="154"/>
      <c r="EA1910" s="154"/>
      <c r="EB1910" s="154"/>
      <c r="EC1910" s="154"/>
      <c r="ED1910" s="154"/>
      <c r="EE1910" s="154"/>
      <c r="EF1910" s="154"/>
      <c r="EG1910" s="154"/>
      <c r="EH1910" s="154"/>
      <c r="EI1910" s="154"/>
      <c r="EJ1910" s="154"/>
      <c r="EK1910" s="154"/>
      <c r="EL1910" s="154"/>
      <c r="EM1910" s="154"/>
      <c r="EN1910" s="154"/>
      <c r="EO1910" s="154"/>
      <c r="EP1910" s="154"/>
      <c r="EQ1910" s="154"/>
      <c r="ER1910" s="154"/>
      <c r="ES1910" s="154"/>
      <c r="ET1910" s="154"/>
      <c r="EU1910" s="154"/>
      <c r="EV1910" s="154"/>
    </row>
    <row r="1911" spans="32:152" ht="12.75">
      <c r="AF1911" s="154"/>
      <c r="AG1911" s="154"/>
      <c r="AH1911" s="154"/>
      <c r="AI1911" s="154"/>
      <c r="AJ1911" s="154"/>
      <c r="AK1911" s="154"/>
      <c r="AL1911" s="154"/>
      <c r="AM1911" s="154"/>
      <c r="AN1911" s="154"/>
      <c r="AO1911" s="154"/>
      <c r="AP1911" s="154"/>
      <c r="AQ1911" s="154"/>
      <c r="AR1911" s="154"/>
      <c r="AS1911" s="154"/>
      <c r="AT1911" s="154"/>
      <c r="AU1911" s="154"/>
      <c r="AV1911" s="154"/>
      <c r="AW1911" s="154"/>
      <c r="AX1911" s="154"/>
      <c r="AY1911" s="154"/>
      <c r="AZ1911" s="154"/>
      <c r="BA1911" s="154"/>
      <c r="BB1911" s="154"/>
      <c r="BC1911" s="154"/>
      <c r="BD1911" s="154"/>
      <c r="BE1911" s="154"/>
      <c r="BF1911" s="154"/>
      <c r="BG1911" s="154"/>
      <c r="BH1911" s="154"/>
      <c r="BI1911" s="154"/>
      <c r="BJ1911" s="154"/>
      <c r="BK1911" s="154"/>
      <c r="BL1911" s="154"/>
      <c r="BM1911" s="154"/>
      <c r="BN1911" s="154"/>
      <c r="BO1911" s="154"/>
      <c r="BP1911" s="154"/>
      <c r="BQ1911" s="154"/>
      <c r="BR1911" s="154"/>
      <c r="BS1911" s="154"/>
      <c r="BT1911" s="154"/>
      <c r="BU1911" s="154"/>
      <c r="BV1911" s="154"/>
      <c r="BW1911" s="154"/>
      <c r="BX1911" s="154"/>
      <c r="BY1911" s="154"/>
      <c r="BZ1911" s="154"/>
      <c r="CA1911" s="154"/>
      <c r="CB1911" s="154"/>
      <c r="CC1911" s="154"/>
      <c r="CD1911" s="154"/>
      <c r="CE1911" s="154"/>
      <c r="CF1911" s="154"/>
      <c r="CG1911" s="154"/>
      <c r="CH1911" s="154"/>
      <c r="CI1911" s="154"/>
      <c r="CJ1911" s="154"/>
      <c r="CK1911" s="154"/>
      <c r="CL1911" s="154"/>
      <c r="CM1911" s="154"/>
      <c r="CN1911" s="154"/>
      <c r="CO1911" s="154"/>
      <c r="CP1911" s="154"/>
      <c r="CQ1911" s="154"/>
      <c r="CR1911" s="154"/>
      <c r="CS1911" s="154"/>
      <c r="CT1911" s="154"/>
      <c r="CU1911" s="154"/>
      <c r="CV1911" s="154"/>
      <c r="CW1911" s="154"/>
      <c r="CX1911" s="154"/>
      <c r="CY1911" s="154"/>
      <c r="CZ1911" s="154"/>
      <c r="DA1911" s="154"/>
      <c r="DB1911" s="154"/>
      <c r="DC1911" s="154"/>
      <c r="DD1911" s="154"/>
      <c r="DE1911" s="154"/>
      <c r="DF1911" s="154"/>
      <c r="DG1911" s="154"/>
      <c r="DH1911" s="154"/>
      <c r="DI1911" s="154"/>
      <c r="DJ1911" s="154"/>
      <c r="DK1911" s="154"/>
      <c r="DL1911" s="154"/>
      <c r="DM1911" s="154"/>
      <c r="DN1911" s="154"/>
      <c r="DO1911" s="154"/>
      <c r="DP1911" s="154"/>
      <c r="DQ1911" s="154"/>
      <c r="DR1911" s="154"/>
      <c r="DS1911" s="154"/>
      <c r="DT1911" s="154"/>
      <c r="DU1911" s="154"/>
      <c r="DV1911" s="154"/>
      <c r="DW1911" s="154"/>
      <c r="DX1911" s="154"/>
      <c r="DY1911" s="154"/>
      <c r="DZ1911" s="154"/>
      <c r="EA1911" s="154"/>
      <c r="EB1911" s="154"/>
      <c r="EC1911" s="154"/>
      <c r="ED1911" s="154"/>
      <c r="EE1911" s="154"/>
      <c r="EF1911" s="154"/>
      <c r="EG1911" s="154"/>
      <c r="EH1911" s="154"/>
      <c r="EI1911" s="154"/>
      <c r="EJ1911" s="154"/>
      <c r="EK1911" s="154"/>
      <c r="EL1911" s="154"/>
      <c r="EM1911" s="154"/>
      <c r="EN1911" s="154"/>
      <c r="EO1911" s="154"/>
      <c r="EP1911" s="154"/>
      <c r="EQ1911" s="154"/>
      <c r="ER1911" s="154"/>
      <c r="ES1911" s="154"/>
      <c r="ET1911" s="154"/>
      <c r="EU1911" s="154"/>
      <c r="EV1911" s="154"/>
    </row>
    <row r="1912" spans="32:152" ht="12.75">
      <c r="AF1912" s="154"/>
      <c r="AG1912" s="154"/>
      <c r="AH1912" s="154"/>
      <c r="AI1912" s="154"/>
      <c r="AJ1912" s="154"/>
      <c r="AK1912" s="154"/>
      <c r="AL1912" s="154"/>
      <c r="AM1912" s="154"/>
      <c r="AN1912" s="154"/>
      <c r="AO1912" s="154"/>
      <c r="AP1912" s="154"/>
      <c r="AQ1912" s="154"/>
      <c r="AR1912" s="154"/>
      <c r="AS1912" s="154"/>
      <c r="AT1912" s="154"/>
      <c r="AU1912" s="154"/>
      <c r="AV1912" s="154"/>
      <c r="AW1912" s="154"/>
      <c r="AX1912" s="154"/>
      <c r="AY1912" s="154"/>
      <c r="AZ1912" s="154"/>
      <c r="BA1912" s="154"/>
      <c r="BB1912" s="154"/>
      <c r="BC1912" s="154"/>
      <c r="BD1912" s="154"/>
      <c r="BE1912" s="154"/>
      <c r="BF1912" s="154"/>
      <c r="BG1912" s="154"/>
      <c r="BH1912" s="154"/>
      <c r="BI1912" s="154"/>
      <c r="BJ1912" s="154"/>
      <c r="BK1912" s="154"/>
      <c r="BL1912" s="154"/>
      <c r="BM1912" s="154"/>
      <c r="BN1912" s="154"/>
      <c r="BO1912" s="154"/>
      <c r="BP1912" s="154"/>
      <c r="BQ1912" s="154"/>
      <c r="BR1912" s="154"/>
      <c r="BS1912" s="154"/>
      <c r="BT1912" s="154"/>
      <c r="BU1912" s="154"/>
      <c r="BV1912" s="154"/>
      <c r="BW1912" s="154"/>
      <c r="BX1912" s="154"/>
      <c r="BY1912" s="154"/>
      <c r="BZ1912" s="154"/>
      <c r="CA1912" s="154"/>
      <c r="CB1912" s="154"/>
      <c r="CC1912" s="154"/>
      <c r="CD1912" s="154"/>
      <c r="CE1912" s="154"/>
      <c r="CF1912" s="154"/>
      <c r="CG1912" s="154"/>
      <c r="CH1912" s="154"/>
      <c r="CI1912" s="154"/>
      <c r="CJ1912" s="154"/>
      <c r="CK1912" s="154"/>
      <c r="CL1912" s="154"/>
      <c r="CM1912" s="154"/>
      <c r="CN1912" s="154"/>
      <c r="CO1912" s="154"/>
      <c r="CP1912" s="154"/>
      <c r="CQ1912" s="154"/>
      <c r="CR1912" s="154"/>
      <c r="CS1912" s="154"/>
      <c r="CT1912" s="154"/>
      <c r="CU1912" s="154"/>
      <c r="CV1912" s="154"/>
      <c r="CW1912" s="154"/>
      <c r="CX1912" s="154"/>
      <c r="CY1912" s="154"/>
      <c r="CZ1912" s="154"/>
      <c r="DA1912" s="154"/>
      <c r="DB1912" s="154"/>
      <c r="DC1912" s="154"/>
      <c r="DD1912" s="154"/>
      <c r="DE1912" s="154"/>
      <c r="DF1912" s="154"/>
      <c r="DG1912" s="154"/>
      <c r="DH1912" s="154"/>
      <c r="DI1912" s="154"/>
      <c r="DJ1912" s="154"/>
      <c r="DK1912" s="154"/>
      <c r="DL1912" s="154"/>
      <c r="DM1912" s="154"/>
      <c r="DN1912" s="154"/>
      <c r="DO1912" s="154"/>
      <c r="DP1912" s="154"/>
      <c r="DQ1912" s="154"/>
      <c r="DR1912" s="154"/>
      <c r="DS1912" s="154"/>
      <c r="DT1912" s="154"/>
      <c r="DU1912" s="154"/>
      <c r="DV1912" s="154"/>
      <c r="DW1912" s="154"/>
      <c r="DX1912" s="154"/>
      <c r="DY1912" s="154"/>
      <c r="DZ1912" s="154"/>
      <c r="EA1912" s="154"/>
      <c r="EB1912" s="154"/>
      <c r="EC1912" s="154"/>
      <c r="ED1912" s="154"/>
      <c r="EE1912" s="154"/>
      <c r="EF1912" s="154"/>
      <c r="EG1912" s="154"/>
      <c r="EH1912" s="154"/>
      <c r="EI1912" s="154"/>
      <c r="EJ1912" s="154"/>
      <c r="EK1912" s="154"/>
      <c r="EL1912" s="154"/>
      <c r="EM1912" s="154"/>
      <c r="EN1912" s="154"/>
      <c r="EO1912" s="154"/>
      <c r="EP1912" s="154"/>
      <c r="EQ1912" s="154"/>
      <c r="ER1912" s="154"/>
      <c r="ES1912" s="154"/>
      <c r="ET1912" s="154"/>
      <c r="EU1912" s="154"/>
      <c r="EV1912" s="154"/>
    </row>
    <row r="1913" spans="32:152" ht="12.75">
      <c r="AF1913" s="154"/>
      <c r="AG1913" s="154"/>
      <c r="AH1913" s="154"/>
      <c r="AI1913" s="154"/>
      <c r="AJ1913" s="154"/>
      <c r="AK1913" s="154"/>
      <c r="AL1913" s="154"/>
      <c r="AM1913" s="154"/>
      <c r="AN1913" s="154"/>
      <c r="AO1913" s="154"/>
      <c r="AP1913" s="154"/>
      <c r="AQ1913" s="154"/>
      <c r="AR1913" s="154"/>
      <c r="AS1913" s="154"/>
      <c r="AT1913" s="154"/>
      <c r="AU1913" s="154"/>
      <c r="AV1913" s="154"/>
      <c r="AW1913" s="154"/>
      <c r="AX1913" s="154"/>
      <c r="AY1913" s="154"/>
      <c r="AZ1913" s="154"/>
      <c r="BA1913" s="154"/>
      <c r="BB1913" s="154"/>
      <c r="BC1913" s="154"/>
      <c r="BD1913" s="154"/>
      <c r="BE1913" s="154"/>
      <c r="BF1913" s="154"/>
      <c r="BG1913" s="154"/>
      <c r="BH1913" s="154"/>
      <c r="BI1913" s="154"/>
      <c r="BJ1913" s="154"/>
      <c r="BK1913" s="154"/>
      <c r="BL1913" s="154"/>
      <c r="BM1913" s="154"/>
      <c r="BN1913" s="154"/>
      <c r="BO1913" s="154"/>
      <c r="BP1913" s="154"/>
      <c r="BQ1913" s="154"/>
      <c r="BR1913" s="154"/>
      <c r="BS1913" s="154"/>
      <c r="BT1913" s="154"/>
      <c r="BU1913" s="154"/>
      <c r="BV1913" s="154"/>
      <c r="BW1913" s="154"/>
      <c r="BX1913" s="154"/>
      <c r="BY1913" s="154"/>
      <c r="BZ1913" s="154"/>
      <c r="CA1913" s="154"/>
      <c r="CB1913" s="154"/>
      <c r="CC1913" s="154"/>
      <c r="CD1913" s="154"/>
      <c r="CE1913" s="154"/>
      <c r="CF1913" s="154"/>
      <c r="CG1913" s="154"/>
      <c r="CH1913" s="154"/>
      <c r="CI1913" s="154"/>
      <c r="CJ1913" s="154"/>
      <c r="CK1913" s="154"/>
      <c r="CL1913" s="154"/>
      <c r="CM1913" s="154"/>
      <c r="CN1913" s="154"/>
      <c r="CO1913" s="154"/>
      <c r="CP1913" s="154"/>
      <c r="CQ1913" s="154"/>
      <c r="CR1913" s="154"/>
      <c r="CS1913" s="154"/>
      <c r="CT1913" s="154"/>
      <c r="CU1913" s="154"/>
      <c r="CV1913" s="154"/>
      <c r="CW1913" s="154"/>
      <c r="CX1913" s="154"/>
      <c r="CY1913" s="154"/>
      <c r="CZ1913" s="154"/>
      <c r="DA1913" s="154"/>
      <c r="DB1913" s="154"/>
      <c r="DC1913" s="154"/>
      <c r="DD1913" s="154"/>
      <c r="DE1913" s="154"/>
      <c r="DF1913" s="154"/>
      <c r="DG1913" s="154"/>
      <c r="DH1913" s="154"/>
      <c r="DI1913" s="154"/>
      <c r="DJ1913" s="154"/>
      <c r="DK1913" s="154"/>
      <c r="DL1913" s="154"/>
      <c r="DM1913" s="154"/>
      <c r="DN1913" s="154"/>
      <c r="DO1913" s="154"/>
      <c r="DP1913" s="154"/>
      <c r="DQ1913" s="154"/>
      <c r="DR1913" s="154"/>
      <c r="DS1913" s="154"/>
      <c r="DT1913" s="154"/>
      <c r="DU1913" s="154"/>
      <c r="DV1913" s="154"/>
      <c r="DW1913" s="154"/>
      <c r="DX1913" s="154"/>
      <c r="DY1913" s="154"/>
      <c r="DZ1913" s="154"/>
      <c r="EA1913" s="154"/>
      <c r="EB1913" s="154"/>
      <c r="EC1913" s="154"/>
      <c r="ED1913" s="154"/>
      <c r="EE1913" s="154"/>
      <c r="EF1913" s="154"/>
      <c r="EG1913" s="154"/>
      <c r="EH1913" s="154"/>
      <c r="EI1913" s="154"/>
      <c r="EJ1913" s="154"/>
      <c r="EK1913" s="154"/>
      <c r="EL1913" s="154"/>
      <c r="EM1913" s="154"/>
      <c r="EN1913" s="154"/>
      <c r="EO1913" s="154"/>
      <c r="EP1913" s="154"/>
      <c r="EQ1913" s="154"/>
      <c r="ER1913" s="154"/>
      <c r="ES1913" s="154"/>
      <c r="ET1913" s="154"/>
      <c r="EU1913" s="154"/>
      <c r="EV1913" s="154"/>
    </row>
    <row r="1914" spans="32:152" ht="12.75">
      <c r="AF1914" s="154"/>
      <c r="AG1914" s="154"/>
      <c r="AH1914" s="154"/>
      <c r="AI1914" s="154"/>
      <c r="AJ1914" s="154"/>
      <c r="AK1914" s="154"/>
      <c r="AL1914" s="154"/>
      <c r="AM1914" s="154"/>
      <c r="AN1914" s="154"/>
      <c r="AO1914" s="154"/>
      <c r="AP1914" s="154"/>
      <c r="AQ1914" s="154"/>
      <c r="AR1914" s="154"/>
      <c r="AS1914" s="154"/>
      <c r="AT1914" s="154"/>
      <c r="AU1914" s="154"/>
      <c r="AV1914" s="154"/>
      <c r="AW1914" s="154"/>
      <c r="AX1914" s="154"/>
      <c r="AY1914" s="154"/>
      <c r="AZ1914" s="154"/>
      <c r="BA1914" s="154"/>
      <c r="BB1914" s="154"/>
      <c r="BC1914" s="154"/>
      <c r="BD1914" s="154"/>
      <c r="BE1914" s="154"/>
      <c r="BF1914" s="154"/>
      <c r="BG1914" s="154"/>
      <c r="BH1914" s="154"/>
      <c r="BI1914" s="154"/>
      <c r="BJ1914" s="154"/>
      <c r="BK1914" s="154"/>
      <c r="BL1914" s="154"/>
      <c r="BM1914" s="154"/>
      <c r="BN1914" s="154"/>
      <c r="BO1914" s="154"/>
      <c r="BP1914" s="154"/>
      <c r="BQ1914" s="154"/>
      <c r="BR1914" s="154"/>
      <c r="BS1914" s="154"/>
      <c r="BT1914" s="154"/>
      <c r="BU1914" s="154"/>
      <c r="BV1914" s="154"/>
      <c r="BW1914" s="154"/>
      <c r="BX1914" s="154"/>
      <c r="BY1914" s="154"/>
      <c r="BZ1914" s="154"/>
      <c r="CA1914" s="154"/>
      <c r="CB1914" s="154"/>
      <c r="CC1914" s="154"/>
      <c r="CD1914" s="154"/>
      <c r="CE1914" s="154"/>
      <c r="CF1914" s="154"/>
      <c r="CG1914" s="154"/>
      <c r="CH1914" s="154"/>
      <c r="CI1914" s="154"/>
      <c r="CJ1914" s="154"/>
      <c r="CK1914" s="154"/>
      <c r="CL1914" s="154"/>
      <c r="CM1914" s="154"/>
      <c r="CN1914" s="154"/>
      <c r="CO1914" s="154"/>
      <c r="CP1914" s="154"/>
      <c r="CQ1914" s="154"/>
      <c r="CR1914" s="154"/>
      <c r="CS1914" s="154"/>
      <c r="CT1914" s="154"/>
      <c r="CU1914" s="154"/>
      <c r="CV1914" s="154"/>
      <c r="CW1914" s="154"/>
      <c r="CX1914" s="154"/>
      <c r="CY1914" s="154"/>
      <c r="CZ1914" s="154"/>
      <c r="DA1914" s="154"/>
      <c r="DB1914" s="154"/>
      <c r="DC1914" s="154"/>
      <c r="DD1914" s="154"/>
      <c r="DE1914" s="154"/>
      <c r="DF1914" s="154"/>
      <c r="DG1914" s="154"/>
      <c r="DH1914" s="154"/>
      <c r="DI1914" s="154"/>
      <c r="DJ1914" s="154"/>
      <c r="DK1914" s="154"/>
      <c r="DL1914" s="154"/>
      <c r="DM1914" s="154"/>
      <c r="DN1914" s="154"/>
      <c r="DO1914" s="154"/>
      <c r="DP1914" s="154"/>
      <c r="DQ1914" s="154"/>
      <c r="DR1914" s="154"/>
      <c r="DS1914" s="154"/>
      <c r="DT1914" s="154"/>
      <c r="DU1914" s="154"/>
      <c r="DV1914" s="154"/>
      <c r="DW1914" s="154"/>
      <c r="DX1914" s="154"/>
      <c r="DY1914" s="154"/>
      <c r="DZ1914" s="154"/>
      <c r="EA1914" s="154"/>
      <c r="EB1914" s="154"/>
      <c r="EC1914" s="154"/>
      <c r="ED1914" s="154"/>
      <c r="EE1914" s="154"/>
      <c r="EF1914" s="154"/>
      <c r="EG1914" s="154"/>
      <c r="EH1914" s="154"/>
      <c r="EI1914" s="154"/>
      <c r="EJ1914" s="154"/>
      <c r="EK1914" s="154"/>
      <c r="EL1914" s="154"/>
      <c r="EM1914" s="154"/>
      <c r="EN1914" s="154"/>
      <c r="EO1914" s="154"/>
      <c r="EP1914" s="154"/>
      <c r="EQ1914" s="154"/>
      <c r="ER1914" s="154"/>
      <c r="ES1914" s="154"/>
      <c r="ET1914" s="154"/>
      <c r="EU1914" s="154"/>
      <c r="EV1914" s="154"/>
    </row>
    <row r="1915" spans="32:152" ht="12.75">
      <c r="AF1915" s="154"/>
      <c r="AG1915" s="154"/>
      <c r="AH1915" s="154"/>
      <c r="AI1915" s="154"/>
      <c r="AJ1915" s="154"/>
      <c r="AK1915" s="154"/>
      <c r="AL1915" s="154"/>
      <c r="AM1915" s="154"/>
      <c r="AN1915" s="154"/>
      <c r="AO1915" s="154"/>
      <c r="AP1915" s="154"/>
      <c r="AQ1915" s="154"/>
      <c r="AR1915" s="154"/>
      <c r="AS1915" s="154"/>
      <c r="AT1915" s="154"/>
      <c r="AU1915" s="154"/>
      <c r="AV1915" s="154"/>
      <c r="AW1915" s="154"/>
      <c r="AX1915" s="154"/>
      <c r="AY1915" s="154"/>
      <c r="AZ1915" s="154"/>
      <c r="BA1915" s="154"/>
      <c r="BB1915" s="154"/>
      <c r="BC1915" s="154"/>
      <c r="BD1915" s="154"/>
      <c r="BE1915" s="154"/>
      <c r="BF1915" s="154"/>
      <c r="BG1915" s="154"/>
      <c r="BH1915" s="154"/>
      <c r="BI1915" s="154"/>
      <c r="BJ1915" s="154"/>
      <c r="BK1915" s="154"/>
      <c r="BL1915" s="154"/>
      <c r="BM1915" s="154"/>
      <c r="BN1915" s="154"/>
      <c r="BO1915" s="154"/>
      <c r="BP1915" s="154"/>
      <c r="BQ1915" s="154"/>
      <c r="BR1915" s="154"/>
      <c r="BS1915" s="154"/>
      <c r="BT1915" s="154"/>
      <c r="BU1915" s="154"/>
      <c r="BV1915" s="154"/>
      <c r="BW1915" s="154"/>
      <c r="BX1915" s="154"/>
      <c r="BY1915" s="154"/>
      <c r="BZ1915" s="154"/>
      <c r="CA1915" s="154"/>
      <c r="CB1915" s="154"/>
      <c r="CC1915" s="154"/>
      <c r="CD1915" s="154"/>
      <c r="CE1915" s="154"/>
      <c r="CF1915" s="154"/>
      <c r="CG1915" s="154"/>
      <c r="CH1915" s="154"/>
      <c r="CI1915" s="154"/>
      <c r="CJ1915" s="154"/>
      <c r="CK1915" s="154"/>
      <c r="CL1915" s="154"/>
      <c r="CM1915" s="154"/>
      <c r="CN1915" s="154"/>
      <c r="CO1915" s="154"/>
      <c r="CP1915" s="154"/>
      <c r="CQ1915" s="154"/>
      <c r="CR1915" s="154"/>
      <c r="CS1915" s="154"/>
      <c r="CT1915" s="154"/>
      <c r="CU1915" s="154"/>
      <c r="CV1915" s="154"/>
      <c r="CW1915" s="154"/>
      <c r="CX1915" s="154"/>
      <c r="CY1915" s="154"/>
      <c r="CZ1915" s="154"/>
      <c r="DA1915" s="154"/>
      <c r="DB1915" s="154"/>
      <c r="DC1915" s="154"/>
      <c r="DD1915" s="154"/>
      <c r="DE1915" s="154"/>
      <c r="DF1915" s="154"/>
      <c r="DG1915" s="154"/>
      <c r="DH1915" s="154"/>
      <c r="DI1915" s="154"/>
      <c r="DJ1915" s="154"/>
      <c r="DK1915" s="154"/>
      <c r="DL1915" s="154"/>
      <c r="DM1915" s="154"/>
      <c r="DN1915" s="154"/>
      <c r="DO1915" s="154"/>
      <c r="DP1915" s="154"/>
      <c r="DQ1915" s="154"/>
      <c r="DR1915" s="154"/>
      <c r="DS1915" s="154"/>
      <c r="DT1915" s="154"/>
      <c r="DU1915" s="154"/>
      <c r="DV1915" s="154"/>
      <c r="DW1915" s="154"/>
      <c r="DX1915" s="154"/>
      <c r="DY1915" s="154"/>
      <c r="DZ1915" s="154"/>
      <c r="EA1915" s="154"/>
      <c r="EB1915" s="154"/>
      <c r="EC1915" s="154"/>
      <c r="ED1915" s="154"/>
      <c r="EE1915" s="154"/>
      <c r="EF1915" s="154"/>
      <c r="EG1915" s="154"/>
      <c r="EH1915" s="154"/>
      <c r="EI1915" s="154"/>
      <c r="EJ1915" s="154"/>
      <c r="EK1915" s="154"/>
      <c r="EL1915" s="154"/>
      <c r="EM1915" s="154"/>
      <c r="EN1915" s="154"/>
      <c r="EO1915" s="154"/>
      <c r="EP1915" s="154"/>
      <c r="EQ1915" s="154"/>
      <c r="ER1915" s="154"/>
      <c r="ES1915" s="154"/>
      <c r="ET1915" s="154"/>
      <c r="EU1915" s="154"/>
      <c r="EV1915" s="154"/>
    </row>
    <row r="1916" spans="32:152" ht="12.75">
      <c r="AF1916" s="154"/>
      <c r="AG1916" s="154"/>
      <c r="AH1916" s="154"/>
      <c r="AI1916" s="154"/>
      <c r="AJ1916" s="154"/>
      <c r="AK1916" s="154"/>
      <c r="AL1916" s="154"/>
      <c r="AM1916" s="154"/>
      <c r="AN1916" s="154"/>
      <c r="AO1916" s="154"/>
      <c r="AP1916" s="154"/>
      <c r="AQ1916" s="154"/>
      <c r="AR1916" s="154"/>
      <c r="AS1916" s="154"/>
      <c r="AT1916" s="154"/>
      <c r="AU1916" s="154"/>
      <c r="AV1916" s="154"/>
      <c r="AW1916" s="154"/>
      <c r="AX1916" s="154"/>
      <c r="AY1916" s="154"/>
      <c r="AZ1916" s="154"/>
      <c r="BA1916" s="154"/>
      <c r="BB1916" s="154"/>
      <c r="BC1916" s="154"/>
      <c r="BD1916" s="154"/>
      <c r="BE1916" s="154"/>
      <c r="BF1916" s="154"/>
      <c r="BG1916" s="154"/>
      <c r="BH1916" s="154"/>
      <c r="BI1916" s="154"/>
      <c r="BJ1916" s="154"/>
      <c r="BK1916" s="154"/>
      <c r="BL1916" s="154"/>
      <c r="BM1916" s="154"/>
      <c r="BN1916" s="154"/>
      <c r="BO1916" s="154"/>
      <c r="BP1916" s="154"/>
      <c r="BQ1916" s="154"/>
      <c r="BR1916" s="154"/>
      <c r="BS1916" s="154"/>
      <c r="BT1916" s="154"/>
      <c r="BU1916" s="154"/>
      <c r="BV1916" s="154"/>
      <c r="BW1916" s="154"/>
      <c r="BX1916" s="154"/>
      <c r="BY1916" s="154"/>
      <c r="BZ1916" s="154"/>
      <c r="CA1916" s="154"/>
      <c r="CB1916" s="154"/>
      <c r="CC1916" s="154"/>
      <c r="CD1916" s="154"/>
      <c r="CE1916" s="154"/>
      <c r="CF1916" s="154"/>
      <c r="CG1916" s="154"/>
      <c r="CH1916" s="154"/>
      <c r="CI1916" s="154"/>
      <c r="CJ1916" s="154"/>
      <c r="CK1916" s="154"/>
      <c r="CL1916" s="154"/>
      <c r="CM1916" s="154"/>
      <c r="CN1916" s="154"/>
      <c r="CO1916" s="154"/>
      <c r="CP1916" s="154"/>
      <c r="CQ1916" s="154"/>
      <c r="CR1916" s="154"/>
      <c r="CS1916" s="154"/>
      <c r="CT1916" s="154"/>
      <c r="CU1916" s="154"/>
      <c r="CV1916" s="154"/>
      <c r="CW1916" s="154"/>
      <c r="CX1916" s="154"/>
      <c r="CY1916" s="154"/>
      <c r="CZ1916" s="154"/>
      <c r="DA1916" s="154"/>
      <c r="DB1916" s="154"/>
      <c r="DC1916" s="154"/>
      <c r="DD1916" s="154"/>
      <c r="DE1916" s="154"/>
      <c r="DF1916" s="154"/>
      <c r="DG1916" s="154"/>
      <c r="DH1916" s="154"/>
      <c r="DI1916" s="154"/>
      <c r="DJ1916" s="154"/>
      <c r="DK1916" s="154"/>
      <c r="DL1916" s="154"/>
      <c r="DM1916" s="154"/>
      <c r="DN1916" s="154"/>
      <c r="DO1916" s="154"/>
      <c r="DP1916" s="154"/>
      <c r="DQ1916" s="154"/>
      <c r="DR1916" s="154"/>
      <c r="DS1916" s="154"/>
      <c r="DT1916" s="154"/>
      <c r="DU1916" s="154"/>
      <c r="DV1916" s="154"/>
      <c r="DW1916" s="154"/>
      <c r="DX1916" s="154"/>
      <c r="DY1916" s="154"/>
      <c r="DZ1916" s="154"/>
      <c r="EA1916" s="154"/>
      <c r="EB1916" s="154"/>
      <c r="EC1916" s="154"/>
      <c r="ED1916" s="154"/>
      <c r="EE1916" s="154"/>
      <c r="EF1916" s="154"/>
      <c r="EG1916" s="154"/>
      <c r="EH1916" s="154"/>
      <c r="EI1916" s="154"/>
      <c r="EJ1916" s="154"/>
      <c r="EK1916" s="154"/>
      <c r="EL1916" s="154"/>
      <c r="EM1916" s="154"/>
      <c r="EN1916" s="154"/>
      <c r="EO1916" s="154"/>
      <c r="EP1916" s="154"/>
      <c r="EQ1916" s="154"/>
      <c r="ER1916" s="154"/>
      <c r="ES1916" s="154"/>
      <c r="ET1916" s="154"/>
      <c r="EU1916" s="154"/>
      <c r="EV1916" s="154"/>
    </row>
    <row r="1917" spans="32:152" ht="12.75">
      <c r="AF1917" s="154"/>
      <c r="AG1917" s="154"/>
      <c r="AH1917" s="154"/>
      <c r="AI1917" s="154"/>
      <c r="AJ1917" s="154"/>
      <c r="AK1917" s="154"/>
      <c r="AL1917" s="154"/>
      <c r="AM1917" s="154"/>
      <c r="AN1917" s="154"/>
      <c r="AO1917" s="154"/>
      <c r="AP1917" s="154"/>
      <c r="AQ1917" s="154"/>
      <c r="AR1917" s="154"/>
      <c r="AS1917" s="154"/>
      <c r="AT1917" s="154"/>
      <c r="AU1917" s="154"/>
      <c r="AV1917" s="154"/>
      <c r="AW1917" s="154"/>
      <c r="AX1917" s="154"/>
      <c r="AY1917" s="154"/>
      <c r="AZ1917" s="154"/>
      <c r="BA1917" s="154"/>
      <c r="BB1917" s="154"/>
      <c r="BC1917" s="154"/>
      <c r="BD1917" s="154"/>
      <c r="BE1917" s="154"/>
      <c r="BF1917" s="154"/>
      <c r="BG1917" s="154"/>
      <c r="BH1917" s="154"/>
      <c r="BI1917" s="154"/>
      <c r="BJ1917" s="154"/>
      <c r="BK1917" s="154"/>
      <c r="BL1917" s="154"/>
      <c r="BM1917" s="154"/>
      <c r="BN1917" s="154"/>
      <c r="BO1917" s="154"/>
      <c r="BP1917" s="154"/>
      <c r="BQ1917" s="154"/>
      <c r="BR1917" s="154"/>
      <c r="BS1917" s="154"/>
      <c r="BT1917" s="154"/>
      <c r="BU1917" s="154"/>
      <c r="BV1917" s="154"/>
      <c r="BW1917" s="154"/>
      <c r="BX1917" s="154"/>
      <c r="BY1917" s="154"/>
      <c r="BZ1917" s="154"/>
      <c r="CA1917" s="154"/>
      <c r="CB1917" s="154"/>
      <c r="CC1917" s="154"/>
      <c r="CD1917" s="154"/>
      <c r="CE1917" s="154"/>
      <c r="CF1917" s="154"/>
      <c r="CG1917" s="154"/>
      <c r="CH1917" s="154"/>
      <c r="CI1917" s="154"/>
      <c r="CJ1917" s="154"/>
      <c r="CK1917" s="154"/>
      <c r="CL1917" s="154"/>
      <c r="CM1917" s="154"/>
      <c r="CN1917" s="154"/>
      <c r="CO1917" s="154"/>
      <c r="CP1917" s="154"/>
      <c r="CQ1917" s="154"/>
      <c r="CR1917" s="154"/>
      <c r="CS1917" s="154"/>
      <c r="CT1917" s="154"/>
      <c r="CU1917" s="154"/>
      <c r="CV1917" s="154"/>
      <c r="CW1917" s="154"/>
      <c r="CX1917" s="154"/>
      <c r="CY1917" s="154"/>
      <c r="CZ1917" s="154"/>
      <c r="DA1917" s="154"/>
      <c r="DB1917" s="154"/>
      <c r="DC1917" s="154"/>
      <c r="DD1917" s="154"/>
      <c r="DE1917" s="154"/>
      <c r="DF1917" s="154"/>
      <c r="DG1917" s="154"/>
      <c r="DH1917" s="154"/>
      <c r="DI1917" s="154"/>
      <c r="DJ1917" s="154"/>
      <c r="DK1917" s="154"/>
      <c r="DL1917" s="154"/>
      <c r="DM1917" s="154"/>
      <c r="DN1917" s="154"/>
      <c r="DO1917" s="154"/>
      <c r="DP1917" s="154"/>
      <c r="DQ1917" s="154"/>
      <c r="DR1917" s="154"/>
      <c r="DS1917" s="154"/>
      <c r="DT1917" s="154"/>
      <c r="DU1917" s="154"/>
      <c r="DV1917" s="154"/>
      <c r="DW1917" s="154"/>
      <c r="DX1917" s="154"/>
      <c r="DY1917" s="154"/>
      <c r="DZ1917" s="154"/>
      <c r="EA1917" s="154"/>
      <c r="EB1917" s="154"/>
      <c r="EC1917" s="154"/>
      <c r="ED1917" s="154"/>
      <c r="EE1917" s="154"/>
      <c r="EF1917" s="154"/>
      <c r="EG1917" s="154"/>
      <c r="EH1917" s="154"/>
      <c r="EI1917" s="154"/>
      <c r="EJ1917" s="154"/>
      <c r="EK1917" s="154"/>
      <c r="EL1917" s="154"/>
      <c r="EM1917" s="154"/>
      <c r="EN1917" s="154"/>
      <c r="EO1917" s="154"/>
      <c r="EP1917" s="154"/>
      <c r="EQ1917" s="154"/>
      <c r="ER1917" s="154"/>
      <c r="ES1917" s="154"/>
      <c r="ET1917" s="154"/>
      <c r="EU1917" s="154"/>
      <c r="EV1917" s="154"/>
    </row>
    <row r="1918" spans="32:152" ht="12.75">
      <c r="AF1918" s="154"/>
      <c r="AG1918" s="154"/>
      <c r="AH1918" s="154"/>
      <c r="AI1918" s="154"/>
      <c r="AJ1918" s="154"/>
      <c r="AK1918" s="154"/>
      <c r="AL1918" s="154"/>
      <c r="AM1918" s="154"/>
      <c r="AN1918" s="154"/>
      <c r="AO1918" s="154"/>
      <c r="AP1918" s="154"/>
      <c r="AQ1918" s="154"/>
      <c r="AR1918" s="154"/>
      <c r="AS1918" s="154"/>
      <c r="AT1918" s="154"/>
      <c r="AU1918" s="154"/>
      <c r="AV1918" s="154"/>
      <c r="AW1918" s="154"/>
      <c r="AX1918" s="154"/>
      <c r="AY1918" s="154"/>
      <c r="AZ1918" s="154"/>
      <c r="BA1918" s="154"/>
      <c r="BB1918" s="154"/>
      <c r="BC1918" s="154"/>
      <c r="BD1918" s="154"/>
      <c r="BE1918" s="154"/>
      <c r="BF1918" s="154"/>
      <c r="BG1918" s="154"/>
      <c r="BH1918" s="154"/>
      <c r="BI1918" s="154"/>
      <c r="BJ1918" s="154"/>
      <c r="BK1918" s="154"/>
      <c r="BL1918" s="154"/>
      <c r="BM1918" s="154"/>
      <c r="BN1918" s="154"/>
      <c r="BO1918" s="154"/>
      <c r="BP1918" s="154"/>
      <c r="BQ1918" s="154"/>
      <c r="BR1918" s="154"/>
      <c r="BS1918" s="154"/>
      <c r="BT1918" s="154"/>
      <c r="BU1918" s="154"/>
      <c r="BV1918" s="154"/>
      <c r="BW1918" s="154"/>
      <c r="BX1918" s="154"/>
      <c r="BY1918" s="154"/>
      <c r="BZ1918" s="154"/>
      <c r="CA1918" s="154"/>
      <c r="CB1918" s="154"/>
      <c r="CC1918" s="154"/>
      <c r="CD1918" s="154"/>
      <c r="CE1918" s="154"/>
      <c r="CF1918" s="154"/>
      <c r="CG1918" s="154"/>
      <c r="CH1918" s="154"/>
      <c r="CI1918" s="154"/>
      <c r="CJ1918" s="154"/>
      <c r="CK1918" s="154"/>
      <c r="CL1918" s="154"/>
      <c r="CM1918" s="154"/>
      <c r="CN1918" s="154"/>
      <c r="CO1918" s="154"/>
      <c r="CP1918" s="154"/>
      <c r="CQ1918" s="154"/>
      <c r="CR1918" s="154"/>
      <c r="CS1918" s="154"/>
      <c r="CT1918" s="154"/>
      <c r="CU1918" s="154"/>
      <c r="CV1918" s="154"/>
      <c r="CW1918" s="154"/>
      <c r="CX1918" s="154"/>
      <c r="CY1918" s="154"/>
      <c r="CZ1918" s="154"/>
      <c r="DA1918" s="154"/>
      <c r="DB1918" s="154"/>
      <c r="DC1918" s="154"/>
      <c r="DD1918" s="154"/>
      <c r="DE1918" s="154"/>
      <c r="DF1918" s="154"/>
      <c r="DG1918" s="154"/>
      <c r="DH1918" s="154"/>
      <c r="DI1918" s="154"/>
      <c r="DJ1918" s="154"/>
      <c r="DK1918" s="154"/>
      <c r="DL1918" s="154"/>
      <c r="DM1918" s="154"/>
      <c r="DN1918" s="154"/>
      <c r="DO1918" s="154"/>
      <c r="DP1918" s="154"/>
      <c r="DQ1918" s="154"/>
      <c r="DR1918" s="154"/>
      <c r="DS1918" s="154"/>
      <c r="DT1918" s="154"/>
      <c r="DU1918" s="154"/>
      <c r="DV1918" s="154"/>
      <c r="DW1918" s="154"/>
      <c r="DX1918" s="154"/>
      <c r="DY1918" s="154"/>
      <c r="DZ1918" s="154"/>
      <c r="EA1918" s="154"/>
      <c r="EB1918" s="154"/>
      <c r="EC1918" s="154"/>
      <c r="ED1918" s="154"/>
      <c r="EE1918" s="154"/>
      <c r="EF1918" s="154"/>
      <c r="EG1918" s="154"/>
      <c r="EH1918" s="154"/>
      <c r="EI1918" s="154"/>
      <c r="EJ1918" s="154"/>
      <c r="EK1918" s="154"/>
      <c r="EL1918" s="154"/>
      <c r="EM1918" s="154"/>
      <c r="EN1918" s="154"/>
      <c r="EO1918" s="154"/>
      <c r="EP1918" s="154"/>
      <c r="EQ1918" s="154"/>
      <c r="ER1918" s="154"/>
      <c r="ES1918" s="154"/>
      <c r="ET1918" s="154"/>
      <c r="EU1918" s="154"/>
      <c r="EV1918" s="154"/>
    </row>
    <row r="1919" spans="32:152" ht="12.75">
      <c r="AF1919" s="154"/>
      <c r="AG1919" s="154"/>
      <c r="AH1919" s="154"/>
      <c r="AI1919" s="154"/>
      <c r="AJ1919" s="154"/>
      <c r="AK1919" s="154"/>
      <c r="AL1919" s="154"/>
      <c r="AM1919" s="154"/>
      <c r="AN1919" s="154"/>
      <c r="AO1919" s="154"/>
      <c r="AP1919" s="154"/>
      <c r="AQ1919" s="154"/>
      <c r="AR1919" s="154"/>
      <c r="AS1919" s="154"/>
      <c r="AT1919" s="154"/>
      <c r="AU1919" s="154"/>
      <c r="AV1919" s="154"/>
      <c r="AW1919" s="154"/>
      <c r="AX1919" s="154"/>
      <c r="AY1919" s="154"/>
      <c r="AZ1919" s="154"/>
      <c r="BA1919" s="154"/>
      <c r="BB1919" s="154"/>
      <c r="BC1919" s="154"/>
      <c r="BD1919" s="154"/>
      <c r="BE1919" s="154"/>
      <c r="BF1919" s="154"/>
      <c r="BG1919" s="154"/>
      <c r="BH1919" s="154"/>
      <c r="BI1919" s="154"/>
      <c r="BJ1919" s="154"/>
      <c r="BK1919" s="154"/>
      <c r="BL1919" s="154"/>
      <c r="BM1919" s="154"/>
      <c r="BN1919" s="154"/>
      <c r="BO1919" s="154"/>
      <c r="BP1919" s="154"/>
      <c r="BQ1919" s="154"/>
      <c r="BR1919" s="154"/>
      <c r="BS1919" s="154"/>
      <c r="BT1919" s="154"/>
      <c r="BU1919" s="154"/>
      <c r="BV1919" s="154"/>
      <c r="BW1919" s="154"/>
      <c r="BX1919" s="154"/>
      <c r="BY1919" s="154"/>
      <c r="BZ1919" s="154"/>
      <c r="CA1919" s="154"/>
      <c r="CB1919" s="154"/>
      <c r="CC1919" s="154"/>
      <c r="CD1919" s="154"/>
      <c r="CE1919" s="154"/>
      <c r="CF1919" s="154"/>
      <c r="CG1919" s="154"/>
      <c r="CH1919" s="154"/>
      <c r="CI1919" s="154"/>
      <c r="CJ1919" s="154"/>
      <c r="CK1919" s="154"/>
      <c r="CL1919" s="154"/>
      <c r="CM1919" s="154"/>
      <c r="CN1919" s="154"/>
      <c r="CO1919" s="154"/>
      <c r="CP1919" s="154"/>
      <c r="CQ1919" s="154"/>
      <c r="CR1919" s="154"/>
      <c r="CS1919" s="154"/>
      <c r="CT1919" s="154"/>
      <c r="CU1919" s="154"/>
      <c r="CV1919" s="154"/>
      <c r="CW1919" s="154"/>
      <c r="CX1919" s="154"/>
      <c r="CY1919" s="154"/>
      <c r="CZ1919" s="154"/>
      <c r="DA1919" s="154"/>
      <c r="DB1919" s="154"/>
      <c r="DC1919" s="154"/>
      <c r="DD1919" s="154"/>
      <c r="DE1919" s="154"/>
      <c r="DF1919" s="154"/>
      <c r="DG1919" s="154"/>
      <c r="DH1919" s="154"/>
      <c r="DI1919" s="154"/>
      <c r="DJ1919" s="154"/>
      <c r="DK1919" s="154"/>
      <c r="DL1919" s="154"/>
      <c r="DM1919" s="154"/>
      <c r="DN1919" s="154"/>
      <c r="DO1919" s="154"/>
      <c r="DP1919" s="154"/>
      <c r="DQ1919" s="154"/>
      <c r="DR1919" s="154"/>
      <c r="DS1919" s="154"/>
      <c r="DT1919" s="154"/>
      <c r="DU1919" s="154"/>
      <c r="DV1919" s="154"/>
      <c r="DW1919" s="154"/>
      <c r="DX1919" s="154"/>
      <c r="DY1919" s="154"/>
      <c r="DZ1919" s="154"/>
      <c r="EA1919" s="154"/>
      <c r="EB1919" s="154"/>
      <c r="EC1919" s="154"/>
      <c r="ED1919" s="154"/>
      <c r="EE1919" s="154"/>
      <c r="EF1919" s="154"/>
      <c r="EG1919" s="154"/>
      <c r="EH1919" s="154"/>
      <c r="EI1919" s="154"/>
      <c r="EJ1919" s="154"/>
      <c r="EK1919" s="154"/>
      <c r="EL1919" s="154"/>
      <c r="EM1919" s="154"/>
      <c r="EN1919" s="154"/>
      <c r="EO1919" s="154"/>
      <c r="EP1919" s="154"/>
      <c r="EQ1919" s="154"/>
      <c r="ER1919" s="154"/>
      <c r="ES1919" s="154"/>
      <c r="ET1919" s="154"/>
      <c r="EU1919" s="154"/>
      <c r="EV1919" s="154"/>
    </row>
    <row r="1920" spans="32:152" ht="12.75">
      <c r="AF1920" s="154"/>
      <c r="AG1920" s="154"/>
      <c r="AH1920" s="154"/>
      <c r="AI1920" s="154"/>
      <c r="AJ1920" s="154"/>
      <c r="AK1920" s="154"/>
      <c r="AL1920" s="154"/>
      <c r="AM1920" s="154"/>
      <c r="AN1920" s="154"/>
      <c r="AO1920" s="154"/>
      <c r="AP1920" s="154"/>
      <c r="AQ1920" s="154"/>
      <c r="AR1920" s="154"/>
      <c r="AS1920" s="154"/>
      <c r="AT1920" s="154"/>
      <c r="AU1920" s="154"/>
      <c r="AV1920" s="154"/>
      <c r="AW1920" s="154"/>
      <c r="AX1920" s="154"/>
      <c r="AY1920" s="154"/>
      <c r="AZ1920" s="154"/>
      <c r="BA1920" s="154"/>
      <c r="BB1920" s="154"/>
      <c r="BC1920" s="154"/>
      <c r="BD1920" s="154"/>
      <c r="BE1920" s="154"/>
      <c r="BF1920" s="154"/>
      <c r="BG1920" s="154"/>
      <c r="BH1920" s="154"/>
      <c r="BI1920" s="154"/>
      <c r="BJ1920" s="154"/>
      <c r="BK1920" s="154"/>
      <c r="BL1920" s="154"/>
      <c r="BM1920" s="154"/>
      <c r="BN1920" s="154"/>
      <c r="BO1920" s="154"/>
      <c r="BP1920" s="154"/>
      <c r="BQ1920" s="154"/>
      <c r="BR1920" s="154"/>
      <c r="BS1920" s="154"/>
      <c r="BT1920" s="154"/>
      <c r="BU1920" s="154"/>
      <c r="BV1920" s="154"/>
      <c r="BW1920" s="154"/>
      <c r="BX1920" s="154"/>
      <c r="BY1920" s="154"/>
      <c r="BZ1920" s="154"/>
      <c r="CA1920" s="154"/>
      <c r="CB1920" s="154"/>
      <c r="CC1920" s="154"/>
      <c r="CD1920" s="154"/>
      <c r="CE1920" s="154"/>
      <c r="CF1920" s="154"/>
      <c r="CG1920" s="154"/>
      <c r="CH1920" s="154"/>
      <c r="CI1920" s="154"/>
      <c r="CJ1920" s="154"/>
      <c r="CK1920" s="154"/>
      <c r="CL1920" s="154"/>
      <c r="CM1920" s="154"/>
      <c r="CN1920" s="154"/>
      <c r="CO1920" s="154"/>
      <c r="CP1920" s="154"/>
      <c r="CQ1920" s="154"/>
      <c r="CR1920" s="154"/>
      <c r="CS1920" s="154"/>
      <c r="CT1920" s="154"/>
      <c r="CU1920" s="154"/>
      <c r="CV1920" s="154"/>
      <c r="CW1920" s="154"/>
      <c r="CX1920" s="154"/>
      <c r="CY1920" s="154"/>
      <c r="CZ1920" s="154"/>
      <c r="DA1920" s="154"/>
      <c r="DB1920" s="154"/>
      <c r="DC1920" s="154"/>
      <c r="DD1920" s="154"/>
      <c r="DE1920" s="154"/>
      <c r="DF1920" s="154"/>
      <c r="DG1920" s="154"/>
      <c r="DH1920" s="154"/>
      <c r="DI1920" s="154"/>
      <c r="DJ1920" s="154"/>
      <c r="DK1920" s="154"/>
      <c r="DL1920" s="154"/>
      <c r="DM1920" s="154"/>
      <c r="DN1920" s="154"/>
      <c r="DO1920" s="154"/>
      <c r="DP1920" s="154"/>
      <c r="DQ1920" s="154"/>
      <c r="DR1920" s="154"/>
      <c r="DS1920" s="154"/>
      <c r="DT1920" s="154"/>
      <c r="DU1920" s="154"/>
      <c r="DV1920" s="154"/>
      <c r="DW1920" s="154"/>
      <c r="DX1920" s="154"/>
      <c r="DY1920" s="154"/>
      <c r="DZ1920" s="154"/>
      <c r="EA1920" s="154"/>
      <c r="EB1920" s="154"/>
      <c r="EC1920" s="154"/>
      <c r="ED1920" s="154"/>
      <c r="EE1920" s="154"/>
      <c r="EF1920" s="154"/>
      <c r="EG1920" s="154"/>
      <c r="EH1920" s="154"/>
      <c r="EI1920" s="154"/>
      <c r="EJ1920" s="154"/>
      <c r="EK1920" s="154"/>
      <c r="EL1920" s="154"/>
      <c r="EM1920" s="154"/>
      <c r="EN1920" s="154"/>
      <c r="EO1920" s="154"/>
      <c r="EP1920" s="154"/>
      <c r="EQ1920" s="154"/>
      <c r="ER1920" s="154"/>
      <c r="ES1920" s="154"/>
      <c r="ET1920" s="154"/>
      <c r="EU1920" s="154"/>
      <c r="EV1920" s="154"/>
    </row>
    <row r="1921" spans="32:152" ht="12.75">
      <c r="AF1921" s="154"/>
      <c r="AG1921" s="154"/>
      <c r="AH1921" s="154"/>
      <c r="AI1921" s="154"/>
      <c r="AJ1921" s="154"/>
      <c r="AK1921" s="154"/>
      <c r="AL1921" s="154"/>
      <c r="AM1921" s="154"/>
      <c r="AN1921" s="154"/>
      <c r="AO1921" s="154"/>
      <c r="AP1921" s="154"/>
      <c r="AQ1921" s="154"/>
      <c r="AR1921" s="154"/>
      <c r="AS1921" s="154"/>
      <c r="AT1921" s="154"/>
      <c r="AU1921" s="154"/>
      <c r="AV1921" s="154"/>
      <c r="AW1921" s="154"/>
      <c r="AX1921" s="154"/>
      <c r="AY1921" s="154"/>
      <c r="AZ1921" s="154"/>
      <c r="BA1921" s="154"/>
      <c r="BB1921" s="154"/>
      <c r="BC1921" s="154"/>
      <c r="BD1921" s="154"/>
      <c r="BE1921" s="154"/>
      <c r="BF1921" s="154"/>
      <c r="BG1921" s="154"/>
      <c r="BH1921" s="154"/>
      <c r="BI1921" s="154"/>
      <c r="BJ1921" s="154"/>
      <c r="BK1921" s="154"/>
      <c r="BL1921" s="154"/>
      <c r="BM1921" s="154"/>
      <c r="BN1921" s="154"/>
      <c r="BO1921" s="154"/>
      <c r="BP1921" s="154"/>
      <c r="BQ1921" s="154"/>
      <c r="BR1921" s="154"/>
      <c r="BS1921" s="154"/>
      <c r="BT1921" s="154"/>
      <c r="BU1921" s="154"/>
      <c r="BV1921" s="154"/>
      <c r="BW1921" s="154"/>
      <c r="BX1921" s="154"/>
      <c r="BY1921" s="154"/>
      <c r="BZ1921" s="154"/>
      <c r="CA1921" s="154"/>
      <c r="CB1921" s="154"/>
      <c r="CC1921" s="154"/>
      <c r="CD1921" s="154"/>
      <c r="CE1921" s="154"/>
      <c r="CF1921" s="154"/>
      <c r="CG1921" s="154"/>
      <c r="CH1921" s="154"/>
      <c r="CI1921" s="154"/>
      <c r="CJ1921" s="154"/>
      <c r="CK1921" s="154"/>
      <c r="CL1921" s="154"/>
      <c r="CM1921" s="154"/>
      <c r="CN1921" s="154"/>
      <c r="CO1921" s="154"/>
      <c r="CP1921" s="154"/>
      <c r="CQ1921" s="154"/>
      <c r="CR1921" s="154"/>
      <c r="CS1921" s="154"/>
      <c r="CT1921" s="154"/>
      <c r="CU1921" s="154"/>
      <c r="CV1921" s="154"/>
      <c r="CW1921" s="154"/>
      <c r="CX1921" s="154"/>
      <c r="CY1921" s="154"/>
      <c r="CZ1921" s="154"/>
      <c r="DA1921" s="154"/>
      <c r="DB1921" s="154"/>
      <c r="DC1921" s="154"/>
      <c r="DD1921" s="154"/>
      <c r="DE1921" s="154"/>
      <c r="DF1921" s="154"/>
      <c r="DG1921" s="154"/>
      <c r="DH1921" s="154"/>
      <c r="DI1921" s="154"/>
      <c r="DJ1921" s="154"/>
      <c r="DK1921" s="154"/>
      <c r="DL1921" s="154"/>
      <c r="DM1921" s="154"/>
      <c r="DN1921" s="154"/>
      <c r="DO1921" s="154"/>
      <c r="DP1921" s="154"/>
      <c r="DQ1921" s="154"/>
      <c r="DR1921" s="154"/>
      <c r="DS1921" s="154"/>
      <c r="DT1921" s="154"/>
      <c r="DU1921" s="154"/>
      <c r="DV1921" s="154"/>
      <c r="DW1921" s="154"/>
      <c r="DX1921" s="154"/>
      <c r="DY1921" s="154"/>
      <c r="DZ1921" s="154"/>
      <c r="EA1921" s="154"/>
      <c r="EB1921" s="154"/>
      <c r="EC1921" s="154"/>
      <c r="ED1921" s="154"/>
      <c r="EE1921" s="154"/>
      <c r="EF1921" s="154"/>
      <c r="EG1921" s="154"/>
      <c r="EH1921" s="154"/>
      <c r="EI1921" s="154"/>
      <c r="EJ1921" s="154"/>
      <c r="EK1921" s="154"/>
      <c r="EL1921" s="154"/>
      <c r="EM1921" s="154"/>
      <c r="EN1921" s="154"/>
      <c r="EO1921" s="154"/>
      <c r="EP1921" s="154"/>
      <c r="EQ1921" s="154"/>
      <c r="ER1921" s="154"/>
      <c r="ES1921" s="154"/>
      <c r="ET1921" s="154"/>
      <c r="EU1921" s="154"/>
      <c r="EV1921" s="154"/>
    </row>
    <row r="1922" spans="32:152" ht="12.75">
      <c r="AF1922" s="154"/>
      <c r="AG1922" s="154"/>
      <c r="AH1922" s="154"/>
      <c r="AI1922" s="154"/>
      <c r="AJ1922" s="154"/>
      <c r="AK1922" s="154"/>
      <c r="AL1922" s="154"/>
      <c r="AM1922" s="154"/>
      <c r="AN1922" s="154"/>
      <c r="AO1922" s="154"/>
      <c r="AP1922" s="154"/>
      <c r="AQ1922" s="154"/>
      <c r="AR1922" s="154"/>
      <c r="AS1922" s="154"/>
      <c r="AT1922" s="154"/>
      <c r="AU1922" s="154"/>
      <c r="AV1922" s="154"/>
      <c r="AW1922" s="154"/>
      <c r="AX1922" s="154"/>
      <c r="AY1922" s="154"/>
      <c r="AZ1922" s="154"/>
      <c r="BA1922" s="154"/>
      <c r="BB1922" s="154"/>
      <c r="BC1922" s="154"/>
      <c r="BD1922" s="154"/>
      <c r="BE1922" s="154"/>
      <c r="BF1922" s="154"/>
      <c r="BG1922" s="154"/>
      <c r="BH1922" s="154"/>
      <c r="BI1922" s="154"/>
      <c r="BJ1922" s="154"/>
      <c r="BK1922" s="154"/>
      <c r="BL1922" s="154"/>
      <c r="BM1922" s="154"/>
      <c r="BN1922" s="154"/>
      <c r="BO1922" s="154"/>
      <c r="BP1922" s="154"/>
      <c r="BQ1922" s="154"/>
      <c r="BR1922" s="154"/>
      <c r="BS1922" s="154"/>
      <c r="BT1922" s="154"/>
      <c r="BU1922" s="154"/>
      <c r="BV1922" s="154"/>
      <c r="BW1922" s="154"/>
      <c r="BX1922" s="154"/>
      <c r="BY1922" s="154"/>
      <c r="BZ1922" s="154"/>
      <c r="CA1922" s="154"/>
      <c r="CB1922" s="154"/>
      <c r="CC1922" s="154"/>
      <c r="CD1922" s="154"/>
      <c r="CE1922" s="154"/>
      <c r="CF1922" s="154"/>
      <c r="CG1922" s="154"/>
      <c r="CH1922" s="154"/>
      <c r="CI1922" s="154"/>
      <c r="CJ1922" s="154"/>
      <c r="CK1922" s="154"/>
      <c r="CL1922" s="154"/>
      <c r="CM1922" s="154"/>
      <c r="CN1922" s="154"/>
      <c r="CO1922" s="154"/>
      <c r="CP1922" s="154"/>
      <c r="CQ1922" s="154"/>
      <c r="CR1922" s="154"/>
      <c r="CS1922" s="154"/>
      <c r="CT1922" s="154"/>
      <c r="CU1922" s="154"/>
      <c r="CV1922" s="154"/>
      <c r="CW1922" s="154"/>
      <c r="CX1922" s="154"/>
      <c r="CY1922" s="154"/>
      <c r="CZ1922" s="154"/>
      <c r="DA1922" s="154"/>
      <c r="DB1922" s="154"/>
      <c r="DC1922" s="154"/>
      <c r="DD1922" s="154"/>
      <c r="DE1922" s="154"/>
      <c r="DF1922" s="154"/>
      <c r="DG1922" s="154"/>
      <c r="DH1922" s="154"/>
      <c r="DI1922" s="154"/>
      <c r="DJ1922" s="154"/>
      <c r="DK1922" s="154"/>
      <c r="DL1922" s="154"/>
      <c r="DM1922" s="154"/>
      <c r="DN1922" s="154"/>
      <c r="DO1922" s="154"/>
      <c r="DP1922" s="154"/>
      <c r="DQ1922" s="154"/>
      <c r="DR1922" s="154"/>
      <c r="DS1922" s="154"/>
      <c r="DT1922" s="154"/>
      <c r="DU1922" s="154"/>
      <c r="DV1922" s="154"/>
      <c r="DW1922" s="154"/>
      <c r="DX1922" s="154"/>
      <c r="DY1922" s="154"/>
      <c r="DZ1922" s="154"/>
      <c r="EA1922" s="154"/>
      <c r="EB1922" s="154"/>
      <c r="EC1922" s="154"/>
      <c r="ED1922" s="154"/>
      <c r="EE1922" s="154"/>
      <c r="EF1922" s="154"/>
      <c r="EG1922" s="154"/>
      <c r="EH1922" s="154"/>
      <c r="EI1922" s="154"/>
      <c r="EJ1922" s="154"/>
      <c r="EK1922" s="154"/>
      <c r="EL1922" s="154"/>
      <c r="EM1922" s="154"/>
      <c r="EN1922" s="154"/>
      <c r="EO1922" s="154"/>
      <c r="EP1922" s="154"/>
      <c r="EQ1922" s="154"/>
      <c r="ER1922" s="154"/>
      <c r="ES1922" s="154"/>
      <c r="ET1922" s="154"/>
      <c r="EU1922" s="154"/>
      <c r="EV1922" s="154"/>
    </row>
    <row r="1923" spans="32:152" ht="12.75">
      <c r="AF1923" s="154"/>
      <c r="AG1923" s="154"/>
      <c r="AH1923" s="154"/>
      <c r="AI1923" s="154"/>
      <c r="AJ1923" s="154"/>
      <c r="AK1923" s="154"/>
      <c r="AL1923" s="154"/>
      <c r="AM1923" s="154"/>
      <c r="AN1923" s="154"/>
      <c r="AO1923" s="154"/>
      <c r="AP1923" s="154"/>
      <c r="AQ1923" s="154"/>
      <c r="AR1923" s="154"/>
      <c r="AS1923" s="154"/>
      <c r="AT1923" s="154"/>
      <c r="AU1923" s="154"/>
      <c r="AV1923" s="154"/>
      <c r="AW1923" s="154"/>
      <c r="AX1923" s="154"/>
      <c r="AY1923" s="154"/>
      <c r="AZ1923" s="154"/>
      <c r="BA1923" s="154"/>
      <c r="BB1923" s="154"/>
      <c r="BC1923" s="154"/>
      <c r="BD1923" s="154"/>
      <c r="BE1923" s="154"/>
      <c r="BF1923" s="154"/>
      <c r="BG1923" s="154"/>
      <c r="BH1923" s="154"/>
      <c r="BI1923" s="154"/>
      <c r="BJ1923" s="154"/>
      <c r="BK1923" s="154"/>
      <c r="BL1923" s="154"/>
      <c r="BM1923" s="154"/>
      <c r="BN1923" s="154"/>
      <c r="BO1923" s="154"/>
      <c r="BP1923" s="154"/>
      <c r="BQ1923" s="154"/>
      <c r="BR1923" s="154"/>
      <c r="BS1923" s="154"/>
      <c r="BT1923" s="154"/>
      <c r="BU1923" s="154"/>
      <c r="BV1923" s="154"/>
      <c r="BW1923" s="154"/>
      <c r="BX1923" s="154"/>
      <c r="BY1923" s="154"/>
      <c r="BZ1923" s="154"/>
      <c r="CA1923" s="154"/>
      <c r="CB1923" s="154"/>
      <c r="CC1923" s="154"/>
      <c r="CD1923" s="154"/>
      <c r="CE1923" s="154"/>
      <c r="CF1923" s="154"/>
      <c r="CG1923" s="154"/>
      <c r="CH1923" s="154"/>
      <c r="CI1923" s="154"/>
      <c r="CJ1923" s="154"/>
      <c r="CK1923" s="154"/>
      <c r="CL1923" s="154"/>
      <c r="CM1923" s="154"/>
      <c r="CN1923" s="154"/>
      <c r="CO1923" s="154"/>
      <c r="CP1923" s="154"/>
      <c r="CQ1923" s="154"/>
      <c r="CR1923" s="154"/>
      <c r="CS1923" s="154"/>
      <c r="CT1923" s="154"/>
      <c r="CU1923" s="154"/>
      <c r="CV1923" s="154"/>
      <c r="CW1923" s="154"/>
      <c r="CX1923" s="154"/>
      <c r="CY1923" s="154"/>
      <c r="CZ1923" s="154"/>
      <c r="DA1923" s="154"/>
      <c r="DB1923" s="154"/>
      <c r="DC1923" s="154"/>
      <c r="DD1923" s="154"/>
      <c r="DE1923" s="154"/>
      <c r="DF1923" s="154"/>
      <c r="DG1923" s="154"/>
      <c r="DH1923" s="154"/>
      <c r="DI1923" s="154"/>
      <c r="DJ1923" s="154"/>
      <c r="DK1923" s="154"/>
      <c r="DL1923" s="154"/>
      <c r="DM1923" s="154"/>
      <c r="DN1923" s="154"/>
      <c r="DO1923" s="154"/>
      <c r="DP1923" s="154"/>
      <c r="DQ1923" s="154"/>
      <c r="DR1923" s="154"/>
      <c r="DS1923" s="154"/>
      <c r="DT1923" s="154"/>
      <c r="DU1923" s="154"/>
      <c r="DV1923" s="154"/>
      <c r="DW1923" s="154"/>
      <c r="DX1923" s="154"/>
      <c r="DY1923" s="154"/>
      <c r="DZ1923" s="154"/>
      <c r="EA1923" s="154"/>
      <c r="EB1923" s="154"/>
      <c r="EC1923" s="154"/>
      <c r="ED1923" s="154"/>
      <c r="EE1923" s="154"/>
      <c r="EF1923" s="154"/>
      <c r="EG1923" s="154"/>
      <c r="EH1923" s="154"/>
      <c r="EI1923" s="154"/>
      <c r="EJ1923" s="154"/>
      <c r="EK1923" s="154"/>
      <c r="EL1923" s="154"/>
      <c r="EM1923" s="154"/>
      <c r="EN1923" s="154"/>
      <c r="EO1923" s="154"/>
      <c r="EP1923" s="154"/>
      <c r="EQ1923" s="154"/>
      <c r="ER1923" s="154"/>
      <c r="ES1923" s="154"/>
      <c r="ET1923" s="154"/>
      <c r="EU1923" s="154"/>
      <c r="EV1923" s="154"/>
    </row>
    <row r="1924" spans="32:152" ht="12.75">
      <c r="AF1924" s="154"/>
      <c r="AG1924" s="154"/>
      <c r="AH1924" s="154"/>
      <c r="AI1924" s="154"/>
      <c r="AJ1924" s="154"/>
      <c r="AK1924" s="154"/>
      <c r="AL1924" s="154"/>
      <c r="AM1924" s="154"/>
      <c r="AN1924" s="154"/>
      <c r="AO1924" s="154"/>
      <c r="AP1924" s="154"/>
      <c r="AQ1924" s="154"/>
      <c r="AR1924" s="154"/>
      <c r="AS1924" s="154"/>
      <c r="AT1924" s="154"/>
      <c r="AU1924" s="154"/>
      <c r="AV1924" s="154"/>
      <c r="AW1924" s="154"/>
      <c r="AX1924" s="154"/>
      <c r="AY1924" s="154"/>
      <c r="AZ1924" s="154"/>
      <c r="BA1924" s="154"/>
      <c r="BB1924" s="154"/>
      <c r="BC1924" s="154"/>
      <c r="BD1924" s="154"/>
      <c r="BE1924" s="154"/>
      <c r="BF1924" s="154"/>
      <c r="BG1924" s="154"/>
      <c r="BH1924" s="154"/>
      <c r="BI1924" s="154"/>
      <c r="BJ1924" s="154"/>
      <c r="BK1924" s="154"/>
      <c r="BL1924" s="154"/>
      <c r="BM1924" s="154"/>
      <c r="BN1924" s="154"/>
      <c r="BO1924" s="154"/>
      <c r="BP1924" s="154"/>
      <c r="BQ1924" s="154"/>
      <c r="BR1924" s="154"/>
      <c r="BS1924" s="154"/>
      <c r="BT1924" s="154"/>
      <c r="BU1924" s="154"/>
      <c r="BV1924" s="154"/>
      <c r="BW1924" s="154"/>
      <c r="BX1924" s="154"/>
      <c r="BY1924" s="154"/>
      <c r="BZ1924" s="154"/>
      <c r="CA1924" s="154"/>
      <c r="CB1924" s="154"/>
      <c r="CC1924" s="154"/>
      <c r="CD1924" s="154"/>
      <c r="CE1924" s="154"/>
      <c r="CF1924" s="154"/>
      <c r="CG1924" s="154"/>
      <c r="CH1924" s="154"/>
      <c r="CI1924" s="154"/>
      <c r="CJ1924" s="154"/>
      <c r="CK1924" s="154"/>
      <c r="CL1924" s="154"/>
      <c r="CM1924" s="154"/>
      <c r="CN1924" s="154"/>
      <c r="CO1924" s="154"/>
      <c r="CP1924" s="154"/>
      <c r="CQ1924" s="154"/>
      <c r="CR1924" s="154"/>
      <c r="CS1924" s="154"/>
      <c r="CT1924" s="154"/>
      <c r="CU1924" s="154"/>
      <c r="CV1924" s="154"/>
      <c r="CW1924" s="154"/>
      <c r="CX1924" s="154"/>
      <c r="CY1924" s="154"/>
      <c r="CZ1924" s="154"/>
      <c r="DA1924" s="154"/>
      <c r="DB1924" s="154"/>
      <c r="DC1924" s="154"/>
      <c r="DD1924" s="154"/>
      <c r="DE1924" s="154"/>
      <c r="DF1924" s="154"/>
      <c r="DG1924" s="154"/>
      <c r="DH1924" s="154"/>
      <c r="DI1924" s="154"/>
      <c r="DJ1924" s="154"/>
      <c r="DK1924" s="154"/>
      <c r="DL1924" s="154"/>
      <c r="DM1924" s="154"/>
      <c r="DN1924" s="154"/>
      <c r="DO1924" s="154"/>
      <c r="DP1924" s="154"/>
      <c r="DQ1924" s="154"/>
      <c r="DR1924" s="154"/>
      <c r="DS1924" s="154"/>
      <c r="DT1924" s="154"/>
      <c r="DU1924" s="154"/>
      <c r="DV1924" s="154"/>
      <c r="DW1924" s="154"/>
      <c r="DX1924" s="154"/>
      <c r="DY1924" s="154"/>
      <c r="DZ1924" s="154"/>
      <c r="EA1924" s="154"/>
      <c r="EB1924" s="154"/>
      <c r="EC1924" s="154"/>
      <c r="ED1924" s="154"/>
      <c r="EE1924" s="154"/>
      <c r="EF1924" s="154"/>
      <c r="EG1924" s="154"/>
      <c r="EH1924" s="154"/>
      <c r="EI1924" s="154"/>
      <c r="EJ1924" s="154"/>
      <c r="EK1924" s="154"/>
      <c r="EL1924" s="154"/>
      <c r="EM1924" s="154"/>
      <c r="EN1924" s="154"/>
      <c r="EO1924" s="154"/>
      <c r="EP1924" s="154"/>
      <c r="EQ1924" s="154"/>
      <c r="ER1924" s="154"/>
      <c r="ES1924" s="154"/>
      <c r="ET1924" s="154"/>
      <c r="EU1924" s="154"/>
      <c r="EV1924" s="154"/>
    </row>
    <row r="1925" spans="32:152" ht="12.75">
      <c r="AF1925" s="154"/>
      <c r="AG1925" s="154"/>
      <c r="AH1925" s="154"/>
      <c r="AI1925" s="154"/>
      <c r="AJ1925" s="154"/>
      <c r="AK1925" s="154"/>
      <c r="AL1925" s="154"/>
      <c r="AM1925" s="154"/>
      <c r="AN1925" s="154"/>
      <c r="AO1925" s="154"/>
      <c r="AP1925" s="154"/>
      <c r="AQ1925" s="154"/>
      <c r="AR1925" s="154"/>
      <c r="AS1925" s="154"/>
      <c r="AT1925" s="154"/>
      <c r="AU1925" s="154"/>
      <c r="AV1925" s="154"/>
      <c r="AW1925" s="154"/>
      <c r="AX1925" s="154"/>
      <c r="AY1925" s="154"/>
      <c r="AZ1925" s="154"/>
      <c r="BA1925" s="154"/>
      <c r="BB1925" s="154"/>
      <c r="BC1925" s="154"/>
      <c r="BD1925" s="154"/>
      <c r="BE1925" s="154"/>
      <c r="BF1925" s="154"/>
      <c r="BG1925" s="154"/>
      <c r="BH1925" s="154"/>
      <c r="BI1925" s="154"/>
      <c r="BJ1925" s="154"/>
      <c r="BK1925" s="154"/>
      <c r="BL1925" s="154"/>
      <c r="BM1925" s="154"/>
      <c r="BN1925" s="154"/>
      <c r="BO1925" s="154"/>
      <c r="BP1925" s="154"/>
      <c r="BQ1925" s="154"/>
      <c r="BR1925" s="154"/>
      <c r="BS1925" s="154"/>
      <c r="BT1925" s="154"/>
      <c r="BU1925" s="154"/>
      <c r="BV1925" s="154"/>
      <c r="BW1925" s="154"/>
      <c r="BX1925" s="154"/>
      <c r="BY1925" s="154"/>
      <c r="BZ1925" s="154"/>
      <c r="CA1925" s="154"/>
      <c r="CB1925" s="154"/>
      <c r="CC1925" s="154"/>
      <c r="CD1925" s="154"/>
      <c r="CE1925" s="154"/>
      <c r="CF1925" s="154"/>
      <c r="CG1925" s="154"/>
      <c r="CH1925" s="154"/>
      <c r="CI1925" s="154"/>
      <c r="CJ1925" s="154"/>
      <c r="CK1925" s="154"/>
      <c r="CL1925" s="154"/>
      <c r="CM1925" s="154"/>
      <c r="CN1925" s="154"/>
      <c r="CO1925" s="154"/>
      <c r="CP1925" s="154"/>
      <c r="CQ1925" s="154"/>
      <c r="CR1925" s="154"/>
      <c r="CS1925" s="154"/>
      <c r="CT1925" s="154"/>
      <c r="CU1925" s="154"/>
      <c r="CV1925" s="154"/>
      <c r="CW1925" s="154"/>
      <c r="CX1925" s="154"/>
      <c r="CY1925" s="154"/>
      <c r="CZ1925" s="154"/>
      <c r="DA1925" s="154"/>
      <c r="DB1925" s="154"/>
      <c r="DC1925" s="154"/>
      <c r="DD1925" s="154"/>
      <c r="DE1925" s="154"/>
      <c r="DF1925" s="154"/>
      <c r="DG1925" s="154"/>
      <c r="DH1925" s="154"/>
      <c r="DI1925" s="154"/>
      <c r="DJ1925" s="154"/>
      <c r="DK1925" s="154"/>
      <c r="DL1925" s="154"/>
      <c r="DM1925" s="154"/>
      <c r="DN1925" s="154"/>
      <c r="DO1925" s="154"/>
      <c r="DP1925" s="154"/>
      <c r="DQ1925" s="154"/>
      <c r="DR1925" s="154"/>
      <c r="DS1925" s="154"/>
      <c r="DT1925" s="154"/>
      <c r="DU1925" s="154"/>
      <c r="DV1925" s="154"/>
      <c r="DW1925" s="154"/>
      <c r="DX1925" s="154"/>
      <c r="DY1925" s="154"/>
      <c r="DZ1925" s="154"/>
      <c r="EA1925" s="154"/>
      <c r="EB1925" s="154"/>
      <c r="EC1925" s="154"/>
      <c r="ED1925" s="154"/>
      <c r="EE1925" s="154"/>
      <c r="EF1925" s="154"/>
      <c r="EG1925" s="154"/>
      <c r="EH1925" s="154"/>
      <c r="EI1925" s="154"/>
      <c r="EJ1925" s="154"/>
      <c r="EK1925" s="154"/>
      <c r="EL1925" s="154"/>
      <c r="EM1925" s="154"/>
      <c r="EN1925" s="154"/>
      <c r="EO1925" s="154"/>
      <c r="EP1925" s="154"/>
      <c r="EQ1925" s="154"/>
      <c r="ER1925" s="154"/>
      <c r="ES1925" s="154"/>
      <c r="ET1925" s="154"/>
      <c r="EU1925" s="154"/>
      <c r="EV1925" s="154"/>
    </row>
    <row r="1926" spans="32:152" ht="12.75">
      <c r="AF1926" s="154"/>
      <c r="AG1926" s="154"/>
      <c r="AH1926" s="154"/>
      <c r="AI1926" s="154"/>
      <c r="AJ1926" s="154"/>
      <c r="AK1926" s="154"/>
      <c r="AL1926" s="154"/>
      <c r="AM1926" s="154"/>
      <c r="AN1926" s="154"/>
      <c r="AO1926" s="154"/>
      <c r="AP1926" s="154"/>
      <c r="AQ1926" s="154"/>
      <c r="AR1926" s="154"/>
      <c r="AS1926" s="154"/>
      <c r="AT1926" s="154"/>
      <c r="AU1926" s="154"/>
      <c r="AV1926" s="154"/>
      <c r="AW1926" s="154"/>
      <c r="AX1926" s="154"/>
      <c r="AY1926" s="154"/>
      <c r="AZ1926" s="154"/>
      <c r="BA1926" s="154"/>
      <c r="BB1926" s="154"/>
      <c r="BC1926" s="154"/>
      <c r="BD1926" s="154"/>
      <c r="BE1926" s="154"/>
      <c r="BF1926" s="154"/>
      <c r="BG1926" s="154"/>
      <c r="BH1926" s="154"/>
      <c r="BI1926" s="154"/>
      <c r="BJ1926" s="154"/>
      <c r="BK1926" s="154"/>
      <c r="BL1926" s="154"/>
      <c r="BM1926" s="154"/>
      <c r="BN1926" s="154"/>
      <c r="BO1926" s="154"/>
      <c r="BP1926" s="154"/>
      <c r="BQ1926" s="154"/>
      <c r="BR1926" s="154"/>
      <c r="BS1926" s="154"/>
      <c r="BT1926" s="154"/>
      <c r="BU1926" s="154"/>
      <c r="BV1926" s="154"/>
      <c r="BW1926" s="154"/>
      <c r="BX1926" s="154"/>
      <c r="BY1926" s="154"/>
      <c r="BZ1926" s="154"/>
      <c r="CA1926" s="154"/>
      <c r="CB1926" s="154"/>
      <c r="CC1926" s="154"/>
      <c r="CD1926" s="154"/>
      <c r="CE1926" s="154"/>
      <c r="CF1926" s="154"/>
      <c r="CG1926" s="154"/>
      <c r="CH1926" s="154"/>
      <c r="CI1926" s="154"/>
      <c r="CJ1926" s="154"/>
      <c r="CK1926" s="154"/>
      <c r="CL1926" s="154"/>
      <c r="CM1926" s="154"/>
      <c r="CN1926" s="154"/>
      <c r="CO1926" s="154"/>
      <c r="CP1926" s="154"/>
      <c r="CQ1926" s="154"/>
      <c r="CR1926" s="154"/>
      <c r="CS1926" s="154"/>
      <c r="CT1926" s="154"/>
      <c r="CU1926" s="154"/>
      <c r="CV1926" s="154"/>
      <c r="CW1926" s="154"/>
      <c r="CX1926" s="154"/>
      <c r="CY1926" s="154"/>
      <c r="CZ1926" s="154"/>
      <c r="DA1926" s="154"/>
      <c r="DB1926" s="154"/>
      <c r="DC1926" s="154"/>
      <c r="DD1926" s="154"/>
      <c r="DE1926" s="154"/>
      <c r="DF1926" s="154"/>
      <c r="DG1926" s="154"/>
      <c r="DH1926" s="154"/>
      <c r="DI1926" s="154"/>
      <c r="DJ1926" s="154"/>
      <c r="DK1926" s="154"/>
      <c r="DL1926" s="154"/>
      <c r="DM1926" s="154"/>
      <c r="DN1926" s="154"/>
      <c r="DO1926" s="154"/>
      <c r="DP1926" s="154"/>
      <c r="DQ1926" s="154"/>
      <c r="DR1926" s="154"/>
      <c r="DS1926" s="154"/>
      <c r="DT1926" s="154"/>
      <c r="DU1926" s="154"/>
      <c r="DV1926" s="154"/>
      <c r="DW1926" s="154"/>
      <c r="DX1926" s="154"/>
      <c r="DY1926" s="154"/>
      <c r="DZ1926" s="154"/>
      <c r="EA1926" s="154"/>
      <c r="EB1926" s="154"/>
      <c r="EC1926" s="154"/>
      <c r="ED1926" s="154"/>
      <c r="EE1926" s="154"/>
      <c r="EF1926" s="154"/>
      <c r="EG1926" s="154"/>
      <c r="EH1926" s="154"/>
      <c r="EI1926" s="154"/>
      <c r="EJ1926" s="154"/>
      <c r="EK1926" s="154"/>
      <c r="EL1926" s="154"/>
      <c r="EM1926" s="154"/>
      <c r="EN1926" s="154"/>
      <c r="EO1926" s="154"/>
      <c r="EP1926" s="154"/>
      <c r="EQ1926" s="154"/>
      <c r="ER1926" s="154"/>
      <c r="ES1926" s="154"/>
      <c r="ET1926" s="154"/>
      <c r="EU1926" s="154"/>
      <c r="EV1926" s="154"/>
    </row>
    <row r="1927" spans="32:152" ht="12.75">
      <c r="AF1927" s="154"/>
      <c r="AG1927" s="154"/>
      <c r="AH1927" s="154"/>
      <c r="AI1927" s="154"/>
      <c r="AJ1927" s="154"/>
      <c r="AK1927" s="154"/>
      <c r="AL1927" s="154"/>
      <c r="AM1927" s="154"/>
      <c r="AN1927" s="154"/>
      <c r="AO1927" s="154"/>
      <c r="AP1927" s="154"/>
      <c r="AQ1927" s="154"/>
      <c r="AR1927" s="154"/>
      <c r="AS1927" s="154"/>
      <c r="AT1927" s="154"/>
      <c r="AU1927" s="154"/>
      <c r="AV1927" s="154"/>
      <c r="AW1927" s="154"/>
      <c r="AX1927" s="154"/>
      <c r="AY1927" s="154"/>
      <c r="AZ1927" s="154"/>
      <c r="BA1927" s="154"/>
      <c r="BB1927" s="154"/>
      <c r="BC1927" s="154"/>
      <c r="BD1927" s="154"/>
      <c r="BE1927" s="154"/>
      <c r="BF1927" s="154"/>
      <c r="BG1927" s="154"/>
      <c r="BH1927" s="154"/>
      <c r="BI1927" s="154"/>
      <c r="BJ1927" s="154"/>
      <c r="BK1927" s="154"/>
      <c r="BL1927" s="154"/>
      <c r="BM1927" s="154"/>
      <c r="BN1927" s="154"/>
      <c r="BO1927" s="154"/>
      <c r="BP1927" s="154"/>
      <c r="BQ1927" s="154"/>
      <c r="BR1927" s="154"/>
      <c r="BS1927" s="154"/>
      <c r="BT1927" s="154"/>
      <c r="BU1927" s="154"/>
      <c r="BV1927" s="154"/>
      <c r="BW1927" s="154"/>
      <c r="BX1927" s="154"/>
      <c r="BY1927" s="154"/>
      <c r="BZ1927" s="154"/>
      <c r="CA1927" s="154"/>
      <c r="CB1927" s="154"/>
      <c r="CC1927" s="154"/>
      <c r="CD1927" s="154"/>
      <c r="CE1927" s="154"/>
      <c r="CF1927" s="154"/>
      <c r="CG1927" s="154"/>
      <c r="CH1927" s="154"/>
      <c r="CI1927" s="154"/>
      <c r="CJ1927" s="154"/>
      <c r="CK1927" s="154"/>
      <c r="CL1927" s="154"/>
      <c r="CM1927" s="154"/>
      <c r="CN1927" s="154"/>
      <c r="CO1927" s="154"/>
      <c r="CP1927" s="154"/>
      <c r="CQ1927" s="154"/>
      <c r="CR1927" s="154"/>
      <c r="CS1927" s="154"/>
      <c r="CT1927" s="154"/>
      <c r="CU1927" s="154"/>
      <c r="CV1927" s="154"/>
      <c r="CW1927" s="154"/>
      <c r="CX1927" s="154"/>
      <c r="CY1927" s="154"/>
      <c r="CZ1927" s="154"/>
      <c r="DA1927" s="154"/>
      <c r="DB1927" s="154"/>
      <c r="DC1927" s="154"/>
      <c r="DD1927" s="154"/>
      <c r="DE1927" s="154"/>
      <c r="DF1927" s="154"/>
      <c r="DG1927" s="154"/>
      <c r="DH1927" s="154"/>
      <c r="DI1927" s="154"/>
      <c r="DJ1927" s="154"/>
      <c r="DK1927" s="154"/>
      <c r="DL1927" s="154"/>
      <c r="DM1927" s="154"/>
      <c r="DN1927" s="154"/>
      <c r="DO1927" s="154"/>
      <c r="DP1927" s="154"/>
      <c r="DQ1927" s="154"/>
      <c r="DR1927" s="154"/>
      <c r="DS1927" s="154"/>
      <c r="DT1927" s="154"/>
      <c r="DU1927" s="154"/>
      <c r="DV1927" s="154"/>
      <c r="DW1927" s="154"/>
      <c r="DX1927" s="154"/>
      <c r="DY1927" s="154"/>
      <c r="DZ1927" s="154"/>
      <c r="EA1927" s="154"/>
      <c r="EB1927" s="154"/>
      <c r="EC1927" s="154"/>
      <c r="ED1927" s="154"/>
      <c r="EE1927" s="154"/>
      <c r="EF1927" s="154"/>
      <c r="EG1927" s="154"/>
      <c r="EH1927" s="154"/>
      <c r="EI1927" s="154"/>
      <c r="EJ1927" s="154"/>
      <c r="EK1927" s="154"/>
      <c r="EL1927" s="154"/>
      <c r="EM1927" s="154"/>
      <c r="EN1927" s="154"/>
      <c r="EO1927" s="154"/>
      <c r="EP1927" s="154"/>
      <c r="EQ1927" s="154"/>
      <c r="ER1927" s="154"/>
      <c r="ES1927" s="154"/>
      <c r="ET1927" s="154"/>
      <c r="EU1927" s="154"/>
      <c r="EV1927" s="154"/>
    </row>
    <row r="1928" spans="32:152" ht="12.75">
      <c r="AF1928" s="154"/>
      <c r="AG1928" s="154"/>
      <c r="AH1928" s="154"/>
      <c r="AI1928" s="154"/>
      <c r="AJ1928" s="154"/>
      <c r="AK1928" s="154"/>
      <c r="AL1928" s="154"/>
      <c r="AM1928" s="154"/>
      <c r="AN1928" s="154"/>
      <c r="AO1928" s="154"/>
      <c r="AP1928" s="154"/>
      <c r="AQ1928" s="154"/>
      <c r="AR1928" s="154"/>
      <c r="AS1928" s="154"/>
      <c r="AT1928" s="154"/>
      <c r="AU1928" s="154"/>
      <c r="AV1928" s="154"/>
      <c r="AW1928" s="154"/>
      <c r="AX1928" s="154"/>
      <c r="AY1928" s="154"/>
      <c r="AZ1928" s="154"/>
      <c r="BA1928" s="154"/>
      <c r="BB1928" s="154"/>
      <c r="BC1928" s="154"/>
      <c r="BD1928" s="154"/>
      <c r="BE1928" s="154"/>
      <c r="BF1928" s="154"/>
      <c r="BG1928" s="154"/>
      <c r="BH1928" s="154"/>
      <c r="BI1928" s="154"/>
      <c r="BJ1928" s="154"/>
      <c r="BK1928" s="154"/>
      <c r="BL1928" s="154"/>
      <c r="BM1928" s="154"/>
      <c r="BN1928" s="154"/>
      <c r="BO1928" s="154"/>
      <c r="BP1928" s="154"/>
      <c r="BQ1928" s="154"/>
      <c r="BR1928" s="154"/>
      <c r="BS1928" s="154"/>
      <c r="BT1928" s="154"/>
      <c r="BU1928" s="154"/>
      <c r="BV1928" s="154"/>
      <c r="BW1928" s="154"/>
      <c r="BX1928" s="154"/>
      <c r="BY1928" s="154"/>
      <c r="BZ1928" s="154"/>
      <c r="CA1928" s="154"/>
      <c r="CB1928" s="154"/>
      <c r="CC1928" s="154"/>
      <c r="CD1928" s="154"/>
      <c r="CE1928" s="154"/>
      <c r="CF1928" s="154"/>
      <c r="CG1928" s="154"/>
      <c r="CH1928" s="154"/>
      <c r="CI1928" s="154"/>
      <c r="CJ1928" s="154"/>
      <c r="CK1928" s="154"/>
      <c r="CL1928" s="154"/>
      <c r="CM1928" s="154"/>
      <c r="CN1928" s="154"/>
      <c r="CO1928" s="154"/>
      <c r="CP1928" s="154"/>
      <c r="CQ1928" s="154"/>
      <c r="CR1928" s="154"/>
      <c r="CS1928" s="154"/>
      <c r="CT1928" s="154"/>
      <c r="CU1928" s="154"/>
      <c r="CV1928" s="154"/>
      <c r="CW1928" s="154"/>
      <c r="CX1928" s="154"/>
      <c r="CY1928" s="154"/>
      <c r="CZ1928" s="154"/>
      <c r="DA1928" s="154"/>
      <c r="DB1928" s="154"/>
      <c r="DC1928" s="154"/>
      <c r="DD1928" s="154"/>
      <c r="DE1928" s="154"/>
      <c r="DF1928" s="154"/>
      <c r="DG1928" s="154"/>
      <c r="DH1928" s="154"/>
      <c r="DI1928" s="154"/>
      <c r="DJ1928" s="154"/>
      <c r="DK1928" s="154"/>
      <c r="DL1928" s="154"/>
      <c r="DM1928" s="154"/>
      <c r="DN1928" s="154"/>
      <c r="DO1928" s="154"/>
      <c r="DP1928" s="154"/>
      <c r="DQ1928" s="154"/>
      <c r="DR1928" s="154"/>
      <c r="DS1928" s="154"/>
      <c r="DT1928" s="154"/>
      <c r="DU1928" s="154"/>
      <c r="DV1928" s="154"/>
      <c r="DW1928" s="154"/>
      <c r="DX1928" s="154"/>
      <c r="DY1928" s="154"/>
      <c r="DZ1928" s="154"/>
      <c r="EA1928" s="154"/>
      <c r="EB1928" s="154"/>
      <c r="EC1928" s="154"/>
      <c r="ED1928" s="154"/>
      <c r="EE1928" s="154"/>
      <c r="EF1928" s="154"/>
      <c r="EG1928" s="154"/>
      <c r="EH1928" s="154"/>
      <c r="EI1928" s="154"/>
      <c r="EJ1928" s="154"/>
      <c r="EK1928" s="154"/>
      <c r="EL1928" s="154"/>
      <c r="EM1928" s="154"/>
      <c r="EN1928" s="154"/>
      <c r="EO1928" s="154"/>
      <c r="EP1928" s="154"/>
      <c r="EQ1928" s="154"/>
      <c r="ER1928" s="154"/>
      <c r="ES1928" s="154"/>
      <c r="ET1928" s="154"/>
      <c r="EU1928" s="154"/>
      <c r="EV1928" s="154"/>
    </row>
    <row r="1929" spans="32:152" ht="12.75">
      <c r="AF1929" s="154"/>
      <c r="AG1929" s="154"/>
      <c r="AH1929" s="154"/>
      <c r="AI1929" s="154"/>
      <c r="AJ1929" s="154"/>
      <c r="AK1929" s="154"/>
      <c r="AL1929" s="154"/>
      <c r="AM1929" s="154"/>
      <c r="AN1929" s="154"/>
      <c r="AO1929" s="154"/>
      <c r="AP1929" s="154"/>
      <c r="AQ1929" s="154"/>
      <c r="AR1929" s="154"/>
      <c r="AS1929" s="154"/>
      <c r="AT1929" s="154"/>
      <c r="AU1929" s="154"/>
      <c r="AV1929" s="154"/>
      <c r="AW1929" s="154"/>
      <c r="AX1929" s="154"/>
      <c r="AY1929" s="154"/>
      <c r="AZ1929" s="154"/>
      <c r="BA1929" s="154"/>
      <c r="BB1929" s="154"/>
      <c r="BC1929" s="154"/>
      <c r="BD1929" s="154"/>
      <c r="BE1929" s="154"/>
      <c r="BF1929" s="154"/>
      <c r="BG1929" s="154"/>
      <c r="BH1929" s="154"/>
      <c r="BI1929" s="154"/>
      <c r="BJ1929" s="154"/>
      <c r="BK1929" s="154"/>
      <c r="BL1929" s="154"/>
      <c r="BM1929" s="154"/>
      <c r="BN1929" s="154"/>
      <c r="BO1929" s="154"/>
      <c r="BP1929" s="154"/>
      <c r="BQ1929" s="154"/>
      <c r="BR1929" s="154"/>
      <c r="BS1929" s="154"/>
      <c r="BT1929" s="154"/>
      <c r="BU1929" s="154"/>
      <c r="BV1929" s="154"/>
      <c r="BW1929" s="154"/>
      <c r="BX1929" s="154"/>
      <c r="BY1929" s="154"/>
      <c r="BZ1929" s="154"/>
      <c r="CA1929" s="154"/>
      <c r="CB1929" s="154"/>
      <c r="CC1929" s="154"/>
      <c r="CD1929" s="154"/>
      <c r="CE1929" s="154"/>
      <c r="CF1929" s="154"/>
      <c r="CG1929" s="154"/>
      <c r="CH1929" s="154"/>
      <c r="CI1929" s="154"/>
      <c r="CJ1929" s="154"/>
      <c r="CK1929" s="154"/>
      <c r="CL1929" s="154"/>
      <c r="CM1929" s="154"/>
      <c r="CN1929" s="154"/>
      <c r="CO1929" s="154"/>
      <c r="CP1929" s="154"/>
      <c r="CQ1929" s="154"/>
      <c r="CR1929" s="154"/>
      <c r="CS1929" s="154"/>
      <c r="CT1929" s="154"/>
      <c r="CU1929" s="154"/>
      <c r="CV1929" s="154"/>
      <c r="CW1929" s="154"/>
      <c r="CX1929" s="154"/>
      <c r="CY1929" s="154"/>
      <c r="CZ1929" s="154"/>
      <c r="DA1929" s="154"/>
      <c r="DB1929" s="154"/>
      <c r="DC1929" s="154"/>
      <c r="DD1929" s="154"/>
      <c r="DE1929" s="154"/>
      <c r="DF1929" s="154"/>
      <c r="DG1929" s="154"/>
      <c r="DH1929" s="154"/>
      <c r="DI1929" s="154"/>
      <c r="DJ1929" s="154"/>
      <c r="DK1929" s="154"/>
      <c r="DL1929" s="154"/>
      <c r="DM1929" s="154"/>
      <c r="DN1929" s="154"/>
      <c r="DO1929" s="154"/>
      <c r="DP1929" s="154"/>
      <c r="DQ1929" s="154"/>
      <c r="DR1929" s="154"/>
      <c r="DS1929" s="154"/>
      <c r="DT1929" s="154"/>
      <c r="DU1929" s="154"/>
      <c r="DV1929" s="154"/>
      <c r="DW1929" s="154"/>
      <c r="DX1929" s="154"/>
      <c r="DY1929" s="154"/>
      <c r="DZ1929" s="154"/>
      <c r="EA1929" s="154"/>
      <c r="EB1929" s="154"/>
      <c r="EC1929" s="154"/>
      <c r="ED1929" s="154"/>
      <c r="EE1929" s="154"/>
      <c r="EF1929" s="154"/>
      <c r="EG1929" s="154"/>
      <c r="EH1929" s="154"/>
      <c r="EI1929" s="154"/>
      <c r="EJ1929" s="154"/>
      <c r="EK1929" s="154"/>
      <c r="EL1929" s="154"/>
      <c r="EM1929" s="154"/>
      <c r="EN1929" s="154"/>
      <c r="EO1929" s="154"/>
      <c r="EP1929" s="154"/>
      <c r="EQ1929" s="154"/>
      <c r="ER1929" s="154"/>
      <c r="ES1929" s="154"/>
      <c r="ET1929" s="154"/>
      <c r="EU1929" s="154"/>
      <c r="EV1929" s="154"/>
    </row>
    <row r="1930" spans="32:152" ht="12.75">
      <c r="AF1930" s="154"/>
      <c r="AG1930" s="154"/>
      <c r="AH1930" s="154"/>
      <c r="AI1930" s="154"/>
      <c r="AJ1930" s="154"/>
      <c r="AK1930" s="154"/>
      <c r="AL1930" s="154"/>
      <c r="AM1930" s="154"/>
      <c r="AN1930" s="154"/>
      <c r="AO1930" s="154"/>
      <c r="AP1930" s="154"/>
      <c r="AQ1930" s="154"/>
      <c r="AR1930" s="154"/>
      <c r="AS1930" s="154"/>
      <c r="AT1930" s="154"/>
      <c r="AU1930" s="154"/>
      <c r="AV1930" s="154"/>
      <c r="AW1930" s="154"/>
      <c r="AX1930" s="154"/>
      <c r="AY1930" s="154"/>
      <c r="AZ1930" s="154"/>
      <c r="BA1930" s="154"/>
      <c r="BB1930" s="154"/>
      <c r="BC1930" s="154"/>
      <c r="BD1930" s="154"/>
      <c r="BE1930" s="154"/>
      <c r="BF1930" s="154"/>
      <c r="BG1930" s="154"/>
      <c r="BH1930" s="154"/>
      <c r="BI1930" s="154"/>
      <c r="BJ1930" s="154"/>
      <c r="BK1930" s="154"/>
      <c r="BL1930" s="154"/>
      <c r="BM1930" s="154"/>
      <c r="BN1930" s="154"/>
      <c r="BO1930" s="154"/>
      <c r="BP1930" s="154"/>
      <c r="BQ1930" s="154"/>
      <c r="BR1930" s="154"/>
      <c r="BS1930" s="154"/>
      <c r="BT1930" s="154"/>
      <c r="BU1930" s="154"/>
      <c r="BV1930" s="154"/>
      <c r="BW1930" s="154"/>
      <c r="BX1930" s="154"/>
      <c r="BY1930" s="154"/>
      <c r="BZ1930" s="154"/>
      <c r="CA1930" s="154"/>
      <c r="CB1930" s="154"/>
      <c r="CC1930" s="154"/>
      <c r="CD1930" s="154"/>
      <c r="CE1930" s="154"/>
      <c r="CF1930" s="154"/>
      <c r="CG1930" s="154"/>
      <c r="CH1930" s="154"/>
      <c r="CI1930" s="154"/>
      <c r="CJ1930" s="154"/>
      <c r="CK1930" s="154"/>
      <c r="CL1930" s="154"/>
      <c r="CM1930" s="154"/>
      <c r="CN1930" s="154"/>
      <c r="CO1930" s="154"/>
      <c r="CP1930" s="154"/>
      <c r="CQ1930" s="154"/>
      <c r="CR1930" s="154"/>
      <c r="CS1930" s="154"/>
      <c r="CT1930" s="154"/>
      <c r="CU1930" s="154"/>
      <c r="CV1930" s="154"/>
      <c r="CW1930" s="154"/>
      <c r="CX1930" s="154"/>
      <c r="CY1930" s="154"/>
      <c r="CZ1930" s="154"/>
      <c r="DA1930" s="154"/>
      <c r="DB1930" s="154"/>
      <c r="DC1930" s="154"/>
      <c r="DD1930" s="154"/>
      <c r="DE1930" s="154"/>
      <c r="DF1930" s="154"/>
      <c r="DG1930" s="154"/>
      <c r="DH1930" s="154"/>
      <c r="DI1930" s="154"/>
      <c r="DJ1930" s="154"/>
      <c r="DK1930" s="154"/>
      <c r="DL1930" s="154"/>
      <c r="DM1930" s="154"/>
      <c r="DN1930" s="154"/>
      <c r="DO1930" s="154"/>
      <c r="DP1930" s="154"/>
      <c r="DQ1930" s="154"/>
      <c r="DR1930" s="154"/>
      <c r="DS1930" s="154"/>
      <c r="DT1930" s="154"/>
      <c r="DU1930" s="154"/>
      <c r="DV1930" s="154"/>
      <c r="DW1930" s="154"/>
      <c r="DX1930" s="154"/>
      <c r="DY1930" s="154"/>
      <c r="DZ1930" s="154"/>
      <c r="EA1930" s="154"/>
      <c r="EB1930" s="154"/>
      <c r="EC1930" s="154"/>
      <c r="ED1930" s="154"/>
      <c r="EE1930" s="154"/>
      <c r="EF1930" s="154"/>
      <c r="EG1930" s="154"/>
      <c r="EH1930" s="154"/>
      <c r="EI1930" s="154"/>
      <c r="EJ1930" s="154"/>
      <c r="EK1930" s="154"/>
      <c r="EL1930" s="154"/>
      <c r="EM1930" s="154"/>
      <c r="EN1930" s="154"/>
      <c r="EO1930" s="154"/>
      <c r="EP1930" s="154"/>
      <c r="EQ1930" s="154"/>
      <c r="ER1930" s="154"/>
      <c r="ES1930" s="154"/>
      <c r="ET1930" s="154"/>
      <c r="EU1930" s="154"/>
      <c r="EV1930" s="154"/>
    </row>
    <row r="1931" spans="32:152" ht="12.75">
      <c r="AF1931" s="154"/>
      <c r="AG1931" s="154"/>
      <c r="AH1931" s="154"/>
      <c r="AI1931" s="154"/>
      <c r="AJ1931" s="154"/>
      <c r="AK1931" s="154"/>
      <c r="AL1931" s="154"/>
      <c r="AM1931" s="154"/>
      <c r="AN1931" s="154"/>
      <c r="AO1931" s="154"/>
      <c r="AP1931" s="154"/>
      <c r="AQ1931" s="154"/>
      <c r="AR1931" s="154"/>
      <c r="AS1931" s="154"/>
      <c r="AT1931" s="154"/>
      <c r="AU1931" s="154"/>
      <c r="AV1931" s="154"/>
      <c r="AW1931" s="154"/>
      <c r="AX1931" s="154"/>
      <c r="AY1931" s="154"/>
      <c r="AZ1931" s="154"/>
      <c r="BA1931" s="154"/>
      <c r="BB1931" s="154"/>
      <c r="BC1931" s="154"/>
      <c r="BD1931" s="154"/>
      <c r="BE1931" s="154"/>
      <c r="BF1931" s="154"/>
      <c r="BG1931" s="154"/>
      <c r="BH1931" s="154"/>
      <c r="BI1931" s="154"/>
      <c r="BJ1931" s="154"/>
      <c r="BK1931" s="154"/>
      <c r="BL1931" s="154"/>
      <c r="BM1931" s="154"/>
      <c r="BN1931" s="154"/>
      <c r="BO1931" s="154"/>
      <c r="BP1931" s="154"/>
      <c r="BQ1931" s="154"/>
      <c r="BR1931" s="154"/>
      <c r="BS1931" s="154"/>
      <c r="BT1931" s="154"/>
      <c r="BU1931" s="154"/>
      <c r="BV1931" s="154"/>
      <c r="BW1931" s="154"/>
      <c r="BX1931" s="154"/>
      <c r="BY1931" s="154"/>
      <c r="BZ1931" s="154"/>
      <c r="CA1931" s="154"/>
      <c r="CB1931" s="154"/>
      <c r="CC1931" s="154"/>
      <c r="CD1931" s="154"/>
      <c r="CE1931" s="154"/>
      <c r="CF1931" s="154"/>
      <c r="CG1931" s="154"/>
      <c r="CH1931" s="154"/>
      <c r="CI1931" s="154"/>
      <c r="CJ1931" s="154"/>
      <c r="CK1931" s="154"/>
      <c r="CL1931" s="154"/>
      <c r="CM1931" s="154"/>
      <c r="CN1931" s="154"/>
      <c r="CO1931" s="154"/>
      <c r="CP1931" s="154"/>
      <c r="CQ1931" s="154"/>
      <c r="CR1931" s="154"/>
      <c r="CS1931" s="154"/>
      <c r="CT1931" s="154"/>
      <c r="CU1931" s="154"/>
      <c r="CV1931" s="154"/>
      <c r="CW1931" s="154"/>
      <c r="CX1931" s="154"/>
      <c r="CY1931" s="154"/>
      <c r="CZ1931" s="154"/>
      <c r="DA1931" s="154"/>
      <c r="DB1931" s="154"/>
      <c r="DC1931" s="154"/>
      <c r="DD1931" s="154"/>
      <c r="DE1931" s="154"/>
      <c r="DF1931" s="154"/>
      <c r="DG1931" s="154"/>
      <c r="DH1931" s="154"/>
      <c r="DI1931" s="154"/>
      <c r="DJ1931" s="154"/>
      <c r="DK1931" s="154"/>
      <c r="DL1931" s="154"/>
      <c r="DM1931" s="154"/>
      <c r="DN1931" s="154"/>
      <c r="DO1931" s="154"/>
      <c r="DP1931" s="154"/>
      <c r="DQ1931" s="154"/>
      <c r="DR1931" s="154"/>
      <c r="DS1931" s="154"/>
      <c r="DT1931" s="154"/>
      <c r="DU1931" s="154"/>
      <c r="DV1931" s="154"/>
      <c r="DW1931" s="154"/>
      <c r="DX1931" s="154"/>
      <c r="DY1931" s="154"/>
      <c r="DZ1931" s="154"/>
      <c r="EA1931" s="154"/>
      <c r="EB1931" s="154"/>
      <c r="EC1931" s="154"/>
      <c r="ED1931" s="154"/>
      <c r="EE1931" s="154"/>
      <c r="EF1931" s="154"/>
      <c r="EG1931" s="154"/>
      <c r="EH1931" s="154"/>
      <c r="EI1931" s="154"/>
      <c r="EJ1931" s="154"/>
      <c r="EK1931" s="154"/>
      <c r="EL1931" s="154"/>
      <c r="EM1931" s="154"/>
      <c r="EN1931" s="154"/>
      <c r="EO1931" s="154"/>
      <c r="EP1931" s="154"/>
      <c r="EQ1931" s="154"/>
      <c r="ER1931" s="154"/>
      <c r="ES1931" s="154"/>
      <c r="ET1931" s="154"/>
      <c r="EU1931" s="154"/>
      <c r="EV1931" s="154"/>
    </row>
    <row r="1932" spans="32:152" ht="12.75">
      <c r="AF1932" s="154"/>
      <c r="AG1932" s="154"/>
      <c r="AH1932" s="154"/>
      <c r="AI1932" s="154"/>
      <c r="AJ1932" s="154"/>
      <c r="AK1932" s="154"/>
      <c r="AL1932" s="154"/>
      <c r="AM1932" s="154"/>
      <c r="AN1932" s="154"/>
      <c r="AO1932" s="154"/>
      <c r="AP1932" s="154"/>
      <c r="AQ1932" s="154"/>
      <c r="AR1932" s="154"/>
      <c r="AS1932" s="154"/>
      <c r="AT1932" s="154"/>
      <c r="AU1932" s="154"/>
      <c r="AV1932" s="154"/>
      <c r="AW1932" s="154"/>
      <c r="AX1932" s="154"/>
      <c r="AY1932" s="154"/>
      <c r="AZ1932" s="154"/>
      <c r="BA1932" s="154"/>
      <c r="BB1932" s="154"/>
      <c r="BC1932" s="154"/>
      <c r="BD1932" s="154"/>
      <c r="BE1932" s="154"/>
      <c r="BF1932" s="154"/>
      <c r="BG1932" s="154"/>
      <c r="BH1932" s="154"/>
      <c r="BI1932" s="154"/>
      <c r="BJ1932" s="154"/>
      <c r="BK1932" s="154"/>
      <c r="BL1932" s="154"/>
      <c r="BM1932" s="154"/>
      <c r="BN1932" s="154"/>
      <c r="BO1932" s="154"/>
      <c r="BP1932" s="154"/>
      <c r="BQ1932" s="154"/>
      <c r="BR1932" s="154"/>
      <c r="BS1932" s="154"/>
      <c r="BT1932" s="154"/>
      <c r="BU1932" s="154"/>
      <c r="BV1932" s="154"/>
      <c r="BW1932" s="154"/>
      <c r="BX1932" s="154"/>
      <c r="BY1932" s="154"/>
      <c r="BZ1932" s="154"/>
      <c r="CA1932" s="154"/>
      <c r="CB1932" s="154"/>
      <c r="CC1932" s="154"/>
      <c r="CD1932" s="154"/>
      <c r="CE1932" s="154"/>
      <c r="CF1932" s="154"/>
      <c r="CG1932" s="154"/>
      <c r="CH1932" s="154"/>
      <c r="CI1932" s="154"/>
      <c r="CJ1932" s="154"/>
      <c r="CK1932" s="154"/>
      <c r="CL1932" s="154"/>
      <c r="CM1932" s="154"/>
      <c r="CN1932" s="154"/>
      <c r="CO1932" s="154"/>
      <c r="CP1932" s="154"/>
      <c r="CQ1932" s="154"/>
      <c r="CR1932" s="154"/>
      <c r="CS1932" s="154"/>
      <c r="CT1932" s="154"/>
      <c r="CU1932" s="154"/>
      <c r="CV1932" s="154"/>
      <c r="CW1932" s="154"/>
      <c r="CX1932" s="154"/>
      <c r="CY1932" s="154"/>
      <c r="CZ1932" s="154"/>
      <c r="DA1932" s="154"/>
      <c r="DB1932" s="154"/>
      <c r="DC1932" s="154"/>
      <c r="DD1932" s="154"/>
      <c r="DE1932" s="154"/>
      <c r="DF1932" s="154"/>
      <c r="DG1932" s="154"/>
      <c r="DH1932" s="154"/>
      <c r="DI1932" s="154"/>
      <c r="DJ1932" s="154"/>
      <c r="DK1932" s="154"/>
      <c r="DL1932" s="154"/>
      <c r="DM1932" s="154"/>
      <c r="DN1932" s="154"/>
      <c r="DO1932" s="154"/>
      <c r="DP1932" s="154"/>
      <c r="DQ1932" s="154"/>
      <c r="DR1932" s="154"/>
      <c r="DS1932" s="154"/>
      <c r="DT1932" s="154"/>
      <c r="DU1932" s="154"/>
      <c r="DV1932" s="154"/>
      <c r="DW1932" s="154"/>
      <c r="DX1932" s="154"/>
      <c r="DY1932" s="154"/>
      <c r="DZ1932" s="154"/>
      <c r="EA1932" s="154"/>
      <c r="EB1932" s="154"/>
      <c r="EC1932" s="154"/>
      <c r="ED1932" s="154"/>
      <c r="EE1932" s="154"/>
      <c r="EF1932" s="154"/>
      <c r="EG1932" s="154"/>
      <c r="EH1932" s="154"/>
      <c r="EI1932" s="154"/>
      <c r="EJ1932" s="154"/>
      <c r="EK1932" s="154"/>
      <c r="EL1932" s="154"/>
      <c r="EM1932" s="154"/>
      <c r="EN1932" s="154"/>
      <c r="EO1932" s="154"/>
      <c r="EP1932" s="154"/>
      <c r="EQ1932" s="154"/>
      <c r="ER1932" s="154"/>
      <c r="ES1932" s="154"/>
      <c r="ET1932" s="154"/>
      <c r="EU1932" s="154"/>
      <c r="EV1932" s="154"/>
    </row>
    <row r="1933" spans="32:152" ht="12.75">
      <c r="AF1933" s="154"/>
      <c r="AG1933" s="154"/>
      <c r="AH1933" s="154"/>
      <c r="AI1933" s="154"/>
      <c r="AJ1933" s="154"/>
      <c r="AK1933" s="154"/>
      <c r="AL1933" s="154"/>
      <c r="AM1933" s="154"/>
      <c r="AN1933" s="154"/>
      <c r="AO1933" s="154"/>
      <c r="AP1933" s="154"/>
      <c r="AQ1933" s="154"/>
      <c r="AR1933" s="154"/>
      <c r="AS1933" s="154"/>
      <c r="AT1933" s="154"/>
      <c r="AU1933" s="154"/>
      <c r="AV1933" s="154"/>
      <c r="AW1933" s="154"/>
      <c r="AX1933" s="154"/>
      <c r="AY1933" s="154"/>
      <c r="AZ1933" s="154"/>
      <c r="BA1933" s="154"/>
      <c r="BB1933" s="154"/>
      <c r="BC1933" s="154"/>
      <c r="BD1933" s="154"/>
      <c r="BE1933" s="154"/>
      <c r="BF1933" s="154"/>
      <c r="BG1933" s="154"/>
      <c r="BH1933" s="154"/>
      <c r="BI1933" s="154"/>
      <c r="BJ1933" s="154"/>
      <c r="BK1933" s="154"/>
      <c r="BL1933" s="154"/>
      <c r="BM1933" s="154"/>
      <c r="BN1933" s="154"/>
      <c r="BO1933" s="154"/>
      <c r="BP1933" s="154"/>
      <c r="BQ1933" s="154"/>
      <c r="BR1933" s="154"/>
      <c r="BS1933" s="154"/>
      <c r="BT1933" s="154"/>
      <c r="BU1933" s="154"/>
      <c r="BV1933" s="154"/>
      <c r="BW1933" s="154"/>
      <c r="BX1933" s="154"/>
      <c r="BY1933" s="154"/>
      <c r="BZ1933" s="154"/>
      <c r="CA1933" s="154"/>
      <c r="CB1933" s="154"/>
      <c r="CC1933" s="154"/>
      <c r="CD1933" s="154"/>
      <c r="CE1933" s="154"/>
      <c r="CF1933" s="154"/>
      <c r="CG1933" s="154"/>
      <c r="CH1933" s="154"/>
      <c r="CI1933" s="154"/>
      <c r="CJ1933" s="154"/>
      <c r="CK1933" s="154"/>
      <c r="CL1933" s="154"/>
      <c r="CM1933" s="154"/>
      <c r="CN1933" s="154"/>
      <c r="CO1933" s="154"/>
      <c r="CP1933" s="154"/>
      <c r="CQ1933" s="154"/>
      <c r="CR1933" s="154"/>
      <c r="CS1933" s="154"/>
      <c r="CT1933" s="154"/>
      <c r="CU1933" s="154"/>
      <c r="CV1933" s="154"/>
      <c r="CW1933" s="154"/>
      <c r="CX1933" s="154"/>
      <c r="CY1933" s="154"/>
      <c r="CZ1933" s="154"/>
      <c r="DA1933" s="154"/>
      <c r="DB1933" s="154"/>
      <c r="DC1933" s="154"/>
      <c r="DD1933" s="154"/>
      <c r="DE1933" s="154"/>
      <c r="DF1933" s="154"/>
      <c r="DG1933" s="154"/>
      <c r="DH1933" s="154"/>
      <c r="DI1933" s="154"/>
      <c r="DJ1933" s="154"/>
      <c r="DK1933" s="154"/>
      <c r="DL1933" s="154"/>
      <c r="DM1933" s="154"/>
      <c r="DN1933" s="154"/>
      <c r="DO1933" s="154"/>
      <c r="DP1933" s="154"/>
      <c r="DQ1933" s="154"/>
      <c r="DR1933" s="154"/>
      <c r="DS1933" s="154"/>
      <c r="DT1933" s="154"/>
      <c r="DU1933" s="154"/>
      <c r="DV1933" s="154"/>
      <c r="DW1933" s="154"/>
      <c r="DX1933" s="154"/>
      <c r="DY1933" s="154"/>
      <c r="DZ1933" s="154"/>
      <c r="EA1933" s="154"/>
      <c r="EB1933" s="154"/>
      <c r="EC1933" s="154"/>
      <c r="ED1933" s="154"/>
      <c r="EE1933" s="154"/>
      <c r="EF1933" s="154"/>
      <c r="EG1933" s="154"/>
      <c r="EH1933" s="154"/>
      <c r="EI1933" s="154"/>
      <c r="EJ1933" s="154"/>
      <c r="EK1933" s="154"/>
      <c r="EL1933" s="154"/>
      <c r="EM1933" s="154"/>
      <c r="EN1933" s="154"/>
      <c r="EO1933" s="154"/>
      <c r="EP1933" s="154"/>
      <c r="EQ1933" s="154"/>
      <c r="ER1933" s="154"/>
      <c r="ES1933" s="154"/>
      <c r="ET1933" s="154"/>
      <c r="EU1933" s="154"/>
      <c r="EV1933" s="154"/>
    </row>
    <row r="1934" spans="32:152" ht="12.75">
      <c r="AF1934" s="154"/>
      <c r="AG1934" s="154"/>
      <c r="AH1934" s="154"/>
      <c r="AI1934" s="154"/>
      <c r="AJ1934" s="154"/>
      <c r="AK1934" s="154"/>
      <c r="AL1934" s="154"/>
      <c r="AM1934" s="154"/>
      <c r="AN1934" s="154"/>
      <c r="AO1934" s="154"/>
      <c r="AP1934" s="154"/>
      <c r="AQ1934" s="154"/>
      <c r="AR1934" s="154"/>
      <c r="AS1934" s="154"/>
      <c r="AT1934" s="154"/>
      <c r="AU1934" s="154"/>
      <c r="AV1934" s="154"/>
      <c r="AW1934" s="154"/>
      <c r="AX1934" s="154"/>
      <c r="AY1934" s="154"/>
      <c r="AZ1934" s="154"/>
      <c r="BA1934" s="154"/>
      <c r="BB1934" s="154"/>
      <c r="BC1934" s="154"/>
      <c r="BD1934" s="154"/>
      <c r="BE1934" s="154"/>
      <c r="BF1934" s="154"/>
      <c r="BG1934" s="154"/>
      <c r="BH1934" s="154"/>
      <c r="BI1934" s="154"/>
      <c r="BJ1934" s="154"/>
      <c r="BK1934" s="154"/>
      <c r="BL1934" s="154"/>
      <c r="BM1934" s="154"/>
      <c r="BN1934" s="154"/>
      <c r="BO1934" s="154"/>
      <c r="BP1934" s="154"/>
      <c r="BQ1934" s="154"/>
      <c r="BR1934" s="154"/>
      <c r="BS1934" s="154"/>
      <c r="BT1934" s="154"/>
      <c r="BU1934" s="154"/>
      <c r="BV1934" s="154"/>
      <c r="BW1934" s="154"/>
      <c r="BX1934" s="154"/>
      <c r="BY1934" s="154"/>
      <c r="BZ1934" s="154"/>
      <c r="CA1934" s="154"/>
      <c r="CB1934" s="154"/>
      <c r="CC1934" s="154"/>
      <c r="CD1934" s="154"/>
      <c r="CE1934" s="154"/>
      <c r="CF1934" s="154"/>
      <c r="CG1934" s="154"/>
      <c r="CH1934" s="154"/>
      <c r="CI1934" s="154"/>
      <c r="CJ1934" s="154"/>
      <c r="CK1934" s="154"/>
      <c r="CL1934" s="154"/>
      <c r="CM1934" s="154"/>
      <c r="CN1934" s="154"/>
      <c r="CO1934" s="154"/>
      <c r="CP1934" s="154"/>
      <c r="CQ1934" s="154"/>
      <c r="CR1934" s="154"/>
      <c r="CS1934" s="154"/>
      <c r="CT1934" s="154"/>
      <c r="CU1934" s="154"/>
      <c r="CV1934" s="154"/>
      <c r="CW1934" s="154"/>
      <c r="CX1934" s="154"/>
      <c r="CY1934" s="154"/>
      <c r="CZ1934" s="154"/>
      <c r="DA1934" s="154"/>
      <c r="DB1934" s="154"/>
      <c r="DC1934" s="154"/>
      <c r="DD1934" s="154"/>
      <c r="DE1934" s="154"/>
      <c r="DF1934" s="154"/>
      <c r="DG1934" s="154"/>
      <c r="DH1934" s="154"/>
      <c r="DI1934" s="154"/>
      <c r="DJ1934" s="154"/>
      <c r="DK1934" s="154"/>
      <c r="DL1934" s="154"/>
      <c r="DM1934" s="154"/>
      <c r="DN1934" s="154"/>
      <c r="DO1934" s="154"/>
      <c r="DP1934" s="154"/>
      <c r="DQ1934" s="154"/>
      <c r="DR1934" s="154"/>
      <c r="DS1934" s="154"/>
      <c r="DT1934" s="154"/>
      <c r="DU1934" s="154"/>
      <c r="DV1934" s="154"/>
      <c r="DW1934" s="154"/>
      <c r="DX1934" s="154"/>
      <c r="DY1934" s="154"/>
      <c r="DZ1934" s="154"/>
      <c r="EA1934" s="154"/>
      <c r="EB1934" s="154"/>
      <c r="EC1934" s="154"/>
      <c r="ED1934" s="154"/>
      <c r="EE1934" s="154"/>
      <c r="EF1934" s="154"/>
      <c r="EG1934" s="154"/>
      <c r="EH1934" s="154"/>
      <c r="EI1934" s="154"/>
      <c r="EJ1934" s="154"/>
      <c r="EK1934" s="154"/>
      <c r="EL1934" s="154"/>
      <c r="EM1934" s="154"/>
      <c r="EN1934" s="154"/>
      <c r="EO1934" s="154"/>
      <c r="EP1934" s="154"/>
      <c r="EQ1934" s="154"/>
      <c r="ER1934" s="154"/>
      <c r="ES1934" s="154"/>
      <c r="ET1934" s="154"/>
      <c r="EU1934" s="154"/>
      <c r="EV1934" s="154"/>
    </row>
    <row r="1935" spans="32:152" ht="12.75">
      <c r="AF1935" s="154"/>
      <c r="AG1935" s="154"/>
      <c r="AH1935" s="154"/>
      <c r="AI1935" s="154"/>
      <c r="AJ1935" s="154"/>
      <c r="AK1935" s="154"/>
      <c r="AL1935" s="154"/>
      <c r="AM1935" s="154"/>
      <c r="AN1935" s="154"/>
      <c r="AO1935" s="154"/>
      <c r="AP1935" s="154"/>
      <c r="AQ1935" s="154"/>
      <c r="AR1935" s="154"/>
      <c r="AS1935" s="154"/>
      <c r="AT1935" s="154"/>
      <c r="AU1935" s="154"/>
      <c r="AV1935" s="154"/>
      <c r="AW1935" s="154"/>
      <c r="AX1935" s="154"/>
      <c r="AY1935" s="154"/>
      <c r="AZ1935" s="154"/>
      <c r="BA1935" s="154"/>
      <c r="BB1935" s="154"/>
      <c r="BC1935" s="154"/>
      <c r="BD1935" s="154"/>
      <c r="BE1935" s="154"/>
      <c r="BF1935" s="154"/>
      <c r="BG1935" s="154"/>
      <c r="BH1935" s="154"/>
      <c r="BI1935" s="154"/>
      <c r="BJ1935" s="154"/>
      <c r="BK1935" s="154"/>
      <c r="BL1935" s="154"/>
      <c r="BM1935" s="154"/>
      <c r="BN1935" s="154"/>
      <c r="BO1935" s="154"/>
      <c r="BP1935" s="154"/>
      <c r="BQ1935" s="154"/>
      <c r="BR1935" s="154"/>
      <c r="BS1935" s="154"/>
      <c r="BT1935" s="154"/>
      <c r="BU1935" s="154"/>
      <c r="BV1935" s="154"/>
      <c r="BW1935" s="154"/>
      <c r="BX1935" s="154"/>
      <c r="BY1935" s="154"/>
      <c r="BZ1935" s="154"/>
      <c r="CA1935" s="154"/>
      <c r="CB1935" s="154"/>
      <c r="CC1935" s="154"/>
      <c r="CD1935" s="154"/>
      <c r="CE1935" s="154"/>
      <c r="CF1935" s="154"/>
      <c r="CG1935" s="154"/>
      <c r="CH1935" s="154"/>
      <c r="CI1935" s="154"/>
      <c r="CJ1935" s="154"/>
      <c r="CK1935" s="154"/>
      <c r="CL1935" s="154"/>
      <c r="CM1935" s="154"/>
      <c r="CN1935" s="154"/>
      <c r="CO1935" s="154"/>
      <c r="CP1935" s="154"/>
      <c r="CQ1935" s="154"/>
      <c r="CR1935" s="154"/>
      <c r="CS1935" s="154"/>
      <c r="CT1935" s="154"/>
      <c r="CU1935" s="154"/>
      <c r="CV1935" s="154"/>
      <c r="CW1935" s="154"/>
      <c r="CX1935" s="154"/>
      <c r="CY1935" s="154"/>
      <c r="CZ1935" s="154"/>
      <c r="DA1935" s="154"/>
      <c r="DB1935" s="154"/>
      <c r="DC1935" s="154"/>
      <c r="DD1935" s="154"/>
      <c r="DE1935" s="154"/>
      <c r="DF1935" s="154"/>
      <c r="DG1935" s="154"/>
      <c r="DH1935" s="154"/>
      <c r="DI1935" s="154"/>
      <c r="DJ1935" s="154"/>
      <c r="DK1935" s="154"/>
      <c r="DL1935" s="154"/>
      <c r="DM1935" s="154"/>
      <c r="DN1935" s="154"/>
      <c r="DO1935" s="154"/>
      <c r="DP1935" s="154"/>
      <c r="DQ1935" s="154"/>
      <c r="DR1935" s="154"/>
      <c r="DS1935" s="154"/>
      <c r="DT1935" s="154"/>
      <c r="DU1935" s="154"/>
      <c r="DV1935" s="154"/>
      <c r="DW1935" s="154"/>
      <c r="DX1935" s="154"/>
      <c r="DY1935" s="154"/>
      <c r="DZ1935" s="154"/>
      <c r="EA1935" s="154"/>
      <c r="EB1935" s="154"/>
      <c r="EC1935" s="154"/>
      <c r="ED1935" s="154"/>
      <c r="EE1935" s="154"/>
      <c r="EF1935" s="154"/>
      <c r="EG1935" s="154"/>
      <c r="EH1935" s="154"/>
      <c r="EI1935" s="154"/>
      <c r="EJ1935" s="154"/>
      <c r="EK1935" s="154"/>
      <c r="EL1935" s="154"/>
      <c r="EM1935" s="154"/>
      <c r="EN1935" s="154"/>
      <c r="EO1935" s="154"/>
      <c r="EP1935" s="154"/>
      <c r="EQ1935" s="154"/>
      <c r="ER1935" s="154"/>
      <c r="ES1935" s="154"/>
      <c r="ET1935" s="154"/>
      <c r="EU1935" s="154"/>
      <c r="EV1935" s="154"/>
    </row>
    <row r="1936" spans="32:152" ht="12.75">
      <c r="AF1936" s="154"/>
      <c r="AG1936" s="154"/>
      <c r="AH1936" s="154"/>
      <c r="AI1936" s="154"/>
      <c r="AJ1936" s="154"/>
      <c r="AK1936" s="154"/>
      <c r="AL1936" s="154"/>
      <c r="AM1936" s="154"/>
      <c r="AN1936" s="154"/>
      <c r="AO1936" s="154"/>
      <c r="AP1936" s="154"/>
      <c r="AQ1936" s="154"/>
      <c r="AR1936" s="154"/>
      <c r="AS1936" s="154"/>
      <c r="AT1936" s="154"/>
      <c r="AU1936" s="154"/>
      <c r="AV1936" s="154"/>
      <c r="AW1936" s="154"/>
      <c r="AX1936" s="154"/>
      <c r="AY1936" s="154"/>
      <c r="AZ1936" s="154"/>
      <c r="BA1936" s="154"/>
      <c r="BB1936" s="154"/>
      <c r="BC1936" s="154"/>
      <c r="BD1936" s="154"/>
      <c r="BE1936" s="154"/>
      <c r="BF1936" s="154"/>
      <c r="BG1936" s="154"/>
      <c r="BH1936" s="154"/>
      <c r="BI1936" s="154"/>
      <c r="BJ1936" s="154"/>
      <c r="BK1936" s="154"/>
      <c r="BL1936" s="154"/>
      <c r="BM1936" s="154"/>
      <c r="BN1936" s="154"/>
      <c r="BO1936" s="154"/>
      <c r="BP1936" s="154"/>
      <c r="BQ1936" s="154"/>
      <c r="BR1936" s="154"/>
      <c r="BS1936" s="154"/>
      <c r="BT1936" s="154"/>
      <c r="BU1936" s="154"/>
      <c r="BV1936" s="154"/>
      <c r="BW1936" s="154"/>
      <c r="BX1936" s="154"/>
      <c r="BY1936" s="154"/>
      <c r="BZ1936" s="154"/>
      <c r="CA1936" s="154"/>
      <c r="CB1936" s="154"/>
      <c r="CC1936" s="154"/>
      <c r="CD1936" s="154"/>
      <c r="CE1936" s="154"/>
      <c r="CF1936" s="154"/>
      <c r="CG1936" s="154"/>
      <c r="CH1936" s="154"/>
      <c r="CI1936" s="154"/>
      <c r="CJ1936" s="154"/>
      <c r="CK1936" s="154"/>
      <c r="CL1936" s="154"/>
      <c r="CM1936" s="154"/>
      <c r="CN1936" s="154"/>
      <c r="CO1936" s="154"/>
      <c r="CP1936" s="154"/>
      <c r="CQ1936" s="154"/>
      <c r="CR1936" s="154"/>
      <c r="CS1936" s="154"/>
      <c r="CT1936" s="154"/>
      <c r="CU1936" s="154"/>
      <c r="CV1936" s="154"/>
      <c r="CW1936" s="154"/>
      <c r="CX1936" s="154"/>
      <c r="CY1936" s="154"/>
      <c r="CZ1936" s="154"/>
      <c r="DA1936" s="154"/>
      <c r="DB1936" s="154"/>
      <c r="DC1936" s="154"/>
      <c r="DD1936" s="154"/>
      <c r="DE1936" s="154"/>
      <c r="DF1936" s="154"/>
      <c r="DG1936" s="154"/>
      <c r="DH1936" s="154"/>
      <c r="DI1936" s="154"/>
      <c r="DJ1936" s="154"/>
      <c r="DK1936" s="154"/>
      <c r="DL1936" s="154"/>
      <c r="DM1936" s="154"/>
      <c r="DN1936" s="154"/>
      <c r="DO1936" s="154"/>
      <c r="DP1936" s="154"/>
      <c r="DQ1936" s="154"/>
      <c r="DR1936" s="154"/>
      <c r="DS1936" s="154"/>
      <c r="DT1936" s="154"/>
      <c r="DU1936" s="154"/>
      <c r="DV1936" s="154"/>
      <c r="DW1936" s="154"/>
      <c r="DX1936" s="154"/>
      <c r="DY1936" s="154"/>
      <c r="DZ1936" s="154"/>
      <c r="EA1936" s="154"/>
      <c r="EB1936" s="154"/>
      <c r="EC1936" s="154"/>
      <c r="ED1936" s="154"/>
      <c r="EE1936" s="154"/>
      <c r="EF1936" s="154"/>
      <c r="EG1936" s="154"/>
      <c r="EH1936" s="154"/>
      <c r="EI1936" s="154"/>
      <c r="EJ1936" s="154"/>
      <c r="EK1936" s="154"/>
      <c r="EL1936" s="154"/>
      <c r="EM1936" s="154"/>
      <c r="EN1936" s="154"/>
      <c r="EO1936" s="154"/>
      <c r="EP1936" s="154"/>
      <c r="EQ1936" s="154"/>
      <c r="ER1936" s="154"/>
      <c r="ES1936" s="154"/>
      <c r="ET1936" s="154"/>
      <c r="EU1936" s="154"/>
      <c r="EV1936" s="154"/>
    </row>
    <row r="1937" spans="32:152" ht="12.75">
      <c r="AF1937" s="154"/>
      <c r="AG1937" s="154"/>
      <c r="AH1937" s="154"/>
      <c r="AI1937" s="154"/>
      <c r="AJ1937" s="154"/>
      <c r="AK1937" s="154"/>
      <c r="AL1937" s="154"/>
      <c r="AM1937" s="154"/>
      <c r="AN1937" s="154"/>
      <c r="AO1937" s="154"/>
      <c r="AP1937" s="154"/>
      <c r="AQ1937" s="154"/>
      <c r="AR1937" s="154"/>
      <c r="AS1937" s="154"/>
      <c r="AT1937" s="154"/>
      <c r="AU1937" s="154"/>
      <c r="AV1937" s="154"/>
      <c r="AW1937" s="154"/>
      <c r="AX1937" s="154"/>
      <c r="AY1937" s="154"/>
      <c r="AZ1937" s="154"/>
      <c r="BA1937" s="154"/>
      <c r="BB1937" s="154"/>
      <c r="BC1937" s="154"/>
      <c r="BD1937" s="154"/>
      <c r="BE1937" s="154"/>
      <c r="BF1937" s="154"/>
      <c r="BG1937" s="154"/>
      <c r="BH1937" s="154"/>
      <c r="BI1937" s="154"/>
      <c r="BJ1937" s="154"/>
      <c r="BK1937" s="154"/>
      <c r="BL1937" s="154"/>
      <c r="BM1937" s="154"/>
      <c r="BN1937" s="154"/>
      <c r="BO1937" s="154"/>
      <c r="BP1937" s="154"/>
      <c r="BQ1937" s="154"/>
      <c r="BR1937" s="154"/>
      <c r="BS1937" s="154"/>
      <c r="BT1937" s="154"/>
      <c r="BU1937" s="154"/>
      <c r="BV1937" s="154"/>
      <c r="BW1937" s="154"/>
      <c r="BX1937" s="154"/>
      <c r="BY1937" s="154"/>
      <c r="BZ1937" s="154"/>
      <c r="CA1937" s="154"/>
      <c r="CB1937" s="154"/>
      <c r="CC1937" s="154"/>
      <c r="CD1937" s="154"/>
      <c r="CE1937" s="154"/>
      <c r="CF1937" s="154"/>
      <c r="CG1937" s="154"/>
      <c r="CH1937" s="154"/>
      <c r="CI1937" s="154"/>
      <c r="CJ1937" s="154"/>
      <c r="CK1937" s="154"/>
      <c r="CL1937" s="154"/>
      <c r="CM1937" s="154"/>
      <c r="CN1937" s="154"/>
      <c r="CO1937" s="154"/>
      <c r="CP1937" s="154"/>
      <c r="CQ1937" s="154"/>
      <c r="CR1937" s="154"/>
      <c r="CS1937" s="154"/>
      <c r="CT1937" s="154"/>
      <c r="CU1937" s="154"/>
      <c r="CV1937" s="154"/>
      <c r="CW1937" s="154"/>
      <c r="CX1937" s="154"/>
      <c r="CY1937" s="154"/>
      <c r="CZ1937" s="154"/>
      <c r="DA1937" s="154"/>
      <c r="DB1937" s="154"/>
      <c r="DC1937" s="154"/>
      <c r="DD1937" s="154"/>
      <c r="DE1937" s="154"/>
      <c r="DF1937" s="154"/>
      <c r="DG1937" s="154"/>
      <c r="DH1937" s="154"/>
      <c r="DI1937" s="154"/>
      <c r="DJ1937" s="154"/>
      <c r="DK1937" s="154"/>
      <c r="DL1937" s="154"/>
      <c r="DM1937" s="154"/>
      <c r="DN1937" s="154"/>
      <c r="DO1937" s="154"/>
      <c r="DP1937" s="154"/>
      <c r="DQ1937" s="154"/>
      <c r="DR1937" s="154"/>
      <c r="DS1937" s="154"/>
      <c r="DT1937" s="154"/>
      <c r="DU1937" s="154"/>
      <c r="DV1937" s="154"/>
      <c r="DW1937" s="154"/>
      <c r="DX1937" s="154"/>
      <c r="DY1937" s="154"/>
      <c r="DZ1937" s="154"/>
      <c r="EA1937" s="154"/>
      <c r="EB1937" s="154"/>
      <c r="EC1937" s="154"/>
      <c r="ED1937" s="154"/>
      <c r="EE1937" s="154"/>
      <c r="EF1937" s="154"/>
      <c r="EG1937" s="154"/>
      <c r="EH1937" s="154"/>
      <c r="EI1937" s="154"/>
      <c r="EJ1937" s="154"/>
      <c r="EK1937" s="154"/>
      <c r="EL1937" s="154"/>
      <c r="EM1937" s="154"/>
      <c r="EN1937" s="154"/>
      <c r="EO1937" s="154"/>
      <c r="EP1937" s="154"/>
      <c r="EQ1937" s="154"/>
      <c r="ER1937" s="154"/>
      <c r="ES1937" s="154"/>
      <c r="ET1937" s="154"/>
      <c r="EU1937" s="154"/>
      <c r="EV1937" s="154"/>
    </row>
    <row r="1938" spans="32:152" ht="12.75">
      <c r="AF1938" s="154"/>
      <c r="AG1938" s="154"/>
      <c r="AH1938" s="154"/>
      <c r="AI1938" s="154"/>
      <c r="AJ1938" s="154"/>
      <c r="AK1938" s="154"/>
      <c r="AL1938" s="154"/>
      <c r="AM1938" s="154"/>
      <c r="AN1938" s="154"/>
      <c r="AO1938" s="154"/>
      <c r="AP1938" s="154"/>
      <c r="AQ1938" s="154"/>
      <c r="AR1938" s="154"/>
      <c r="AS1938" s="154"/>
      <c r="AT1938" s="154"/>
      <c r="AU1938" s="154"/>
      <c r="AV1938" s="154"/>
      <c r="AW1938" s="154"/>
      <c r="AX1938" s="154"/>
      <c r="AY1938" s="154"/>
      <c r="AZ1938" s="154"/>
      <c r="BA1938" s="154"/>
      <c r="BB1938" s="154"/>
      <c r="BC1938" s="154"/>
      <c r="BD1938" s="154"/>
      <c r="BE1938" s="154"/>
      <c r="BF1938" s="154"/>
      <c r="BG1938" s="154"/>
      <c r="BH1938" s="154"/>
      <c r="BI1938" s="154"/>
      <c r="BJ1938" s="154"/>
      <c r="BK1938" s="154"/>
      <c r="BL1938" s="154"/>
      <c r="BM1938" s="154"/>
      <c r="BN1938" s="154"/>
      <c r="BO1938" s="154"/>
      <c r="BP1938" s="154"/>
      <c r="BQ1938" s="154"/>
      <c r="BR1938" s="154"/>
      <c r="BS1938" s="154"/>
      <c r="BT1938" s="154"/>
      <c r="BU1938" s="154"/>
      <c r="BV1938" s="154"/>
      <c r="BW1938" s="154"/>
      <c r="BX1938" s="154"/>
      <c r="BY1938" s="154"/>
      <c r="BZ1938" s="154"/>
      <c r="CA1938" s="154"/>
      <c r="CB1938" s="154"/>
      <c r="CC1938" s="154"/>
      <c r="CD1938" s="154"/>
      <c r="CE1938" s="154"/>
      <c r="CF1938" s="154"/>
      <c r="CG1938" s="154"/>
      <c r="CH1938" s="154"/>
      <c r="CI1938" s="154"/>
      <c r="CJ1938" s="154"/>
      <c r="CK1938" s="154"/>
      <c r="CL1938" s="154"/>
      <c r="CM1938" s="154"/>
      <c r="CN1938" s="154"/>
      <c r="CO1938" s="154"/>
      <c r="CP1938" s="154"/>
      <c r="CQ1938" s="154"/>
      <c r="CR1938" s="154"/>
      <c r="CS1938" s="154"/>
      <c r="CT1938" s="154"/>
      <c r="CU1938" s="154"/>
      <c r="CV1938" s="154"/>
      <c r="CW1938" s="154"/>
      <c r="CX1938" s="154"/>
      <c r="CY1938" s="154"/>
      <c r="CZ1938" s="154"/>
      <c r="DA1938" s="154"/>
      <c r="DB1938" s="154"/>
      <c r="DC1938" s="154"/>
      <c r="DD1938" s="154"/>
      <c r="DE1938" s="154"/>
      <c r="DF1938" s="154"/>
      <c r="DG1938" s="154"/>
      <c r="DH1938" s="154"/>
      <c r="DI1938" s="154"/>
      <c r="DJ1938" s="154"/>
      <c r="DK1938" s="154"/>
      <c r="DL1938" s="154"/>
      <c r="DM1938" s="154"/>
      <c r="DN1938" s="154"/>
      <c r="DO1938" s="154"/>
      <c r="DP1938" s="154"/>
      <c r="DQ1938" s="154"/>
      <c r="DR1938" s="154"/>
      <c r="DS1938" s="154"/>
      <c r="DT1938" s="154"/>
      <c r="DU1938" s="154"/>
      <c r="DV1938" s="154"/>
      <c r="DW1938" s="154"/>
      <c r="DX1938" s="154"/>
      <c r="DY1938" s="154"/>
      <c r="DZ1938" s="154"/>
      <c r="EA1938" s="154"/>
      <c r="EB1938" s="154"/>
      <c r="EC1938" s="154"/>
      <c r="ED1938" s="154"/>
      <c r="EE1938" s="154"/>
      <c r="EF1938" s="154"/>
      <c r="EG1938" s="154"/>
      <c r="EH1938" s="154"/>
      <c r="EI1938" s="154"/>
      <c r="EJ1938" s="154"/>
      <c r="EK1938" s="154"/>
      <c r="EL1938" s="154"/>
      <c r="EM1938" s="154"/>
      <c r="EN1938" s="154"/>
      <c r="EO1938" s="154"/>
      <c r="EP1938" s="154"/>
      <c r="EQ1938" s="154"/>
      <c r="ER1938" s="154"/>
      <c r="ES1938" s="154"/>
      <c r="ET1938" s="154"/>
      <c r="EU1938" s="154"/>
      <c r="EV1938" s="154"/>
    </row>
    <row r="1939" spans="32:152" ht="12.75">
      <c r="AF1939" s="154"/>
      <c r="AG1939" s="154"/>
      <c r="AH1939" s="154"/>
      <c r="AI1939" s="154"/>
      <c r="AJ1939" s="154"/>
      <c r="AK1939" s="154"/>
      <c r="AL1939" s="154"/>
      <c r="AM1939" s="154"/>
      <c r="AN1939" s="154"/>
      <c r="AO1939" s="154"/>
      <c r="AP1939" s="154"/>
      <c r="AQ1939" s="154"/>
      <c r="AR1939" s="154"/>
      <c r="AS1939" s="154"/>
      <c r="AT1939" s="154"/>
      <c r="AU1939" s="154"/>
      <c r="AV1939" s="154"/>
      <c r="AW1939" s="154"/>
      <c r="AX1939" s="154"/>
      <c r="AY1939" s="154"/>
      <c r="AZ1939" s="154"/>
      <c r="BA1939" s="154"/>
      <c r="BB1939" s="154"/>
      <c r="BC1939" s="154"/>
      <c r="BD1939" s="154"/>
      <c r="BE1939" s="154"/>
      <c r="BF1939" s="154"/>
      <c r="BG1939" s="154"/>
      <c r="BH1939" s="154"/>
      <c r="BI1939" s="154"/>
      <c r="BJ1939" s="154"/>
      <c r="BK1939" s="154"/>
      <c r="BL1939" s="154"/>
      <c r="BM1939" s="154"/>
      <c r="BN1939" s="154"/>
      <c r="BO1939" s="154"/>
      <c r="BP1939" s="154"/>
      <c r="BQ1939" s="154"/>
      <c r="BR1939" s="154"/>
      <c r="BS1939" s="154"/>
      <c r="BT1939" s="154"/>
      <c r="BU1939" s="154"/>
      <c r="BV1939" s="154"/>
      <c r="BW1939" s="154"/>
      <c r="BX1939" s="154"/>
      <c r="BY1939" s="154"/>
      <c r="BZ1939" s="154"/>
      <c r="CA1939" s="154"/>
      <c r="CB1939" s="154"/>
      <c r="CC1939" s="154"/>
      <c r="CD1939" s="154"/>
      <c r="CE1939" s="154"/>
      <c r="CF1939" s="154"/>
      <c r="CG1939" s="154"/>
      <c r="CH1939" s="154"/>
      <c r="CI1939" s="154"/>
      <c r="CJ1939" s="154"/>
      <c r="CK1939" s="154"/>
      <c r="CL1939" s="154"/>
      <c r="CM1939" s="154"/>
      <c r="CN1939" s="154"/>
      <c r="CO1939" s="154"/>
      <c r="CP1939" s="154"/>
      <c r="CQ1939" s="154"/>
      <c r="CR1939" s="154"/>
      <c r="CS1939" s="154"/>
      <c r="CT1939" s="154"/>
      <c r="CU1939" s="154"/>
      <c r="CV1939" s="154"/>
      <c r="CW1939" s="154"/>
      <c r="CX1939" s="154"/>
      <c r="CY1939" s="154"/>
      <c r="CZ1939" s="154"/>
      <c r="DA1939" s="154"/>
      <c r="DB1939" s="154"/>
      <c r="DC1939" s="154"/>
      <c r="DD1939" s="154"/>
      <c r="DE1939" s="154"/>
      <c r="DF1939" s="154"/>
      <c r="DG1939" s="154"/>
      <c r="DH1939" s="154"/>
      <c r="DI1939" s="154"/>
      <c r="DJ1939" s="154"/>
      <c r="DK1939" s="154"/>
      <c r="DL1939" s="154"/>
      <c r="DM1939" s="154"/>
      <c r="DN1939" s="154"/>
      <c r="DO1939" s="154"/>
      <c r="DP1939" s="154"/>
      <c r="DQ1939" s="154"/>
      <c r="DR1939" s="154"/>
      <c r="DS1939" s="154"/>
      <c r="DT1939" s="154"/>
      <c r="DU1939" s="154"/>
      <c r="DV1939" s="154"/>
      <c r="DW1939" s="154"/>
      <c r="DX1939" s="154"/>
      <c r="DY1939" s="154"/>
      <c r="DZ1939" s="154"/>
      <c r="EA1939" s="154"/>
      <c r="EB1939" s="154"/>
      <c r="EC1939" s="154"/>
      <c r="ED1939" s="154"/>
      <c r="EE1939" s="154"/>
      <c r="EF1939" s="154"/>
      <c r="EG1939" s="154"/>
      <c r="EH1939" s="154"/>
      <c r="EI1939" s="154"/>
      <c r="EJ1939" s="154"/>
      <c r="EK1939" s="154"/>
      <c r="EL1939" s="154"/>
      <c r="EM1939" s="154"/>
      <c r="EN1939" s="154"/>
      <c r="EO1939" s="154"/>
      <c r="EP1939" s="154"/>
      <c r="EQ1939" s="154"/>
      <c r="ER1939" s="154"/>
      <c r="ES1939" s="154"/>
      <c r="ET1939" s="154"/>
      <c r="EU1939" s="154"/>
      <c r="EV1939" s="154"/>
    </row>
    <row r="1940" spans="32:152" ht="12.75">
      <c r="AF1940" s="154"/>
      <c r="AG1940" s="154"/>
      <c r="AH1940" s="154"/>
      <c r="AI1940" s="154"/>
      <c r="AJ1940" s="154"/>
      <c r="AK1940" s="154"/>
      <c r="AL1940" s="154"/>
      <c r="AM1940" s="154"/>
      <c r="AN1940" s="154"/>
      <c r="AO1940" s="154"/>
      <c r="AP1940" s="154"/>
      <c r="AQ1940" s="154"/>
      <c r="AR1940" s="154"/>
      <c r="AS1940" s="154"/>
      <c r="AT1940" s="154"/>
      <c r="AU1940" s="154"/>
      <c r="AV1940" s="154"/>
      <c r="AW1940" s="154"/>
      <c r="AX1940" s="154"/>
      <c r="AY1940" s="154"/>
      <c r="AZ1940" s="154"/>
      <c r="BA1940" s="154"/>
      <c r="BB1940" s="154"/>
      <c r="BC1940" s="154"/>
      <c r="BD1940" s="154"/>
      <c r="BE1940" s="154"/>
      <c r="BF1940" s="154"/>
      <c r="BG1940" s="154"/>
      <c r="BH1940" s="154"/>
      <c r="BI1940" s="154"/>
      <c r="BJ1940" s="154"/>
      <c r="BK1940" s="154"/>
      <c r="BL1940" s="154"/>
      <c r="BM1940" s="154"/>
      <c r="BN1940" s="154"/>
      <c r="BO1940" s="154"/>
      <c r="BP1940" s="154"/>
      <c r="BQ1940" s="154"/>
      <c r="BR1940" s="154"/>
      <c r="BS1940" s="154"/>
      <c r="BT1940" s="154"/>
      <c r="BU1940" s="154"/>
      <c r="BV1940" s="154"/>
      <c r="BW1940" s="154"/>
      <c r="BX1940" s="154"/>
      <c r="BY1940" s="154"/>
      <c r="BZ1940" s="154"/>
      <c r="CA1940" s="154"/>
      <c r="CB1940" s="154"/>
      <c r="CC1940" s="154"/>
      <c r="CD1940" s="154"/>
      <c r="CE1940" s="154"/>
      <c r="CF1940" s="154"/>
      <c r="CG1940" s="154"/>
      <c r="CH1940" s="154"/>
      <c r="CI1940" s="154"/>
      <c r="CJ1940" s="154"/>
      <c r="CK1940" s="154"/>
      <c r="CL1940" s="154"/>
      <c r="CM1940" s="154"/>
      <c r="CN1940" s="154"/>
      <c r="CO1940" s="154"/>
      <c r="CP1940" s="154"/>
      <c r="CQ1940" s="154"/>
      <c r="CR1940" s="154"/>
      <c r="CS1940" s="154"/>
      <c r="CT1940" s="154"/>
      <c r="CU1940" s="154"/>
      <c r="CV1940" s="154"/>
      <c r="CW1940" s="154"/>
      <c r="CX1940" s="154"/>
      <c r="CY1940" s="154"/>
      <c r="CZ1940" s="154"/>
      <c r="DA1940" s="154"/>
      <c r="DB1940" s="154"/>
      <c r="DC1940" s="154"/>
      <c r="DD1940" s="154"/>
      <c r="DE1940" s="154"/>
      <c r="DF1940" s="154"/>
      <c r="DG1940" s="154"/>
      <c r="DH1940" s="154"/>
      <c r="DI1940" s="154"/>
      <c r="DJ1940" s="154"/>
      <c r="DK1940" s="154"/>
      <c r="DL1940" s="154"/>
      <c r="DM1940" s="154"/>
      <c r="DN1940" s="154"/>
      <c r="DO1940" s="154"/>
      <c r="DP1940" s="154"/>
      <c r="DQ1940" s="154"/>
      <c r="DR1940" s="154"/>
      <c r="DS1940" s="154"/>
      <c r="DT1940" s="154"/>
      <c r="DU1940" s="154"/>
      <c r="DV1940" s="154"/>
      <c r="DW1940" s="154"/>
      <c r="DX1940" s="154"/>
      <c r="DY1940" s="154"/>
      <c r="DZ1940" s="154"/>
      <c r="EA1940" s="154"/>
      <c r="EB1940" s="154"/>
      <c r="EC1940" s="154"/>
      <c r="ED1940" s="154"/>
      <c r="EE1940" s="154"/>
      <c r="EF1940" s="154"/>
      <c r="EG1940" s="154"/>
      <c r="EH1940" s="154"/>
      <c r="EI1940" s="154"/>
      <c r="EJ1940" s="154"/>
      <c r="EK1940" s="154"/>
      <c r="EL1940" s="154"/>
      <c r="EM1940" s="154"/>
      <c r="EN1940" s="154"/>
      <c r="EO1940" s="154"/>
      <c r="EP1940" s="154"/>
      <c r="EQ1940" s="154"/>
      <c r="ER1940" s="154"/>
      <c r="ES1940" s="154"/>
      <c r="ET1940" s="154"/>
      <c r="EU1940" s="154"/>
      <c r="EV1940" s="154"/>
    </row>
    <row r="1941" spans="32:152" ht="12.75">
      <c r="AF1941" s="154"/>
      <c r="AG1941" s="154"/>
      <c r="AH1941" s="154"/>
      <c r="AI1941" s="154"/>
      <c r="AJ1941" s="154"/>
      <c r="AK1941" s="154"/>
      <c r="AL1941" s="154"/>
      <c r="AM1941" s="154"/>
      <c r="AN1941" s="154"/>
      <c r="AO1941" s="154"/>
      <c r="AP1941" s="154"/>
      <c r="AQ1941" s="154"/>
      <c r="AR1941" s="154"/>
      <c r="AS1941" s="154"/>
      <c r="AT1941" s="154"/>
      <c r="AU1941" s="154"/>
      <c r="AV1941" s="154"/>
      <c r="AW1941" s="154"/>
      <c r="AX1941" s="154"/>
      <c r="AY1941" s="154"/>
      <c r="AZ1941" s="154"/>
      <c r="BA1941" s="154"/>
      <c r="BB1941" s="154"/>
      <c r="BC1941" s="154"/>
      <c r="BD1941" s="154"/>
      <c r="BE1941" s="154"/>
      <c r="BF1941" s="154"/>
      <c r="BG1941" s="154"/>
      <c r="BH1941" s="154"/>
      <c r="BI1941" s="154"/>
      <c r="BJ1941" s="154"/>
      <c r="BK1941" s="154"/>
      <c r="BL1941" s="154"/>
      <c r="BM1941" s="154"/>
      <c r="BN1941" s="154"/>
      <c r="BO1941" s="154"/>
      <c r="BP1941" s="154"/>
      <c r="BQ1941" s="154"/>
      <c r="BR1941" s="154"/>
      <c r="BS1941" s="154"/>
      <c r="BT1941" s="154"/>
      <c r="BU1941" s="154"/>
      <c r="BV1941" s="154"/>
      <c r="BW1941" s="154"/>
      <c r="BX1941" s="154"/>
      <c r="BY1941" s="154"/>
      <c r="BZ1941" s="154"/>
      <c r="CA1941" s="154"/>
      <c r="CB1941" s="154"/>
      <c r="CC1941" s="154"/>
      <c r="CD1941" s="154"/>
      <c r="CE1941" s="154"/>
      <c r="CF1941" s="154"/>
      <c r="CG1941" s="154"/>
      <c r="CH1941" s="154"/>
      <c r="CI1941" s="154"/>
      <c r="CJ1941" s="154"/>
      <c r="CK1941" s="154"/>
      <c r="CL1941" s="154"/>
      <c r="CM1941" s="154"/>
      <c r="CN1941" s="154"/>
      <c r="CO1941" s="154"/>
      <c r="CP1941" s="154"/>
      <c r="CQ1941" s="154"/>
      <c r="CR1941" s="154"/>
      <c r="CS1941" s="154"/>
      <c r="CT1941" s="154"/>
      <c r="CU1941" s="154"/>
      <c r="CV1941" s="154"/>
      <c r="CW1941" s="154"/>
      <c r="CX1941" s="154"/>
      <c r="CY1941" s="154"/>
      <c r="CZ1941" s="154"/>
      <c r="DA1941" s="154"/>
      <c r="DB1941" s="154"/>
      <c r="DC1941" s="154"/>
      <c r="DD1941" s="154"/>
      <c r="DE1941" s="154"/>
      <c r="DF1941" s="154"/>
      <c r="DG1941" s="154"/>
      <c r="DH1941" s="154"/>
      <c r="DI1941" s="154"/>
      <c r="DJ1941" s="154"/>
      <c r="DK1941" s="154"/>
      <c r="DL1941" s="154"/>
      <c r="DM1941" s="154"/>
      <c r="DN1941" s="154"/>
      <c r="DO1941" s="154"/>
      <c r="DP1941" s="154"/>
      <c r="DQ1941" s="154"/>
      <c r="DR1941" s="154"/>
      <c r="DS1941" s="154"/>
      <c r="DT1941" s="154"/>
      <c r="DU1941" s="154"/>
      <c r="DV1941" s="154"/>
      <c r="DW1941" s="154"/>
      <c r="DX1941" s="154"/>
      <c r="DY1941" s="154"/>
      <c r="DZ1941" s="154"/>
      <c r="EA1941" s="154"/>
      <c r="EB1941" s="154"/>
      <c r="EC1941" s="154"/>
      <c r="ED1941" s="154"/>
      <c r="EE1941" s="154"/>
      <c r="EF1941" s="154"/>
      <c r="EG1941" s="154"/>
      <c r="EH1941" s="154"/>
      <c r="EI1941" s="154"/>
      <c r="EJ1941" s="154"/>
      <c r="EK1941" s="154"/>
      <c r="EL1941" s="154"/>
      <c r="EM1941" s="154"/>
      <c r="EN1941" s="154"/>
      <c r="EO1941" s="154"/>
      <c r="EP1941" s="154"/>
      <c r="EQ1941" s="154"/>
      <c r="ER1941" s="154"/>
      <c r="ES1941" s="154"/>
      <c r="ET1941" s="154"/>
      <c r="EU1941" s="154"/>
      <c r="EV1941" s="154"/>
    </row>
    <row r="1942" spans="32:152" ht="12.75">
      <c r="AF1942" s="154"/>
      <c r="AG1942" s="154"/>
      <c r="AH1942" s="154"/>
      <c r="AI1942" s="154"/>
      <c r="AJ1942" s="154"/>
      <c r="AK1942" s="154"/>
      <c r="AL1942" s="154"/>
      <c r="AM1942" s="154"/>
      <c r="AN1942" s="154"/>
      <c r="AO1942" s="154"/>
      <c r="AP1942" s="154"/>
      <c r="AQ1942" s="154"/>
      <c r="AR1942" s="154"/>
      <c r="AS1942" s="154"/>
      <c r="AT1942" s="154"/>
      <c r="AU1942" s="154"/>
      <c r="AV1942" s="154"/>
      <c r="AW1942" s="154"/>
      <c r="AX1942" s="154"/>
      <c r="AY1942" s="154"/>
      <c r="AZ1942" s="154"/>
      <c r="BA1942" s="154"/>
      <c r="BB1942" s="154"/>
      <c r="BC1942" s="154"/>
      <c r="BD1942" s="154"/>
      <c r="BE1942" s="154"/>
      <c r="BF1942" s="154"/>
      <c r="BG1942" s="154"/>
      <c r="BH1942" s="154"/>
      <c r="BI1942" s="154"/>
      <c r="BJ1942" s="154"/>
      <c r="BK1942" s="154"/>
      <c r="BL1942" s="154"/>
      <c r="BM1942" s="154"/>
      <c r="BN1942" s="154"/>
      <c r="BO1942" s="154"/>
      <c r="BP1942" s="154"/>
      <c r="BQ1942" s="154"/>
      <c r="BR1942" s="154"/>
      <c r="BS1942" s="154"/>
      <c r="BT1942" s="154"/>
      <c r="BU1942" s="154"/>
      <c r="BV1942" s="154"/>
      <c r="BW1942" s="154"/>
      <c r="BX1942" s="154"/>
      <c r="BY1942" s="154"/>
      <c r="BZ1942" s="154"/>
      <c r="CA1942" s="154"/>
      <c r="CB1942" s="154"/>
      <c r="CC1942" s="154"/>
      <c r="CD1942" s="154"/>
      <c r="CE1942" s="154"/>
      <c r="CF1942" s="154"/>
      <c r="CG1942" s="154"/>
      <c r="CH1942" s="154"/>
      <c r="CI1942" s="154"/>
      <c r="CJ1942" s="154"/>
      <c r="CK1942" s="154"/>
      <c r="CL1942" s="154"/>
      <c r="CM1942" s="154"/>
      <c r="CN1942" s="154"/>
      <c r="CO1942" s="154"/>
      <c r="CP1942" s="154"/>
      <c r="CQ1942" s="154"/>
      <c r="CR1942" s="154"/>
      <c r="CS1942" s="154"/>
      <c r="CT1942" s="154"/>
      <c r="CU1942" s="154"/>
      <c r="CV1942" s="154"/>
      <c r="CW1942" s="154"/>
      <c r="CX1942" s="154"/>
      <c r="CY1942" s="154"/>
      <c r="CZ1942" s="154"/>
      <c r="DA1942" s="154"/>
      <c r="DB1942" s="154"/>
      <c r="DC1942" s="154"/>
      <c r="DD1942" s="154"/>
      <c r="DE1942" s="154"/>
      <c r="DF1942" s="154"/>
      <c r="DG1942" s="154"/>
      <c r="DH1942" s="154"/>
      <c r="DI1942" s="154"/>
      <c r="DJ1942" s="154"/>
      <c r="DK1942" s="154"/>
      <c r="DL1942" s="154"/>
      <c r="DM1942" s="154"/>
      <c r="DN1942" s="154"/>
      <c r="DO1942" s="154"/>
      <c r="DP1942" s="154"/>
      <c r="DQ1942" s="154"/>
      <c r="DR1942" s="154"/>
      <c r="DS1942" s="154"/>
      <c r="DT1942" s="154"/>
      <c r="DU1942" s="154"/>
      <c r="DV1942" s="154"/>
      <c r="DW1942" s="154"/>
      <c r="DX1942" s="154"/>
      <c r="DY1942" s="154"/>
      <c r="DZ1942" s="154"/>
      <c r="EA1942" s="154"/>
      <c r="EB1942" s="154"/>
      <c r="EC1942" s="154"/>
      <c r="ED1942" s="154"/>
      <c r="EE1942" s="154"/>
      <c r="EF1942" s="154"/>
      <c r="EG1942" s="154"/>
      <c r="EH1942" s="154"/>
      <c r="EI1942" s="154"/>
      <c r="EJ1942" s="154"/>
      <c r="EK1942" s="154"/>
      <c r="EL1942" s="154"/>
      <c r="EM1942" s="154"/>
      <c r="EN1942" s="154"/>
      <c r="EO1942" s="154"/>
      <c r="EP1942" s="154"/>
      <c r="EQ1942" s="154"/>
      <c r="ER1942" s="154"/>
      <c r="ES1942" s="154"/>
      <c r="ET1942" s="154"/>
      <c r="EU1942" s="154"/>
      <c r="EV1942" s="154"/>
    </row>
    <row r="1943" spans="32:152" ht="12.75">
      <c r="AF1943" s="154"/>
      <c r="AG1943" s="154"/>
      <c r="AH1943" s="154"/>
      <c r="AI1943" s="154"/>
      <c r="AJ1943" s="154"/>
      <c r="AK1943" s="154"/>
      <c r="AL1943" s="154"/>
      <c r="AM1943" s="154"/>
      <c r="AN1943" s="154"/>
      <c r="AO1943" s="154"/>
      <c r="AP1943" s="154"/>
      <c r="AQ1943" s="154"/>
      <c r="AR1943" s="154"/>
      <c r="AS1943" s="154"/>
      <c r="AT1943" s="154"/>
      <c r="AU1943" s="154"/>
      <c r="AV1943" s="154"/>
      <c r="AW1943" s="154"/>
      <c r="AX1943" s="154"/>
      <c r="AY1943" s="154"/>
      <c r="AZ1943" s="154"/>
      <c r="BA1943" s="154"/>
      <c r="BB1943" s="154"/>
      <c r="BC1943" s="154"/>
      <c r="BD1943" s="154"/>
      <c r="BE1943" s="154"/>
      <c r="BF1943" s="154"/>
      <c r="BG1943" s="154"/>
      <c r="BH1943" s="154"/>
      <c r="BI1943" s="154"/>
      <c r="BJ1943" s="154"/>
      <c r="BK1943" s="154"/>
      <c r="BL1943" s="154"/>
      <c r="BM1943" s="154"/>
      <c r="BN1943" s="154"/>
      <c r="BO1943" s="154"/>
      <c r="BP1943" s="154"/>
      <c r="BQ1943" s="154"/>
      <c r="BR1943" s="154"/>
      <c r="BS1943" s="154"/>
      <c r="BT1943" s="154"/>
      <c r="BU1943" s="154"/>
      <c r="BV1943" s="154"/>
      <c r="BW1943" s="154"/>
      <c r="BX1943" s="154"/>
      <c r="BY1943" s="154"/>
      <c r="BZ1943" s="154"/>
      <c r="CA1943" s="154"/>
      <c r="CB1943" s="154"/>
      <c r="CC1943" s="154"/>
      <c r="CD1943" s="154"/>
      <c r="CE1943" s="154"/>
      <c r="CF1943" s="154"/>
      <c r="CG1943" s="154"/>
      <c r="CH1943" s="154"/>
      <c r="CI1943" s="154"/>
      <c r="CJ1943" s="154"/>
      <c r="CK1943" s="154"/>
      <c r="CL1943" s="154"/>
      <c r="CM1943" s="154"/>
      <c r="CN1943" s="154"/>
      <c r="CO1943" s="154"/>
      <c r="CP1943" s="154"/>
      <c r="CQ1943" s="154"/>
      <c r="CR1943" s="154"/>
      <c r="CS1943" s="154"/>
      <c r="CT1943" s="154"/>
      <c r="CU1943" s="154"/>
      <c r="CV1943" s="154"/>
      <c r="CW1943" s="154"/>
      <c r="CX1943" s="154"/>
      <c r="CY1943" s="154"/>
      <c r="CZ1943" s="154"/>
      <c r="DA1943" s="154"/>
      <c r="DB1943" s="154"/>
      <c r="DC1943" s="154"/>
      <c r="DD1943" s="154"/>
      <c r="DE1943" s="154"/>
      <c r="DF1943" s="154"/>
      <c r="DG1943" s="154"/>
      <c r="DH1943" s="154"/>
      <c r="DI1943" s="154"/>
      <c r="DJ1943" s="154"/>
      <c r="DK1943" s="154"/>
      <c r="DL1943" s="154"/>
      <c r="DM1943" s="154"/>
      <c r="DN1943" s="154"/>
      <c r="DO1943" s="154"/>
      <c r="DP1943" s="154"/>
      <c r="DQ1943" s="154"/>
      <c r="DR1943" s="154"/>
      <c r="DS1943" s="154"/>
      <c r="DT1943" s="154"/>
      <c r="DU1943" s="154"/>
      <c r="DV1943" s="154"/>
      <c r="DW1943" s="154"/>
      <c r="DX1943" s="154"/>
      <c r="DY1943" s="154"/>
      <c r="DZ1943" s="154"/>
      <c r="EA1943" s="154"/>
      <c r="EB1943" s="154"/>
      <c r="EC1943" s="154"/>
      <c r="ED1943" s="154"/>
      <c r="EE1943" s="154"/>
      <c r="EF1943" s="154"/>
      <c r="EG1943" s="154"/>
      <c r="EH1943" s="154"/>
      <c r="EI1943" s="154"/>
      <c r="EJ1943" s="154"/>
      <c r="EK1943" s="154"/>
      <c r="EL1943" s="154"/>
      <c r="EM1943" s="154"/>
      <c r="EN1943" s="154"/>
      <c r="EO1943" s="154"/>
      <c r="EP1943" s="154"/>
      <c r="EQ1943" s="154"/>
      <c r="ER1943" s="154"/>
      <c r="ES1943" s="154"/>
      <c r="ET1943" s="154"/>
      <c r="EU1943" s="154"/>
      <c r="EV1943" s="154"/>
    </row>
    <row r="1944" spans="32:152" ht="12.75">
      <c r="AF1944" s="154"/>
      <c r="AG1944" s="154"/>
      <c r="AH1944" s="154"/>
      <c r="AI1944" s="154"/>
      <c r="AJ1944" s="154"/>
      <c r="AK1944" s="154"/>
      <c r="AL1944" s="154"/>
      <c r="AM1944" s="154"/>
      <c r="AN1944" s="154"/>
      <c r="AO1944" s="154"/>
      <c r="AP1944" s="154"/>
      <c r="AQ1944" s="154"/>
      <c r="AR1944" s="154"/>
      <c r="AS1944" s="154"/>
      <c r="AT1944" s="154"/>
      <c r="AU1944" s="154"/>
      <c r="AV1944" s="154"/>
      <c r="AW1944" s="154"/>
      <c r="AX1944" s="154"/>
      <c r="AY1944" s="154"/>
      <c r="AZ1944" s="154"/>
      <c r="BA1944" s="154"/>
      <c r="BB1944" s="154"/>
      <c r="BC1944" s="154"/>
      <c r="BD1944" s="154"/>
      <c r="BE1944" s="154"/>
      <c r="BF1944" s="154"/>
      <c r="BG1944" s="154"/>
      <c r="BH1944" s="154"/>
      <c r="BI1944" s="154"/>
      <c r="BJ1944" s="154"/>
      <c r="BK1944" s="154"/>
      <c r="BL1944" s="154"/>
      <c r="BM1944" s="154"/>
      <c r="BN1944" s="154"/>
      <c r="BO1944" s="154"/>
      <c r="BP1944" s="154"/>
      <c r="BQ1944" s="154"/>
      <c r="BR1944" s="154"/>
      <c r="BS1944" s="154"/>
      <c r="BT1944" s="154"/>
      <c r="BU1944" s="154"/>
      <c r="BV1944" s="154"/>
      <c r="BW1944" s="154"/>
      <c r="BX1944" s="154"/>
      <c r="BY1944" s="154"/>
      <c r="BZ1944" s="154"/>
      <c r="CA1944" s="154"/>
      <c r="CB1944" s="154"/>
      <c r="CC1944" s="154"/>
      <c r="CD1944" s="154"/>
      <c r="CE1944" s="154"/>
      <c r="CF1944" s="154"/>
      <c r="CG1944" s="154"/>
      <c r="CH1944" s="154"/>
      <c r="CI1944" s="154"/>
      <c r="CJ1944" s="154"/>
      <c r="CK1944" s="154"/>
      <c r="CL1944" s="154"/>
      <c r="CM1944" s="154"/>
      <c r="CN1944" s="154"/>
      <c r="CO1944" s="154"/>
      <c r="CP1944" s="154"/>
      <c r="CQ1944" s="154"/>
      <c r="CR1944" s="154"/>
      <c r="CS1944" s="154"/>
      <c r="CT1944" s="154"/>
      <c r="CU1944" s="154"/>
      <c r="CV1944" s="154"/>
      <c r="CW1944" s="154"/>
      <c r="CX1944" s="154"/>
      <c r="CY1944" s="154"/>
      <c r="CZ1944" s="154"/>
      <c r="DA1944" s="154"/>
      <c r="DB1944" s="154"/>
      <c r="DC1944" s="154"/>
      <c r="DD1944" s="154"/>
      <c r="DE1944" s="154"/>
      <c r="DF1944" s="154"/>
      <c r="DG1944" s="154"/>
      <c r="DH1944" s="154"/>
      <c r="DI1944" s="154"/>
      <c r="DJ1944" s="154"/>
      <c r="DK1944" s="154"/>
      <c r="DL1944" s="154"/>
      <c r="DM1944" s="154"/>
      <c r="DN1944" s="154"/>
      <c r="DO1944" s="154"/>
      <c r="DP1944" s="154"/>
      <c r="DQ1944" s="154"/>
      <c r="DR1944" s="154"/>
      <c r="DS1944" s="154"/>
      <c r="DT1944" s="154"/>
      <c r="DU1944" s="154"/>
      <c r="DV1944" s="154"/>
      <c r="DW1944" s="154"/>
      <c r="DX1944" s="154"/>
      <c r="DY1944" s="154"/>
      <c r="DZ1944" s="154"/>
      <c r="EA1944" s="154"/>
      <c r="EB1944" s="154"/>
      <c r="EC1944" s="154"/>
      <c r="ED1944" s="154"/>
      <c r="EE1944" s="154"/>
      <c r="EF1944" s="154"/>
      <c r="EG1944" s="154"/>
      <c r="EH1944" s="154"/>
      <c r="EI1944" s="154"/>
      <c r="EJ1944" s="154"/>
      <c r="EK1944" s="154"/>
      <c r="EL1944" s="154"/>
      <c r="EM1944" s="154"/>
      <c r="EN1944" s="154"/>
      <c r="EO1944" s="154"/>
      <c r="EP1944" s="154"/>
      <c r="EQ1944" s="154"/>
      <c r="ER1944" s="154"/>
      <c r="ES1944" s="154"/>
      <c r="ET1944" s="154"/>
      <c r="EU1944" s="154"/>
      <c r="EV1944" s="154"/>
    </row>
    <row r="1945" spans="32:152" ht="12.75">
      <c r="AF1945" s="154"/>
      <c r="AG1945" s="154"/>
      <c r="AH1945" s="154"/>
      <c r="AI1945" s="154"/>
      <c r="AJ1945" s="154"/>
      <c r="AK1945" s="154"/>
      <c r="AL1945" s="154"/>
      <c r="AM1945" s="154"/>
      <c r="AN1945" s="154"/>
      <c r="AO1945" s="154"/>
      <c r="AP1945" s="154"/>
      <c r="AQ1945" s="154"/>
      <c r="AR1945" s="154"/>
      <c r="AS1945" s="154"/>
      <c r="AT1945" s="154"/>
      <c r="AU1945" s="154"/>
      <c r="AV1945" s="154"/>
      <c r="AW1945" s="154"/>
      <c r="AX1945" s="154"/>
      <c r="AY1945" s="154"/>
      <c r="AZ1945" s="154"/>
      <c r="BA1945" s="154"/>
      <c r="BB1945" s="154"/>
      <c r="BC1945" s="154"/>
      <c r="BD1945" s="154"/>
      <c r="BE1945" s="154"/>
      <c r="BF1945" s="154"/>
      <c r="BG1945" s="154"/>
      <c r="BH1945" s="154"/>
      <c r="BI1945" s="154"/>
      <c r="BJ1945" s="154"/>
      <c r="BK1945" s="154"/>
      <c r="BL1945" s="154"/>
      <c r="BM1945" s="154"/>
      <c r="BN1945" s="154"/>
      <c r="BO1945" s="154"/>
      <c r="BP1945" s="154"/>
      <c r="BQ1945" s="154"/>
      <c r="BR1945" s="154"/>
      <c r="BS1945" s="154"/>
      <c r="BT1945" s="154"/>
      <c r="BU1945" s="154"/>
      <c r="BV1945" s="154"/>
      <c r="BW1945" s="154"/>
      <c r="BX1945" s="154"/>
      <c r="BY1945" s="154"/>
      <c r="BZ1945" s="154"/>
      <c r="CA1945" s="154"/>
      <c r="CB1945" s="154"/>
      <c r="CC1945" s="154"/>
      <c r="CD1945" s="154"/>
      <c r="CE1945" s="154"/>
      <c r="CF1945" s="154"/>
      <c r="CG1945" s="154"/>
      <c r="CH1945" s="154"/>
      <c r="CI1945" s="154"/>
      <c r="CJ1945" s="154"/>
      <c r="CK1945" s="154"/>
      <c r="CL1945" s="154"/>
      <c r="CM1945" s="154"/>
      <c r="CN1945" s="154"/>
      <c r="CO1945" s="154"/>
      <c r="CP1945" s="154"/>
      <c r="CQ1945" s="154"/>
      <c r="CR1945" s="154"/>
      <c r="CS1945" s="154"/>
      <c r="CT1945" s="154"/>
      <c r="CU1945" s="154"/>
      <c r="CV1945" s="154"/>
      <c r="CW1945" s="154"/>
      <c r="CX1945" s="154"/>
      <c r="CY1945" s="154"/>
      <c r="CZ1945" s="154"/>
      <c r="DA1945" s="154"/>
      <c r="DB1945" s="154"/>
      <c r="DC1945" s="154"/>
      <c r="DD1945" s="154"/>
      <c r="DE1945" s="154"/>
      <c r="DF1945" s="154"/>
      <c r="DG1945" s="154"/>
      <c r="DH1945" s="154"/>
      <c r="DI1945" s="154"/>
      <c r="DJ1945" s="154"/>
      <c r="DK1945" s="154"/>
      <c r="DL1945" s="154"/>
      <c r="DM1945" s="154"/>
      <c r="DN1945" s="154"/>
      <c r="DO1945" s="154"/>
      <c r="DP1945" s="154"/>
      <c r="DQ1945" s="154"/>
      <c r="DR1945" s="154"/>
      <c r="DS1945" s="154"/>
      <c r="DT1945" s="154"/>
      <c r="DU1945" s="154"/>
      <c r="DV1945" s="154"/>
      <c r="DW1945" s="154"/>
      <c r="DX1945" s="154"/>
      <c r="DY1945" s="154"/>
      <c r="DZ1945" s="154"/>
      <c r="EA1945" s="154"/>
      <c r="EB1945" s="154"/>
      <c r="EC1945" s="154"/>
      <c r="ED1945" s="154"/>
      <c r="EE1945" s="154"/>
      <c r="EF1945" s="154"/>
      <c r="EG1945" s="154"/>
      <c r="EH1945" s="154"/>
      <c r="EI1945" s="154"/>
      <c r="EJ1945" s="154"/>
      <c r="EK1945" s="154"/>
      <c r="EL1945" s="154"/>
      <c r="EM1945" s="154"/>
      <c r="EN1945" s="154"/>
      <c r="EO1945" s="154"/>
      <c r="EP1945" s="154"/>
      <c r="EQ1945" s="154"/>
      <c r="ER1945" s="154"/>
      <c r="ES1945" s="154"/>
      <c r="ET1945" s="154"/>
      <c r="EU1945" s="154"/>
      <c r="EV1945" s="154"/>
    </row>
    <row r="1946" spans="32:152" ht="12.75">
      <c r="AF1946" s="154"/>
      <c r="AG1946" s="154"/>
      <c r="AH1946" s="154"/>
      <c r="AI1946" s="154"/>
      <c r="AJ1946" s="154"/>
      <c r="AK1946" s="154"/>
      <c r="AL1946" s="154"/>
      <c r="AM1946" s="154"/>
      <c r="AN1946" s="154"/>
      <c r="AO1946" s="154"/>
      <c r="AP1946" s="154"/>
      <c r="AQ1946" s="154"/>
      <c r="AR1946" s="154"/>
      <c r="AS1946" s="154"/>
      <c r="AT1946" s="154"/>
      <c r="AU1946" s="154"/>
      <c r="AV1946" s="154"/>
      <c r="AW1946" s="154"/>
      <c r="AX1946" s="154"/>
      <c r="AY1946" s="154"/>
      <c r="AZ1946" s="154"/>
      <c r="BA1946" s="154"/>
      <c r="BB1946" s="154"/>
      <c r="BC1946" s="154"/>
      <c r="BD1946" s="154"/>
      <c r="BE1946" s="154"/>
      <c r="BF1946" s="154"/>
      <c r="BG1946" s="154"/>
      <c r="BH1946" s="154"/>
      <c r="BI1946" s="154"/>
      <c r="BJ1946" s="154"/>
      <c r="BK1946" s="154"/>
      <c r="BL1946" s="154"/>
      <c r="BM1946" s="154"/>
      <c r="BN1946" s="154"/>
      <c r="BO1946" s="154"/>
      <c r="BP1946" s="154"/>
      <c r="BQ1946" s="154"/>
      <c r="BR1946" s="154"/>
      <c r="BS1946" s="154"/>
      <c r="BT1946" s="154"/>
      <c r="BU1946" s="154"/>
      <c r="BV1946" s="154"/>
      <c r="BW1946" s="154"/>
      <c r="BX1946" s="154"/>
      <c r="BY1946" s="154"/>
      <c r="BZ1946" s="154"/>
      <c r="CA1946" s="154"/>
      <c r="CB1946" s="154"/>
      <c r="CC1946" s="154"/>
      <c r="CD1946" s="154"/>
      <c r="CE1946" s="154"/>
      <c r="CF1946" s="154"/>
      <c r="CG1946" s="154"/>
      <c r="CH1946" s="154"/>
      <c r="CI1946" s="154"/>
      <c r="CJ1946" s="154"/>
      <c r="CK1946" s="154"/>
      <c r="CL1946" s="154"/>
      <c r="CM1946" s="154"/>
      <c r="CN1946" s="154"/>
      <c r="CO1946" s="154"/>
      <c r="CP1946" s="154"/>
      <c r="CQ1946" s="154"/>
      <c r="CR1946" s="154"/>
      <c r="CS1946" s="154"/>
      <c r="CT1946" s="154"/>
      <c r="CU1946" s="154"/>
      <c r="CV1946" s="154"/>
      <c r="CW1946" s="154"/>
      <c r="CX1946" s="154"/>
      <c r="CY1946" s="154"/>
      <c r="CZ1946" s="154"/>
      <c r="DA1946" s="154"/>
      <c r="DB1946" s="154"/>
      <c r="DC1946" s="154"/>
      <c r="DD1946" s="154"/>
      <c r="DE1946" s="154"/>
      <c r="DF1946" s="154"/>
      <c r="DG1946" s="154"/>
      <c r="DH1946" s="154"/>
      <c r="DI1946" s="154"/>
      <c r="DJ1946" s="154"/>
      <c r="DK1946" s="154"/>
      <c r="DL1946" s="154"/>
      <c r="DM1946" s="154"/>
      <c r="DN1946" s="154"/>
      <c r="DO1946" s="154"/>
      <c r="DP1946" s="154"/>
      <c r="DQ1946" s="154"/>
      <c r="DR1946" s="154"/>
      <c r="DS1946" s="154"/>
      <c r="DT1946" s="154"/>
      <c r="DU1946" s="154"/>
      <c r="DV1946" s="154"/>
      <c r="DW1946" s="154"/>
      <c r="DX1946" s="154"/>
      <c r="DY1946" s="154"/>
      <c r="DZ1946" s="154"/>
      <c r="EA1946" s="154"/>
      <c r="EB1946" s="154"/>
      <c r="EC1946" s="154"/>
      <c r="ED1946" s="154"/>
      <c r="EE1946" s="154"/>
      <c r="EF1946" s="154"/>
      <c r="EG1946" s="154"/>
      <c r="EH1946" s="154"/>
      <c r="EI1946" s="154"/>
      <c r="EJ1946" s="154"/>
      <c r="EK1946" s="154"/>
      <c r="EL1946" s="154"/>
      <c r="EM1946" s="154"/>
      <c r="EN1946" s="154"/>
      <c r="EO1946" s="154"/>
      <c r="EP1946" s="154"/>
      <c r="EQ1946" s="154"/>
      <c r="ER1946" s="154"/>
      <c r="ES1946" s="154"/>
      <c r="ET1946" s="154"/>
      <c r="EU1946" s="154"/>
      <c r="EV1946" s="154"/>
    </row>
    <row r="1947" spans="32:152" ht="12.75">
      <c r="AF1947" s="154"/>
      <c r="AG1947" s="154"/>
      <c r="AH1947" s="154"/>
      <c r="AI1947" s="154"/>
      <c r="AJ1947" s="154"/>
      <c r="AK1947" s="154"/>
      <c r="AL1947" s="154"/>
      <c r="AM1947" s="154"/>
      <c r="AN1947" s="154"/>
      <c r="AO1947" s="154"/>
      <c r="AP1947" s="154"/>
      <c r="AQ1947" s="154"/>
      <c r="AR1947" s="154"/>
      <c r="AS1947" s="154"/>
      <c r="AT1947" s="154"/>
      <c r="AU1947" s="154"/>
      <c r="AV1947" s="154"/>
      <c r="AW1947" s="154"/>
      <c r="AX1947" s="154"/>
      <c r="AY1947" s="154"/>
      <c r="AZ1947" s="154"/>
      <c r="BA1947" s="154"/>
      <c r="BB1947" s="154"/>
      <c r="BC1947" s="154"/>
      <c r="BD1947" s="154"/>
      <c r="BE1947" s="154"/>
      <c r="BF1947" s="154"/>
      <c r="BG1947" s="154"/>
      <c r="BH1947" s="154"/>
      <c r="BI1947" s="154"/>
      <c r="BJ1947" s="154"/>
      <c r="BK1947" s="154"/>
      <c r="BL1947" s="154"/>
      <c r="BM1947" s="154"/>
      <c r="BN1947" s="154"/>
      <c r="BO1947" s="154"/>
      <c r="BP1947" s="154"/>
      <c r="BQ1947" s="154"/>
      <c r="BR1947" s="154"/>
      <c r="BS1947" s="154"/>
      <c r="BT1947" s="154"/>
      <c r="BU1947" s="154"/>
      <c r="BV1947" s="154"/>
      <c r="BW1947" s="154"/>
      <c r="BX1947" s="154"/>
      <c r="BY1947" s="154"/>
      <c r="BZ1947" s="154"/>
      <c r="CA1947" s="154"/>
      <c r="CB1947" s="154"/>
      <c r="CC1947" s="154"/>
      <c r="CD1947" s="154"/>
      <c r="CE1947" s="154"/>
      <c r="CF1947" s="154"/>
      <c r="CG1947" s="154"/>
      <c r="CH1947" s="154"/>
      <c r="CI1947" s="154"/>
      <c r="CJ1947" s="154"/>
      <c r="CK1947" s="154"/>
      <c r="CL1947" s="154"/>
      <c r="CM1947" s="154"/>
      <c r="CN1947" s="154"/>
      <c r="CO1947" s="154"/>
      <c r="CP1947" s="154"/>
      <c r="CQ1947" s="154"/>
      <c r="CR1947" s="154"/>
      <c r="CS1947" s="154"/>
      <c r="CT1947" s="154"/>
      <c r="CU1947" s="154"/>
      <c r="CV1947" s="154"/>
      <c r="CW1947" s="154"/>
      <c r="CX1947" s="154"/>
      <c r="CY1947" s="154"/>
      <c r="CZ1947" s="154"/>
      <c r="DA1947" s="154"/>
      <c r="DB1947" s="154"/>
      <c r="DC1947" s="154"/>
      <c r="DD1947" s="154"/>
      <c r="DE1947" s="154"/>
      <c r="DF1947" s="154"/>
      <c r="DG1947" s="154"/>
      <c r="DH1947" s="154"/>
      <c r="DI1947" s="154"/>
      <c r="DJ1947" s="154"/>
      <c r="DK1947" s="154"/>
      <c r="DL1947" s="154"/>
      <c r="DM1947" s="154"/>
      <c r="DN1947" s="154"/>
      <c r="DO1947" s="154"/>
      <c r="DP1947" s="154"/>
      <c r="DQ1947" s="154"/>
      <c r="DR1947" s="154"/>
      <c r="DS1947" s="154"/>
      <c r="DT1947" s="154"/>
      <c r="DU1947" s="154"/>
      <c r="DV1947" s="154"/>
      <c r="DW1947" s="154"/>
      <c r="DX1947" s="154"/>
      <c r="DY1947" s="154"/>
      <c r="DZ1947" s="154"/>
      <c r="EA1947" s="154"/>
      <c r="EB1947" s="154"/>
      <c r="EC1947" s="154"/>
      <c r="ED1947" s="154"/>
      <c r="EE1947" s="154"/>
      <c r="EF1947" s="154"/>
      <c r="EG1947" s="154"/>
      <c r="EH1947" s="154"/>
      <c r="EI1947" s="154"/>
      <c r="EJ1947" s="154"/>
      <c r="EK1947" s="154"/>
      <c r="EL1947" s="154"/>
      <c r="EM1947" s="154"/>
      <c r="EN1947" s="154"/>
      <c r="EO1947" s="154"/>
      <c r="EP1947" s="154"/>
      <c r="EQ1947" s="154"/>
      <c r="ER1947" s="154"/>
      <c r="ES1947" s="154"/>
      <c r="ET1947" s="154"/>
      <c r="EU1947" s="154"/>
      <c r="EV1947" s="154"/>
    </row>
    <row r="1948" spans="32:152" ht="12.75">
      <c r="AF1948" s="154"/>
      <c r="AG1948" s="154"/>
      <c r="AH1948" s="154"/>
      <c r="AI1948" s="154"/>
      <c r="AJ1948" s="154"/>
      <c r="AK1948" s="154"/>
      <c r="AL1948" s="154"/>
      <c r="AM1948" s="154"/>
      <c r="AN1948" s="154"/>
      <c r="AO1948" s="154"/>
      <c r="AP1948" s="154"/>
      <c r="AQ1948" s="154"/>
      <c r="AR1948" s="154"/>
      <c r="AS1948" s="154"/>
      <c r="AT1948" s="154"/>
      <c r="AU1948" s="154"/>
      <c r="AV1948" s="154"/>
      <c r="AW1948" s="154"/>
      <c r="AX1948" s="154"/>
      <c r="AY1948" s="154"/>
      <c r="AZ1948" s="154"/>
      <c r="BA1948" s="154"/>
      <c r="BB1948" s="154"/>
      <c r="BC1948" s="154"/>
      <c r="BD1948" s="154"/>
      <c r="BE1948" s="154"/>
      <c r="BF1948" s="154"/>
      <c r="BG1948" s="154"/>
      <c r="BH1948" s="154"/>
      <c r="BI1948" s="154"/>
      <c r="BJ1948" s="154"/>
      <c r="BK1948" s="154"/>
      <c r="BL1948" s="154"/>
      <c r="BM1948" s="154"/>
      <c r="BN1948" s="154"/>
      <c r="BO1948" s="154"/>
      <c r="BP1948" s="154"/>
      <c r="BQ1948" s="154"/>
      <c r="BR1948" s="154"/>
      <c r="BS1948" s="154"/>
      <c r="BT1948" s="154"/>
      <c r="BU1948" s="154"/>
      <c r="BV1948" s="154"/>
      <c r="BW1948" s="154"/>
      <c r="BX1948" s="154"/>
      <c r="BY1948" s="154"/>
      <c r="BZ1948" s="154"/>
      <c r="CA1948" s="154"/>
      <c r="CB1948" s="154"/>
      <c r="CC1948" s="154"/>
      <c r="CD1948" s="154"/>
      <c r="CE1948" s="154"/>
      <c r="CF1948" s="154"/>
      <c r="CG1948" s="154"/>
      <c r="CH1948" s="154"/>
      <c r="CI1948" s="154"/>
      <c r="CJ1948" s="154"/>
      <c r="CK1948" s="154"/>
      <c r="CL1948" s="154"/>
      <c r="CM1948" s="154"/>
      <c r="CN1948" s="154"/>
      <c r="CO1948" s="154"/>
      <c r="CP1948" s="154"/>
      <c r="CQ1948" s="154"/>
      <c r="CR1948" s="154"/>
      <c r="CS1948" s="154"/>
      <c r="CT1948" s="154"/>
      <c r="CU1948" s="154"/>
      <c r="CV1948" s="154"/>
      <c r="CW1948" s="154"/>
      <c r="CX1948" s="154"/>
      <c r="CY1948" s="154"/>
      <c r="CZ1948" s="154"/>
      <c r="DA1948" s="154"/>
      <c r="DB1948" s="154"/>
      <c r="DC1948" s="154"/>
      <c r="DD1948" s="154"/>
      <c r="DE1948" s="154"/>
      <c r="DF1948" s="154"/>
      <c r="DG1948" s="154"/>
      <c r="DH1948" s="154"/>
      <c r="DI1948" s="154"/>
      <c r="DJ1948" s="154"/>
      <c r="DK1948" s="154"/>
      <c r="DL1948" s="154"/>
      <c r="DM1948" s="154"/>
      <c r="DN1948" s="154"/>
      <c r="DO1948" s="154"/>
      <c r="DP1948" s="154"/>
      <c r="DQ1948" s="154"/>
      <c r="DR1948" s="154"/>
      <c r="DS1948" s="154"/>
      <c r="DT1948" s="154"/>
      <c r="DU1948" s="154"/>
      <c r="DV1948" s="154"/>
      <c r="DW1948" s="154"/>
      <c r="DX1948" s="154"/>
      <c r="DY1948" s="154"/>
      <c r="DZ1948" s="154"/>
      <c r="EA1948" s="154"/>
      <c r="EB1948" s="154"/>
      <c r="EC1948" s="154"/>
      <c r="ED1948" s="154"/>
      <c r="EE1948" s="154"/>
      <c r="EF1948" s="154"/>
      <c r="EG1948" s="154"/>
      <c r="EH1948" s="154"/>
      <c r="EI1948" s="154"/>
      <c r="EJ1948" s="154"/>
      <c r="EK1948" s="154"/>
      <c r="EL1948" s="154"/>
      <c r="EM1948" s="154"/>
      <c r="EN1948" s="154"/>
      <c r="EO1948" s="154"/>
      <c r="EP1948" s="154"/>
      <c r="EQ1948" s="154"/>
      <c r="ER1948" s="154"/>
      <c r="ES1948" s="154"/>
      <c r="ET1948" s="154"/>
      <c r="EU1948" s="154"/>
      <c r="EV1948" s="154"/>
    </row>
    <row r="1949" spans="32:152" ht="12.75">
      <c r="AF1949" s="154"/>
      <c r="AG1949" s="154"/>
      <c r="AH1949" s="154"/>
      <c r="AI1949" s="154"/>
      <c r="AJ1949" s="154"/>
      <c r="AK1949" s="154"/>
      <c r="AL1949" s="154"/>
      <c r="AM1949" s="154"/>
      <c r="AN1949" s="154"/>
      <c r="AO1949" s="154"/>
      <c r="AP1949" s="154"/>
      <c r="AQ1949" s="154"/>
      <c r="AR1949" s="154"/>
      <c r="AS1949" s="154"/>
      <c r="AT1949" s="154"/>
      <c r="AU1949" s="154"/>
      <c r="AV1949" s="154"/>
      <c r="AW1949" s="154"/>
      <c r="AX1949" s="154"/>
      <c r="AY1949" s="154"/>
      <c r="AZ1949" s="154"/>
      <c r="BA1949" s="154"/>
      <c r="BB1949" s="154"/>
      <c r="BC1949" s="154"/>
      <c r="BD1949" s="154"/>
      <c r="BE1949" s="154"/>
      <c r="BF1949" s="154"/>
      <c r="BG1949" s="154"/>
      <c r="BH1949" s="154"/>
      <c r="BI1949" s="154"/>
      <c r="BJ1949" s="154"/>
      <c r="BK1949" s="154"/>
      <c r="BL1949" s="154"/>
      <c r="BM1949" s="154"/>
      <c r="BN1949" s="154"/>
      <c r="BO1949" s="154"/>
      <c r="BP1949" s="154"/>
      <c r="BQ1949" s="154"/>
      <c r="BR1949" s="154"/>
      <c r="BS1949" s="154"/>
      <c r="BT1949" s="154"/>
      <c r="BU1949" s="154"/>
      <c r="BV1949" s="154"/>
      <c r="BW1949" s="154"/>
      <c r="BX1949" s="154"/>
      <c r="BY1949" s="154"/>
      <c r="BZ1949" s="154"/>
      <c r="CA1949" s="154"/>
      <c r="CB1949" s="154"/>
      <c r="CC1949" s="154"/>
      <c r="CD1949" s="154"/>
      <c r="CE1949" s="154"/>
      <c r="CF1949" s="154"/>
      <c r="CG1949" s="154"/>
      <c r="CH1949" s="154"/>
      <c r="CI1949" s="154"/>
      <c r="CJ1949" s="154"/>
      <c r="CK1949" s="154"/>
      <c r="CL1949" s="154"/>
      <c r="CM1949" s="154"/>
      <c r="CN1949" s="154"/>
      <c r="CO1949" s="154"/>
      <c r="CP1949" s="154"/>
      <c r="CQ1949" s="154"/>
      <c r="CR1949" s="154"/>
      <c r="CS1949" s="154"/>
      <c r="CT1949" s="154"/>
      <c r="CU1949" s="154"/>
      <c r="CV1949" s="154"/>
      <c r="CW1949" s="154"/>
      <c r="CX1949" s="154"/>
      <c r="CY1949" s="154"/>
      <c r="CZ1949" s="154"/>
      <c r="DA1949" s="154"/>
      <c r="DB1949" s="154"/>
      <c r="DC1949" s="154"/>
      <c r="DD1949" s="154"/>
      <c r="DE1949" s="154"/>
      <c r="DF1949" s="154"/>
      <c r="DG1949" s="154"/>
      <c r="DH1949" s="154"/>
      <c r="DI1949" s="154"/>
      <c r="DJ1949" s="154"/>
      <c r="DK1949" s="154"/>
      <c r="DL1949" s="154"/>
      <c r="DM1949" s="154"/>
      <c r="DN1949" s="154"/>
      <c r="DO1949" s="154"/>
      <c r="DP1949" s="154"/>
      <c r="DQ1949" s="154"/>
      <c r="DR1949" s="154"/>
      <c r="DS1949" s="154"/>
      <c r="DT1949" s="154"/>
      <c r="DU1949" s="154"/>
      <c r="DV1949" s="154"/>
      <c r="DW1949" s="154"/>
      <c r="DX1949" s="154"/>
      <c r="DY1949" s="154"/>
      <c r="DZ1949" s="154"/>
      <c r="EA1949" s="154"/>
      <c r="EB1949" s="154"/>
      <c r="EC1949" s="154"/>
      <c r="ED1949" s="154"/>
      <c r="EE1949" s="154"/>
      <c r="EF1949" s="154"/>
      <c r="EG1949" s="154"/>
      <c r="EH1949" s="154"/>
      <c r="EI1949" s="154"/>
      <c r="EJ1949" s="154"/>
      <c r="EK1949" s="154"/>
      <c r="EL1949" s="154"/>
      <c r="EM1949" s="154"/>
      <c r="EN1949" s="154"/>
      <c r="EO1949" s="154"/>
      <c r="EP1949" s="154"/>
      <c r="EQ1949" s="154"/>
      <c r="ER1949" s="154"/>
      <c r="ES1949" s="154"/>
      <c r="ET1949" s="154"/>
      <c r="EU1949" s="154"/>
      <c r="EV1949" s="154"/>
    </row>
    <row r="1950" spans="32:152" ht="12.75">
      <c r="AF1950" s="154"/>
      <c r="AG1950" s="154"/>
      <c r="AH1950" s="154"/>
      <c r="AI1950" s="154"/>
      <c r="AJ1950" s="154"/>
      <c r="AK1950" s="154"/>
      <c r="AL1950" s="154"/>
      <c r="AM1950" s="154"/>
      <c r="AN1950" s="154"/>
      <c r="AO1950" s="154"/>
      <c r="AP1950" s="154"/>
      <c r="AQ1950" s="154"/>
      <c r="AR1950" s="154"/>
      <c r="AS1950" s="154"/>
      <c r="AT1950" s="154"/>
      <c r="AU1950" s="154"/>
      <c r="AV1950" s="154"/>
      <c r="AW1950" s="154"/>
      <c r="AX1950" s="154"/>
      <c r="AY1950" s="154"/>
      <c r="AZ1950" s="154"/>
      <c r="BA1950" s="154"/>
      <c r="BB1950" s="154"/>
      <c r="BC1950" s="154"/>
      <c r="BD1950" s="154"/>
      <c r="BE1950" s="154"/>
      <c r="BF1950" s="154"/>
      <c r="BG1950" s="154"/>
      <c r="BH1950" s="154"/>
      <c r="BI1950" s="154"/>
      <c r="BJ1950" s="154"/>
      <c r="BK1950" s="154"/>
      <c r="BL1950" s="154"/>
      <c r="BM1950" s="154"/>
      <c r="BN1950" s="154"/>
      <c r="BO1950" s="154"/>
      <c r="BP1950" s="154"/>
      <c r="BQ1950" s="154"/>
      <c r="BR1950" s="154"/>
      <c r="BS1950" s="154"/>
      <c r="BT1950" s="154"/>
      <c r="BU1950" s="154"/>
      <c r="BV1950" s="154"/>
      <c r="BW1950" s="154"/>
      <c r="BX1950" s="154"/>
      <c r="BY1950" s="154"/>
      <c r="BZ1950" s="154"/>
      <c r="CA1950" s="154"/>
      <c r="CB1950" s="154"/>
      <c r="CC1950" s="154"/>
      <c r="CD1950" s="154"/>
      <c r="CE1950" s="154"/>
      <c r="CF1950" s="154"/>
      <c r="CG1950" s="154"/>
      <c r="CH1950" s="154"/>
      <c r="CI1950" s="154"/>
      <c r="CJ1950" s="154"/>
      <c r="CK1950" s="154"/>
      <c r="CL1950" s="154"/>
      <c r="CM1950" s="154"/>
      <c r="CN1950" s="154"/>
      <c r="CO1950" s="154"/>
      <c r="CP1950" s="154"/>
      <c r="CQ1950" s="154"/>
      <c r="CR1950" s="154"/>
      <c r="CS1950" s="154"/>
      <c r="CT1950" s="154"/>
      <c r="CU1950" s="154"/>
      <c r="CV1950" s="154"/>
      <c r="CW1950" s="154"/>
      <c r="CX1950" s="154"/>
      <c r="CY1950" s="154"/>
      <c r="CZ1950" s="154"/>
      <c r="DA1950" s="154"/>
      <c r="DB1950" s="154"/>
      <c r="DC1950" s="154"/>
      <c r="DD1950" s="154"/>
      <c r="DE1950" s="154"/>
      <c r="DF1950" s="154"/>
      <c r="DG1950" s="154"/>
      <c r="DH1950" s="154"/>
      <c r="DI1950" s="154"/>
      <c r="DJ1950" s="154"/>
      <c r="DK1950" s="154"/>
      <c r="DL1950" s="154"/>
      <c r="DM1950" s="154"/>
      <c r="DN1950" s="154"/>
      <c r="DO1950" s="154"/>
      <c r="DP1950" s="154"/>
      <c r="DQ1950" s="154"/>
      <c r="DR1950" s="154"/>
      <c r="DS1950" s="154"/>
      <c r="DT1950" s="154"/>
      <c r="DU1950" s="154"/>
      <c r="DV1950" s="154"/>
      <c r="DW1950" s="154"/>
      <c r="DX1950" s="154"/>
      <c r="DY1950" s="154"/>
      <c r="DZ1950" s="154"/>
      <c r="EA1950" s="154"/>
      <c r="EB1950" s="154"/>
      <c r="EC1950" s="154"/>
      <c r="ED1950" s="154"/>
      <c r="EE1950" s="154"/>
      <c r="EF1950" s="154"/>
      <c r="EG1950" s="154"/>
      <c r="EH1950" s="154"/>
      <c r="EI1950" s="154"/>
      <c r="EJ1950" s="154"/>
      <c r="EK1950" s="154"/>
      <c r="EL1950" s="154"/>
      <c r="EM1950" s="154"/>
      <c r="EN1950" s="154"/>
      <c r="EO1950" s="154"/>
      <c r="EP1950" s="154"/>
      <c r="EQ1950" s="154"/>
      <c r="ER1950" s="154"/>
      <c r="ES1950" s="154"/>
      <c r="ET1950" s="154"/>
      <c r="EU1950" s="154"/>
      <c r="EV1950" s="154"/>
    </row>
    <row r="1951" spans="32:152" ht="12.75">
      <c r="AF1951" s="154"/>
      <c r="AG1951" s="154"/>
      <c r="AH1951" s="154"/>
      <c r="AI1951" s="154"/>
      <c r="AJ1951" s="154"/>
      <c r="AK1951" s="154"/>
      <c r="AL1951" s="154"/>
      <c r="AM1951" s="154"/>
      <c r="AN1951" s="154"/>
      <c r="AO1951" s="154"/>
      <c r="AP1951" s="154"/>
      <c r="AQ1951" s="154"/>
      <c r="AR1951" s="154"/>
      <c r="AS1951" s="154"/>
      <c r="AT1951" s="154"/>
      <c r="AU1951" s="154"/>
      <c r="AV1951" s="154"/>
      <c r="AW1951" s="154"/>
      <c r="AX1951" s="154"/>
      <c r="AY1951" s="154"/>
      <c r="AZ1951" s="154"/>
      <c r="BA1951" s="154"/>
      <c r="BB1951" s="154"/>
      <c r="BC1951" s="154"/>
      <c r="BD1951" s="154"/>
      <c r="BE1951" s="154"/>
      <c r="BF1951" s="154"/>
      <c r="BG1951" s="154"/>
      <c r="BH1951" s="154"/>
      <c r="BI1951" s="154"/>
      <c r="BJ1951" s="154"/>
      <c r="BK1951" s="154"/>
      <c r="BL1951" s="154"/>
      <c r="BM1951" s="154"/>
      <c r="BN1951" s="154"/>
      <c r="BO1951" s="154"/>
      <c r="BP1951" s="154"/>
      <c r="BQ1951" s="154"/>
      <c r="BR1951" s="154"/>
      <c r="BS1951" s="154"/>
      <c r="BT1951" s="154"/>
      <c r="BU1951" s="154"/>
      <c r="BV1951" s="154"/>
      <c r="BW1951" s="154"/>
      <c r="BX1951" s="154"/>
      <c r="BY1951" s="154"/>
      <c r="BZ1951" s="154"/>
      <c r="CA1951" s="154"/>
      <c r="CB1951" s="154"/>
      <c r="CC1951" s="154"/>
      <c r="CD1951" s="154"/>
      <c r="CE1951" s="154"/>
      <c r="CF1951" s="154"/>
      <c r="CG1951" s="154"/>
      <c r="CH1951" s="154"/>
      <c r="CI1951" s="154"/>
      <c r="CJ1951" s="154"/>
      <c r="CK1951" s="154"/>
      <c r="CL1951" s="154"/>
      <c r="CM1951" s="154"/>
      <c r="CN1951" s="154"/>
      <c r="CO1951" s="154"/>
      <c r="CP1951" s="154"/>
      <c r="CQ1951" s="154"/>
      <c r="CR1951" s="154"/>
      <c r="CS1951" s="154"/>
      <c r="CT1951" s="154"/>
      <c r="CU1951" s="154"/>
      <c r="CV1951" s="154"/>
      <c r="CW1951" s="154"/>
      <c r="CX1951" s="154"/>
      <c r="CY1951" s="154"/>
      <c r="CZ1951" s="154"/>
      <c r="DA1951" s="154"/>
      <c r="DB1951" s="154"/>
      <c r="DC1951" s="154"/>
      <c r="DD1951" s="154"/>
      <c r="DE1951" s="154"/>
      <c r="DF1951" s="154"/>
      <c r="DG1951" s="154"/>
      <c r="DH1951" s="154"/>
      <c r="DI1951" s="154"/>
      <c r="DJ1951" s="154"/>
      <c r="DK1951" s="154"/>
      <c r="DL1951" s="154"/>
      <c r="DM1951" s="154"/>
      <c r="DN1951" s="154"/>
      <c r="DO1951" s="154"/>
      <c r="DP1951" s="154"/>
      <c r="DQ1951" s="154"/>
      <c r="DR1951" s="154"/>
      <c r="DS1951" s="154"/>
      <c r="DT1951" s="154"/>
      <c r="DU1951" s="154"/>
      <c r="DV1951" s="154"/>
      <c r="DW1951" s="154"/>
      <c r="DX1951" s="154"/>
      <c r="DY1951" s="154"/>
      <c r="DZ1951" s="154"/>
      <c r="EA1951" s="154"/>
      <c r="EB1951" s="154"/>
      <c r="EC1951" s="154"/>
      <c r="ED1951" s="154"/>
      <c r="EE1951" s="154"/>
      <c r="EF1951" s="154"/>
      <c r="EG1951" s="154"/>
      <c r="EH1951" s="154"/>
      <c r="EI1951" s="154"/>
      <c r="EJ1951" s="154"/>
      <c r="EK1951" s="154"/>
      <c r="EL1951" s="154"/>
      <c r="EM1951" s="154"/>
      <c r="EN1951" s="154"/>
      <c r="EO1951" s="154"/>
      <c r="EP1951" s="154"/>
      <c r="EQ1951" s="154"/>
      <c r="ER1951" s="154"/>
      <c r="ES1951" s="154"/>
      <c r="ET1951" s="154"/>
      <c r="EU1951" s="154"/>
      <c r="EV1951" s="154"/>
    </row>
    <row r="1952" spans="32:152" ht="12.75">
      <c r="AF1952" s="154"/>
      <c r="AG1952" s="154"/>
      <c r="AH1952" s="154"/>
      <c r="AI1952" s="154"/>
      <c r="AJ1952" s="154"/>
      <c r="AK1952" s="154"/>
      <c r="AL1952" s="154"/>
      <c r="AM1952" s="154"/>
      <c r="AN1952" s="154"/>
      <c r="AO1952" s="154"/>
      <c r="AP1952" s="154"/>
      <c r="AQ1952" s="154"/>
      <c r="AR1952" s="154"/>
      <c r="AS1952" s="154"/>
      <c r="AT1952" s="154"/>
      <c r="AU1952" s="154"/>
      <c r="AV1952" s="154"/>
      <c r="AW1952" s="154"/>
      <c r="AX1952" s="154"/>
      <c r="AY1952" s="154"/>
      <c r="AZ1952" s="154"/>
      <c r="BA1952" s="154"/>
      <c r="BB1952" s="154"/>
      <c r="BC1952" s="154"/>
      <c r="BD1952" s="154"/>
      <c r="BE1952" s="154"/>
      <c r="BF1952" s="154"/>
      <c r="BG1952" s="154"/>
      <c r="BH1952" s="154"/>
      <c r="BI1952" s="154"/>
      <c r="BJ1952" s="154"/>
      <c r="BK1952" s="154"/>
      <c r="BL1952" s="154"/>
      <c r="BM1952" s="154"/>
      <c r="BN1952" s="154"/>
      <c r="BO1952" s="154"/>
      <c r="BP1952" s="154"/>
      <c r="BQ1952" s="154"/>
      <c r="BR1952" s="154"/>
      <c r="BS1952" s="154"/>
      <c r="BT1952" s="154"/>
      <c r="BU1952" s="154"/>
      <c r="BV1952" s="154"/>
      <c r="BW1952" s="154"/>
      <c r="BX1952" s="154"/>
      <c r="BY1952" s="154"/>
      <c r="BZ1952" s="154"/>
      <c r="CA1952" s="154"/>
      <c r="CB1952" s="154"/>
      <c r="CC1952" s="154"/>
      <c r="CD1952" s="154"/>
      <c r="CE1952" s="154"/>
      <c r="CF1952" s="154"/>
      <c r="CG1952" s="154"/>
      <c r="CH1952" s="154"/>
      <c r="CI1952" s="154"/>
      <c r="CJ1952" s="154"/>
      <c r="CK1952" s="154"/>
      <c r="CL1952" s="154"/>
      <c r="CM1952" s="154"/>
      <c r="CN1952" s="154"/>
      <c r="CO1952" s="154"/>
      <c r="CP1952" s="154"/>
      <c r="CQ1952" s="154"/>
      <c r="CR1952" s="154"/>
      <c r="CS1952" s="154"/>
      <c r="CT1952" s="154"/>
      <c r="CU1952" s="154"/>
      <c r="CV1952" s="154"/>
      <c r="CW1952" s="154"/>
      <c r="CX1952" s="154"/>
      <c r="CY1952" s="154"/>
      <c r="CZ1952" s="154"/>
      <c r="DA1952" s="154"/>
      <c r="DB1952" s="154"/>
      <c r="DC1952" s="154"/>
      <c r="DD1952" s="154"/>
      <c r="DE1952" s="154"/>
      <c r="DF1952" s="154"/>
      <c r="DG1952" s="154"/>
      <c r="DH1952" s="154"/>
      <c r="DI1952" s="154"/>
      <c r="DJ1952" s="154"/>
      <c r="DK1952" s="154"/>
      <c r="DL1952" s="154"/>
      <c r="DM1952" s="154"/>
      <c r="DN1952" s="154"/>
      <c r="DO1952" s="154"/>
      <c r="DP1952" s="154"/>
      <c r="DQ1952" s="154"/>
      <c r="DR1952" s="154"/>
      <c r="DS1952" s="154"/>
      <c r="DT1952" s="154"/>
      <c r="DU1952" s="154"/>
      <c r="DV1952" s="154"/>
      <c r="DW1952" s="154"/>
      <c r="DX1952" s="154"/>
      <c r="DY1952" s="154"/>
      <c r="DZ1952" s="154"/>
      <c r="EA1952" s="154"/>
      <c r="EB1952" s="154"/>
      <c r="EC1952" s="154"/>
      <c r="ED1952" s="154"/>
      <c r="EE1952" s="154"/>
      <c r="EF1952" s="154"/>
      <c r="EG1952" s="154"/>
      <c r="EH1952" s="154"/>
      <c r="EI1952" s="154"/>
      <c r="EJ1952" s="154"/>
      <c r="EK1952" s="154"/>
      <c r="EL1952" s="154"/>
      <c r="EM1952" s="154"/>
      <c r="EN1952" s="154"/>
      <c r="EO1952" s="154"/>
      <c r="EP1952" s="154"/>
      <c r="EQ1952" s="154"/>
      <c r="ER1952" s="154"/>
      <c r="ES1952" s="154"/>
      <c r="ET1952" s="154"/>
      <c r="EU1952" s="154"/>
      <c r="EV1952" s="154"/>
    </row>
    <row r="1953" spans="32:152" ht="12.75">
      <c r="AF1953" s="154"/>
      <c r="AG1953" s="154"/>
      <c r="AH1953" s="154"/>
      <c r="AI1953" s="154"/>
      <c r="AJ1953" s="154"/>
      <c r="AK1953" s="154"/>
      <c r="AL1953" s="154"/>
      <c r="AM1953" s="154"/>
      <c r="AN1953" s="154"/>
      <c r="AO1953" s="154"/>
      <c r="AP1953" s="154"/>
      <c r="AQ1953" s="154"/>
      <c r="AR1953" s="154"/>
      <c r="AS1953" s="154"/>
      <c r="AT1953" s="154"/>
      <c r="AU1953" s="154"/>
      <c r="AV1953" s="154"/>
      <c r="AW1953" s="154"/>
      <c r="AX1953" s="154"/>
      <c r="AY1953" s="154"/>
      <c r="AZ1953" s="154"/>
      <c r="BA1953" s="154"/>
      <c r="BB1953" s="154"/>
      <c r="BC1953" s="154"/>
      <c r="BD1953" s="154"/>
      <c r="BE1953" s="154"/>
      <c r="BF1953" s="154"/>
      <c r="BG1953" s="154"/>
      <c r="BH1953" s="154"/>
      <c r="BI1953" s="154"/>
      <c r="BJ1953" s="154"/>
      <c r="BK1953" s="154"/>
      <c r="BL1953" s="154"/>
      <c r="BM1953" s="154"/>
      <c r="BN1953" s="154"/>
      <c r="BO1953" s="154"/>
      <c r="BP1953" s="154"/>
      <c r="BQ1953" s="154"/>
      <c r="BR1953" s="154"/>
      <c r="BS1953" s="154"/>
      <c r="BT1953" s="154"/>
      <c r="BU1953" s="154"/>
      <c r="BV1953" s="154"/>
      <c r="BW1953" s="154"/>
      <c r="BX1953" s="154"/>
      <c r="BY1953" s="154"/>
      <c r="BZ1953" s="154"/>
      <c r="CA1953" s="154"/>
      <c r="CB1953" s="154"/>
      <c r="CC1953" s="154"/>
      <c r="CD1953" s="154"/>
      <c r="CE1953" s="154"/>
      <c r="CF1953" s="154"/>
      <c r="CG1953" s="154"/>
      <c r="CH1953" s="154"/>
      <c r="CI1953" s="154"/>
      <c r="CJ1953" s="154"/>
      <c r="CK1953" s="154"/>
      <c r="CL1953" s="154"/>
      <c r="CM1953" s="154"/>
      <c r="CN1953" s="154"/>
      <c r="CO1953" s="154"/>
      <c r="CP1953" s="154"/>
      <c r="CQ1953" s="154"/>
      <c r="CR1953" s="154"/>
      <c r="CS1953" s="154"/>
      <c r="CT1953" s="154"/>
      <c r="CU1953" s="154"/>
      <c r="CV1953" s="154"/>
      <c r="CW1953" s="154"/>
      <c r="CX1953" s="154"/>
      <c r="CY1953" s="154"/>
      <c r="CZ1953" s="154"/>
      <c r="DA1953" s="154"/>
      <c r="DB1953" s="154"/>
      <c r="DC1953" s="154"/>
      <c r="DD1953" s="154"/>
      <c r="DE1953" s="154"/>
      <c r="DF1953" s="154"/>
      <c r="DG1953" s="154"/>
      <c r="DH1953" s="154"/>
      <c r="DI1953" s="154"/>
      <c r="DJ1953" s="154"/>
      <c r="DK1953" s="154"/>
      <c r="DL1953" s="154"/>
      <c r="DM1953" s="154"/>
      <c r="DN1953" s="154"/>
      <c r="DO1953" s="154"/>
      <c r="DP1953" s="154"/>
      <c r="DQ1953" s="154"/>
      <c r="DR1953" s="154"/>
      <c r="DS1953" s="154"/>
      <c r="DT1953" s="154"/>
      <c r="DU1953" s="154"/>
      <c r="DV1953" s="154"/>
      <c r="DW1953" s="154"/>
      <c r="DX1953" s="154"/>
      <c r="DY1953" s="154"/>
      <c r="DZ1953" s="154"/>
      <c r="EA1953" s="154"/>
      <c r="EB1953" s="154"/>
      <c r="EC1953" s="154"/>
      <c r="ED1953" s="154"/>
      <c r="EE1953" s="154"/>
      <c r="EF1953" s="154"/>
      <c r="EG1953" s="154"/>
      <c r="EH1953" s="154"/>
      <c r="EI1953" s="154"/>
      <c r="EJ1953" s="154"/>
      <c r="EK1953" s="154"/>
      <c r="EL1953" s="154"/>
      <c r="EM1953" s="154"/>
      <c r="EN1953" s="154"/>
      <c r="EO1953" s="154"/>
      <c r="EP1953" s="154"/>
      <c r="EQ1953" s="154"/>
      <c r="ER1953" s="154"/>
      <c r="ES1953" s="154"/>
      <c r="ET1953" s="154"/>
      <c r="EU1953" s="154"/>
      <c r="EV1953" s="154"/>
    </row>
    <row r="1954" spans="32:152" ht="12.75">
      <c r="AF1954" s="154"/>
      <c r="AG1954" s="154"/>
      <c r="AH1954" s="154"/>
      <c r="AI1954" s="154"/>
      <c r="AJ1954" s="154"/>
      <c r="AK1954" s="154"/>
      <c r="AL1954" s="154"/>
      <c r="AM1954" s="154"/>
      <c r="AN1954" s="154"/>
      <c r="AO1954" s="154"/>
      <c r="AP1954" s="154"/>
      <c r="AQ1954" s="154"/>
      <c r="AR1954" s="154"/>
      <c r="AS1954" s="154"/>
      <c r="AT1954" s="154"/>
      <c r="AU1954" s="154"/>
      <c r="AV1954" s="154"/>
      <c r="AW1954" s="154"/>
      <c r="AX1954" s="154"/>
      <c r="AY1954" s="154"/>
      <c r="AZ1954" s="154"/>
      <c r="BA1954" s="154"/>
      <c r="BB1954" s="154"/>
      <c r="BC1954" s="154"/>
      <c r="BD1954" s="154"/>
      <c r="BE1954" s="154"/>
      <c r="BF1954" s="154"/>
      <c r="BG1954" s="154"/>
      <c r="BH1954" s="154"/>
      <c r="BI1954" s="154"/>
      <c r="BJ1954" s="154"/>
      <c r="BK1954" s="154"/>
      <c r="BL1954" s="154"/>
      <c r="BM1954" s="154"/>
      <c r="BN1954" s="154"/>
      <c r="BO1954" s="154"/>
      <c r="BP1954" s="154"/>
      <c r="BQ1954" s="154"/>
      <c r="BR1954" s="154"/>
      <c r="BS1954" s="154"/>
      <c r="BT1954" s="154"/>
      <c r="BU1954" s="154"/>
      <c r="BV1954" s="154"/>
      <c r="BW1954" s="154"/>
      <c r="BX1954" s="154"/>
      <c r="BY1954" s="154"/>
      <c r="BZ1954" s="154"/>
      <c r="CA1954" s="154"/>
      <c r="CB1954" s="154"/>
      <c r="CC1954" s="154"/>
      <c r="CD1954" s="154"/>
      <c r="CE1954" s="154"/>
      <c r="CF1954" s="154"/>
      <c r="CG1954" s="154"/>
      <c r="CH1954" s="154"/>
      <c r="CI1954" s="154"/>
      <c r="CJ1954" s="154"/>
      <c r="CK1954" s="154"/>
      <c r="CL1954" s="154"/>
      <c r="CM1954" s="154"/>
      <c r="CN1954" s="154"/>
      <c r="CO1954" s="154"/>
      <c r="CP1954" s="154"/>
      <c r="CQ1954" s="154"/>
      <c r="CR1954" s="154"/>
      <c r="CS1954" s="154"/>
      <c r="CT1954" s="154"/>
      <c r="CU1954" s="154"/>
      <c r="CV1954" s="154"/>
      <c r="CW1954" s="154"/>
      <c r="CX1954" s="154"/>
      <c r="CY1954" s="154"/>
      <c r="CZ1954" s="154"/>
      <c r="DA1954" s="154"/>
      <c r="DB1954" s="154"/>
      <c r="DC1954" s="154"/>
      <c r="DD1954" s="154"/>
      <c r="DE1954" s="154"/>
      <c r="DF1954" s="154"/>
      <c r="DG1954" s="154"/>
      <c r="DH1954" s="154"/>
      <c r="DI1954" s="154"/>
      <c r="DJ1954" s="154"/>
      <c r="DK1954" s="154"/>
      <c r="DL1954" s="154"/>
      <c r="DM1954" s="154"/>
      <c r="DN1954" s="154"/>
      <c r="DO1954" s="154"/>
      <c r="DP1954" s="154"/>
      <c r="DQ1954" s="154"/>
      <c r="DR1954" s="154"/>
      <c r="DS1954" s="154"/>
      <c r="DT1954" s="154"/>
      <c r="DU1954" s="154"/>
      <c r="DV1954" s="154"/>
      <c r="DW1954" s="154"/>
      <c r="DX1954" s="154"/>
      <c r="DY1954" s="154"/>
      <c r="DZ1954" s="154"/>
      <c r="EA1954" s="154"/>
      <c r="EB1954" s="154"/>
      <c r="EC1954" s="154"/>
      <c r="ED1954" s="154"/>
      <c r="EE1954" s="154"/>
      <c r="EF1954" s="154"/>
      <c r="EG1954" s="154"/>
      <c r="EH1954" s="154"/>
      <c r="EI1954" s="154"/>
      <c r="EJ1954" s="154"/>
      <c r="EK1954" s="154"/>
      <c r="EL1954" s="154"/>
      <c r="EM1954" s="154"/>
      <c r="EN1954" s="154"/>
      <c r="EO1954" s="154"/>
      <c r="EP1954" s="154"/>
      <c r="EQ1954" s="154"/>
      <c r="ER1954" s="154"/>
      <c r="ES1954" s="154"/>
      <c r="ET1954" s="154"/>
      <c r="EU1954" s="154"/>
      <c r="EV1954" s="154"/>
    </row>
    <row r="1955" spans="32:152" ht="12.75">
      <c r="AF1955" s="154"/>
      <c r="AG1955" s="154"/>
      <c r="AH1955" s="154"/>
      <c r="AI1955" s="154"/>
      <c r="AJ1955" s="154"/>
      <c r="AK1955" s="154"/>
      <c r="AL1955" s="154"/>
      <c r="AM1955" s="154"/>
      <c r="AN1955" s="154"/>
      <c r="AO1955" s="154"/>
      <c r="AP1955" s="154"/>
      <c r="AQ1955" s="154"/>
      <c r="AR1955" s="154"/>
      <c r="AS1955" s="154"/>
      <c r="AT1955" s="154"/>
      <c r="AU1955" s="154"/>
      <c r="AV1955" s="154"/>
      <c r="AW1955" s="154"/>
      <c r="AX1955" s="154"/>
      <c r="AY1955" s="154"/>
      <c r="AZ1955" s="154"/>
      <c r="BA1955" s="154"/>
      <c r="BB1955" s="154"/>
      <c r="BC1955" s="154"/>
      <c r="BD1955" s="154"/>
      <c r="BE1955" s="154"/>
      <c r="BF1955" s="154"/>
      <c r="BG1955" s="154"/>
      <c r="BH1955" s="154"/>
      <c r="BI1955" s="154"/>
      <c r="BJ1955" s="154"/>
      <c r="BK1955" s="154"/>
      <c r="BL1955" s="154"/>
      <c r="BM1955" s="154"/>
      <c r="BN1955" s="154"/>
      <c r="BO1955" s="154"/>
      <c r="BP1955" s="154"/>
      <c r="BQ1955" s="154"/>
      <c r="BR1955" s="154"/>
      <c r="BS1955" s="154"/>
      <c r="BT1955" s="154"/>
      <c r="BU1955" s="154"/>
      <c r="BV1955" s="154"/>
      <c r="BW1955" s="154"/>
      <c r="BX1955" s="154"/>
      <c r="BY1955" s="154"/>
      <c r="BZ1955" s="154"/>
      <c r="CA1955" s="154"/>
      <c r="CB1955" s="154"/>
      <c r="CC1955" s="154"/>
      <c r="CD1955" s="154"/>
      <c r="CE1955" s="154"/>
      <c r="CF1955" s="154"/>
      <c r="CG1955" s="154"/>
      <c r="CH1955" s="154"/>
      <c r="CI1955" s="154"/>
      <c r="CJ1955" s="154"/>
      <c r="CK1955" s="154"/>
      <c r="CL1955" s="154"/>
      <c r="CM1955" s="154"/>
      <c r="CN1955" s="154"/>
      <c r="CO1955" s="154"/>
      <c r="CP1955" s="154"/>
      <c r="CQ1955" s="154"/>
      <c r="CR1955" s="154"/>
      <c r="CS1955" s="154"/>
      <c r="CT1955" s="154"/>
      <c r="CU1955" s="154"/>
      <c r="CV1955" s="154"/>
      <c r="CW1955" s="154"/>
      <c r="CX1955" s="154"/>
      <c r="CY1955" s="154"/>
      <c r="CZ1955" s="154"/>
      <c r="DA1955" s="154"/>
      <c r="DB1955" s="154"/>
      <c r="DC1955" s="154"/>
      <c r="DD1955" s="154"/>
      <c r="DE1955" s="154"/>
      <c r="DF1955" s="154"/>
      <c r="DG1955" s="154"/>
      <c r="DH1955" s="154"/>
      <c r="DI1955" s="154"/>
      <c r="DJ1955" s="154"/>
      <c r="DK1955" s="154"/>
      <c r="DL1955" s="154"/>
      <c r="DM1955" s="154"/>
      <c r="DN1955" s="154"/>
      <c r="DO1955" s="154"/>
      <c r="DP1955" s="154"/>
      <c r="DQ1955" s="154"/>
      <c r="DR1955" s="154"/>
      <c r="DS1955" s="154"/>
      <c r="DT1955" s="154"/>
      <c r="DU1955" s="154"/>
      <c r="DV1955" s="154"/>
      <c r="DW1955" s="154"/>
      <c r="DX1955" s="154"/>
      <c r="DY1955" s="154"/>
      <c r="DZ1955" s="154"/>
      <c r="EA1955" s="154"/>
      <c r="EB1955" s="154"/>
      <c r="EC1955" s="154"/>
      <c r="ED1955" s="154"/>
      <c r="EE1955" s="154"/>
      <c r="EF1955" s="154"/>
      <c r="EG1955" s="154"/>
      <c r="EH1955" s="154"/>
      <c r="EI1955" s="154"/>
      <c r="EJ1955" s="154"/>
      <c r="EK1955" s="154"/>
      <c r="EL1955" s="154"/>
      <c r="EM1955" s="154"/>
      <c r="EN1955" s="154"/>
      <c r="EO1955" s="154"/>
      <c r="EP1955" s="154"/>
      <c r="EQ1955" s="154"/>
      <c r="ER1955" s="154"/>
      <c r="ES1955" s="154"/>
      <c r="ET1955" s="154"/>
      <c r="EU1955" s="154"/>
      <c r="EV1955" s="154"/>
    </row>
    <row r="1956" spans="32:152" ht="12.75">
      <c r="AF1956" s="154"/>
      <c r="AG1956" s="154"/>
      <c r="AH1956" s="154"/>
      <c r="AI1956" s="154"/>
      <c r="AJ1956" s="154"/>
      <c r="AK1956" s="154"/>
      <c r="AL1956" s="154"/>
      <c r="AM1956" s="154"/>
      <c r="AN1956" s="154"/>
      <c r="AO1956" s="154"/>
      <c r="AP1956" s="154"/>
      <c r="AQ1956" s="154"/>
      <c r="AR1956" s="154"/>
      <c r="AS1956" s="154"/>
      <c r="AT1956" s="154"/>
      <c r="AU1956" s="154"/>
      <c r="AV1956" s="154"/>
      <c r="AW1956" s="154"/>
      <c r="AX1956" s="154"/>
      <c r="AY1956" s="154"/>
      <c r="AZ1956" s="154"/>
      <c r="BA1956" s="154"/>
      <c r="BB1956" s="154"/>
      <c r="BC1956" s="154"/>
      <c r="BD1956" s="154"/>
      <c r="BE1956" s="154"/>
      <c r="BF1956" s="154"/>
      <c r="BG1956" s="154"/>
      <c r="BH1956" s="154"/>
      <c r="BI1956" s="154"/>
      <c r="BJ1956" s="154"/>
      <c r="BK1956" s="154"/>
      <c r="BL1956" s="154"/>
      <c r="BM1956" s="154"/>
      <c r="BN1956" s="154"/>
      <c r="BO1956" s="154"/>
      <c r="BP1956" s="154"/>
      <c r="BQ1956" s="154"/>
      <c r="BR1956" s="154"/>
      <c r="BS1956" s="154"/>
      <c r="BT1956" s="154"/>
      <c r="BU1956" s="154"/>
      <c r="BV1956" s="154"/>
      <c r="BW1956" s="154"/>
      <c r="BX1956" s="154"/>
      <c r="BY1956" s="154"/>
      <c r="BZ1956" s="154"/>
      <c r="CA1956" s="154"/>
      <c r="CB1956" s="154"/>
      <c r="CC1956" s="154"/>
      <c r="CD1956" s="154"/>
      <c r="CE1956" s="154"/>
      <c r="CF1956" s="154"/>
      <c r="CG1956" s="154"/>
      <c r="CH1956" s="154"/>
      <c r="CI1956" s="154"/>
      <c r="CJ1956" s="154"/>
      <c r="CK1956" s="154"/>
      <c r="CL1956" s="154"/>
      <c r="CM1956" s="154"/>
      <c r="CN1956" s="154"/>
      <c r="CO1956" s="154"/>
      <c r="CP1956" s="154"/>
      <c r="CQ1956" s="154"/>
      <c r="CR1956" s="154"/>
      <c r="CS1956" s="154"/>
      <c r="CT1956" s="154"/>
      <c r="CU1956" s="154"/>
      <c r="CV1956" s="154"/>
      <c r="CW1956" s="154"/>
      <c r="CX1956" s="154"/>
      <c r="CY1956" s="154"/>
      <c r="CZ1956" s="154"/>
      <c r="DA1956" s="154"/>
      <c r="DB1956" s="154"/>
      <c r="DC1956" s="154"/>
      <c r="DD1956" s="154"/>
      <c r="DE1956" s="154"/>
      <c r="DF1956" s="154"/>
      <c r="DG1956" s="154"/>
      <c r="DH1956" s="154"/>
      <c r="DI1956" s="154"/>
      <c r="DJ1956" s="154"/>
      <c r="DK1956" s="154"/>
      <c r="DL1956" s="154"/>
      <c r="DM1956" s="154"/>
      <c r="DN1956" s="154"/>
      <c r="DO1956" s="154"/>
      <c r="DP1956" s="154"/>
      <c r="DQ1956" s="154"/>
      <c r="DR1956" s="154"/>
      <c r="DS1956" s="154"/>
      <c r="DT1956" s="154"/>
      <c r="DU1956" s="154"/>
      <c r="DV1956" s="154"/>
      <c r="DW1956" s="154"/>
      <c r="DX1956" s="154"/>
      <c r="DY1956" s="154"/>
      <c r="DZ1956" s="154"/>
      <c r="EA1956" s="154"/>
      <c r="EB1956" s="154"/>
      <c r="EC1956" s="154"/>
      <c r="ED1956" s="154"/>
      <c r="EE1956" s="154"/>
      <c r="EF1956" s="154"/>
      <c r="EG1956" s="154"/>
      <c r="EH1956" s="154"/>
      <c r="EI1956" s="154"/>
      <c r="EJ1956" s="154"/>
      <c r="EK1956" s="154"/>
      <c r="EL1956" s="154"/>
      <c r="EM1956" s="154"/>
      <c r="EN1956" s="154"/>
      <c r="EO1956" s="154"/>
      <c r="EP1956" s="154"/>
      <c r="EQ1956" s="154"/>
      <c r="ER1956" s="154"/>
      <c r="ES1956" s="154"/>
      <c r="ET1956" s="154"/>
      <c r="EU1956" s="154"/>
      <c r="EV1956" s="154"/>
    </row>
    <row r="1957" spans="32:152" ht="12.75">
      <c r="AF1957" s="154"/>
      <c r="AG1957" s="154"/>
      <c r="AH1957" s="154"/>
      <c r="AI1957" s="154"/>
      <c r="AJ1957" s="154"/>
      <c r="AK1957" s="154"/>
      <c r="AL1957" s="154"/>
      <c r="AM1957" s="154"/>
      <c r="AN1957" s="154"/>
      <c r="AO1957" s="154"/>
      <c r="AP1957" s="154"/>
      <c r="AQ1957" s="154"/>
      <c r="AR1957" s="154"/>
      <c r="AS1957" s="154"/>
      <c r="AT1957" s="154"/>
      <c r="AU1957" s="154"/>
      <c r="AV1957" s="154"/>
      <c r="AW1957" s="154"/>
      <c r="AX1957" s="154"/>
      <c r="AY1957" s="154"/>
      <c r="AZ1957" s="154"/>
      <c r="BA1957" s="154"/>
      <c r="BB1957" s="154"/>
      <c r="BC1957" s="154"/>
      <c r="BD1957" s="154"/>
      <c r="BE1957" s="154"/>
      <c r="BF1957" s="154"/>
      <c r="BG1957" s="154"/>
      <c r="BH1957" s="154"/>
      <c r="BI1957" s="154"/>
      <c r="BJ1957" s="154"/>
      <c r="BK1957" s="154"/>
      <c r="BL1957" s="154"/>
      <c r="BM1957" s="154"/>
      <c r="BN1957" s="154"/>
      <c r="BO1957" s="154"/>
      <c r="BP1957" s="154"/>
      <c r="BQ1957" s="154"/>
      <c r="BR1957" s="154"/>
      <c r="BS1957" s="154"/>
      <c r="BT1957" s="154"/>
      <c r="BU1957" s="154"/>
      <c r="BV1957" s="154"/>
      <c r="BW1957" s="154"/>
      <c r="BX1957" s="154"/>
      <c r="BY1957" s="154"/>
      <c r="BZ1957" s="154"/>
      <c r="CA1957" s="154"/>
      <c r="CB1957" s="154"/>
      <c r="CC1957" s="154"/>
      <c r="CD1957" s="154"/>
      <c r="CE1957" s="154"/>
      <c r="CF1957" s="154"/>
      <c r="CG1957" s="154"/>
      <c r="CH1957" s="154"/>
      <c r="CI1957" s="154"/>
      <c r="CJ1957" s="154"/>
      <c r="CK1957" s="154"/>
      <c r="CL1957" s="154"/>
      <c r="CM1957" s="154"/>
      <c r="CN1957" s="154"/>
      <c r="CO1957" s="154"/>
      <c r="CP1957" s="154"/>
      <c r="CQ1957" s="154"/>
      <c r="CR1957" s="154"/>
      <c r="CS1957" s="154"/>
      <c r="CT1957" s="154"/>
      <c r="CU1957" s="154"/>
      <c r="CV1957" s="154"/>
      <c r="CW1957" s="154"/>
      <c r="CX1957" s="154"/>
      <c r="CY1957" s="154"/>
      <c r="CZ1957" s="154"/>
      <c r="DA1957" s="154"/>
      <c r="DB1957" s="154"/>
      <c r="DC1957" s="154"/>
      <c r="DD1957" s="154"/>
      <c r="DE1957" s="154"/>
      <c r="DF1957" s="154"/>
      <c r="DG1957" s="154"/>
      <c r="DH1957" s="154"/>
      <c r="DI1957" s="154"/>
      <c r="DJ1957" s="154"/>
      <c r="DK1957" s="154"/>
      <c r="DL1957" s="154"/>
      <c r="DM1957" s="154"/>
      <c r="DN1957" s="154"/>
      <c r="DO1957" s="154"/>
      <c r="DP1957" s="154"/>
      <c r="DQ1957" s="154"/>
      <c r="DR1957" s="154"/>
      <c r="DS1957" s="154"/>
      <c r="DT1957" s="154"/>
      <c r="DU1957" s="154"/>
      <c r="DV1957" s="154"/>
      <c r="DW1957" s="154"/>
      <c r="DX1957" s="154"/>
      <c r="DY1957" s="154"/>
      <c r="DZ1957" s="154"/>
      <c r="EA1957" s="154"/>
      <c r="EB1957" s="154"/>
      <c r="EC1957" s="154"/>
      <c r="ED1957" s="154"/>
      <c r="EE1957" s="154"/>
      <c r="EF1957" s="154"/>
      <c r="EG1957" s="154"/>
      <c r="EH1957" s="154"/>
      <c r="EI1957" s="154"/>
      <c r="EJ1957" s="154"/>
      <c r="EK1957" s="154"/>
      <c r="EL1957" s="154"/>
      <c r="EM1957" s="154"/>
      <c r="EN1957" s="154"/>
      <c r="EO1957" s="154"/>
      <c r="EP1957" s="154"/>
      <c r="EQ1957" s="154"/>
      <c r="ER1957" s="154"/>
      <c r="ES1957" s="154"/>
      <c r="ET1957" s="154"/>
      <c r="EU1957" s="154"/>
      <c r="EV1957" s="154"/>
    </row>
    <row r="1958" spans="32:152" ht="12.75">
      <c r="AF1958" s="154"/>
      <c r="AG1958" s="154"/>
      <c r="AH1958" s="154"/>
      <c r="AI1958" s="154"/>
      <c r="AJ1958" s="154"/>
      <c r="AK1958" s="154"/>
      <c r="AL1958" s="154"/>
      <c r="AM1958" s="154"/>
      <c r="AN1958" s="154"/>
      <c r="AO1958" s="154"/>
      <c r="AP1958" s="154"/>
      <c r="AQ1958" s="154"/>
      <c r="AR1958" s="154"/>
      <c r="AS1958" s="154"/>
      <c r="AT1958" s="154"/>
      <c r="AU1958" s="154"/>
      <c r="AV1958" s="154"/>
      <c r="AW1958" s="154"/>
      <c r="AX1958" s="154"/>
      <c r="AY1958" s="154"/>
      <c r="AZ1958" s="154"/>
      <c r="BA1958" s="154"/>
      <c r="BB1958" s="154"/>
      <c r="BC1958" s="154"/>
      <c r="BD1958" s="154"/>
      <c r="BE1958" s="154"/>
      <c r="BF1958" s="154"/>
      <c r="BG1958" s="154"/>
      <c r="BH1958" s="154"/>
      <c r="BI1958" s="154"/>
      <c r="BJ1958" s="154"/>
      <c r="BK1958" s="154"/>
      <c r="BL1958" s="154"/>
      <c r="BM1958" s="154"/>
      <c r="BN1958" s="154"/>
      <c r="BO1958" s="154"/>
      <c r="BP1958" s="154"/>
      <c r="BQ1958" s="154"/>
      <c r="BR1958" s="154"/>
      <c r="BS1958" s="154"/>
      <c r="BT1958" s="154"/>
      <c r="BU1958" s="154"/>
      <c r="BV1958" s="154"/>
      <c r="BW1958" s="154"/>
      <c r="BX1958" s="154"/>
      <c r="BY1958" s="154"/>
      <c r="BZ1958" s="154"/>
      <c r="CA1958" s="154"/>
      <c r="CB1958" s="154"/>
      <c r="CC1958" s="154"/>
      <c r="CD1958" s="154"/>
      <c r="CE1958" s="154"/>
      <c r="CF1958" s="154"/>
      <c r="CG1958" s="154"/>
      <c r="CH1958" s="154"/>
      <c r="CI1958" s="154"/>
      <c r="CJ1958" s="154"/>
      <c r="CK1958" s="154"/>
      <c r="CL1958" s="154"/>
      <c r="CM1958" s="154"/>
      <c r="CN1958" s="154"/>
      <c r="CO1958" s="154"/>
      <c r="CP1958" s="154"/>
      <c r="CQ1958" s="154"/>
      <c r="CR1958" s="154"/>
      <c r="CS1958" s="154"/>
      <c r="CT1958" s="154"/>
      <c r="CU1958" s="154"/>
      <c r="CV1958" s="154"/>
      <c r="CW1958" s="154"/>
      <c r="CX1958" s="154"/>
      <c r="CY1958" s="154"/>
      <c r="CZ1958" s="154"/>
      <c r="DA1958" s="154"/>
      <c r="DB1958" s="154"/>
      <c r="DC1958" s="154"/>
      <c r="DD1958" s="154"/>
      <c r="DE1958" s="154"/>
      <c r="DF1958" s="154"/>
      <c r="DG1958" s="154"/>
      <c r="DH1958" s="154"/>
      <c r="DI1958" s="154"/>
      <c r="DJ1958" s="154"/>
      <c r="DK1958" s="154"/>
      <c r="DL1958" s="154"/>
      <c r="DM1958" s="154"/>
      <c r="DN1958" s="154"/>
      <c r="DO1958" s="154"/>
      <c r="DP1958" s="154"/>
      <c r="DQ1958" s="154"/>
      <c r="DR1958" s="154"/>
      <c r="DS1958" s="154"/>
      <c r="DT1958" s="154"/>
      <c r="DU1958" s="154"/>
      <c r="DV1958" s="154"/>
      <c r="DW1958" s="154"/>
      <c r="DX1958" s="154"/>
      <c r="DY1958" s="154"/>
      <c r="DZ1958" s="154"/>
      <c r="EA1958" s="154"/>
      <c r="EB1958" s="154"/>
      <c r="EC1958" s="154"/>
      <c r="ED1958" s="154"/>
      <c r="EE1958" s="154"/>
      <c r="EF1958" s="154"/>
      <c r="EG1958" s="154"/>
      <c r="EH1958" s="154"/>
      <c r="EI1958" s="154"/>
      <c r="EJ1958" s="154"/>
      <c r="EK1958" s="154"/>
      <c r="EL1958" s="154"/>
      <c r="EM1958" s="154"/>
      <c r="EN1958" s="154"/>
      <c r="EO1958" s="154"/>
      <c r="EP1958" s="154"/>
      <c r="EQ1958" s="154"/>
      <c r="ER1958" s="154"/>
      <c r="ES1958" s="154"/>
      <c r="ET1958" s="154"/>
      <c r="EU1958" s="154"/>
      <c r="EV1958" s="154"/>
    </row>
    <row r="1959" spans="32:152" ht="12.75">
      <c r="AF1959" s="154"/>
      <c r="AG1959" s="154"/>
      <c r="AH1959" s="154"/>
      <c r="AI1959" s="154"/>
      <c r="AJ1959" s="154"/>
      <c r="AK1959" s="154"/>
      <c r="AL1959" s="154"/>
      <c r="AM1959" s="154"/>
      <c r="AN1959" s="154"/>
      <c r="AO1959" s="154"/>
      <c r="AP1959" s="154"/>
      <c r="AQ1959" s="154"/>
      <c r="AR1959" s="154"/>
      <c r="AS1959" s="154"/>
      <c r="AT1959" s="154"/>
      <c r="AU1959" s="154"/>
      <c r="AV1959" s="154"/>
      <c r="AW1959" s="154"/>
      <c r="AX1959" s="154"/>
      <c r="AY1959" s="154"/>
      <c r="AZ1959" s="154"/>
      <c r="BA1959" s="154"/>
      <c r="BB1959" s="154"/>
      <c r="BC1959" s="154"/>
      <c r="BD1959" s="154"/>
      <c r="BE1959" s="154"/>
      <c r="BF1959" s="154"/>
      <c r="BG1959" s="154"/>
      <c r="BH1959" s="154"/>
      <c r="BI1959" s="154"/>
      <c r="BJ1959" s="154"/>
      <c r="BK1959" s="154"/>
      <c r="BL1959" s="154"/>
      <c r="BM1959" s="154"/>
      <c r="BN1959" s="154"/>
      <c r="BO1959" s="154"/>
      <c r="BP1959" s="154"/>
      <c r="BQ1959" s="154"/>
      <c r="BR1959" s="154"/>
      <c r="BS1959" s="154"/>
      <c r="BT1959" s="154"/>
      <c r="BU1959" s="154"/>
      <c r="BV1959" s="154"/>
      <c r="BW1959" s="154"/>
      <c r="BX1959" s="154"/>
      <c r="BY1959" s="154"/>
      <c r="BZ1959" s="154"/>
      <c r="CA1959" s="154"/>
      <c r="CB1959" s="154"/>
      <c r="CC1959" s="154"/>
      <c r="CD1959" s="154"/>
      <c r="CE1959" s="154"/>
      <c r="CF1959" s="154"/>
      <c r="CG1959" s="154"/>
      <c r="CH1959" s="154"/>
      <c r="CI1959" s="154"/>
      <c r="CJ1959" s="154"/>
      <c r="CK1959" s="154"/>
      <c r="CL1959" s="154"/>
      <c r="CM1959" s="154"/>
      <c r="CN1959" s="154"/>
      <c r="CO1959" s="154"/>
      <c r="CP1959" s="154"/>
      <c r="CQ1959" s="154"/>
      <c r="CR1959" s="154"/>
      <c r="CS1959" s="154"/>
      <c r="CT1959" s="154"/>
      <c r="CU1959" s="154"/>
      <c r="CV1959" s="154"/>
      <c r="CW1959" s="154"/>
      <c r="CX1959" s="154"/>
      <c r="CY1959" s="154"/>
      <c r="CZ1959" s="154"/>
      <c r="DA1959" s="154"/>
      <c r="DB1959" s="154"/>
      <c r="DC1959" s="154"/>
      <c r="DD1959" s="154"/>
      <c r="DE1959" s="154"/>
      <c r="DF1959" s="154"/>
      <c r="DG1959" s="154"/>
      <c r="DH1959" s="154"/>
      <c r="DI1959" s="154"/>
      <c r="DJ1959" s="154"/>
      <c r="DK1959" s="154"/>
      <c r="DL1959" s="154"/>
      <c r="DM1959" s="154"/>
      <c r="DN1959" s="154"/>
      <c r="DO1959" s="154"/>
      <c r="DP1959" s="154"/>
      <c r="DQ1959" s="154"/>
      <c r="DR1959" s="154"/>
      <c r="DS1959" s="154"/>
      <c r="DT1959" s="154"/>
      <c r="DU1959" s="154"/>
      <c r="DV1959" s="154"/>
      <c r="DW1959" s="154"/>
      <c r="DX1959" s="154"/>
      <c r="DY1959" s="154"/>
      <c r="DZ1959" s="154"/>
      <c r="EA1959" s="154"/>
      <c r="EB1959" s="154"/>
      <c r="EC1959" s="154"/>
      <c r="ED1959" s="154"/>
      <c r="EE1959" s="154"/>
      <c r="EF1959" s="154"/>
      <c r="EG1959" s="154"/>
      <c r="EH1959" s="154"/>
      <c r="EI1959" s="154"/>
      <c r="EJ1959" s="154"/>
      <c r="EK1959" s="154"/>
      <c r="EL1959" s="154"/>
      <c r="EM1959" s="154"/>
      <c r="EN1959" s="154"/>
      <c r="EO1959" s="154"/>
      <c r="EP1959" s="154"/>
      <c r="EQ1959" s="154"/>
      <c r="ER1959" s="154"/>
      <c r="ES1959" s="154"/>
      <c r="ET1959" s="154"/>
      <c r="EU1959" s="154"/>
      <c r="EV1959" s="154"/>
    </row>
    <row r="1960" spans="32:152" ht="12.75">
      <c r="AF1960" s="154"/>
      <c r="AG1960" s="154"/>
      <c r="AH1960" s="154"/>
      <c r="AI1960" s="154"/>
      <c r="AJ1960" s="154"/>
      <c r="AK1960" s="154"/>
      <c r="AL1960" s="154"/>
      <c r="AM1960" s="154"/>
      <c r="AN1960" s="154"/>
      <c r="AO1960" s="154"/>
      <c r="AP1960" s="154"/>
      <c r="AQ1960" s="154"/>
      <c r="AR1960" s="154"/>
      <c r="AS1960" s="154"/>
      <c r="AT1960" s="154"/>
      <c r="AU1960" s="154"/>
      <c r="AV1960" s="154"/>
      <c r="AW1960" s="154"/>
      <c r="AX1960" s="154"/>
      <c r="AY1960" s="154"/>
      <c r="AZ1960" s="154"/>
      <c r="BA1960" s="154"/>
      <c r="BB1960" s="154"/>
      <c r="BC1960" s="154"/>
      <c r="BD1960" s="154"/>
      <c r="BE1960" s="154"/>
      <c r="BF1960" s="154"/>
      <c r="BG1960" s="154"/>
      <c r="BH1960" s="154"/>
      <c r="BI1960" s="154"/>
      <c r="BJ1960" s="154"/>
      <c r="BK1960" s="154"/>
      <c r="BL1960" s="154"/>
      <c r="BM1960" s="154"/>
      <c r="BN1960" s="154"/>
      <c r="BO1960" s="154"/>
      <c r="BP1960" s="154"/>
      <c r="BQ1960" s="154"/>
      <c r="BR1960" s="154"/>
      <c r="BS1960" s="154"/>
      <c r="BT1960" s="154"/>
      <c r="BU1960" s="154"/>
      <c r="BV1960" s="154"/>
      <c r="BW1960" s="154"/>
      <c r="BX1960" s="154"/>
      <c r="BY1960" s="154"/>
      <c r="BZ1960" s="154"/>
      <c r="CA1960" s="154"/>
      <c r="CB1960" s="154"/>
      <c r="CC1960" s="154"/>
      <c r="CD1960" s="154"/>
      <c r="CE1960" s="154"/>
      <c r="CF1960" s="154"/>
      <c r="CG1960" s="154"/>
      <c r="CH1960" s="154"/>
      <c r="CI1960" s="154"/>
      <c r="CJ1960" s="154"/>
      <c r="CK1960" s="154"/>
      <c r="CL1960" s="154"/>
      <c r="CM1960" s="154"/>
      <c r="CN1960" s="154"/>
      <c r="CO1960" s="154"/>
      <c r="CP1960" s="154"/>
      <c r="CQ1960" s="154"/>
      <c r="CR1960" s="154"/>
      <c r="CS1960" s="154"/>
      <c r="CT1960" s="154"/>
      <c r="CU1960" s="154"/>
      <c r="CV1960" s="154"/>
      <c r="CW1960" s="154"/>
      <c r="CX1960" s="154"/>
      <c r="CY1960" s="154"/>
      <c r="CZ1960" s="154"/>
      <c r="DA1960" s="154"/>
      <c r="DB1960" s="154"/>
      <c r="DC1960" s="154"/>
      <c r="DD1960" s="154"/>
      <c r="DE1960" s="154"/>
      <c r="DF1960" s="154"/>
      <c r="DG1960" s="154"/>
      <c r="DH1960" s="154"/>
      <c r="DI1960" s="154"/>
      <c r="DJ1960" s="154"/>
      <c r="DK1960" s="154"/>
      <c r="DL1960" s="154"/>
      <c r="DM1960" s="154"/>
      <c r="DN1960" s="154"/>
      <c r="DO1960" s="154"/>
      <c r="DP1960" s="154"/>
      <c r="DQ1960" s="154"/>
      <c r="DR1960" s="154"/>
      <c r="DS1960" s="154"/>
      <c r="DT1960" s="154"/>
      <c r="DU1960" s="154"/>
      <c r="DV1960" s="154"/>
      <c r="DW1960" s="154"/>
      <c r="DX1960" s="154"/>
      <c r="DY1960" s="154"/>
      <c r="DZ1960" s="154"/>
      <c r="EA1960" s="154"/>
      <c r="EB1960" s="154"/>
      <c r="EC1960" s="154"/>
      <c r="ED1960" s="154"/>
      <c r="EE1960" s="154"/>
      <c r="EF1960" s="154"/>
      <c r="EG1960" s="154"/>
      <c r="EH1960" s="154"/>
      <c r="EI1960" s="154"/>
      <c r="EJ1960" s="154"/>
      <c r="EK1960" s="154"/>
      <c r="EL1960" s="154"/>
      <c r="EM1960" s="154"/>
      <c r="EN1960" s="154"/>
      <c r="EO1960" s="154"/>
      <c r="EP1960" s="154"/>
      <c r="EQ1960" s="154"/>
      <c r="ER1960" s="154"/>
      <c r="ES1960" s="154"/>
      <c r="ET1960" s="154"/>
      <c r="EU1960" s="154"/>
      <c r="EV1960" s="154"/>
    </row>
    <row r="1961" spans="32:152" ht="12.75">
      <c r="AF1961" s="154"/>
      <c r="AG1961" s="154"/>
      <c r="AH1961" s="154"/>
      <c r="AI1961" s="154"/>
      <c r="AJ1961" s="154"/>
      <c r="AK1961" s="154"/>
      <c r="AL1961" s="154"/>
      <c r="AM1961" s="154"/>
      <c r="AN1961" s="154"/>
      <c r="AO1961" s="154"/>
      <c r="AP1961" s="154"/>
      <c r="AQ1961" s="154"/>
      <c r="AR1961" s="154"/>
      <c r="AS1961" s="154"/>
      <c r="AT1961" s="154"/>
      <c r="AU1961" s="154"/>
      <c r="AV1961" s="154"/>
      <c r="AW1961" s="154"/>
      <c r="AX1961" s="154"/>
      <c r="AY1961" s="154"/>
      <c r="AZ1961" s="154"/>
      <c r="BA1961" s="154"/>
      <c r="BB1961" s="154"/>
      <c r="BC1961" s="154"/>
      <c r="BD1961" s="154"/>
      <c r="BE1961" s="154"/>
      <c r="BF1961" s="154"/>
      <c r="BG1961" s="154"/>
      <c r="BH1961" s="154"/>
      <c r="BI1961" s="154"/>
      <c r="BJ1961" s="154"/>
      <c r="BK1961" s="154"/>
      <c r="BL1961" s="154"/>
      <c r="BM1961" s="154"/>
      <c r="BN1961" s="154"/>
      <c r="BO1961" s="154"/>
      <c r="BP1961" s="154"/>
      <c r="BQ1961" s="154"/>
      <c r="BR1961" s="154"/>
      <c r="BS1961" s="154"/>
      <c r="BT1961" s="154"/>
      <c r="BU1961" s="154"/>
      <c r="BV1961" s="154"/>
      <c r="BW1961" s="154"/>
      <c r="BX1961" s="154"/>
      <c r="BY1961" s="154"/>
      <c r="BZ1961" s="154"/>
      <c r="CA1961" s="154"/>
      <c r="CB1961" s="154"/>
      <c r="CC1961" s="154"/>
      <c r="CD1961" s="154"/>
      <c r="CE1961" s="154"/>
      <c r="CF1961" s="154"/>
      <c r="CG1961" s="154"/>
      <c r="CH1961" s="154"/>
      <c r="CI1961" s="154"/>
      <c r="CJ1961" s="154"/>
      <c r="CK1961" s="154"/>
      <c r="CL1961" s="154"/>
      <c r="CM1961" s="154"/>
      <c r="CN1961" s="154"/>
      <c r="CO1961" s="154"/>
      <c r="CP1961" s="154"/>
      <c r="CQ1961" s="154"/>
      <c r="CR1961" s="154"/>
      <c r="CS1961" s="154"/>
      <c r="CT1961" s="154"/>
      <c r="CU1961" s="154"/>
      <c r="CV1961" s="154"/>
      <c r="CW1961" s="154"/>
      <c r="CX1961" s="154"/>
      <c r="CY1961" s="154"/>
      <c r="CZ1961" s="154"/>
      <c r="DA1961" s="154"/>
      <c r="DB1961" s="154"/>
      <c r="DC1961" s="154"/>
      <c r="DD1961" s="154"/>
      <c r="DE1961" s="154"/>
      <c r="DF1961" s="154"/>
      <c r="DG1961" s="154"/>
      <c r="DH1961" s="154"/>
      <c r="DI1961" s="154"/>
      <c r="DJ1961" s="154"/>
      <c r="DK1961" s="154"/>
      <c r="DL1961" s="154"/>
      <c r="DM1961" s="154"/>
      <c r="DN1961" s="154"/>
      <c r="DO1961" s="154"/>
      <c r="DP1961" s="154"/>
      <c r="DQ1961" s="154"/>
      <c r="DR1961" s="154"/>
      <c r="DS1961" s="154"/>
      <c r="DT1961" s="154"/>
      <c r="DU1961" s="154"/>
      <c r="DV1961" s="154"/>
      <c r="DW1961" s="154"/>
      <c r="DX1961" s="154"/>
      <c r="DY1961" s="154"/>
      <c r="DZ1961" s="154"/>
      <c r="EA1961" s="154"/>
      <c r="EB1961" s="154"/>
      <c r="EC1961" s="154"/>
      <c r="ED1961" s="154"/>
      <c r="EE1961" s="154"/>
      <c r="EF1961" s="154"/>
      <c r="EG1961" s="154"/>
      <c r="EH1961" s="154"/>
      <c r="EI1961" s="154"/>
      <c r="EJ1961" s="154"/>
      <c r="EK1961" s="154"/>
      <c r="EL1961" s="154"/>
      <c r="EM1961" s="154"/>
      <c r="EN1961" s="154"/>
      <c r="EO1961" s="154"/>
      <c r="EP1961" s="154"/>
      <c r="EQ1961" s="154"/>
      <c r="ER1961" s="154"/>
      <c r="ES1961" s="154"/>
      <c r="ET1961" s="154"/>
      <c r="EU1961" s="154"/>
      <c r="EV1961" s="154"/>
    </row>
    <row r="1962" spans="32:152" ht="12.75">
      <c r="AF1962" s="154"/>
      <c r="AG1962" s="154"/>
      <c r="AH1962" s="154"/>
      <c r="AI1962" s="154"/>
      <c r="AJ1962" s="154"/>
      <c r="AK1962" s="154"/>
      <c r="AL1962" s="154"/>
      <c r="AM1962" s="154"/>
      <c r="AN1962" s="154"/>
      <c r="AO1962" s="154"/>
      <c r="AP1962" s="154"/>
      <c r="AQ1962" s="154"/>
      <c r="AR1962" s="154"/>
      <c r="AS1962" s="154"/>
      <c r="AT1962" s="154"/>
      <c r="AU1962" s="154"/>
      <c r="AV1962" s="154"/>
      <c r="AW1962" s="154"/>
      <c r="AX1962" s="154"/>
      <c r="AY1962" s="154"/>
      <c r="AZ1962" s="154"/>
      <c r="BA1962" s="154"/>
      <c r="BB1962" s="154"/>
      <c r="BC1962" s="154"/>
      <c r="BD1962" s="154"/>
      <c r="BE1962" s="154"/>
      <c r="BF1962" s="154"/>
      <c r="BG1962" s="154"/>
      <c r="BH1962" s="154"/>
      <c r="BI1962" s="154"/>
      <c r="BJ1962" s="154"/>
      <c r="BK1962" s="154"/>
      <c r="BL1962" s="154"/>
      <c r="BM1962" s="154"/>
      <c r="BN1962" s="154"/>
      <c r="BO1962" s="154"/>
      <c r="BP1962" s="154"/>
      <c r="BQ1962" s="154"/>
      <c r="BR1962" s="154"/>
      <c r="BS1962" s="154"/>
      <c r="BT1962" s="154"/>
      <c r="BU1962" s="154"/>
      <c r="BV1962" s="154"/>
      <c r="BW1962" s="154"/>
      <c r="BX1962" s="154"/>
      <c r="BY1962" s="154"/>
      <c r="BZ1962" s="154"/>
      <c r="CA1962" s="154"/>
      <c r="CB1962" s="154"/>
      <c r="CC1962" s="154"/>
      <c r="CD1962" s="154"/>
      <c r="CE1962" s="154"/>
      <c r="CF1962" s="154"/>
      <c r="CG1962" s="154"/>
      <c r="CH1962" s="154"/>
      <c r="CI1962" s="154"/>
      <c r="CJ1962" s="154"/>
      <c r="CK1962" s="154"/>
      <c r="CL1962" s="154"/>
      <c r="CM1962" s="154"/>
      <c r="CN1962" s="154"/>
      <c r="CO1962" s="154"/>
      <c r="CP1962" s="154"/>
      <c r="CQ1962" s="154"/>
      <c r="CR1962" s="154"/>
      <c r="CS1962" s="154"/>
      <c r="CT1962" s="154"/>
      <c r="CU1962" s="154"/>
      <c r="CV1962" s="154"/>
      <c r="CW1962" s="154"/>
      <c r="CX1962" s="154"/>
      <c r="CY1962" s="154"/>
      <c r="CZ1962" s="154"/>
      <c r="DA1962" s="154"/>
      <c r="DB1962" s="154"/>
      <c r="DC1962" s="154"/>
      <c r="DD1962" s="154"/>
      <c r="DE1962" s="154"/>
      <c r="DF1962" s="154"/>
      <c r="DG1962" s="154"/>
      <c r="DH1962" s="154"/>
      <c r="DI1962" s="154"/>
      <c r="DJ1962" s="154"/>
      <c r="DK1962" s="154"/>
      <c r="DL1962" s="154"/>
      <c r="DM1962" s="154"/>
      <c r="DN1962" s="154"/>
      <c r="DO1962" s="154"/>
      <c r="DP1962" s="154"/>
      <c r="DQ1962" s="154"/>
      <c r="DR1962" s="154"/>
      <c r="DS1962" s="154"/>
      <c r="DT1962" s="154"/>
      <c r="DU1962" s="154"/>
      <c r="DV1962" s="154"/>
      <c r="DW1962" s="154"/>
      <c r="DX1962" s="154"/>
      <c r="DY1962" s="154"/>
      <c r="DZ1962" s="154"/>
      <c r="EA1962" s="154"/>
      <c r="EB1962" s="154"/>
      <c r="EC1962" s="154"/>
      <c r="ED1962" s="154"/>
      <c r="EE1962" s="154"/>
      <c r="EF1962" s="154"/>
      <c r="EG1962" s="154"/>
      <c r="EH1962" s="154"/>
      <c r="EI1962" s="154"/>
      <c r="EJ1962" s="154"/>
      <c r="EK1962" s="154"/>
      <c r="EL1962" s="154"/>
      <c r="EM1962" s="154"/>
      <c r="EN1962" s="154"/>
      <c r="EO1962" s="154"/>
      <c r="EP1962" s="154"/>
      <c r="EQ1962" s="154"/>
      <c r="ER1962" s="154"/>
      <c r="ES1962" s="154"/>
      <c r="ET1962" s="154"/>
      <c r="EU1962" s="154"/>
      <c r="EV1962" s="154"/>
    </row>
    <row r="1963" spans="32:152" ht="12.75">
      <c r="AF1963" s="154"/>
      <c r="AG1963" s="154"/>
      <c r="AH1963" s="154"/>
      <c r="AI1963" s="154"/>
      <c r="AJ1963" s="154"/>
      <c r="AK1963" s="154"/>
      <c r="AL1963" s="154"/>
      <c r="AM1963" s="154"/>
      <c r="AN1963" s="154"/>
      <c r="AO1963" s="154"/>
      <c r="AP1963" s="154"/>
      <c r="AQ1963" s="154"/>
      <c r="AR1963" s="154"/>
      <c r="AS1963" s="154"/>
      <c r="AT1963" s="154"/>
      <c r="AU1963" s="154"/>
      <c r="AV1963" s="154"/>
      <c r="AW1963" s="154"/>
      <c r="AX1963" s="154"/>
      <c r="AY1963" s="154"/>
      <c r="AZ1963" s="154"/>
      <c r="BA1963" s="154"/>
      <c r="BB1963" s="154"/>
      <c r="BC1963" s="154"/>
      <c r="BD1963" s="154"/>
      <c r="BE1963" s="154"/>
      <c r="BF1963" s="154"/>
      <c r="BG1963" s="154"/>
      <c r="BH1963" s="154"/>
      <c r="BI1963" s="154"/>
      <c r="BJ1963" s="154"/>
      <c r="BK1963" s="154"/>
      <c r="BL1963" s="154"/>
      <c r="BM1963" s="154"/>
      <c r="BN1963" s="154"/>
      <c r="BO1963" s="154"/>
      <c r="BP1963" s="154"/>
      <c r="BQ1963" s="154"/>
      <c r="BR1963" s="154"/>
      <c r="BS1963" s="154"/>
      <c r="BT1963" s="154"/>
      <c r="BU1963" s="154"/>
      <c r="BV1963" s="154"/>
      <c r="BW1963" s="154"/>
      <c r="BX1963" s="154"/>
      <c r="BY1963" s="154"/>
      <c r="BZ1963" s="154"/>
      <c r="CA1963" s="154"/>
      <c r="CB1963" s="154"/>
      <c r="CC1963" s="154"/>
      <c r="CD1963" s="154"/>
      <c r="CE1963" s="154"/>
      <c r="CF1963" s="154"/>
      <c r="CG1963" s="154"/>
      <c r="CH1963" s="154"/>
      <c r="CI1963" s="154"/>
      <c r="CJ1963" s="154"/>
      <c r="CK1963" s="154"/>
      <c r="CL1963" s="154"/>
      <c r="CM1963" s="154"/>
      <c r="CN1963" s="154"/>
      <c r="CO1963" s="154"/>
      <c r="CP1963" s="154"/>
      <c r="CQ1963" s="154"/>
      <c r="CR1963" s="154"/>
      <c r="CS1963" s="154"/>
      <c r="CT1963" s="154"/>
      <c r="CU1963" s="154"/>
      <c r="CV1963" s="154"/>
      <c r="CW1963" s="154"/>
      <c r="CX1963" s="154"/>
      <c r="CY1963" s="154"/>
      <c r="CZ1963" s="154"/>
      <c r="DA1963" s="154"/>
      <c r="DB1963" s="154"/>
      <c r="DC1963" s="154"/>
      <c r="DD1963" s="154"/>
      <c r="DE1963" s="154"/>
      <c r="DF1963" s="154"/>
      <c r="DG1963" s="154"/>
      <c r="DH1963" s="154"/>
      <c r="DI1963" s="154"/>
      <c r="DJ1963" s="154"/>
      <c r="DK1963" s="154"/>
      <c r="DL1963" s="154"/>
      <c r="DM1963" s="154"/>
      <c r="DN1963" s="154"/>
      <c r="DO1963" s="154"/>
      <c r="DP1963" s="154"/>
      <c r="DQ1963" s="154"/>
      <c r="DR1963" s="154"/>
      <c r="DS1963" s="154"/>
      <c r="DT1963" s="154"/>
      <c r="DU1963" s="154"/>
      <c r="DV1963" s="154"/>
      <c r="DW1963" s="154"/>
      <c r="DX1963" s="154"/>
      <c r="DY1963" s="154"/>
      <c r="DZ1963" s="154"/>
      <c r="EA1963" s="154"/>
      <c r="EB1963" s="154"/>
      <c r="EC1963" s="154"/>
      <c r="ED1963" s="154"/>
      <c r="EE1963" s="154"/>
      <c r="EF1963" s="154"/>
      <c r="EG1963" s="154"/>
      <c r="EH1963" s="154"/>
      <c r="EI1963" s="154"/>
      <c r="EJ1963" s="154"/>
      <c r="EK1963" s="154"/>
      <c r="EL1963" s="154"/>
      <c r="EM1963" s="154"/>
      <c r="EN1963" s="154"/>
      <c r="EO1963" s="154"/>
      <c r="EP1963" s="154"/>
      <c r="EQ1963" s="154"/>
      <c r="ER1963" s="154"/>
      <c r="ES1963" s="154"/>
      <c r="ET1963" s="154"/>
      <c r="EU1963" s="154"/>
      <c r="EV1963" s="154"/>
    </row>
    <row r="1964" spans="32:152" ht="12.75">
      <c r="AF1964" s="154"/>
      <c r="AG1964" s="154"/>
      <c r="AH1964" s="154"/>
      <c r="AI1964" s="154"/>
      <c r="AJ1964" s="154"/>
      <c r="AK1964" s="154"/>
      <c r="AL1964" s="154"/>
      <c r="AM1964" s="154"/>
      <c r="AN1964" s="154"/>
      <c r="AO1964" s="154"/>
      <c r="AP1964" s="154"/>
      <c r="AQ1964" s="154"/>
      <c r="AR1964" s="154"/>
      <c r="AS1964" s="154"/>
      <c r="AT1964" s="154"/>
      <c r="AU1964" s="154"/>
      <c r="AV1964" s="154"/>
      <c r="AW1964" s="154"/>
      <c r="AX1964" s="154"/>
      <c r="AY1964" s="154"/>
      <c r="AZ1964" s="154"/>
      <c r="BA1964" s="154"/>
      <c r="BB1964" s="154"/>
      <c r="BC1964" s="154"/>
      <c r="BD1964" s="154"/>
      <c r="BE1964" s="154"/>
      <c r="BF1964" s="154"/>
      <c r="BG1964" s="154"/>
      <c r="BH1964" s="154"/>
      <c r="BI1964" s="154"/>
      <c r="BJ1964" s="154"/>
      <c r="BK1964" s="154"/>
      <c r="BL1964" s="154"/>
      <c r="BM1964" s="154"/>
      <c r="BN1964" s="154"/>
      <c r="BO1964" s="154"/>
      <c r="BP1964" s="154"/>
      <c r="BQ1964" s="154"/>
      <c r="BR1964" s="154"/>
      <c r="BS1964" s="154"/>
      <c r="BT1964" s="154"/>
      <c r="BU1964" s="154"/>
      <c r="BV1964" s="154"/>
      <c r="BW1964" s="154"/>
      <c r="BX1964" s="154"/>
      <c r="BY1964" s="154"/>
      <c r="BZ1964" s="154"/>
      <c r="CA1964" s="154"/>
      <c r="CB1964" s="154"/>
      <c r="CC1964" s="154"/>
      <c r="CD1964" s="154"/>
      <c r="CE1964" s="154"/>
      <c r="CF1964" s="154"/>
      <c r="CG1964" s="154"/>
      <c r="CH1964" s="154"/>
      <c r="CI1964" s="154"/>
      <c r="CJ1964" s="154"/>
      <c r="CK1964" s="154"/>
      <c r="CL1964" s="154"/>
      <c r="CM1964" s="154"/>
      <c r="CN1964" s="154"/>
      <c r="CO1964" s="154"/>
      <c r="CP1964" s="154"/>
      <c r="CQ1964" s="154"/>
      <c r="CR1964" s="154"/>
      <c r="CS1964" s="154"/>
      <c r="CT1964" s="154"/>
      <c r="CU1964" s="154"/>
      <c r="CV1964" s="154"/>
      <c r="CW1964" s="154"/>
      <c r="CX1964" s="154"/>
      <c r="CY1964" s="154"/>
      <c r="CZ1964" s="154"/>
      <c r="DA1964" s="154"/>
      <c r="DB1964" s="154"/>
      <c r="DC1964" s="154"/>
      <c r="DD1964" s="154"/>
      <c r="DE1964" s="154"/>
      <c r="DF1964" s="154"/>
      <c r="DG1964" s="154"/>
      <c r="DH1964" s="154"/>
      <c r="DI1964" s="154"/>
      <c r="DJ1964" s="154"/>
      <c r="DK1964" s="154"/>
      <c r="DL1964" s="154"/>
      <c r="DM1964" s="154"/>
      <c r="DN1964" s="154"/>
      <c r="DO1964" s="154"/>
      <c r="DP1964" s="154"/>
      <c r="DQ1964" s="154"/>
      <c r="DR1964" s="154"/>
      <c r="DS1964" s="154"/>
      <c r="DT1964" s="154"/>
      <c r="DU1964" s="154"/>
      <c r="DV1964" s="154"/>
      <c r="DW1964" s="154"/>
      <c r="DX1964" s="154"/>
      <c r="DY1964" s="154"/>
      <c r="DZ1964" s="154"/>
      <c r="EA1964" s="154"/>
      <c r="EB1964" s="154"/>
      <c r="EC1964" s="154"/>
      <c r="ED1964" s="154"/>
      <c r="EE1964" s="154"/>
      <c r="EF1964" s="154"/>
      <c r="EG1964" s="154"/>
      <c r="EH1964" s="154"/>
      <c r="EI1964" s="154"/>
      <c r="EJ1964" s="154"/>
      <c r="EK1964" s="154"/>
      <c r="EL1964" s="154"/>
      <c r="EM1964" s="154"/>
      <c r="EN1964" s="154"/>
      <c r="EO1964" s="154"/>
      <c r="EP1964" s="154"/>
      <c r="EQ1964" s="154"/>
      <c r="ER1964" s="154"/>
      <c r="ES1964" s="154"/>
      <c r="ET1964" s="154"/>
      <c r="EU1964" s="154"/>
      <c r="EV1964" s="154"/>
    </row>
    <row r="1965" spans="32:152" ht="12.75">
      <c r="AF1965" s="154"/>
      <c r="AG1965" s="154"/>
      <c r="AH1965" s="154"/>
      <c r="AI1965" s="154"/>
      <c r="AJ1965" s="154"/>
      <c r="AK1965" s="154"/>
      <c r="AL1965" s="154"/>
      <c r="AM1965" s="154"/>
      <c r="AN1965" s="154"/>
      <c r="AO1965" s="154"/>
      <c r="AP1965" s="154"/>
      <c r="AQ1965" s="154"/>
      <c r="AR1965" s="154"/>
      <c r="AS1965" s="154"/>
      <c r="AT1965" s="154"/>
      <c r="AU1965" s="154"/>
      <c r="AV1965" s="154"/>
      <c r="AW1965" s="154"/>
      <c r="AX1965" s="154"/>
      <c r="AY1965" s="154"/>
      <c r="AZ1965" s="154"/>
      <c r="BA1965" s="154"/>
      <c r="BB1965" s="154"/>
      <c r="BC1965" s="154"/>
      <c r="BD1965" s="154"/>
      <c r="BE1965" s="154"/>
      <c r="BF1965" s="154"/>
      <c r="BG1965" s="154"/>
      <c r="BH1965" s="154"/>
      <c r="BI1965" s="154"/>
      <c r="BJ1965" s="154"/>
      <c r="BK1965" s="154"/>
      <c r="BL1965" s="154"/>
      <c r="BM1965" s="154"/>
      <c r="BN1965" s="154"/>
      <c r="BO1965" s="154"/>
      <c r="BP1965" s="154"/>
      <c r="BQ1965" s="154"/>
      <c r="BR1965" s="154"/>
      <c r="BS1965" s="154"/>
      <c r="BT1965" s="154"/>
      <c r="BU1965" s="154"/>
      <c r="BV1965" s="154"/>
      <c r="BW1965" s="154"/>
      <c r="BX1965" s="154"/>
      <c r="BY1965" s="154"/>
      <c r="BZ1965" s="154"/>
      <c r="CA1965" s="154"/>
      <c r="CB1965" s="154"/>
      <c r="CC1965" s="154"/>
      <c r="CD1965" s="154"/>
      <c r="CE1965" s="154"/>
      <c r="CF1965" s="154"/>
      <c r="CG1965" s="154"/>
      <c r="CH1965" s="154"/>
      <c r="CI1965" s="154"/>
      <c r="CJ1965" s="154"/>
      <c r="CK1965" s="154"/>
      <c r="CL1965" s="154"/>
      <c r="CM1965" s="154"/>
      <c r="CN1965" s="154"/>
      <c r="CO1965" s="154"/>
      <c r="CP1965" s="154"/>
      <c r="CQ1965" s="154"/>
      <c r="CR1965" s="154"/>
      <c r="CS1965" s="154"/>
      <c r="CT1965" s="154"/>
      <c r="CU1965" s="154"/>
      <c r="CV1965" s="154"/>
      <c r="CW1965" s="154"/>
      <c r="CX1965" s="154"/>
      <c r="CY1965" s="154"/>
      <c r="CZ1965" s="154"/>
      <c r="DA1965" s="154"/>
      <c r="DB1965" s="154"/>
      <c r="DC1965" s="154"/>
      <c r="DD1965" s="154"/>
      <c r="DE1965" s="154"/>
      <c r="DF1965" s="154"/>
      <c r="DG1965" s="154"/>
      <c r="DH1965" s="154"/>
      <c r="DI1965" s="154"/>
      <c r="DJ1965" s="154"/>
      <c r="DK1965" s="154"/>
      <c r="DL1965" s="154"/>
      <c r="DM1965" s="154"/>
      <c r="DN1965" s="154"/>
      <c r="DO1965" s="154"/>
      <c r="DP1965" s="154"/>
      <c r="DQ1965" s="154"/>
      <c r="DR1965" s="154"/>
      <c r="DS1965" s="154"/>
      <c r="DT1965" s="154"/>
      <c r="DU1965" s="154"/>
      <c r="DV1965" s="154"/>
      <c r="DW1965" s="154"/>
      <c r="DX1965" s="154"/>
      <c r="DY1965" s="154"/>
      <c r="DZ1965" s="154"/>
      <c r="EA1965" s="154"/>
      <c r="EB1965" s="154"/>
      <c r="EC1965" s="154"/>
      <c r="ED1965" s="154"/>
      <c r="EE1965" s="154"/>
      <c r="EF1965" s="154"/>
      <c r="EG1965" s="154"/>
      <c r="EH1965" s="154"/>
      <c r="EI1965" s="154"/>
      <c r="EJ1965" s="154"/>
      <c r="EK1965" s="154"/>
      <c r="EL1965" s="154"/>
      <c r="EM1965" s="154"/>
      <c r="EN1965" s="154"/>
      <c r="EO1965" s="154"/>
      <c r="EP1965" s="154"/>
      <c r="EQ1965" s="154"/>
      <c r="ER1965" s="154"/>
      <c r="ES1965" s="154"/>
      <c r="ET1965" s="154"/>
      <c r="EU1965" s="154"/>
      <c r="EV1965" s="154"/>
    </row>
    <row r="1966" spans="32:152" ht="12.75">
      <c r="AF1966" s="154"/>
      <c r="AG1966" s="154"/>
      <c r="AH1966" s="154"/>
      <c r="AI1966" s="154"/>
      <c r="AJ1966" s="154"/>
      <c r="AK1966" s="154"/>
      <c r="AL1966" s="154"/>
      <c r="AM1966" s="154"/>
      <c r="AN1966" s="154"/>
      <c r="AO1966" s="154"/>
      <c r="AP1966" s="154"/>
      <c r="AQ1966" s="154"/>
      <c r="AR1966" s="154"/>
      <c r="AS1966" s="154"/>
      <c r="AT1966" s="154"/>
      <c r="AU1966" s="154"/>
      <c r="AV1966" s="154"/>
      <c r="AW1966" s="154"/>
      <c r="AX1966" s="154"/>
      <c r="AY1966" s="154"/>
      <c r="AZ1966" s="154"/>
      <c r="BA1966" s="154"/>
      <c r="BB1966" s="154"/>
      <c r="BC1966" s="154"/>
      <c r="BD1966" s="154"/>
      <c r="BE1966" s="154"/>
      <c r="BF1966" s="154"/>
      <c r="BG1966" s="154"/>
      <c r="BH1966" s="154"/>
      <c r="BI1966" s="154"/>
      <c r="BJ1966" s="154"/>
      <c r="BK1966" s="154"/>
      <c r="BL1966" s="154"/>
      <c r="BM1966" s="154"/>
      <c r="BN1966" s="154"/>
      <c r="BO1966" s="154"/>
      <c r="BP1966" s="154"/>
      <c r="BQ1966" s="154"/>
      <c r="BR1966" s="154"/>
      <c r="BS1966" s="154"/>
      <c r="BT1966" s="154"/>
      <c r="BU1966" s="154"/>
      <c r="BV1966" s="154"/>
      <c r="BW1966" s="154"/>
      <c r="BX1966" s="154"/>
      <c r="BY1966" s="154"/>
      <c r="BZ1966" s="154"/>
      <c r="CA1966" s="154"/>
      <c r="CB1966" s="154"/>
      <c r="CC1966" s="154"/>
      <c r="CD1966" s="154"/>
      <c r="CE1966" s="154"/>
      <c r="CF1966" s="154"/>
      <c r="CG1966" s="154"/>
      <c r="CH1966" s="154"/>
      <c r="CI1966" s="154"/>
      <c r="CJ1966" s="154"/>
      <c r="CK1966" s="154"/>
      <c r="CL1966" s="154"/>
      <c r="CM1966" s="154"/>
      <c r="CN1966" s="154"/>
      <c r="CO1966" s="154"/>
      <c r="CP1966" s="154"/>
      <c r="CQ1966" s="154"/>
      <c r="CR1966" s="154"/>
      <c r="CS1966" s="154"/>
      <c r="CT1966" s="154"/>
      <c r="CU1966" s="154"/>
      <c r="CV1966" s="154"/>
      <c r="CW1966" s="154"/>
      <c r="CX1966" s="154"/>
      <c r="CY1966" s="154"/>
      <c r="CZ1966" s="154"/>
      <c r="DA1966" s="154"/>
      <c r="DB1966" s="154"/>
      <c r="DC1966" s="154"/>
      <c r="DD1966" s="154"/>
      <c r="DE1966" s="154"/>
      <c r="DF1966" s="154"/>
      <c r="DG1966" s="154"/>
      <c r="DH1966" s="154"/>
      <c r="DI1966" s="154"/>
      <c r="DJ1966" s="154"/>
      <c r="DK1966" s="154"/>
      <c r="DL1966" s="154"/>
      <c r="DM1966" s="154"/>
      <c r="DN1966" s="154"/>
      <c r="DO1966" s="154"/>
      <c r="DP1966" s="154"/>
      <c r="DQ1966" s="154"/>
      <c r="DR1966" s="154"/>
      <c r="DS1966" s="154"/>
      <c r="DT1966" s="154"/>
      <c r="DU1966" s="154"/>
      <c r="DV1966" s="154"/>
      <c r="DW1966" s="154"/>
      <c r="DX1966" s="154"/>
      <c r="DY1966" s="154"/>
      <c r="DZ1966" s="154"/>
      <c r="EA1966" s="154"/>
      <c r="EB1966" s="154"/>
      <c r="EC1966" s="154"/>
      <c r="ED1966" s="154"/>
      <c r="EE1966" s="154"/>
      <c r="EF1966" s="154"/>
      <c r="EG1966" s="154"/>
      <c r="EH1966" s="154"/>
      <c r="EI1966" s="154"/>
      <c r="EJ1966" s="154"/>
      <c r="EK1966" s="154"/>
      <c r="EL1966" s="154"/>
      <c r="EM1966" s="154"/>
      <c r="EN1966" s="154"/>
      <c r="EO1966" s="154"/>
      <c r="EP1966" s="154"/>
      <c r="EQ1966" s="154"/>
      <c r="ER1966" s="154"/>
      <c r="ES1966" s="154"/>
      <c r="ET1966" s="154"/>
      <c r="EU1966" s="154"/>
      <c r="EV1966" s="154"/>
    </row>
    <row r="1967" spans="32:152" ht="12.75">
      <c r="AF1967" s="154"/>
      <c r="AG1967" s="154"/>
      <c r="AH1967" s="154"/>
      <c r="AI1967" s="154"/>
      <c r="AJ1967" s="154"/>
      <c r="AK1967" s="154"/>
      <c r="AL1967" s="154"/>
      <c r="AM1967" s="154"/>
      <c r="AN1967" s="154"/>
      <c r="AO1967" s="154"/>
      <c r="AP1967" s="154"/>
      <c r="AQ1967" s="154"/>
      <c r="AR1967" s="154"/>
      <c r="AS1967" s="154"/>
      <c r="AT1967" s="154"/>
      <c r="AU1967" s="154"/>
      <c r="AV1967" s="154"/>
      <c r="AW1967" s="154"/>
      <c r="AX1967" s="154"/>
      <c r="AY1967" s="154"/>
      <c r="AZ1967" s="154"/>
      <c r="BA1967" s="154"/>
      <c r="BB1967" s="154"/>
      <c r="BC1967" s="154"/>
      <c r="BD1967" s="154"/>
      <c r="BE1967" s="154"/>
      <c r="BF1967" s="154"/>
      <c r="BG1967" s="154"/>
      <c r="BH1967" s="154"/>
      <c r="BI1967" s="154"/>
      <c r="BJ1967" s="154"/>
      <c r="BK1967" s="154"/>
      <c r="BL1967" s="154"/>
      <c r="BM1967" s="154"/>
      <c r="BN1967" s="154"/>
      <c r="BO1967" s="154"/>
      <c r="BP1967" s="154"/>
      <c r="BQ1967" s="154"/>
      <c r="BR1967" s="154"/>
      <c r="BS1967" s="154"/>
      <c r="BT1967" s="154"/>
      <c r="BU1967" s="154"/>
      <c r="BV1967" s="154"/>
      <c r="BW1967" s="154"/>
      <c r="BX1967" s="154"/>
      <c r="BY1967" s="154"/>
      <c r="BZ1967" s="154"/>
      <c r="CA1967" s="154"/>
      <c r="CB1967" s="154"/>
      <c r="CC1967" s="154"/>
      <c r="CD1967" s="154"/>
      <c r="CE1967" s="154"/>
      <c r="CF1967" s="154"/>
      <c r="CG1967" s="154"/>
      <c r="CH1967" s="154"/>
      <c r="CI1967" s="154"/>
      <c r="CJ1967" s="154"/>
      <c r="CK1967" s="154"/>
      <c r="CL1967" s="154"/>
      <c r="CM1967" s="154"/>
      <c r="CN1967" s="154"/>
      <c r="CO1967" s="154"/>
      <c r="CP1967" s="154"/>
      <c r="CQ1967" s="154"/>
      <c r="CR1967" s="154"/>
      <c r="CS1967" s="154"/>
      <c r="CT1967" s="154"/>
      <c r="CU1967" s="154"/>
      <c r="CV1967" s="154"/>
      <c r="CW1967" s="154"/>
      <c r="CX1967" s="154"/>
      <c r="CY1967" s="154"/>
      <c r="CZ1967" s="154"/>
      <c r="DA1967" s="154"/>
      <c r="DB1967" s="154"/>
      <c r="DC1967" s="154"/>
      <c r="DD1967" s="154"/>
      <c r="DE1967" s="154"/>
      <c r="DF1967" s="154"/>
      <c r="DG1967" s="154"/>
      <c r="DH1967" s="154"/>
      <c r="DI1967" s="154"/>
      <c r="DJ1967" s="154"/>
      <c r="DK1967" s="154"/>
      <c r="DL1967" s="154"/>
      <c r="DM1967" s="154"/>
      <c r="DN1967" s="154"/>
      <c r="DO1967" s="154"/>
      <c r="DP1967" s="154"/>
      <c r="DQ1967" s="154"/>
      <c r="DR1967" s="154"/>
      <c r="DS1967" s="154"/>
      <c r="DT1967" s="154"/>
      <c r="DU1967" s="154"/>
      <c r="DV1967" s="154"/>
      <c r="DW1967" s="154"/>
      <c r="DX1967" s="154"/>
      <c r="DY1967" s="154"/>
      <c r="DZ1967" s="154"/>
      <c r="EA1967" s="154"/>
      <c r="EB1967" s="154"/>
      <c r="EC1967" s="154"/>
      <c r="ED1967" s="154"/>
      <c r="EE1967" s="154"/>
      <c r="EF1967" s="154"/>
      <c r="EG1967" s="154"/>
      <c r="EH1967" s="154"/>
      <c r="EI1967" s="154"/>
      <c r="EJ1967" s="154"/>
      <c r="EK1967" s="154"/>
      <c r="EL1967" s="154"/>
      <c r="EM1967" s="154"/>
      <c r="EN1967" s="154"/>
      <c r="EO1967" s="154"/>
      <c r="EP1967" s="154"/>
      <c r="EQ1967" s="154"/>
      <c r="ER1967" s="154"/>
      <c r="ES1967" s="154"/>
      <c r="ET1967" s="154"/>
      <c r="EU1967" s="154"/>
      <c r="EV1967" s="154"/>
    </row>
    <row r="1968" spans="32:152" ht="12.75">
      <c r="AF1968" s="154"/>
      <c r="AG1968" s="154"/>
      <c r="AH1968" s="154"/>
      <c r="AI1968" s="154"/>
      <c r="AJ1968" s="154"/>
      <c r="AK1968" s="154"/>
      <c r="AL1968" s="154"/>
      <c r="AM1968" s="154"/>
      <c r="AN1968" s="154"/>
      <c r="AO1968" s="154"/>
      <c r="AP1968" s="154"/>
      <c r="AQ1968" s="154"/>
      <c r="AR1968" s="154"/>
      <c r="AS1968" s="154"/>
      <c r="AT1968" s="154"/>
      <c r="AU1968" s="154"/>
      <c r="AV1968" s="154"/>
      <c r="AW1968" s="154"/>
      <c r="AX1968" s="154"/>
      <c r="AY1968" s="154"/>
      <c r="AZ1968" s="154"/>
      <c r="BA1968" s="154"/>
      <c r="BB1968" s="154"/>
      <c r="BC1968" s="154"/>
      <c r="BD1968" s="154"/>
      <c r="BE1968" s="154"/>
      <c r="BF1968" s="154"/>
      <c r="BG1968" s="154"/>
      <c r="BH1968" s="154"/>
      <c r="BI1968" s="154"/>
      <c r="BJ1968" s="154"/>
      <c r="BK1968" s="154"/>
      <c r="BL1968" s="154"/>
      <c r="BM1968" s="154"/>
      <c r="BN1968" s="154"/>
      <c r="BO1968" s="154"/>
      <c r="BP1968" s="154"/>
      <c r="BQ1968" s="154"/>
      <c r="BR1968" s="154"/>
      <c r="BS1968" s="154"/>
      <c r="BT1968" s="154"/>
      <c r="BU1968" s="154"/>
      <c r="BV1968" s="154"/>
      <c r="BW1968" s="154"/>
      <c r="BX1968" s="154"/>
      <c r="BY1968" s="154"/>
      <c r="BZ1968" s="154"/>
      <c r="CA1968" s="154"/>
      <c r="CB1968" s="154"/>
      <c r="CC1968" s="154"/>
      <c r="CD1968" s="154"/>
      <c r="CE1968" s="154"/>
      <c r="CF1968" s="154"/>
      <c r="CG1968" s="154"/>
      <c r="CH1968" s="154"/>
      <c r="CI1968" s="154"/>
      <c r="CJ1968" s="154"/>
      <c r="CK1968" s="154"/>
      <c r="CL1968" s="154"/>
      <c r="CM1968" s="154"/>
      <c r="CN1968" s="154"/>
      <c r="CO1968" s="154"/>
      <c r="CP1968" s="154"/>
      <c r="CQ1968" s="154"/>
      <c r="CR1968" s="154"/>
      <c r="CS1968" s="154"/>
      <c r="CT1968" s="154"/>
      <c r="CU1968" s="154"/>
      <c r="CV1968" s="154"/>
      <c r="CW1968" s="154"/>
      <c r="CX1968" s="154"/>
      <c r="CY1968" s="154"/>
      <c r="CZ1968" s="154"/>
      <c r="DA1968" s="154"/>
      <c r="DB1968" s="154"/>
      <c r="DC1968" s="154"/>
      <c r="DD1968" s="154"/>
      <c r="DE1968" s="154"/>
      <c r="DF1968" s="154"/>
      <c r="DG1968" s="154"/>
      <c r="DH1968" s="154"/>
      <c r="DI1968" s="154"/>
      <c r="DJ1968" s="154"/>
      <c r="DK1968" s="154"/>
      <c r="DL1968" s="154"/>
      <c r="DM1968" s="154"/>
      <c r="DN1968" s="154"/>
      <c r="DO1968" s="154"/>
      <c r="DP1968" s="154"/>
      <c r="DQ1968" s="154"/>
      <c r="DR1968" s="154"/>
      <c r="DS1968" s="154"/>
      <c r="DT1968" s="154"/>
      <c r="DU1968" s="154"/>
      <c r="DV1968" s="154"/>
      <c r="DW1968" s="154"/>
      <c r="DX1968" s="154"/>
      <c r="DY1968" s="154"/>
      <c r="DZ1968" s="154"/>
      <c r="EA1968" s="154"/>
      <c r="EB1968" s="154"/>
      <c r="EC1968" s="154"/>
      <c r="ED1968" s="154"/>
      <c r="EE1968" s="154"/>
      <c r="EF1968" s="154"/>
      <c r="EG1968" s="154"/>
      <c r="EH1968" s="154"/>
      <c r="EI1968" s="154"/>
      <c r="EJ1968" s="154"/>
      <c r="EK1968" s="154"/>
      <c r="EL1968" s="154"/>
      <c r="EM1968" s="154"/>
      <c r="EN1968" s="154"/>
      <c r="EO1968" s="154"/>
      <c r="EP1968" s="154"/>
      <c r="EQ1968" s="154"/>
      <c r="ER1968" s="154"/>
      <c r="ES1968" s="154"/>
      <c r="ET1968" s="154"/>
      <c r="EU1968" s="154"/>
      <c r="EV1968" s="154"/>
    </row>
    <row r="1969" spans="32:152" ht="12.75">
      <c r="AF1969" s="154"/>
      <c r="AG1969" s="154"/>
      <c r="AH1969" s="154"/>
      <c r="AI1969" s="154"/>
      <c r="AJ1969" s="154"/>
      <c r="AK1969" s="154"/>
      <c r="AL1969" s="154"/>
      <c r="AM1969" s="154"/>
      <c r="AN1969" s="154"/>
      <c r="AO1969" s="154"/>
      <c r="AP1969" s="154"/>
      <c r="AQ1969" s="154"/>
      <c r="AR1969" s="154"/>
      <c r="AS1969" s="154"/>
      <c r="AT1969" s="154"/>
      <c r="AU1969" s="154"/>
      <c r="AV1969" s="154"/>
      <c r="AW1969" s="154"/>
      <c r="AX1969" s="154"/>
      <c r="AY1969" s="154"/>
      <c r="AZ1969" s="154"/>
      <c r="BA1969" s="154"/>
      <c r="BB1969" s="154"/>
      <c r="BC1969" s="154"/>
      <c r="BD1969" s="154"/>
      <c r="BE1969" s="154"/>
      <c r="BF1969" s="154"/>
      <c r="BG1969" s="154"/>
      <c r="BH1969" s="154"/>
      <c r="BI1969" s="154"/>
      <c r="BJ1969" s="154"/>
      <c r="BK1969" s="154"/>
      <c r="BL1969" s="154"/>
      <c r="BM1969" s="154"/>
      <c r="BN1969" s="154"/>
      <c r="BO1969" s="154"/>
      <c r="BP1969" s="154"/>
      <c r="BQ1969" s="154"/>
      <c r="BR1969" s="154"/>
      <c r="BS1969" s="154"/>
      <c r="BT1969" s="154"/>
      <c r="BU1969" s="154"/>
      <c r="BV1969" s="154"/>
      <c r="BW1969" s="154"/>
      <c r="BX1969" s="154"/>
      <c r="BY1969" s="154"/>
      <c r="BZ1969" s="154"/>
      <c r="CA1969" s="154"/>
      <c r="CB1969" s="154"/>
      <c r="CC1969" s="154"/>
      <c r="CD1969" s="154"/>
      <c r="CE1969" s="154"/>
      <c r="CF1969" s="154"/>
      <c r="CG1969" s="154"/>
      <c r="CH1969" s="154"/>
      <c r="CI1969" s="154"/>
      <c r="CJ1969" s="154"/>
      <c r="CK1969" s="154"/>
      <c r="CL1969" s="154"/>
      <c r="CM1969" s="154"/>
      <c r="CN1969" s="154"/>
      <c r="CO1969" s="154"/>
      <c r="CP1969" s="154"/>
      <c r="CQ1969" s="154"/>
      <c r="CR1969" s="154"/>
      <c r="CS1969" s="154"/>
      <c r="CT1969" s="154"/>
      <c r="CU1969" s="154"/>
      <c r="CV1969" s="154"/>
      <c r="CW1969" s="154"/>
      <c r="CX1969" s="154"/>
      <c r="CY1969" s="154"/>
      <c r="CZ1969" s="154"/>
      <c r="DA1969" s="154"/>
      <c r="DB1969" s="154"/>
      <c r="DC1969" s="154"/>
      <c r="DD1969" s="154"/>
      <c r="DE1969" s="154"/>
      <c r="DF1969" s="154"/>
      <c r="DG1969" s="154"/>
      <c r="DH1969" s="154"/>
      <c r="DI1969" s="154"/>
      <c r="DJ1969" s="154"/>
      <c r="DK1969" s="154"/>
      <c r="DL1969" s="154"/>
      <c r="DM1969" s="154"/>
      <c r="DN1969" s="154"/>
      <c r="DO1969" s="154"/>
      <c r="DP1969" s="154"/>
      <c r="DQ1969" s="154"/>
      <c r="DR1969" s="154"/>
      <c r="DS1969" s="154"/>
      <c r="DT1969" s="154"/>
      <c r="DU1969" s="154"/>
      <c r="DV1969" s="154"/>
      <c r="DW1969" s="154"/>
      <c r="DX1969" s="154"/>
      <c r="DY1969" s="154"/>
      <c r="DZ1969" s="154"/>
      <c r="EA1969" s="154"/>
      <c r="EB1969" s="154"/>
      <c r="EC1969" s="154"/>
      <c r="ED1969" s="154"/>
      <c r="EE1969" s="154"/>
      <c r="EF1969" s="154"/>
      <c r="EG1969" s="154"/>
      <c r="EH1969" s="154"/>
      <c r="EI1969" s="154"/>
      <c r="EJ1969" s="154"/>
      <c r="EK1969" s="154"/>
      <c r="EL1969" s="154"/>
      <c r="EM1969" s="154"/>
      <c r="EN1969" s="154"/>
      <c r="EO1969" s="154"/>
      <c r="EP1969" s="154"/>
      <c r="EQ1969" s="154"/>
      <c r="ER1969" s="154"/>
      <c r="ES1969" s="154"/>
      <c r="ET1969" s="154"/>
      <c r="EU1969" s="154"/>
      <c r="EV1969" s="154"/>
    </row>
    <row r="1970" spans="32:152" ht="12.75">
      <c r="AF1970" s="154"/>
      <c r="AG1970" s="154"/>
      <c r="AH1970" s="154"/>
      <c r="AI1970" s="154"/>
      <c r="AJ1970" s="154"/>
      <c r="AK1970" s="154"/>
      <c r="AL1970" s="154"/>
      <c r="AM1970" s="154"/>
      <c r="AN1970" s="154"/>
      <c r="AO1970" s="154"/>
      <c r="AP1970" s="154"/>
      <c r="AQ1970" s="154"/>
      <c r="AR1970" s="154"/>
      <c r="AS1970" s="154"/>
      <c r="AT1970" s="154"/>
      <c r="AU1970" s="154"/>
      <c r="AV1970" s="154"/>
      <c r="AW1970" s="154"/>
      <c r="AX1970" s="154"/>
      <c r="AY1970" s="154"/>
      <c r="AZ1970" s="154"/>
      <c r="BA1970" s="154"/>
      <c r="BB1970" s="154"/>
      <c r="BC1970" s="154"/>
      <c r="BD1970" s="154"/>
      <c r="BE1970" s="154"/>
      <c r="BF1970" s="154"/>
      <c r="BG1970" s="154"/>
      <c r="BH1970" s="154"/>
      <c r="BI1970" s="154"/>
      <c r="BJ1970" s="154"/>
      <c r="BK1970" s="154"/>
      <c r="BL1970" s="154"/>
      <c r="BM1970" s="154"/>
      <c r="BN1970" s="154"/>
      <c r="BO1970" s="154"/>
      <c r="BP1970" s="154"/>
      <c r="BQ1970" s="154"/>
      <c r="BR1970" s="154"/>
      <c r="BS1970" s="154"/>
      <c r="BT1970" s="154"/>
      <c r="BU1970" s="154"/>
      <c r="BV1970" s="154"/>
      <c r="BW1970" s="154"/>
      <c r="BX1970" s="154"/>
      <c r="BY1970" s="154"/>
      <c r="BZ1970" s="154"/>
      <c r="CA1970" s="154"/>
      <c r="CB1970" s="154"/>
      <c r="CC1970" s="154"/>
      <c r="CD1970" s="154"/>
      <c r="CE1970" s="154"/>
      <c r="CF1970" s="154"/>
      <c r="CG1970" s="154"/>
      <c r="CH1970" s="154"/>
      <c r="CI1970" s="154"/>
      <c r="CJ1970" s="154"/>
      <c r="CK1970" s="154"/>
      <c r="CL1970" s="154"/>
      <c r="CM1970" s="154"/>
      <c r="CN1970" s="154"/>
      <c r="CO1970" s="154"/>
      <c r="CP1970" s="154"/>
      <c r="CQ1970" s="154"/>
      <c r="CR1970" s="154"/>
      <c r="CS1970" s="154"/>
      <c r="CT1970" s="154"/>
      <c r="CU1970" s="154"/>
      <c r="CV1970" s="154"/>
      <c r="CW1970" s="154"/>
      <c r="CX1970" s="154"/>
      <c r="CY1970" s="154"/>
      <c r="CZ1970" s="154"/>
      <c r="DA1970" s="154"/>
      <c r="DB1970" s="154"/>
      <c r="DC1970" s="154"/>
      <c r="DD1970" s="154"/>
      <c r="DE1970" s="154"/>
      <c r="DF1970" s="154"/>
      <c r="DG1970" s="154"/>
      <c r="DH1970" s="154"/>
      <c r="DI1970" s="154"/>
      <c r="DJ1970" s="154"/>
      <c r="DK1970" s="154"/>
      <c r="DL1970" s="154"/>
      <c r="DM1970" s="154"/>
      <c r="DN1970" s="154"/>
      <c r="DO1970" s="154"/>
      <c r="DP1970" s="154"/>
      <c r="DQ1970" s="154"/>
      <c r="DR1970" s="154"/>
      <c r="DS1970" s="154"/>
      <c r="DT1970" s="154"/>
      <c r="DU1970" s="154"/>
      <c r="DV1970" s="154"/>
      <c r="DW1970" s="154"/>
      <c r="DX1970" s="154"/>
      <c r="DY1970" s="154"/>
      <c r="DZ1970" s="154"/>
      <c r="EA1970" s="154"/>
      <c r="EB1970" s="154"/>
      <c r="EC1970" s="154"/>
      <c r="ED1970" s="154"/>
      <c r="EE1970" s="154"/>
      <c r="EF1970" s="154"/>
      <c r="EG1970" s="154"/>
      <c r="EH1970" s="154"/>
      <c r="EI1970" s="154"/>
      <c r="EJ1970" s="154"/>
      <c r="EK1970" s="154"/>
      <c r="EL1970" s="154"/>
      <c r="EM1970" s="154"/>
      <c r="EN1970" s="154"/>
      <c r="EO1970" s="154"/>
      <c r="EP1970" s="154"/>
      <c r="EQ1970" s="154"/>
      <c r="ER1970" s="154"/>
      <c r="ES1970" s="154"/>
      <c r="ET1970" s="154"/>
      <c r="EU1970" s="154"/>
      <c r="EV1970" s="154"/>
    </row>
    <row r="1971" spans="32:152" ht="12.75">
      <c r="AF1971" s="154"/>
      <c r="AG1971" s="154"/>
      <c r="AH1971" s="154"/>
      <c r="AI1971" s="154"/>
      <c r="AJ1971" s="154"/>
      <c r="AK1971" s="154"/>
      <c r="AL1971" s="154"/>
      <c r="AM1971" s="154"/>
      <c r="AN1971" s="154"/>
      <c r="AO1971" s="154"/>
      <c r="AP1971" s="154"/>
      <c r="AQ1971" s="154"/>
      <c r="AR1971" s="154"/>
      <c r="AS1971" s="154"/>
      <c r="AT1971" s="154"/>
      <c r="AU1971" s="154"/>
      <c r="AV1971" s="154"/>
      <c r="AW1971" s="154"/>
      <c r="AX1971" s="154"/>
      <c r="AY1971" s="154"/>
      <c r="AZ1971" s="154"/>
      <c r="BA1971" s="154"/>
      <c r="BB1971" s="154"/>
      <c r="BC1971" s="154"/>
      <c r="BD1971" s="154"/>
      <c r="BE1971" s="154"/>
      <c r="BF1971" s="154"/>
      <c r="BG1971" s="154"/>
      <c r="BH1971" s="154"/>
      <c r="BI1971" s="154"/>
      <c r="BJ1971" s="154"/>
      <c r="BK1971" s="154"/>
      <c r="BL1971" s="154"/>
      <c r="BM1971" s="154"/>
      <c r="BN1971" s="154"/>
      <c r="BO1971" s="154"/>
      <c r="BP1971" s="154"/>
      <c r="BQ1971" s="154"/>
      <c r="BR1971" s="154"/>
      <c r="BS1971" s="154"/>
      <c r="BT1971" s="154"/>
      <c r="BU1971" s="154"/>
      <c r="BV1971" s="154"/>
      <c r="BW1971" s="154"/>
      <c r="BX1971" s="154"/>
      <c r="BY1971" s="154"/>
      <c r="BZ1971" s="154"/>
      <c r="CA1971" s="154"/>
      <c r="CB1971" s="154"/>
      <c r="CC1971" s="154"/>
      <c r="CD1971" s="154"/>
      <c r="CE1971" s="154"/>
      <c r="CF1971" s="154"/>
      <c r="CG1971" s="154"/>
      <c r="CH1971" s="154"/>
      <c r="CI1971" s="154"/>
      <c r="CJ1971" s="154"/>
      <c r="CK1971" s="154"/>
      <c r="CL1971" s="154"/>
      <c r="CM1971" s="154"/>
      <c r="CN1971" s="154"/>
      <c r="CO1971" s="154"/>
      <c r="CP1971" s="154"/>
      <c r="CQ1971" s="154"/>
      <c r="CR1971" s="154"/>
      <c r="CS1971" s="154"/>
      <c r="CT1971" s="154"/>
      <c r="CU1971" s="154"/>
      <c r="CV1971" s="154"/>
      <c r="CW1971" s="154"/>
      <c r="CX1971" s="154"/>
      <c r="CY1971" s="154"/>
      <c r="CZ1971" s="154"/>
      <c r="DA1971" s="154"/>
      <c r="DB1971" s="154"/>
      <c r="DC1971" s="154"/>
      <c r="DD1971" s="154"/>
      <c r="DE1971" s="154"/>
      <c r="DF1971" s="154"/>
      <c r="DG1971" s="154"/>
      <c r="DH1971" s="154"/>
      <c r="DI1971" s="154"/>
      <c r="DJ1971" s="154"/>
      <c r="DK1971" s="154"/>
      <c r="DL1971" s="154"/>
      <c r="DM1971" s="154"/>
      <c r="DN1971" s="154"/>
      <c r="DO1971" s="154"/>
      <c r="DP1971" s="154"/>
      <c r="DQ1971" s="154"/>
      <c r="DR1971" s="154"/>
      <c r="DS1971" s="154"/>
      <c r="DT1971" s="154"/>
      <c r="DU1971" s="154"/>
      <c r="DV1971" s="154"/>
      <c r="DW1971" s="154"/>
      <c r="DX1971" s="154"/>
      <c r="DY1971" s="154"/>
      <c r="DZ1971" s="154"/>
      <c r="EA1971" s="154"/>
      <c r="EB1971" s="154"/>
      <c r="EC1971" s="154"/>
      <c r="ED1971" s="154"/>
      <c r="EE1971" s="154"/>
      <c r="EF1971" s="154"/>
      <c r="EG1971" s="154"/>
      <c r="EH1971" s="154"/>
      <c r="EI1971" s="154"/>
      <c r="EJ1971" s="154"/>
      <c r="EK1971" s="154"/>
      <c r="EL1971" s="154"/>
      <c r="EM1971" s="154"/>
      <c r="EN1971" s="154"/>
      <c r="EO1971" s="154"/>
      <c r="EP1971" s="154"/>
      <c r="EQ1971" s="154"/>
      <c r="ER1971" s="154"/>
      <c r="ES1971" s="154"/>
      <c r="ET1971" s="154"/>
      <c r="EU1971" s="154"/>
      <c r="EV1971" s="154"/>
    </row>
    <row r="1972" spans="32:152" ht="12.75">
      <c r="AF1972" s="154"/>
      <c r="AG1972" s="154"/>
      <c r="AH1972" s="154"/>
      <c r="AI1972" s="154"/>
      <c r="AJ1972" s="154"/>
      <c r="AK1972" s="154"/>
      <c r="AL1972" s="154"/>
      <c r="AM1972" s="154"/>
      <c r="AN1972" s="154"/>
      <c r="AO1972" s="154"/>
      <c r="AP1972" s="154"/>
      <c r="AQ1972" s="154"/>
      <c r="AR1972" s="154"/>
      <c r="AS1972" s="154"/>
      <c r="AT1972" s="154"/>
      <c r="AU1972" s="154"/>
      <c r="AV1972" s="154"/>
      <c r="AW1972" s="154"/>
      <c r="AX1972" s="154"/>
      <c r="AY1972" s="154"/>
      <c r="AZ1972" s="154"/>
      <c r="BA1972" s="154"/>
      <c r="BB1972" s="154"/>
      <c r="BC1972" s="154"/>
      <c r="BD1972" s="154"/>
      <c r="BE1972" s="154"/>
      <c r="BF1972" s="154"/>
      <c r="BG1972" s="154"/>
      <c r="BH1972" s="154"/>
      <c r="BI1972" s="154"/>
      <c r="BJ1972" s="154"/>
      <c r="BK1972" s="154"/>
      <c r="BL1972" s="154"/>
      <c r="BM1972" s="154"/>
      <c r="BN1972" s="154"/>
      <c r="BO1972" s="154"/>
      <c r="BP1972" s="154"/>
      <c r="BQ1972" s="154"/>
      <c r="BR1972" s="154"/>
      <c r="BS1972" s="154"/>
      <c r="BT1972" s="154"/>
      <c r="BU1972" s="154"/>
      <c r="BV1972" s="154"/>
      <c r="BW1972" s="154"/>
      <c r="BX1972" s="154"/>
      <c r="BY1972" s="154"/>
      <c r="BZ1972" s="154"/>
      <c r="CA1972" s="154"/>
      <c r="CB1972" s="154"/>
      <c r="CC1972" s="154"/>
      <c r="CD1972" s="154"/>
      <c r="CE1972" s="154"/>
      <c r="CF1972" s="154"/>
      <c r="CG1972" s="154"/>
      <c r="CH1972" s="154"/>
      <c r="CI1972" s="154"/>
      <c r="CJ1972" s="154"/>
      <c r="CK1972" s="154"/>
      <c r="CL1972" s="154"/>
      <c r="CM1972" s="154"/>
      <c r="CN1972" s="154"/>
      <c r="CO1972" s="154"/>
      <c r="CP1972" s="154"/>
      <c r="CQ1972" s="154"/>
      <c r="CR1972" s="154"/>
      <c r="CS1972" s="154"/>
      <c r="CT1972" s="154"/>
      <c r="CU1972" s="154"/>
      <c r="CV1972" s="154"/>
      <c r="CW1972" s="154"/>
      <c r="CX1972" s="154"/>
      <c r="CY1972" s="154"/>
      <c r="CZ1972" s="154"/>
      <c r="DA1972" s="154"/>
      <c r="DB1972" s="154"/>
      <c r="DC1972" s="154"/>
      <c r="DD1972" s="154"/>
      <c r="DE1972" s="154"/>
      <c r="DF1972" s="154"/>
      <c r="DG1972" s="154"/>
      <c r="DH1972" s="154"/>
      <c r="DI1972" s="154"/>
      <c r="DJ1972" s="154"/>
      <c r="DK1972" s="154"/>
      <c r="DL1972" s="154"/>
      <c r="DM1972" s="154"/>
      <c r="DN1972" s="154"/>
      <c r="DO1972" s="154"/>
      <c r="DP1972" s="154"/>
      <c r="DQ1972" s="154"/>
      <c r="DR1972" s="154"/>
      <c r="DS1972" s="154"/>
      <c r="DT1972" s="154"/>
      <c r="DU1972" s="154"/>
      <c r="DV1972" s="154"/>
      <c r="DW1972" s="154"/>
      <c r="DX1972" s="154"/>
      <c r="DY1972" s="154"/>
      <c r="DZ1972" s="154"/>
      <c r="EA1972" s="154"/>
      <c r="EB1972" s="154"/>
      <c r="EC1972" s="154"/>
      <c r="ED1972" s="154"/>
      <c r="EE1972" s="154"/>
      <c r="EF1972" s="154"/>
      <c r="EG1972" s="154"/>
      <c r="EH1972" s="154"/>
      <c r="EI1972" s="154"/>
      <c r="EJ1972" s="154"/>
      <c r="EK1972" s="154"/>
      <c r="EL1972" s="154"/>
      <c r="EM1972" s="154"/>
      <c r="EN1972" s="154"/>
      <c r="EO1972" s="154"/>
      <c r="EP1972" s="154"/>
      <c r="EQ1972" s="154"/>
      <c r="ER1972" s="154"/>
      <c r="ES1972" s="154"/>
      <c r="ET1972" s="154"/>
      <c r="EU1972" s="154"/>
      <c r="EV1972" s="154"/>
    </row>
    <row r="1973" spans="32:152" ht="12.75">
      <c r="AF1973" s="154"/>
      <c r="AG1973" s="154"/>
      <c r="AH1973" s="154"/>
      <c r="AI1973" s="154"/>
      <c r="AJ1973" s="154"/>
      <c r="AK1973" s="154"/>
      <c r="AL1973" s="154"/>
      <c r="AM1973" s="154"/>
      <c r="AN1973" s="154"/>
      <c r="AO1973" s="154"/>
      <c r="AP1973" s="154"/>
      <c r="AQ1973" s="154"/>
      <c r="AR1973" s="154"/>
      <c r="AS1973" s="154"/>
      <c r="AT1973" s="154"/>
      <c r="AU1973" s="154"/>
      <c r="AV1973" s="154"/>
      <c r="AW1973" s="154"/>
      <c r="AX1973" s="154"/>
      <c r="AY1973" s="154"/>
      <c r="AZ1973" s="154"/>
      <c r="BA1973" s="154"/>
      <c r="BB1973" s="154"/>
      <c r="BC1973" s="154"/>
      <c r="BD1973" s="154"/>
      <c r="BE1973" s="154"/>
      <c r="BF1973" s="154"/>
      <c r="BG1973" s="154"/>
      <c r="BH1973" s="154"/>
      <c r="BI1973" s="154"/>
      <c r="BJ1973" s="154"/>
      <c r="BK1973" s="154"/>
      <c r="BL1973" s="154"/>
      <c r="BM1973" s="154"/>
      <c r="BN1973" s="154"/>
      <c r="BO1973" s="154"/>
      <c r="BP1973" s="154"/>
      <c r="BQ1973" s="154"/>
      <c r="BR1973" s="154"/>
      <c r="BS1973" s="154"/>
      <c r="BT1973" s="154"/>
      <c r="BU1973" s="154"/>
      <c r="BV1973" s="154"/>
      <c r="BW1973" s="154"/>
      <c r="BX1973" s="154"/>
      <c r="BY1973" s="154"/>
      <c r="BZ1973" s="154"/>
      <c r="CA1973" s="154"/>
      <c r="CB1973" s="154"/>
      <c r="CC1973" s="154"/>
      <c r="CD1973" s="154"/>
      <c r="CE1973" s="154"/>
      <c r="CF1973" s="154"/>
      <c r="CG1973" s="154"/>
      <c r="CH1973" s="154"/>
      <c r="CI1973" s="154"/>
      <c r="CJ1973" s="154"/>
      <c r="CK1973" s="154"/>
      <c r="CL1973" s="154"/>
      <c r="CM1973" s="154"/>
      <c r="CN1973" s="154"/>
      <c r="CO1973" s="154"/>
      <c r="CP1973" s="154"/>
      <c r="CQ1973" s="154"/>
      <c r="CR1973" s="154"/>
      <c r="CS1973" s="154"/>
      <c r="CT1973" s="154"/>
      <c r="CU1973" s="154"/>
      <c r="CV1973" s="154"/>
      <c r="CW1973" s="154"/>
      <c r="CX1973" s="154"/>
      <c r="CY1973" s="154"/>
      <c r="CZ1973" s="154"/>
      <c r="DA1973" s="154"/>
      <c r="DB1973" s="154"/>
      <c r="DC1973" s="154"/>
      <c r="DD1973" s="154"/>
      <c r="DE1973" s="154"/>
      <c r="DF1973" s="154"/>
      <c r="DG1973" s="154"/>
      <c r="DH1973" s="154"/>
      <c r="DI1973" s="154"/>
      <c r="DJ1973" s="154"/>
      <c r="DK1973" s="154"/>
      <c r="DL1973" s="154"/>
      <c r="DM1973" s="154"/>
      <c r="DN1973" s="154"/>
      <c r="DO1973" s="154"/>
      <c r="DP1973" s="154"/>
      <c r="DQ1973" s="154"/>
      <c r="DR1973" s="154"/>
      <c r="DS1973" s="154"/>
      <c r="DT1973" s="154"/>
      <c r="DU1973" s="154"/>
      <c r="DV1973" s="154"/>
      <c r="DW1973" s="154"/>
      <c r="DX1973" s="154"/>
      <c r="DY1973" s="154"/>
      <c r="DZ1973" s="154"/>
      <c r="EA1973" s="154"/>
      <c r="EB1973" s="154"/>
      <c r="EC1973" s="154"/>
      <c r="ED1973" s="154"/>
      <c r="EE1973" s="154"/>
      <c r="EF1973" s="154"/>
      <c r="EG1973" s="154"/>
      <c r="EH1973" s="154"/>
      <c r="EI1973" s="154"/>
      <c r="EJ1973" s="154"/>
      <c r="EK1973" s="154"/>
      <c r="EL1973" s="154"/>
      <c r="EM1973" s="154"/>
      <c r="EN1973" s="154"/>
      <c r="EO1973" s="154"/>
      <c r="EP1973" s="154"/>
      <c r="EQ1973" s="154"/>
      <c r="ER1973" s="154"/>
      <c r="ES1973" s="154"/>
      <c r="ET1973" s="154"/>
      <c r="EU1973" s="154"/>
      <c r="EV1973" s="154"/>
    </row>
    <row r="1974" spans="32:152" ht="12.75">
      <c r="AF1974" s="154"/>
      <c r="AG1974" s="154"/>
      <c r="AH1974" s="154"/>
      <c r="AI1974" s="154"/>
      <c r="AJ1974" s="154"/>
      <c r="AK1974" s="154"/>
      <c r="AL1974" s="154"/>
      <c r="AM1974" s="154"/>
      <c r="AN1974" s="154"/>
      <c r="AO1974" s="154"/>
      <c r="AP1974" s="154"/>
      <c r="AQ1974" s="154"/>
      <c r="AR1974" s="154"/>
      <c r="AS1974" s="154"/>
      <c r="AT1974" s="154"/>
      <c r="AU1974" s="154"/>
      <c r="AV1974" s="154"/>
      <c r="AW1974" s="154"/>
      <c r="AX1974" s="154"/>
      <c r="AY1974" s="154"/>
      <c r="AZ1974" s="154"/>
      <c r="BA1974" s="154"/>
      <c r="BB1974" s="154"/>
      <c r="BC1974" s="154"/>
      <c r="BD1974" s="154"/>
      <c r="BE1974" s="154"/>
      <c r="BF1974" s="154"/>
      <c r="BG1974" s="154"/>
      <c r="BH1974" s="154"/>
      <c r="BI1974" s="154"/>
      <c r="BJ1974" s="154"/>
      <c r="BK1974" s="154"/>
      <c r="BL1974" s="154"/>
      <c r="BM1974" s="154"/>
      <c r="BN1974" s="154"/>
      <c r="BO1974" s="154"/>
      <c r="BP1974" s="154"/>
      <c r="BQ1974" s="154"/>
      <c r="BR1974" s="154"/>
      <c r="BS1974" s="154"/>
      <c r="BT1974" s="154"/>
      <c r="BU1974" s="154"/>
      <c r="BV1974" s="154"/>
      <c r="BW1974" s="154"/>
      <c r="BX1974" s="154"/>
      <c r="BY1974" s="154"/>
      <c r="BZ1974" s="154"/>
      <c r="CA1974" s="154"/>
      <c r="CB1974" s="154"/>
      <c r="CC1974" s="154"/>
      <c r="CD1974" s="154"/>
      <c r="CE1974" s="154"/>
      <c r="CF1974" s="154"/>
      <c r="CG1974" s="154"/>
      <c r="CH1974" s="154"/>
      <c r="CI1974" s="154"/>
      <c r="CJ1974" s="154"/>
      <c r="CK1974" s="154"/>
      <c r="CL1974" s="154"/>
      <c r="CM1974" s="154"/>
      <c r="CN1974" s="154"/>
      <c r="CO1974" s="154"/>
      <c r="CP1974" s="154"/>
      <c r="CQ1974" s="154"/>
      <c r="CR1974" s="154"/>
      <c r="CS1974" s="154"/>
      <c r="CT1974" s="154"/>
      <c r="CU1974" s="154"/>
      <c r="CV1974" s="154"/>
      <c r="CW1974" s="154"/>
      <c r="CX1974" s="154"/>
      <c r="CY1974" s="154"/>
      <c r="CZ1974" s="154"/>
      <c r="DA1974" s="154"/>
      <c r="DB1974" s="154"/>
      <c r="DC1974" s="154"/>
      <c r="DD1974" s="154"/>
      <c r="DE1974" s="154"/>
      <c r="DF1974" s="154"/>
      <c r="DG1974" s="154"/>
      <c r="DH1974" s="154"/>
      <c r="DI1974" s="154"/>
      <c r="DJ1974" s="154"/>
      <c r="DK1974" s="154"/>
      <c r="DL1974" s="154"/>
      <c r="DM1974" s="154"/>
      <c r="DN1974" s="154"/>
      <c r="DO1974" s="154"/>
      <c r="DP1974" s="154"/>
      <c r="DQ1974" s="154"/>
      <c r="DR1974" s="154"/>
      <c r="DS1974" s="154"/>
      <c r="DT1974" s="154"/>
      <c r="DU1974" s="154"/>
      <c r="DV1974" s="154"/>
      <c r="DW1974" s="154"/>
      <c r="DX1974" s="154"/>
      <c r="DY1974" s="154"/>
      <c r="DZ1974" s="154"/>
      <c r="EA1974" s="154"/>
      <c r="EB1974" s="154"/>
      <c r="EC1974" s="154"/>
      <c r="ED1974" s="154"/>
      <c r="EE1974" s="154"/>
      <c r="EF1974" s="154"/>
      <c r="EG1974" s="154"/>
      <c r="EH1974" s="154"/>
      <c r="EI1974" s="154"/>
      <c r="EJ1974" s="154"/>
      <c r="EK1974" s="154"/>
      <c r="EL1974" s="154"/>
      <c r="EM1974" s="154"/>
      <c r="EN1974" s="154"/>
      <c r="EO1974" s="154"/>
      <c r="EP1974" s="154"/>
      <c r="EQ1974" s="154"/>
      <c r="ER1974" s="154"/>
      <c r="ES1974" s="154"/>
      <c r="ET1974" s="154"/>
      <c r="EU1974" s="154"/>
      <c r="EV1974" s="154"/>
    </row>
    <row r="1975" spans="32:152" ht="12.75">
      <c r="AF1975" s="154"/>
      <c r="AG1975" s="154"/>
      <c r="AH1975" s="154"/>
      <c r="AI1975" s="154"/>
      <c r="AJ1975" s="154"/>
      <c r="AK1975" s="154"/>
      <c r="AL1975" s="154"/>
      <c r="AM1975" s="154"/>
      <c r="AN1975" s="154"/>
      <c r="AO1975" s="154"/>
      <c r="AP1975" s="154"/>
      <c r="AQ1975" s="154"/>
      <c r="AR1975" s="154"/>
      <c r="AS1975" s="154"/>
      <c r="AT1975" s="154"/>
      <c r="AU1975" s="154"/>
      <c r="AV1975" s="154"/>
      <c r="AW1975" s="154"/>
      <c r="AX1975" s="154"/>
      <c r="AY1975" s="154"/>
      <c r="AZ1975" s="154"/>
      <c r="BA1975" s="154"/>
      <c r="BB1975" s="154"/>
      <c r="BC1975" s="154"/>
      <c r="BD1975" s="154"/>
      <c r="BE1975" s="154"/>
      <c r="BF1975" s="154"/>
      <c r="BG1975" s="154"/>
      <c r="BH1975" s="154"/>
      <c r="BI1975" s="154"/>
      <c r="BJ1975" s="154"/>
      <c r="BK1975" s="154"/>
      <c r="BL1975" s="154"/>
      <c r="BM1975" s="154"/>
      <c r="BN1975" s="154"/>
      <c r="BO1975" s="154"/>
      <c r="BP1975" s="154"/>
      <c r="BQ1975" s="154"/>
      <c r="BR1975" s="154"/>
      <c r="BS1975" s="154"/>
      <c r="BT1975" s="154"/>
      <c r="BU1975" s="154"/>
      <c r="BV1975" s="154"/>
      <c r="BW1975" s="154"/>
      <c r="BX1975" s="154"/>
      <c r="BY1975" s="154"/>
      <c r="BZ1975" s="154"/>
      <c r="CA1975" s="154"/>
      <c r="CB1975" s="154"/>
      <c r="CC1975" s="154"/>
      <c r="CD1975" s="154"/>
      <c r="CE1975" s="154"/>
      <c r="CF1975" s="154"/>
      <c r="CG1975" s="154"/>
      <c r="CH1975" s="154"/>
      <c r="CI1975" s="154"/>
      <c r="CJ1975" s="154"/>
      <c r="CK1975" s="154"/>
      <c r="CL1975" s="154"/>
      <c r="CM1975" s="154"/>
      <c r="CN1975" s="154"/>
      <c r="CO1975" s="154"/>
      <c r="CP1975" s="154"/>
      <c r="CQ1975" s="154"/>
      <c r="CR1975" s="154"/>
      <c r="CS1975" s="154"/>
      <c r="CT1975" s="154"/>
      <c r="CU1975" s="154"/>
      <c r="CV1975" s="154"/>
      <c r="CW1975" s="154"/>
      <c r="CX1975" s="154"/>
      <c r="CY1975" s="154"/>
      <c r="CZ1975" s="154"/>
      <c r="DA1975" s="154"/>
      <c r="DB1975" s="154"/>
      <c r="DC1975" s="154"/>
      <c r="DD1975" s="154"/>
      <c r="DE1975" s="154"/>
      <c r="DF1975" s="154"/>
      <c r="DG1975" s="154"/>
      <c r="DH1975" s="154"/>
      <c r="DI1975" s="154"/>
      <c r="DJ1975" s="154"/>
      <c r="DK1975" s="154"/>
      <c r="DL1975" s="154"/>
      <c r="DM1975" s="154"/>
      <c r="DN1975" s="154"/>
      <c r="DO1975" s="154"/>
      <c r="DP1975" s="154"/>
      <c r="DQ1975" s="154"/>
      <c r="DR1975" s="154"/>
      <c r="DS1975" s="154"/>
      <c r="DT1975" s="154"/>
      <c r="DU1975" s="154"/>
      <c r="DV1975" s="154"/>
      <c r="DW1975" s="154"/>
      <c r="DX1975" s="154"/>
      <c r="DY1975" s="154"/>
      <c r="DZ1975" s="154"/>
      <c r="EA1975" s="154"/>
      <c r="EB1975" s="154"/>
      <c r="EC1975" s="154"/>
      <c r="ED1975" s="154"/>
      <c r="EE1975" s="154"/>
      <c r="EF1975" s="154"/>
      <c r="EG1975" s="154"/>
      <c r="EH1975" s="154"/>
      <c r="EI1975" s="154"/>
      <c r="EJ1975" s="154"/>
      <c r="EK1975" s="154"/>
      <c r="EL1975" s="154"/>
      <c r="EM1975" s="154"/>
      <c r="EN1975" s="154"/>
      <c r="EO1975" s="154"/>
      <c r="EP1975" s="154"/>
      <c r="EQ1975" s="154"/>
      <c r="ER1975" s="154"/>
      <c r="ES1975" s="154"/>
      <c r="ET1975" s="154"/>
      <c r="EU1975" s="154"/>
      <c r="EV1975" s="154"/>
    </row>
    <row r="1976" spans="32:152" ht="12.75">
      <c r="AF1976" s="154"/>
      <c r="AG1976" s="154"/>
      <c r="AH1976" s="154"/>
      <c r="AI1976" s="154"/>
      <c r="AJ1976" s="154"/>
      <c r="AK1976" s="154"/>
      <c r="AL1976" s="154"/>
      <c r="AM1976" s="154"/>
      <c r="AN1976" s="154"/>
      <c r="AO1976" s="154"/>
      <c r="AP1976" s="154"/>
      <c r="AQ1976" s="154"/>
      <c r="AR1976" s="154"/>
      <c r="AS1976" s="154"/>
      <c r="AT1976" s="154"/>
      <c r="AU1976" s="154"/>
      <c r="AV1976" s="154"/>
      <c r="AW1976" s="154"/>
      <c r="AX1976" s="154"/>
      <c r="AY1976" s="154"/>
      <c r="AZ1976" s="154"/>
      <c r="BA1976" s="154"/>
      <c r="BB1976" s="154"/>
      <c r="BC1976" s="154"/>
      <c r="BD1976" s="154"/>
      <c r="BE1976" s="154"/>
      <c r="BF1976" s="154"/>
      <c r="BG1976" s="154"/>
      <c r="BH1976" s="154"/>
      <c r="BI1976" s="154"/>
      <c r="BJ1976" s="154"/>
      <c r="BK1976" s="154"/>
      <c r="BL1976" s="154"/>
      <c r="BM1976" s="154"/>
      <c r="BN1976" s="154"/>
      <c r="BO1976" s="154"/>
      <c r="BP1976" s="154"/>
      <c r="BQ1976" s="154"/>
      <c r="BR1976" s="154"/>
      <c r="BS1976" s="154"/>
      <c r="BT1976" s="154"/>
      <c r="BU1976" s="154"/>
      <c r="BV1976" s="154"/>
      <c r="BW1976" s="154"/>
      <c r="BX1976" s="154"/>
      <c r="BY1976" s="154"/>
      <c r="BZ1976" s="154"/>
      <c r="CA1976" s="154"/>
      <c r="CB1976" s="154"/>
      <c r="CC1976" s="154"/>
      <c r="CD1976" s="154"/>
      <c r="CE1976" s="154"/>
      <c r="CF1976" s="154"/>
      <c r="CG1976" s="154"/>
      <c r="CH1976" s="154"/>
      <c r="CI1976" s="154"/>
      <c r="CJ1976" s="154"/>
      <c r="CK1976" s="154"/>
      <c r="CL1976" s="154"/>
      <c r="CM1976" s="154"/>
      <c r="CN1976" s="154"/>
      <c r="CO1976" s="154"/>
      <c r="CP1976" s="154"/>
      <c r="CQ1976" s="154"/>
      <c r="CR1976" s="154"/>
      <c r="CS1976" s="154"/>
      <c r="CT1976" s="154"/>
      <c r="CU1976" s="154"/>
      <c r="CV1976" s="154"/>
      <c r="CW1976" s="154"/>
      <c r="CX1976" s="154"/>
      <c r="CY1976" s="154"/>
      <c r="CZ1976" s="154"/>
      <c r="DA1976" s="154"/>
      <c r="DB1976" s="154"/>
      <c r="DC1976" s="154"/>
      <c r="DD1976" s="154"/>
      <c r="DE1976" s="154"/>
      <c r="DF1976" s="154"/>
      <c r="DG1976" s="154"/>
      <c r="DH1976" s="154"/>
      <c r="DI1976" s="154"/>
      <c r="DJ1976" s="154"/>
      <c r="DK1976" s="154"/>
      <c r="DL1976" s="154"/>
      <c r="DM1976" s="154"/>
      <c r="DN1976" s="154"/>
      <c r="DO1976" s="154"/>
      <c r="DP1976" s="154"/>
      <c r="DQ1976" s="154"/>
      <c r="DR1976" s="154"/>
      <c r="DS1976" s="154"/>
      <c r="DT1976" s="154"/>
      <c r="DU1976" s="154"/>
      <c r="DV1976" s="154"/>
      <c r="DW1976" s="154"/>
      <c r="DX1976" s="154"/>
      <c r="DY1976" s="154"/>
      <c r="DZ1976" s="154"/>
      <c r="EA1976" s="154"/>
      <c r="EB1976" s="154"/>
      <c r="EC1976" s="154"/>
      <c r="ED1976" s="154"/>
      <c r="EE1976" s="154"/>
      <c r="EF1976" s="154"/>
      <c r="EG1976" s="154"/>
      <c r="EH1976" s="154"/>
      <c r="EI1976" s="154"/>
      <c r="EJ1976" s="154"/>
      <c r="EK1976" s="154"/>
      <c r="EL1976" s="154"/>
      <c r="EM1976" s="154"/>
      <c r="EN1976" s="154"/>
      <c r="EO1976" s="154"/>
      <c r="EP1976" s="154"/>
      <c r="EQ1976" s="154"/>
      <c r="ER1976" s="154"/>
      <c r="ES1976" s="154"/>
      <c r="ET1976" s="154"/>
      <c r="EU1976" s="154"/>
      <c r="EV1976" s="154"/>
    </row>
    <row r="1977" spans="32:152" ht="12.75">
      <c r="AF1977" s="154"/>
      <c r="AG1977" s="154"/>
      <c r="AH1977" s="154"/>
      <c r="AI1977" s="154"/>
      <c r="AJ1977" s="154"/>
      <c r="AK1977" s="154"/>
      <c r="AL1977" s="154"/>
      <c r="AM1977" s="154"/>
      <c r="AN1977" s="154"/>
      <c r="AO1977" s="154"/>
      <c r="AP1977" s="154"/>
      <c r="AQ1977" s="154"/>
      <c r="AR1977" s="154"/>
      <c r="AS1977" s="154"/>
      <c r="AT1977" s="154"/>
      <c r="AU1977" s="154"/>
      <c r="AV1977" s="154"/>
      <c r="AW1977" s="154"/>
      <c r="AX1977" s="154"/>
      <c r="AY1977" s="154"/>
      <c r="AZ1977" s="154"/>
      <c r="BA1977" s="154"/>
      <c r="BB1977" s="154"/>
      <c r="BC1977" s="154"/>
      <c r="BD1977" s="154"/>
      <c r="BE1977" s="154"/>
      <c r="BF1977" s="154"/>
      <c r="BG1977" s="154"/>
      <c r="BH1977" s="154"/>
      <c r="BI1977" s="154"/>
      <c r="BJ1977" s="154"/>
      <c r="BK1977" s="154"/>
      <c r="BL1977" s="154"/>
      <c r="BM1977" s="154"/>
      <c r="BN1977" s="154"/>
      <c r="BO1977" s="154"/>
      <c r="BP1977" s="154"/>
      <c r="BQ1977" s="154"/>
      <c r="BR1977" s="154"/>
      <c r="BS1977" s="154"/>
      <c r="BT1977" s="154"/>
      <c r="BU1977" s="154"/>
      <c r="BV1977" s="154"/>
      <c r="BW1977" s="154"/>
      <c r="BX1977" s="154"/>
      <c r="BY1977" s="154"/>
      <c r="BZ1977" s="154"/>
      <c r="CA1977" s="154"/>
      <c r="CB1977" s="154"/>
      <c r="CC1977" s="154"/>
      <c r="CD1977" s="154"/>
      <c r="CE1977" s="154"/>
      <c r="CF1977" s="154"/>
      <c r="CG1977" s="154"/>
      <c r="CH1977" s="154"/>
      <c r="CI1977" s="154"/>
      <c r="CJ1977" s="154"/>
      <c r="CK1977" s="154"/>
      <c r="CL1977" s="154"/>
      <c r="CM1977" s="154"/>
      <c r="CN1977" s="154"/>
      <c r="CO1977" s="154"/>
      <c r="CP1977" s="154"/>
      <c r="CQ1977" s="154"/>
      <c r="CR1977" s="154"/>
      <c r="CS1977" s="154"/>
      <c r="CT1977" s="154"/>
      <c r="CU1977" s="154"/>
      <c r="CV1977" s="154"/>
      <c r="CW1977" s="154"/>
      <c r="CX1977" s="154"/>
      <c r="CY1977" s="154"/>
      <c r="CZ1977" s="154"/>
      <c r="DA1977" s="154"/>
      <c r="DB1977" s="154"/>
      <c r="DC1977" s="154"/>
      <c r="DD1977" s="154"/>
      <c r="DE1977" s="154"/>
      <c r="DF1977" s="154"/>
      <c r="DG1977" s="154"/>
      <c r="DH1977" s="154"/>
      <c r="DI1977" s="154"/>
      <c r="DJ1977" s="154"/>
      <c r="DK1977" s="154"/>
      <c r="DL1977" s="154"/>
      <c r="DM1977" s="154"/>
      <c r="DN1977" s="154"/>
      <c r="DO1977" s="154"/>
      <c r="DP1977" s="154"/>
      <c r="DQ1977" s="154"/>
      <c r="DR1977" s="154"/>
      <c r="DS1977" s="154"/>
      <c r="DT1977" s="154"/>
      <c r="DU1977" s="154"/>
      <c r="DV1977" s="154"/>
      <c r="DW1977" s="154"/>
      <c r="DX1977" s="154"/>
      <c r="DY1977" s="154"/>
      <c r="DZ1977" s="154"/>
      <c r="EA1977" s="154"/>
      <c r="EB1977" s="154"/>
      <c r="EC1977" s="154"/>
      <c r="ED1977" s="154"/>
      <c r="EE1977" s="154"/>
      <c r="EF1977" s="154"/>
      <c r="EG1977" s="154"/>
      <c r="EH1977" s="154"/>
      <c r="EI1977" s="154"/>
      <c r="EJ1977" s="154"/>
      <c r="EK1977" s="154"/>
      <c r="EL1977" s="154"/>
      <c r="EM1977" s="154"/>
      <c r="EN1977" s="154"/>
      <c r="EO1977" s="154"/>
      <c r="EP1977" s="154"/>
      <c r="EQ1977" s="154"/>
      <c r="ER1977" s="154"/>
      <c r="ES1977" s="154"/>
      <c r="ET1977" s="154"/>
      <c r="EU1977" s="154"/>
      <c r="EV1977" s="154"/>
    </row>
    <row r="1978" spans="32:152" ht="12.75">
      <c r="AF1978" s="154"/>
      <c r="AG1978" s="154"/>
      <c r="AH1978" s="154"/>
      <c r="AI1978" s="154"/>
      <c r="AJ1978" s="154"/>
      <c r="AK1978" s="154"/>
      <c r="AL1978" s="154"/>
      <c r="AM1978" s="154"/>
      <c r="AN1978" s="154"/>
      <c r="AO1978" s="154"/>
      <c r="AP1978" s="154"/>
      <c r="AQ1978" s="154"/>
      <c r="AR1978" s="154"/>
      <c r="AS1978" s="154"/>
      <c r="AT1978" s="154"/>
      <c r="AU1978" s="154"/>
      <c r="AV1978" s="154"/>
      <c r="AW1978" s="154"/>
      <c r="AX1978" s="154"/>
      <c r="AY1978" s="154"/>
      <c r="AZ1978" s="154"/>
      <c r="BA1978" s="154"/>
      <c r="BB1978" s="154"/>
      <c r="BC1978" s="154"/>
      <c r="BD1978" s="154"/>
      <c r="BE1978" s="154"/>
      <c r="BF1978" s="154"/>
      <c r="BG1978" s="154"/>
      <c r="BH1978" s="154"/>
      <c r="BI1978" s="154"/>
      <c r="BJ1978" s="154"/>
      <c r="BK1978" s="154"/>
      <c r="BL1978" s="154"/>
      <c r="BM1978" s="154"/>
      <c r="BN1978" s="154"/>
      <c r="BO1978" s="154"/>
      <c r="BP1978" s="154"/>
      <c r="BQ1978" s="154"/>
      <c r="BR1978" s="154"/>
      <c r="BS1978" s="154"/>
      <c r="BT1978" s="154"/>
      <c r="BU1978" s="154"/>
      <c r="BV1978" s="154"/>
      <c r="BW1978" s="154"/>
      <c r="BX1978" s="154"/>
      <c r="BY1978" s="154"/>
      <c r="BZ1978" s="154"/>
      <c r="CA1978" s="154"/>
      <c r="CB1978" s="154"/>
      <c r="CC1978" s="154"/>
      <c r="CD1978" s="154"/>
      <c r="CE1978" s="154"/>
      <c r="CF1978" s="154"/>
      <c r="CG1978" s="154"/>
      <c r="CH1978" s="154"/>
      <c r="CI1978" s="154"/>
      <c r="CJ1978" s="154"/>
      <c r="CK1978" s="154"/>
      <c r="CL1978" s="154"/>
      <c r="CM1978" s="154"/>
      <c r="CN1978" s="154"/>
      <c r="CO1978" s="154"/>
      <c r="CP1978" s="154"/>
      <c r="CQ1978" s="154"/>
      <c r="CR1978" s="154"/>
      <c r="CS1978" s="154"/>
      <c r="CT1978" s="154"/>
      <c r="CU1978" s="154"/>
      <c r="CV1978" s="154"/>
      <c r="CW1978" s="154"/>
      <c r="CX1978" s="154"/>
      <c r="CY1978" s="154"/>
      <c r="CZ1978" s="154"/>
      <c r="DA1978" s="154"/>
      <c r="DB1978" s="154"/>
      <c r="DC1978" s="154"/>
      <c r="DD1978" s="154"/>
      <c r="DE1978" s="154"/>
      <c r="DF1978" s="154"/>
      <c r="DG1978" s="154"/>
      <c r="DH1978" s="154"/>
      <c r="DI1978" s="154"/>
      <c r="DJ1978" s="154"/>
      <c r="DK1978" s="154"/>
      <c r="DL1978" s="154"/>
      <c r="DM1978" s="154"/>
      <c r="DN1978" s="154"/>
      <c r="DO1978" s="154"/>
      <c r="DP1978" s="154"/>
      <c r="DQ1978" s="154"/>
      <c r="DR1978" s="154"/>
      <c r="DS1978" s="154"/>
      <c r="DT1978" s="154"/>
      <c r="DU1978" s="154"/>
      <c r="DV1978" s="154"/>
      <c r="DW1978" s="154"/>
      <c r="DX1978" s="154"/>
      <c r="DY1978" s="154"/>
      <c r="DZ1978" s="154"/>
      <c r="EA1978" s="154"/>
      <c r="EB1978" s="154"/>
      <c r="EC1978" s="154"/>
      <c r="ED1978" s="154"/>
      <c r="EE1978" s="154"/>
      <c r="EF1978" s="154"/>
      <c r="EG1978" s="154"/>
      <c r="EH1978" s="154"/>
      <c r="EI1978" s="154"/>
      <c r="EJ1978" s="154"/>
      <c r="EK1978" s="154"/>
      <c r="EL1978" s="154"/>
      <c r="EM1978" s="154"/>
      <c r="EN1978" s="154"/>
      <c r="EO1978" s="154"/>
      <c r="EP1978" s="154"/>
      <c r="EQ1978" s="154"/>
      <c r="ER1978" s="154"/>
      <c r="ES1978" s="154"/>
      <c r="ET1978" s="154"/>
      <c r="EU1978" s="154"/>
      <c r="EV1978" s="154"/>
    </row>
    <row r="1979" spans="32:152" ht="12.75">
      <c r="AF1979" s="154"/>
      <c r="AG1979" s="154"/>
      <c r="AH1979" s="154"/>
      <c r="AI1979" s="154"/>
      <c r="AJ1979" s="154"/>
      <c r="AK1979" s="154"/>
      <c r="AL1979" s="154"/>
      <c r="AM1979" s="154"/>
      <c r="AN1979" s="154"/>
      <c r="AO1979" s="154"/>
      <c r="AP1979" s="154"/>
      <c r="AQ1979" s="154"/>
      <c r="AR1979" s="154"/>
      <c r="AS1979" s="154"/>
      <c r="AT1979" s="154"/>
      <c r="AU1979" s="154"/>
      <c r="AV1979" s="154"/>
      <c r="AW1979" s="154"/>
      <c r="AX1979" s="154"/>
      <c r="AY1979" s="154"/>
      <c r="AZ1979" s="154"/>
      <c r="BA1979" s="154"/>
      <c r="BB1979" s="154"/>
      <c r="BC1979" s="154"/>
      <c r="BD1979" s="154"/>
      <c r="BE1979" s="154"/>
      <c r="BF1979" s="154"/>
      <c r="BG1979" s="154"/>
      <c r="BH1979" s="154"/>
      <c r="BI1979" s="154"/>
      <c r="BJ1979" s="154"/>
      <c r="BK1979" s="154"/>
      <c r="BL1979" s="154"/>
      <c r="BM1979" s="154"/>
      <c r="BN1979" s="154"/>
      <c r="BO1979" s="154"/>
      <c r="BP1979" s="154"/>
      <c r="BQ1979" s="154"/>
      <c r="BR1979" s="154"/>
      <c r="BS1979" s="154"/>
      <c r="BT1979" s="154"/>
      <c r="BU1979" s="154"/>
      <c r="BV1979" s="154"/>
      <c r="BW1979" s="154"/>
      <c r="BX1979" s="154"/>
      <c r="BY1979" s="154"/>
      <c r="BZ1979" s="154"/>
      <c r="CA1979" s="154"/>
      <c r="CB1979" s="154"/>
      <c r="CC1979" s="154"/>
      <c r="CD1979" s="154"/>
      <c r="CE1979" s="154"/>
      <c r="CF1979" s="154"/>
      <c r="CG1979" s="154"/>
      <c r="CH1979" s="154"/>
      <c r="CI1979" s="154"/>
      <c r="CJ1979" s="154"/>
      <c r="CK1979" s="154"/>
      <c r="CL1979" s="154"/>
      <c r="CM1979" s="154"/>
      <c r="CN1979" s="154"/>
      <c r="CO1979" s="154"/>
      <c r="CP1979" s="154"/>
      <c r="CQ1979" s="154"/>
      <c r="CR1979" s="154"/>
      <c r="CS1979" s="154"/>
      <c r="CT1979" s="154"/>
      <c r="CU1979" s="154"/>
      <c r="CV1979" s="154"/>
      <c r="CW1979" s="154"/>
      <c r="CX1979" s="154"/>
      <c r="CY1979" s="154"/>
      <c r="CZ1979" s="154"/>
      <c r="DA1979" s="154"/>
      <c r="DB1979" s="154"/>
      <c r="DC1979" s="154"/>
      <c r="DD1979" s="154"/>
      <c r="DE1979" s="154"/>
      <c r="DF1979" s="154"/>
      <c r="DG1979" s="154"/>
      <c r="DH1979" s="154"/>
      <c r="DI1979" s="154"/>
      <c r="DJ1979" s="154"/>
      <c r="DK1979" s="154"/>
      <c r="DL1979" s="154"/>
      <c r="DM1979" s="154"/>
      <c r="DN1979" s="154"/>
      <c r="DO1979" s="154"/>
      <c r="DP1979" s="154"/>
      <c r="DQ1979" s="154"/>
      <c r="DR1979" s="154"/>
      <c r="DS1979" s="154"/>
      <c r="DT1979" s="154"/>
      <c r="DU1979" s="154"/>
      <c r="DV1979" s="154"/>
      <c r="DW1979" s="154"/>
      <c r="DX1979" s="154"/>
      <c r="DY1979" s="154"/>
      <c r="DZ1979" s="154"/>
      <c r="EA1979" s="154"/>
      <c r="EB1979" s="154"/>
      <c r="EC1979" s="154"/>
      <c r="ED1979" s="154"/>
      <c r="EE1979" s="154"/>
      <c r="EF1979" s="154"/>
      <c r="EG1979" s="154"/>
      <c r="EH1979" s="154"/>
      <c r="EI1979" s="154"/>
      <c r="EJ1979" s="154"/>
      <c r="EK1979" s="154"/>
      <c r="EL1979" s="154"/>
      <c r="EM1979" s="154"/>
      <c r="EN1979" s="154"/>
      <c r="EO1979" s="154"/>
      <c r="EP1979" s="154"/>
      <c r="EQ1979" s="154"/>
      <c r="ER1979" s="154"/>
      <c r="ES1979" s="154"/>
      <c r="ET1979" s="154"/>
      <c r="EU1979" s="154"/>
      <c r="EV1979" s="154"/>
    </row>
    <row r="1980" spans="32:152" ht="12.75">
      <c r="AF1980" s="154"/>
      <c r="AG1980" s="154"/>
      <c r="AH1980" s="154"/>
      <c r="AI1980" s="154"/>
      <c r="AJ1980" s="154"/>
      <c r="AK1980" s="154"/>
      <c r="AL1980" s="154"/>
      <c r="AM1980" s="154"/>
      <c r="AN1980" s="154"/>
      <c r="AO1980" s="154"/>
      <c r="AP1980" s="154"/>
      <c r="AQ1980" s="154"/>
      <c r="AR1980" s="154"/>
      <c r="AS1980" s="154"/>
      <c r="AT1980" s="154"/>
      <c r="AU1980" s="154"/>
      <c r="AV1980" s="154"/>
      <c r="AW1980" s="154"/>
      <c r="AX1980" s="154"/>
      <c r="AY1980" s="154"/>
      <c r="AZ1980" s="154"/>
      <c r="BA1980" s="154"/>
      <c r="BB1980" s="154"/>
      <c r="BC1980" s="154"/>
      <c r="BD1980" s="154"/>
      <c r="BE1980" s="154"/>
      <c r="BF1980" s="154"/>
      <c r="BG1980" s="154"/>
      <c r="BH1980" s="154"/>
      <c r="BI1980" s="154"/>
      <c r="BJ1980" s="154"/>
      <c r="BK1980" s="154"/>
      <c r="BL1980" s="154"/>
      <c r="BM1980" s="154"/>
      <c r="BN1980" s="154"/>
      <c r="BO1980" s="154"/>
      <c r="BP1980" s="154"/>
      <c r="BQ1980" s="154"/>
      <c r="BR1980" s="154"/>
      <c r="BS1980" s="154"/>
      <c r="BT1980" s="154"/>
      <c r="BU1980" s="154"/>
      <c r="BV1980" s="154"/>
      <c r="BW1980" s="154"/>
      <c r="BX1980" s="154"/>
      <c r="BY1980" s="154"/>
      <c r="BZ1980" s="154"/>
      <c r="CA1980" s="154"/>
      <c r="CB1980" s="154"/>
      <c r="CC1980" s="154"/>
      <c r="CD1980" s="154"/>
      <c r="CE1980" s="154"/>
      <c r="CF1980" s="154"/>
      <c r="CG1980" s="154"/>
      <c r="CH1980" s="154"/>
      <c r="CI1980" s="154"/>
      <c r="CJ1980" s="154"/>
      <c r="CK1980" s="154"/>
      <c r="CL1980" s="154"/>
      <c r="CM1980" s="154"/>
      <c r="CN1980" s="154"/>
      <c r="CO1980" s="154"/>
      <c r="CP1980" s="154"/>
      <c r="CQ1980" s="154"/>
      <c r="CR1980" s="154"/>
      <c r="CS1980" s="154"/>
      <c r="CT1980" s="154"/>
      <c r="CU1980" s="154"/>
      <c r="CV1980" s="154"/>
      <c r="CW1980" s="154"/>
      <c r="CX1980" s="154"/>
      <c r="CY1980" s="154"/>
      <c r="CZ1980" s="154"/>
      <c r="DA1980" s="154"/>
      <c r="DB1980" s="154"/>
      <c r="DC1980" s="154"/>
      <c r="DD1980" s="154"/>
      <c r="DE1980" s="154"/>
      <c r="DF1980" s="154"/>
      <c r="DG1980" s="154"/>
      <c r="DH1980" s="154"/>
      <c r="DI1980" s="154"/>
      <c r="DJ1980" s="154"/>
      <c r="DK1980" s="154"/>
      <c r="DL1980" s="154"/>
      <c r="DM1980" s="154"/>
      <c r="DN1980" s="154"/>
      <c r="DO1980" s="154"/>
      <c r="DP1980" s="154"/>
      <c r="DQ1980" s="154"/>
      <c r="DR1980" s="154"/>
      <c r="DS1980" s="154"/>
      <c r="DT1980" s="154"/>
      <c r="DU1980" s="154"/>
      <c r="DV1980" s="154"/>
      <c r="DW1980" s="154"/>
      <c r="DX1980" s="154"/>
      <c r="DY1980" s="154"/>
      <c r="DZ1980" s="154"/>
      <c r="EA1980" s="154"/>
      <c r="EB1980" s="154"/>
      <c r="EC1980" s="154"/>
      <c r="ED1980" s="154"/>
      <c r="EE1980" s="154"/>
      <c r="EF1980" s="154"/>
      <c r="EG1980" s="154"/>
      <c r="EH1980" s="154"/>
      <c r="EI1980" s="154"/>
      <c r="EJ1980" s="154"/>
      <c r="EK1980" s="154"/>
      <c r="EL1980" s="154"/>
      <c r="EM1980" s="154"/>
      <c r="EN1980" s="154"/>
      <c r="EO1980" s="154"/>
      <c r="EP1980" s="154"/>
      <c r="EQ1980" s="154"/>
      <c r="ER1980" s="154"/>
      <c r="ES1980" s="154"/>
      <c r="ET1980" s="154"/>
      <c r="EU1980" s="154"/>
      <c r="EV1980" s="154"/>
    </row>
    <row r="1981" spans="32:152" ht="12.75">
      <c r="AF1981" s="154"/>
      <c r="AG1981" s="154"/>
      <c r="AH1981" s="154"/>
      <c r="AI1981" s="154"/>
      <c r="AJ1981" s="154"/>
      <c r="AK1981" s="154"/>
      <c r="AL1981" s="154"/>
      <c r="AM1981" s="154"/>
      <c r="AN1981" s="154"/>
      <c r="AO1981" s="154"/>
      <c r="AP1981" s="154"/>
      <c r="AQ1981" s="154"/>
      <c r="AR1981" s="154"/>
      <c r="AS1981" s="154"/>
      <c r="AT1981" s="154"/>
      <c r="AU1981" s="154"/>
      <c r="AV1981" s="154"/>
      <c r="AW1981" s="154"/>
      <c r="AX1981" s="154"/>
      <c r="AY1981" s="154"/>
      <c r="AZ1981" s="154"/>
      <c r="BA1981" s="154"/>
      <c r="BB1981" s="154"/>
      <c r="BC1981" s="154"/>
      <c r="BD1981" s="154"/>
      <c r="BE1981" s="154"/>
      <c r="BF1981" s="154"/>
      <c r="BG1981" s="154"/>
      <c r="BH1981" s="154"/>
      <c r="BI1981" s="154"/>
      <c r="BJ1981" s="154"/>
      <c r="BK1981" s="154"/>
      <c r="BL1981" s="154"/>
      <c r="BM1981" s="154"/>
      <c r="BN1981" s="154"/>
      <c r="BO1981" s="154"/>
      <c r="BP1981" s="154"/>
      <c r="BQ1981" s="154"/>
      <c r="BR1981" s="154"/>
      <c r="BS1981" s="154"/>
      <c r="BT1981" s="154"/>
      <c r="BU1981" s="154"/>
      <c r="BV1981" s="154"/>
      <c r="BW1981" s="154"/>
      <c r="BX1981" s="154"/>
      <c r="BY1981" s="154"/>
      <c r="BZ1981" s="154"/>
      <c r="CA1981" s="154"/>
      <c r="CB1981" s="154"/>
      <c r="CC1981" s="154"/>
      <c r="CD1981" s="154"/>
      <c r="CE1981" s="154"/>
      <c r="CF1981" s="154"/>
      <c r="CG1981" s="154"/>
      <c r="CH1981" s="154"/>
      <c r="CI1981" s="154"/>
      <c r="CJ1981" s="154"/>
      <c r="CK1981" s="154"/>
      <c r="CL1981" s="154"/>
      <c r="CM1981" s="154"/>
      <c r="CN1981" s="154"/>
      <c r="CO1981" s="154"/>
      <c r="CP1981" s="154"/>
      <c r="CQ1981" s="154"/>
      <c r="CR1981" s="154"/>
      <c r="CS1981" s="154"/>
      <c r="CT1981" s="154"/>
      <c r="CU1981" s="154"/>
      <c r="CV1981" s="154"/>
      <c r="CW1981" s="154"/>
      <c r="CX1981" s="154"/>
      <c r="CY1981" s="154"/>
      <c r="CZ1981" s="154"/>
      <c r="DA1981" s="154"/>
      <c r="DB1981" s="154"/>
      <c r="DC1981" s="154"/>
      <c r="DD1981" s="154"/>
      <c r="DE1981" s="154"/>
      <c r="DF1981" s="154"/>
      <c r="DG1981" s="154"/>
      <c r="DH1981" s="154"/>
      <c r="DI1981" s="154"/>
      <c r="DJ1981" s="154"/>
      <c r="DK1981" s="154"/>
      <c r="DL1981" s="154"/>
      <c r="DM1981" s="154"/>
      <c r="DN1981" s="154"/>
      <c r="DO1981" s="154"/>
      <c r="DP1981" s="154"/>
      <c r="DQ1981" s="154"/>
      <c r="DR1981" s="154"/>
      <c r="DS1981" s="154"/>
      <c r="DT1981" s="154"/>
      <c r="DU1981" s="154"/>
      <c r="DV1981" s="154"/>
      <c r="DW1981" s="154"/>
      <c r="DX1981" s="154"/>
      <c r="DY1981" s="154"/>
      <c r="DZ1981" s="154"/>
      <c r="EA1981" s="154"/>
      <c r="EB1981" s="154"/>
      <c r="EC1981" s="154"/>
      <c r="ED1981" s="154"/>
      <c r="EE1981" s="154"/>
      <c r="EF1981" s="154"/>
      <c r="EG1981" s="154"/>
      <c r="EH1981" s="154"/>
      <c r="EI1981" s="154"/>
      <c r="EJ1981" s="154"/>
      <c r="EK1981" s="154"/>
      <c r="EL1981" s="154"/>
      <c r="EM1981" s="154"/>
      <c r="EN1981" s="154"/>
      <c r="EO1981" s="154"/>
      <c r="EP1981" s="154"/>
      <c r="EQ1981" s="154"/>
      <c r="ER1981" s="154"/>
      <c r="ES1981" s="154"/>
      <c r="ET1981" s="154"/>
      <c r="EU1981" s="154"/>
      <c r="EV1981" s="154"/>
    </row>
    <row r="1982" spans="32:152" ht="12.75">
      <c r="AF1982" s="154"/>
      <c r="AG1982" s="154"/>
      <c r="AH1982" s="154"/>
      <c r="AI1982" s="154"/>
      <c r="AJ1982" s="154"/>
      <c r="AK1982" s="154"/>
      <c r="AL1982" s="154"/>
      <c r="AM1982" s="154"/>
      <c r="AN1982" s="154"/>
      <c r="AO1982" s="154"/>
      <c r="AP1982" s="154"/>
      <c r="AQ1982" s="154"/>
      <c r="AR1982" s="154"/>
      <c r="AS1982" s="154"/>
      <c r="AT1982" s="154"/>
      <c r="AU1982" s="154"/>
      <c r="AV1982" s="154"/>
      <c r="AW1982" s="154"/>
      <c r="AX1982" s="154"/>
      <c r="AY1982" s="154"/>
      <c r="AZ1982" s="154"/>
      <c r="BA1982" s="154"/>
      <c r="BB1982" s="154"/>
      <c r="BC1982" s="154"/>
      <c r="BD1982" s="154"/>
      <c r="BE1982" s="154"/>
      <c r="BF1982" s="154"/>
      <c r="BG1982" s="154"/>
      <c r="BH1982" s="154"/>
      <c r="BI1982" s="154"/>
      <c r="BJ1982" s="154"/>
      <c r="BK1982" s="154"/>
      <c r="BL1982" s="154"/>
      <c r="BM1982" s="154"/>
      <c r="BN1982" s="154"/>
      <c r="BO1982" s="154"/>
      <c r="BP1982" s="154"/>
      <c r="BQ1982" s="154"/>
      <c r="BR1982" s="154"/>
      <c r="BS1982" s="154"/>
      <c r="BT1982" s="154"/>
      <c r="BU1982" s="154"/>
      <c r="BV1982" s="154"/>
      <c r="BW1982" s="154"/>
      <c r="BX1982" s="154"/>
      <c r="BY1982" s="154"/>
      <c r="BZ1982" s="154"/>
      <c r="CA1982" s="154"/>
      <c r="CB1982" s="154"/>
      <c r="CC1982" s="154"/>
      <c r="CD1982" s="154"/>
      <c r="CE1982" s="154"/>
      <c r="CF1982" s="154"/>
      <c r="CG1982" s="154"/>
      <c r="CH1982" s="154"/>
      <c r="CI1982" s="154"/>
      <c r="CJ1982" s="154"/>
      <c r="CK1982" s="154"/>
      <c r="CL1982" s="154"/>
      <c r="CM1982" s="154"/>
      <c r="CN1982" s="154"/>
      <c r="CO1982" s="154"/>
      <c r="CP1982" s="154"/>
      <c r="CQ1982" s="154"/>
      <c r="CR1982" s="154"/>
      <c r="CS1982" s="154"/>
      <c r="CT1982" s="154"/>
      <c r="CU1982" s="154"/>
      <c r="CV1982" s="154"/>
      <c r="CW1982" s="154"/>
      <c r="CX1982" s="154"/>
      <c r="CY1982" s="154"/>
      <c r="CZ1982" s="154"/>
      <c r="DA1982" s="154"/>
      <c r="DB1982" s="154"/>
      <c r="DC1982" s="154"/>
      <c r="DD1982" s="154"/>
      <c r="DE1982" s="154"/>
      <c r="DF1982" s="154"/>
      <c r="DG1982" s="154"/>
      <c r="DH1982" s="154"/>
      <c r="DI1982" s="154"/>
      <c r="DJ1982" s="154"/>
      <c r="DK1982" s="154"/>
      <c r="DL1982" s="154"/>
      <c r="DM1982" s="154"/>
      <c r="DN1982" s="154"/>
      <c r="DO1982" s="154"/>
      <c r="DP1982" s="154"/>
      <c r="DQ1982" s="154"/>
      <c r="DR1982" s="154"/>
      <c r="DS1982" s="154"/>
      <c r="DT1982" s="154"/>
      <c r="DU1982" s="154"/>
      <c r="DV1982" s="154"/>
      <c r="DW1982" s="154"/>
      <c r="DX1982" s="154"/>
      <c r="DY1982" s="154"/>
      <c r="DZ1982" s="154"/>
      <c r="EA1982" s="154"/>
      <c r="EB1982" s="154"/>
      <c r="EC1982" s="154"/>
      <c r="ED1982" s="154"/>
      <c r="EE1982" s="154"/>
      <c r="EF1982" s="154"/>
      <c r="EG1982" s="154"/>
      <c r="EH1982" s="154"/>
      <c r="EI1982" s="154"/>
      <c r="EJ1982" s="154"/>
      <c r="EK1982" s="154"/>
      <c r="EL1982" s="154"/>
      <c r="EM1982" s="154"/>
      <c r="EN1982" s="154"/>
      <c r="EO1982" s="154"/>
      <c r="EP1982" s="154"/>
      <c r="EQ1982" s="154"/>
      <c r="ER1982" s="154"/>
      <c r="ES1982" s="154"/>
      <c r="ET1982" s="154"/>
      <c r="EU1982" s="154"/>
      <c r="EV1982" s="154"/>
    </row>
    <row r="1983" spans="32:152" ht="12.75">
      <c r="AF1983" s="154"/>
      <c r="AG1983" s="154"/>
      <c r="AH1983" s="154"/>
      <c r="AI1983" s="154"/>
      <c r="AJ1983" s="154"/>
      <c r="AK1983" s="154"/>
      <c r="AL1983" s="154"/>
      <c r="AM1983" s="154"/>
      <c r="AN1983" s="154"/>
      <c r="AO1983" s="154"/>
      <c r="AP1983" s="154"/>
      <c r="AQ1983" s="154"/>
      <c r="AR1983" s="154"/>
      <c r="AS1983" s="154"/>
      <c r="AT1983" s="154"/>
      <c r="AU1983" s="154"/>
      <c r="AV1983" s="154"/>
      <c r="AW1983" s="154"/>
      <c r="AX1983" s="154"/>
      <c r="AY1983" s="154"/>
      <c r="AZ1983" s="154"/>
      <c r="BA1983" s="154"/>
      <c r="BB1983" s="154"/>
      <c r="BC1983" s="154"/>
      <c r="BD1983" s="154"/>
      <c r="BE1983" s="154"/>
      <c r="BF1983" s="154"/>
      <c r="BG1983" s="154"/>
      <c r="BH1983" s="154"/>
      <c r="BI1983" s="154"/>
      <c r="BJ1983" s="154"/>
      <c r="BK1983" s="154"/>
      <c r="BL1983" s="154"/>
      <c r="BM1983" s="154"/>
      <c r="BN1983" s="154"/>
      <c r="BO1983" s="154"/>
      <c r="BP1983" s="154"/>
      <c r="BQ1983" s="154"/>
      <c r="BR1983" s="154"/>
      <c r="BS1983" s="154"/>
      <c r="BT1983" s="154"/>
      <c r="BU1983" s="154"/>
      <c r="BV1983" s="154"/>
      <c r="BW1983" s="154"/>
      <c r="BX1983" s="154"/>
      <c r="BY1983" s="154"/>
      <c r="BZ1983" s="154"/>
      <c r="CA1983" s="154"/>
      <c r="CB1983" s="154"/>
      <c r="CC1983" s="154"/>
      <c r="CD1983" s="154"/>
      <c r="CE1983" s="154"/>
      <c r="CF1983" s="154"/>
      <c r="CG1983" s="154"/>
      <c r="CH1983" s="154"/>
      <c r="CI1983" s="154"/>
      <c r="CJ1983" s="154"/>
      <c r="CK1983" s="154"/>
      <c r="CL1983" s="154"/>
      <c r="CM1983" s="154"/>
      <c r="CN1983" s="154"/>
      <c r="CO1983" s="154"/>
      <c r="CP1983" s="154"/>
      <c r="CQ1983" s="154"/>
      <c r="CR1983" s="154"/>
      <c r="CS1983" s="154"/>
      <c r="CT1983" s="154"/>
      <c r="CU1983" s="154"/>
      <c r="CV1983" s="154"/>
      <c r="CW1983" s="154"/>
      <c r="CX1983" s="154"/>
      <c r="CY1983" s="154"/>
      <c r="CZ1983" s="154"/>
      <c r="DA1983" s="154"/>
      <c r="DB1983" s="154"/>
      <c r="DC1983" s="154"/>
      <c r="DD1983" s="154"/>
      <c r="DE1983" s="154"/>
      <c r="DF1983" s="154"/>
      <c r="DG1983" s="154"/>
      <c r="DH1983" s="154"/>
      <c r="DI1983" s="154"/>
      <c r="DJ1983" s="154"/>
      <c r="DK1983" s="154"/>
      <c r="DL1983" s="154"/>
      <c r="DM1983" s="154"/>
      <c r="DN1983" s="154"/>
      <c r="DO1983" s="154"/>
      <c r="DP1983" s="154"/>
      <c r="DQ1983" s="154"/>
      <c r="DR1983" s="154"/>
      <c r="DS1983" s="154"/>
      <c r="DT1983" s="154"/>
      <c r="DU1983" s="154"/>
      <c r="DV1983" s="154"/>
      <c r="DW1983" s="154"/>
      <c r="DX1983" s="154"/>
      <c r="DY1983" s="154"/>
      <c r="DZ1983" s="154"/>
      <c r="EA1983" s="154"/>
      <c r="EB1983" s="154"/>
      <c r="EC1983" s="154"/>
      <c r="ED1983" s="154"/>
      <c r="EE1983" s="154"/>
      <c r="EF1983" s="154"/>
      <c r="EG1983" s="154"/>
      <c r="EH1983" s="154"/>
      <c r="EI1983" s="154"/>
      <c r="EJ1983" s="154"/>
      <c r="EK1983" s="154"/>
      <c r="EL1983" s="154"/>
      <c r="EM1983" s="154"/>
      <c r="EN1983" s="154"/>
      <c r="EO1983" s="154"/>
      <c r="EP1983" s="154"/>
      <c r="EQ1983" s="154"/>
      <c r="ER1983" s="154"/>
      <c r="ES1983" s="154"/>
      <c r="ET1983" s="154"/>
      <c r="EU1983" s="154"/>
      <c r="EV1983" s="154"/>
    </row>
    <row r="1984" spans="32:152" ht="12.75">
      <c r="AF1984" s="154"/>
      <c r="AG1984" s="154"/>
      <c r="AH1984" s="154"/>
      <c r="AI1984" s="154"/>
      <c r="AJ1984" s="154"/>
      <c r="AK1984" s="154"/>
      <c r="AL1984" s="154"/>
      <c r="AM1984" s="154"/>
      <c r="AN1984" s="154"/>
      <c r="AO1984" s="154"/>
      <c r="AP1984" s="154"/>
      <c r="AQ1984" s="154"/>
      <c r="AR1984" s="154"/>
      <c r="AS1984" s="154"/>
      <c r="AT1984" s="154"/>
      <c r="AU1984" s="154"/>
      <c r="AV1984" s="154"/>
      <c r="AW1984" s="154"/>
      <c r="AX1984" s="154"/>
      <c r="AY1984" s="154"/>
      <c r="AZ1984" s="154"/>
      <c r="BA1984" s="154"/>
      <c r="BB1984" s="154"/>
      <c r="BC1984" s="154"/>
      <c r="BD1984" s="154"/>
      <c r="BE1984" s="154"/>
      <c r="BF1984" s="154"/>
      <c r="BG1984" s="154"/>
      <c r="BH1984" s="154"/>
      <c r="BI1984" s="154"/>
      <c r="BJ1984" s="154"/>
      <c r="BK1984" s="154"/>
      <c r="BL1984" s="154"/>
      <c r="BM1984" s="154"/>
      <c r="BN1984" s="154"/>
      <c r="BO1984" s="154"/>
      <c r="BP1984" s="154"/>
      <c r="BQ1984" s="154"/>
      <c r="BR1984" s="154"/>
      <c r="BS1984" s="154"/>
      <c r="BT1984" s="154"/>
      <c r="BU1984" s="154"/>
      <c r="BV1984" s="154"/>
      <c r="BW1984" s="154"/>
      <c r="BX1984" s="154"/>
      <c r="BY1984" s="154"/>
      <c r="BZ1984" s="154"/>
      <c r="CA1984" s="154"/>
      <c r="CB1984" s="154"/>
      <c r="CC1984" s="154"/>
      <c r="CD1984" s="154"/>
      <c r="CE1984" s="154"/>
      <c r="CF1984" s="154"/>
      <c r="CG1984" s="154"/>
      <c r="CH1984" s="154"/>
      <c r="CI1984" s="154"/>
      <c r="CJ1984" s="154"/>
      <c r="CK1984" s="154"/>
      <c r="CL1984" s="154"/>
      <c r="CM1984" s="154"/>
      <c r="CN1984" s="154"/>
      <c r="CO1984" s="154"/>
      <c r="CP1984" s="154"/>
      <c r="CQ1984" s="154"/>
      <c r="CR1984" s="154"/>
      <c r="CS1984" s="154"/>
      <c r="CT1984" s="154"/>
      <c r="CU1984" s="154"/>
      <c r="CV1984" s="154"/>
      <c r="CW1984" s="154"/>
      <c r="CX1984" s="154"/>
      <c r="CY1984" s="154"/>
      <c r="CZ1984" s="154"/>
      <c r="DA1984" s="154"/>
      <c r="DB1984" s="154"/>
      <c r="DC1984" s="154"/>
      <c r="DD1984" s="154"/>
      <c r="DE1984" s="154"/>
      <c r="DF1984" s="154"/>
      <c r="DG1984" s="154"/>
      <c r="DH1984" s="154"/>
      <c r="DI1984" s="154"/>
      <c r="DJ1984" s="154"/>
      <c r="DK1984" s="154"/>
      <c r="DL1984" s="154"/>
      <c r="DM1984" s="154"/>
      <c r="DN1984" s="154"/>
      <c r="DO1984" s="154"/>
      <c r="DP1984" s="154"/>
      <c r="DQ1984" s="154"/>
      <c r="DR1984" s="154"/>
      <c r="DS1984" s="154"/>
      <c r="DT1984" s="154"/>
      <c r="DU1984" s="154"/>
      <c r="DV1984" s="154"/>
      <c r="DW1984" s="154"/>
      <c r="DX1984" s="154"/>
      <c r="DY1984" s="154"/>
      <c r="DZ1984" s="154"/>
      <c r="EA1984" s="154"/>
      <c r="EB1984" s="154"/>
      <c r="EC1984" s="154"/>
      <c r="ED1984" s="154"/>
      <c r="EE1984" s="154"/>
      <c r="EF1984" s="154"/>
      <c r="EG1984" s="154"/>
      <c r="EH1984" s="154"/>
      <c r="EI1984" s="154"/>
      <c r="EJ1984" s="154"/>
      <c r="EK1984" s="154"/>
      <c r="EL1984" s="154"/>
      <c r="EM1984" s="154"/>
      <c r="EN1984" s="154"/>
      <c r="EO1984" s="154"/>
      <c r="EP1984" s="154"/>
      <c r="EQ1984" s="154"/>
      <c r="ER1984" s="154"/>
      <c r="ES1984" s="154"/>
      <c r="ET1984" s="154"/>
      <c r="EU1984" s="154"/>
      <c r="EV1984" s="154"/>
    </row>
    <row r="1985" spans="32:152" ht="12.75">
      <c r="AF1985" s="154"/>
      <c r="AG1985" s="154"/>
      <c r="AH1985" s="154"/>
      <c r="AI1985" s="154"/>
      <c r="AJ1985" s="154"/>
      <c r="AK1985" s="154"/>
      <c r="AL1985" s="154"/>
      <c r="AM1985" s="154"/>
      <c r="AN1985" s="154"/>
      <c r="AO1985" s="154"/>
      <c r="AP1985" s="154"/>
      <c r="AQ1985" s="154"/>
      <c r="AR1985" s="154"/>
      <c r="AS1985" s="154"/>
      <c r="AT1985" s="154"/>
      <c r="AU1985" s="154"/>
      <c r="AV1985" s="154"/>
      <c r="AW1985" s="154"/>
      <c r="AX1985" s="154"/>
      <c r="AY1985" s="154"/>
      <c r="AZ1985" s="154"/>
      <c r="BA1985" s="154"/>
      <c r="BB1985" s="154"/>
      <c r="BC1985" s="154"/>
      <c r="BD1985" s="154"/>
      <c r="BE1985" s="154"/>
      <c r="BF1985" s="154"/>
      <c r="BG1985" s="154"/>
      <c r="BH1985" s="154"/>
      <c r="BI1985" s="154"/>
      <c r="BJ1985" s="154"/>
      <c r="BK1985" s="154"/>
      <c r="BL1985" s="154"/>
      <c r="BM1985" s="154"/>
      <c r="BN1985" s="154"/>
      <c r="BO1985" s="154"/>
      <c r="BP1985" s="154"/>
      <c r="BQ1985" s="154"/>
      <c r="BR1985" s="154"/>
      <c r="BS1985" s="154"/>
      <c r="BT1985" s="154"/>
      <c r="BU1985" s="154"/>
      <c r="BV1985" s="154"/>
      <c r="BW1985" s="154"/>
      <c r="BX1985" s="154"/>
      <c r="BY1985" s="154"/>
      <c r="BZ1985" s="154"/>
      <c r="CA1985" s="154"/>
      <c r="CB1985" s="154"/>
      <c r="CC1985" s="154"/>
      <c r="CD1985" s="154"/>
      <c r="CE1985" s="154"/>
      <c r="CF1985" s="154"/>
      <c r="CG1985" s="154"/>
      <c r="CH1985" s="154"/>
      <c r="CI1985" s="154"/>
      <c r="CJ1985" s="154"/>
      <c r="CK1985" s="154"/>
      <c r="CL1985" s="154"/>
      <c r="CM1985" s="154"/>
      <c r="CN1985" s="154"/>
      <c r="CO1985" s="154"/>
      <c r="CP1985" s="154"/>
      <c r="CQ1985" s="154"/>
      <c r="CR1985" s="154"/>
      <c r="CS1985" s="154"/>
      <c r="CT1985" s="154"/>
      <c r="CU1985" s="154"/>
      <c r="CV1985" s="154"/>
      <c r="CW1985" s="154"/>
      <c r="CX1985" s="154"/>
      <c r="CY1985" s="154"/>
      <c r="CZ1985" s="154"/>
      <c r="DA1985" s="154"/>
      <c r="DB1985" s="154"/>
      <c r="DC1985" s="154"/>
      <c r="DD1985" s="154"/>
      <c r="DE1985" s="154"/>
      <c r="DF1985" s="154"/>
      <c r="DG1985" s="154"/>
      <c r="DH1985" s="154"/>
      <c r="DI1985" s="154"/>
      <c r="DJ1985" s="154"/>
      <c r="DK1985" s="154"/>
      <c r="DL1985" s="154"/>
      <c r="DM1985" s="154"/>
      <c r="DN1985" s="154"/>
      <c r="DO1985" s="154"/>
      <c r="DP1985" s="154"/>
      <c r="DQ1985" s="154"/>
      <c r="DR1985" s="154"/>
      <c r="DS1985" s="154"/>
      <c r="DT1985" s="154"/>
      <c r="DU1985" s="154"/>
      <c r="DV1985" s="154"/>
      <c r="DW1985" s="154"/>
      <c r="DX1985" s="154"/>
      <c r="DY1985" s="154"/>
      <c r="DZ1985" s="154"/>
      <c r="EA1985" s="154"/>
      <c r="EB1985" s="154"/>
      <c r="EC1985" s="154"/>
      <c r="ED1985" s="154"/>
      <c r="EE1985" s="154"/>
      <c r="EF1985" s="154"/>
      <c r="EG1985" s="154"/>
      <c r="EH1985" s="154"/>
      <c r="EI1985" s="154"/>
      <c r="EJ1985" s="154"/>
      <c r="EK1985" s="154"/>
      <c r="EL1985" s="154"/>
      <c r="EM1985" s="154"/>
      <c r="EN1985" s="154"/>
      <c r="EO1985" s="154"/>
      <c r="EP1985" s="154"/>
      <c r="EQ1985" s="154"/>
      <c r="ER1985" s="154"/>
      <c r="ES1985" s="154"/>
      <c r="ET1985" s="154"/>
      <c r="EU1985" s="154"/>
      <c r="EV1985" s="154"/>
    </row>
    <row r="1986" spans="32:152" ht="12.75">
      <c r="AF1986" s="154"/>
      <c r="AG1986" s="154"/>
      <c r="AH1986" s="154"/>
      <c r="AI1986" s="154"/>
      <c r="AJ1986" s="154"/>
      <c r="AK1986" s="154"/>
      <c r="AL1986" s="154"/>
      <c r="AM1986" s="154"/>
      <c r="AN1986" s="154"/>
      <c r="AO1986" s="154"/>
      <c r="AP1986" s="154"/>
      <c r="AQ1986" s="154"/>
      <c r="AR1986" s="154"/>
      <c r="AS1986" s="154"/>
      <c r="AT1986" s="154"/>
      <c r="AU1986" s="154"/>
      <c r="AV1986" s="154"/>
      <c r="AW1986" s="154"/>
      <c r="AX1986" s="154"/>
      <c r="AY1986" s="154"/>
      <c r="AZ1986" s="154"/>
      <c r="BA1986" s="154"/>
      <c r="BB1986" s="154"/>
      <c r="BC1986" s="154"/>
      <c r="BD1986" s="154"/>
      <c r="BE1986" s="154"/>
      <c r="BF1986" s="154"/>
      <c r="BG1986" s="154"/>
      <c r="BH1986" s="154"/>
      <c r="BI1986" s="154"/>
      <c r="BJ1986" s="154"/>
      <c r="BK1986" s="154"/>
      <c r="BL1986" s="154"/>
      <c r="BM1986" s="154"/>
      <c r="BN1986" s="154"/>
      <c r="BO1986" s="154"/>
      <c r="BP1986" s="154"/>
      <c r="BQ1986" s="154"/>
      <c r="BR1986" s="154"/>
      <c r="BS1986" s="154"/>
      <c r="BT1986" s="154"/>
      <c r="BU1986" s="154"/>
      <c r="BV1986" s="154"/>
      <c r="BW1986" s="154"/>
      <c r="BX1986" s="154"/>
      <c r="BY1986" s="154"/>
      <c r="BZ1986" s="154"/>
      <c r="CA1986" s="154"/>
      <c r="CB1986" s="154"/>
      <c r="CC1986" s="154"/>
      <c r="CD1986" s="154"/>
      <c r="CE1986" s="154"/>
      <c r="CF1986" s="154"/>
      <c r="CG1986" s="154"/>
      <c r="CH1986" s="154"/>
      <c r="CI1986" s="154"/>
      <c r="CJ1986" s="154"/>
      <c r="CK1986" s="154"/>
      <c r="CL1986" s="154"/>
      <c r="CM1986" s="154"/>
      <c r="CN1986" s="154"/>
      <c r="CO1986" s="154"/>
      <c r="CP1986" s="154"/>
      <c r="CQ1986" s="154"/>
      <c r="CR1986" s="154"/>
      <c r="CS1986" s="154"/>
      <c r="CT1986" s="154"/>
      <c r="CU1986" s="154"/>
      <c r="CV1986" s="154"/>
      <c r="CW1986" s="154"/>
      <c r="CX1986" s="154"/>
      <c r="CY1986" s="154"/>
      <c r="CZ1986" s="154"/>
      <c r="DA1986" s="154"/>
      <c r="DB1986" s="154"/>
      <c r="DC1986" s="154"/>
      <c r="DD1986" s="154"/>
      <c r="DE1986" s="154"/>
      <c r="DF1986" s="154"/>
      <c r="DG1986" s="154"/>
      <c r="DH1986" s="154"/>
      <c r="DI1986" s="154"/>
      <c r="DJ1986" s="154"/>
      <c r="DK1986" s="154"/>
      <c r="DL1986" s="154"/>
      <c r="DM1986" s="154"/>
      <c r="DN1986" s="154"/>
      <c r="DO1986" s="154"/>
      <c r="DP1986" s="154"/>
      <c r="DQ1986" s="154"/>
      <c r="DR1986" s="154"/>
      <c r="DS1986" s="154"/>
      <c r="DT1986" s="154"/>
      <c r="DU1986" s="154"/>
      <c r="DV1986" s="154"/>
      <c r="DW1986" s="154"/>
      <c r="DX1986" s="154"/>
      <c r="DY1986" s="154"/>
      <c r="DZ1986" s="154"/>
      <c r="EA1986" s="154"/>
      <c r="EB1986" s="154"/>
      <c r="EC1986" s="154"/>
      <c r="ED1986" s="154"/>
      <c r="EE1986" s="154"/>
      <c r="EF1986" s="154"/>
      <c r="EG1986" s="154"/>
      <c r="EH1986" s="154"/>
      <c r="EI1986" s="154"/>
      <c r="EJ1986" s="154"/>
      <c r="EK1986" s="154"/>
      <c r="EL1986" s="154"/>
      <c r="EM1986" s="154"/>
      <c r="EN1986" s="154"/>
      <c r="EO1986" s="154"/>
      <c r="EP1986" s="154"/>
      <c r="EQ1986" s="154"/>
      <c r="ER1986" s="154"/>
      <c r="ES1986" s="154"/>
      <c r="ET1986" s="154"/>
      <c r="EU1986" s="154"/>
      <c r="EV1986" s="154"/>
    </row>
    <row r="1987" spans="32:152" ht="12.75">
      <c r="AF1987" s="154"/>
      <c r="AG1987" s="154"/>
      <c r="AH1987" s="154"/>
      <c r="AI1987" s="154"/>
      <c r="AJ1987" s="154"/>
      <c r="AK1987" s="154"/>
      <c r="AL1987" s="154"/>
      <c r="AM1987" s="154"/>
      <c r="AN1987" s="154"/>
      <c r="AO1987" s="154"/>
      <c r="AP1987" s="154"/>
      <c r="AQ1987" s="154"/>
      <c r="AR1987" s="154"/>
      <c r="AS1987" s="154"/>
      <c r="AT1987" s="154"/>
      <c r="AU1987" s="154"/>
      <c r="AV1987" s="154"/>
      <c r="AW1987" s="154"/>
      <c r="AX1987" s="154"/>
      <c r="AY1987" s="154"/>
      <c r="AZ1987" s="154"/>
      <c r="BA1987" s="154"/>
      <c r="BB1987" s="154"/>
      <c r="BC1987" s="154"/>
      <c r="BD1987" s="154"/>
      <c r="BE1987" s="154"/>
      <c r="BF1987" s="154"/>
      <c r="BG1987" s="154"/>
      <c r="BH1987" s="154"/>
      <c r="BI1987" s="154"/>
      <c r="BJ1987" s="154"/>
      <c r="BK1987" s="154"/>
      <c r="BL1987" s="154"/>
      <c r="BM1987" s="154"/>
      <c r="BN1987" s="154"/>
      <c r="BO1987" s="154"/>
      <c r="BP1987" s="154"/>
      <c r="BQ1987" s="154"/>
      <c r="BR1987" s="154"/>
      <c r="BS1987" s="154"/>
      <c r="BT1987" s="154"/>
      <c r="BU1987" s="154"/>
      <c r="BV1987" s="154"/>
      <c r="BW1987" s="154"/>
      <c r="BX1987" s="154"/>
      <c r="BY1987" s="154"/>
      <c r="BZ1987" s="154"/>
      <c r="CA1987" s="154"/>
      <c r="CB1987" s="154"/>
      <c r="CC1987" s="154"/>
      <c r="CD1987" s="154"/>
      <c r="CE1987" s="154"/>
      <c r="CF1987" s="154"/>
      <c r="CG1987" s="154"/>
      <c r="CH1987" s="154"/>
      <c r="CI1987" s="154"/>
      <c r="CJ1987" s="154"/>
      <c r="CK1987" s="154"/>
      <c r="CL1987" s="154"/>
      <c r="CM1987" s="154"/>
      <c r="CN1987" s="154"/>
      <c r="CO1987" s="154"/>
      <c r="CP1987" s="154"/>
      <c r="CQ1987" s="154"/>
      <c r="CR1987" s="154"/>
      <c r="CS1987" s="154"/>
      <c r="CT1987" s="154"/>
      <c r="CU1987" s="154"/>
      <c r="CV1987" s="154"/>
      <c r="CW1987" s="154"/>
      <c r="CX1987" s="154"/>
      <c r="CY1987" s="154"/>
      <c r="CZ1987" s="154"/>
      <c r="DA1987" s="154"/>
      <c r="DB1987" s="154"/>
      <c r="DC1987" s="154"/>
      <c r="DD1987" s="154"/>
      <c r="DE1987" s="154"/>
      <c r="DF1987" s="154"/>
      <c r="DG1987" s="154"/>
      <c r="DH1987" s="154"/>
      <c r="DI1987" s="154"/>
      <c r="DJ1987" s="154"/>
      <c r="DK1987" s="154"/>
      <c r="DL1987" s="154"/>
      <c r="DM1987" s="154"/>
      <c r="DN1987" s="154"/>
      <c r="DO1987" s="154"/>
      <c r="DP1987" s="154"/>
      <c r="DQ1987" s="154"/>
      <c r="DR1987" s="154"/>
      <c r="DS1987" s="154"/>
      <c r="DT1987" s="154"/>
      <c r="DU1987" s="154"/>
      <c r="DV1987" s="154"/>
      <c r="DW1987" s="154"/>
      <c r="DX1987" s="154"/>
      <c r="DY1987" s="154"/>
      <c r="DZ1987" s="154"/>
      <c r="EA1987" s="154"/>
      <c r="EB1987" s="154"/>
      <c r="EC1987" s="154"/>
      <c r="ED1987" s="154"/>
      <c r="EE1987" s="154"/>
      <c r="EF1987" s="154"/>
      <c r="EG1987" s="154"/>
      <c r="EH1987" s="154"/>
      <c r="EI1987" s="154"/>
      <c r="EJ1987" s="154"/>
      <c r="EK1987" s="154"/>
      <c r="EL1987" s="154"/>
      <c r="EM1987" s="154"/>
      <c r="EN1987" s="154"/>
      <c r="EO1987" s="154"/>
      <c r="EP1987" s="154"/>
      <c r="EQ1987" s="154"/>
      <c r="ER1987" s="154"/>
      <c r="ES1987" s="154"/>
      <c r="ET1987" s="154"/>
      <c r="EU1987" s="154"/>
      <c r="EV1987" s="154"/>
    </row>
    <row r="1988" spans="32:152" ht="12.75">
      <c r="AF1988" s="154"/>
      <c r="AG1988" s="154"/>
      <c r="AH1988" s="154"/>
      <c r="AI1988" s="154"/>
      <c r="AJ1988" s="154"/>
      <c r="AK1988" s="154"/>
      <c r="AL1988" s="154"/>
      <c r="AM1988" s="154"/>
      <c r="AN1988" s="154"/>
      <c r="AO1988" s="154"/>
      <c r="AP1988" s="154"/>
      <c r="AQ1988" s="154"/>
      <c r="AR1988" s="154"/>
      <c r="AS1988" s="154"/>
      <c r="AT1988" s="154"/>
      <c r="AU1988" s="154"/>
      <c r="AV1988" s="154"/>
      <c r="AW1988" s="154"/>
      <c r="AX1988" s="154"/>
      <c r="AY1988" s="154"/>
      <c r="AZ1988" s="154"/>
      <c r="BA1988" s="154"/>
      <c r="BB1988" s="154"/>
      <c r="BC1988" s="154"/>
      <c r="BD1988" s="154"/>
      <c r="BE1988" s="154"/>
      <c r="BF1988" s="154"/>
      <c r="BG1988" s="154"/>
      <c r="BH1988" s="154"/>
      <c r="BI1988" s="154"/>
      <c r="BJ1988" s="154"/>
      <c r="BK1988" s="154"/>
      <c r="BL1988" s="154"/>
      <c r="BM1988" s="154"/>
      <c r="BN1988" s="154"/>
      <c r="BO1988" s="154"/>
      <c r="BP1988" s="154"/>
      <c r="BQ1988" s="154"/>
      <c r="BR1988" s="154"/>
      <c r="BS1988" s="154"/>
      <c r="BT1988" s="154"/>
      <c r="BU1988" s="154"/>
      <c r="BV1988" s="154"/>
      <c r="BW1988" s="154"/>
      <c r="BX1988" s="154"/>
      <c r="BY1988" s="154"/>
      <c r="BZ1988" s="154"/>
      <c r="CA1988" s="154"/>
      <c r="CB1988" s="154"/>
      <c r="CC1988" s="154"/>
      <c r="CD1988" s="154"/>
      <c r="CE1988" s="154"/>
      <c r="CF1988" s="154"/>
      <c r="CG1988" s="154"/>
      <c r="CH1988" s="154"/>
      <c r="CI1988" s="154"/>
      <c r="CJ1988" s="154"/>
      <c r="CK1988" s="154"/>
      <c r="CL1988" s="154"/>
      <c r="CM1988" s="154"/>
      <c r="CN1988" s="154"/>
      <c r="CO1988" s="154"/>
      <c r="CP1988" s="154"/>
      <c r="CQ1988" s="154"/>
      <c r="CR1988" s="154"/>
      <c r="CS1988" s="154"/>
      <c r="CT1988" s="154"/>
      <c r="CU1988" s="154"/>
      <c r="CV1988" s="154"/>
      <c r="CW1988" s="154"/>
      <c r="CX1988" s="154"/>
      <c r="CY1988" s="154"/>
      <c r="CZ1988" s="154"/>
      <c r="DA1988" s="154"/>
      <c r="DB1988" s="154"/>
      <c r="DC1988" s="154"/>
      <c r="DD1988" s="154"/>
      <c r="DE1988" s="154"/>
      <c r="DF1988" s="154"/>
      <c r="DG1988" s="154"/>
      <c r="DH1988" s="154"/>
      <c r="DI1988" s="154"/>
      <c r="DJ1988" s="154"/>
      <c r="DK1988" s="154"/>
      <c r="DL1988" s="154"/>
      <c r="DM1988" s="154"/>
      <c r="DN1988" s="154"/>
      <c r="DO1988" s="154"/>
      <c r="DP1988" s="154"/>
      <c r="DQ1988" s="154"/>
      <c r="DR1988" s="154"/>
      <c r="DS1988" s="154"/>
      <c r="DT1988" s="154"/>
      <c r="DU1988" s="154"/>
      <c r="DV1988" s="154"/>
      <c r="DW1988" s="154"/>
      <c r="DX1988" s="154"/>
      <c r="DY1988" s="154"/>
      <c r="DZ1988" s="154"/>
      <c r="EA1988" s="154"/>
      <c r="EB1988" s="154"/>
      <c r="EC1988" s="154"/>
      <c r="ED1988" s="154"/>
      <c r="EE1988" s="154"/>
      <c r="EF1988" s="154"/>
      <c r="EG1988" s="154"/>
      <c r="EH1988" s="154"/>
      <c r="EI1988" s="154"/>
      <c r="EJ1988" s="154"/>
      <c r="EK1988" s="154"/>
      <c r="EL1988" s="154"/>
      <c r="EM1988" s="154"/>
      <c r="EN1988" s="154"/>
      <c r="EO1988" s="154"/>
      <c r="EP1988" s="154"/>
      <c r="EQ1988" s="154"/>
      <c r="ER1988" s="154"/>
      <c r="ES1988" s="154"/>
      <c r="ET1988" s="154"/>
      <c r="EU1988" s="154"/>
      <c r="EV1988" s="154"/>
    </row>
    <row r="1989" spans="32:152" ht="12.75">
      <c r="AF1989" s="154"/>
      <c r="AG1989" s="154"/>
      <c r="AH1989" s="154"/>
      <c r="AI1989" s="154"/>
      <c r="AJ1989" s="154"/>
      <c r="AK1989" s="154"/>
      <c r="AL1989" s="154"/>
      <c r="AM1989" s="154"/>
      <c r="AN1989" s="154"/>
      <c r="AO1989" s="154"/>
      <c r="AP1989" s="154"/>
      <c r="AQ1989" s="154"/>
      <c r="AR1989" s="154"/>
      <c r="AS1989" s="154"/>
      <c r="AT1989" s="154"/>
      <c r="AU1989" s="154"/>
      <c r="AV1989" s="154"/>
      <c r="AW1989" s="154"/>
      <c r="AX1989" s="154"/>
      <c r="AY1989" s="154"/>
      <c r="AZ1989" s="154"/>
      <c r="BA1989" s="154"/>
      <c r="BB1989" s="154"/>
      <c r="BC1989" s="154"/>
      <c r="BD1989" s="154"/>
      <c r="BE1989" s="154"/>
      <c r="BF1989" s="154"/>
      <c r="BG1989" s="154"/>
      <c r="BH1989" s="154"/>
      <c r="BI1989" s="154"/>
      <c r="BJ1989" s="154"/>
      <c r="BK1989" s="154"/>
      <c r="BL1989" s="154"/>
      <c r="BM1989" s="154"/>
      <c r="BN1989" s="154"/>
      <c r="BO1989" s="154"/>
      <c r="BP1989" s="154"/>
      <c r="BQ1989" s="154"/>
      <c r="BR1989" s="154"/>
      <c r="BS1989" s="154"/>
      <c r="BT1989" s="154"/>
      <c r="BU1989" s="154"/>
      <c r="BV1989" s="154"/>
      <c r="BW1989" s="154"/>
      <c r="BX1989" s="154"/>
      <c r="BY1989" s="154"/>
      <c r="BZ1989" s="154"/>
      <c r="CA1989" s="154"/>
      <c r="CB1989" s="154"/>
      <c r="CC1989" s="154"/>
      <c r="CD1989" s="154"/>
      <c r="CE1989" s="154"/>
      <c r="CF1989" s="154"/>
      <c r="CG1989" s="154"/>
      <c r="CH1989" s="154"/>
      <c r="CI1989" s="154"/>
      <c r="CJ1989" s="154"/>
      <c r="CK1989" s="154"/>
      <c r="CL1989" s="154"/>
      <c r="CM1989" s="154"/>
      <c r="CN1989" s="154"/>
      <c r="CO1989" s="154"/>
      <c r="CP1989" s="154"/>
      <c r="CQ1989" s="154"/>
      <c r="CR1989" s="154"/>
      <c r="CS1989" s="154"/>
      <c r="CT1989" s="154"/>
      <c r="CU1989" s="154"/>
      <c r="CV1989" s="154"/>
      <c r="CW1989" s="154"/>
      <c r="CX1989" s="154"/>
      <c r="CY1989" s="154"/>
      <c r="CZ1989" s="154"/>
      <c r="DA1989" s="154"/>
      <c r="DB1989" s="154"/>
      <c r="DC1989" s="154"/>
      <c r="DD1989" s="154"/>
      <c r="DE1989" s="154"/>
      <c r="DF1989" s="154"/>
      <c r="DG1989" s="154"/>
      <c r="DH1989" s="154"/>
      <c r="DI1989" s="154"/>
      <c r="DJ1989" s="154"/>
      <c r="DK1989" s="154"/>
      <c r="DL1989" s="154"/>
      <c r="DM1989" s="154"/>
      <c r="DN1989" s="154"/>
      <c r="DO1989" s="154"/>
      <c r="DP1989" s="154"/>
      <c r="DQ1989" s="154"/>
      <c r="DR1989" s="154"/>
      <c r="DS1989" s="154"/>
      <c r="DT1989" s="154"/>
      <c r="DU1989" s="154"/>
      <c r="DV1989" s="154"/>
      <c r="DW1989" s="154"/>
      <c r="DX1989" s="154"/>
      <c r="DY1989" s="154"/>
      <c r="DZ1989" s="154"/>
      <c r="EA1989" s="154"/>
      <c r="EB1989" s="154"/>
      <c r="EC1989" s="154"/>
      <c r="ED1989" s="154"/>
      <c r="EE1989" s="154"/>
      <c r="EF1989" s="154"/>
      <c r="EG1989" s="154"/>
      <c r="EH1989" s="154"/>
      <c r="EI1989" s="154"/>
      <c r="EJ1989" s="154"/>
      <c r="EK1989" s="154"/>
      <c r="EL1989" s="154"/>
      <c r="EM1989" s="154"/>
      <c r="EN1989" s="154"/>
      <c r="EO1989" s="154"/>
      <c r="EP1989" s="154"/>
      <c r="EQ1989" s="154"/>
      <c r="ER1989" s="154"/>
      <c r="ES1989" s="154"/>
      <c r="ET1989" s="154"/>
      <c r="EU1989" s="154"/>
      <c r="EV1989" s="154"/>
    </row>
    <row r="1990" spans="32:152" ht="12.75">
      <c r="AF1990" s="154"/>
      <c r="AG1990" s="154"/>
      <c r="AH1990" s="154"/>
      <c r="AI1990" s="154"/>
      <c r="AJ1990" s="154"/>
      <c r="AK1990" s="154"/>
      <c r="AL1990" s="154"/>
      <c r="AM1990" s="154"/>
      <c r="AN1990" s="154"/>
      <c r="AO1990" s="154"/>
      <c r="AP1990" s="154"/>
      <c r="AQ1990" s="154"/>
      <c r="AR1990" s="154"/>
      <c r="AS1990" s="154"/>
      <c r="AT1990" s="154"/>
      <c r="AU1990" s="154"/>
      <c r="AV1990" s="154"/>
      <c r="AW1990" s="154"/>
      <c r="AX1990" s="154"/>
      <c r="AY1990" s="154"/>
      <c r="AZ1990" s="154"/>
      <c r="BA1990" s="154"/>
      <c r="BB1990" s="154"/>
      <c r="BC1990" s="154"/>
      <c r="BD1990" s="154"/>
      <c r="BE1990" s="154"/>
      <c r="BF1990" s="154"/>
      <c r="BG1990" s="154"/>
      <c r="BH1990" s="154"/>
      <c r="BI1990" s="154"/>
      <c r="BJ1990" s="154"/>
      <c r="BK1990" s="154"/>
      <c r="BL1990" s="154"/>
      <c r="BM1990" s="154"/>
      <c r="BN1990" s="154"/>
      <c r="BO1990" s="154"/>
      <c r="BP1990" s="154"/>
      <c r="BQ1990" s="154"/>
      <c r="BR1990" s="154"/>
      <c r="BS1990" s="154"/>
      <c r="BT1990" s="154"/>
      <c r="BU1990" s="154"/>
      <c r="BV1990" s="154"/>
      <c r="BW1990" s="154"/>
      <c r="BX1990" s="154"/>
      <c r="BY1990" s="154"/>
      <c r="BZ1990" s="154"/>
      <c r="CA1990" s="154"/>
      <c r="CB1990" s="154"/>
      <c r="CC1990" s="154"/>
      <c r="CD1990" s="154"/>
      <c r="CE1990" s="154"/>
      <c r="CF1990" s="154"/>
      <c r="CG1990" s="154"/>
      <c r="CH1990" s="154"/>
      <c r="CI1990" s="154"/>
      <c r="CJ1990" s="154"/>
      <c r="CK1990" s="154"/>
      <c r="CL1990" s="154"/>
      <c r="CM1990" s="154"/>
      <c r="CN1990" s="154"/>
      <c r="CO1990" s="154"/>
      <c r="CP1990" s="154"/>
      <c r="CQ1990" s="154"/>
      <c r="CR1990" s="154"/>
      <c r="CS1990" s="154"/>
      <c r="CT1990" s="154"/>
      <c r="CU1990" s="154"/>
      <c r="CV1990" s="154"/>
      <c r="CW1990" s="154"/>
      <c r="CX1990" s="154"/>
      <c r="CY1990" s="154"/>
      <c r="CZ1990" s="154"/>
      <c r="DA1990" s="154"/>
      <c r="DB1990" s="154"/>
      <c r="DC1990" s="154"/>
      <c r="DD1990" s="154"/>
      <c r="DE1990" s="154"/>
      <c r="DF1990" s="154"/>
      <c r="DG1990" s="154"/>
      <c r="DH1990" s="154"/>
      <c r="DI1990" s="154"/>
      <c r="DJ1990" s="154"/>
      <c r="DK1990" s="154"/>
      <c r="DL1990" s="154"/>
      <c r="DM1990" s="154"/>
      <c r="DN1990" s="154"/>
      <c r="DO1990" s="154"/>
      <c r="DP1990" s="154"/>
      <c r="DQ1990" s="154"/>
      <c r="DR1990" s="154"/>
      <c r="DS1990" s="154"/>
      <c r="DT1990" s="154"/>
      <c r="DU1990" s="154"/>
      <c r="DV1990" s="154"/>
      <c r="DW1990" s="154"/>
      <c r="DX1990" s="154"/>
      <c r="DY1990" s="154"/>
      <c r="DZ1990" s="154"/>
      <c r="EA1990" s="154"/>
      <c r="EB1990" s="154"/>
      <c r="EC1990" s="154"/>
      <c r="ED1990" s="154"/>
      <c r="EE1990" s="154"/>
      <c r="EF1990" s="154"/>
      <c r="EG1990" s="154"/>
      <c r="EH1990" s="154"/>
      <c r="EI1990" s="154"/>
      <c r="EJ1990" s="154"/>
      <c r="EK1990" s="154"/>
      <c r="EL1990" s="154"/>
      <c r="EM1990" s="154"/>
      <c r="EN1990" s="154"/>
      <c r="EO1990" s="154"/>
      <c r="EP1990" s="154"/>
      <c r="EQ1990" s="154"/>
      <c r="ER1990" s="154"/>
      <c r="ES1990" s="154"/>
      <c r="ET1990" s="154"/>
      <c r="EU1990" s="154"/>
      <c r="EV1990" s="154"/>
    </row>
    <row r="1991" spans="32:152" ht="12.75">
      <c r="AF1991" s="154"/>
      <c r="AG1991" s="154"/>
      <c r="AH1991" s="154"/>
      <c r="AI1991" s="154"/>
      <c r="AJ1991" s="154"/>
      <c r="AK1991" s="154"/>
      <c r="AL1991" s="154"/>
      <c r="AM1991" s="154"/>
      <c r="AN1991" s="154"/>
      <c r="AO1991" s="154"/>
      <c r="AP1991" s="154"/>
      <c r="AQ1991" s="154"/>
      <c r="AR1991" s="154"/>
      <c r="AS1991" s="154"/>
      <c r="AT1991" s="154"/>
      <c r="AU1991" s="154"/>
      <c r="AV1991" s="154"/>
      <c r="AW1991" s="154"/>
      <c r="AX1991" s="154"/>
      <c r="AY1991" s="154"/>
      <c r="AZ1991" s="154"/>
      <c r="BA1991" s="154"/>
      <c r="BB1991" s="154"/>
      <c r="BC1991" s="154"/>
      <c r="BD1991" s="154"/>
      <c r="BE1991" s="154"/>
      <c r="BF1991" s="154"/>
      <c r="BG1991" s="154"/>
      <c r="BH1991" s="154"/>
      <c r="BI1991" s="154"/>
      <c r="BJ1991" s="154"/>
      <c r="BK1991" s="154"/>
      <c r="BL1991" s="154"/>
      <c r="BM1991" s="154"/>
      <c r="BN1991" s="154"/>
      <c r="BO1991" s="154"/>
      <c r="BP1991" s="154"/>
      <c r="BQ1991" s="154"/>
      <c r="BR1991" s="154"/>
      <c r="BS1991" s="154"/>
      <c r="BT1991" s="154"/>
      <c r="BU1991" s="154"/>
      <c r="BV1991" s="154"/>
      <c r="BW1991" s="154"/>
      <c r="BX1991" s="154"/>
      <c r="BY1991" s="154"/>
      <c r="BZ1991" s="154"/>
      <c r="CA1991" s="154"/>
      <c r="CB1991" s="154"/>
      <c r="CC1991" s="154"/>
      <c r="CD1991" s="154"/>
      <c r="CE1991" s="154"/>
      <c r="CF1991" s="154"/>
      <c r="CG1991" s="154"/>
      <c r="CH1991" s="154"/>
      <c r="CI1991" s="154"/>
      <c r="CJ1991" s="154"/>
      <c r="CK1991" s="154"/>
      <c r="CL1991" s="154"/>
      <c r="CM1991" s="154"/>
      <c r="CN1991" s="154"/>
      <c r="CO1991" s="154"/>
      <c r="CP1991" s="154"/>
      <c r="CQ1991" s="154"/>
      <c r="CR1991" s="154"/>
      <c r="CS1991" s="154"/>
      <c r="CT1991" s="154"/>
      <c r="CU1991" s="154"/>
      <c r="CV1991" s="154"/>
      <c r="CW1991" s="154"/>
      <c r="CX1991" s="154"/>
      <c r="CY1991" s="154"/>
      <c r="CZ1991" s="154"/>
      <c r="DA1991" s="154"/>
      <c r="DB1991" s="154"/>
      <c r="DC1991" s="154"/>
      <c r="DD1991" s="154"/>
      <c r="DE1991" s="154"/>
      <c r="DF1991" s="154"/>
      <c r="DG1991" s="154"/>
      <c r="DH1991" s="154"/>
      <c r="DI1991" s="154"/>
      <c r="DJ1991" s="154"/>
      <c r="DK1991" s="154"/>
      <c r="DL1991" s="154"/>
      <c r="DM1991" s="154"/>
      <c r="DN1991" s="154"/>
      <c r="DO1991" s="154"/>
      <c r="DP1991" s="154"/>
      <c r="DQ1991" s="154"/>
      <c r="DR1991" s="154"/>
      <c r="DS1991" s="154"/>
      <c r="DT1991" s="154"/>
      <c r="DU1991" s="154"/>
      <c r="DV1991" s="154"/>
      <c r="DW1991" s="154"/>
      <c r="DX1991" s="154"/>
      <c r="DY1991" s="154"/>
      <c r="DZ1991" s="154"/>
      <c r="EA1991" s="154"/>
      <c r="EB1991" s="154"/>
      <c r="EC1991" s="154"/>
      <c r="ED1991" s="154"/>
      <c r="EE1991" s="154"/>
      <c r="EF1991" s="154"/>
      <c r="EG1991" s="154"/>
      <c r="EH1991" s="154"/>
      <c r="EI1991" s="154"/>
      <c r="EJ1991" s="154"/>
      <c r="EK1991" s="154"/>
      <c r="EL1991" s="154"/>
      <c r="EM1991" s="154"/>
      <c r="EN1991" s="154"/>
      <c r="EO1991" s="154"/>
      <c r="EP1991" s="154"/>
      <c r="EQ1991" s="154"/>
      <c r="ER1991" s="154"/>
      <c r="ES1991" s="154"/>
      <c r="ET1991" s="154"/>
      <c r="EU1991" s="154"/>
      <c r="EV1991" s="154"/>
    </row>
    <row r="1992" spans="32:152" ht="12.75">
      <c r="AF1992" s="154"/>
      <c r="AG1992" s="154"/>
      <c r="AH1992" s="154"/>
      <c r="AI1992" s="154"/>
      <c r="AJ1992" s="154"/>
      <c r="AK1992" s="154"/>
      <c r="AL1992" s="154"/>
      <c r="AM1992" s="154"/>
      <c r="AN1992" s="154"/>
      <c r="AO1992" s="154"/>
      <c r="AP1992" s="154"/>
      <c r="AQ1992" s="154"/>
      <c r="AR1992" s="154"/>
      <c r="AS1992" s="154"/>
      <c r="AT1992" s="154"/>
      <c r="AU1992" s="154"/>
      <c r="AV1992" s="154"/>
      <c r="AW1992" s="154"/>
      <c r="AX1992" s="154"/>
      <c r="AY1992" s="154"/>
      <c r="AZ1992" s="154"/>
      <c r="BA1992" s="154"/>
      <c r="BB1992" s="154"/>
      <c r="BC1992" s="154"/>
      <c r="BD1992" s="154"/>
      <c r="BE1992" s="154"/>
      <c r="BF1992" s="154"/>
      <c r="BG1992" s="154"/>
      <c r="BH1992" s="154"/>
      <c r="BI1992" s="154"/>
      <c r="BJ1992" s="154"/>
      <c r="BK1992" s="154"/>
      <c r="BL1992" s="154"/>
      <c r="BM1992" s="154"/>
      <c r="BN1992" s="154"/>
      <c r="BO1992" s="154"/>
      <c r="BP1992" s="154"/>
      <c r="BQ1992" s="154"/>
      <c r="BR1992" s="154"/>
      <c r="BS1992" s="154"/>
      <c r="BT1992" s="154"/>
      <c r="BU1992" s="154"/>
      <c r="BV1992" s="154"/>
      <c r="BW1992" s="154"/>
      <c r="BX1992" s="154"/>
      <c r="BY1992" s="154"/>
      <c r="BZ1992" s="154"/>
      <c r="CA1992" s="154"/>
      <c r="CB1992" s="154"/>
      <c r="CC1992" s="154"/>
      <c r="CD1992" s="154"/>
      <c r="CE1992" s="154"/>
      <c r="CF1992" s="154"/>
      <c r="CG1992" s="154"/>
      <c r="CH1992" s="154"/>
      <c r="CI1992" s="154"/>
      <c r="CJ1992" s="154"/>
      <c r="CK1992" s="154"/>
      <c r="CL1992" s="154"/>
      <c r="CM1992" s="154"/>
      <c r="CN1992" s="154"/>
      <c r="CO1992" s="154"/>
      <c r="CP1992" s="154"/>
      <c r="CQ1992" s="154"/>
      <c r="CR1992" s="154"/>
      <c r="CS1992" s="154"/>
      <c r="CT1992" s="154"/>
      <c r="CU1992" s="154"/>
      <c r="CV1992" s="154"/>
      <c r="CW1992" s="154"/>
      <c r="CX1992" s="154"/>
      <c r="CY1992" s="154"/>
      <c r="CZ1992" s="154"/>
      <c r="DA1992" s="154"/>
      <c r="DB1992" s="154"/>
      <c r="DC1992" s="154"/>
      <c r="DD1992" s="154"/>
      <c r="DE1992" s="154"/>
      <c r="DF1992" s="154"/>
      <c r="DG1992" s="154"/>
      <c r="DH1992" s="154"/>
      <c r="DI1992" s="154"/>
      <c r="DJ1992" s="154"/>
      <c r="DK1992" s="154"/>
      <c r="DL1992" s="154"/>
      <c r="DM1992" s="154"/>
      <c r="DN1992" s="154"/>
      <c r="DO1992" s="154"/>
      <c r="DP1992" s="154"/>
      <c r="DQ1992" s="154"/>
      <c r="DR1992" s="154"/>
      <c r="DS1992" s="154"/>
      <c r="DT1992" s="154"/>
      <c r="DU1992" s="154"/>
      <c r="DV1992" s="154"/>
      <c r="DW1992" s="154"/>
      <c r="DX1992" s="154"/>
      <c r="DY1992" s="154"/>
      <c r="DZ1992" s="154"/>
      <c r="EA1992" s="154"/>
      <c r="EB1992" s="154"/>
      <c r="EC1992" s="154"/>
      <c r="ED1992" s="154"/>
      <c r="EE1992" s="154"/>
      <c r="EF1992" s="154"/>
      <c r="EG1992" s="154"/>
      <c r="EH1992" s="154"/>
      <c r="EI1992" s="154"/>
      <c r="EJ1992" s="154"/>
      <c r="EK1992" s="154"/>
      <c r="EL1992" s="154"/>
      <c r="EM1992" s="154"/>
      <c r="EN1992" s="154"/>
      <c r="EO1992" s="154"/>
      <c r="EP1992" s="154"/>
      <c r="EQ1992" s="154"/>
      <c r="ER1992" s="154"/>
      <c r="ES1992" s="154"/>
      <c r="ET1992" s="154"/>
      <c r="EU1992" s="154"/>
      <c r="EV1992" s="154"/>
    </row>
    <row r="1993" spans="32:152" ht="12.75">
      <c r="AF1993" s="154"/>
      <c r="AG1993" s="154"/>
      <c r="AH1993" s="154"/>
      <c r="AI1993" s="154"/>
      <c r="AJ1993" s="154"/>
      <c r="AK1993" s="154"/>
      <c r="AL1993" s="154"/>
      <c r="AM1993" s="154"/>
      <c r="AN1993" s="154"/>
      <c r="AO1993" s="154"/>
      <c r="AP1993" s="154"/>
      <c r="AQ1993" s="154"/>
      <c r="AR1993" s="154"/>
      <c r="AS1993" s="154"/>
      <c r="AT1993" s="154"/>
      <c r="AU1993" s="154"/>
      <c r="AV1993" s="154"/>
      <c r="AW1993" s="154"/>
      <c r="AX1993" s="154"/>
      <c r="AY1993" s="154"/>
      <c r="AZ1993" s="154"/>
      <c r="BA1993" s="154"/>
      <c r="BB1993" s="154"/>
      <c r="BC1993" s="154"/>
      <c r="BD1993" s="154"/>
      <c r="BE1993" s="154"/>
      <c r="BF1993" s="154"/>
      <c r="BG1993" s="154"/>
      <c r="BH1993" s="154"/>
      <c r="BI1993" s="154"/>
      <c r="BJ1993" s="154"/>
      <c r="BK1993" s="154"/>
      <c r="BL1993" s="154"/>
      <c r="BM1993" s="154"/>
      <c r="BN1993" s="154"/>
      <c r="BO1993" s="154"/>
      <c r="BP1993" s="154"/>
      <c r="BQ1993" s="154"/>
      <c r="BR1993" s="154"/>
      <c r="BS1993" s="154"/>
      <c r="BT1993" s="154"/>
      <c r="BU1993" s="154"/>
      <c r="BV1993" s="154"/>
      <c r="BW1993" s="154"/>
      <c r="BX1993" s="154"/>
      <c r="BY1993" s="154"/>
      <c r="BZ1993" s="154"/>
      <c r="CA1993" s="154"/>
      <c r="CB1993" s="154"/>
      <c r="CC1993" s="154"/>
      <c r="CD1993" s="154"/>
      <c r="CE1993" s="154"/>
      <c r="CF1993" s="154"/>
      <c r="CG1993" s="154"/>
      <c r="CH1993" s="154"/>
      <c r="CI1993" s="154"/>
      <c r="CJ1993" s="154"/>
      <c r="CK1993" s="154"/>
      <c r="CL1993" s="154"/>
      <c r="CM1993" s="154"/>
      <c r="CN1993" s="154"/>
      <c r="CO1993" s="154"/>
      <c r="CP1993" s="154"/>
      <c r="CQ1993" s="154"/>
      <c r="CR1993" s="154"/>
      <c r="CS1993" s="154"/>
      <c r="CT1993" s="154"/>
      <c r="CU1993" s="154"/>
      <c r="CV1993" s="154"/>
      <c r="CW1993" s="154"/>
      <c r="CX1993" s="154"/>
      <c r="CY1993" s="154"/>
      <c r="CZ1993" s="154"/>
      <c r="DA1993" s="154"/>
      <c r="DB1993" s="154"/>
      <c r="DC1993" s="154"/>
      <c r="DD1993" s="154"/>
      <c r="DE1993" s="154"/>
      <c r="DF1993" s="154"/>
      <c r="DG1993" s="154"/>
      <c r="DH1993" s="154"/>
      <c r="DI1993" s="154"/>
      <c r="DJ1993" s="154"/>
      <c r="DK1993" s="154"/>
      <c r="DL1993" s="154"/>
      <c r="DM1993" s="154"/>
      <c r="DN1993" s="154"/>
      <c r="DO1993" s="154"/>
      <c r="DP1993" s="154"/>
      <c r="DQ1993" s="154"/>
      <c r="DR1993" s="154"/>
      <c r="DS1993" s="154"/>
      <c r="DT1993" s="154"/>
      <c r="DU1993" s="154"/>
      <c r="DV1993" s="154"/>
      <c r="DW1993" s="154"/>
      <c r="DX1993" s="154"/>
      <c r="DY1993" s="154"/>
      <c r="DZ1993" s="154"/>
      <c r="EA1993" s="154"/>
      <c r="EB1993" s="154"/>
      <c r="EC1993" s="154"/>
      <c r="ED1993" s="154"/>
      <c r="EE1993" s="154"/>
      <c r="EF1993" s="154"/>
      <c r="EG1993" s="154"/>
      <c r="EH1993" s="154"/>
      <c r="EI1993" s="154"/>
      <c r="EJ1993" s="154"/>
      <c r="EK1993" s="154"/>
      <c r="EL1993" s="154"/>
      <c r="EM1993" s="154"/>
      <c r="EN1993" s="154"/>
      <c r="EO1993" s="154"/>
      <c r="EP1993" s="154"/>
      <c r="EQ1993" s="154"/>
      <c r="ER1993" s="154"/>
      <c r="ES1993" s="154"/>
      <c r="ET1993" s="154"/>
      <c r="EU1993" s="154"/>
      <c r="EV1993" s="154"/>
    </row>
    <row r="1994" spans="32:152" ht="12.75">
      <c r="AF1994" s="154"/>
      <c r="AG1994" s="154"/>
      <c r="AH1994" s="154"/>
      <c r="AI1994" s="154"/>
      <c r="AJ1994" s="154"/>
      <c r="AK1994" s="154"/>
      <c r="AL1994" s="154"/>
      <c r="AM1994" s="154"/>
      <c r="AN1994" s="154"/>
      <c r="AO1994" s="154"/>
      <c r="AP1994" s="154"/>
      <c r="AQ1994" s="154"/>
      <c r="AR1994" s="154"/>
      <c r="AS1994" s="154"/>
      <c r="AT1994" s="154"/>
      <c r="AU1994" s="154"/>
      <c r="AV1994" s="154"/>
      <c r="AW1994" s="154"/>
      <c r="AX1994" s="154"/>
      <c r="AY1994" s="154"/>
      <c r="AZ1994" s="154"/>
      <c r="BA1994" s="154"/>
      <c r="BB1994" s="154"/>
      <c r="BC1994" s="154"/>
      <c r="BD1994" s="154"/>
      <c r="BE1994" s="154"/>
      <c r="BF1994" s="154"/>
      <c r="BG1994" s="154"/>
      <c r="BH1994" s="154"/>
      <c r="BI1994" s="154"/>
      <c r="BJ1994" s="154"/>
      <c r="BK1994" s="154"/>
      <c r="BL1994" s="154"/>
      <c r="BM1994" s="154"/>
      <c r="BN1994" s="154"/>
      <c r="BO1994" s="154"/>
      <c r="BP1994" s="154"/>
      <c r="BQ1994" s="154"/>
      <c r="BR1994" s="154"/>
      <c r="BS1994" s="154"/>
      <c r="BT1994" s="154"/>
      <c r="BU1994" s="154"/>
      <c r="BV1994" s="154"/>
      <c r="BW1994" s="154"/>
      <c r="BX1994" s="154"/>
      <c r="BY1994" s="154"/>
      <c r="BZ1994" s="154"/>
      <c r="CA1994" s="154"/>
      <c r="CB1994" s="154"/>
      <c r="CC1994" s="154"/>
      <c r="CD1994" s="154"/>
      <c r="CE1994" s="154"/>
      <c r="CF1994" s="154"/>
      <c r="CG1994" s="154"/>
      <c r="CH1994" s="154"/>
      <c r="CI1994" s="154"/>
      <c r="CJ1994" s="154"/>
      <c r="CK1994" s="154"/>
      <c r="CL1994" s="154"/>
      <c r="CM1994" s="154"/>
      <c r="CN1994" s="154"/>
      <c r="CO1994" s="154"/>
      <c r="CP1994" s="154"/>
      <c r="CQ1994" s="154"/>
      <c r="CR1994" s="154"/>
      <c r="CS1994" s="154"/>
      <c r="CT1994" s="154"/>
      <c r="CU1994" s="154"/>
      <c r="CV1994" s="154"/>
      <c r="CW1994" s="154"/>
      <c r="CX1994" s="154"/>
      <c r="CY1994" s="154"/>
      <c r="CZ1994" s="154"/>
      <c r="DA1994" s="154"/>
      <c r="DB1994" s="154"/>
      <c r="DC1994" s="154"/>
      <c r="DD1994" s="154"/>
      <c r="DE1994" s="154"/>
      <c r="DF1994" s="154"/>
      <c r="DG1994" s="154"/>
      <c r="DH1994" s="154"/>
      <c r="DI1994" s="154"/>
      <c r="DJ1994" s="154"/>
      <c r="DK1994" s="154"/>
      <c r="DL1994" s="154"/>
      <c r="DM1994" s="154"/>
      <c r="DN1994" s="154"/>
      <c r="DO1994" s="154"/>
      <c r="DP1994" s="154"/>
      <c r="DQ1994" s="154"/>
      <c r="DR1994" s="154"/>
      <c r="DS1994" s="154"/>
      <c r="DT1994" s="154"/>
      <c r="DU1994" s="154"/>
      <c r="DV1994" s="154"/>
      <c r="DW1994" s="154"/>
      <c r="DX1994" s="154"/>
      <c r="DY1994" s="154"/>
      <c r="DZ1994" s="154"/>
      <c r="EA1994" s="154"/>
      <c r="EB1994" s="154"/>
      <c r="EC1994" s="154"/>
      <c r="ED1994" s="154"/>
      <c r="EE1994" s="154"/>
      <c r="EF1994" s="154"/>
      <c r="EG1994" s="154"/>
      <c r="EH1994" s="154"/>
      <c r="EI1994" s="154"/>
      <c r="EJ1994" s="154"/>
      <c r="EK1994" s="154"/>
      <c r="EL1994" s="154"/>
      <c r="EM1994" s="154"/>
      <c r="EN1994" s="154"/>
      <c r="EO1994" s="154"/>
      <c r="EP1994" s="154"/>
      <c r="EQ1994" s="154"/>
      <c r="ER1994" s="154"/>
      <c r="ES1994" s="154"/>
      <c r="ET1994" s="154"/>
      <c r="EU1994" s="154"/>
      <c r="EV1994" s="154"/>
    </row>
    <row r="1995" spans="32:152" ht="12.75">
      <c r="AF1995" s="154"/>
      <c r="AG1995" s="154"/>
      <c r="AH1995" s="154"/>
      <c r="AI1995" s="154"/>
      <c r="AJ1995" s="154"/>
      <c r="AK1995" s="154"/>
      <c r="AL1995" s="154"/>
      <c r="AM1995" s="154"/>
      <c r="AN1995" s="154"/>
      <c r="AO1995" s="154"/>
      <c r="AP1995" s="154"/>
      <c r="AQ1995" s="154"/>
      <c r="AR1995" s="154"/>
      <c r="AS1995" s="154"/>
      <c r="AT1995" s="154"/>
      <c r="AU1995" s="154"/>
      <c r="AV1995" s="154"/>
      <c r="AW1995" s="154"/>
      <c r="AX1995" s="154"/>
      <c r="AY1995" s="154"/>
      <c r="AZ1995" s="154"/>
      <c r="BA1995" s="154"/>
      <c r="BB1995" s="154"/>
      <c r="BC1995" s="154"/>
      <c r="BD1995" s="154"/>
      <c r="BE1995" s="154"/>
      <c r="BF1995" s="154"/>
      <c r="BG1995" s="154"/>
      <c r="BH1995" s="154"/>
      <c r="BI1995" s="154"/>
      <c r="BJ1995" s="154"/>
      <c r="BK1995" s="154"/>
      <c r="BL1995" s="154"/>
      <c r="BM1995" s="154"/>
      <c r="BN1995" s="154"/>
      <c r="BO1995" s="154"/>
      <c r="BP1995" s="154"/>
      <c r="BQ1995" s="154"/>
      <c r="BR1995" s="154"/>
      <c r="BS1995" s="154"/>
      <c r="BT1995" s="154"/>
      <c r="BU1995" s="154"/>
      <c r="BV1995" s="154"/>
      <c r="BW1995" s="154"/>
      <c r="BX1995" s="154"/>
      <c r="BY1995" s="154"/>
      <c r="BZ1995" s="154"/>
      <c r="CA1995" s="154"/>
      <c r="CB1995" s="154"/>
      <c r="CC1995" s="154"/>
      <c r="CD1995" s="154"/>
      <c r="CE1995" s="154"/>
      <c r="CF1995" s="154"/>
      <c r="CG1995" s="154"/>
      <c r="CH1995" s="154"/>
      <c r="CI1995" s="154"/>
      <c r="CJ1995" s="154"/>
      <c r="CK1995" s="154"/>
      <c r="CL1995" s="154"/>
      <c r="CM1995" s="154"/>
      <c r="CN1995" s="154"/>
      <c r="CO1995" s="154"/>
      <c r="CP1995" s="154"/>
      <c r="CQ1995" s="154"/>
      <c r="CR1995" s="154"/>
      <c r="CS1995" s="154"/>
      <c r="CT1995" s="154"/>
      <c r="CU1995" s="154"/>
      <c r="CV1995" s="154"/>
      <c r="CW1995" s="154"/>
      <c r="CX1995" s="154"/>
      <c r="CY1995" s="154"/>
      <c r="CZ1995" s="154"/>
      <c r="DA1995" s="154"/>
      <c r="DB1995" s="154"/>
      <c r="DC1995" s="154"/>
      <c r="DD1995" s="154"/>
      <c r="DE1995" s="154"/>
      <c r="DF1995" s="154"/>
      <c r="DG1995" s="154"/>
      <c r="DH1995" s="154"/>
      <c r="DI1995" s="154"/>
      <c r="DJ1995" s="154"/>
      <c r="DK1995" s="154"/>
      <c r="DL1995" s="154"/>
      <c r="DM1995" s="154"/>
      <c r="DN1995" s="154"/>
      <c r="DO1995" s="154"/>
      <c r="DP1995" s="154"/>
      <c r="DQ1995" s="154"/>
      <c r="DR1995" s="154"/>
      <c r="DS1995" s="154"/>
      <c r="DT1995" s="154"/>
      <c r="DU1995" s="154"/>
      <c r="DV1995" s="154"/>
      <c r="DW1995" s="154"/>
      <c r="DX1995" s="154"/>
      <c r="DY1995" s="154"/>
      <c r="DZ1995" s="154"/>
      <c r="EA1995" s="154"/>
      <c r="EB1995" s="154"/>
      <c r="EC1995" s="154"/>
      <c r="ED1995" s="154"/>
      <c r="EE1995" s="154"/>
      <c r="EF1995" s="154"/>
      <c r="EG1995" s="154"/>
      <c r="EH1995" s="154"/>
      <c r="EI1995" s="154"/>
      <c r="EJ1995" s="154"/>
      <c r="EK1995" s="154"/>
      <c r="EL1995" s="154"/>
      <c r="EM1995" s="154"/>
      <c r="EN1995" s="154"/>
      <c r="EO1995" s="154"/>
      <c r="EP1995" s="154"/>
      <c r="EQ1995" s="154"/>
      <c r="ER1995" s="154"/>
      <c r="ES1995" s="154"/>
      <c r="ET1995" s="154"/>
      <c r="EU1995" s="154"/>
      <c r="EV1995" s="154"/>
    </row>
    <row r="1996" spans="32:152" ht="12.75">
      <c r="AF1996" s="154"/>
      <c r="AG1996" s="154"/>
      <c r="AH1996" s="154"/>
      <c r="AI1996" s="154"/>
      <c r="AJ1996" s="154"/>
      <c r="AK1996" s="154"/>
      <c r="AL1996" s="154"/>
      <c r="AM1996" s="154"/>
      <c r="AN1996" s="154"/>
      <c r="AO1996" s="154"/>
      <c r="AP1996" s="154"/>
      <c r="AQ1996" s="154"/>
      <c r="AR1996" s="154"/>
      <c r="AS1996" s="154"/>
      <c r="AT1996" s="154"/>
      <c r="AU1996" s="154"/>
      <c r="AV1996" s="154"/>
      <c r="AW1996" s="154"/>
      <c r="AX1996" s="154"/>
      <c r="AY1996" s="154"/>
      <c r="AZ1996" s="154"/>
      <c r="BA1996" s="154"/>
      <c r="BB1996" s="154"/>
      <c r="BC1996" s="154"/>
      <c r="BD1996" s="154"/>
      <c r="BE1996" s="154"/>
      <c r="BF1996" s="154"/>
      <c r="BG1996" s="154"/>
      <c r="BH1996" s="154"/>
      <c r="BI1996" s="154"/>
      <c r="BJ1996" s="154"/>
      <c r="BK1996" s="154"/>
      <c r="BL1996" s="154"/>
      <c r="BM1996" s="154"/>
      <c r="BN1996" s="154"/>
      <c r="BO1996" s="154"/>
      <c r="BP1996" s="154"/>
      <c r="BQ1996" s="154"/>
      <c r="BR1996" s="154"/>
      <c r="BS1996" s="154"/>
      <c r="BT1996" s="154"/>
      <c r="BU1996" s="154"/>
      <c r="BV1996" s="154"/>
      <c r="BW1996" s="154"/>
      <c r="BX1996" s="154"/>
      <c r="BY1996" s="154"/>
      <c r="BZ1996" s="154"/>
      <c r="CA1996" s="154"/>
      <c r="CB1996" s="154"/>
      <c r="CC1996" s="154"/>
      <c r="CD1996" s="154"/>
      <c r="CE1996" s="154"/>
      <c r="CF1996" s="154"/>
      <c r="CG1996" s="154"/>
      <c r="CH1996" s="154"/>
      <c r="CI1996" s="154"/>
      <c r="CJ1996" s="154"/>
      <c r="CK1996" s="154"/>
      <c r="CL1996" s="154"/>
      <c r="CM1996" s="154"/>
      <c r="CN1996" s="154"/>
      <c r="CO1996" s="154"/>
      <c r="CP1996" s="154"/>
      <c r="CQ1996" s="154"/>
      <c r="CR1996" s="154"/>
      <c r="CS1996" s="154"/>
      <c r="CT1996" s="154"/>
      <c r="CU1996" s="154"/>
      <c r="CV1996" s="154"/>
      <c r="CW1996" s="154"/>
      <c r="CX1996" s="154"/>
      <c r="CY1996" s="154"/>
      <c r="CZ1996" s="154"/>
      <c r="DA1996" s="154"/>
      <c r="DB1996" s="154"/>
      <c r="DC1996" s="154"/>
      <c r="DD1996" s="154"/>
      <c r="DE1996" s="154"/>
      <c r="DF1996" s="154"/>
      <c r="DG1996" s="154"/>
      <c r="DH1996" s="154"/>
      <c r="DI1996" s="154"/>
      <c r="DJ1996" s="154"/>
      <c r="DK1996" s="154"/>
      <c r="DL1996" s="154"/>
      <c r="DM1996" s="154"/>
      <c r="DN1996" s="154"/>
      <c r="DO1996" s="154"/>
      <c r="DP1996" s="154"/>
      <c r="DQ1996" s="154"/>
      <c r="DR1996" s="154"/>
      <c r="DS1996" s="154"/>
      <c r="DT1996" s="154"/>
      <c r="DU1996" s="154"/>
      <c r="DV1996" s="154"/>
      <c r="DW1996" s="154"/>
      <c r="DX1996" s="154"/>
      <c r="DY1996" s="154"/>
      <c r="DZ1996" s="154"/>
      <c r="EA1996" s="154"/>
      <c r="EB1996" s="154"/>
      <c r="EC1996" s="154"/>
      <c r="ED1996" s="154"/>
      <c r="EE1996" s="154"/>
      <c r="EF1996" s="154"/>
      <c r="EG1996" s="154"/>
      <c r="EH1996" s="154"/>
      <c r="EI1996" s="154"/>
      <c r="EJ1996" s="154"/>
      <c r="EK1996" s="154"/>
      <c r="EL1996" s="154"/>
      <c r="EM1996" s="154"/>
      <c r="EN1996" s="154"/>
      <c r="EO1996" s="154"/>
      <c r="EP1996" s="154"/>
      <c r="EQ1996" s="154"/>
      <c r="ER1996" s="154"/>
      <c r="ES1996" s="154"/>
      <c r="ET1996" s="154"/>
      <c r="EU1996" s="154"/>
      <c r="EV1996" s="154"/>
    </row>
    <row r="1997" spans="32:152" ht="12.75">
      <c r="AF1997" s="154"/>
      <c r="AG1997" s="154"/>
      <c r="AH1997" s="154"/>
      <c r="AI1997" s="154"/>
      <c r="AJ1997" s="154"/>
      <c r="AK1997" s="154"/>
      <c r="AL1997" s="154"/>
      <c r="AM1997" s="154"/>
      <c r="AN1997" s="154"/>
      <c r="AO1997" s="154"/>
      <c r="AP1997" s="154"/>
      <c r="AQ1997" s="154"/>
      <c r="AR1997" s="154"/>
      <c r="AS1997" s="154"/>
      <c r="AT1997" s="154"/>
      <c r="AU1997" s="154"/>
      <c r="AV1997" s="154"/>
      <c r="AW1997" s="154"/>
      <c r="AX1997" s="154"/>
      <c r="AY1997" s="154"/>
      <c r="AZ1997" s="154"/>
      <c r="BA1997" s="154"/>
      <c r="BB1997" s="154"/>
      <c r="BC1997" s="154"/>
      <c r="BD1997" s="154"/>
      <c r="BE1997" s="154"/>
      <c r="BF1997" s="154"/>
      <c r="BG1997" s="154"/>
      <c r="BH1997" s="154"/>
      <c r="BI1997" s="154"/>
      <c r="BJ1997" s="154"/>
      <c r="BK1997" s="154"/>
      <c r="BL1997" s="154"/>
      <c r="BM1997" s="154"/>
      <c r="BN1997" s="154"/>
      <c r="BO1997" s="154"/>
      <c r="BP1997" s="154"/>
      <c r="BQ1997" s="154"/>
      <c r="BR1997" s="154"/>
      <c r="BS1997" s="154"/>
      <c r="BT1997" s="154"/>
      <c r="BU1997" s="154"/>
      <c r="BV1997" s="154"/>
      <c r="BW1997" s="154"/>
      <c r="BX1997" s="154"/>
      <c r="BY1997" s="154"/>
      <c r="BZ1997" s="154"/>
      <c r="CA1997" s="154"/>
      <c r="CB1997" s="154"/>
      <c r="CC1997" s="154"/>
      <c r="CD1997" s="154"/>
      <c r="CE1997" s="154"/>
      <c r="CF1997" s="154"/>
      <c r="CG1997" s="154"/>
      <c r="CH1997" s="154"/>
      <c r="CI1997" s="154"/>
      <c r="CJ1997" s="154"/>
      <c r="CK1997" s="154"/>
      <c r="CL1997" s="154"/>
      <c r="CM1997" s="154"/>
      <c r="CN1997" s="154"/>
      <c r="CO1997" s="154"/>
      <c r="CP1997" s="154"/>
      <c r="CQ1997" s="154"/>
      <c r="CR1997" s="154"/>
      <c r="CS1997" s="154"/>
      <c r="CT1997" s="154"/>
      <c r="CU1997" s="154"/>
      <c r="CV1997" s="154"/>
      <c r="CW1997" s="154"/>
      <c r="CX1997" s="154"/>
      <c r="CY1997" s="154"/>
      <c r="CZ1997" s="154"/>
      <c r="DA1997" s="154"/>
      <c r="DB1997" s="154"/>
      <c r="DC1997" s="154"/>
      <c r="DD1997" s="154"/>
      <c r="DE1997" s="154"/>
      <c r="DF1997" s="154"/>
      <c r="DG1997" s="154"/>
      <c r="DH1997" s="154"/>
      <c r="DI1997" s="154"/>
      <c r="DJ1997" s="154"/>
      <c r="DK1997" s="154"/>
      <c r="DL1997" s="154"/>
      <c r="DM1997" s="154"/>
      <c r="DN1997" s="154"/>
      <c r="DO1997" s="154"/>
      <c r="DP1997" s="154"/>
      <c r="DQ1997" s="154"/>
      <c r="DR1997" s="154"/>
      <c r="DS1997" s="154"/>
      <c r="DT1997" s="154"/>
      <c r="DU1997" s="154"/>
      <c r="DV1997" s="154"/>
      <c r="DW1997" s="154"/>
      <c r="DX1997" s="154"/>
      <c r="DY1997" s="154"/>
      <c r="DZ1997" s="154"/>
      <c r="EA1997" s="154"/>
      <c r="EB1997" s="154"/>
      <c r="EC1997" s="154"/>
      <c r="ED1997" s="154"/>
      <c r="EE1997" s="154"/>
      <c r="EF1997" s="154"/>
      <c r="EG1997" s="154"/>
      <c r="EH1997" s="154"/>
      <c r="EI1997" s="154"/>
      <c r="EJ1997" s="154"/>
      <c r="EK1997" s="154"/>
      <c r="EL1997" s="154"/>
      <c r="EM1997" s="154"/>
      <c r="EN1997" s="154"/>
      <c r="EO1997" s="154"/>
      <c r="EP1997" s="154"/>
      <c r="EQ1997" s="154"/>
      <c r="ER1997" s="154"/>
      <c r="ES1997" s="154"/>
      <c r="ET1997" s="154"/>
      <c r="EU1997" s="154"/>
      <c r="EV1997" s="154"/>
    </row>
    <row r="1998" spans="32:152" ht="12.75">
      <c r="AF1998" s="154"/>
      <c r="AG1998" s="154"/>
      <c r="AH1998" s="154"/>
      <c r="AI1998" s="154"/>
      <c r="AJ1998" s="154"/>
      <c r="AK1998" s="154"/>
      <c r="AL1998" s="154"/>
      <c r="AM1998" s="154"/>
      <c r="AN1998" s="154"/>
      <c r="AO1998" s="154"/>
      <c r="AP1998" s="154"/>
      <c r="AQ1998" s="154"/>
      <c r="AR1998" s="154"/>
      <c r="AS1998" s="154"/>
      <c r="AT1998" s="154"/>
      <c r="AU1998" s="154"/>
      <c r="AV1998" s="154"/>
      <c r="AW1998" s="154"/>
      <c r="AX1998" s="154"/>
      <c r="AY1998" s="154"/>
      <c r="AZ1998" s="154"/>
      <c r="BA1998" s="154"/>
      <c r="BB1998" s="154"/>
      <c r="BC1998" s="154"/>
      <c r="BD1998" s="154"/>
      <c r="BE1998" s="154"/>
      <c r="BF1998" s="154"/>
      <c r="BG1998" s="154"/>
      <c r="BH1998" s="154"/>
      <c r="BI1998" s="154"/>
      <c r="BJ1998" s="154"/>
      <c r="BK1998" s="154"/>
      <c r="BL1998" s="154"/>
      <c r="BM1998" s="154"/>
      <c r="BN1998" s="154"/>
      <c r="BO1998" s="154"/>
      <c r="BP1998" s="154"/>
      <c r="BQ1998" s="154"/>
      <c r="BR1998" s="154"/>
      <c r="BS1998" s="154"/>
      <c r="BT1998" s="154"/>
      <c r="BU1998" s="154"/>
      <c r="BV1998" s="154"/>
      <c r="BW1998" s="154"/>
      <c r="BX1998" s="154"/>
      <c r="BY1998" s="154"/>
      <c r="BZ1998" s="154"/>
      <c r="CA1998" s="154"/>
      <c r="CB1998" s="154"/>
      <c r="CC1998" s="154"/>
      <c r="CD1998" s="154"/>
      <c r="CE1998" s="154"/>
      <c r="CF1998" s="154"/>
      <c r="CG1998" s="154"/>
      <c r="CH1998" s="154"/>
      <c r="CI1998" s="154"/>
      <c r="CJ1998" s="154"/>
      <c r="CK1998" s="154"/>
      <c r="CL1998" s="154"/>
      <c r="CM1998" s="154"/>
      <c r="CN1998" s="154"/>
      <c r="CO1998" s="154"/>
      <c r="CP1998" s="154"/>
      <c r="CQ1998" s="154"/>
      <c r="CR1998" s="154"/>
      <c r="CS1998" s="154"/>
      <c r="CT1998" s="154"/>
      <c r="CU1998" s="154"/>
      <c r="CV1998" s="154"/>
      <c r="CW1998" s="154"/>
      <c r="CX1998" s="154"/>
      <c r="CY1998" s="154"/>
      <c r="CZ1998" s="154"/>
      <c r="DA1998" s="154"/>
      <c r="DB1998" s="154"/>
      <c r="DC1998" s="154"/>
      <c r="DD1998" s="154"/>
      <c r="DE1998" s="154"/>
      <c r="DF1998" s="154"/>
      <c r="DG1998" s="154"/>
      <c r="DH1998" s="154"/>
      <c r="DI1998" s="154"/>
      <c r="DJ1998" s="154"/>
      <c r="DK1998" s="154"/>
      <c r="DL1998" s="154"/>
      <c r="DM1998" s="154"/>
      <c r="DN1998" s="154"/>
      <c r="DO1998" s="154"/>
      <c r="DP1998" s="154"/>
      <c r="DQ1998" s="154"/>
      <c r="DR1998" s="154"/>
      <c r="DS1998" s="154"/>
      <c r="DT1998" s="154"/>
      <c r="DU1998" s="154"/>
      <c r="DV1998" s="154"/>
      <c r="DW1998" s="154"/>
      <c r="DX1998" s="154"/>
      <c r="DY1998" s="154"/>
      <c r="DZ1998" s="154"/>
      <c r="EA1998" s="154"/>
      <c r="EB1998" s="154"/>
      <c r="EC1998" s="154"/>
      <c r="ED1998" s="154"/>
      <c r="EE1998" s="154"/>
      <c r="EF1998" s="154"/>
      <c r="EG1998" s="154"/>
      <c r="EH1998" s="154"/>
      <c r="EI1998" s="154"/>
      <c r="EJ1998" s="154"/>
      <c r="EK1998" s="154"/>
      <c r="EL1998" s="154"/>
      <c r="EM1998" s="154"/>
      <c r="EN1998" s="154"/>
      <c r="EO1998" s="154"/>
      <c r="EP1998" s="154"/>
      <c r="EQ1998" s="154"/>
      <c r="ER1998" s="154"/>
      <c r="ES1998" s="154"/>
      <c r="ET1998" s="154"/>
      <c r="EU1998" s="154"/>
      <c r="EV1998" s="154"/>
    </row>
    <row r="1999" spans="32:152" ht="12.75">
      <c r="AF1999" s="154"/>
      <c r="AG1999" s="154"/>
      <c r="AH1999" s="154"/>
      <c r="AI1999" s="154"/>
      <c r="AJ1999" s="154"/>
      <c r="AK1999" s="154"/>
      <c r="AL1999" s="154"/>
      <c r="AM1999" s="154"/>
      <c r="AN1999" s="154"/>
      <c r="AO1999" s="154"/>
      <c r="AP1999" s="154"/>
      <c r="AQ1999" s="154"/>
      <c r="AR1999" s="154"/>
      <c r="AS1999" s="154"/>
      <c r="AT1999" s="154"/>
      <c r="AU1999" s="154"/>
      <c r="AV1999" s="154"/>
      <c r="AW1999" s="154"/>
      <c r="AX1999" s="154"/>
      <c r="AY1999" s="154"/>
      <c r="AZ1999" s="154"/>
      <c r="BA1999" s="154"/>
      <c r="BB1999" s="154"/>
      <c r="BC1999" s="154"/>
      <c r="BD1999" s="154"/>
      <c r="BE1999" s="154"/>
      <c r="BF1999" s="154"/>
      <c r="BG1999" s="154"/>
      <c r="BH1999" s="154"/>
      <c r="BI1999" s="154"/>
      <c r="BJ1999" s="154"/>
      <c r="BK1999" s="154"/>
      <c r="BL1999" s="154"/>
      <c r="BM1999" s="154"/>
      <c r="BN1999" s="154"/>
      <c r="BO1999" s="154"/>
      <c r="BP1999" s="154"/>
      <c r="BQ1999" s="154"/>
      <c r="BR1999" s="154"/>
      <c r="BS1999" s="154"/>
      <c r="BT1999" s="154"/>
      <c r="BU1999" s="154"/>
      <c r="BV1999" s="154"/>
      <c r="BW1999" s="154"/>
      <c r="BX1999" s="154"/>
      <c r="BY1999" s="154"/>
      <c r="BZ1999" s="154"/>
      <c r="CA1999" s="154"/>
      <c r="CB1999" s="154"/>
      <c r="CC1999" s="154"/>
      <c r="CD1999" s="154"/>
      <c r="CE1999" s="154"/>
      <c r="CF1999" s="154"/>
      <c r="CG1999" s="154"/>
      <c r="CH1999" s="154"/>
      <c r="CI1999" s="154"/>
      <c r="CJ1999" s="154"/>
      <c r="CK1999" s="154"/>
      <c r="CL1999" s="154"/>
      <c r="CM1999" s="154"/>
      <c r="CN1999" s="154"/>
      <c r="CO1999" s="154"/>
      <c r="CP1999" s="154"/>
      <c r="CQ1999" s="154"/>
      <c r="CR1999" s="154"/>
      <c r="CS1999" s="154"/>
      <c r="CT1999" s="154"/>
      <c r="CU1999" s="154"/>
      <c r="CV1999" s="154"/>
      <c r="CW1999" s="154"/>
      <c r="CX1999" s="154"/>
      <c r="CY1999" s="154"/>
      <c r="CZ1999" s="154"/>
      <c r="DA1999" s="154"/>
      <c r="DB1999" s="154"/>
      <c r="DC1999" s="154"/>
      <c r="DD1999" s="154"/>
      <c r="DE1999" s="154"/>
      <c r="DF1999" s="154"/>
      <c r="DG1999" s="154"/>
      <c r="DH1999" s="154"/>
      <c r="DI1999" s="154"/>
      <c r="DJ1999" s="154"/>
      <c r="DK1999" s="154"/>
      <c r="DL1999" s="154"/>
      <c r="DM1999" s="154"/>
      <c r="DN1999" s="154"/>
      <c r="DO1999" s="154"/>
      <c r="DP1999" s="154"/>
      <c r="DQ1999" s="154"/>
      <c r="DR1999" s="154"/>
      <c r="DS1999" s="154"/>
      <c r="DT1999" s="154"/>
      <c r="DU1999" s="154"/>
      <c r="DV1999" s="154"/>
      <c r="DW1999" s="154"/>
      <c r="DX1999" s="154"/>
      <c r="DY1999" s="154"/>
      <c r="DZ1999" s="154"/>
      <c r="EA1999" s="154"/>
      <c r="EB1999" s="154"/>
      <c r="EC1999" s="154"/>
      <c r="ED1999" s="154"/>
      <c r="EE1999" s="154"/>
      <c r="EF1999" s="154"/>
      <c r="EG1999" s="154"/>
      <c r="EH1999" s="154"/>
      <c r="EI1999" s="154"/>
      <c r="EJ1999" s="154"/>
      <c r="EK1999" s="154"/>
      <c r="EL1999" s="154"/>
      <c r="EM1999" s="154"/>
      <c r="EN1999" s="154"/>
      <c r="EO1999" s="154"/>
      <c r="EP1999" s="154"/>
      <c r="EQ1999" s="154"/>
      <c r="ER1999" s="154"/>
      <c r="ES1999" s="154"/>
      <c r="ET1999" s="154"/>
      <c r="EU1999" s="154"/>
      <c r="EV1999" s="154"/>
    </row>
    <row r="2000" spans="32:152" ht="12.75">
      <c r="AF2000" s="154"/>
      <c r="AG2000" s="154"/>
      <c r="AH2000" s="154"/>
      <c r="AI2000" s="154"/>
      <c r="AJ2000" s="154"/>
      <c r="AK2000" s="154"/>
      <c r="AL2000" s="154"/>
      <c r="AM2000" s="154"/>
      <c r="AN2000" s="154"/>
      <c r="AO2000" s="154"/>
      <c r="AP2000" s="154"/>
      <c r="AQ2000" s="154"/>
      <c r="AR2000" s="154"/>
      <c r="AS2000" s="154"/>
      <c r="AT2000" s="154"/>
      <c r="AU2000" s="154"/>
      <c r="AV2000" s="154"/>
      <c r="AW2000" s="154"/>
      <c r="AX2000" s="154"/>
      <c r="AY2000" s="154"/>
      <c r="AZ2000" s="154"/>
      <c r="BA2000" s="154"/>
      <c r="BB2000" s="154"/>
      <c r="BC2000" s="154"/>
      <c r="BD2000" s="154"/>
      <c r="BE2000" s="154"/>
      <c r="BF2000" s="154"/>
      <c r="BG2000" s="154"/>
      <c r="BH2000" s="154"/>
      <c r="BI2000" s="154"/>
      <c r="BJ2000" s="154"/>
      <c r="BK2000" s="154"/>
      <c r="BL2000" s="154"/>
      <c r="BM2000" s="154"/>
      <c r="BN2000" s="154"/>
      <c r="BO2000" s="154"/>
      <c r="BP2000" s="154"/>
      <c r="BQ2000" s="154"/>
      <c r="BR2000" s="154"/>
      <c r="BS2000" s="154"/>
      <c r="BT2000" s="154"/>
      <c r="BU2000" s="154"/>
      <c r="BV2000" s="154"/>
      <c r="BW2000" s="154"/>
      <c r="BX2000" s="154"/>
      <c r="BY2000" s="154"/>
      <c r="BZ2000" s="154"/>
      <c r="CA2000" s="154"/>
      <c r="CB2000" s="154"/>
      <c r="CC2000" s="154"/>
      <c r="CD2000" s="154"/>
      <c r="CE2000" s="154"/>
      <c r="CF2000" s="154"/>
      <c r="CG2000" s="154"/>
      <c r="CH2000" s="154"/>
      <c r="CI2000" s="154"/>
      <c r="CJ2000" s="154"/>
      <c r="CK2000" s="154"/>
      <c r="CL2000" s="154"/>
      <c r="CM2000" s="154"/>
      <c r="CN2000" s="154"/>
      <c r="CO2000" s="154"/>
      <c r="CP2000" s="154"/>
      <c r="CQ2000" s="154"/>
      <c r="CR2000" s="154"/>
      <c r="CS2000" s="154"/>
      <c r="CT2000" s="154"/>
      <c r="CU2000" s="154"/>
      <c r="CV2000" s="154"/>
      <c r="CW2000" s="154"/>
      <c r="CX2000" s="154"/>
      <c r="CY2000" s="154"/>
      <c r="CZ2000" s="154"/>
      <c r="DA2000" s="154"/>
      <c r="DB2000" s="154"/>
      <c r="DC2000" s="154"/>
      <c r="DD2000" s="154"/>
      <c r="DE2000" s="154"/>
      <c r="DF2000" s="154"/>
      <c r="DG2000" s="154"/>
      <c r="DH2000" s="154"/>
      <c r="DI2000" s="154"/>
      <c r="DJ2000" s="154"/>
      <c r="DK2000" s="154"/>
      <c r="DL2000" s="154"/>
      <c r="DM2000" s="154"/>
      <c r="DN2000" s="154"/>
      <c r="DO2000" s="154"/>
      <c r="DP2000" s="154"/>
      <c r="DQ2000" s="154"/>
      <c r="DR2000" s="154"/>
      <c r="DS2000" s="154"/>
      <c r="DT2000" s="154"/>
      <c r="DU2000" s="154"/>
      <c r="DV2000" s="154"/>
      <c r="DW2000" s="154"/>
      <c r="DX2000" s="154"/>
      <c r="DY2000" s="154"/>
      <c r="DZ2000" s="154"/>
      <c r="EA2000" s="154"/>
      <c r="EB2000" s="154"/>
      <c r="EC2000" s="154"/>
      <c r="ED2000" s="154"/>
      <c r="EE2000" s="154"/>
      <c r="EF2000" s="154"/>
      <c r="EG2000" s="154"/>
      <c r="EH2000" s="154"/>
      <c r="EI2000" s="154"/>
      <c r="EJ2000" s="154"/>
      <c r="EK2000" s="154"/>
      <c r="EL2000" s="154"/>
      <c r="EM2000" s="154"/>
      <c r="EN2000" s="154"/>
      <c r="EO2000" s="154"/>
      <c r="EP2000" s="154"/>
      <c r="EQ2000" s="154"/>
      <c r="ER2000" s="154"/>
      <c r="ES2000" s="154"/>
      <c r="ET2000" s="154"/>
      <c r="EU2000" s="154"/>
      <c r="EV2000" s="154"/>
    </row>
    <row r="2001" spans="32:152" ht="12.75">
      <c r="AF2001" s="154"/>
      <c r="AG2001" s="154"/>
      <c r="AH2001" s="154"/>
      <c r="AI2001" s="154"/>
      <c r="AJ2001" s="154"/>
      <c r="AK2001" s="154"/>
      <c r="AL2001" s="154"/>
      <c r="AM2001" s="154"/>
      <c r="AN2001" s="154"/>
      <c r="AO2001" s="154"/>
      <c r="AP2001" s="154"/>
      <c r="AQ2001" s="154"/>
      <c r="AR2001" s="154"/>
      <c r="AS2001" s="154"/>
      <c r="AT2001" s="154"/>
      <c r="AU2001" s="154"/>
      <c r="AV2001" s="154"/>
      <c r="AW2001" s="154"/>
      <c r="AX2001" s="154"/>
      <c r="AY2001" s="154"/>
      <c r="AZ2001" s="154"/>
      <c r="BA2001" s="154"/>
      <c r="BB2001" s="154"/>
      <c r="BC2001" s="154"/>
      <c r="BD2001" s="154"/>
      <c r="BE2001" s="154"/>
      <c r="BF2001" s="154"/>
      <c r="BG2001" s="154"/>
      <c r="BH2001" s="154"/>
      <c r="BI2001" s="154"/>
      <c r="BJ2001" s="154"/>
      <c r="BK2001" s="154"/>
      <c r="BL2001" s="154"/>
      <c r="BM2001" s="154"/>
      <c r="BN2001" s="154"/>
      <c r="BO2001" s="154"/>
      <c r="BP2001" s="154"/>
      <c r="BQ2001" s="154"/>
      <c r="BR2001" s="154"/>
      <c r="BS2001" s="154"/>
      <c r="BT2001" s="154"/>
      <c r="BU2001" s="154"/>
      <c r="BV2001" s="154"/>
      <c r="BW2001" s="154"/>
      <c r="BX2001" s="154"/>
      <c r="BY2001" s="154"/>
      <c r="BZ2001" s="154"/>
      <c r="CA2001" s="154"/>
      <c r="CB2001" s="154"/>
      <c r="CC2001" s="154"/>
      <c r="CD2001" s="154"/>
      <c r="CE2001" s="154"/>
      <c r="CF2001" s="154"/>
      <c r="CG2001" s="154"/>
      <c r="CH2001" s="154"/>
      <c r="CI2001" s="154"/>
      <c r="CJ2001" s="154"/>
      <c r="CK2001" s="154"/>
      <c r="CL2001" s="154"/>
      <c r="CM2001" s="154"/>
      <c r="CN2001" s="154"/>
      <c r="CO2001" s="154"/>
      <c r="CP2001" s="154"/>
      <c r="CQ2001" s="154"/>
      <c r="CR2001" s="154"/>
      <c r="CS2001" s="154"/>
      <c r="CT2001" s="154"/>
      <c r="CU2001" s="154"/>
      <c r="CV2001" s="154"/>
      <c r="CW2001" s="154"/>
      <c r="CX2001" s="154"/>
      <c r="CY2001" s="154"/>
      <c r="CZ2001" s="154"/>
      <c r="DA2001" s="154"/>
      <c r="DB2001" s="154"/>
      <c r="DC2001" s="154"/>
      <c r="DD2001" s="154"/>
      <c r="DE2001" s="154"/>
      <c r="DF2001" s="154"/>
      <c r="DG2001" s="154"/>
      <c r="DH2001" s="154"/>
      <c r="DI2001" s="154"/>
      <c r="DJ2001" s="154"/>
      <c r="DK2001" s="154"/>
      <c r="DL2001" s="154"/>
      <c r="DM2001" s="154"/>
      <c r="DN2001" s="154"/>
      <c r="DO2001" s="154"/>
      <c r="DP2001" s="154"/>
      <c r="DQ2001" s="154"/>
      <c r="DR2001" s="154"/>
      <c r="DS2001" s="154"/>
      <c r="DT2001" s="154"/>
      <c r="DU2001" s="154"/>
      <c r="DV2001" s="154"/>
      <c r="DW2001" s="154"/>
      <c r="DX2001" s="154"/>
      <c r="DY2001" s="154"/>
      <c r="DZ2001" s="154"/>
      <c r="EA2001" s="154"/>
      <c r="EB2001" s="154"/>
      <c r="EC2001" s="154"/>
      <c r="ED2001" s="154"/>
      <c r="EE2001" s="154"/>
      <c r="EF2001" s="154"/>
      <c r="EG2001" s="154"/>
      <c r="EH2001" s="154"/>
      <c r="EI2001" s="154"/>
      <c r="EJ2001" s="154"/>
      <c r="EK2001" s="154"/>
      <c r="EL2001" s="154"/>
      <c r="EM2001" s="154"/>
      <c r="EN2001" s="154"/>
      <c r="EO2001" s="154"/>
      <c r="EP2001" s="154"/>
      <c r="EQ2001" s="154"/>
      <c r="ER2001" s="154"/>
      <c r="ES2001" s="154"/>
      <c r="ET2001" s="154"/>
      <c r="EU2001" s="154"/>
      <c r="EV2001" s="154"/>
    </row>
    <row r="2002" spans="32:152" ht="12.75">
      <c r="AF2002" s="154"/>
      <c r="AG2002" s="154"/>
      <c r="AH2002" s="154"/>
      <c r="AI2002" s="154"/>
      <c r="AJ2002" s="154"/>
      <c r="AK2002" s="154"/>
      <c r="AL2002" s="154"/>
      <c r="AM2002" s="154"/>
      <c r="AN2002" s="154"/>
      <c r="AO2002" s="154"/>
      <c r="AP2002" s="154"/>
      <c r="AQ2002" s="154"/>
      <c r="AR2002" s="154"/>
      <c r="AS2002" s="154"/>
      <c r="AT2002" s="154"/>
      <c r="AU2002" s="154"/>
      <c r="AV2002" s="154"/>
      <c r="AW2002" s="154"/>
      <c r="AX2002" s="154"/>
      <c r="AY2002" s="154"/>
      <c r="AZ2002" s="154"/>
      <c r="BA2002" s="154"/>
      <c r="BB2002" s="154"/>
      <c r="BC2002" s="154"/>
      <c r="BD2002" s="154"/>
      <c r="BE2002" s="154"/>
      <c r="BF2002" s="154"/>
      <c r="BG2002" s="154"/>
      <c r="BH2002" s="154"/>
      <c r="BI2002" s="154"/>
      <c r="BJ2002" s="154"/>
      <c r="BK2002" s="154"/>
      <c r="BL2002" s="154"/>
      <c r="BM2002" s="154"/>
      <c r="BN2002" s="154"/>
      <c r="BO2002" s="154"/>
      <c r="BP2002" s="154"/>
      <c r="BQ2002" s="154"/>
      <c r="BR2002" s="154"/>
      <c r="BS2002" s="154"/>
      <c r="BT2002" s="154"/>
      <c r="BU2002" s="154"/>
      <c r="BV2002" s="154"/>
      <c r="BW2002" s="154"/>
      <c r="BX2002" s="154"/>
      <c r="BY2002" s="154"/>
      <c r="BZ2002" s="154"/>
      <c r="CA2002" s="154"/>
      <c r="CB2002" s="154"/>
      <c r="CC2002" s="154"/>
      <c r="CD2002" s="154"/>
      <c r="CE2002" s="154"/>
      <c r="CF2002" s="154"/>
      <c r="CG2002" s="154"/>
      <c r="CH2002" s="154"/>
      <c r="CI2002" s="154"/>
      <c r="CJ2002" s="154"/>
      <c r="CK2002" s="154"/>
      <c r="CL2002" s="154"/>
      <c r="CM2002" s="154"/>
      <c r="CN2002" s="154"/>
      <c r="CO2002" s="154"/>
      <c r="CP2002" s="154"/>
      <c r="CQ2002" s="154"/>
      <c r="CR2002" s="154"/>
      <c r="CS2002" s="154"/>
      <c r="CT2002" s="154"/>
      <c r="CU2002" s="154"/>
      <c r="CV2002" s="154"/>
      <c r="CW2002" s="154"/>
      <c r="CX2002" s="154"/>
      <c r="CY2002" s="154"/>
      <c r="CZ2002" s="154"/>
      <c r="DA2002" s="154"/>
      <c r="DB2002" s="154"/>
      <c r="DC2002" s="154"/>
      <c r="DD2002" s="154"/>
      <c r="DE2002" s="154"/>
      <c r="DF2002" s="154"/>
      <c r="DG2002" s="154"/>
      <c r="DH2002" s="154"/>
      <c r="DI2002" s="154"/>
      <c r="DJ2002" s="154"/>
      <c r="DK2002" s="154"/>
      <c r="DL2002" s="154"/>
      <c r="DM2002" s="154"/>
      <c r="DN2002" s="154"/>
      <c r="DO2002" s="154"/>
      <c r="DP2002" s="154"/>
      <c r="DQ2002" s="154"/>
      <c r="DR2002" s="154"/>
      <c r="DS2002" s="154"/>
      <c r="DT2002" s="154"/>
      <c r="DU2002" s="154"/>
      <c r="DV2002" s="154"/>
      <c r="DW2002" s="154"/>
      <c r="DX2002" s="154"/>
      <c r="DY2002" s="154"/>
      <c r="DZ2002" s="154"/>
      <c r="EA2002" s="154"/>
      <c r="EB2002" s="154"/>
      <c r="EC2002" s="154"/>
      <c r="ED2002" s="154"/>
      <c r="EE2002" s="154"/>
      <c r="EF2002" s="154"/>
      <c r="EG2002" s="154"/>
      <c r="EH2002" s="154"/>
      <c r="EI2002" s="154"/>
      <c r="EJ2002" s="154"/>
      <c r="EK2002" s="154"/>
      <c r="EL2002" s="154"/>
      <c r="EM2002" s="154"/>
      <c r="EN2002" s="154"/>
      <c r="EO2002" s="154"/>
      <c r="EP2002" s="154"/>
      <c r="EQ2002" s="154"/>
      <c r="ER2002" s="154"/>
      <c r="ES2002" s="154"/>
      <c r="ET2002" s="154"/>
      <c r="EU2002" s="154"/>
      <c r="EV2002" s="154"/>
    </row>
    <row r="2003" spans="32:152" ht="12.75">
      <c r="AF2003" s="154"/>
      <c r="AG2003" s="154"/>
      <c r="AH2003" s="154"/>
      <c r="AI2003" s="154"/>
      <c r="AJ2003" s="154"/>
      <c r="AK2003" s="154"/>
      <c r="AL2003" s="154"/>
      <c r="AM2003" s="154"/>
      <c r="AN2003" s="154"/>
      <c r="AO2003" s="154"/>
      <c r="AP2003" s="154"/>
      <c r="AQ2003" s="154"/>
      <c r="AR2003" s="154"/>
      <c r="AS2003" s="154"/>
      <c r="AT2003" s="154"/>
      <c r="AU2003" s="154"/>
      <c r="AV2003" s="154"/>
      <c r="AW2003" s="154"/>
      <c r="AX2003" s="154"/>
      <c r="AY2003" s="154"/>
      <c r="AZ2003" s="154"/>
      <c r="BA2003" s="154"/>
      <c r="BB2003" s="154"/>
      <c r="BC2003" s="154"/>
      <c r="BD2003" s="154"/>
      <c r="BE2003" s="154"/>
      <c r="BF2003" s="154"/>
      <c r="BG2003" s="154"/>
      <c r="BH2003" s="154"/>
      <c r="BI2003" s="154"/>
      <c r="BJ2003" s="154"/>
      <c r="BK2003" s="154"/>
      <c r="BL2003" s="154"/>
      <c r="BM2003" s="154"/>
      <c r="BN2003" s="154"/>
      <c r="BO2003" s="154"/>
      <c r="BP2003" s="154"/>
      <c r="BQ2003" s="154"/>
      <c r="BR2003" s="154"/>
      <c r="BS2003" s="154"/>
      <c r="BT2003" s="154"/>
      <c r="BU2003" s="154"/>
      <c r="BV2003" s="154"/>
      <c r="BW2003" s="154"/>
      <c r="BX2003" s="154"/>
      <c r="BY2003" s="154"/>
      <c r="BZ2003" s="154"/>
      <c r="CA2003" s="154"/>
      <c r="CB2003" s="154"/>
      <c r="CC2003" s="154"/>
      <c r="CD2003" s="154"/>
      <c r="CE2003" s="154"/>
      <c r="CF2003" s="154"/>
      <c r="CG2003" s="154"/>
      <c r="CH2003" s="154"/>
      <c r="CI2003" s="154"/>
      <c r="CJ2003" s="154"/>
      <c r="CK2003" s="154"/>
      <c r="CL2003" s="154"/>
      <c r="CM2003" s="154"/>
      <c r="CN2003" s="154"/>
      <c r="CO2003" s="154"/>
      <c r="CP2003" s="154"/>
      <c r="CQ2003" s="154"/>
      <c r="CR2003" s="154"/>
      <c r="CS2003" s="154"/>
      <c r="CT2003" s="154"/>
      <c r="CU2003" s="154"/>
      <c r="CV2003" s="154"/>
      <c r="CW2003" s="154"/>
      <c r="CX2003" s="154"/>
      <c r="CY2003" s="154"/>
      <c r="CZ2003" s="154"/>
      <c r="DA2003" s="154"/>
      <c r="DB2003" s="154"/>
      <c r="DC2003" s="154"/>
      <c r="DD2003" s="154"/>
      <c r="DE2003" s="154"/>
      <c r="DF2003" s="154"/>
      <c r="DG2003" s="154"/>
      <c r="DH2003" s="154"/>
      <c r="DI2003" s="154"/>
      <c r="DJ2003" s="154"/>
      <c r="DK2003" s="154"/>
      <c r="DL2003" s="154"/>
      <c r="DM2003" s="154"/>
      <c r="DN2003" s="154"/>
      <c r="DO2003" s="154"/>
      <c r="DP2003" s="154"/>
      <c r="DQ2003" s="154"/>
      <c r="DR2003" s="154"/>
      <c r="DS2003" s="154"/>
      <c r="DT2003" s="154"/>
      <c r="DU2003" s="154"/>
      <c r="DV2003" s="154"/>
      <c r="DW2003" s="154"/>
      <c r="DX2003" s="154"/>
      <c r="DY2003" s="154"/>
      <c r="DZ2003" s="154"/>
      <c r="EA2003" s="154"/>
      <c r="EB2003" s="154"/>
      <c r="EC2003" s="154"/>
      <c r="ED2003" s="154"/>
      <c r="EE2003" s="154"/>
      <c r="EF2003" s="154"/>
      <c r="EG2003" s="154"/>
      <c r="EH2003" s="154"/>
      <c r="EI2003" s="154"/>
      <c r="EJ2003" s="154"/>
      <c r="EK2003" s="154"/>
      <c r="EL2003" s="154"/>
      <c r="EM2003" s="154"/>
      <c r="EN2003" s="154"/>
      <c r="EO2003" s="154"/>
      <c r="EP2003" s="154"/>
      <c r="EQ2003" s="154"/>
      <c r="ER2003" s="154"/>
      <c r="ES2003" s="154"/>
      <c r="ET2003" s="154"/>
      <c r="EU2003" s="154"/>
      <c r="EV2003" s="154"/>
    </row>
    <row r="2004" spans="32:152" ht="12.75">
      <c r="AF2004" s="154"/>
      <c r="AG2004" s="154"/>
      <c r="AH2004" s="154"/>
      <c r="AI2004" s="154"/>
      <c r="AJ2004" s="154"/>
      <c r="AK2004" s="154"/>
      <c r="AL2004" s="154"/>
      <c r="AM2004" s="154"/>
      <c r="AN2004" s="154"/>
      <c r="AO2004" s="154"/>
      <c r="AP2004" s="154"/>
      <c r="AQ2004" s="154"/>
      <c r="AR2004" s="154"/>
      <c r="AS2004" s="154"/>
      <c r="AT2004" s="154"/>
      <c r="AU2004" s="154"/>
      <c r="AV2004" s="154"/>
      <c r="AW2004" s="154"/>
      <c r="AX2004" s="154"/>
      <c r="AY2004" s="154"/>
      <c r="AZ2004" s="154"/>
      <c r="BA2004" s="154"/>
      <c r="BB2004" s="154"/>
      <c r="BC2004" s="154"/>
      <c r="BD2004" s="154"/>
      <c r="BE2004" s="154"/>
      <c r="BF2004" s="154"/>
      <c r="BG2004" s="154"/>
      <c r="BH2004" s="154"/>
      <c r="BI2004" s="154"/>
      <c r="BJ2004" s="154"/>
      <c r="BK2004" s="154"/>
      <c r="BL2004" s="154"/>
      <c r="BM2004" s="154"/>
      <c r="BN2004" s="154"/>
      <c r="BO2004" s="154"/>
      <c r="BP2004" s="154"/>
      <c r="BQ2004" s="154"/>
      <c r="BR2004" s="154"/>
      <c r="BS2004" s="154"/>
      <c r="BT2004" s="154"/>
      <c r="BU2004" s="154"/>
      <c r="BV2004" s="154"/>
      <c r="BW2004" s="154"/>
      <c r="BX2004" s="154"/>
      <c r="BY2004" s="154"/>
      <c r="BZ2004" s="154"/>
      <c r="CA2004" s="154"/>
      <c r="CB2004" s="154"/>
      <c r="CC2004" s="154"/>
      <c r="CD2004" s="154"/>
      <c r="CE2004" s="154"/>
      <c r="CF2004" s="154"/>
      <c r="CG2004" s="154"/>
      <c r="CH2004" s="154"/>
      <c r="CI2004" s="154"/>
      <c r="CJ2004" s="154"/>
      <c r="CK2004" s="154"/>
      <c r="CL2004" s="154"/>
      <c r="CM2004" s="154"/>
      <c r="CN2004" s="154"/>
      <c r="CO2004" s="154"/>
      <c r="CP2004" s="154"/>
      <c r="CQ2004" s="154"/>
      <c r="CR2004" s="154"/>
      <c r="CS2004" s="154"/>
      <c r="CT2004" s="154"/>
      <c r="CU2004" s="154"/>
      <c r="CV2004" s="154"/>
      <c r="CW2004" s="154"/>
      <c r="CX2004" s="154"/>
      <c r="CY2004" s="154"/>
      <c r="CZ2004" s="154"/>
      <c r="DA2004" s="154"/>
      <c r="DB2004" s="154"/>
      <c r="DC2004" s="154"/>
      <c r="DD2004" s="154"/>
      <c r="DE2004" s="154"/>
      <c r="DF2004" s="154"/>
      <c r="DG2004" s="154"/>
      <c r="DH2004" s="154"/>
      <c r="DI2004" s="154"/>
      <c r="DJ2004" s="154"/>
      <c r="DK2004" s="154"/>
      <c r="DL2004" s="154"/>
      <c r="DM2004" s="154"/>
      <c r="DN2004" s="154"/>
      <c r="DO2004" s="154"/>
      <c r="DP2004" s="154"/>
      <c r="DQ2004" s="154"/>
      <c r="DR2004" s="154"/>
      <c r="DS2004" s="154"/>
      <c r="DT2004" s="154"/>
      <c r="DU2004" s="154"/>
      <c r="DV2004" s="154"/>
      <c r="DW2004" s="154"/>
      <c r="DX2004" s="154"/>
      <c r="DY2004" s="154"/>
      <c r="DZ2004" s="154"/>
      <c r="EA2004" s="154"/>
      <c r="EB2004" s="154"/>
      <c r="EC2004" s="154"/>
      <c r="ED2004" s="154"/>
      <c r="EE2004" s="154"/>
      <c r="EF2004" s="154"/>
      <c r="EG2004" s="154"/>
      <c r="EH2004" s="154"/>
      <c r="EI2004" s="154"/>
      <c r="EJ2004" s="154"/>
      <c r="EK2004" s="154"/>
      <c r="EL2004" s="154"/>
      <c r="EM2004" s="154"/>
      <c r="EN2004" s="154"/>
      <c r="EO2004" s="154"/>
      <c r="EP2004" s="154"/>
      <c r="EQ2004" s="154"/>
      <c r="ER2004" s="154"/>
      <c r="ES2004" s="154"/>
      <c r="ET2004" s="154"/>
      <c r="EU2004" s="154"/>
      <c r="EV2004" s="154"/>
    </row>
    <row r="2005" spans="32:152" ht="12.75">
      <c r="AF2005" s="154"/>
      <c r="AG2005" s="154"/>
      <c r="AH2005" s="154"/>
      <c r="AI2005" s="154"/>
      <c r="AJ2005" s="154"/>
      <c r="AK2005" s="154"/>
      <c r="AL2005" s="154"/>
      <c r="AM2005" s="154"/>
      <c r="AN2005" s="154"/>
      <c r="AO2005" s="154"/>
      <c r="AP2005" s="154"/>
      <c r="AQ2005" s="154"/>
      <c r="AR2005" s="154"/>
      <c r="AS2005" s="154"/>
      <c r="AT2005" s="154"/>
      <c r="AU2005" s="154"/>
      <c r="AV2005" s="154"/>
      <c r="AW2005" s="154"/>
      <c r="AX2005" s="154"/>
      <c r="AY2005" s="154"/>
      <c r="AZ2005" s="154"/>
      <c r="BA2005" s="154"/>
      <c r="BB2005" s="154"/>
      <c r="BC2005" s="154"/>
      <c r="BD2005" s="154"/>
      <c r="BE2005" s="154"/>
      <c r="BF2005" s="154"/>
      <c r="BG2005" s="154"/>
      <c r="BH2005" s="154"/>
      <c r="BI2005" s="154"/>
      <c r="BJ2005" s="154"/>
      <c r="BK2005" s="154"/>
      <c r="BL2005" s="154"/>
      <c r="BM2005" s="154"/>
      <c r="BN2005" s="154"/>
      <c r="BO2005" s="154"/>
      <c r="BP2005" s="154"/>
      <c r="BQ2005" s="154"/>
      <c r="BR2005" s="154"/>
      <c r="BS2005" s="154"/>
      <c r="BT2005" s="154"/>
      <c r="BU2005" s="154"/>
      <c r="BV2005" s="154"/>
      <c r="BW2005" s="154"/>
      <c r="BX2005" s="154"/>
      <c r="BY2005" s="154"/>
      <c r="BZ2005" s="154"/>
      <c r="CA2005" s="154"/>
      <c r="CB2005" s="154"/>
      <c r="CC2005" s="154"/>
      <c r="CD2005" s="154"/>
      <c r="CE2005" s="154"/>
      <c r="CF2005" s="154"/>
      <c r="CG2005" s="154"/>
      <c r="CH2005" s="154"/>
      <c r="CI2005" s="154"/>
      <c r="CJ2005" s="154"/>
      <c r="CK2005" s="154"/>
      <c r="CL2005" s="154"/>
      <c r="CM2005" s="154"/>
      <c r="CN2005" s="154"/>
      <c r="CO2005" s="154"/>
      <c r="CP2005" s="154"/>
      <c r="CQ2005" s="154"/>
      <c r="CR2005" s="154"/>
      <c r="CS2005" s="154"/>
      <c r="CT2005" s="154"/>
      <c r="CU2005" s="154"/>
      <c r="CV2005" s="154"/>
      <c r="CW2005" s="154"/>
      <c r="CX2005" s="154"/>
      <c r="CY2005" s="154"/>
      <c r="CZ2005" s="154"/>
      <c r="DA2005" s="154"/>
      <c r="DB2005" s="154"/>
      <c r="DC2005" s="154"/>
      <c r="DD2005" s="154"/>
      <c r="DE2005" s="154"/>
      <c r="DF2005" s="154"/>
      <c r="DG2005" s="154"/>
      <c r="DH2005" s="154"/>
      <c r="DI2005" s="154"/>
      <c r="DJ2005" s="154"/>
      <c r="DK2005" s="154"/>
      <c r="DL2005" s="154"/>
      <c r="DM2005" s="154"/>
      <c r="DN2005" s="154"/>
      <c r="DO2005" s="154"/>
      <c r="DP2005" s="154"/>
      <c r="DQ2005" s="154"/>
      <c r="DR2005" s="154"/>
      <c r="DS2005" s="154"/>
      <c r="DT2005" s="154"/>
      <c r="DU2005" s="154"/>
      <c r="DV2005" s="154"/>
      <c r="DW2005" s="154"/>
      <c r="DX2005" s="154"/>
      <c r="DY2005" s="154"/>
      <c r="DZ2005" s="154"/>
      <c r="EA2005" s="154"/>
      <c r="EB2005" s="154"/>
      <c r="EC2005" s="154"/>
      <c r="ED2005" s="154"/>
      <c r="EE2005" s="154"/>
      <c r="EF2005" s="154"/>
      <c r="EG2005" s="154"/>
      <c r="EH2005" s="154"/>
      <c r="EI2005" s="154"/>
      <c r="EJ2005" s="154"/>
      <c r="EK2005" s="154"/>
      <c r="EL2005" s="154"/>
      <c r="EM2005" s="154"/>
      <c r="EN2005" s="154"/>
      <c r="EO2005" s="154"/>
      <c r="EP2005" s="154"/>
      <c r="EQ2005" s="154"/>
      <c r="ER2005" s="154"/>
      <c r="ES2005" s="154"/>
      <c r="ET2005" s="154"/>
      <c r="EU2005" s="154"/>
      <c r="EV2005" s="154"/>
    </row>
    <row r="2006" spans="32:152" ht="12.75">
      <c r="AF2006" s="154"/>
      <c r="AG2006" s="154"/>
      <c r="AH2006" s="154"/>
      <c r="AI2006" s="154"/>
      <c r="AJ2006" s="154"/>
      <c r="AK2006" s="154"/>
      <c r="AL2006" s="154"/>
      <c r="AM2006" s="154"/>
      <c r="AN2006" s="154"/>
      <c r="AO2006" s="154"/>
      <c r="AP2006" s="154"/>
      <c r="AQ2006" s="154"/>
      <c r="AR2006" s="154"/>
      <c r="AS2006" s="154"/>
      <c r="AT2006" s="154"/>
      <c r="AU2006" s="154"/>
      <c r="AV2006" s="154"/>
      <c r="AW2006" s="154"/>
      <c r="AX2006" s="154"/>
      <c r="AY2006" s="154"/>
      <c r="AZ2006" s="154"/>
      <c r="BA2006" s="154"/>
      <c r="BB2006" s="154"/>
      <c r="BC2006" s="154"/>
      <c r="BD2006" s="154"/>
      <c r="BE2006" s="154"/>
      <c r="BF2006" s="154"/>
      <c r="BG2006" s="154"/>
      <c r="BH2006" s="154"/>
      <c r="BI2006" s="154"/>
      <c r="BJ2006" s="154"/>
      <c r="BK2006" s="154"/>
      <c r="BL2006" s="154"/>
      <c r="BM2006" s="154"/>
      <c r="BN2006" s="154"/>
      <c r="BO2006" s="154"/>
      <c r="BP2006" s="154"/>
      <c r="BQ2006" s="154"/>
      <c r="BR2006" s="154"/>
      <c r="BS2006" s="154"/>
      <c r="BT2006" s="154"/>
      <c r="BU2006" s="154"/>
      <c r="BV2006" s="154"/>
      <c r="BW2006" s="154"/>
      <c r="BX2006" s="154"/>
      <c r="BY2006" s="154"/>
      <c r="BZ2006" s="154"/>
      <c r="CA2006" s="154"/>
      <c r="CB2006" s="154"/>
      <c r="CC2006" s="154"/>
      <c r="CD2006" s="154"/>
      <c r="CE2006" s="154"/>
      <c r="CF2006" s="154"/>
      <c r="CG2006" s="154"/>
      <c r="CH2006" s="154"/>
      <c r="CI2006" s="154"/>
      <c r="CJ2006" s="154"/>
      <c r="CK2006" s="154"/>
      <c r="CL2006" s="154"/>
      <c r="CM2006" s="154"/>
      <c r="CN2006" s="154"/>
      <c r="CO2006" s="154"/>
      <c r="CP2006" s="154"/>
      <c r="CQ2006" s="154"/>
      <c r="CR2006" s="154"/>
      <c r="CS2006" s="154"/>
      <c r="CT2006" s="154"/>
      <c r="CU2006" s="154"/>
      <c r="CV2006" s="154"/>
      <c r="CW2006" s="154"/>
      <c r="CX2006" s="154"/>
      <c r="CY2006" s="154"/>
      <c r="CZ2006" s="154"/>
      <c r="DA2006" s="154"/>
      <c r="DB2006" s="154"/>
      <c r="DC2006" s="154"/>
      <c r="DD2006" s="154"/>
      <c r="DE2006" s="154"/>
      <c r="DF2006" s="154"/>
      <c r="DG2006" s="154"/>
      <c r="DH2006" s="154"/>
      <c r="DI2006" s="154"/>
      <c r="DJ2006" s="154"/>
      <c r="DK2006" s="154"/>
      <c r="DL2006" s="154"/>
      <c r="DM2006" s="154"/>
      <c r="DN2006" s="154"/>
      <c r="DO2006" s="154"/>
      <c r="DP2006" s="154"/>
      <c r="DQ2006" s="154"/>
      <c r="DR2006" s="154"/>
      <c r="DS2006" s="154"/>
      <c r="DT2006" s="154"/>
      <c r="DU2006" s="154"/>
      <c r="DV2006" s="154"/>
      <c r="DW2006" s="154"/>
      <c r="DX2006" s="154"/>
      <c r="DY2006" s="154"/>
      <c r="DZ2006" s="154"/>
      <c r="EA2006" s="154"/>
      <c r="EB2006" s="154"/>
      <c r="EC2006" s="154"/>
      <c r="ED2006" s="154"/>
      <c r="EE2006" s="154"/>
      <c r="EF2006" s="154"/>
      <c r="EG2006" s="154"/>
      <c r="EH2006" s="154"/>
      <c r="EI2006" s="154"/>
      <c r="EJ2006" s="154"/>
      <c r="EK2006" s="154"/>
      <c r="EL2006" s="154"/>
      <c r="EM2006" s="154"/>
      <c r="EN2006" s="154"/>
      <c r="EO2006" s="154"/>
      <c r="EP2006" s="154"/>
      <c r="EQ2006" s="154"/>
      <c r="ER2006" s="154"/>
      <c r="ES2006" s="154"/>
      <c r="ET2006" s="154"/>
      <c r="EU2006" s="154"/>
      <c r="EV2006" s="154"/>
    </row>
    <row r="2007" spans="32:152" ht="12.75">
      <c r="AF2007" s="154"/>
      <c r="AG2007" s="154"/>
      <c r="AH2007" s="154"/>
      <c r="AI2007" s="154"/>
      <c r="AJ2007" s="154"/>
      <c r="AK2007" s="154"/>
      <c r="AL2007" s="154"/>
      <c r="AM2007" s="154"/>
      <c r="AN2007" s="154"/>
      <c r="AO2007" s="154"/>
      <c r="AP2007" s="154"/>
      <c r="AQ2007" s="154"/>
      <c r="AR2007" s="154"/>
      <c r="AS2007" s="154"/>
      <c r="AT2007" s="154"/>
      <c r="AU2007" s="154"/>
      <c r="AV2007" s="154"/>
      <c r="AW2007" s="154"/>
      <c r="AX2007" s="154"/>
      <c r="AY2007" s="154"/>
      <c r="AZ2007" s="154"/>
      <c r="BA2007" s="154"/>
      <c r="BB2007" s="154"/>
      <c r="BC2007" s="154"/>
      <c r="BD2007" s="154"/>
      <c r="BE2007" s="154"/>
      <c r="BF2007" s="154"/>
      <c r="BG2007" s="154"/>
      <c r="BH2007" s="154"/>
      <c r="BI2007" s="154"/>
      <c r="BJ2007" s="154"/>
      <c r="BK2007" s="154"/>
      <c r="BL2007" s="154"/>
      <c r="BM2007" s="154"/>
      <c r="BN2007" s="154"/>
      <c r="BO2007" s="154"/>
      <c r="BP2007" s="154"/>
      <c r="BQ2007" s="154"/>
      <c r="BR2007" s="154"/>
      <c r="BS2007" s="154"/>
      <c r="BT2007" s="154"/>
      <c r="BU2007" s="154"/>
      <c r="BV2007" s="154"/>
      <c r="BW2007" s="154"/>
      <c r="BX2007" s="154"/>
      <c r="BY2007" s="154"/>
      <c r="BZ2007" s="154"/>
      <c r="CA2007" s="154"/>
      <c r="CB2007" s="154"/>
      <c r="CC2007" s="154"/>
      <c r="CD2007" s="154"/>
      <c r="CE2007" s="154"/>
      <c r="CF2007" s="154"/>
      <c r="CG2007" s="154"/>
      <c r="CH2007" s="154"/>
      <c r="CI2007" s="154"/>
      <c r="CJ2007" s="154"/>
      <c r="CK2007" s="154"/>
      <c r="CL2007" s="154"/>
      <c r="CM2007" s="154"/>
      <c r="CN2007" s="154"/>
      <c r="CO2007" s="154"/>
      <c r="CP2007" s="154"/>
      <c r="CQ2007" s="154"/>
      <c r="CR2007" s="154"/>
      <c r="CS2007" s="154"/>
      <c r="CT2007" s="154"/>
      <c r="CU2007" s="154"/>
      <c r="CV2007" s="154"/>
      <c r="CW2007" s="154"/>
      <c r="CX2007" s="154"/>
      <c r="CY2007" s="154"/>
      <c r="CZ2007" s="154"/>
      <c r="DA2007" s="154"/>
      <c r="DB2007" s="154"/>
      <c r="DC2007" s="154"/>
      <c r="DD2007" s="154"/>
      <c r="DE2007" s="154"/>
      <c r="DF2007" s="154"/>
      <c r="DG2007" s="154"/>
      <c r="DH2007" s="154"/>
      <c r="DI2007" s="154"/>
      <c r="DJ2007" s="154"/>
      <c r="DK2007" s="154"/>
      <c r="DL2007" s="154"/>
      <c r="DM2007" s="154"/>
      <c r="DN2007" s="154"/>
      <c r="DO2007" s="154"/>
      <c r="DP2007" s="154"/>
      <c r="DQ2007" s="154"/>
      <c r="DR2007" s="154"/>
      <c r="DS2007" s="154"/>
      <c r="DT2007" s="154"/>
      <c r="DU2007" s="154"/>
      <c r="DV2007" s="154"/>
      <c r="DW2007" s="154"/>
      <c r="DX2007" s="154"/>
      <c r="DY2007" s="154"/>
      <c r="DZ2007" s="154"/>
      <c r="EA2007" s="154"/>
      <c r="EB2007" s="154"/>
      <c r="EC2007" s="154"/>
      <c r="ED2007" s="154"/>
      <c r="EE2007" s="154"/>
      <c r="EF2007" s="154"/>
      <c r="EG2007" s="154"/>
      <c r="EH2007" s="154"/>
      <c r="EI2007" s="154"/>
      <c r="EJ2007" s="154"/>
      <c r="EK2007" s="154"/>
      <c r="EL2007" s="154"/>
      <c r="EM2007" s="154"/>
      <c r="EN2007" s="154"/>
      <c r="EO2007" s="154"/>
      <c r="EP2007" s="154"/>
      <c r="EQ2007" s="154"/>
      <c r="ER2007" s="154"/>
      <c r="ES2007" s="154"/>
      <c r="ET2007" s="154"/>
      <c r="EU2007" s="154"/>
      <c r="EV2007" s="154"/>
    </row>
    <row r="2008" spans="32:152" ht="12.75">
      <c r="AF2008" s="154"/>
      <c r="AG2008" s="154"/>
      <c r="AH2008" s="154"/>
      <c r="AI2008" s="154"/>
      <c r="AJ2008" s="154"/>
      <c r="AK2008" s="154"/>
      <c r="AL2008" s="154"/>
      <c r="AM2008" s="154"/>
      <c r="AN2008" s="154"/>
      <c r="AO2008" s="154"/>
      <c r="AP2008" s="154"/>
      <c r="AQ2008" s="154"/>
      <c r="AR2008" s="154"/>
      <c r="AS2008" s="154"/>
      <c r="AT2008" s="154"/>
      <c r="AU2008" s="154"/>
      <c r="AV2008" s="154"/>
      <c r="AW2008" s="154"/>
      <c r="AX2008" s="154"/>
      <c r="AY2008" s="154"/>
      <c r="AZ2008" s="154"/>
      <c r="BA2008" s="154"/>
      <c r="BB2008" s="154"/>
      <c r="BC2008" s="154"/>
      <c r="BD2008" s="154"/>
      <c r="BE2008" s="154"/>
      <c r="BF2008" s="154"/>
      <c r="BG2008" s="154"/>
      <c r="BH2008" s="154"/>
      <c r="BI2008" s="154"/>
      <c r="BJ2008" s="154"/>
      <c r="BK2008" s="154"/>
      <c r="BL2008" s="154"/>
      <c r="BM2008" s="154"/>
      <c r="BN2008" s="154"/>
      <c r="BO2008" s="154"/>
      <c r="BP2008" s="154"/>
      <c r="BQ2008" s="154"/>
      <c r="BR2008" s="154"/>
      <c r="BS2008" s="154"/>
      <c r="BT2008" s="154"/>
      <c r="BU2008" s="154"/>
      <c r="BV2008" s="154"/>
      <c r="BW2008" s="154"/>
      <c r="BX2008" s="154"/>
      <c r="BY2008" s="154"/>
      <c r="BZ2008" s="154"/>
      <c r="CA2008" s="154"/>
      <c r="CB2008" s="154"/>
      <c r="CC2008" s="154"/>
      <c r="CD2008" s="154"/>
      <c r="CE2008" s="154"/>
      <c r="CF2008" s="154"/>
      <c r="CG2008" s="154"/>
      <c r="CH2008" s="154"/>
      <c r="CI2008" s="154"/>
      <c r="CJ2008" s="154"/>
      <c r="CK2008" s="154"/>
      <c r="CL2008" s="154"/>
      <c r="CM2008" s="154"/>
      <c r="CN2008" s="154"/>
      <c r="CO2008" s="154"/>
      <c r="CP2008" s="154"/>
      <c r="CQ2008" s="154"/>
      <c r="CR2008" s="154"/>
      <c r="CS2008" s="154"/>
      <c r="CT2008" s="154"/>
      <c r="CU2008" s="154"/>
      <c r="CV2008" s="154"/>
      <c r="CW2008" s="154"/>
      <c r="CX2008" s="154"/>
      <c r="CY2008" s="154"/>
      <c r="CZ2008" s="154"/>
      <c r="DA2008" s="154"/>
      <c r="DB2008" s="154"/>
      <c r="DC2008" s="154"/>
      <c r="DD2008" s="154"/>
      <c r="DE2008" s="154"/>
      <c r="DF2008" s="154"/>
      <c r="DG2008" s="154"/>
      <c r="DH2008" s="154"/>
      <c r="DI2008" s="154"/>
      <c r="DJ2008" s="154"/>
      <c r="DK2008" s="154"/>
      <c r="DL2008" s="154"/>
      <c r="DM2008" s="154"/>
      <c r="DN2008" s="154"/>
      <c r="DO2008" s="154"/>
      <c r="DP2008" s="154"/>
      <c r="DQ2008" s="154"/>
      <c r="DR2008" s="154"/>
      <c r="DS2008" s="154"/>
      <c r="DT2008" s="154"/>
      <c r="DU2008" s="154"/>
      <c r="DV2008" s="154"/>
      <c r="DW2008" s="154"/>
      <c r="DX2008" s="154"/>
      <c r="DY2008" s="154"/>
      <c r="DZ2008" s="154"/>
      <c r="EA2008" s="154"/>
      <c r="EB2008" s="154"/>
      <c r="EC2008" s="154"/>
      <c r="ED2008" s="154"/>
      <c r="EE2008" s="154"/>
      <c r="EF2008" s="154"/>
      <c r="EG2008" s="154"/>
      <c r="EH2008" s="154"/>
      <c r="EI2008" s="154"/>
      <c r="EJ2008" s="154"/>
      <c r="EK2008" s="154"/>
      <c r="EL2008" s="154"/>
      <c r="EM2008" s="154"/>
      <c r="EN2008" s="154"/>
      <c r="EO2008" s="154"/>
      <c r="EP2008" s="154"/>
      <c r="EQ2008" s="154"/>
      <c r="ER2008" s="154"/>
      <c r="ES2008" s="154"/>
      <c r="ET2008" s="154"/>
      <c r="EU2008" s="154"/>
      <c r="EV2008" s="154"/>
    </row>
    <row r="2009" spans="32:152" ht="12.75">
      <c r="AF2009" s="154"/>
      <c r="AG2009" s="154"/>
      <c r="AH2009" s="154"/>
      <c r="AI2009" s="154"/>
      <c r="AJ2009" s="154"/>
      <c r="AK2009" s="154"/>
      <c r="AL2009" s="154"/>
      <c r="AM2009" s="154"/>
      <c r="AN2009" s="154"/>
      <c r="AO2009" s="154"/>
      <c r="AP2009" s="154"/>
      <c r="AQ2009" s="154"/>
      <c r="AR2009" s="154"/>
      <c r="AS2009" s="154"/>
      <c r="AT2009" s="154"/>
      <c r="AU2009" s="154"/>
      <c r="AV2009" s="154"/>
      <c r="AW2009" s="154"/>
      <c r="AX2009" s="154"/>
      <c r="AY2009" s="154"/>
      <c r="AZ2009" s="154"/>
      <c r="BA2009" s="154"/>
      <c r="BB2009" s="154"/>
      <c r="BC2009" s="154"/>
      <c r="BD2009" s="154"/>
      <c r="BE2009" s="154"/>
      <c r="BF2009" s="154"/>
      <c r="BG2009" s="154"/>
      <c r="BH2009" s="154"/>
      <c r="BI2009" s="154"/>
      <c r="BJ2009" s="154"/>
      <c r="BK2009" s="154"/>
      <c r="BL2009" s="154"/>
      <c r="BM2009" s="154"/>
      <c r="BN2009" s="154"/>
      <c r="BO2009" s="154"/>
      <c r="BP2009" s="154"/>
      <c r="BQ2009" s="154"/>
      <c r="BR2009" s="154"/>
      <c r="BS2009" s="154"/>
      <c r="BT2009" s="154"/>
      <c r="BU2009" s="154"/>
      <c r="BV2009" s="154"/>
      <c r="BW2009" s="154"/>
      <c r="BX2009" s="154"/>
      <c r="BY2009" s="154"/>
      <c r="BZ2009" s="154"/>
      <c r="CA2009" s="154"/>
      <c r="CB2009" s="154"/>
      <c r="CC2009" s="154"/>
      <c r="CD2009" s="154"/>
      <c r="CE2009" s="154"/>
      <c r="CF2009" s="154"/>
      <c r="CG2009" s="154"/>
      <c r="CH2009" s="154"/>
      <c r="CI2009" s="154"/>
      <c r="CJ2009" s="154"/>
      <c r="CK2009" s="154"/>
      <c r="CL2009" s="154"/>
      <c r="CM2009" s="154"/>
      <c r="CN2009" s="154"/>
      <c r="CO2009" s="154"/>
      <c r="CP2009" s="154"/>
      <c r="CQ2009" s="154"/>
      <c r="CR2009" s="154"/>
      <c r="CS2009" s="154"/>
      <c r="CT2009" s="154"/>
      <c r="CU2009" s="154"/>
      <c r="CV2009" s="154"/>
      <c r="CW2009" s="154"/>
      <c r="CX2009" s="154"/>
      <c r="CY2009" s="154"/>
      <c r="CZ2009" s="154"/>
      <c r="DA2009" s="154"/>
      <c r="DB2009" s="154"/>
      <c r="DC2009" s="154"/>
      <c r="DD2009" s="154"/>
      <c r="DE2009" s="154"/>
      <c r="DF2009" s="154"/>
      <c r="DG2009" s="154"/>
      <c r="DH2009" s="154"/>
      <c r="DI2009" s="154"/>
      <c r="DJ2009" s="154"/>
      <c r="DK2009" s="154"/>
      <c r="DL2009" s="154"/>
      <c r="DM2009" s="154"/>
      <c r="DN2009" s="154"/>
      <c r="DO2009" s="154"/>
      <c r="DP2009" s="154"/>
      <c r="DQ2009" s="154"/>
      <c r="DR2009" s="154"/>
      <c r="DS2009" s="154"/>
      <c r="DT2009" s="154"/>
      <c r="DU2009" s="154"/>
      <c r="DV2009" s="154"/>
      <c r="DW2009" s="154"/>
      <c r="DX2009" s="154"/>
      <c r="DY2009" s="154"/>
      <c r="DZ2009" s="154"/>
      <c r="EA2009" s="154"/>
      <c r="EB2009" s="154"/>
      <c r="EC2009" s="154"/>
      <c r="ED2009" s="154"/>
      <c r="EE2009" s="154"/>
      <c r="EF2009" s="154"/>
      <c r="EG2009" s="154"/>
      <c r="EH2009" s="154"/>
      <c r="EI2009" s="154"/>
      <c r="EJ2009" s="154"/>
      <c r="EK2009" s="154"/>
      <c r="EL2009" s="154"/>
      <c r="EM2009" s="154"/>
      <c r="EN2009" s="154"/>
      <c r="EO2009" s="154"/>
      <c r="EP2009" s="154"/>
      <c r="EQ2009" s="154"/>
      <c r="ER2009" s="154"/>
      <c r="ES2009" s="154"/>
      <c r="ET2009" s="154"/>
      <c r="EU2009" s="154"/>
      <c r="EV2009" s="154"/>
    </row>
    <row r="2010" spans="32:152" ht="12.75">
      <c r="AF2010" s="154"/>
      <c r="AG2010" s="154"/>
      <c r="AH2010" s="154"/>
      <c r="AI2010" s="154"/>
      <c r="AJ2010" s="154"/>
      <c r="AK2010" s="154"/>
      <c r="AL2010" s="154"/>
      <c r="AM2010" s="154"/>
      <c r="AN2010" s="154"/>
      <c r="AO2010" s="154"/>
      <c r="AP2010" s="154"/>
      <c r="AQ2010" s="154"/>
      <c r="AR2010" s="154"/>
      <c r="AS2010" s="154"/>
      <c r="AT2010" s="154"/>
      <c r="AU2010" s="154"/>
      <c r="AV2010" s="154"/>
      <c r="AW2010" s="154"/>
      <c r="AX2010" s="154"/>
      <c r="AY2010" s="154"/>
      <c r="AZ2010" s="154"/>
      <c r="BA2010" s="154"/>
      <c r="BB2010" s="154"/>
      <c r="BC2010" s="154"/>
      <c r="BD2010" s="154"/>
      <c r="BE2010" s="154"/>
      <c r="BF2010" s="154"/>
      <c r="BG2010" s="154"/>
      <c r="BH2010" s="154"/>
      <c r="BI2010" s="154"/>
      <c r="BJ2010" s="154"/>
      <c r="BK2010" s="154"/>
      <c r="BL2010" s="154"/>
      <c r="BM2010" s="154"/>
      <c r="BN2010" s="154"/>
      <c r="BO2010" s="154"/>
      <c r="BP2010" s="154"/>
      <c r="BQ2010" s="154"/>
      <c r="BR2010" s="154"/>
      <c r="BS2010" s="154"/>
      <c r="BT2010" s="154"/>
      <c r="BU2010" s="154"/>
      <c r="BV2010" s="154"/>
      <c r="BW2010" s="154"/>
      <c r="BX2010" s="154"/>
      <c r="BY2010" s="154"/>
      <c r="BZ2010" s="154"/>
      <c r="CA2010" s="154"/>
      <c r="CB2010" s="154"/>
      <c r="CC2010" s="154"/>
      <c r="CD2010" s="154"/>
      <c r="CE2010" s="154"/>
      <c r="CF2010" s="154"/>
      <c r="CG2010" s="154"/>
      <c r="CH2010" s="154"/>
      <c r="CI2010" s="154"/>
      <c r="CJ2010" s="154"/>
      <c r="CK2010" s="154"/>
      <c r="CL2010" s="154"/>
      <c r="CM2010" s="154"/>
      <c r="CN2010" s="154"/>
      <c r="CO2010" s="154"/>
      <c r="CP2010" s="154"/>
      <c r="CQ2010" s="154"/>
      <c r="CR2010" s="154"/>
      <c r="CS2010" s="154"/>
      <c r="CT2010" s="154"/>
      <c r="CU2010" s="154"/>
      <c r="CV2010" s="154"/>
      <c r="CW2010" s="154"/>
      <c r="CX2010" s="154"/>
      <c r="CY2010" s="154"/>
      <c r="CZ2010" s="154"/>
      <c r="DA2010" s="154"/>
      <c r="DB2010" s="154"/>
      <c r="DC2010" s="154"/>
      <c r="DD2010" s="154"/>
      <c r="DE2010" s="154"/>
      <c r="DF2010" s="154"/>
      <c r="DG2010" s="154"/>
      <c r="DH2010" s="154"/>
      <c r="DI2010" s="154"/>
      <c r="DJ2010" s="154"/>
      <c r="DK2010" s="154"/>
      <c r="DL2010" s="154"/>
      <c r="DM2010" s="154"/>
      <c r="DN2010" s="154"/>
      <c r="DO2010" s="154"/>
      <c r="DP2010" s="154"/>
      <c r="DQ2010" s="154"/>
      <c r="DR2010" s="154"/>
      <c r="DS2010" s="154"/>
      <c r="DT2010" s="154"/>
      <c r="DU2010" s="154"/>
      <c r="DV2010" s="154"/>
      <c r="DW2010" s="154"/>
      <c r="DX2010" s="154"/>
      <c r="DY2010" s="154"/>
      <c r="DZ2010" s="154"/>
      <c r="EA2010" s="154"/>
      <c r="EB2010" s="154"/>
      <c r="EC2010" s="154"/>
      <c r="ED2010" s="154"/>
      <c r="EE2010" s="154"/>
      <c r="EF2010" s="154"/>
      <c r="EG2010" s="154"/>
      <c r="EH2010" s="154"/>
      <c r="EI2010" s="154"/>
      <c r="EJ2010" s="154"/>
      <c r="EK2010" s="154"/>
      <c r="EL2010" s="154"/>
      <c r="EM2010" s="154"/>
      <c r="EN2010" s="154"/>
      <c r="EO2010" s="154"/>
      <c r="EP2010" s="154"/>
      <c r="EQ2010" s="154"/>
      <c r="ER2010" s="154"/>
      <c r="ES2010" s="154"/>
      <c r="ET2010" s="154"/>
      <c r="EU2010" s="154"/>
      <c r="EV2010" s="154"/>
    </row>
    <row r="2011" spans="32:152" ht="12.75">
      <c r="AF2011" s="154"/>
      <c r="AG2011" s="154"/>
      <c r="AH2011" s="154"/>
      <c r="AI2011" s="154"/>
      <c r="AJ2011" s="154"/>
      <c r="AK2011" s="154"/>
      <c r="AL2011" s="154"/>
      <c r="AM2011" s="154"/>
      <c r="AN2011" s="154"/>
      <c r="AO2011" s="154"/>
      <c r="AP2011" s="154"/>
      <c r="AQ2011" s="154"/>
      <c r="AR2011" s="154"/>
      <c r="AS2011" s="154"/>
      <c r="AT2011" s="154"/>
      <c r="AU2011" s="154"/>
      <c r="AV2011" s="154"/>
      <c r="AW2011" s="154"/>
      <c r="AX2011" s="154"/>
      <c r="AY2011" s="154"/>
      <c r="AZ2011" s="154"/>
      <c r="BA2011" s="154"/>
      <c r="BB2011" s="154"/>
      <c r="BC2011" s="154"/>
      <c r="BD2011" s="154"/>
      <c r="BE2011" s="154"/>
      <c r="BF2011" s="154"/>
      <c r="BG2011" s="154"/>
      <c r="BH2011" s="154"/>
      <c r="BI2011" s="154"/>
      <c r="BJ2011" s="154"/>
      <c r="BK2011" s="154"/>
      <c r="BL2011" s="154"/>
      <c r="BM2011" s="154"/>
      <c r="BN2011" s="154"/>
      <c r="BO2011" s="154"/>
      <c r="BP2011" s="154"/>
      <c r="BQ2011" s="154"/>
      <c r="BR2011" s="154"/>
      <c r="BS2011" s="154"/>
      <c r="BT2011" s="154"/>
      <c r="BU2011" s="154"/>
      <c r="BV2011" s="154"/>
      <c r="BW2011" s="154"/>
      <c r="BX2011" s="154"/>
      <c r="BY2011" s="154"/>
      <c r="BZ2011" s="154"/>
      <c r="CA2011" s="154"/>
      <c r="CB2011" s="154"/>
      <c r="CC2011" s="154"/>
      <c r="CD2011" s="154"/>
      <c r="CE2011" s="154"/>
      <c r="CF2011" s="154"/>
      <c r="CG2011" s="154"/>
      <c r="CH2011" s="154"/>
      <c r="CI2011" s="154"/>
      <c r="CJ2011" s="154"/>
      <c r="CK2011" s="154"/>
      <c r="CL2011" s="154"/>
      <c r="CM2011" s="154"/>
      <c r="CN2011" s="154"/>
      <c r="CO2011" s="154"/>
      <c r="CP2011" s="154"/>
      <c r="CQ2011" s="154"/>
      <c r="CR2011" s="154"/>
      <c r="CS2011" s="154"/>
      <c r="CT2011" s="154"/>
      <c r="CU2011" s="154"/>
      <c r="CV2011" s="154"/>
      <c r="CW2011" s="154"/>
      <c r="CX2011" s="154"/>
      <c r="CY2011" s="154"/>
      <c r="CZ2011" s="154"/>
      <c r="DA2011" s="154"/>
      <c r="DB2011" s="154"/>
      <c r="DC2011" s="154"/>
      <c r="DD2011" s="154"/>
      <c r="DE2011" s="154"/>
      <c r="DF2011" s="154"/>
      <c r="DG2011" s="154"/>
      <c r="DH2011" s="154"/>
      <c r="DI2011" s="154"/>
      <c r="DJ2011" s="154"/>
      <c r="DK2011" s="154"/>
      <c r="DL2011" s="154"/>
      <c r="DM2011" s="154"/>
      <c r="DN2011" s="154"/>
      <c r="DO2011" s="154"/>
      <c r="DP2011" s="154"/>
      <c r="DQ2011" s="154"/>
      <c r="DR2011" s="154"/>
      <c r="DS2011" s="154"/>
      <c r="DT2011" s="154"/>
      <c r="DU2011" s="154"/>
      <c r="DV2011" s="154"/>
      <c r="DW2011" s="154"/>
      <c r="DX2011" s="154"/>
      <c r="DY2011" s="154"/>
      <c r="DZ2011" s="154"/>
      <c r="EA2011" s="154"/>
      <c r="EB2011" s="154"/>
      <c r="EC2011" s="154"/>
      <c r="ED2011" s="154"/>
      <c r="EE2011" s="154"/>
      <c r="EF2011" s="154"/>
      <c r="EG2011" s="154"/>
      <c r="EH2011" s="154"/>
      <c r="EI2011" s="154"/>
      <c r="EJ2011" s="154"/>
      <c r="EK2011" s="154"/>
      <c r="EL2011" s="154"/>
      <c r="EM2011" s="154"/>
      <c r="EN2011" s="154"/>
      <c r="EO2011" s="154"/>
      <c r="EP2011" s="154"/>
      <c r="EQ2011" s="154"/>
      <c r="ER2011" s="154"/>
      <c r="ES2011" s="154"/>
      <c r="ET2011" s="154"/>
      <c r="EU2011" s="154"/>
      <c r="EV2011" s="154"/>
    </row>
    <row r="2012" spans="32:152" ht="12.75">
      <c r="AF2012" s="154"/>
      <c r="AG2012" s="154"/>
      <c r="AH2012" s="154"/>
      <c r="AI2012" s="154"/>
      <c r="AJ2012" s="154"/>
      <c r="AK2012" s="154"/>
      <c r="AL2012" s="154"/>
      <c r="AM2012" s="154"/>
      <c r="AN2012" s="154"/>
      <c r="AO2012" s="154"/>
      <c r="AP2012" s="154"/>
      <c r="AQ2012" s="154"/>
      <c r="AR2012" s="154"/>
      <c r="AS2012" s="154"/>
      <c r="AT2012" s="154"/>
      <c r="AU2012" s="154"/>
      <c r="AV2012" s="154"/>
      <c r="AW2012" s="154"/>
      <c r="AX2012" s="154"/>
      <c r="AY2012" s="154"/>
      <c r="AZ2012" s="154"/>
      <c r="BA2012" s="154"/>
      <c r="BB2012" s="154"/>
      <c r="BC2012" s="154"/>
      <c r="BD2012" s="154"/>
      <c r="BE2012" s="154"/>
      <c r="BF2012" s="154"/>
      <c r="BG2012" s="154"/>
      <c r="BH2012" s="154"/>
      <c r="BI2012" s="154"/>
      <c r="BJ2012" s="154"/>
      <c r="BK2012" s="154"/>
      <c r="BL2012" s="154"/>
      <c r="BM2012" s="154"/>
      <c r="BN2012" s="154"/>
      <c r="BO2012" s="154"/>
      <c r="BP2012" s="154"/>
      <c r="BQ2012" s="154"/>
      <c r="BR2012" s="154"/>
      <c r="BS2012" s="154"/>
      <c r="BT2012" s="154"/>
      <c r="BU2012" s="154"/>
      <c r="BV2012" s="154"/>
      <c r="BW2012" s="154"/>
      <c r="BX2012" s="154"/>
      <c r="BY2012" s="154"/>
      <c r="BZ2012" s="154"/>
      <c r="CA2012" s="154"/>
      <c r="CB2012" s="154"/>
      <c r="CC2012" s="154"/>
      <c r="CD2012" s="154"/>
      <c r="CE2012" s="154"/>
      <c r="CF2012" s="154"/>
      <c r="CG2012" s="154"/>
      <c r="CH2012" s="154"/>
      <c r="CI2012" s="154"/>
      <c r="CJ2012" s="154"/>
      <c r="CK2012" s="154"/>
      <c r="CL2012" s="154"/>
      <c r="CM2012" s="154"/>
      <c r="CN2012" s="154"/>
      <c r="CO2012" s="154"/>
      <c r="CP2012" s="154"/>
      <c r="CQ2012" s="154"/>
      <c r="CR2012" s="154"/>
      <c r="CS2012" s="154"/>
      <c r="CT2012" s="154"/>
      <c r="CU2012" s="154"/>
      <c r="CV2012" s="154"/>
      <c r="CW2012" s="154"/>
      <c r="CX2012" s="154"/>
      <c r="CY2012" s="154"/>
      <c r="CZ2012" s="154"/>
      <c r="DA2012" s="154"/>
      <c r="DB2012" s="154"/>
      <c r="DC2012" s="154"/>
      <c r="DD2012" s="154"/>
      <c r="DE2012" s="154"/>
      <c r="DF2012" s="154"/>
      <c r="DG2012" s="154"/>
      <c r="DH2012" s="154"/>
      <c r="DI2012" s="154"/>
      <c r="DJ2012" s="154"/>
      <c r="DK2012" s="154"/>
      <c r="DL2012" s="154"/>
      <c r="DM2012" s="154"/>
      <c r="DN2012" s="154"/>
      <c r="DO2012" s="154"/>
      <c r="DP2012" s="154"/>
      <c r="DQ2012" s="154"/>
      <c r="DR2012" s="154"/>
      <c r="DS2012" s="154"/>
      <c r="DT2012" s="154"/>
      <c r="DU2012" s="154"/>
      <c r="DV2012" s="154"/>
      <c r="DW2012" s="154"/>
      <c r="DX2012" s="154"/>
      <c r="DY2012" s="154"/>
      <c r="DZ2012" s="154"/>
      <c r="EA2012" s="154"/>
      <c r="EB2012" s="154"/>
      <c r="EC2012" s="154"/>
      <c r="ED2012" s="154"/>
      <c r="EE2012" s="154"/>
      <c r="EF2012" s="154"/>
      <c r="EG2012" s="154"/>
      <c r="EH2012" s="154"/>
      <c r="EI2012" s="154"/>
      <c r="EJ2012" s="154"/>
      <c r="EK2012" s="154"/>
      <c r="EL2012" s="154"/>
      <c r="EM2012" s="154"/>
      <c r="EN2012" s="154"/>
      <c r="EO2012" s="154"/>
      <c r="EP2012" s="154"/>
      <c r="EQ2012" s="154"/>
      <c r="ER2012" s="154"/>
      <c r="ES2012" s="154"/>
      <c r="ET2012" s="154"/>
      <c r="EU2012" s="154"/>
      <c r="EV2012" s="154"/>
    </row>
    <row r="2013" spans="32:152" ht="12.75">
      <c r="AF2013" s="154"/>
      <c r="AG2013" s="154"/>
      <c r="AH2013" s="154"/>
      <c r="AI2013" s="154"/>
      <c r="AJ2013" s="154"/>
      <c r="AK2013" s="154"/>
      <c r="AL2013" s="154"/>
      <c r="AM2013" s="154"/>
      <c r="AN2013" s="154"/>
      <c r="AO2013" s="154"/>
      <c r="AP2013" s="154"/>
      <c r="AQ2013" s="154"/>
      <c r="AR2013" s="154"/>
      <c r="AS2013" s="154"/>
      <c r="AT2013" s="154"/>
      <c r="AU2013" s="154"/>
      <c r="AV2013" s="154"/>
      <c r="AW2013" s="154"/>
      <c r="AX2013" s="154"/>
      <c r="AY2013" s="154"/>
      <c r="AZ2013" s="154"/>
      <c r="BA2013" s="154"/>
      <c r="BB2013" s="154"/>
      <c r="BC2013" s="154"/>
      <c r="BD2013" s="154"/>
      <c r="BE2013" s="154"/>
      <c r="BF2013" s="154"/>
      <c r="BG2013" s="154"/>
      <c r="BH2013" s="154"/>
      <c r="BI2013" s="154"/>
      <c r="BJ2013" s="154"/>
      <c r="BK2013" s="154"/>
      <c r="BL2013" s="154"/>
      <c r="BM2013" s="154"/>
      <c r="BN2013" s="154"/>
      <c r="BO2013" s="154"/>
      <c r="BP2013" s="154"/>
      <c r="BQ2013" s="154"/>
      <c r="BR2013" s="154"/>
      <c r="BS2013" s="154"/>
      <c r="BT2013" s="154"/>
      <c r="BU2013" s="154"/>
      <c r="BV2013" s="154"/>
      <c r="BW2013" s="154"/>
      <c r="BX2013" s="154"/>
      <c r="BY2013" s="154"/>
      <c r="BZ2013" s="154"/>
      <c r="CA2013" s="154"/>
      <c r="CB2013" s="154"/>
      <c r="CC2013" s="154"/>
      <c r="CD2013" s="154"/>
      <c r="CE2013" s="154"/>
      <c r="CF2013" s="154"/>
      <c r="CG2013" s="154"/>
      <c r="CH2013" s="154"/>
      <c r="CI2013" s="154"/>
      <c r="CJ2013" s="154"/>
      <c r="CK2013" s="154"/>
      <c r="CL2013" s="154"/>
      <c r="CM2013" s="154"/>
      <c r="CN2013" s="154"/>
      <c r="CO2013" s="154"/>
      <c r="CP2013" s="154"/>
      <c r="CQ2013" s="154"/>
      <c r="CR2013" s="154"/>
      <c r="CS2013" s="154"/>
      <c r="CT2013" s="154"/>
      <c r="CU2013" s="154"/>
      <c r="CV2013" s="154"/>
      <c r="CW2013" s="154"/>
      <c r="CX2013" s="154"/>
      <c r="CY2013" s="154"/>
      <c r="CZ2013" s="154"/>
      <c r="DA2013" s="154"/>
      <c r="DB2013" s="154"/>
      <c r="DC2013" s="154"/>
      <c r="DD2013" s="154"/>
      <c r="DE2013" s="154"/>
      <c r="DF2013" s="154"/>
      <c r="DG2013" s="154"/>
      <c r="DH2013" s="154"/>
      <c r="DI2013" s="154"/>
      <c r="DJ2013" s="154"/>
      <c r="DK2013" s="154"/>
      <c r="DL2013" s="154"/>
      <c r="DM2013" s="154"/>
      <c r="DN2013" s="154"/>
      <c r="DO2013" s="154"/>
      <c r="DP2013" s="154"/>
      <c r="DQ2013" s="154"/>
      <c r="DR2013" s="154"/>
      <c r="DS2013" s="154"/>
      <c r="DT2013" s="154"/>
      <c r="DU2013" s="154"/>
      <c r="DV2013" s="154"/>
      <c r="DW2013" s="154"/>
      <c r="DX2013" s="154"/>
      <c r="DY2013" s="154"/>
      <c r="DZ2013" s="154"/>
      <c r="EA2013" s="154"/>
      <c r="EB2013" s="154"/>
      <c r="EC2013" s="154"/>
      <c r="ED2013" s="154"/>
      <c r="EE2013" s="154"/>
      <c r="EF2013" s="154"/>
      <c r="EG2013" s="154"/>
      <c r="EH2013" s="154"/>
      <c r="EI2013" s="154"/>
      <c r="EJ2013" s="154"/>
      <c r="EK2013" s="154"/>
      <c r="EL2013" s="154"/>
      <c r="EM2013" s="154"/>
      <c r="EN2013" s="154"/>
      <c r="EO2013" s="154"/>
      <c r="EP2013" s="154"/>
      <c r="EQ2013" s="154"/>
      <c r="ER2013" s="154"/>
      <c r="ES2013" s="154"/>
      <c r="ET2013" s="154"/>
      <c r="EU2013" s="154"/>
      <c r="EV2013" s="154"/>
    </row>
    <row r="2014" spans="32:152" ht="12.75">
      <c r="AF2014" s="154"/>
      <c r="AG2014" s="154"/>
      <c r="AH2014" s="154"/>
      <c r="AI2014" s="154"/>
      <c r="AJ2014" s="154"/>
      <c r="AK2014" s="154"/>
      <c r="AL2014" s="154"/>
      <c r="AM2014" s="154"/>
      <c r="AN2014" s="154"/>
      <c r="AO2014" s="154"/>
      <c r="AP2014" s="154"/>
      <c r="AQ2014" s="154"/>
      <c r="AR2014" s="154"/>
      <c r="AS2014" s="154"/>
      <c r="AT2014" s="154"/>
      <c r="AU2014" s="154"/>
      <c r="AV2014" s="154"/>
      <c r="AW2014" s="154"/>
      <c r="AX2014" s="154"/>
      <c r="AY2014" s="154"/>
      <c r="AZ2014" s="154"/>
      <c r="BA2014" s="154"/>
      <c r="BB2014" s="154"/>
      <c r="BC2014" s="154"/>
      <c r="BD2014" s="154"/>
      <c r="BE2014" s="154"/>
      <c r="BF2014" s="154"/>
      <c r="BG2014" s="154"/>
      <c r="BH2014" s="154"/>
      <c r="BI2014" s="154"/>
      <c r="BJ2014" s="154"/>
      <c r="BK2014" s="154"/>
      <c r="BL2014" s="154"/>
      <c r="BM2014" s="154"/>
      <c r="BN2014" s="154"/>
      <c r="BO2014" s="154"/>
      <c r="BP2014" s="154"/>
      <c r="BQ2014" s="154"/>
      <c r="BR2014" s="154"/>
      <c r="BS2014" s="154"/>
      <c r="BT2014" s="154"/>
      <c r="BU2014" s="154"/>
      <c r="BV2014" s="154"/>
      <c r="BW2014" s="154"/>
      <c r="BX2014" s="154"/>
      <c r="BY2014" s="154"/>
      <c r="BZ2014" s="154"/>
      <c r="CA2014" s="154"/>
      <c r="CB2014" s="154"/>
      <c r="CC2014" s="154"/>
      <c r="CD2014" s="154"/>
      <c r="CE2014" s="154"/>
      <c r="CF2014" s="154"/>
      <c r="CG2014" s="154"/>
      <c r="CH2014" s="154"/>
      <c r="CI2014" s="154"/>
      <c r="CJ2014" s="154"/>
      <c r="CK2014" s="154"/>
      <c r="CL2014" s="154"/>
      <c r="CM2014" s="154"/>
      <c r="CN2014" s="154"/>
      <c r="CO2014" s="154"/>
      <c r="CP2014" s="154"/>
      <c r="CQ2014" s="154"/>
      <c r="CR2014" s="154"/>
      <c r="CS2014" s="154"/>
      <c r="CT2014" s="154"/>
      <c r="CU2014" s="154"/>
      <c r="CV2014" s="154"/>
      <c r="CW2014" s="154"/>
      <c r="CX2014" s="154"/>
      <c r="CY2014" s="154"/>
      <c r="CZ2014" s="154"/>
      <c r="DA2014" s="154"/>
      <c r="DB2014" s="154"/>
      <c r="DC2014" s="154"/>
      <c r="DD2014" s="154"/>
      <c r="DE2014" s="154"/>
      <c r="DF2014" s="154"/>
      <c r="DG2014" s="154"/>
      <c r="DH2014" s="154"/>
      <c r="DI2014" s="154"/>
      <c r="DJ2014" s="154"/>
      <c r="DK2014" s="154"/>
      <c r="DL2014" s="154"/>
      <c r="DM2014" s="154"/>
      <c r="DN2014" s="154"/>
      <c r="DO2014" s="154"/>
      <c r="DP2014" s="154"/>
      <c r="DQ2014" s="154"/>
      <c r="DR2014" s="154"/>
      <c r="DS2014" s="154"/>
      <c r="DT2014" s="154"/>
      <c r="DU2014" s="154"/>
      <c r="DV2014" s="154"/>
      <c r="DW2014" s="154"/>
      <c r="DX2014" s="154"/>
      <c r="DY2014" s="154"/>
      <c r="DZ2014" s="154"/>
      <c r="EA2014" s="154"/>
      <c r="EB2014" s="154"/>
      <c r="EC2014" s="154"/>
      <c r="ED2014" s="154"/>
      <c r="EE2014" s="154"/>
      <c r="EF2014" s="154"/>
      <c r="EG2014" s="154"/>
      <c r="EH2014" s="154"/>
      <c r="EI2014" s="154"/>
      <c r="EJ2014" s="154"/>
      <c r="EK2014" s="154"/>
      <c r="EL2014" s="154"/>
      <c r="EM2014" s="154"/>
      <c r="EN2014" s="154"/>
      <c r="EO2014" s="154"/>
      <c r="EP2014" s="154"/>
      <c r="EQ2014" s="154"/>
      <c r="ER2014" s="154"/>
      <c r="ES2014" s="154"/>
      <c r="ET2014" s="154"/>
      <c r="EU2014" s="154"/>
      <c r="EV2014" s="154"/>
    </row>
    <row r="2015" spans="32:152" ht="12.75">
      <c r="AF2015" s="154"/>
      <c r="AG2015" s="154"/>
      <c r="AH2015" s="154"/>
      <c r="AI2015" s="154"/>
      <c r="AJ2015" s="154"/>
      <c r="AK2015" s="154"/>
      <c r="AL2015" s="154"/>
      <c r="AM2015" s="154"/>
      <c r="AN2015" s="154"/>
      <c r="AO2015" s="154"/>
      <c r="AP2015" s="154"/>
      <c r="AQ2015" s="154"/>
      <c r="AR2015" s="154"/>
      <c r="AS2015" s="154"/>
      <c r="AT2015" s="154"/>
      <c r="AU2015" s="154"/>
      <c r="AV2015" s="154"/>
      <c r="AW2015" s="154"/>
      <c r="AX2015" s="154"/>
      <c r="AY2015" s="154"/>
      <c r="AZ2015" s="154"/>
      <c r="BA2015" s="154"/>
      <c r="BB2015" s="154"/>
      <c r="BC2015" s="154"/>
      <c r="BD2015" s="154"/>
      <c r="BE2015" s="154"/>
      <c r="BF2015" s="154"/>
      <c r="BG2015" s="154"/>
      <c r="BH2015" s="154"/>
      <c r="BI2015" s="154"/>
      <c r="BJ2015" s="154"/>
      <c r="BK2015" s="154"/>
      <c r="BL2015" s="154"/>
      <c r="BM2015" s="154"/>
      <c r="BN2015" s="154"/>
      <c r="BO2015" s="154"/>
      <c r="BP2015" s="154"/>
      <c r="BQ2015" s="154"/>
      <c r="BR2015" s="154"/>
      <c r="BS2015" s="154"/>
      <c r="BT2015" s="154"/>
      <c r="BU2015" s="154"/>
      <c r="BV2015" s="154"/>
      <c r="BW2015" s="154"/>
      <c r="BX2015" s="154"/>
      <c r="BY2015" s="154"/>
      <c r="BZ2015" s="154"/>
      <c r="CA2015" s="154"/>
      <c r="CB2015" s="154"/>
      <c r="CC2015" s="154"/>
      <c r="CD2015" s="154"/>
      <c r="CE2015" s="154"/>
      <c r="CF2015" s="154"/>
      <c r="CG2015" s="154"/>
      <c r="CH2015" s="154"/>
      <c r="CI2015" s="154"/>
      <c r="CJ2015" s="154"/>
      <c r="CK2015" s="154"/>
      <c r="CL2015" s="154"/>
      <c r="CM2015" s="154"/>
      <c r="CN2015" s="154"/>
      <c r="CO2015" s="154"/>
      <c r="CP2015" s="154"/>
      <c r="CQ2015" s="154"/>
      <c r="CR2015" s="154"/>
      <c r="CS2015" s="154"/>
      <c r="CT2015" s="154"/>
      <c r="CU2015" s="154"/>
      <c r="CV2015" s="154"/>
      <c r="CW2015" s="154"/>
      <c r="CX2015" s="154"/>
      <c r="CY2015" s="154"/>
      <c r="CZ2015" s="154"/>
      <c r="DA2015" s="154"/>
      <c r="DB2015" s="154"/>
      <c r="DC2015" s="154"/>
      <c r="DD2015" s="154"/>
      <c r="DE2015" s="154"/>
      <c r="DF2015" s="154"/>
      <c r="DG2015" s="154"/>
      <c r="DH2015" s="154"/>
      <c r="DI2015" s="154"/>
      <c r="DJ2015" s="154"/>
      <c r="DK2015" s="154"/>
      <c r="DL2015" s="154"/>
      <c r="DM2015" s="154"/>
      <c r="DN2015" s="154"/>
      <c r="DO2015" s="154"/>
      <c r="DP2015" s="154"/>
      <c r="DQ2015" s="154"/>
      <c r="DR2015" s="154"/>
      <c r="DS2015" s="154"/>
      <c r="DT2015" s="154"/>
      <c r="DU2015" s="154"/>
      <c r="DV2015" s="154"/>
      <c r="DW2015" s="154"/>
      <c r="DX2015" s="154"/>
      <c r="DY2015" s="154"/>
      <c r="DZ2015" s="154"/>
      <c r="EA2015" s="154"/>
      <c r="EB2015" s="154"/>
      <c r="EC2015" s="154"/>
      <c r="ED2015" s="154"/>
      <c r="EE2015" s="154"/>
      <c r="EF2015" s="154"/>
      <c r="EG2015" s="154"/>
      <c r="EH2015" s="154"/>
      <c r="EI2015" s="154"/>
      <c r="EJ2015" s="154"/>
      <c r="EK2015" s="154"/>
      <c r="EL2015" s="154"/>
      <c r="EM2015" s="154"/>
      <c r="EN2015" s="154"/>
      <c r="EO2015" s="154"/>
      <c r="EP2015" s="154"/>
      <c r="EQ2015" s="154"/>
      <c r="ER2015" s="154"/>
      <c r="ES2015" s="154"/>
      <c r="ET2015" s="154"/>
      <c r="EU2015" s="154"/>
      <c r="EV2015" s="154"/>
    </row>
    <row r="2016" spans="32:152" ht="12.75">
      <c r="AF2016" s="154"/>
      <c r="AG2016" s="154"/>
      <c r="AH2016" s="154"/>
      <c r="AI2016" s="154"/>
      <c r="AJ2016" s="154"/>
      <c r="AK2016" s="154"/>
      <c r="AL2016" s="154"/>
      <c r="AM2016" s="154"/>
      <c r="AN2016" s="154"/>
      <c r="AO2016" s="154"/>
      <c r="AP2016" s="154"/>
      <c r="AQ2016" s="154"/>
      <c r="AR2016" s="154"/>
      <c r="AS2016" s="154"/>
      <c r="AT2016" s="154"/>
      <c r="AU2016" s="154"/>
      <c r="AV2016" s="154"/>
      <c r="AW2016" s="154"/>
      <c r="AX2016" s="154"/>
      <c r="AY2016" s="154"/>
      <c r="AZ2016" s="154"/>
      <c r="BA2016" s="154"/>
      <c r="BB2016" s="154"/>
      <c r="BC2016" s="154"/>
      <c r="BD2016" s="154"/>
      <c r="BE2016" s="154"/>
      <c r="BF2016" s="154"/>
      <c r="BG2016" s="154"/>
      <c r="BH2016" s="154"/>
      <c r="BI2016" s="154"/>
      <c r="BJ2016" s="154"/>
      <c r="BK2016" s="154"/>
      <c r="BL2016" s="154"/>
      <c r="BM2016" s="154"/>
      <c r="BN2016" s="154"/>
      <c r="BO2016" s="154"/>
      <c r="BP2016" s="154"/>
      <c r="BQ2016" s="154"/>
      <c r="BR2016" s="154"/>
      <c r="BS2016" s="154"/>
      <c r="BT2016" s="154"/>
      <c r="BU2016" s="154"/>
      <c r="BV2016" s="154"/>
      <c r="BW2016" s="154"/>
      <c r="BX2016" s="154"/>
      <c r="BY2016" s="154"/>
      <c r="BZ2016" s="154"/>
      <c r="CA2016" s="154"/>
      <c r="CB2016" s="154"/>
      <c r="CC2016" s="154"/>
      <c r="CD2016" s="154"/>
      <c r="CE2016" s="154"/>
      <c r="CF2016" s="154"/>
      <c r="CG2016" s="154"/>
      <c r="CH2016" s="154"/>
      <c r="CI2016" s="154"/>
      <c r="CJ2016" s="154"/>
      <c r="CK2016" s="154"/>
      <c r="CL2016" s="154"/>
      <c r="CM2016" s="154"/>
      <c r="CN2016" s="154"/>
      <c r="CO2016" s="154"/>
      <c r="CP2016" s="154"/>
      <c r="CQ2016" s="154"/>
      <c r="CR2016" s="154"/>
      <c r="CS2016" s="154"/>
      <c r="CT2016" s="154"/>
      <c r="CU2016" s="154"/>
      <c r="CV2016" s="154"/>
      <c r="CW2016" s="154"/>
      <c r="CX2016" s="154"/>
      <c r="CY2016" s="154"/>
      <c r="CZ2016" s="154"/>
      <c r="DA2016" s="154"/>
      <c r="DB2016" s="154"/>
      <c r="DC2016" s="154"/>
      <c r="DD2016" s="154"/>
      <c r="DE2016" s="154"/>
      <c r="DF2016" s="154"/>
      <c r="DG2016" s="154"/>
      <c r="DH2016" s="154"/>
      <c r="DI2016" s="154"/>
      <c r="DJ2016" s="154"/>
      <c r="DK2016" s="154"/>
      <c r="DL2016" s="154"/>
      <c r="DM2016" s="154"/>
      <c r="DN2016" s="154"/>
      <c r="DO2016" s="154"/>
      <c r="DP2016" s="154"/>
      <c r="DQ2016" s="154"/>
      <c r="DR2016" s="154"/>
      <c r="DS2016" s="154"/>
      <c r="DT2016" s="154"/>
      <c r="DU2016" s="154"/>
      <c r="DV2016" s="154"/>
      <c r="DW2016" s="154"/>
      <c r="DX2016" s="154"/>
      <c r="DY2016" s="154"/>
      <c r="DZ2016" s="154"/>
      <c r="EA2016" s="154"/>
      <c r="EB2016" s="154"/>
      <c r="EC2016" s="154"/>
      <c r="ED2016" s="154"/>
      <c r="EE2016" s="154"/>
      <c r="EF2016" s="154"/>
      <c r="EG2016" s="154"/>
      <c r="EH2016" s="154"/>
      <c r="EI2016" s="154"/>
      <c r="EJ2016" s="154"/>
      <c r="EK2016" s="154"/>
      <c r="EL2016" s="154"/>
      <c r="EM2016" s="154"/>
      <c r="EN2016" s="154"/>
      <c r="EO2016" s="154"/>
      <c r="EP2016" s="154"/>
      <c r="EQ2016" s="154"/>
      <c r="ER2016" s="154"/>
      <c r="ES2016" s="154"/>
      <c r="ET2016" s="154"/>
      <c r="EU2016" s="154"/>
      <c r="EV2016" s="154"/>
    </row>
    <row r="2017" spans="32:152" ht="12.75">
      <c r="AF2017" s="154"/>
      <c r="AG2017" s="154"/>
      <c r="AH2017" s="154"/>
      <c r="AI2017" s="154"/>
      <c r="AJ2017" s="154"/>
      <c r="AK2017" s="154"/>
      <c r="AL2017" s="154"/>
      <c r="AM2017" s="154"/>
      <c r="AN2017" s="154"/>
      <c r="AO2017" s="154"/>
      <c r="AP2017" s="154"/>
      <c r="AQ2017" s="154"/>
      <c r="AR2017" s="154"/>
      <c r="AS2017" s="154"/>
      <c r="AT2017" s="154"/>
      <c r="AU2017" s="154"/>
      <c r="AV2017" s="154"/>
      <c r="AW2017" s="154"/>
      <c r="AX2017" s="154"/>
      <c r="AY2017" s="154"/>
      <c r="AZ2017" s="154"/>
      <c r="BA2017" s="154"/>
      <c r="BB2017" s="154"/>
      <c r="BC2017" s="154"/>
      <c r="BD2017" s="154"/>
      <c r="BE2017" s="154"/>
      <c r="BF2017" s="154"/>
      <c r="BG2017" s="154"/>
      <c r="BH2017" s="154"/>
      <c r="BI2017" s="154"/>
      <c r="BJ2017" s="154"/>
      <c r="BK2017" s="154"/>
      <c r="BL2017" s="154"/>
      <c r="BM2017" s="154"/>
      <c r="BN2017" s="154"/>
      <c r="BO2017" s="154"/>
      <c r="BP2017" s="154"/>
      <c r="BQ2017" s="154"/>
      <c r="BR2017" s="154"/>
      <c r="BS2017" s="154"/>
      <c r="BT2017" s="154"/>
      <c r="BU2017" s="154"/>
      <c r="BV2017" s="154"/>
      <c r="BW2017" s="154"/>
      <c r="BX2017" s="154"/>
      <c r="BY2017" s="154"/>
      <c r="BZ2017" s="154"/>
      <c r="CA2017" s="154"/>
      <c r="CB2017" s="154"/>
      <c r="CC2017" s="154"/>
      <c r="CD2017" s="154"/>
      <c r="CE2017" s="154"/>
      <c r="CF2017" s="154"/>
      <c r="CG2017" s="154"/>
      <c r="CH2017" s="154"/>
      <c r="CI2017" s="154"/>
      <c r="CJ2017" s="154"/>
      <c r="CK2017" s="154"/>
      <c r="CL2017" s="154"/>
      <c r="CM2017" s="154"/>
      <c r="CN2017" s="154"/>
      <c r="CO2017" s="154"/>
      <c r="CP2017" s="154"/>
      <c r="CQ2017" s="154"/>
      <c r="CR2017" s="154"/>
      <c r="CS2017" s="154"/>
      <c r="CT2017" s="154"/>
      <c r="CU2017" s="154"/>
      <c r="CV2017" s="154"/>
      <c r="CW2017" s="154"/>
      <c r="CX2017" s="154"/>
      <c r="CY2017" s="154"/>
      <c r="CZ2017" s="154"/>
      <c r="DA2017" s="154"/>
      <c r="DB2017" s="154"/>
      <c r="DC2017" s="154"/>
      <c r="DD2017" s="154"/>
      <c r="DE2017" s="154"/>
      <c r="DF2017" s="154"/>
      <c r="DG2017" s="154"/>
      <c r="DH2017" s="154"/>
      <c r="DI2017" s="154"/>
      <c r="DJ2017" s="154"/>
      <c r="DK2017" s="154"/>
      <c r="DL2017" s="154"/>
      <c r="DM2017" s="154"/>
      <c r="DN2017" s="154"/>
      <c r="DO2017" s="154"/>
      <c r="DP2017" s="154"/>
      <c r="DQ2017" s="154"/>
      <c r="DR2017" s="154"/>
      <c r="DS2017" s="154"/>
      <c r="DT2017" s="154"/>
      <c r="DU2017" s="154"/>
      <c r="DV2017" s="154"/>
      <c r="DW2017" s="154"/>
      <c r="DX2017" s="154"/>
      <c r="DY2017" s="154"/>
      <c r="DZ2017" s="154"/>
      <c r="EA2017" s="154"/>
      <c r="EB2017" s="154"/>
      <c r="EC2017" s="154"/>
      <c r="ED2017" s="154"/>
      <c r="EE2017" s="154"/>
      <c r="EF2017" s="154"/>
      <c r="EG2017" s="154"/>
      <c r="EH2017" s="154"/>
      <c r="EI2017" s="154"/>
      <c r="EJ2017" s="154"/>
      <c r="EK2017" s="154"/>
      <c r="EL2017" s="154"/>
      <c r="EM2017" s="154"/>
      <c r="EN2017" s="154"/>
      <c r="EO2017" s="154"/>
      <c r="EP2017" s="154"/>
      <c r="EQ2017" s="154"/>
      <c r="ER2017" s="154"/>
      <c r="ES2017" s="154"/>
      <c r="ET2017" s="154"/>
      <c r="EU2017" s="154"/>
      <c r="EV2017" s="154"/>
    </row>
    <row r="2018" spans="32:152" ht="12.75">
      <c r="AF2018" s="154"/>
      <c r="AG2018" s="154"/>
      <c r="AH2018" s="154"/>
      <c r="AI2018" s="154"/>
      <c r="AJ2018" s="154"/>
      <c r="AK2018" s="154"/>
      <c r="AL2018" s="154"/>
      <c r="AM2018" s="154"/>
      <c r="AN2018" s="154"/>
      <c r="AO2018" s="154"/>
      <c r="AP2018" s="154"/>
      <c r="AQ2018" s="154"/>
      <c r="AR2018" s="154"/>
      <c r="AS2018" s="154"/>
      <c r="AT2018" s="154"/>
      <c r="AU2018" s="154"/>
      <c r="AV2018" s="154"/>
      <c r="AW2018" s="154"/>
      <c r="AX2018" s="154"/>
      <c r="AY2018" s="154"/>
      <c r="AZ2018" s="154"/>
      <c r="BA2018" s="154"/>
      <c r="BB2018" s="154"/>
      <c r="BC2018" s="154"/>
      <c r="BD2018" s="154"/>
      <c r="BE2018" s="154"/>
      <c r="BF2018" s="154"/>
      <c r="BG2018" s="154"/>
      <c r="BH2018" s="154"/>
      <c r="BI2018" s="154"/>
      <c r="BJ2018" s="154"/>
      <c r="BK2018" s="154"/>
      <c r="BL2018" s="154"/>
      <c r="BM2018" s="154"/>
      <c r="BN2018" s="154"/>
      <c r="BO2018" s="154"/>
      <c r="BP2018" s="154"/>
      <c r="BQ2018" s="154"/>
      <c r="BR2018" s="154"/>
      <c r="BS2018" s="154"/>
      <c r="BT2018" s="154"/>
      <c r="BU2018" s="154"/>
      <c r="BV2018" s="154"/>
      <c r="BW2018" s="154"/>
      <c r="BX2018" s="154"/>
      <c r="BY2018" s="154"/>
      <c r="BZ2018" s="154"/>
      <c r="CA2018" s="154"/>
      <c r="CB2018" s="154"/>
      <c r="CC2018" s="154"/>
      <c r="CD2018" s="154"/>
      <c r="CE2018" s="154"/>
      <c r="CF2018" s="154"/>
      <c r="CG2018" s="154"/>
      <c r="CH2018" s="154"/>
      <c r="CI2018" s="154"/>
      <c r="CJ2018" s="154"/>
      <c r="CK2018" s="154"/>
      <c r="CL2018" s="154"/>
      <c r="CM2018" s="154"/>
      <c r="CN2018" s="154"/>
      <c r="CO2018" s="154"/>
      <c r="CP2018" s="154"/>
      <c r="CQ2018" s="154"/>
      <c r="CR2018" s="154"/>
      <c r="CS2018" s="154"/>
      <c r="CT2018" s="154"/>
      <c r="CU2018" s="154"/>
      <c r="CV2018" s="154"/>
      <c r="CW2018" s="154"/>
      <c r="CX2018" s="154"/>
      <c r="CY2018" s="154"/>
      <c r="CZ2018" s="154"/>
      <c r="DA2018" s="154"/>
      <c r="DB2018" s="154"/>
      <c r="DC2018" s="154"/>
      <c r="DD2018" s="154"/>
      <c r="DE2018" s="154"/>
      <c r="DF2018" s="154"/>
      <c r="DG2018" s="154"/>
      <c r="DH2018" s="154"/>
      <c r="DI2018" s="154"/>
      <c r="DJ2018" s="154"/>
      <c r="DK2018" s="154"/>
      <c r="DL2018" s="154"/>
      <c r="DM2018" s="154"/>
      <c r="DN2018" s="154"/>
      <c r="DO2018" s="154"/>
      <c r="DP2018" s="154"/>
      <c r="DQ2018" s="154"/>
      <c r="DR2018" s="154"/>
      <c r="DS2018" s="154"/>
      <c r="DT2018" s="154"/>
      <c r="DU2018" s="154"/>
      <c r="DV2018" s="154"/>
      <c r="DW2018" s="154"/>
      <c r="DX2018" s="154"/>
      <c r="DY2018" s="154"/>
      <c r="DZ2018" s="154"/>
      <c r="EA2018" s="154"/>
      <c r="EB2018" s="154"/>
      <c r="EC2018" s="154"/>
      <c r="ED2018" s="154"/>
      <c r="EE2018" s="154"/>
      <c r="EF2018" s="154"/>
      <c r="EG2018" s="154"/>
      <c r="EH2018" s="154"/>
      <c r="EI2018" s="154"/>
      <c r="EJ2018" s="154"/>
      <c r="EK2018" s="154"/>
      <c r="EL2018" s="154"/>
      <c r="EM2018" s="154"/>
      <c r="EN2018" s="154"/>
      <c r="EO2018" s="154"/>
      <c r="EP2018" s="154"/>
      <c r="EQ2018" s="154"/>
      <c r="ER2018" s="154"/>
      <c r="ES2018" s="154"/>
      <c r="ET2018" s="154"/>
      <c r="EU2018" s="154"/>
      <c r="EV2018" s="154"/>
    </row>
    <row r="2019" spans="32:152" ht="12.75">
      <c r="AF2019" s="154"/>
      <c r="AG2019" s="154"/>
      <c r="AH2019" s="154"/>
      <c r="AI2019" s="154"/>
      <c r="AJ2019" s="154"/>
      <c r="AK2019" s="154"/>
      <c r="AL2019" s="154"/>
      <c r="AM2019" s="154"/>
      <c r="AN2019" s="154"/>
      <c r="AO2019" s="154"/>
      <c r="AP2019" s="154"/>
      <c r="AQ2019" s="154"/>
      <c r="AR2019" s="154"/>
      <c r="AS2019" s="154"/>
      <c r="AT2019" s="154"/>
      <c r="AU2019" s="154"/>
      <c r="AV2019" s="154"/>
      <c r="AW2019" s="154"/>
      <c r="AX2019" s="154"/>
      <c r="AY2019" s="154"/>
      <c r="AZ2019" s="154"/>
      <c r="BA2019" s="154"/>
      <c r="BB2019" s="154"/>
      <c r="BC2019" s="154"/>
      <c r="BD2019" s="154"/>
      <c r="BE2019" s="154"/>
      <c r="BF2019" s="154"/>
      <c r="BG2019" s="154"/>
      <c r="BH2019" s="154"/>
      <c r="BI2019" s="154"/>
      <c r="BJ2019" s="154"/>
      <c r="BK2019" s="154"/>
      <c r="BL2019" s="154"/>
      <c r="BM2019" s="154"/>
      <c r="BN2019" s="154"/>
      <c r="BO2019" s="154"/>
      <c r="BP2019" s="154"/>
      <c r="BQ2019" s="154"/>
      <c r="BR2019" s="154"/>
      <c r="BS2019" s="154"/>
      <c r="BT2019" s="154"/>
      <c r="BU2019" s="154"/>
      <c r="BV2019" s="154"/>
      <c r="BW2019" s="154"/>
      <c r="BX2019" s="154"/>
      <c r="BY2019" s="154"/>
      <c r="BZ2019" s="154"/>
      <c r="CA2019" s="154"/>
      <c r="CB2019" s="154"/>
      <c r="CC2019" s="154"/>
      <c r="CD2019" s="154"/>
      <c r="CE2019" s="154"/>
      <c r="CF2019" s="154"/>
      <c r="CG2019" s="154"/>
      <c r="CH2019" s="154"/>
      <c r="CI2019" s="154"/>
      <c r="CJ2019" s="154"/>
      <c r="CK2019" s="154"/>
      <c r="CL2019" s="154"/>
      <c r="CM2019" s="154"/>
      <c r="CN2019" s="154"/>
      <c r="CO2019" s="154"/>
      <c r="CP2019" s="154"/>
      <c r="CQ2019" s="154"/>
      <c r="CR2019" s="154"/>
      <c r="CS2019" s="154"/>
      <c r="CT2019" s="154"/>
      <c r="CU2019" s="154"/>
      <c r="CV2019" s="154"/>
      <c r="CW2019" s="154"/>
      <c r="CX2019" s="154"/>
      <c r="CY2019" s="154"/>
      <c r="CZ2019" s="154"/>
      <c r="DA2019" s="154"/>
      <c r="DB2019" s="154"/>
      <c r="DC2019" s="154"/>
      <c r="DD2019" s="154"/>
      <c r="DE2019" s="154"/>
      <c r="DF2019" s="154"/>
      <c r="DG2019" s="154"/>
      <c r="DH2019" s="154"/>
      <c r="DI2019" s="154"/>
      <c r="DJ2019" s="154"/>
      <c r="DK2019" s="154"/>
      <c r="DL2019" s="154"/>
      <c r="DM2019" s="154"/>
      <c r="DN2019" s="154"/>
      <c r="DO2019" s="154"/>
      <c r="DP2019" s="154"/>
      <c r="DQ2019" s="154"/>
      <c r="DR2019" s="154"/>
      <c r="DS2019" s="154"/>
      <c r="DT2019" s="154"/>
      <c r="DU2019" s="154"/>
      <c r="DV2019" s="154"/>
      <c r="DW2019" s="154"/>
      <c r="DX2019" s="154"/>
      <c r="DY2019" s="154"/>
      <c r="DZ2019" s="154"/>
      <c r="EA2019" s="154"/>
      <c r="EB2019" s="154"/>
      <c r="EC2019" s="154"/>
      <c r="ED2019" s="154"/>
      <c r="EE2019" s="154"/>
      <c r="EF2019" s="154"/>
      <c r="EG2019" s="154"/>
      <c r="EH2019" s="154"/>
      <c r="EI2019" s="154"/>
      <c r="EJ2019" s="154"/>
      <c r="EK2019" s="154"/>
      <c r="EL2019" s="154"/>
      <c r="EM2019" s="154"/>
      <c r="EN2019" s="154"/>
      <c r="EO2019" s="154"/>
      <c r="EP2019" s="154"/>
      <c r="EQ2019" s="154"/>
      <c r="ER2019" s="154"/>
      <c r="ES2019" s="154"/>
      <c r="ET2019" s="154"/>
      <c r="EU2019" s="154"/>
      <c r="EV2019" s="154"/>
    </row>
    <row r="2020" spans="32:152" ht="12.75">
      <c r="AF2020" s="154"/>
      <c r="AG2020" s="154"/>
      <c r="AH2020" s="154"/>
      <c r="AI2020" s="154"/>
      <c r="AJ2020" s="154"/>
      <c r="AK2020" s="154"/>
      <c r="AL2020" s="154"/>
      <c r="AM2020" s="154"/>
      <c r="AN2020" s="154"/>
      <c r="AO2020" s="154"/>
      <c r="AP2020" s="154"/>
      <c r="AQ2020" s="154"/>
      <c r="AR2020" s="154"/>
      <c r="AS2020" s="154"/>
      <c r="AT2020" s="154"/>
      <c r="AU2020" s="154"/>
      <c r="AV2020" s="154"/>
      <c r="AW2020" s="154"/>
      <c r="AX2020" s="154"/>
      <c r="AY2020" s="154"/>
      <c r="AZ2020" s="154"/>
      <c r="BA2020" s="154"/>
      <c r="BB2020" s="154"/>
      <c r="BC2020" s="154"/>
      <c r="BD2020" s="154"/>
      <c r="BE2020" s="154"/>
      <c r="BF2020" s="154"/>
      <c r="BG2020" s="154"/>
      <c r="BH2020" s="154"/>
      <c r="BI2020" s="154"/>
      <c r="BJ2020" s="154"/>
      <c r="BK2020" s="154"/>
      <c r="BL2020" s="154"/>
      <c r="BM2020" s="154"/>
      <c r="BN2020" s="154"/>
      <c r="BO2020" s="154"/>
      <c r="BP2020" s="154"/>
      <c r="BQ2020" s="154"/>
      <c r="BR2020" s="154"/>
      <c r="BS2020" s="154"/>
      <c r="BT2020" s="154"/>
      <c r="BU2020" s="154"/>
      <c r="BV2020" s="154"/>
      <c r="BW2020" s="154"/>
      <c r="BX2020" s="154"/>
      <c r="BY2020" s="154"/>
      <c r="BZ2020" s="154"/>
      <c r="CA2020" s="154"/>
      <c r="CB2020" s="154"/>
      <c r="CC2020" s="154"/>
      <c r="CD2020" s="154"/>
      <c r="CE2020" s="154"/>
      <c r="CF2020" s="154"/>
      <c r="CG2020" s="154"/>
      <c r="CH2020" s="154"/>
      <c r="CI2020" s="154"/>
      <c r="CJ2020" s="154"/>
      <c r="CK2020" s="154"/>
      <c r="CL2020" s="154"/>
      <c r="CM2020" s="154"/>
      <c r="CN2020" s="154"/>
      <c r="CO2020" s="154"/>
      <c r="CP2020" s="154"/>
      <c r="CQ2020" s="154"/>
      <c r="CR2020" s="154"/>
      <c r="CS2020" s="154"/>
      <c r="CT2020" s="154"/>
      <c r="CU2020" s="154"/>
      <c r="CV2020" s="154"/>
      <c r="CW2020" s="154"/>
      <c r="CX2020" s="154"/>
      <c r="CY2020" s="154"/>
      <c r="CZ2020" s="154"/>
      <c r="DA2020" s="154"/>
      <c r="DB2020" s="154"/>
      <c r="DC2020" s="154"/>
      <c r="DD2020" s="154"/>
      <c r="DE2020" s="154"/>
      <c r="DF2020" s="154"/>
      <c r="DG2020" s="154"/>
      <c r="DH2020" s="154"/>
      <c r="DI2020" s="154"/>
      <c r="DJ2020" s="154"/>
      <c r="DK2020" s="154"/>
      <c r="DL2020" s="154"/>
      <c r="DM2020" s="154"/>
      <c r="DN2020" s="154"/>
      <c r="DO2020" s="154"/>
      <c r="DP2020" s="154"/>
      <c r="DQ2020" s="154"/>
      <c r="DR2020" s="154"/>
      <c r="DS2020" s="154"/>
      <c r="DT2020" s="154"/>
      <c r="DU2020" s="154"/>
      <c r="DV2020" s="154"/>
      <c r="DW2020" s="154"/>
      <c r="DX2020" s="154"/>
      <c r="DY2020" s="154"/>
      <c r="DZ2020" s="154"/>
      <c r="EA2020" s="154"/>
      <c r="EB2020" s="154"/>
      <c r="EC2020" s="154"/>
      <c r="ED2020" s="154"/>
      <c r="EE2020" s="154"/>
      <c r="EF2020" s="154"/>
      <c r="EG2020" s="154"/>
      <c r="EH2020" s="154"/>
      <c r="EI2020" s="154"/>
      <c r="EJ2020" s="154"/>
      <c r="EK2020" s="154"/>
      <c r="EL2020" s="154"/>
      <c r="EM2020" s="154"/>
      <c r="EN2020" s="154"/>
      <c r="EO2020" s="154"/>
      <c r="EP2020" s="154"/>
      <c r="EQ2020" s="154"/>
      <c r="ER2020" s="154"/>
      <c r="ES2020" s="154"/>
      <c r="ET2020" s="154"/>
      <c r="EU2020" s="154"/>
      <c r="EV2020" s="154"/>
    </row>
    <row r="2021" spans="32:152" ht="12.75">
      <c r="AF2021" s="154"/>
      <c r="AG2021" s="154"/>
      <c r="AH2021" s="154"/>
      <c r="AI2021" s="154"/>
      <c r="AJ2021" s="154"/>
      <c r="AK2021" s="154"/>
      <c r="AL2021" s="154"/>
      <c r="AM2021" s="154"/>
      <c r="AN2021" s="154"/>
      <c r="AO2021" s="154"/>
      <c r="AP2021" s="154"/>
      <c r="AQ2021" s="154"/>
      <c r="AR2021" s="154"/>
      <c r="AS2021" s="154"/>
      <c r="AT2021" s="154"/>
      <c r="AU2021" s="154"/>
      <c r="AV2021" s="154"/>
      <c r="AW2021" s="154"/>
      <c r="AX2021" s="154"/>
      <c r="AY2021" s="154"/>
      <c r="AZ2021" s="154"/>
      <c r="BA2021" s="154"/>
      <c r="BB2021" s="154"/>
      <c r="BC2021" s="154"/>
      <c r="BD2021" s="154"/>
      <c r="BE2021" s="154"/>
      <c r="BF2021" s="154"/>
      <c r="BG2021" s="154"/>
      <c r="BH2021" s="154"/>
      <c r="BI2021" s="154"/>
      <c r="BJ2021" s="154"/>
      <c r="BK2021" s="154"/>
      <c r="BL2021" s="154"/>
      <c r="BM2021" s="154"/>
      <c r="BN2021" s="154"/>
      <c r="BO2021" s="154"/>
      <c r="BP2021" s="154"/>
      <c r="BQ2021" s="154"/>
      <c r="BR2021" s="154"/>
      <c r="BS2021" s="154"/>
      <c r="BT2021" s="154"/>
      <c r="BU2021" s="154"/>
      <c r="BV2021" s="154"/>
      <c r="BW2021" s="154"/>
      <c r="BX2021" s="154"/>
      <c r="BY2021" s="154"/>
      <c r="BZ2021" s="154"/>
      <c r="CA2021" s="154"/>
      <c r="CB2021" s="154"/>
      <c r="CC2021" s="154"/>
      <c r="CD2021" s="154"/>
      <c r="CE2021" s="154"/>
      <c r="CF2021" s="154"/>
      <c r="CG2021" s="154"/>
      <c r="CH2021" s="154"/>
      <c r="CI2021" s="154"/>
      <c r="CJ2021" s="154"/>
      <c r="CK2021" s="154"/>
      <c r="CL2021" s="154"/>
      <c r="CM2021" s="154"/>
      <c r="CN2021" s="154"/>
      <c r="CO2021" s="154"/>
      <c r="CP2021" s="154"/>
      <c r="CQ2021" s="154"/>
      <c r="CR2021" s="154"/>
      <c r="CS2021" s="154"/>
      <c r="CT2021" s="154"/>
      <c r="CU2021" s="154"/>
      <c r="CV2021" s="154"/>
      <c r="CW2021" s="154"/>
      <c r="CX2021" s="154"/>
      <c r="CY2021" s="154"/>
      <c r="CZ2021" s="154"/>
      <c r="DA2021" s="154"/>
      <c r="DB2021" s="154"/>
      <c r="DC2021" s="154"/>
      <c r="DD2021" s="154"/>
      <c r="DE2021" s="154"/>
      <c r="DF2021" s="154"/>
      <c r="DG2021" s="154"/>
      <c r="DH2021" s="154"/>
      <c r="DI2021" s="154"/>
      <c r="DJ2021" s="154"/>
      <c r="DK2021" s="154"/>
      <c r="DL2021" s="154"/>
      <c r="DM2021" s="154"/>
      <c r="DN2021" s="154"/>
      <c r="DO2021" s="154"/>
      <c r="DP2021" s="154"/>
      <c r="DQ2021" s="154"/>
      <c r="DR2021" s="154"/>
      <c r="DS2021" s="154"/>
      <c r="DT2021" s="154"/>
      <c r="DU2021" s="154"/>
      <c r="DV2021" s="154"/>
      <c r="DW2021" s="154"/>
      <c r="DX2021" s="154"/>
      <c r="DY2021" s="154"/>
      <c r="DZ2021" s="154"/>
      <c r="EA2021" s="154"/>
      <c r="EB2021" s="154"/>
      <c r="EC2021" s="154"/>
      <c r="ED2021" s="154"/>
      <c r="EE2021" s="154"/>
      <c r="EF2021" s="154"/>
      <c r="EG2021" s="154"/>
      <c r="EH2021" s="154"/>
      <c r="EI2021" s="154"/>
      <c r="EJ2021" s="154"/>
      <c r="EK2021" s="154"/>
      <c r="EL2021" s="154"/>
      <c r="EM2021" s="154"/>
      <c r="EN2021" s="154"/>
      <c r="EO2021" s="154"/>
      <c r="EP2021" s="154"/>
      <c r="EQ2021" s="154"/>
      <c r="ER2021" s="154"/>
      <c r="ES2021" s="154"/>
      <c r="ET2021" s="154"/>
      <c r="EU2021" s="154"/>
      <c r="EV2021" s="154"/>
    </row>
    <row r="2022" spans="32:152" ht="12.75">
      <c r="AF2022" s="154"/>
      <c r="AG2022" s="154"/>
      <c r="AH2022" s="154"/>
      <c r="AI2022" s="154"/>
      <c r="AJ2022" s="154"/>
      <c r="AK2022" s="154"/>
      <c r="AL2022" s="154"/>
      <c r="AM2022" s="154"/>
      <c r="AN2022" s="154"/>
      <c r="AO2022" s="154"/>
      <c r="AP2022" s="154"/>
      <c r="AQ2022" s="154"/>
      <c r="AR2022" s="154"/>
      <c r="AS2022" s="154"/>
      <c r="AT2022" s="154"/>
      <c r="AU2022" s="154"/>
      <c r="AV2022" s="154"/>
      <c r="AW2022" s="154"/>
      <c r="AX2022" s="154"/>
      <c r="AY2022" s="154"/>
      <c r="AZ2022" s="154"/>
      <c r="BA2022" s="154"/>
      <c r="BB2022" s="154"/>
      <c r="BC2022" s="154"/>
      <c r="BD2022" s="154"/>
      <c r="BE2022" s="154"/>
      <c r="BF2022" s="154"/>
      <c r="BG2022" s="154"/>
      <c r="BH2022" s="154"/>
      <c r="BI2022" s="154"/>
      <c r="BJ2022" s="154"/>
      <c r="BK2022" s="154"/>
      <c r="BL2022" s="154"/>
      <c r="BM2022" s="154"/>
      <c r="BN2022" s="154"/>
      <c r="BO2022" s="154"/>
      <c r="BP2022" s="154"/>
      <c r="BQ2022" s="154"/>
      <c r="BR2022" s="154"/>
      <c r="BS2022" s="154"/>
      <c r="BT2022" s="154"/>
      <c r="BU2022" s="154"/>
      <c r="BV2022" s="154"/>
      <c r="BW2022" s="154"/>
      <c r="BX2022" s="154"/>
      <c r="BY2022" s="154"/>
      <c r="BZ2022" s="154"/>
      <c r="CA2022" s="154"/>
      <c r="CB2022" s="154"/>
      <c r="CC2022" s="154"/>
      <c r="CD2022" s="154"/>
      <c r="CE2022" s="154"/>
      <c r="CF2022" s="154"/>
      <c r="CG2022" s="154"/>
      <c r="CH2022" s="154"/>
      <c r="CI2022" s="154"/>
      <c r="CJ2022" s="154"/>
      <c r="CK2022" s="154"/>
      <c r="CL2022" s="154"/>
      <c r="CM2022" s="154"/>
      <c r="CN2022" s="154"/>
      <c r="CO2022" s="154"/>
      <c r="CP2022" s="154"/>
      <c r="CQ2022" s="154"/>
      <c r="CR2022" s="154"/>
      <c r="CS2022" s="154"/>
      <c r="CT2022" s="154"/>
      <c r="CU2022" s="154"/>
      <c r="CV2022" s="154"/>
      <c r="CW2022" s="154"/>
      <c r="CX2022" s="154"/>
      <c r="CY2022" s="154"/>
      <c r="CZ2022" s="154"/>
      <c r="DA2022" s="154"/>
      <c r="DB2022" s="154"/>
      <c r="DC2022" s="154"/>
      <c r="DD2022" s="154"/>
      <c r="DE2022" s="154"/>
      <c r="DF2022" s="154"/>
      <c r="DG2022" s="154"/>
      <c r="DH2022" s="154"/>
      <c r="DI2022" s="154"/>
      <c r="DJ2022" s="154"/>
      <c r="DK2022" s="154"/>
      <c r="DL2022" s="154"/>
      <c r="DM2022" s="154"/>
      <c r="DN2022" s="154"/>
      <c r="DO2022" s="154"/>
      <c r="DP2022" s="154"/>
      <c r="DQ2022" s="154"/>
      <c r="DR2022" s="154"/>
      <c r="DS2022" s="154"/>
      <c r="DT2022" s="154"/>
      <c r="DU2022" s="154"/>
      <c r="DV2022" s="154"/>
      <c r="DW2022" s="154"/>
      <c r="DX2022" s="154"/>
      <c r="DY2022" s="154"/>
      <c r="DZ2022" s="154"/>
      <c r="EA2022" s="154"/>
      <c r="EB2022" s="154"/>
      <c r="EC2022" s="154"/>
      <c r="ED2022" s="154"/>
      <c r="EE2022" s="154"/>
      <c r="EF2022" s="154"/>
      <c r="EG2022" s="154"/>
      <c r="EH2022" s="154"/>
      <c r="EI2022" s="154"/>
      <c r="EJ2022" s="154"/>
      <c r="EK2022" s="154"/>
      <c r="EL2022" s="154"/>
      <c r="EM2022" s="154"/>
      <c r="EN2022" s="154"/>
      <c r="EO2022" s="154"/>
      <c r="EP2022" s="154"/>
      <c r="EQ2022" s="154"/>
      <c r="ER2022" s="154"/>
      <c r="ES2022" s="154"/>
      <c r="ET2022" s="154"/>
      <c r="EU2022" s="154"/>
      <c r="EV2022" s="154"/>
    </row>
    <row r="2023" spans="32:152" ht="12.75">
      <c r="AF2023" s="154"/>
      <c r="AG2023" s="154"/>
      <c r="AH2023" s="154"/>
      <c r="AI2023" s="154"/>
      <c r="AJ2023" s="154"/>
      <c r="AK2023" s="154"/>
      <c r="AL2023" s="154"/>
      <c r="AM2023" s="154"/>
      <c r="AN2023" s="154"/>
      <c r="AO2023" s="154"/>
      <c r="AP2023" s="154"/>
      <c r="AQ2023" s="154"/>
      <c r="AR2023" s="154"/>
      <c r="AS2023" s="154"/>
      <c r="AT2023" s="154"/>
      <c r="AU2023" s="154"/>
      <c r="AV2023" s="154"/>
      <c r="AW2023" s="154"/>
      <c r="AX2023" s="154"/>
      <c r="AY2023" s="154"/>
      <c r="AZ2023" s="154"/>
      <c r="BA2023" s="154"/>
      <c r="BB2023" s="154"/>
      <c r="BC2023" s="154"/>
      <c r="BD2023" s="154"/>
      <c r="BE2023" s="154"/>
      <c r="BF2023" s="154"/>
      <c r="BG2023" s="154"/>
      <c r="BH2023" s="154"/>
      <c r="BI2023" s="154"/>
      <c r="BJ2023" s="154"/>
      <c r="BK2023" s="154"/>
      <c r="BL2023" s="154"/>
      <c r="BM2023" s="154"/>
      <c r="BN2023" s="154"/>
      <c r="BO2023" s="154"/>
      <c r="BP2023" s="154"/>
      <c r="BQ2023" s="154"/>
      <c r="BR2023" s="154"/>
      <c r="BS2023" s="154"/>
      <c r="BT2023" s="154"/>
      <c r="BU2023" s="154"/>
      <c r="BV2023" s="154"/>
      <c r="BW2023" s="154"/>
      <c r="BX2023" s="154"/>
      <c r="BY2023" s="154"/>
      <c r="BZ2023" s="154"/>
      <c r="CA2023" s="154"/>
      <c r="CB2023" s="154"/>
      <c r="CC2023" s="154"/>
      <c r="CD2023" s="154"/>
      <c r="CE2023" s="154"/>
      <c r="CF2023" s="154"/>
      <c r="CG2023" s="154"/>
      <c r="CH2023" s="154"/>
      <c r="CI2023" s="154"/>
      <c r="CJ2023" s="154"/>
      <c r="CK2023" s="154"/>
      <c r="CL2023" s="154"/>
      <c r="CM2023" s="154"/>
      <c r="CN2023" s="154"/>
      <c r="CO2023" s="154"/>
      <c r="CP2023" s="154"/>
      <c r="CQ2023" s="154"/>
      <c r="CR2023" s="154"/>
      <c r="CS2023" s="154"/>
      <c r="CT2023" s="154"/>
      <c r="CU2023" s="154"/>
      <c r="CV2023" s="154"/>
      <c r="CW2023" s="154"/>
      <c r="CX2023" s="154"/>
      <c r="CY2023" s="154"/>
      <c r="CZ2023" s="154"/>
      <c r="DA2023" s="154"/>
      <c r="DB2023" s="154"/>
      <c r="DC2023" s="154"/>
      <c r="DD2023" s="154"/>
      <c r="DE2023" s="154"/>
      <c r="DF2023" s="154"/>
      <c r="DG2023" s="154"/>
      <c r="DH2023" s="154"/>
      <c r="DI2023" s="154"/>
      <c r="DJ2023" s="154"/>
      <c r="DK2023" s="154"/>
      <c r="DL2023" s="154"/>
      <c r="DM2023" s="154"/>
      <c r="DN2023" s="154"/>
      <c r="DO2023" s="154"/>
      <c r="DP2023" s="154"/>
      <c r="DQ2023" s="154"/>
      <c r="DR2023" s="154"/>
      <c r="DS2023" s="154"/>
      <c r="DT2023" s="154"/>
      <c r="DU2023" s="154"/>
      <c r="DV2023" s="154"/>
      <c r="DW2023" s="154"/>
      <c r="DX2023" s="154"/>
      <c r="DY2023" s="154"/>
      <c r="DZ2023" s="154"/>
      <c r="EA2023" s="154"/>
      <c r="EB2023" s="154"/>
      <c r="EC2023" s="154"/>
      <c r="ED2023" s="154"/>
      <c r="EE2023" s="154"/>
      <c r="EF2023" s="154"/>
      <c r="EG2023" s="154"/>
      <c r="EH2023" s="154"/>
      <c r="EI2023" s="154"/>
      <c r="EJ2023" s="154"/>
      <c r="EK2023" s="154"/>
      <c r="EL2023" s="154"/>
      <c r="EM2023" s="154"/>
      <c r="EN2023" s="154"/>
      <c r="EO2023" s="154"/>
      <c r="EP2023" s="154"/>
      <c r="EQ2023" s="154"/>
      <c r="ER2023" s="154"/>
      <c r="ES2023" s="154"/>
      <c r="ET2023" s="154"/>
      <c r="EU2023" s="154"/>
      <c r="EV2023" s="154"/>
    </row>
    <row r="2024" spans="32:152" ht="12.75">
      <c r="AF2024" s="154"/>
      <c r="AG2024" s="154"/>
      <c r="AH2024" s="154"/>
      <c r="AI2024" s="154"/>
      <c r="AJ2024" s="154"/>
      <c r="AK2024" s="154"/>
      <c r="AL2024" s="154"/>
      <c r="AM2024" s="154"/>
      <c r="AN2024" s="154"/>
      <c r="AO2024" s="154"/>
      <c r="AP2024" s="154"/>
      <c r="AQ2024" s="154"/>
      <c r="AR2024" s="154"/>
      <c r="AS2024" s="154"/>
      <c r="AT2024" s="154"/>
      <c r="AU2024" s="154"/>
      <c r="AV2024" s="154"/>
      <c r="AW2024" s="154"/>
      <c r="AX2024" s="154"/>
      <c r="AY2024" s="154"/>
      <c r="AZ2024" s="154"/>
      <c r="BA2024" s="154"/>
      <c r="BB2024" s="154"/>
      <c r="BC2024" s="154"/>
      <c r="BD2024" s="154"/>
      <c r="BE2024" s="154"/>
      <c r="BF2024" s="154"/>
      <c r="BG2024" s="154"/>
      <c r="BH2024" s="154"/>
      <c r="BI2024" s="154"/>
      <c r="BJ2024" s="154"/>
      <c r="BK2024" s="154"/>
      <c r="BL2024" s="154"/>
      <c r="BM2024" s="154"/>
      <c r="BN2024" s="154"/>
      <c r="BO2024" s="154"/>
      <c r="BP2024" s="154"/>
      <c r="BQ2024" s="154"/>
      <c r="BR2024" s="154"/>
      <c r="BS2024" s="154"/>
      <c r="BT2024" s="154"/>
      <c r="BU2024" s="154"/>
      <c r="BV2024" s="154"/>
      <c r="BW2024" s="154"/>
      <c r="BX2024" s="154"/>
      <c r="BY2024" s="154"/>
      <c r="BZ2024" s="154"/>
      <c r="CA2024" s="154"/>
      <c r="CB2024" s="154"/>
      <c r="CC2024" s="154"/>
      <c r="CD2024" s="154"/>
      <c r="CE2024" s="154"/>
      <c r="CF2024" s="154"/>
      <c r="CG2024" s="154"/>
      <c r="CH2024" s="154"/>
      <c r="CI2024" s="154"/>
      <c r="CJ2024" s="154"/>
      <c r="CK2024" s="154"/>
      <c r="CL2024" s="154"/>
      <c r="CM2024" s="154"/>
      <c r="CN2024" s="154"/>
      <c r="CO2024" s="154"/>
      <c r="CP2024" s="154"/>
      <c r="CQ2024" s="154"/>
      <c r="CR2024" s="154"/>
      <c r="CS2024" s="154"/>
      <c r="CT2024" s="154"/>
      <c r="CU2024" s="154"/>
      <c r="CV2024" s="154"/>
      <c r="CW2024" s="154"/>
      <c r="CX2024" s="154"/>
      <c r="CY2024" s="154"/>
      <c r="CZ2024" s="154"/>
      <c r="DA2024" s="154"/>
      <c r="DB2024" s="154"/>
      <c r="DC2024" s="154"/>
      <c r="DD2024" s="154"/>
      <c r="DE2024" s="154"/>
      <c r="DF2024" s="154"/>
      <c r="DG2024" s="154"/>
      <c r="DH2024" s="154"/>
      <c r="DI2024" s="154"/>
      <c r="DJ2024" s="154"/>
      <c r="DK2024" s="154"/>
      <c r="DL2024" s="154"/>
      <c r="DM2024" s="154"/>
      <c r="DN2024" s="154"/>
      <c r="DO2024" s="154"/>
      <c r="DP2024" s="154"/>
      <c r="DQ2024" s="154"/>
      <c r="DR2024" s="154"/>
      <c r="DS2024" s="154"/>
      <c r="DT2024" s="154"/>
      <c r="DU2024" s="154"/>
      <c r="DV2024" s="154"/>
      <c r="DW2024" s="154"/>
      <c r="DX2024" s="154"/>
      <c r="DY2024" s="154"/>
      <c r="DZ2024" s="154"/>
      <c r="EA2024" s="154"/>
      <c r="EB2024" s="154"/>
      <c r="EC2024" s="154"/>
      <c r="ED2024" s="154"/>
      <c r="EE2024" s="154"/>
      <c r="EF2024" s="154"/>
      <c r="EG2024" s="154"/>
      <c r="EH2024" s="154"/>
      <c r="EI2024" s="154"/>
      <c r="EJ2024" s="154"/>
      <c r="EK2024" s="154"/>
      <c r="EL2024" s="154"/>
      <c r="EM2024" s="154"/>
      <c r="EN2024" s="154"/>
      <c r="EO2024" s="154"/>
      <c r="EP2024" s="154"/>
      <c r="EQ2024" s="154"/>
      <c r="ER2024" s="154"/>
      <c r="ES2024" s="154"/>
      <c r="ET2024" s="154"/>
      <c r="EU2024" s="154"/>
      <c r="EV2024" s="154"/>
    </row>
    <row r="2025" spans="32:152" ht="12.75">
      <c r="AF2025" s="154"/>
      <c r="AG2025" s="154"/>
      <c r="AH2025" s="154"/>
      <c r="AI2025" s="154"/>
      <c r="AJ2025" s="154"/>
      <c r="AK2025" s="154"/>
      <c r="AL2025" s="154"/>
      <c r="AM2025" s="154"/>
      <c r="AN2025" s="154"/>
      <c r="AO2025" s="154"/>
      <c r="AP2025" s="154"/>
      <c r="AQ2025" s="154"/>
      <c r="AR2025" s="154"/>
      <c r="AS2025" s="154"/>
      <c r="AT2025" s="154"/>
      <c r="AU2025" s="154"/>
      <c r="AV2025" s="154"/>
      <c r="AW2025" s="154"/>
      <c r="AX2025" s="154"/>
      <c r="AY2025" s="154"/>
      <c r="AZ2025" s="154"/>
      <c r="BA2025" s="154"/>
      <c r="BB2025" s="154"/>
      <c r="BC2025" s="154"/>
      <c r="BD2025" s="154"/>
      <c r="BE2025" s="154"/>
      <c r="BF2025" s="154"/>
      <c r="BG2025" s="154"/>
      <c r="BH2025" s="154"/>
      <c r="BI2025" s="154"/>
      <c r="BJ2025" s="154"/>
      <c r="BK2025" s="154"/>
      <c r="BL2025" s="154"/>
      <c r="BM2025" s="154"/>
      <c r="BN2025" s="154"/>
      <c r="BO2025" s="154"/>
      <c r="BP2025" s="154"/>
      <c r="BQ2025" s="154"/>
      <c r="BR2025" s="154"/>
      <c r="BS2025" s="154"/>
      <c r="BT2025" s="154"/>
      <c r="BU2025" s="154"/>
      <c r="BV2025" s="154"/>
      <c r="BW2025" s="154"/>
      <c r="BX2025" s="154"/>
      <c r="BY2025" s="154"/>
      <c r="BZ2025" s="154"/>
      <c r="CA2025" s="154"/>
      <c r="CB2025" s="154"/>
      <c r="CC2025" s="154"/>
      <c r="CD2025" s="154"/>
      <c r="CE2025" s="154"/>
      <c r="CF2025" s="154"/>
      <c r="CG2025" s="154"/>
      <c r="CH2025" s="154"/>
      <c r="CI2025" s="154"/>
      <c r="CJ2025" s="154"/>
      <c r="CK2025" s="154"/>
      <c r="CL2025" s="154"/>
      <c r="CM2025" s="154"/>
      <c r="CN2025" s="154"/>
      <c r="CO2025" s="154"/>
      <c r="CP2025" s="154"/>
      <c r="CQ2025" s="154"/>
      <c r="CR2025" s="154"/>
      <c r="CS2025" s="154"/>
      <c r="CT2025" s="154"/>
      <c r="CU2025" s="154"/>
      <c r="CV2025" s="154"/>
      <c r="CW2025" s="154"/>
      <c r="CX2025" s="154"/>
      <c r="CY2025" s="154"/>
      <c r="CZ2025" s="154"/>
      <c r="DA2025" s="154"/>
      <c r="DB2025" s="154"/>
      <c r="DC2025" s="154"/>
      <c r="DD2025" s="154"/>
      <c r="DE2025" s="154"/>
      <c r="DF2025" s="154"/>
      <c r="DG2025" s="154"/>
      <c r="DH2025" s="154"/>
      <c r="DI2025" s="154"/>
      <c r="DJ2025" s="154"/>
      <c r="DK2025" s="154"/>
      <c r="DL2025" s="154"/>
      <c r="DM2025" s="154"/>
      <c r="DN2025" s="154"/>
      <c r="DO2025" s="154"/>
      <c r="DP2025" s="154"/>
      <c r="DQ2025" s="154"/>
      <c r="DR2025" s="154"/>
      <c r="DS2025" s="154"/>
      <c r="DT2025" s="154"/>
      <c r="DU2025" s="154"/>
      <c r="DV2025" s="154"/>
      <c r="DW2025" s="154"/>
      <c r="DX2025" s="154"/>
      <c r="DY2025" s="154"/>
      <c r="DZ2025" s="154"/>
      <c r="EA2025" s="154"/>
      <c r="EB2025" s="154"/>
      <c r="EC2025" s="154"/>
      <c r="ED2025" s="154"/>
      <c r="EE2025" s="154"/>
      <c r="EF2025" s="154"/>
      <c r="EG2025" s="154"/>
      <c r="EH2025" s="154"/>
      <c r="EI2025" s="154"/>
      <c r="EJ2025" s="154"/>
      <c r="EK2025" s="154"/>
      <c r="EL2025" s="154"/>
      <c r="EM2025" s="154"/>
      <c r="EN2025" s="154"/>
      <c r="EO2025" s="154"/>
      <c r="EP2025" s="154"/>
      <c r="EQ2025" s="154"/>
      <c r="ER2025" s="154"/>
      <c r="ES2025" s="154"/>
      <c r="ET2025" s="154"/>
      <c r="EU2025" s="154"/>
      <c r="EV2025" s="154"/>
    </row>
    <row r="2026" spans="32:152" ht="12.75">
      <c r="AF2026" s="154"/>
      <c r="AG2026" s="154"/>
      <c r="AH2026" s="154"/>
      <c r="AI2026" s="154"/>
      <c r="AJ2026" s="154"/>
      <c r="AK2026" s="154"/>
      <c r="AL2026" s="154"/>
      <c r="AM2026" s="154"/>
      <c r="AN2026" s="154"/>
      <c r="AO2026" s="154"/>
      <c r="AP2026" s="154"/>
      <c r="AQ2026" s="154"/>
      <c r="AR2026" s="154"/>
      <c r="AS2026" s="154"/>
      <c r="AT2026" s="154"/>
      <c r="AU2026" s="154"/>
      <c r="AV2026" s="154"/>
      <c r="AW2026" s="154"/>
      <c r="AX2026" s="154"/>
      <c r="AY2026" s="154"/>
      <c r="AZ2026" s="154"/>
      <c r="BA2026" s="154"/>
      <c r="BB2026" s="154"/>
      <c r="BC2026" s="154"/>
      <c r="BD2026" s="154"/>
      <c r="BE2026" s="154"/>
      <c r="BF2026" s="154"/>
      <c r="BG2026" s="154"/>
      <c r="BH2026" s="154"/>
      <c r="BI2026" s="154"/>
      <c r="BJ2026" s="154"/>
      <c r="BK2026" s="154"/>
      <c r="BL2026" s="154"/>
      <c r="BM2026" s="154"/>
      <c r="BN2026" s="154"/>
      <c r="BO2026" s="154"/>
      <c r="BP2026" s="154"/>
      <c r="BQ2026" s="154"/>
      <c r="BR2026" s="154"/>
      <c r="BS2026" s="154"/>
      <c r="BT2026" s="154"/>
      <c r="BU2026" s="154"/>
      <c r="BV2026" s="154"/>
      <c r="BW2026" s="154"/>
      <c r="BX2026" s="154"/>
      <c r="BY2026" s="154"/>
      <c r="BZ2026" s="154"/>
      <c r="CA2026" s="154"/>
      <c r="CB2026" s="154"/>
      <c r="CC2026" s="154"/>
      <c r="CD2026" s="154"/>
      <c r="CE2026" s="154"/>
      <c r="CF2026" s="154"/>
      <c r="CG2026" s="154"/>
      <c r="CH2026" s="154"/>
      <c r="CI2026" s="154"/>
      <c r="CJ2026" s="154"/>
      <c r="CK2026" s="154"/>
      <c r="CL2026" s="154"/>
      <c r="CM2026" s="154"/>
      <c r="CN2026" s="154"/>
      <c r="CO2026" s="154"/>
      <c r="CP2026" s="154"/>
      <c r="CQ2026" s="154"/>
      <c r="CR2026" s="154"/>
      <c r="CS2026" s="154"/>
      <c r="CT2026" s="154"/>
      <c r="CU2026" s="154"/>
      <c r="CV2026" s="154"/>
      <c r="CW2026" s="154"/>
      <c r="CX2026" s="154"/>
      <c r="CY2026" s="154"/>
      <c r="CZ2026" s="154"/>
      <c r="DA2026" s="154"/>
      <c r="DB2026" s="154"/>
      <c r="DC2026" s="154"/>
      <c r="DD2026" s="154"/>
      <c r="DE2026" s="154"/>
      <c r="DF2026" s="154"/>
      <c r="DG2026" s="154"/>
      <c r="DH2026" s="154"/>
      <c r="DI2026" s="154"/>
      <c r="DJ2026" s="154"/>
      <c r="DK2026" s="154"/>
      <c r="DL2026" s="154"/>
      <c r="DM2026" s="154"/>
      <c r="DN2026" s="154"/>
      <c r="DO2026" s="154"/>
      <c r="DP2026" s="154"/>
      <c r="DQ2026" s="154"/>
      <c r="DR2026" s="154"/>
      <c r="DS2026" s="154"/>
      <c r="DT2026" s="154"/>
      <c r="DU2026" s="154"/>
      <c r="DV2026" s="154"/>
      <c r="DW2026" s="154"/>
      <c r="DX2026" s="154"/>
      <c r="DY2026" s="154"/>
      <c r="DZ2026" s="154"/>
      <c r="EA2026" s="154"/>
      <c r="EB2026" s="154"/>
      <c r="EC2026" s="154"/>
      <c r="ED2026" s="154"/>
      <c r="EE2026" s="154"/>
      <c r="EF2026" s="154"/>
      <c r="EG2026" s="154"/>
      <c r="EH2026" s="154"/>
      <c r="EI2026" s="154"/>
      <c r="EJ2026" s="154"/>
      <c r="EK2026" s="154"/>
      <c r="EL2026" s="154"/>
      <c r="EM2026" s="154"/>
      <c r="EN2026" s="154"/>
      <c r="EO2026" s="154"/>
      <c r="EP2026" s="154"/>
      <c r="EQ2026" s="154"/>
      <c r="ER2026" s="154"/>
      <c r="ES2026" s="154"/>
      <c r="ET2026" s="154"/>
      <c r="EU2026" s="154"/>
      <c r="EV2026" s="154"/>
    </row>
    <row r="2027" spans="32:152" ht="12.75">
      <c r="AF2027" s="154"/>
      <c r="AG2027" s="154"/>
      <c r="AH2027" s="154"/>
      <c r="AI2027" s="154"/>
      <c r="AJ2027" s="154"/>
      <c r="AK2027" s="154"/>
      <c r="AL2027" s="154"/>
      <c r="AM2027" s="154"/>
      <c r="AN2027" s="154"/>
      <c r="AO2027" s="154"/>
      <c r="AP2027" s="154"/>
      <c r="AQ2027" s="154"/>
      <c r="AR2027" s="154"/>
      <c r="AS2027" s="154"/>
      <c r="AT2027" s="154"/>
      <c r="AU2027" s="154"/>
      <c r="AV2027" s="154"/>
      <c r="AW2027" s="154"/>
      <c r="AX2027" s="154"/>
      <c r="AY2027" s="154"/>
      <c r="AZ2027" s="154"/>
      <c r="BA2027" s="154"/>
      <c r="BB2027" s="154"/>
      <c r="BC2027" s="154"/>
      <c r="BD2027" s="154"/>
      <c r="BE2027" s="154"/>
      <c r="BF2027" s="154"/>
      <c r="BG2027" s="154"/>
      <c r="BH2027" s="154"/>
      <c r="BI2027" s="154"/>
      <c r="BJ2027" s="154"/>
      <c r="BK2027" s="154"/>
      <c r="BL2027" s="154"/>
      <c r="BM2027" s="154"/>
      <c r="BN2027" s="154"/>
      <c r="BO2027" s="154"/>
      <c r="BP2027" s="154"/>
      <c r="BQ2027" s="154"/>
      <c r="BR2027" s="154"/>
      <c r="BS2027" s="154"/>
      <c r="BT2027" s="154"/>
      <c r="BU2027" s="154"/>
      <c r="BV2027" s="154"/>
      <c r="BW2027" s="154"/>
      <c r="BX2027" s="154"/>
      <c r="BY2027" s="154"/>
      <c r="BZ2027" s="154"/>
      <c r="CA2027" s="154"/>
      <c r="CB2027" s="154"/>
      <c r="CC2027" s="154"/>
      <c r="CD2027" s="154"/>
      <c r="CE2027" s="154"/>
      <c r="CF2027" s="154"/>
      <c r="CG2027" s="154"/>
      <c r="CH2027" s="154"/>
      <c r="CI2027" s="154"/>
      <c r="CJ2027" s="154"/>
      <c r="CK2027" s="154"/>
      <c r="CL2027" s="154"/>
      <c r="CM2027" s="154"/>
      <c r="CN2027" s="154"/>
      <c r="CO2027" s="154"/>
      <c r="CP2027" s="154"/>
      <c r="CQ2027" s="154"/>
      <c r="CR2027" s="154"/>
      <c r="CS2027" s="154"/>
      <c r="CT2027" s="154"/>
      <c r="CU2027" s="154"/>
      <c r="CV2027" s="154"/>
      <c r="CW2027" s="154"/>
      <c r="CX2027" s="154"/>
      <c r="CY2027" s="154"/>
      <c r="CZ2027" s="154"/>
      <c r="DA2027" s="154"/>
      <c r="DB2027" s="154"/>
      <c r="DC2027" s="154"/>
      <c r="DD2027" s="154"/>
      <c r="DE2027" s="154"/>
      <c r="DF2027" s="154"/>
      <c r="DG2027" s="154"/>
      <c r="DH2027" s="154"/>
      <c r="DI2027" s="154"/>
      <c r="DJ2027" s="154"/>
      <c r="DK2027" s="154"/>
      <c r="DL2027" s="154"/>
      <c r="DM2027" s="154"/>
      <c r="DN2027" s="154"/>
      <c r="DO2027" s="154"/>
      <c r="DP2027" s="154"/>
      <c r="DQ2027" s="154"/>
      <c r="DR2027" s="154"/>
      <c r="DS2027" s="154"/>
      <c r="DT2027" s="154"/>
      <c r="DU2027" s="154"/>
      <c r="DV2027" s="154"/>
      <c r="DW2027" s="154"/>
      <c r="DX2027" s="154"/>
      <c r="DY2027" s="154"/>
      <c r="DZ2027" s="154"/>
      <c r="EA2027" s="154"/>
      <c r="EB2027" s="154"/>
      <c r="EC2027" s="154"/>
      <c r="ED2027" s="154"/>
      <c r="EE2027" s="154"/>
      <c r="EF2027" s="154"/>
      <c r="EG2027" s="154"/>
      <c r="EH2027" s="154"/>
      <c r="EI2027" s="154"/>
      <c r="EJ2027" s="154"/>
      <c r="EK2027" s="154"/>
      <c r="EL2027" s="154"/>
      <c r="EM2027" s="154"/>
      <c r="EN2027" s="154"/>
      <c r="EO2027" s="154"/>
      <c r="EP2027" s="154"/>
      <c r="EQ2027" s="154"/>
      <c r="ER2027" s="154"/>
      <c r="ES2027" s="154"/>
      <c r="ET2027" s="154"/>
      <c r="EU2027" s="154"/>
      <c r="EV2027" s="154"/>
    </row>
    <row r="2028" spans="32:152" ht="12.75">
      <c r="AF2028" s="154"/>
      <c r="AG2028" s="154"/>
      <c r="AH2028" s="154"/>
      <c r="AI2028" s="154"/>
      <c r="AJ2028" s="154"/>
      <c r="AK2028" s="154"/>
      <c r="AL2028" s="154"/>
      <c r="AM2028" s="154"/>
      <c r="AN2028" s="154"/>
      <c r="AO2028" s="154"/>
      <c r="AP2028" s="154"/>
      <c r="AQ2028" s="154"/>
      <c r="AR2028" s="154"/>
      <c r="AS2028" s="154"/>
      <c r="AT2028" s="154"/>
      <c r="AU2028" s="154"/>
      <c r="AV2028" s="154"/>
      <c r="AW2028" s="154"/>
      <c r="AX2028" s="154"/>
      <c r="AY2028" s="154"/>
      <c r="AZ2028" s="154"/>
      <c r="BA2028" s="154"/>
      <c r="BB2028" s="154"/>
      <c r="BC2028" s="154"/>
      <c r="BD2028" s="154"/>
      <c r="BE2028" s="154"/>
      <c r="BF2028" s="154"/>
      <c r="BG2028" s="154"/>
      <c r="BH2028" s="154"/>
      <c r="BI2028" s="154"/>
      <c r="BJ2028" s="154"/>
      <c r="BK2028" s="154"/>
      <c r="BL2028" s="154"/>
      <c r="BM2028" s="154"/>
      <c r="BN2028" s="154"/>
      <c r="BO2028" s="154"/>
      <c r="BP2028" s="154"/>
      <c r="BQ2028" s="154"/>
      <c r="BR2028" s="154"/>
      <c r="BS2028" s="154"/>
      <c r="BT2028" s="154"/>
      <c r="BU2028" s="154"/>
      <c r="BV2028" s="154"/>
      <c r="BW2028" s="154"/>
      <c r="BX2028" s="154"/>
      <c r="BY2028" s="154"/>
      <c r="BZ2028" s="154"/>
      <c r="CA2028" s="154"/>
      <c r="CB2028" s="154"/>
      <c r="CC2028" s="154"/>
      <c r="CD2028" s="154"/>
      <c r="CE2028" s="154"/>
      <c r="CF2028" s="154"/>
      <c r="CG2028" s="154"/>
      <c r="CH2028" s="154"/>
      <c r="CI2028" s="154"/>
      <c r="CJ2028" s="154"/>
      <c r="CK2028" s="154"/>
      <c r="CL2028" s="154"/>
      <c r="CM2028" s="154"/>
      <c r="CN2028" s="154"/>
      <c r="CO2028" s="154"/>
      <c r="CP2028" s="154"/>
      <c r="CQ2028" s="154"/>
      <c r="CR2028" s="154"/>
      <c r="CS2028" s="154"/>
      <c r="CT2028" s="154"/>
      <c r="CU2028" s="154"/>
      <c r="CV2028" s="154"/>
      <c r="CW2028" s="154"/>
      <c r="CX2028" s="154"/>
      <c r="CY2028" s="154"/>
      <c r="CZ2028" s="154"/>
      <c r="DA2028" s="154"/>
      <c r="DB2028" s="154"/>
      <c r="DC2028" s="154"/>
      <c r="DD2028" s="154"/>
      <c r="DE2028" s="154"/>
      <c r="DF2028" s="154"/>
      <c r="DG2028" s="154"/>
      <c r="DH2028" s="154"/>
      <c r="DI2028" s="154"/>
      <c r="DJ2028" s="154"/>
      <c r="DK2028" s="154"/>
      <c r="DL2028" s="154"/>
      <c r="DM2028" s="154"/>
      <c r="DN2028" s="154"/>
      <c r="DO2028" s="154"/>
      <c r="DP2028" s="154"/>
      <c r="DQ2028" s="154"/>
      <c r="DR2028" s="154"/>
      <c r="DS2028" s="154"/>
      <c r="DT2028" s="154"/>
      <c r="DU2028" s="154"/>
      <c r="DV2028" s="154"/>
      <c r="DW2028" s="154"/>
      <c r="DX2028" s="154"/>
      <c r="DY2028" s="154"/>
      <c r="DZ2028" s="154"/>
      <c r="EA2028" s="154"/>
      <c r="EB2028" s="154"/>
      <c r="EC2028" s="154"/>
      <c r="ED2028" s="154"/>
      <c r="EE2028" s="154"/>
      <c r="EF2028" s="154"/>
      <c r="EG2028" s="154"/>
      <c r="EH2028" s="154"/>
      <c r="EI2028" s="154"/>
      <c r="EJ2028" s="154"/>
      <c r="EK2028" s="154"/>
      <c r="EL2028" s="154"/>
      <c r="EM2028" s="154"/>
      <c r="EN2028" s="154"/>
      <c r="EO2028" s="154"/>
      <c r="EP2028" s="154"/>
      <c r="EQ2028" s="154"/>
      <c r="ER2028" s="154"/>
      <c r="ES2028" s="154"/>
      <c r="ET2028" s="154"/>
      <c r="EU2028" s="154"/>
      <c r="EV2028" s="154"/>
    </row>
    <row r="2029" spans="32:152" ht="12.75">
      <c r="AF2029" s="154"/>
      <c r="AG2029" s="154"/>
      <c r="AH2029" s="154"/>
      <c r="AI2029" s="154"/>
      <c r="AJ2029" s="154"/>
      <c r="AK2029" s="154"/>
      <c r="AL2029" s="154"/>
      <c r="AM2029" s="154"/>
      <c r="AN2029" s="154"/>
      <c r="AO2029" s="154"/>
      <c r="AP2029" s="154"/>
      <c r="AQ2029" s="154"/>
      <c r="AR2029" s="154"/>
      <c r="AS2029" s="154"/>
      <c r="AT2029" s="154"/>
      <c r="AU2029" s="154"/>
      <c r="AV2029" s="154"/>
      <c r="AW2029" s="154"/>
      <c r="AX2029" s="154"/>
      <c r="AY2029" s="154"/>
      <c r="AZ2029" s="154"/>
      <c r="BA2029" s="154"/>
      <c r="BB2029" s="154"/>
      <c r="BC2029" s="154"/>
      <c r="BD2029" s="154"/>
      <c r="BE2029" s="154"/>
      <c r="BF2029" s="154"/>
      <c r="BG2029" s="154"/>
      <c r="BH2029" s="154"/>
      <c r="BI2029" s="154"/>
      <c r="BJ2029" s="154"/>
      <c r="BK2029" s="154"/>
      <c r="BL2029" s="154"/>
      <c r="BM2029" s="154"/>
      <c r="BN2029" s="154"/>
      <c r="BO2029" s="154"/>
      <c r="BP2029" s="154"/>
      <c r="BQ2029" s="154"/>
      <c r="BR2029" s="154"/>
      <c r="BS2029" s="154"/>
      <c r="BT2029" s="154"/>
      <c r="BU2029" s="154"/>
      <c r="BV2029" s="154"/>
      <c r="BW2029" s="154"/>
      <c r="BX2029" s="154"/>
      <c r="BY2029" s="154"/>
      <c r="BZ2029" s="154"/>
      <c r="CA2029" s="154"/>
      <c r="CB2029" s="154"/>
      <c r="CC2029" s="154"/>
      <c r="CD2029" s="154"/>
      <c r="CE2029" s="154"/>
      <c r="CF2029" s="154"/>
      <c r="CG2029" s="154"/>
      <c r="CH2029" s="154"/>
      <c r="CI2029" s="154"/>
      <c r="CJ2029" s="154"/>
      <c r="CK2029" s="154"/>
      <c r="CL2029" s="154"/>
      <c r="CM2029" s="154"/>
      <c r="CN2029" s="154"/>
      <c r="CO2029" s="154"/>
      <c r="CP2029" s="154"/>
      <c r="CQ2029" s="154"/>
      <c r="CR2029" s="154"/>
      <c r="CS2029" s="154"/>
      <c r="CT2029" s="154"/>
      <c r="CU2029" s="154"/>
      <c r="CV2029" s="154"/>
      <c r="CW2029" s="154"/>
      <c r="CX2029" s="154"/>
      <c r="CY2029" s="154"/>
      <c r="CZ2029" s="154"/>
      <c r="DA2029" s="154"/>
      <c r="DB2029" s="154"/>
      <c r="DC2029" s="154"/>
      <c r="DD2029" s="154"/>
      <c r="DE2029" s="154"/>
      <c r="DF2029" s="154"/>
      <c r="DG2029" s="154"/>
      <c r="DH2029" s="154"/>
      <c r="DI2029" s="154"/>
      <c r="DJ2029" s="154"/>
      <c r="DK2029" s="154"/>
      <c r="DL2029" s="154"/>
      <c r="DM2029" s="154"/>
      <c r="DN2029" s="154"/>
      <c r="DO2029" s="154"/>
      <c r="DP2029" s="154"/>
      <c r="DQ2029" s="154"/>
      <c r="DR2029" s="154"/>
      <c r="DS2029" s="154"/>
      <c r="DT2029" s="154"/>
      <c r="DU2029" s="154"/>
      <c r="DV2029" s="154"/>
      <c r="DW2029" s="154"/>
      <c r="DX2029" s="154"/>
      <c r="DY2029" s="154"/>
      <c r="DZ2029" s="154"/>
      <c r="EA2029" s="154"/>
      <c r="EB2029" s="154"/>
      <c r="EC2029" s="154"/>
      <c r="ED2029" s="154"/>
      <c r="EE2029" s="154"/>
      <c r="EF2029" s="154"/>
      <c r="EG2029" s="154"/>
      <c r="EH2029" s="154"/>
      <c r="EI2029" s="154"/>
      <c r="EJ2029" s="154"/>
      <c r="EK2029" s="154"/>
      <c r="EL2029" s="154"/>
      <c r="EM2029" s="154"/>
      <c r="EN2029" s="154"/>
      <c r="EO2029" s="154"/>
      <c r="EP2029" s="154"/>
      <c r="EQ2029" s="154"/>
      <c r="ER2029" s="154"/>
      <c r="ES2029" s="154"/>
      <c r="ET2029" s="154"/>
      <c r="EU2029" s="154"/>
      <c r="EV2029" s="154"/>
    </row>
    <row r="2030" spans="32:152" ht="12.75">
      <c r="AF2030" s="154"/>
      <c r="AG2030" s="154"/>
      <c r="AH2030" s="154"/>
      <c r="AI2030" s="154"/>
      <c r="AJ2030" s="154"/>
      <c r="AK2030" s="154"/>
      <c r="AL2030" s="154"/>
      <c r="AM2030" s="154"/>
      <c r="AN2030" s="154"/>
      <c r="AO2030" s="154"/>
      <c r="AP2030" s="154"/>
      <c r="AQ2030" s="154"/>
      <c r="AR2030" s="154"/>
      <c r="AS2030" s="154"/>
      <c r="AT2030" s="154"/>
      <c r="AU2030" s="154"/>
      <c r="AV2030" s="154"/>
      <c r="AW2030" s="154"/>
      <c r="AX2030" s="154"/>
      <c r="AY2030" s="154"/>
      <c r="AZ2030" s="154"/>
      <c r="BA2030" s="154"/>
      <c r="BB2030" s="154"/>
      <c r="BC2030" s="154"/>
      <c r="BD2030" s="154"/>
      <c r="BE2030" s="154"/>
      <c r="BF2030" s="154"/>
      <c r="BG2030" s="154"/>
      <c r="BH2030" s="154"/>
      <c r="BI2030" s="154"/>
      <c r="BJ2030" s="154"/>
      <c r="BK2030" s="154"/>
      <c r="BL2030" s="154"/>
      <c r="BM2030" s="154"/>
      <c r="BN2030" s="154"/>
      <c r="BO2030" s="154"/>
      <c r="BP2030" s="154"/>
      <c r="BQ2030" s="154"/>
      <c r="BR2030" s="154"/>
      <c r="BS2030" s="154"/>
      <c r="BT2030" s="154"/>
      <c r="BU2030" s="154"/>
      <c r="BV2030" s="154"/>
      <c r="BW2030" s="154"/>
      <c r="BX2030" s="154"/>
      <c r="BY2030" s="154"/>
      <c r="BZ2030" s="154"/>
      <c r="CA2030" s="154"/>
      <c r="CB2030" s="154"/>
      <c r="CC2030" s="154"/>
      <c r="CD2030" s="154"/>
      <c r="CE2030" s="154"/>
      <c r="CF2030" s="154"/>
      <c r="CG2030" s="154"/>
      <c r="CH2030" s="154"/>
      <c r="CI2030" s="154"/>
      <c r="CJ2030" s="154"/>
      <c r="CK2030" s="154"/>
      <c r="CL2030" s="154"/>
      <c r="CM2030" s="154"/>
      <c r="CN2030" s="154"/>
      <c r="CO2030" s="154"/>
      <c r="CP2030" s="154"/>
      <c r="CQ2030" s="154"/>
      <c r="CR2030" s="154"/>
      <c r="CS2030" s="154"/>
      <c r="CT2030" s="154"/>
      <c r="CU2030" s="154"/>
      <c r="CV2030" s="154"/>
      <c r="CW2030" s="154"/>
      <c r="CX2030" s="154"/>
      <c r="CY2030" s="154"/>
      <c r="CZ2030" s="154"/>
      <c r="DA2030" s="154"/>
      <c r="DB2030" s="154"/>
      <c r="DC2030" s="154"/>
      <c r="DD2030" s="154"/>
      <c r="DE2030" s="154"/>
      <c r="DF2030" s="154"/>
      <c r="DG2030" s="154"/>
      <c r="DH2030" s="154"/>
      <c r="DI2030" s="154"/>
      <c r="DJ2030" s="154"/>
      <c r="DK2030" s="154"/>
      <c r="DL2030" s="154"/>
      <c r="DM2030" s="154"/>
      <c r="DN2030" s="154"/>
      <c r="DO2030" s="154"/>
      <c r="DP2030" s="154"/>
      <c r="DQ2030" s="154"/>
      <c r="DR2030" s="154"/>
      <c r="DS2030" s="154"/>
      <c r="DT2030" s="154"/>
      <c r="DU2030" s="154"/>
      <c r="DV2030" s="154"/>
      <c r="DW2030" s="154"/>
      <c r="DX2030" s="154"/>
      <c r="DY2030" s="154"/>
      <c r="DZ2030" s="154"/>
      <c r="EA2030" s="154"/>
      <c r="EB2030" s="154"/>
      <c r="EC2030" s="154"/>
      <c r="ED2030" s="154"/>
      <c r="EE2030" s="154"/>
      <c r="EF2030" s="154"/>
      <c r="EG2030" s="154"/>
      <c r="EH2030" s="154"/>
      <c r="EI2030" s="154"/>
      <c r="EJ2030" s="154"/>
      <c r="EK2030" s="154"/>
      <c r="EL2030" s="154"/>
      <c r="EM2030" s="154"/>
      <c r="EN2030" s="154"/>
      <c r="EO2030" s="154"/>
      <c r="EP2030" s="154"/>
      <c r="EQ2030" s="154"/>
      <c r="ER2030" s="154"/>
      <c r="ES2030" s="154"/>
      <c r="ET2030" s="154"/>
      <c r="EU2030" s="154"/>
      <c r="EV2030" s="154"/>
    </row>
    <row r="2031" spans="32:152" ht="12.75">
      <c r="AF2031" s="154"/>
      <c r="AG2031" s="154"/>
      <c r="AH2031" s="154"/>
      <c r="AI2031" s="154"/>
      <c r="AJ2031" s="154"/>
      <c r="AK2031" s="154"/>
      <c r="AL2031" s="154"/>
      <c r="AM2031" s="154"/>
      <c r="AN2031" s="154"/>
      <c r="AO2031" s="154"/>
      <c r="AP2031" s="154"/>
      <c r="AQ2031" s="154"/>
      <c r="AR2031" s="154"/>
      <c r="AS2031" s="154"/>
      <c r="AT2031" s="154"/>
      <c r="AU2031" s="154"/>
      <c r="AV2031" s="154"/>
      <c r="AW2031" s="154"/>
      <c r="AX2031" s="154"/>
      <c r="AY2031" s="154"/>
      <c r="AZ2031" s="154"/>
      <c r="BA2031" s="154"/>
      <c r="BB2031" s="154"/>
      <c r="BC2031" s="154"/>
      <c r="BD2031" s="154"/>
      <c r="BE2031" s="154"/>
      <c r="BF2031" s="154"/>
      <c r="BG2031" s="154"/>
      <c r="BH2031" s="154"/>
      <c r="BI2031" s="154"/>
      <c r="BJ2031" s="154"/>
      <c r="BK2031" s="154"/>
      <c r="BL2031" s="154"/>
      <c r="BM2031" s="154"/>
      <c r="BN2031" s="154"/>
      <c r="BO2031" s="154"/>
      <c r="BP2031" s="154"/>
      <c r="BQ2031" s="154"/>
      <c r="BR2031" s="154"/>
      <c r="BS2031" s="154"/>
      <c r="BT2031" s="154"/>
      <c r="BU2031" s="154"/>
      <c r="BV2031" s="154"/>
      <c r="BW2031" s="154"/>
      <c r="BX2031" s="154"/>
      <c r="BY2031" s="154"/>
      <c r="BZ2031" s="154"/>
      <c r="CA2031" s="154"/>
      <c r="CB2031" s="154"/>
      <c r="CC2031" s="154"/>
      <c r="CD2031" s="154"/>
      <c r="CE2031" s="154"/>
      <c r="CF2031" s="154"/>
      <c r="CG2031" s="154"/>
      <c r="CH2031" s="154"/>
      <c r="CI2031" s="154"/>
      <c r="CJ2031" s="154"/>
      <c r="CK2031" s="154"/>
      <c r="CL2031" s="154"/>
      <c r="CM2031" s="154"/>
      <c r="CN2031" s="154"/>
      <c r="CO2031" s="154"/>
      <c r="CP2031" s="154"/>
      <c r="CQ2031" s="154"/>
      <c r="CR2031" s="154"/>
      <c r="CS2031" s="154"/>
      <c r="CT2031" s="154"/>
      <c r="CU2031" s="154"/>
      <c r="CV2031" s="154"/>
      <c r="CW2031" s="154"/>
      <c r="CX2031" s="154"/>
      <c r="CY2031" s="154"/>
      <c r="CZ2031" s="154"/>
      <c r="DA2031" s="154"/>
      <c r="DB2031" s="154"/>
      <c r="DC2031" s="154"/>
      <c r="DD2031" s="154"/>
      <c r="DE2031" s="154"/>
      <c r="DF2031" s="154"/>
      <c r="DG2031" s="154"/>
      <c r="DH2031" s="154"/>
      <c r="DI2031" s="154"/>
      <c r="DJ2031" s="154"/>
      <c r="DK2031" s="154"/>
      <c r="DL2031" s="154"/>
      <c r="DM2031" s="154"/>
      <c r="DN2031" s="154"/>
      <c r="DO2031" s="154"/>
      <c r="DP2031" s="154"/>
      <c r="DQ2031" s="154"/>
      <c r="DR2031" s="154"/>
      <c r="DS2031" s="154"/>
      <c r="DT2031" s="154"/>
      <c r="DU2031" s="154"/>
      <c r="DV2031" s="154"/>
      <c r="DW2031" s="154"/>
      <c r="DX2031" s="154"/>
      <c r="DY2031" s="154"/>
      <c r="DZ2031" s="154"/>
      <c r="EA2031" s="154"/>
      <c r="EB2031" s="154"/>
      <c r="EC2031" s="154"/>
      <c r="ED2031" s="154"/>
      <c r="EE2031" s="154"/>
      <c r="EF2031" s="154"/>
      <c r="EG2031" s="154"/>
      <c r="EH2031" s="154"/>
      <c r="EI2031" s="154"/>
      <c r="EJ2031" s="154"/>
      <c r="EK2031" s="154"/>
      <c r="EL2031" s="154"/>
      <c r="EM2031" s="154"/>
      <c r="EN2031" s="154"/>
      <c r="EO2031" s="154"/>
      <c r="EP2031" s="154"/>
      <c r="EQ2031" s="154"/>
      <c r="ER2031" s="154"/>
      <c r="ES2031" s="154"/>
      <c r="ET2031" s="154"/>
      <c r="EU2031" s="154"/>
      <c r="EV2031" s="154"/>
    </row>
    <row r="2032" spans="32:152" ht="12.75">
      <c r="AF2032" s="154"/>
      <c r="AG2032" s="154"/>
      <c r="AH2032" s="154"/>
      <c r="AI2032" s="154"/>
      <c r="AJ2032" s="154"/>
      <c r="AK2032" s="154"/>
      <c r="AL2032" s="154"/>
      <c r="AM2032" s="154"/>
      <c r="AN2032" s="154"/>
      <c r="AO2032" s="154"/>
      <c r="AP2032" s="154"/>
      <c r="AQ2032" s="154"/>
      <c r="AR2032" s="154"/>
      <c r="AS2032" s="154"/>
      <c r="AT2032" s="154"/>
      <c r="AU2032" s="154"/>
      <c r="AV2032" s="154"/>
      <c r="AW2032" s="154"/>
      <c r="AX2032" s="154"/>
      <c r="AY2032" s="154"/>
      <c r="AZ2032" s="154"/>
      <c r="BA2032" s="154"/>
      <c r="BB2032" s="154"/>
      <c r="BC2032" s="154"/>
      <c r="BD2032" s="154"/>
      <c r="BE2032" s="154"/>
      <c r="BF2032" s="154"/>
      <c r="BG2032" s="154"/>
      <c r="BH2032" s="154"/>
      <c r="BI2032" s="154"/>
      <c r="BJ2032" s="154"/>
      <c r="BK2032" s="154"/>
      <c r="BL2032" s="154"/>
      <c r="BM2032" s="154"/>
      <c r="BN2032" s="154"/>
      <c r="BO2032" s="154"/>
      <c r="BP2032" s="154"/>
      <c r="BQ2032" s="154"/>
      <c r="BR2032" s="154"/>
      <c r="BS2032" s="154"/>
      <c r="BT2032" s="154"/>
      <c r="BU2032" s="154"/>
      <c r="BV2032" s="154"/>
      <c r="BW2032" s="154"/>
      <c r="BX2032" s="154"/>
      <c r="BY2032" s="154"/>
      <c r="BZ2032" s="154"/>
      <c r="CA2032" s="154"/>
      <c r="CB2032" s="154"/>
      <c r="CC2032" s="154"/>
      <c r="CD2032" s="154"/>
      <c r="CE2032" s="154"/>
      <c r="CF2032" s="154"/>
      <c r="CG2032" s="154"/>
      <c r="CH2032" s="154"/>
      <c r="CI2032" s="154"/>
      <c r="CJ2032" s="154"/>
      <c r="CK2032" s="154"/>
      <c r="CL2032" s="154"/>
      <c r="CM2032" s="154"/>
      <c r="CN2032" s="154"/>
      <c r="CO2032" s="154"/>
      <c r="CP2032" s="154"/>
      <c r="CQ2032" s="154"/>
      <c r="CR2032" s="154"/>
      <c r="CS2032" s="154"/>
      <c r="CT2032" s="154"/>
      <c r="CU2032" s="154"/>
      <c r="CV2032" s="154"/>
      <c r="CW2032" s="154"/>
      <c r="CX2032" s="154"/>
      <c r="CY2032" s="154"/>
      <c r="CZ2032" s="154"/>
      <c r="DA2032" s="154"/>
      <c r="DB2032" s="154"/>
      <c r="DC2032" s="154"/>
      <c r="DD2032" s="154"/>
      <c r="DE2032" s="154"/>
      <c r="DF2032" s="154"/>
      <c r="DG2032" s="154"/>
      <c r="DH2032" s="154"/>
      <c r="DI2032" s="154"/>
      <c r="DJ2032" s="154"/>
      <c r="DK2032" s="154"/>
      <c r="DL2032" s="154"/>
      <c r="DM2032" s="154"/>
      <c r="DN2032" s="154"/>
      <c r="DO2032" s="154"/>
      <c r="DP2032" s="154"/>
      <c r="DQ2032" s="154"/>
      <c r="DR2032" s="154"/>
      <c r="DS2032" s="154"/>
      <c r="DT2032" s="154"/>
      <c r="DU2032" s="154"/>
      <c r="DV2032" s="154"/>
      <c r="DW2032" s="154"/>
      <c r="DX2032" s="154"/>
      <c r="DY2032" s="154"/>
      <c r="DZ2032" s="154"/>
      <c r="EA2032" s="154"/>
      <c r="EB2032" s="154"/>
      <c r="EC2032" s="154"/>
      <c r="ED2032" s="154"/>
      <c r="EE2032" s="154"/>
      <c r="EF2032" s="154"/>
      <c r="EG2032" s="154"/>
      <c r="EH2032" s="154"/>
      <c r="EI2032" s="154"/>
      <c r="EJ2032" s="154"/>
      <c r="EK2032" s="154"/>
      <c r="EL2032" s="154"/>
      <c r="EM2032" s="154"/>
      <c r="EN2032" s="154"/>
      <c r="EO2032" s="154"/>
      <c r="EP2032" s="154"/>
      <c r="EQ2032" s="154"/>
      <c r="ER2032" s="154"/>
      <c r="ES2032" s="154"/>
      <c r="ET2032" s="154"/>
      <c r="EU2032" s="154"/>
      <c r="EV2032" s="154"/>
    </row>
    <row r="2033" spans="32:152" ht="12.75">
      <c r="AF2033" s="154"/>
      <c r="AG2033" s="154"/>
      <c r="AH2033" s="154"/>
      <c r="AI2033" s="154"/>
      <c r="AJ2033" s="154"/>
      <c r="AK2033" s="154"/>
      <c r="AL2033" s="154"/>
      <c r="AM2033" s="154"/>
      <c r="AN2033" s="154"/>
      <c r="AO2033" s="154"/>
      <c r="AP2033" s="154"/>
      <c r="AQ2033" s="154"/>
      <c r="AR2033" s="154"/>
      <c r="AS2033" s="154"/>
      <c r="AT2033" s="154"/>
      <c r="AU2033" s="154"/>
      <c r="AV2033" s="154"/>
      <c r="AW2033" s="154"/>
      <c r="AX2033" s="154"/>
      <c r="AY2033" s="154"/>
      <c r="AZ2033" s="154"/>
      <c r="BA2033" s="154"/>
      <c r="BB2033" s="154"/>
      <c r="BC2033" s="154"/>
      <c r="BD2033" s="154"/>
      <c r="BE2033" s="154"/>
      <c r="BF2033" s="154"/>
      <c r="BG2033" s="154"/>
      <c r="BH2033" s="154"/>
      <c r="BI2033" s="154"/>
      <c r="BJ2033" s="154"/>
      <c r="BK2033" s="154"/>
      <c r="BL2033" s="154"/>
      <c r="BM2033" s="154"/>
      <c r="BN2033" s="154"/>
      <c r="BO2033" s="154"/>
      <c r="BP2033" s="154"/>
      <c r="BQ2033" s="154"/>
      <c r="BR2033" s="154"/>
      <c r="BS2033" s="154"/>
      <c r="BT2033" s="154"/>
      <c r="BU2033" s="154"/>
      <c r="BV2033" s="154"/>
      <c r="BW2033" s="154"/>
      <c r="BX2033" s="154"/>
      <c r="BY2033" s="154"/>
      <c r="BZ2033" s="154"/>
      <c r="CA2033" s="154"/>
      <c r="CB2033" s="154"/>
      <c r="CC2033" s="154"/>
      <c r="CD2033" s="154"/>
      <c r="CE2033" s="154"/>
      <c r="CF2033" s="154"/>
      <c r="CG2033" s="154"/>
      <c r="CH2033" s="154"/>
      <c r="CI2033" s="154"/>
      <c r="CJ2033" s="154"/>
      <c r="CK2033" s="154"/>
      <c r="CL2033" s="154"/>
      <c r="CM2033" s="154"/>
      <c r="CN2033" s="154"/>
      <c r="CO2033" s="154"/>
      <c r="CP2033" s="154"/>
      <c r="CQ2033" s="154"/>
      <c r="CR2033" s="154"/>
      <c r="CS2033" s="154"/>
      <c r="CT2033" s="154"/>
      <c r="CU2033" s="154"/>
      <c r="CV2033" s="154"/>
      <c r="CW2033" s="154"/>
      <c r="CX2033" s="154"/>
      <c r="CY2033" s="154"/>
      <c r="CZ2033" s="154"/>
      <c r="DA2033" s="154"/>
      <c r="DB2033" s="154"/>
      <c r="DC2033" s="154"/>
      <c r="DD2033" s="154"/>
      <c r="DE2033" s="154"/>
      <c r="DF2033" s="154"/>
      <c r="DG2033" s="154"/>
      <c r="DH2033" s="154"/>
      <c r="DI2033" s="154"/>
      <c r="DJ2033" s="154"/>
      <c r="DK2033" s="154"/>
      <c r="DL2033" s="154"/>
      <c r="DM2033" s="154"/>
      <c r="DN2033" s="154"/>
      <c r="DO2033" s="154"/>
      <c r="DP2033" s="154"/>
      <c r="DQ2033" s="154"/>
      <c r="DR2033" s="154"/>
      <c r="DS2033" s="154"/>
      <c r="DT2033" s="154"/>
      <c r="DU2033" s="154"/>
      <c r="DV2033" s="154"/>
      <c r="DW2033" s="154"/>
      <c r="DX2033" s="154"/>
      <c r="DY2033" s="154"/>
      <c r="DZ2033" s="154"/>
      <c r="EA2033" s="154"/>
      <c r="EB2033" s="154"/>
      <c r="EC2033" s="154"/>
      <c r="ED2033" s="154"/>
      <c r="EE2033" s="154"/>
      <c r="EF2033" s="154"/>
      <c r="EG2033" s="154"/>
      <c r="EH2033" s="154"/>
      <c r="EI2033" s="154"/>
      <c r="EJ2033" s="154"/>
      <c r="EK2033" s="154"/>
      <c r="EL2033" s="154"/>
      <c r="EM2033" s="154"/>
      <c r="EN2033" s="154"/>
      <c r="EO2033" s="154"/>
      <c r="EP2033" s="154"/>
      <c r="EQ2033" s="154"/>
      <c r="ER2033" s="154"/>
      <c r="ES2033" s="154"/>
      <c r="ET2033" s="154"/>
      <c r="EU2033" s="154"/>
      <c r="EV2033" s="154"/>
    </row>
    <row r="2034" spans="32:152" ht="12.75">
      <c r="AF2034" s="154"/>
      <c r="AG2034" s="154"/>
      <c r="AH2034" s="154"/>
      <c r="AI2034" s="154"/>
      <c r="AJ2034" s="154"/>
      <c r="AK2034" s="154"/>
      <c r="AL2034" s="154"/>
      <c r="AM2034" s="154"/>
      <c r="AN2034" s="154"/>
      <c r="AO2034" s="154"/>
      <c r="AP2034" s="154"/>
      <c r="AQ2034" s="154"/>
      <c r="AR2034" s="154"/>
      <c r="AS2034" s="154"/>
      <c r="AT2034" s="154"/>
      <c r="AU2034" s="154"/>
      <c r="AV2034" s="154"/>
      <c r="AW2034" s="154"/>
      <c r="AX2034" s="154"/>
      <c r="AY2034" s="154"/>
      <c r="AZ2034" s="154"/>
      <c r="BA2034" s="154"/>
      <c r="BB2034" s="154"/>
      <c r="BC2034" s="154"/>
      <c r="BD2034" s="154"/>
      <c r="BE2034" s="154"/>
      <c r="BF2034" s="154"/>
      <c r="BG2034" s="154"/>
      <c r="BH2034" s="154"/>
      <c r="BI2034" s="154"/>
      <c r="BJ2034" s="154"/>
      <c r="BK2034" s="154"/>
      <c r="BL2034" s="154"/>
      <c r="BM2034" s="154"/>
      <c r="BN2034" s="154"/>
      <c r="BO2034" s="154"/>
      <c r="BP2034" s="154"/>
      <c r="BQ2034" s="154"/>
      <c r="BR2034" s="154"/>
      <c r="BS2034" s="154"/>
      <c r="BT2034" s="154"/>
      <c r="BU2034" s="154"/>
      <c r="BV2034" s="154"/>
      <c r="BW2034" s="154"/>
      <c r="BX2034" s="154"/>
      <c r="BY2034" s="154"/>
      <c r="BZ2034" s="154"/>
      <c r="CA2034" s="154"/>
      <c r="CB2034" s="154"/>
      <c r="CC2034" s="154"/>
      <c r="CD2034" s="154"/>
      <c r="CE2034" s="154"/>
      <c r="CF2034" s="154"/>
      <c r="CG2034" s="154"/>
      <c r="CH2034" s="154"/>
      <c r="CI2034" s="154"/>
      <c r="CJ2034" s="154"/>
      <c r="CK2034" s="154"/>
      <c r="CL2034" s="154"/>
      <c r="CM2034" s="154"/>
      <c r="CN2034" s="154"/>
      <c r="CO2034" s="154"/>
      <c r="CP2034" s="154"/>
      <c r="CQ2034" s="154"/>
      <c r="CR2034" s="154"/>
      <c r="CS2034" s="154"/>
      <c r="CT2034" s="154"/>
      <c r="CU2034" s="154"/>
      <c r="CV2034" s="154"/>
      <c r="CW2034" s="154"/>
      <c r="CX2034" s="154"/>
      <c r="CY2034" s="154"/>
      <c r="CZ2034" s="154"/>
      <c r="DA2034" s="154"/>
      <c r="DB2034" s="154"/>
      <c r="DC2034" s="154"/>
      <c r="DD2034" s="154"/>
      <c r="DE2034" s="154"/>
      <c r="DF2034" s="154"/>
      <c r="DG2034" s="154"/>
      <c r="DH2034" s="154"/>
      <c r="DI2034" s="154"/>
      <c r="DJ2034" s="154"/>
      <c r="DK2034" s="154"/>
      <c r="DL2034" s="154"/>
      <c r="DM2034" s="154"/>
      <c r="DN2034" s="154"/>
      <c r="DO2034" s="154"/>
      <c r="DP2034" s="154"/>
      <c r="DQ2034" s="154"/>
      <c r="DR2034" s="154"/>
      <c r="DS2034" s="154"/>
      <c r="DT2034" s="154"/>
      <c r="DU2034" s="154"/>
      <c r="DV2034" s="154"/>
      <c r="DW2034" s="154"/>
      <c r="DX2034" s="154"/>
      <c r="DY2034" s="154"/>
      <c r="DZ2034" s="154"/>
      <c r="EA2034" s="154"/>
      <c r="EB2034" s="154"/>
      <c r="EC2034" s="154"/>
      <c r="ED2034" s="154"/>
      <c r="EE2034" s="154"/>
      <c r="EF2034" s="154"/>
      <c r="EG2034" s="154"/>
      <c r="EH2034" s="154"/>
      <c r="EI2034" s="154"/>
      <c r="EJ2034" s="154"/>
      <c r="EK2034" s="154"/>
      <c r="EL2034" s="154"/>
      <c r="EM2034" s="154"/>
      <c r="EN2034" s="154"/>
      <c r="EO2034" s="154"/>
      <c r="EP2034" s="154"/>
      <c r="EQ2034" s="154"/>
      <c r="ER2034" s="154"/>
      <c r="ES2034" s="154"/>
      <c r="ET2034" s="154"/>
      <c r="EU2034" s="154"/>
      <c r="EV2034" s="154"/>
    </row>
    <row r="2035" spans="32:152" ht="12.75">
      <c r="AF2035" s="154"/>
      <c r="AG2035" s="154"/>
      <c r="AH2035" s="154"/>
      <c r="AI2035" s="154"/>
      <c r="AJ2035" s="154"/>
      <c r="AK2035" s="154"/>
      <c r="AL2035" s="154"/>
      <c r="AM2035" s="154"/>
      <c r="AN2035" s="154"/>
      <c r="AO2035" s="154"/>
      <c r="AP2035" s="154"/>
      <c r="AQ2035" s="154"/>
      <c r="AR2035" s="154"/>
      <c r="AS2035" s="154"/>
      <c r="AT2035" s="154"/>
      <c r="AU2035" s="154"/>
      <c r="AV2035" s="154"/>
      <c r="AW2035" s="154"/>
      <c r="AX2035" s="154"/>
      <c r="AY2035" s="154"/>
      <c r="AZ2035" s="154"/>
      <c r="BA2035" s="154"/>
      <c r="BB2035" s="154"/>
      <c r="BC2035" s="154"/>
      <c r="BD2035" s="154"/>
      <c r="BE2035" s="154"/>
      <c r="BF2035" s="154"/>
      <c r="BG2035" s="154"/>
      <c r="BH2035" s="154"/>
      <c r="BI2035" s="154"/>
      <c r="BJ2035" s="154"/>
      <c r="BK2035" s="154"/>
      <c r="BL2035" s="154"/>
      <c r="BM2035" s="154"/>
      <c r="BN2035" s="154"/>
      <c r="BO2035" s="154"/>
      <c r="BP2035" s="154"/>
      <c r="BQ2035" s="154"/>
      <c r="BR2035" s="154"/>
      <c r="BS2035" s="154"/>
      <c r="BT2035" s="154"/>
      <c r="BU2035" s="154"/>
      <c r="BV2035" s="154"/>
      <c r="BW2035" s="154"/>
      <c r="BX2035" s="154"/>
      <c r="BY2035" s="154"/>
      <c r="BZ2035" s="154"/>
      <c r="CA2035" s="154"/>
      <c r="CB2035" s="154"/>
      <c r="CC2035" s="154"/>
      <c r="CD2035" s="154"/>
      <c r="CE2035" s="154"/>
      <c r="CF2035" s="154"/>
      <c r="CG2035" s="154"/>
      <c r="CH2035" s="154"/>
      <c r="CI2035" s="154"/>
      <c r="CJ2035" s="154"/>
      <c r="CK2035" s="154"/>
      <c r="CL2035" s="154"/>
      <c r="CM2035" s="154"/>
      <c r="CN2035" s="154"/>
      <c r="CO2035" s="154"/>
      <c r="CP2035" s="154"/>
      <c r="CQ2035" s="154"/>
      <c r="CR2035" s="154"/>
      <c r="CS2035" s="154"/>
      <c r="CT2035" s="154"/>
      <c r="CU2035" s="154"/>
      <c r="CV2035" s="154"/>
      <c r="CW2035" s="154"/>
      <c r="CX2035" s="154"/>
      <c r="CY2035" s="154"/>
      <c r="CZ2035" s="154"/>
      <c r="DA2035" s="154"/>
      <c r="DB2035" s="154"/>
      <c r="DC2035" s="154"/>
      <c r="DD2035" s="154"/>
      <c r="DE2035" s="154"/>
      <c r="DF2035" s="154"/>
      <c r="DG2035" s="154"/>
      <c r="DH2035" s="154"/>
      <c r="DI2035" s="154"/>
      <c r="DJ2035" s="154"/>
      <c r="DK2035" s="154"/>
      <c r="DL2035" s="154"/>
      <c r="DM2035" s="154"/>
      <c r="DN2035" s="154"/>
      <c r="DO2035" s="154"/>
      <c r="DP2035" s="154"/>
      <c r="DQ2035" s="154"/>
      <c r="DR2035" s="154"/>
      <c r="DS2035" s="154"/>
      <c r="DT2035" s="154"/>
      <c r="DU2035" s="154"/>
      <c r="DV2035" s="154"/>
      <c r="DW2035" s="154"/>
      <c r="DX2035" s="154"/>
      <c r="DY2035" s="154"/>
      <c r="DZ2035" s="154"/>
      <c r="EA2035" s="154"/>
      <c r="EB2035" s="154"/>
      <c r="EC2035" s="154"/>
      <c r="ED2035" s="154"/>
      <c r="EE2035" s="154"/>
      <c r="EF2035" s="154"/>
      <c r="EG2035" s="154"/>
      <c r="EH2035" s="154"/>
      <c r="EI2035" s="154"/>
      <c r="EJ2035" s="154"/>
      <c r="EK2035" s="154"/>
      <c r="EL2035" s="154"/>
      <c r="EM2035" s="154"/>
      <c r="EN2035" s="154"/>
      <c r="EO2035" s="154"/>
      <c r="EP2035" s="154"/>
      <c r="EQ2035" s="154"/>
      <c r="ER2035" s="154"/>
      <c r="ES2035" s="154"/>
      <c r="ET2035" s="154"/>
      <c r="EU2035" s="154"/>
      <c r="EV2035" s="154"/>
    </row>
    <row r="2036" spans="32:152" ht="12.75">
      <c r="AF2036" s="154"/>
      <c r="AG2036" s="154"/>
      <c r="AH2036" s="154"/>
      <c r="AI2036" s="154"/>
      <c r="AJ2036" s="154"/>
      <c r="AK2036" s="154"/>
      <c r="AL2036" s="154"/>
      <c r="AM2036" s="154"/>
      <c r="AN2036" s="154"/>
      <c r="AO2036" s="154"/>
      <c r="AP2036" s="154"/>
      <c r="AQ2036" s="154"/>
      <c r="AR2036" s="154"/>
      <c r="AS2036" s="154"/>
      <c r="AT2036" s="154"/>
      <c r="AU2036" s="154"/>
      <c r="AV2036" s="154"/>
      <c r="AW2036" s="154"/>
      <c r="AX2036" s="154"/>
      <c r="AY2036" s="154"/>
      <c r="AZ2036" s="154"/>
      <c r="BA2036" s="154"/>
      <c r="BB2036" s="154"/>
      <c r="BC2036" s="154"/>
      <c r="BD2036" s="154"/>
      <c r="BE2036" s="154"/>
      <c r="BF2036" s="154"/>
      <c r="BG2036" s="154"/>
      <c r="BH2036" s="154"/>
      <c r="BI2036" s="154"/>
      <c r="BJ2036" s="154"/>
      <c r="BK2036" s="154"/>
      <c r="BL2036" s="154"/>
      <c r="BM2036" s="154"/>
      <c r="BN2036" s="154"/>
      <c r="BO2036" s="154"/>
      <c r="BP2036" s="154"/>
      <c r="BQ2036" s="154"/>
      <c r="BR2036" s="154"/>
      <c r="BS2036" s="154"/>
      <c r="BT2036" s="154"/>
      <c r="BU2036" s="154"/>
      <c r="BV2036" s="154"/>
      <c r="BW2036" s="154"/>
      <c r="BX2036" s="154"/>
      <c r="BY2036" s="154"/>
      <c r="BZ2036" s="154"/>
      <c r="CA2036" s="154"/>
      <c r="CB2036" s="154"/>
      <c r="CC2036" s="154"/>
      <c r="CD2036" s="154"/>
      <c r="CE2036" s="154"/>
      <c r="CF2036" s="154"/>
      <c r="CG2036" s="154"/>
      <c r="CH2036" s="154"/>
      <c r="CI2036" s="154"/>
      <c r="CJ2036" s="154"/>
      <c r="CK2036" s="154"/>
      <c r="CL2036" s="154"/>
      <c r="CM2036" s="154"/>
      <c r="CN2036" s="154"/>
      <c r="CO2036" s="154"/>
      <c r="CP2036" s="154"/>
      <c r="CQ2036" s="154"/>
      <c r="CR2036" s="154"/>
      <c r="CS2036" s="154"/>
      <c r="CT2036" s="154"/>
      <c r="CU2036" s="154"/>
      <c r="CV2036" s="154"/>
      <c r="CW2036" s="154"/>
      <c r="CX2036" s="154"/>
      <c r="CY2036" s="154"/>
      <c r="CZ2036" s="154"/>
      <c r="DA2036" s="154"/>
      <c r="DB2036" s="154"/>
      <c r="DC2036" s="154"/>
      <c r="DD2036" s="154"/>
      <c r="DE2036" s="154"/>
      <c r="DF2036" s="154"/>
      <c r="DG2036" s="154"/>
      <c r="DH2036" s="154"/>
      <c r="DI2036" s="154"/>
      <c r="DJ2036" s="154"/>
      <c r="DK2036" s="154"/>
      <c r="DL2036" s="154"/>
      <c r="DM2036" s="154"/>
      <c r="DN2036" s="154"/>
      <c r="DO2036" s="154"/>
      <c r="DP2036" s="154"/>
      <c r="DQ2036" s="154"/>
      <c r="DR2036" s="154"/>
      <c r="DS2036" s="154"/>
      <c r="DT2036" s="154"/>
      <c r="DU2036" s="154"/>
      <c r="DV2036" s="154"/>
      <c r="DW2036" s="154"/>
      <c r="DX2036" s="154"/>
      <c r="DY2036" s="154"/>
      <c r="DZ2036" s="154"/>
      <c r="EA2036" s="154"/>
      <c r="EB2036" s="154"/>
      <c r="EC2036" s="154"/>
      <c r="ED2036" s="154"/>
      <c r="EE2036" s="154"/>
      <c r="EF2036" s="154"/>
      <c r="EG2036" s="154"/>
      <c r="EH2036" s="154"/>
      <c r="EI2036" s="154"/>
      <c r="EJ2036" s="154"/>
      <c r="EK2036" s="154"/>
      <c r="EL2036" s="154"/>
      <c r="EM2036" s="154"/>
      <c r="EN2036" s="154"/>
      <c r="EO2036" s="154"/>
      <c r="EP2036" s="154"/>
      <c r="EQ2036" s="154"/>
      <c r="ER2036" s="154"/>
      <c r="ES2036" s="154"/>
      <c r="ET2036" s="154"/>
      <c r="EU2036" s="154"/>
      <c r="EV2036" s="154"/>
    </row>
    <row r="2037" spans="32:152" ht="12.75">
      <c r="AF2037" s="154"/>
      <c r="AG2037" s="154"/>
      <c r="AH2037" s="154"/>
      <c r="AI2037" s="154"/>
      <c r="AJ2037" s="154"/>
      <c r="AK2037" s="154"/>
      <c r="AL2037" s="154"/>
      <c r="AM2037" s="154"/>
      <c r="AN2037" s="154"/>
      <c r="AO2037" s="154"/>
      <c r="AP2037" s="154"/>
      <c r="AQ2037" s="154"/>
      <c r="AR2037" s="154"/>
      <c r="AS2037" s="154"/>
      <c r="AT2037" s="154"/>
      <c r="AU2037" s="154"/>
      <c r="AV2037" s="154"/>
      <c r="AW2037" s="154"/>
      <c r="AX2037" s="154"/>
      <c r="AY2037" s="154"/>
      <c r="AZ2037" s="154"/>
      <c r="BA2037" s="154"/>
      <c r="BB2037" s="154"/>
      <c r="BC2037" s="154"/>
      <c r="BD2037" s="154"/>
      <c r="BE2037" s="154"/>
      <c r="BF2037" s="154"/>
      <c r="BG2037" s="154"/>
      <c r="BH2037" s="154"/>
      <c r="BI2037" s="154"/>
      <c r="BJ2037" s="154"/>
      <c r="BK2037" s="154"/>
      <c r="BL2037" s="154"/>
      <c r="BM2037" s="154"/>
      <c r="BN2037" s="154"/>
      <c r="BO2037" s="154"/>
      <c r="BP2037" s="154"/>
      <c r="BQ2037" s="154"/>
      <c r="BR2037" s="154"/>
      <c r="BS2037" s="154"/>
      <c r="BT2037" s="154"/>
      <c r="BU2037" s="154"/>
      <c r="BV2037" s="154"/>
      <c r="BW2037" s="154"/>
      <c r="BX2037" s="154"/>
      <c r="BY2037" s="154"/>
      <c r="BZ2037" s="154"/>
      <c r="CA2037" s="154"/>
      <c r="CB2037" s="154"/>
      <c r="CC2037" s="154"/>
      <c r="CD2037" s="154"/>
      <c r="CE2037" s="154"/>
      <c r="CF2037" s="154"/>
      <c r="CG2037" s="154"/>
      <c r="CH2037" s="154"/>
      <c r="CI2037" s="154"/>
      <c r="CJ2037" s="154"/>
      <c r="CK2037" s="154"/>
      <c r="CL2037" s="154"/>
      <c r="CM2037" s="154"/>
      <c r="CN2037" s="154"/>
      <c r="CO2037" s="154"/>
      <c r="CP2037" s="154"/>
      <c r="CQ2037" s="154"/>
      <c r="CR2037" s="154"/>
      <c r="CS2037" s="154"/>
      <c r="CT2037" s="154"/>
      <c r="CU2037" s="154"/>
      <c r="CV2037" s="154"/>
      <c r="CW2037" s="154"/>
      <c r="CX2037" s="154"/>
      <c r="CY2037" s="154"/>
      <c r="CZ2037" s="154"/>
      <c r="DA2037" s="154"/>
      <c r="DB2037" s="154"/>
      <c r="DC2037" s="154"/>
      <c r="DD2037" s="154"/>
      <c r="DE2037" s="154"/>
      <c r="DF2037" s="154"/>
      <c r="DG2037" s="154"/>
      <c r="DH2037" s="154"/>
      <c r="DI2037" s="154"/>
      <c r="DJ2037" s="154"/>
      <c r="DK2037" s="154"/>
      <c r="DL2037" s="154"/>
      <c r="DM2037" s="154"/>
      <c r="DN2037" s="154"/>
      <c r="DO2037" s="154"/>
      <c r="DP2037" s="154"/>
      <c r="DQ2037" s="154"/>
      <c r="DR2037" s="154"/>
      <c r="DS2037" s="154"/>
      <c r="DT2037" s="154"/>
      <c r="DU2037" s="154"/>
      <c r="DV2037" s="154"/>
      <c r="DW2037" s="154"/>
      <c r="DX2037" s="154"/>
      <c r="DY2037" s="154"/>
      <c r="DZ2037" s="154"/>
      <c r="EA2037" s="154"/>
      <c r="EB2037" s="154"/>
      <c r="EC2037" s="154"/>
      <c r="ED2037" s="154"/>
      <c r="EE2037" s="154"/>
      <c r="EF2037" s="154"/>
      <c r="EG2037" s="154"/>
      <c r="EH2037" s="154"/>
      <c r="EI2037" s="154"/>
      <c r="EJ2037" s="154"/>
      <c r="EK2037" s="154"/>
      <c r="EL2037" s="154"/>
      <c r="EM2037" s="154"/>
      <c r="EN2037" s="154"/>
      <c r="EO2037" s="154"/>
      <c r="EP2037" s="154"/>
      <c r="EQ2037" s="154"/>
      <c r="ER2037" s="154"/>
      <c r="ES2037" s="154"/>
      <c r="ET2037" s="154"/>
      <c r="EU2037" s="154"/>
      <c r="EV2037" s="154"/>
    </row>
    <row r="2038" spans="32:152" ht="12.75">
      <c r="AF2038" s="154"/>
      <c r="AG2038" s="154"/>
      <c r="AH2038" s="154"/>
      <c r="AI2038" s="154"/>
      <c r="AJ2038" s="154"/>
      <c r="AK2038" s="154"/>
      <c r="AL2038" s="154"/>
      <c r="AM2038" s="154"/>
      <c r="AN2038" s="154"/>
      <c r="AO2038" s="154"/>
      <c r="AP2038" s="154"/>
      <c r="AQ2038" s="154"/>
      <c r="AR2038" s="154"/>
      <c r="AS2038" s="154"/>
      <c r="AT2038" s="154"/>
      <c r="AU2038" s="154"/>
      <c r="AV2038" s="154"/>
      <c r="AW2038" s="154"/>
      <c r="AX2038" s="154"/>
      <c r="AY2038" s="154"/>
      <c r="AZ2038" s="154"/>
      <c r="BA2038" s="154"/>
      <c r="BB2038" s="154"/>
      <c r="BC2038" s="154"/>
      <c r="BD2038" s="154"/>
      <c r="BE2038" s="154"/>
      <c r="BF2038" s="154"/>
      <c r="BG2038" s="154"/>
      <c r="BH2038" s="154"/>
      <c r="BI2038" s="154"/>
      <c r="BJ2038" s="154"/>
      <c r="BK2038" s="154"/>
      <c r="BL2038" s="154"/>
      <c r="BM2038" s="154"/>
      <c r="BN2038" s="154"/>
      <c r="BO2038" s="154"/>
      <c r="BP2038" s="154"/>
      <c r="BQ2038" s="154"/>
      <c r="BR2038" s="154"/>
      <c r="BS2038" s="154"/>
      <c r="BT2038" s="154"/>
      <c r="BU2038" s="154"/>
      <c r="BV2038" s="154"/>
      <c r="BW2038" s="154"/>
      <c r="BX2038" s="154"/>
      <c r="BY2038" s="154"/>
      <c r="BZ2038" s="154"/>
      <c r="CA2038" s="154"/>
      <c r="CB2038" s="154"/>
      <c r="CC2038" s="154"/>
      <c r="CD2038" s="154"/>
      <c r="CE2038" s="154"/>
      <c r="CF2038" s="154"/>
      <c r="CG2038" s="154"/>
      <c r="CH2038" s="154"/>
      <c r="CI2038" s="154"/>
      <c r="CJ2038" s="154"/>
      <c r="CK2038" s="154"/>
      <c r="CL2038" s="154"/>
      <c r="CM2038" s="154"/>
      <c r="CN2038" s="154"/>
      <c r="CO2038" s="154"/>
      <c r="CP2038" s="154"/>
      <c r="CQ2038" s="154"/>
      <c r="CR2038" s="154"/>
      <c r="CS2038" s="154"/>
      <c r="CT2038" s="154"/>
      <c r="CU2038" s="154"/>
      <c r="CV2038" s="154"/>
      <c r="CW2038" s="154"/>
      <c r="CX2038" s="154"/>
      <c r="CY2038" s="154"/>
      <c r="CZ2038" s="154"/>
      <c r="DA2038" s="154"/>
      <c r="DB2038" s="154"/>
      <c r="DC2038" s="154"/>
      <c r="DD2038" s="154"/>
      <c r="DE2038" s="154"/>
      <c r="DF2038" s="154"/>
      <c r="DG2038" s="154"/>
      <c r="DH2038" s="154"/>
      <c r="DI2038" s="154"/>
      <c r="DJ2038" s="154"/>
      <c r="DK2038" s="154"/>
      <c r="DL2038" s="154"/>
      <c r="DM2038" s="154"/>
      <c r="DN2038" s="154"/>
      <c r="DO2038" s="154"/>
      <c r="DP2038" s="154"/>
      <c r="DQ2038" s="154"/>
      <c r="DR2038" s="154"/>
      <c r="DS2038" s="154"/>
      <c r="DT2038" s="154"/>
      <c r="DU2038" s="154"/>
      <c r="DV2038" s="154"/>
      <c r="DW2038" s="154"/>
      <c r="DX2038" s="154"/>
      <c r="DY2038" s="154"/>
      <c r="DZ2038" s="154"/>
      <c r="EA2038" s="154"/>
      <c r="EB2038" s="154"/>
      <c r="EC2038" s="154"/>
      <c r="ED2038" s="154"/>
      <c r="EE2038" s="154"/>
      <c r="EF2038" s="154"/>
      <c r="EG2038" s="154"/>
      <c r="EH2038" s="154"/>
      <c r="EI2038" s="154"/>
      <c r="EJ2038" s="154"/>
      <c r="EK2038" s="154"/>
      <c r="EL2038" s="154"/>
      <c r="EM2038" s="154"/>
      <c r="EN2038" s="154"/>
      <c r="EO2038" s="154"/>
      <c r="EP2038" s="154"/>
      <c r="EQ2038" s="154"/>
      <c r="ER2038" s="154"/>
      <c r="ES2038" s="154"/>
      <c r="ET2038" s="154"/>
      <c r="EU2038" s="154"/>
      <c r="EV2038" s="154"/>
    </row>
    <row r="2039" spans="32:152" ht="12.75">
      <c r="AF2039" s="154"/>
      <c r="AG2039" s="154"/>
      <c r="AH2039" s="154"/>
      <c r="AI2039" s="154"/>
      <c r="AJ2039" s="154"/>
      <c r="AK2039" s="154"/>
      <c r="AL2039" s="154"/>
      <c r="AM2039" s="154"/>
      <c r="AN2039" s="154"/>
      <c r="AO2039" s="154"/>
      <c r="AP2039" s="154"/>
      <c r="AQ2039" s="154"/>
      <c r="AR2039" s="154"/>
      <c r="AS2039" s="154"/>
      <c r="AT2039" s="154"/>
      <c r="AU2039" s="154"/>
      <c r="AV2039" s="154"/>
      <c r="AW2039" s="154"/>
      <c r="AX2039" s="154"/>
      <c r="AY2039" s="154"/>
      <c r="AZ2039" s="154"/>
      <c r="BA2039" s="154"/>
      <c r="BB2039" s="154"/>
      <c r="BC2039" s="154"/>
      <c r="BD2039" s="154"/>
      <c r="BE2039" s="154"/>
      <c r="BF2039" s="154"/>
      <c r="BG2039" s="154"/>
      <c r="BH2039" s="154"/>
      <c r="BI2039" s="154"/>
      <c r="BJ2039" s="154"/>
      <c r="BK2039" s="154"/>
      <c r="BL2039" s="154"/>
      <c r="BM2039" s="154"/>
      <c r="BN2039" s="154"/>
      <c r="BO2039" s="154"/>
      <c r="BP2039" s="154"/>
      <c r="BQ2039" s="154"/>
      <c r="BR2039" s="154"/>
      <c r="BS2039" s="154"/>
      <c r="BT2039" s="154"/>
      <c r="BU2039" s="154"/>
      <c r="BV2039" s="154"/>
      <c r="BW2039" s="154"/>
      <c r="BX2039" s="154"/>
      <c r="BY2039" s="154"/>
      <c r="BZ2039" s="154"/>
      <c r="CA2039" s="154"/>
      <c r="CB2039" s="154"/>
      <c r="CC2039" s="154"/>
      <c r="CD2039" s="154"/>
      <c r="CE2039" s="154"/>
      <c r="CF2039" s="154"/>
      <c r="CG2039" s="154"/>
      <c r="CH2039" s="154"/>
      <c r="CI2039" s="154"/>
      <c r="CJ2039" s="154"/>
      <c r="CK2039" s="154"/>
      <c r="CL2039" s="154"/>
      <c r="CM2039" s="154"/>
      <c r="CN2039" s="154"/>
      <c r="CO2039" s="154"/>
      <c r="CP2039" s="154"/>
      <c r="CQ2039" s="154"/>
      <c r="CR2039" s="154"/>
      <c r="CS2039" s="154"/>
      <c r="CT2039" s="154"/>
      <c r="CU2039" s="154"/>
      <c r="CV2039" s="154"/>
      <c r="CW2039" s="154"/>
      <c r="CX2039" s="154"/>
      <c r="CY2039" s="154"/>
      <c r="CZ2039" s="154"/>
      <c r="DA2039" s="154"/>
      <c r="DB2039" s="154"/>
      <c r="DC2039" s="154"/>
      <c r="DD2039" s="154"/>
      <c r="DE2039" s="154"/>
      <c r="DF2039" s="154"/>
      <c r="DG2039" s="154"/>
      <c r="DH2039" s="154"/>
      <c r="DI2039" s="154"/>
      <c r="DJ2039" s="154"/>
      <c r="DK2039" s="154"/>
      <c r="DL2039" s="154"/>
      <c r="DM2039" s="154"/>
      <c r="DN2039" s="154"/>
      <c r="DO2039" s="154"/>
      <c r="DP2039" s="154"/>
      <c r="DQ2039" s="154"/>
      <c r="DR2039" s="154"/>
      <c r="DS2039" s="154"/>
      <c r="DT2039" s="154"/>
      <c r="DU2039" s="154"/>
      <c r="DV2039" s="154"/>
      <c r="DW2039" s="154"/>
      <c r="DX2039" s="154"/>
      <c r="DY2039" s="154"/>
      <c r="DZ2039" s="154"/>
      <c r="EA2039" s="154"/>
      <c r="EB2039" s="154"/>
      <c r="EC2039" s="154"/>
      <c r="ED2039" s="154"/>
      <c r="EE2039" s="154"/>
      <c r="EF2039" s="154"/>
      <c r="EG2039" s="154"/>
      <c r="EH2039" s="154"/>
      <c r="EI2039" s="154"/>
      <c r="EJ2039" s="154"/>
      <c r="EK2039" s="154"/>
      <c r="EL2039" s="154"/>
      <c r="EM2039" s="154"/>
      <c r="EN2039" s="154"/>
      <c r="EO2039" s="154"/>
      <c r="EP2039" s="154"/>
      <c r="EQ2039" s="154"/>
      <c r="ER2039" s="154"/>
      <c r="ES2039" s="154"/>
      <c r="ET2039" s="154"/>
      <c r="EU2039" s="154"/>
      <c r="EV2039" s="154"/>
    </row>
    <row r="2040" spans="32:152" ht="12.75">
      <c r="AF2040" s="154"/>
      <c r="AG2040" s="154"/>
      <c r="AH2040" s="154"/>
      <c r="AI2040" s="154"/>
      <c r="AJ2040" s="154"/>
      <c r="AK2040" s="154"/>
      <c r="AL2040" s="154"/>
      <c r="AM2040" s="154"/>
      <c r="AN2040" s="154"/>
      <c r="AO2040" s="154"/>
      <c r="AP2040" s="154"/>
      <c r="AQ2040" s="154"/>
      <c r="AR2040" s="154"/>
      <c r="AS2040" s="154"/>
      <c r="AT2040" s="154"/>
      <c r="AU2040" s="154"/>
      <c r="AV2040" s="154"/>
      <c r="AW2040" s="154"/>
      <c r="AX2040" s="154"/>
      <c r="AY2040" s="154"/>
      <c r="AZ2040" s="154"/>
      <c r="BA2040" s="154"/>
      <c r="BB2040" s="154"/>
      <c r="BC2040" s="154"/>
      <c r="BD2040" s="154"/>
      <c r="BE2040" s="154"/>
      <c r="BF2040" s="154"/>
      <c r="BG2040" s="154"/>
      <c r="BH2040" s="154"/>
      <c r="BI2040" s="154"/>
      <c r="BJ2040" s="154"/>
      <c r="BK2040" s="154"/>
      <c r="BL2040" s="154"/>
      <c r="BM2040" s="154"/>
      <c r="BN2040" s="154"/>
      <c r="BO2040" s="154"/>
      <c r="BP2040" s="154"/>
      <c r="BQ2040" s="154"/>
      <c r="BR2040" s="154"/>
      <c r="BS2040" s="154"/>
      <c r="BT2040" s="154"/>
      <c r="BU2040" s="154"/>
      <c r="BV2040" s="154"/>
      <c r="BW2040" s="154"/>
      <c r="BX2040" s="154"/>
      <c r="BY2040" s="154"/>
      <c r="BZ2040" s="154"/>
      <c r="CA2040" s="154"/>
      <c r="CB2040" s="154"/>
      <c r="CC2040" s="154"/>
      <c r="CD2040" s="154"/>
      <c r="CE2040" s="154"/>
      <c r="CF2040" s="154"/>
      <c r="CG2040" s="154"/>
      <c r="CH2040" s="154"/>
      <c r="CI2040" s="154"/>
      <c r="CJ2040" s="154"/>
      <c r="CK2040" s="154"/>
      <c r="CL2040" s="154"/>
      <c r="CM2040" s="154"/>
      <c r="CN2040" s="154"/>
      <c r="CO2040" s="154"/>
      <c r="CP2040" s="154"/>
      <c r="CQ2040" s="154"/>
      <c r="CR2040" s="154"/>
      <c r="CS2040" s="154"/>
      <c r="CT2040" s="154"/>
      <c r="CU2040" s="154"/>
      <c r="CV2040" s="154"/>
      <c r="CW2040" s="154"/>
      <c r="CX2040" s="154"/>
      <c r="CY2040" s="154"/>
      <c r="CZ2040" s="154"/>
      <c r="DA2040" s="154"/>
      <c r="DB2040" s="154"/>
      <c r="DC2040" s="154"/>
      <c r="DD2040" s="154"/>
      <c r="DE2040" s="154"/>
      <c r="DF2040" s="154"/>
      <c r="DG2040" s="154"/>
      <c r="DH2040" s="154"/>
      <c r="DI2040" s="154"/>
      <c r="DJ2040" s="154"/>
      <c r="DK2040" s="154"/>
      <c r="DL2040" s="154"/>
      <c r="DM2040" s="154"/>
      <c r="DN2040" s="154"/>
      <c r="DO2040" s="154"/>
      <c r="DP2040" s="154"/>
      <c r="DQ2040" s="154"/>
      <c r="DR2040" s="154"/>
      <c r="DS2040" s="154"/>
      <c r="DT2040" s="154"/>
      <c r="DU2040" s="154"/>
      <c r="DV2040" s="154"/>
      <c r="DW2040" s="154"/>
      <c r="DX2040" s="154"/>
      <c r="DY2040" s="154"/>
      <c r="DZ2040" s="154"/>
      <c r="EA2040" s="154"/>
      <c r="EB2040" s="154"/>
      <c r="EC2040" s="154"/>
      <c r="ED2040" s="154"/>
      <c r="EE2040" s="154"/>
      <c r="EF2040" s="154"/>
      <c r="EG2040" s="154"/>
      <c r="EH2040" s="154"/>
      <c r="EI2040" s="154"/>
      <c r="EJ2040" s="154"/>
      <c r="EK2040" s="154"/>
      <c r="EL2040" s="154"/>
      <c r="EM2040" s="154"/>
      <c r="EN2040" s="154"/>
      <c r="EO2040" s="154"/>
      <c r="EP2040" s="154"/>
      <c r="EQ2040" s="154"/>
      <c r="ER2040" s="154"/>
      <c r="ES2040" s="154"/>
      <c r="ET2040" s="154"/>
      <c r="EU2040" s="154"/>
      <c r="EV2040" s="154"/>
    </row>
    <row r="2041" spans="32:152" ht="12.75">
      <c r="AF2041" s="154"/>
      <c r="AG2041" s="154"/>
      <c r="AH2041" s="154"/>
      <c r="AI2041" s="154"/>
      <c r="AJ2041" s="154"/>
      <c r="AK2041" s="154"/>
      <c r="AL2041" s="154"/>
      <c r="AM2041" s="154"/>
      <c r="AN2041" s="154"/>
      <c r="AO2041" s="154"/>
      <c r="AP2041" s="154"/>
      <c r="AQ2041" s="154"/>
      <c r="AR2041" s="154"/>
      <c r="AS2041" s="154"/>
      <c r="AT2041" s="154"/>
      <c r="AU2041" s="154"/>
      <c r="AV2041" s="154"/>
      <c r="AW2041" s="154"/>
      <c r="AX2041" s="154"/>
      <c r="AY2041" s="154"/>
      <c r="AZ2041" s="154"/>
      <c r="BA2041" s="154"/>
      <c r="BB2041" s="154"/>
      <c r="BC2041" s="154"/>
      <c r="BD2041" s="154"/>
      <c r="BE2041" s="154"/>
      <c r="BF2041" s="154"/>
      <c r="BG2041" s="154"/>
      <c r="BH2041" s="154"/>
      <c r="BI2041" s="154"/>
      <c r="BJ2041" s="154"/>
      <c r="BK2041" s="154"/>
      <c r="BL2041" s="154"/>
      <c r="BM2041" s="154"/>
      <c r="BN2041" s="154"/>
      <c r="BO2041" s="154"/>
      <c r="BP2041" s="154"/>
      <c r="BQ2041" s="154"/>
      <c r="BR2041" s="154"/>
      <c r="BS2041" s="154"/>
      <c r="BT2041" s="154"/>
      <c r="BU2041" s="154"/>
      <c r="BV2041" s="154"/>
      <c r="BW2041" s="154"/>
      <c r="BX2041" s="154"/>
      <c r="BY2041" s="154"/>
      <c r="BZ2041" s="154"/>
      <c r="CA2041" s="154"/>
      <c r="CB2041" s="154"/>
      <c r="CC2041" s="154"/>
      <c r="CD2041" s="154"/>
      <c r="CE2041" s="154"/>
      <c r="CF2041" s="154"/>
      <c r="CG2041" s="154"/>
      <c r="CH2041" s="154"/>
      <c r="CI2041" s="154"/>
      <c r="CJ2041" s="154"/>
      <c r="CK2041" s="154"/>
      <c r="CL2041" s="154"/>
      <c r="CM2041" s="154"/>
      <c r="CN2041" s="154"/>
      <c r="CO2041" s="154"/>
      <c r="CP2041" s="154"/>
      <c r="CQ2041" s="154"/>
      <c r="CR2041" s="154"/>
      <c r="CS2041" s="154"/>
      <c r="CT2041" s="154"/>
      <c r="CU2041" s="154"/>
      <c r="CV2041" s="154"/>
      <c r="CW2041" s="154"/>
      <c r="CX2041" s="154"/>
      <c r="CY2041" s="154"/>
      <c r="CZ2041" s="154"/>
      <c r="DA2041" s="154"/>
      <c r="DB2041" s="154"/>
      <c r="DC2041" s="154"/>
      <c r="DD2041" s="154"/>
      <c r="DE2041" s="154"/>
      <c r="DF2041" s="154"/>
      <c r="DG2041" s="154"/>
      <c r="DH2041" s="154"/>
      <c r="DI2041" s="154"/>
      <c r="DJ2041" s="154"/>
      <c r="DK2041" s="154"/>
      <c r="DL2041" s="154"/>
      <c r="DM2041" s="154"/>
      <c r="DN2041" s="154"/>
      <c r="DO2041" s="154"/>
      <c r="DP2041" s="154"/>
      <c r="DQ2041" s="154"/>
      <c r="DR2041" s="154"/>
      <c r="DS2041" s="154"/>
      <c r="DT2041" s="154"/>
      <c r="DU2041" s="154"/>
      <c r="DV2041" s="154"/>
      <c r="DW2041" s="154"/>
      <c r="DX2041" s="154"/>
      <c r="DY2041" s="154"/>
      <c r="DZ2041" s="154"/>
      <c r="EA2041" s="154"/>
      <c r="EB2041" s="154"/>
      <c r="EC2041" s="154"/>
      <c r="ED2041" s="154"/>
      <c r="EE2041" s="154"/>
      <c r="EF2041" s="154"/>
      <c r="EG2041" s="154"/>
      <c r="EH2041" s="154"/>
      <c r="EI2041" s="154"/>
      <c r="EJ2041" s="154"/>
      <c r="EK2041" s="154"/>
      <c r="EL2041" s="154"/>
      <c r="EM2041" s="154"/>
      <c r="EN2041" s="154"/>
      <c r="EO2041" s="154"/>
      <c r="EP2041" s="154"/>
      <c r="EQ2041" s="154"/>
      <c r="ER2041" s="154"/>
      <c r="ES2041" s="154"/>
      <c r="ET2041" s="154"/>
      <c r="EU2041" s="154"/>
      <c r="EV2041" s="154"/>
    </row>
    <row r="2042" spans="32:152" ht="12.75">
      <c r="AF2042" s="154"/>
      <c r="AG2042" s="154"/>
      <c r="AH2042" s="154"/>
      <c r="AI2042" s="154"/>
      <c r="AJ2042" s="154"/>
      <c r="AK2042" s="154"/>
      <c r="AL2042" s="154"/>
      <c r="AM2042" s="154"/>
      <c r="AN2042" s="154"/>
      <c r="AO2042" s="154"/>
      <c r="AP2042" s="154"/>
      <c r="AQ2042" s="154"/>
      <c r="AR2042" s="154"/>
      <c r="AS2042" s="154"/>
      <c r="AT2042" s="154"/>
      <c r="AU2042" s="154"/>
      <c r="AV2042" s="154"/>
      <c r="AW2042" s="154"/>
      <c r="AX2042" s="154"/>
      <c r="AY2042" s="154"/>
      <c r="AZ2042" s="154"/>
      <c r="BA2042" s="154"/>
      <c r="BB2042" s="154"/>
      <c r="BC2042" s="154"/>
      <c r="BD2042" s="154"/>
      <c r="BE2042" s="154"/>
      <c r="BF2042" s="154"/>
      <c r="BG2042" s="154"/>
      <c r="BH2042" s="154"/>
      <c r="BI2042" s="154"/>
      <c r="BJ2042" s="154"/>
      <c r="BK2042" s="154"/>
      <c r="BL2042" s="154"/>
      <c r="BM2042" s="154"/>
      <c r="BN2042" s="154"/>
      <c r="BO2042" s="154"/>
      <c r="BP2042" s="154"/>
      <c r="BQ2042" s="154"/>
      <c r="BR2042" s="154"/>
      <c r="BS2042" s="154"/>
      <c r="BT2042" s="154"/>
      <c r="BU2042" s="154"/>
      <c r="BV2042" s="154"/>
      <c r="BW2042" s="154"/>
      <c r="BX2042" s="154"/>
      <c r="BY2042" s="154"/>
      <c r="BZ2042" s="154"/>
      <c r="CA2042" s="154"/>
      <c r="CB2042" s="154"/>
      <c r="CC2042" s="154"/>
      <c r="CD2042" s="154"/>
      <c r="CE2042" s="154"/>
      <c r="CF2042" s="154"/>
      <c r="CG2042" s="154"/>
      <c r="CH2042" s="154"/>
      <c r="CI2042" s="154"/>
      <c r="CJ2042" s="154"/>
      <c r="CK2042" s="154"/>
      <c r="CL2042" s="154"/>
      <c r="CM2042" s="154"/>
      <c r="CN2042" s="154"/>
      <c r="CO2042" s="154"/>
      <c r="CP2042" s="154"/>
      <c r="CQ2042" s="154"/>
      <c r="CR2042" s="154"/>
      <c r="CS2042" s="154"/>
      <c r="CT2042" s="154"/>
      <c r="CU2042" s="154"/>
      <c r="CV2042" s="154"/>
      <c r="CW2042" s="154"/>
      <c r="CX2042" s="154"/>
      <c r="CY2042" s="154"/>
      <c r="CZ2042" s="154"/>
      <c r="DA2042" s="154"/>
      <c r="DB2042" s="154"/>
      <c r="DC2042" s="154"/>
      <c r="DD2042" s="154"/>
      <c r="DE2042" s="154"/>
      <c r="DF2042" s="154"/>
      <c r="DG2042" s="154"/>
      <c r="DH2042" s="154"/>
      <c r="DI2042" s="154"/>
      <c r="DJ2042" s="154"/>
      <c r="DK2042" s="154"/>
      <c r="DL2042" s="154"/>
      <c r="DM2042" s="154"/>
      <c r="DN2042" s="154"/>
      <c r="DO2042" s="154"/>
      <c r="DP2042" s="154"/>
      <c r="DQ2042" s="154"/>
      <c r="DR2042" s="154"/>
      <c r="DS2042" s="154"/>
      <c r="DT2042" s="154"/>
      <c r="DU2042" s="154"/>
      <c r="DV2042" s="154"/>
      <c r="DW2042" s="154"/>
      <c r="DX2042" s="154"/>
      <c r="DY2042" s="154"/>
      <c r="DZ2042" s="154"/>
      <c r="EA2042" s="154"/>
      <c r="EB2042" s="154"/>
      <c r="EC2042" s="154"/>
      <c r="ED2042" s="154"/>
      <c r="EE2042" s="154"/>
      <c r="EF2042" s="154"/>
      <c r="EG2042" s="154"/>
      <c r="EH2042" s="154"/>
      <c r="EI2042" s="154"/>
      <c r="EJ2042" s="154"/>
      <c r="EK2042" s="154"/>
      <c r="EL2042" s="154"/>
      <c r="EM2042" s="154"/>
      <c r="EN2042" s="154"/>
      <c r="EO2042" s="154"/>
      <c r="EP2042" s="154"/>
      <c r="EQ2042" s="154"/>
      <c r="ER2042" s="154"/>
      <c r="ES2042" s="154"/>
      <c r="ET2042" s="154"/>
      <c r="EU2042" s="154"/>
      <c r="EV2042" s="154"/>
    </row>
    <row r="2043" spans="32:152" ht="12.75">
      <c r="AF2043" s="154"/>
      <c r="AG2043" s="154"/>
      <c r="AH2043" s="154"/>
      <c r="AI2043" s="154"/>
      <c r="AJ2043" s="154"/>
      <c r="AK2043" s="154"/>
      <c r="AL2043" s="154"/>
      <c r="AM2043" s="154"/>
      <c r="AN2043" s="154"/>
      <c r="AO2043" s="154"/>
      <c r="AP2043" s="154"/>
      <c r="AQ2043" s="154"/>
      <c r="AR2043" s="154"/>
      <c r="AS2043" s="154"/>
      <c r="AT2043" s="154"/>
      <c r="AU2043" s="154"/>
      <c r="AV2043" s="154"/>
      <c r="AW2043" s="154"/>
      <c r="AX2043" s="154"/>
      <c r="AY2043" s="154"/>
      <c r="AZ2043" s="154"/>
      <c r="BA2043" s="154"/>
      <c r="BB2043" s="154"/>
      <c r="BC2043" s="154"/>
      <c r="BD2043" s="154"/>
      <c r="BE2043" s="154"/>
      <c r="BF2043" s="154"/>
      <c r="BG2043" s="154"/>
      <c r="BH2043" s="154"/>
      <c r="BI2043" s="154"/>
      <c r="BJ2043" s="154"/>
      <c r="BK2043" s="154"/>
      <c r="BL2043" s="154"/>
      <c r="BM2043" s="154"/>
      <c r="BN2043" s="154"/>
      <c r="BO2043" s="154"/>
      <c r="BP2043" s="154"/>
      <c r="BQ2043" s="154"/>
      <c r="BR2043" s="154"/>
      <c r="BS2043" s="154"/>
      <c r="BT2043" s="154"/>
      <c r="BU2043" s="154"/>
      <c r="BV2043" s="154"/>
      <c r="BW2043" s="154"/>
      <c r="BX2043" s="154"/>
      <c r="BY2043" s="154"/>
      <c r="BZ2043" s="154"/>
      <c r="CA2043" s="154"/>
      <c r="CB2043" s="154"/>
      <c r="CC2043" s="154"/>
      <c r="CD2043" s="154"/>
      <c r="CE2043" s="154"/>
      <c r="CF2043" s="154"/>
      <c r="CG2043" s="154"/>
      <c r="CH2043" s="154"/>
      <c r="CI2043" s="154"/>
      <c r="CJ2043" s="154"/>
      <c r="CK2043" s="154"/>
      <c r="CL2043" s="154"/>
      <c r="CM2043" s="154"/>
      <c r="CN2043" s="154"/>
      <c r="CO2043" s="154"/>
      <c r="CP2043" s="154"/>
      <c r="CQ2043" s="154"/>
      <c r="CR2043" s="154"/>
      <c r="CS2043" s="154"/>
      <c r="CT2043" s="154"/>
      <c r="CU2043" s="154"/>
      <c r="CV2043" s="154"/>
      <c r="CW2043" s="154"/>
      <c r="CX2043" s="154"/>
      <c r="CY2043" s="154"/>
      <c r="CZ2043" s="154"/>
      <c r="DA2043" s="154"/>
      <c r="DB2043" s="154"/>
      <c r="DC2043" s="154"/>
      <c r="DD2043" s="154"/>
      <c r="DE2043" s="154"/>
      <c r="DF2043" s="154"/>
      <c r="DG2043" s="154"/>
      <c r="DH2043" s="154"/>
      <c r="DI2043" s="154"/>
      <c r="DJ2043" s="154"/>
      <c r="DK2043" s="154"/>
      <c r="DL2043" s="154"/>
      <c r="DM2043" s="154"/>
      <c r="DN2043" s="154"/>
      <c r="DO2043" s="154"/>
      <c r="DP2043" s="154"/>
      <c r="DQ2043" s="154"/>
      <c r="DR2043" s="154"/>
      <c r="DS2043" s="154"/>
      <c r="DT2043" s="154"/>
      <c r="DU2043" s="154"/>
      <c r="DV2043" s="154"/>
      <c r="DW2043" s="154"/>
      <c r="DX2043" s="154"/>
      <c r="DY2043" s="154"/>
      <c r="DZ2043" s="154"/>
      <c r="EA2043" s="154"/>
      <c r="EB2043" s="154"/>
      <c r="EC2043" s="154"/>
      <c r="ED2043" s="154"/>
      <c r="EE2043" s="154"/>
      <c r="EF2043" s="154"/>
      <c r="EG2043" s="154"/>
      <c r="EH2043" s="154"/>
      <c r="EI2043" s="154"/>
      <c r="EJ2043" s="154"/>
      <c r="EK2043" s="154"/>
      <c r="EL2043" s="154"/>
      <c r="EM2043" s="154"/>
      <c r="EN2043" s="154"/>
      <c r="EO2043" s="154"/>
      <c r="EP2043" s="154"/>
      <c r="EQ2043" s="154"/>
      <c r="ER2043" s="154"/>
      <c r="ES2043" s="154"/>
      <c r="ET2043" s="154"/>
      <c r="EU2043" s="154"/>
      <c r="EV2043" s="154"/>
    </row>
    <row r="2044" spans="32:152" ht="12.75">
      <c r="AF2044" s="154"/>
      <c r="AG2044" s="154"/>
      <c r="AH2044" s="154"/>
      <c r="AI2044" s="154"/>
      <c r="AJ2044" s="154"/>
      <c r="AK2044" s="154"/>
      <c r="AL2044" s="154"/>
      <c r="AM2044" s="154"/>
      <c r="AN2044" s="154"/>
      <c r="AO2044" s="154"/>
      <c r="AP2044" s="154"/>
      <c r="AQ2044" s="154"/>
      <c r="AR2044" s="154"/>
      <c r="AS2044" s="154"/>
      <c r="AT2044" s="154"/>
      <c r="AU2044" s="154"/>
      <c r="AV2044" s="154"/>
      <c r="AW2044" s="154"/>
      <c r="AX2044" s="154"/>
      <c r="AY2044" s="154"/>
      <c r="AZ2044" s="154"/>
      <c r="BA2044" s="154"/>
      <c r="BB2044" s="154"/>
      <c r="BC2044" s="154"/>
      <c r="BD2044" s="154"/>
      <c r="BE2044" s="154"/>
      <c r="BF2044" s="154"/>
      <c r="BG2044" s="154"/>
      <c r="BH2044" s="154"/>
      <c r="BI2044" s="154"/>
      <c r="BJ2044" s="154"/>
      <c r="BK2044" s="154"/>
      <c r="BL2044" s="154"/>
      <c r="BM2044" s="154"/>
      <c r="BN2044" s="154"/>
      <c r="BO2044" s="154"/>
      <c r="BP2044" s="154"/>
      <c r="BQ2044" s="154"/>
      <c r="BR2044" s="154"/>
      <c r="BS2044" s="154"/>
      <c r="BT2044" s="154"/>
      <c r="BU2044" s="154"/>
      <c r="BV2044" s="154"/>
      <c r="BW2044" s="154"/>
      <c r="BX2044" s="154"/>
      <c r="BY2044" s="154"/>
      <c r="BZ2044" s="154"/>
      <c r="CA2044" s="154"/>
      <c r="CB2044" s="154"/>
      <c r="CC2044" s="154"/>
      <c r="CD2044" s="154"/>
      <c r="CE2044" s="154"/>
      <c r="CF2044" s="154"/>
      <c r="CG2044" s="154"/>
      <c r="CH2044" s="154"/>
      <c r="CI2044" s="154"/>
      <c r="CJ2044" s="154"/>
      <c r="CK2044" s="154"/>
      <c r="CL2044" s="154"/>
      <c r="CM2044" s="154"/>
      <c r="CN2044" s="154"/>
      <c r="CO2044" s="154"/>
      <c r="CP2044" s="154"/>
      <c r="CQ2044" s="154"/>
      <c r="CR2044" s="154"/>
      <c r="CS2044" s="154"/>
      <c r="CT2044" s="154"/>
      <c r="CU2044" s="154"/>
      <c r="CV2044" s="154"/>
      <c r="CW2044" s="154"/>
      <c r="CX2044" s="154"/>
      <c r="CY2044" s="154"/>
      <c r="CZ2044" s="154"/>
      <c r="DA2044" s="154"/>
      <c r="DB2044" s="154"/>
      <c r="DC2044" s="154"/>
      <c r="DD2044" s="154"/>
      <c r="DE2044" s="154"/>
      <c r="DF2044" s="154"/>
      <c r="DG2044" s="154"/>
      <c r="DH2044" s="154"/>
      <c r="DI2044" s="154"/>
      <c r="DJ2044" s="154"/>
      <c r="DK2044" s="154"/>
      <c r="DL2044" s="154"/>
      <c r="DM2044" s="154"/>
      <c r="DN2044" s="154"/>
      <c r="DO2044" s="154"/>
      <c r="DP2044" s="154"/>
      <c r="DQ2044" s="154"/>
      <c r="DR2044" s="154"/>
      <c r="DS2044" s="154"/>
      <c r="DT2044" s="154"/>
      <c r="DU2044" s="154"/>
      <c r="DV2044" s="154"/>
      <c r="DW2044" s="154"/>
      <c r="DX2044" s="154"/>
      <c r="DY2044" s="154"/>
      <c r="DZ2044" s="154"/>
      <c r="EA2044" s="154"/>
      <c r="EB2044" s="154"/>
      <c r="EC2044" s="154"/>
      <c r="ED2044" s="154"/>
      <c r="EE2044" s="154"/>
      <c r="EF2044" s="154"/>
      <c r="EG2044" s="154"/>
      <c r="EH2044" s="154"/>
      <c r="EI2044" s="154"/>
      <c r="EJ2044" s="154"/>
      <c r="EK2044" s="154"/>
      <c r="EL2044" s="154"/>
      <c r="EM2044" s="154"/>
      <c r="EN2044" s="154"/>
      <c r="EO2044" s="154"/>
      <c r="EP2044" s="154"/>
      <c r="EQ2044" s="154"/>
      <c r="ER2044" s="154"/>
      <c r="ES2044" s="154"/>
      <c r="ET2044" s="154"/>
      <c r="EU2044" s="154"/>
      <c r="EV2044" s="154"/>
    </row>
    <row r="2045" spans="32:152" ht="12.75">
      <c r="AF2045" s="154"/>
      <c r="AG2045" s="154"/>
      <c r="AH2045" s="154"/>
      <c r="AI2045" s="154"/>
      <c r="AJ2045" s="154"/>
      <c r="AK2045" s="154"/>
      <c r="AL2045" s="154"/>
      <c r="AM2045" s="154"/>
      <c r="AN2045" s="154"/>
      <c r="AO2045" s="154"/>
      <c r="AP2045" s="154"/>
      <c r="AQ2045" s="154"/>
      <c r="AR2045" s="154"/>
      <c r="AS2045" s="154"/>
      <c r="AT2045" s="154"/>
      <c r="AU2045" s="154"/>
      <c r="AV2045" s="154"/>
      <c r="AW2045" s="154"/>
      <c r="AX2045" s="154"/>
      <c r="AY2045" s="154"/>
      <c r="AZ2045" s="154"/>
      <c r="BA2045" s="154"/>
      <c r="BB2045" s="154"/>
      <c r="BC2045" s="154"/>
      <c r="BD2045" s="154"/>
      <c r="BE2045" s="154"/>
      <c r="BF2045" s="154"/>
      <c r="BG2045" s="154"/>
      <c r="BH2045" s="154"/>
      <c r="BI2045" s="154"/>
      <c r="BJ2045" s="154"/>
      <c r="BK2045" s="154"/>
      <c r="BL2045" s="154"/>
      <c r="BM2045" s="154"/>
      <c r="BN2045" s="154"/>
      <c r="BO2045" s="154"/>
      <c r="BP2045" s="154"/>
      <c r="BQ2045" s="154"/>
      <c r="BR2045" s="154"/>
      <c r="BS2045" s="154"/>
      <c r="BT2045" s="154"/>
      <c r="BU2045" s="154"/>
      <c r="BV2045" s="154"/>
      <c r="BW2045" s="154"/>
      <c r="BX2045" s="154"/>
      <c r="BY2045" s="154"/>
      <c r="BZ2045" s="154"/>
      <c r="CA2045" s="154"/>
      <c r="CB2045" s="154"/>
      <c r="CC2045" s="154"/>
      <c r="CD2045" s="154"/>
      <c r="CE2045" s="154"/>
      <c r="CF2045" s="154"/>
      <c r="CG2045" s="154"/>
      <c r="CH2045" s="154"/>
      <c r="CI2045" s="154"/>
      <c r="CJ2045" s="154"/>
      <c r="CK2045" s="154"/>
      <c r="CL2045" s="154"/>
      <c r="CM2045" s="154"/>
      <c r="CN2045" s="154"/>
      <c r="CO2045" s="154"/>
      <c r="CP2045" s="154"/>
      <c r="CQ2045" s="154"/>
      <c r="CR2045" s="154"/>
      <c r="CS2045" s="154"/>
      <c r="CT2045" s="154"/>
      <c r="CU2045" s="154"/>
      <c r="CV2045" s="154"/>
      <c r="CW2045" s="154"/>
      <c r="CX2045" s="154"/>
      <c r="CY2045" s="154"/>
      <c r="CZ2045" s="154"/>
      <c r="DA2045" s="154"/>
      <c r="DB2045" s="154"/>
      <c r="DC2045" s="154"/>
      <c r="DD2045" s="154"/>
      <c r="DE2045" s="154"/>
      <c r="DF2045" s="154"/>
      <c r="DG2045" s="154"/>
      <c r="DH2045" s="154"/>
      <c r="DI2045" s="154"/>
      <c r="DJ2045" s="154"/>
      <c r="DK2045" s="154"/>
      <c r="DL2045" s="154"/>
      <c r="DM2045" s="154"/>
      <c r="DN2045" s="154"/>
      <c r="DO2045" s="154"/>
      <c r="DP2045" s="154"/>
      <c r="DQ2045" s="154"/>
      <c r="DR2045" s="154"/>
      <c r="DS2045" s="154"/>
      <c r="DT2045" s="154"/>
      <c r="DU2045" s="154"/>
      <c r="DV2045" s="154"/>
      <c r="DW2045" s="154"/>
      <c r="DX2045" s="154"/>
      <c r="DY2045" s="154"/>
      <c r="DZ2045" s="154"/>
      <c r="EA2045" s="154"/>
      <c r="EB2045" s="154"/>
      <c r="EC2045" s="154"/>
      <c r="ED2045" s="154"/>
      <c r="EE2045" s="154"/>
      <c r="EF2045" s="154"/>
      <c r="EG2045" s="154"/>
      <c r="EH2045" s="154"/>
      <c r="EI2045" s="154"/>
      <c r="EJ2045" s="154"/>
      <c r="EK2045" s="154"/>
      <c r="EL2045" s="154"/>
      <c r="EM2045" s="154"/>
      <c r="EN2045" s="154"/>
      <c r="EO2045" s="154"/>
      <c r="EP2045" s="154"/>
      <c r="EQ2045" s="154"/>
      <c r="ER2045" s="154"/>
      <c r="ES2045" s="154"/>
      <c r="ET2045" s="154"/>
      <c r="EU2045" s="154"/>
      <c r="EV2045" s="154"/>
    </row>
    <row r="2046" spans="32:152" ht="12.75">
      <c r="AF2046" s="154"/>
      <c r="AG2046" s="154"/>
      <c r="AH2046" s="154"/>
      <c r="AI2046" s="154"/>
      <c r="AJ2046" s="154"/>
      <c r="AK2046" s="154"/>
      <c r="AL2046" s="154"/>
      <c r="AM2046" s="154"/>
      <c r="AN2046" s="154"/>
      <c r="AO2046" s="154"/>
      <c r="AP2046" s="154"/>
      <c r="AQ2046" s="154"/>
      <c r="AR2046" s="154"/>
      <c r="AS2046" s="154"/>
      <c r="AT2046" s="154"/>
      <c r="AU2046" s="154"/>
      <c r="AV2046" s="154"/>
      <c r="AW2046" s="154"/>
      <c r="AX2046" s="154"/>
      <c r="AY2046" s="154"/>
      <c r="AZ2046" s="154"/>
      <c r="BA2046" s="154"/>
      <c r="BB2046" s="154"/>
      <c r="BC2046" s="154"/>
      <c r="BD2046" s="154"/>
      <c r="BE2046" s="154"/>
      <c r="BF2046" s="154"/>
      <c r="BG2046" s="154"/>
      <c r="BH2046" s="154"/>
      <c r="BI2046" s="154"/>
      <c r="BJ2046" s="154"/>
      <c r="BK2046" s="154"/>
      <c r="BL2046" s="154"/>
      <c r="BM2046" s="154"/>
      <c r="BN2046" s="154"/>
      <c r="BO2046" s="154"/>
      <c r="BP2046" s="154"/>
      <c r="BQ2046" s="154"/>
      <c r="BR2046" s="154"/>
      <c r="BS2046" s="154"/>
      <c r="BT2046" s="154"/>
      <c r="BU2046" s="154"/>
      <c r="BV2046" s="154"/>
      <c r="BW2046" s="154"/>
      <c r="BX2046" s="154"/>
      <c r="BY2046" s="154"/>
      <c r="BZ2046" s="154"/>
      <c r="CA2046" s="154"/>
      <c r="CB2046" s="154"/>
      <c r="CC2046" s="154"/>
      <c r="CD2046" s="154"/>
      <c r="CE2046" s="154"/>
      <c r="CF2046" s="154"/>
      <c r="CG2046" s="154"/>
      <c r="CH2046" s="154"/>
      <c r="CI2046" s="154"/>
      <c r="CJ2046" s="154"/>
      <c r="CK2046" s="154"/>
      <c r="CL2046" s="154"/>
      <c r="CM2046" s="154"/>
      <c r="CN2046" s="154"/>
      <c r="CO2046" s="154"/>
      <c r="CP2046" s="154"/>
      <c r="CQ2046" s="154"/>
      <c r="CR2046" s="154"/>
      <c r="CS2046" s="154"/>
      <c r="CT2046" s="154"/>
      <c r="CU2046" s="154"/>
      <c r="CV2046" s="154"/>
      <c r="CW2046" s="154"/>
      <c r="CX2046" s="154"/>
      <c r="CY2046" s="154"/>
      <c r="CZ2046" s="154"/>
      <c r="DA2046" s="154"/>
      <c r="DB2046" s="154"/>
      <c r="DC2046" s="154"/>
      <c r="DD2046" s="154"/>
      <c r="DE2046" s="154"/>
      <c r="DF2046" s="154"/>
      <c r="DG2046" s="154"/>
      <c r="DH2046" s="154"/>
      <c r="DI2046" s="154"/>
      <c r="DJ2046" s="154"/>
      <c r="DK2046" s="154"/>
      <c r="DL2046" s="154"/>
      <c r="DM2046" s="154"/>
      <c r="DN2046" s="154"/>
      <c r="DO2046" s="154"/>
      <c r="DP2046" s="154"/>
      <c r="DQ2046" s="154"/>
      <c r="DR2046" s="154"/>
      <c r="DS2046" s="154"/>
      <c r="DT2046" s="154"/>
      <c r="DU2046" s="154"/>
      <c r="DV2046" s="154"/>
      <c r="DW2046" s="154"/>
      <c r="DX2046" s="154"/>
      <c r="DY2046" s="154"/>
      <c r="DZ2046" s="154"/>
      <c r="EA2046" s="154"/>
      <c r="EB2046" s="154"/>
      <c r="EC2046" s="154"/>
      <c r="ED2046" s="154"/>
      <c r="EE2046" s="154"/>
      <c r="EF2046" s="154"/>
      <c r="EG2046" s="154"/>
      <c r="EH2046" s="154"/>
      <c r="EI2046" s="154"/>
      <c r="EJ2046" s="154"/>
      <c r="EK2046" s="154"/>
      <c r="EL2046" s="154"/>
      <c r="EM2046" s="154"/>
      <c r="EN2046" s="154"/>
      <c r="EO2046" s="154"/>
      <c r="EP2046" s="154"/>
      <c r="EQ2046" s="154"/>
      <c r="ER2046" s="154"/>
      <c r="ES2046" s="154"/>
      <c r="ET2046" s="154"/>
      <c r="EU2046" s="154"/>
      <c r="EV2046" s="154"/>
    </row>
    <row r="2047" spans="32:152" ht="12.75">
      <c r="AF2047" s="154"/>
      <c r="AG2047" s="154"/>
      <c r="AH2047" s="154"/>
      <c r="AI2047" s="154"/>
      <c r="AJ2047" s="154"/>
      <c r="AK2047" s="154"/>
      <c r="AL2047" s="154"/>
      <c r="AM2047" s="154"/>
      <c r="AN2047" s="154"/>
      <c r="AO2047" s="154"/>
      <c r="AP2047" s="154"/>
      <c r="AQ2047" s="154"/>
      <c r="AR2047" s="154"/>
      <c r="AS2047" s="154"/>
      <c r="AT2047" s="154"/>
      <c r="AU2047" s="154"/>
      <c r="AV2047" s="154"/>
      <c r="AW2047" s="154"/>
      <c r="AX2047" s="154"/>
      <c r="AY2047" s="154"/>
      <c r="AZ2047" s="154"/>
      <c r="BA2047" s="154"/>
      <c r="BB2047" s="154"/>
      <c r="BC2047" s="154"/>
      <c r="BD2047" s="154"/>
      <c r="BE2047" s="154"/>
      <c r="BF2047" s="154"/>
      <c r="BG2047" s="154"/>
      <c r="BH2047" s="154"/>
      <c r="BI2047" s="154"/>
      <c r="BJ2047" s="154"/>
      <c r="BK2047" s="154"/>
      <c r="BL2047" s="154"/>
      <c r="BM2047" s="154"/>
      <c r="BN2047" s="154"/>
      <c r="BO2047" s="154"/>
      <c r="BP2047" s="154"/>
      <c r="BQ2047" s="154"/>
      <c r="BR2047" s="154"/>
      <c r="BS2047" s="154"/>
      <c r="BT2047" s="154"/>
      <c r="BU2047" s="154"/>
      <c r="BV2047" s="154"/>
      <c r="BW2047" s="154"/>
      <c r="BX2047" s="154"/>
      <c r="BY2047" s="154"/>
      <c r="BZ2047" s="154"/>
      <c r="CA2047" s="154"/>
      <c r="CB2047" s="154"/>
      <c r="CC2047" s="154"/>
      <c r="CD2047" s="154"/>
      <c r="CE2047" s="154"/>
      <c r="CF2047" s="154"/>
      <c r="CG2047" s="154"/>
      <c r="CH2047" s="154"/>
      <c r="CI2047" s="154"/>
      <c r="CJ2047" s="154"/>
      <c r="CK2047" s="154"/>
      <c r="CL2047" s="154"/>
      <c r="CM2047" s="154"/>
      <c r="CN2047" s="154"/>
      <c r="CO2047" s="154"/>
      <c r="CP2047" s="154"/>
      <c r="CQ2047" s="154"/>
      <c r="CR2047" s="154"/>
      <c r="CS2047" s="154"/>
      <c r="CT2047" s="154"/>
      <c r="CU2047" s="154"/>
      <c r="CV2047" s="154"/>
      <c r="CW2047" s="154"/>
      <c r="CX2047" s="154"/>
      <c r="CY2047" s="154"/>
      <c r="CZ2047" s="154"/>
      <c r="DA2047" s="154"/>
      <c r="DB2047" s="154"/>
      <c r="DC2047" s="154"/>
      <c r="DD2047" s="154"/>
      <c r="DE2047" s="154"/>
      <c r="DF2047" s="154"/>
      <c r="DG2047" s="154"/>
      <c r="DH2047" s="154"/>
      <c r="DI2047" s="154"/>
      <c r="DJ2047" s="154"/>
      <c r="DK2047" s="154"/>
      <c r="DL2047" s="154"/>
      <c r="DM2047" s="154"/>
      <c r="DN2047" s="154"/>
      <c r="DO2047" s="154"/>
      <c r="DP2047" s="154"/>
      <c r="DQ2047" s="154"/>
      <c r="DR2047" s="154"/>
      <c r="DS2047" s="154"/>
      <c r="DT2047" s="154"/>
      <c r="DU2047" s="154"/>
      <c r="DV2047" s="154"/>
      <c r="DW2047" s="154"/>
      <c r="DX2047" s="154"/>
      <c r="DY2047" s="154"/>
      <c r="DZ2047" s="154"/>
      <c r="EA2047" s="154"/>
      <c r="EB2047" s="154"/>
      <c r="EC2047" s="154"/>
      <c r="ED2047" s="154"/>
      <c r="EE2047" s="154"/>
      <c r="EF2047" s="154"/>
      <c r="EG2047" s="154"/>
      <c r="EH2047" s="154"/>
      <c r="EI2047" s="154"/>
      <c r="EJ2047" s="154"/>
      <c r="EK2047" s="154"/>
      <c r="EL2047" s="154"/>
      <c r="EM2047" s="154"/>
      <c r="EN2047" s="154"/>
      <c r="EO2047" s="154"/>
      <c r="EP2047" s="154"/>
      <c r="EQ2047" s="154"/>
      <c r="ER2047" s="154"/>
      <c r="ES2047" s="154"/>
      <c r="ET2047" s="154"/>
      <c r="EU2047" s="154"/>
      <c r="EV2047" s="154"/>
    </row>
    <row r="2048" spans="32:152" ht="12.75">
      <c r="AF2048" s="154"/>
      <c r="AG2048" s="154"/>
      <c r="AH2048" s="154"/>
      <c r="AI2048" s="154"/>
      <c r="AJ2048" s="154"/>
      <c r="AK2048" s="154"/>
      <c r="AL2048" s="154"/>
      <c r="AM2048" s="154"/>
      <c r="AN2048" s="154"/>
      <c r="AO2048" s="154"/>
      <c r="AP2048" s="154"/>
      <c r="AQ2048" s="154"/>
      <c r="AR2048" s="154"/>
      <c r="AS2048" s="154"/>
      <c r="AT2048" s="154"/>
      <c r="AU2048" s="154"/>
      <c r="AV2048" s="154"/>
      <c r="AW2048" s="154"/>
      <c r="AX2048" s="154"/>
      <c r="AY2048" s="154"/>
      <c r="AZ2048" s="154"/>
      <c r="BA2048" s="154"/>
      <c r="BB2048" s="154"/>
      <c r="BC2048" s="154"/>
      <c r="BD2048" s="154"/>
      <c r="BE2048" s="154"/>
      <c r="BF2048" s="154"/>
      <c r="BG2048" s="154"/>
      <c r="BH2048" s="154"/>
      <c r="BI2048" s="154"/>
      <c r="BJ2048" s="154"/>
      <c r="BK2048" s="154"/>
      <c r="BL2048" s="154"/>
      <c r="BM2048" s="154"/>
      <c r="BN2048" s="154"/>
      <c r="BO2048" s="154"/>
      <c r="BP2048" s="154"/>
      <c r="BQ2048" s="154"/>
      <c r="BR2048" s="154"/>
      <c r="BS2048" s="154"/>
      <c r="BT2048" s="154"/>
      <c r="BU2048" s="154"/>
      <c r="BV2048" s="154"/>
      <c r="BW2048" s="154"/>
      <c r="BX2048" s="154"/>
      <c r="BY2048" s="154"/>
      <c r="BZ2048" s="154"/>
      <c r="CA2048" s="154"/>
      <c r="CB2048" s="154"/>
      <c r="CC2048" s="154"/>
      <c r="CD2048" s="154"/>
      <c r="CE2048" s="154"/>
      <c r="CF2048" s="154"/>
      <c r="CG2048" s="154"/>
      <c r="CH2048" s="154"/>
      <c r="CI2048" s="154"/>
      <c r="CJ2048" s="154"/>
      <c r="CK2048" s="154"/>
      <c r="CL2048" s="154"/>
      <c r="CM2048" s="154"/>
      <c r="CN2048" s="154"/>
      <c r="CO2048" s="154"/>
      <c r="CP2048" s="154"/>
      <c r="CQ2048" s="154"/>
      <c r="CR2048" s="154"/>
      <c r="CS2048" s="154"/>
      <c r="CT2048" s="154"/>
      <c r="CU2048" s="154"/>
      <c r="CV2048" s="154"/>
      <c r="CW2048" s="154"/>
      <c r="CX2048" s="154"/>
      <c r="CY2048" s="154"/>
      <c r="CZ2048" s="154"/>
      <c r="DA2048" s="154"/>
      <c r="DB2048" s="154"/>
      <c r="DC2048" s="154"/>
      <c r="DD2048" s="154"/>
      <c r="DE2048" s="154"/>
      <c r="DF2048" s="154"/>
      <c r="DG2048" s="154"/>
      <c r="DH2048" s="154"/>
      <c r="DI2048" s="154"/>
      <c r="DJ2048" s="154"/>
      <c r="DK2048" s="154"/>
      <c r="DL2048" s="154"/>
      <c r="DM2048" s="154"/>
      <c r="DN2048" s="154"/>
      <c r="DO2048" s="154"/>
      <c r="DP2048" s="154"/>
      <c r="DQ2048" s="154"/>
      <c r="DR2048" s="154"/>
      <c r="DS2048" s="154"/>
      <c r="DT2048" s="154"/>
      <c r="DU2048" s="154"/>
      <c r="DV2048" s="154"/>
      <c r="DW2048" s="154"/>
      <c r="DX2048" s="154"/>
      <c r="DY2048" s="154"/>
      <c r="DZ2048" s="154"/>
      <c r="EA2048" s="154"/>
      <c r="EB2048" s="154"/>
      <c r="EC2048" s="154"/>
      <c r="ED2048" s="154"/>
      <c r="EE2048" s="154"/>
      <c r="EF2048" s="154"/>
      <c r="EG2048" s="154"/>
      <c r="EH2048" s="154"/>
      <c r="EI2048" s="154"/>
      <c r="EJ2048" s="154"/>
      <c r="EK2048" s="154"/>
      <c r="EL2048" s="154"/>
      <c r="EM2048" s="154"/>
      <c r="EN2048" s="154"/>
      <c r="EO2048" s="154"/>
      <c r="EP2048" s="154"/>
      <c r="EQ2048" s="154"/>
      <c r="ER2048" s="154"/>
      <c r="ES2048" s="154"/>
      <c r="ET2048" s="154"/>
      <c r="EU2048" s="154"/>
      <c r="EV2048" s="154"/>
    </row>
    <row r="2049" spans="32:152" ht="12.75">
      <c r="AF2049" s="154"/>
      <c r="AG2049" s="154"/>
      <c r="AH2049" s="154"/>
      <c r="AI2049" s="154"/>
      <c r="AJ2049" s="154"/>
      <c r="AK2049" s="154"/>
      <c r="AL2049" s="154"/>
      <c r="AM2049" s="154"/>
      <c r="AN2049" s="154"/>
      <c r="AO2049" s="154"/>
      <c r="AP2049" s="154"/>
      <c r="AQ2049" s="154"/>
      <c r="AR2049" s="154"/>
      <c r="AS2049" s="154"/>
      <c r="AT2049" s="154"/>
      <c r="AU2049" s="154"/>
      <c r="AV2049" s="154"/>
      <c r="AW2049" s="154"/>
      <c r="AX2049" s="154"/>
      <c r="AY2049" s="154"/>
      <c r="AZ2049" s="154"/>
      <c r="BA2049" s="154"/>
      <c r="BB2049" s="154"/>
      <c r="BC2049" s="154"/>
      <c r="BD2049" s="154"/>
      <c r="BE2049" s="154"/>
      <c r="BF2049" s="154"/>
      <c r="BG2049" s="154"/>
      <c r="BH2049" s="154"/>
      <c r="BI2049" s="154"/>
      <c r="BJ2049" s="154"/>
      <c r="BK2049" s="154"/>
      <c r="BL2049" s="154"/>
      <c r="BM2049" s="154"/>
      <c r="BN2049" s="154"/>
      <c r="BO2049" s="154"/>
      <c r="BP2049" s="154"/>
      <c r="BQ2049" s="154"/>
      <c r="BR2049" s="154"/>
      <c r="BS2049" s="154"/>
      <c r="BT2049" s="154"/>
      <c r="BU2049" s="154"/>
      <c r="BV2049" s="154"/>
      <c r="BW2049" s="154"/>
      <c r="BX2049" s="154"/>
      <c r="BY2049" s="154"/>
      <c r="BZ2049" s="154"/>
      <c r="CA2049" s="154"/>
      <c r="CB2049" s="154"/>
      <c r="CC2049" s="154"/>
      <c r="CD2049" s="154"/>
      <c r="CE2049" s="154"/>
      <c r="CF2049" s="154"/>
      <c r="CG2049" s="154"/>
      <c r="CH2049" s="154"/>
      <c r="CI2049" s="154"/>
      <c r="CJ2049" s="154"/>
      <c r="CK2049" s="154"/>
      <c r="CL2049" s="154"/>
      <c r="CM2049" s="154"/>
      <c r="CN2049" s="154"/>
      <c r="CO2049" s="154"/>
      <c r="CP2049" s="154"/>
      <c r="CQ2049" s="154"/>
      <c r="CR2049" s="154"/>
      <c r="CS2049" s="154"/>
      <c r="CT2049" s="154"/>
      <c r="CU2049" s="154"/>
      <c r="CV2049" s="154"/>
      <c r="CW2049" s="154"/>
      <c r="CX2049" s="154"/>
      <c r="CY2049" s="154"/>
      <c r="CZ2049" s="154"/>
      <c r="DA2049" s="154"/>
      <c r="DB2049" s="154"/>
      <c r="DC2049" s="154"/>
      <c r="DD2049" s="154"/>
      <c r="DE2049" s="154"/>
      <c r="DF2049" s="154"/>
      <c r="DG2049" s="154"/>
      <c r="DH2049" s="154"/>
      <c r="DI2049" s="154"/>
      <c r="DJ2049" s="154"/>
      <c r="DK2049" s="154"/>
      <c r="DL2049" s="154"/>
      <c r="DM2049" s="154"/>
      <c r="DN2049" s="154"/>
      <c r="DO2049" s="154"/>
      <c r="DP2049" s="154"/>
      <c r="DQ2049" s="154"/>
      <c r="DR2049" s="154"/>
      <c r="DS2049" s="154"/>
      <c r="DT2049" s="154"/>
      <c r="DU2049" s="154"/>
      <c r="DV2049" s="154"/>
      <c r="DW2049" s="154"/>
      <c r="DX2049" s="154"/>
      <c r="DY2049" s="154"/>
      <c r="DZ2049" s="154"/>
      <c r="EA2049" s="154"/>
      <c r="EB2049" s="154"/>
      <c r="EC2049" s="154"/>
      <c r="ED2049" s="154"/>
      <c r="EE2049" s="154"/>
      <c r="EF2049" s="154"/>
      <c r="EG2049" s="154"/>
      <c r="EH2049" s="154"/>
      <c r="EI2049" s="154"/>
      <c r="EJ2049" s="154"/>
      <c r="EK2049" s="154"/>
      <c r="EL2049" s="154"/>
      <c r="EM2049" s="154"/>
      <c r="EN2049" s="154"/>
      <c r="EO2049" s="154"/>
      <c r="EP2049" s="154"/>
      <c r="EQ2049" s="154"/>
      <c r="ER2049" s="154"/>
      <c r="ES2049" s="154"/>
      <c r="ET2049" s="154"/>
      <c r="EU2049" s="154"/>
      <c r="EV2049" s="154"/>
    </row>
    <row r="2050" spans="32:152" ht="12.75">
      <c r="AF2050" s="154"/>
      <c r="AG2050" s="154"/>
      <c r="AH2050" s="154"/>
      <c r="AI2050" s="154"/>
      <c r="AJ2050" s="154"/>
      <c r="AK2050" s="154"/>
      <c r="AL2050" s="154"/>
      <c r="AM2050" s="154"/>
      <c r="AN2050" s="154"/>
      <c r="AO2050" s="154"/>
      <c r="AP2050" s="154"/>
      <c r="AQ2050" s="154"/>
      <c r="AR2050" s="154"/>
      <c r="AS2050" s="154"/>
      <c r="AT2050" s="154"/>
      <c r="AU2050" s="154"/>
      <c r="AV2050" s="154"/>
      <c r="AW2050" s="154"/>
      <c r="AX2050" s="154"/>
      <c r="AY2050" s="154"/>
      <c r="AZ2050" s="154"/>
      <c r="BA2050" s="154"/>
      <c r="BB2050" s="154"/>
      <c r="BC2050" s="154"/>
      <c r="BD2050" s="154"/>
      <c r="BE2050" s="154"/>
      <c r="BF2050" s="154"/>
      <c r="BG2050" s="154"/>
      <c r="BH2050" s="154"/>
      <c r="BI2050" s="154"/>
      <c r="BJ2050" s="154"/>
      <c r="BK2050" s="154"/>
      <c r="BL2050" s="154"/>
      <c r="BM2050" s="154"/>
      <c r="BN2050" s="154"/>
      <c r="BO2050" s="154"/>
      <c r="BP2050" s="154"/>
      <c r="BQ2050" s="154"/>
      <c r="BR2050" s="154"/>
      <c r="BS2050" s="154"/>
      <c r="BT2050" s="154"/>
      <c r="BU2050" s="154"/>
      <c r="BV2050" s="154"/>
      <c r="BW2050" s="154"/>
      <c r="BX2050" s="154"/>
      <c r="BY2050" s="154"/>
      <c r="BZ2050" s="154"/>
      <c r="CA2050" s="154"/>
      <c r="CB2050" s="154"/>
      <c r="CC2050" s="154"/>
      <c r="CD2050" s="154"/>
      <c r="CE2050" s="154"/>
      <c r="CF2050" s="154"/>
      <c r="CG2050" s="154"/>
      <c r="CH2050" s="154"/>
      <c r="CI2050" s="154"/>
      <c r="CJ2050" s="154"/>
      <c r="CK2050" s="154"/>
      <c r="CL2050" s="154"/>
      <c r="CM2050" s="154"/>
      <c r="CN2050" s="154"/>
      <c r="CO2050" s="154"/>
      <c r="CP2050" s="154"/>
      <c r="CQ2050" s="154"/>
      <c r="CR2050" s="154"/>
      <c r="CS2050" s="154"/>
      <c r="CT2050" s="154"/>
      <c r="CU2050" s="154"/>
      <c r="CV2050" s="154"/>
      <c r="CW2050" s="154"/>
      <c r="CX2050" s="154"/>
      <c r="CY2050" s="154"/>
      <c r="CZ2050" s="154"/>
      <c r="DA2050" s="154"/>
      <c r="DB2050" s="154"/>
      <c r="DC2050" s="154"/>
      <c r="DD2050" s="154"/>
      <c r="DE2050" s="154"/>
      <c r="DF2050" s="154"/>
      <c r="DG2050" s="154"/>
      <c r="DH2050" s="154"/>
      <c r="DI2050" s="154"/>
      <c r="DJ2050" s="154"/>
      <c r="DK2050" s="154"/>
      <c r="DL2050" s="154"/>
      <c r="DM2050" s="154"/>
      <c r="DN2050" s="154"/>
      <c r="DO2050" s="154"/>
      <c r="DP2050" s="154"/>
      <c r="DQ2050" s="154"/>
      <c r="DR2050" s="154"/>
      <c r="DS2050" s="154"/>
      <c r="DT2050" s="154"/>
      <c r="DU2050" s="154"/>
      <c r="DV2050" s="154"/>
      <c r="DW2050" s="154"/>
      <c r="DX2050" s="154"/>
      <c r="DY2050" s="154"/>
      <c r="DZ2050" s="154"/>
      <c r="EA2050" s="154"/>
      <c r="EB2050" s="154"/>
      <c r="EC2050" s="154"/>
      <c r="ED2050" s="154"/>
      <c r="EE2050" s="154"/>
      <c r="EF2050" s="154"/>
      <c r="EG2050" s="154"/>
      <c r="EH2050" s="154"/>
      <c r="EI2050" s="154"/>
      <c r="EJ2050" s="154"/>
      <c r="EK2050" s="154"/>
      <c r="EL2050" s="154"/>
      <c r="EM2050" s="154"/>
      <c r="EN2050" s="154"/>
      <c r="EO2050" s="154"/>
      <c r="EP2050" s="154"/>
      <c r="EQ2050" s="154"/>
      <c r="ER2050" s="154"/>
      <c r="ES2050" s="154"/>
      <c r="ET2050" s="154"/>
      <c r="EU2050" s="154"/>
      <c r="EV2050" s="154"/>
    </row>
    <row r="2051" spans="32:152" ht="12.75">
      <c r="AF2051" s="154"/>
      <c r="AG2051" s="154"/>
      <c r="AH2051" s="154"/>
      <c r="AI2051" s="154"/>
      <c r="AJ2051" s="154"/>
      <c r="AK2051" s="154"/>
      <c r="AL2051" s="154"/>
      <c r="AM2051" s="154"/>
      <c r="AN2051" s="154"/>
      <c r="AO2051" s="154"/>
      <c r="AP2051" s="154"/>
      <c r="AQ2051" s="154"/>
      <c r="AR2051" s="154"/>
      <c r="AS2051" s="154"/>
      <c r="AT2051" s="154"/>
      <c r="AU2051" s="154"/>
      <c r="AV2051" s="154"/>
      <c r="AW2051" s="154"/>
      <c r="AX2051" s="154"/>
      <c r="AY2051" s="154"/>
      <c r="AZ2051" s="154"/>
      <c r="BA2051" s="154"/>
      <c r="BB2051" s="154"/>
      <c r="BC2051" s="154"/>
      <c r="BD2051" s="154"/>
      <c r="BE2051" s="154"/>
      <c r="BF2051" s="154"/>
      <c r="BG2051" s="154"/>
      <c r="BH2051" s="154"/>
      <c r="BI2051" s="154"/>
      <c r="BJ2051" s="154"/>
      <c r="BK2051" s="154"/>
      <c r="BL2051" s="154"/>
      <c r="BM2051" s="154"/>
      <c r="BN2051" s="154"/>
      <c r="BO2051" s="154"/>
      <c r="BP2051" s="154"/>
      <c r="BQ2051" s="154"/>
      <c r="BR2051" s="154"/>
      <c r="BS2051" s="154"/>
      <c r="BT2051" s="154"/>
      <c r="BU2051" s="154"/>
      <c r="BV2051" s="154"/>
      <c r="BW2051" s="154"/>
      <c r="BX2051" s="154"/>
      <c r="BY2051" s="154"/>
      <c r="BZ2051" s="154"/>
      <c r="CA2051" s="154"/>
      <c r="CB2051" s="154"/>
      <c r="CC2051" s="154"/>
      <c r="CD2051" s="154"/>
      <c r="CE2051" s="154"/>
      <c r="CF2051" s="154"/>
      <c r="CG2051" s="154"/>
      <c r="CH2051" s="154"/>
      <c r="CI2051" s="154"/>
      <c r="CJ2051" s="154"/>
      <c r="CK2051" s="154"/>
      <c r="CL2051" s="154"/>
      <c r="CM2051" s="154"/>
      <c r="CN2051" s="154"/>
      <c r="CO2051" s="154"/>
      <c r="CP2051" s="154"/>
      <c r="CQ2051" s="154"/>
      <c r="CR2051" s="154"/>
      <c r="CS2051" s="154"/>
      <c r="CT2051" s="154"/>
      <c r="CU2051" s="154"/>
      <c r="CV2051" s="154"/>
      <c r="CW2051" s="154"/>
      <c r="CX2051" s="154"/>
      <c r="CY2051" s="154"/>
      <c r="CZ2051" s="154"/>
      <c r="DA2051" s="154"/>
      <c r="DB2051" s="154"/>
      <c r="DC2051" s="154"/>
      <c r="DD2051" s="154"/>
      <c r="DE2051" s="154"/>
      <c r="DF2051" s="154"/>
      <c r="DG2051" s="154"/>
      <c r="DH2051" s="154"/>
      <c r="DI2051" s="154"/>
      <c r="DJ2051" s="154"/>
      <c r="DK2051" s="154"/>
      <c r="DL2051" s="154"/>
      <c r="DM2051" s="154"/>
      <c r="DN2051" s="154"/>
      <c r="DO2051" s="154"/>
      <c r="DP2051" s="154"/>
      <c r="DQ2051" s="154"/>
      <c r="DR2051" s="154"/>
      <c r="DS2051" s="154"/>
      <c r="DT2051" s="154"/>
      <c r="DU2051" s="154"/>
      <c r="DV2051" s="154"/>
      <c r="DW2051" s="154"/>
      <c r="DX2051" s="154"/>
      <c r="DY2051" s="154"/>
      <c r="DZ2051" s="154"/>
      <c r="EA2051" s="154"/>
      <c r="EB2051" s="154"/>
      <c r="EC2051" s="154"/>
      <c r="ED2051" s="154"/>
      <c r="EE2051" s="154"/>
      <c r="EF2051" s="154"/>
      <c r="EG2051" s="154"/>
      <c r="EH2051" s="154"/>
      <c r="EI2051" s="154"/>
      <c r="EJ2051" s="154"/>
      <c r="EK2051" s="154"/>
      <c r="EL2051" s="154"/>
      <c r="EM2051" s="154"/>
      <c r="EN2051" s="154"/>
      <c r="EO2051" s="154"/>
      <c r="EP2051" s="154"/>
      <c r="EQ2051" s="154"/>
      <c r="ER2051" s="154"/>
      <c r="ES2051" s="154"/>
      <c r="ET2051" s="154"/>
      <c r="EU2051" s="154"/>
      <c r="EV2051" s="154"/>
    </row>
    <row r="2052" spans="32:152" ht="12.75">
      <c r="AF2052" s="154"/>
      <c r="AG2052" s="154"/>
      <c r="AH2052" s="154"/>
      <c r="AI2052" s="154"/>
      <c r="AJ2052" s="154"/>
      <c r="AK2052" s="154"/>
      <c r="AL2052" s="154"/>
      <c r="AM2052" s="154"/>
      <c r="AN2052" s="154"/>
      <c r="AO2052" s="154"/>
      <c r="AP2052" s="154"/>
      <c r="AQ2052" s="154"/>
      <c r="AR2052" s="154"/>
      <c r="AS2052" s="154"/>
      <c r="AT2052" s="154"/>
      <c r="AU2052" s="154"/>
      <c r="AV2052" s="154"/>
      <c r="AW2052" s="154"/>
      <c r="AX2052" s="154"/>
      <c r="AY2052" s="154"/>
      <c r="AZ2052" s="154"/>
      <c r="BA2052" s="154"/>
      <c r="BB2052" s="154"/>
      <c r="BC2052" s="154"/>
      <c r="BD2052" s="154"/>
      <c r="BE2052" s="154"/>
      <c r="BF2052" s="154"/>
      <c r="BG2052" s="154"/>
      <c r="BH2052" s="154"/>
      <c r="BI2052" s="154"/>
      <c r="BJ2052" s="154"/>
      <c r="BK2052" s="154"/>
      <c r="BL2052" s="154"/>
      <c r="BM2052" s="154"/>
      <c r="BN2052" s="154"/>
      <c r="BO2052" s="154"/>
      <c r="BP2052" s="154"/>
      <c r="BQ2052" s="154"/>
      <c r="BR2052" s="154"/>
      <c r="BS2052" s="154"/>
      <c r="BT2052" s="154"/>
      <c r="BU2052" s="154"/>
      <c r="BV2052" s="154"/>
      <c r="BW2052" s="154"/>
      <c r="BX2052" s="154"/>
      <c r="BY2052" s="154"/>
      <c r="BZ2052" s="154"/>
      <c r="CA2052" s="154"/>
      <c r="CB2052" s="154"/>
      <c r="CC2052" s="154"/>
      <c r="CD2052" s="154"/>
      <c r="CE2052" s="154"/>
      <c r="CF2052" s="154"/>
      <c r="CG2052" s="154"/>
      <c r="CH2052" s="154"/>
      <c r="CI2052" s="154"/>
      <c r="CJ2052" s="154"/>
      <c r="CK2052" s="154"/>
      <c r="CL2052" s="154"/>
      <c r="CM2052" s="154"/>
      <c r="CN2052" s="154"/>
      <c r="CO2052" s="154"/>
      <c r="CP2052" s="154"/>
      <c r="CQ2052" s="154"/>
      <c r="CR2052" s="154"/>
      <c r="CS2052" s="154"/>
      <c r="CT2052" s="154"/>
      <c r="CU2052" s="154"/>
      <c r="CV2052" s="154"/>
      <c r="CW2052" s="154"/>
      <c r="CX2052" s="154"/>
      <c r="CY2052" s="154"/>
      <c r="CZ2052" s="154"/>
      <c r="DA2052" s="154"/>
      <c r="DB2052" s="154"/>
      <c r="DC2052" s="154"/>
      <c r="DD2052" s="154"/>
      <c r="DE2052" s="154"/>
      <c r="DF2052" s="154"/>
      <c r="DG2052" s="154"/>
      <c r="DH2052" s="154"/>
      <c r="DI2052" s="154"/>
      <c r="DJ2052" s="154"/>
      <c r="DK2052" s="154"/>
      <c r="DL2052" s="154"/>
      <c r="DM2052" s="154"/>
      <c r="DN2052" s="154"/>
      <c r="DO2052" s="154"/>
      <c r="DP2052" s="154"/>
      <c r="DQ2052" s="154"/>
      <c r="DR2052" s="154"/>
      <c r="DS2052" s="154"/>
      <c r="DT2052" s="154"/>
      <c r="DU2052" s="154"/>
      <c r="DV2052" s="154"/>
      <c r="DW2052" s="154"/>
      <c r="DX2052" s="154"/>
      <c r="DY2052" s="154"/>
      <c r="DZ2052" s="154"/>
      <c r="EA2052" s="154"/>
      <c r="EB2052" s="154"/>
      <c r="EC2052" s="154"/>
      <c r="ED2052" s="154"/>
      <c r="EE2052" s="154"/>
      <c r="EF2052" s="154"/>
      <c r="EG2052" s="154"/>
      <c r="EH2052" s="154"/>
      <c r="EI2052" s="154"/>
      <c r="EJ2052" s="154"/>
      <c r="EK2052" s="154"/>
      <c r="EL2052" s="154"/>
      <c r="EM2052" s="154"/>
      <c r="EN2052" s="154"/>
      <c r="EO2052" s="154"/>
      <c r="EP2052" s="154"/>
      <c r="EQ2052" s="154"/>
      <c r="ER2052" s="154"/>
      <c r="ES2052" s="154"/>
      <c r="ET2052" s="154"/>
      <c r="EU2052" s="154"/>
      <c r="EV2052" s="154"/>
    </row>
    <row r="2053" spans="32:152" ht="12.75">
      <c r="AF2053" s="154"/>
      <c r="AG2053" s="154"/>
      <c r="AH2053" s="154"/>
      <c r="AI2053" s="154"/>
      <c r="AJ2053" s="154"/>
      <c r="AK2053" s="154"/>
      <c r="AL2053" s="154"/>
      <c r="AM2053" s="154"/>
      <c r="AN2053" s="154"/>
      <c r="AO2053" s="154"/>
      <c r="AP2053" s="154"/>
      <c r="AQ2053" s="154"/>
      <c r="AR2053" s="154"/>
      <c r="AS2053" s="154"/>
      <c r="AT2053" s="154"/>
      <c r="AU2053" s="154"/>
      <c r="AV2053" s="154"/>
      <c r="AW2053" s="154"/>
      <c r="AX2053" s="154"/>
      <c r="AY2053" s="154"/>
      <c r="AZ2053" s="154"/>
      <c r="BA2053" s="154"/>
      <c r="BB2053" s="154"/>
      <c r="BC2053" s="154"/>
      <c r="BD2053" s="154"/>
      <c r="BE2053" s="154"/>
      <c r="BF2053" s="154"/>
      <c r="BG2053" s="154"/>
      <c r="BH2053" s="154"/>
      <c r="BI2053" s="154"/>
      <c r="BJ2053" s="154"/>
      <c r="BK2053" s="154"/>
      <c r="BL2053" s="154"/>
      <c r="BM2053" s="154"/>
      <c r="BN2053" s="154"/>
      <c r="BO2053" s="154"/>
      <c r="BP2053" s="154"/>
      <c r="BQ2053" s="154"/>
      <c r="BR2053" s="154"/>
      <c r="BS2053" s="154"/>
      <c r="BT2053" s="154"/>
      <c r="BU2053" s="154"/>
      <c r="BV2053" s="154"/>
      <c r="BW2053" s="154"/>
      <c r="BX2053" s="154"/>
      <c r="BY2053" s="154"/>
      <c r="BZ2053" s="154"/>
      <c r="CA2053" s="154"/>
      <c r="CB2053" s="154"/>
      <c r="CC2053" s="154"/>
      <c r="CD2053" s="154"/>
      <c r="CE2053" s="154"/>
      <c r="CF2053" s="154"/>
      <c r="CG2053" s="154"/>
      <c r="CH2053" s="154"/>
      <c r="CI2053" s="154"/>
      <c r="CJ2053" s="154"/>
      <c r="CK2053" s="154"/>
      <c r="CL2053" s="154"/>
      <c r="CM2053" s="154"/>
      <c r="CN2053" s="154"/>
      <c r="CO2053" s="154"/>
      <c r="CP2053" s="154"/>
      <c r="CQ2053" s="154"/>
      <c r="CR2053" s="154"/>
      <c r="CS2053" s="154"/>
      <c r="CT2053" s="154"/>
      <c r="CU2053" s="154"/>
      <c r="CV2053" s="154"/>
      <c r="CW2053" s="154"/>
      <c r="CX2053" s="154"/>
      <c r="CY2053" s="154"/>
      <c r="CZ2053" s="154"/>
      <c r="DA2053" s="154"/>
      <c r="DB2053" s="154"/>
      <c r="DC2053" s="154"/>
      <c r="DD2053" s="154"/>
      <c r="DE2053" s="154"/>
      <c r="DF2053" s="154"/>
      <c r="DG2053" s="154"/>
      <c r="DH2053" s="154"/>
      <c r="DI2053" s="154"/>
      <c r="DJ2053" s="154"/>
      <c r="DK2053" s="154"/>
      <c r="DL2053" s="154"/>
      <c r="DM2053" s="154"/>
      <c r="DN2053" s="154"/>
      <c r="DO2053" s="154"/>
      <c r="DP2053" s="154"/>
      <c r="DQ2053" s="154"/>
      <c r="DR2053" s="154"/>
      <c r="DS2053" s="154"/>
      <c r="DT2053" s="154"/>
      <c r="DU2053" s="154"/>
      <c r="DV2053" s="154"/>
      <c r="DW2053" s="154"/>
      <c r="DX2053" s="154"/>
      <c r="DY2053" s="154"/>
      <c r="DZ2053" s="154"/>
      <c r="EA2053" s="154"/>
      <c r="EB2053" s="154"/>
      <c r="EC2053" s="154"/>
      <c r="ED2053" s="154"/>
      <c r="EE2053" s="154"/>
      <c r="EF2053" s="154"/>
      <c r="EG2053" s="154"/>
      <c r="EH2053" s="154"/>
      <c r="EI2053" s="154"/>
      <c r="EJ2053" s="154"/>
      <c r="EK2053" s="154"/>
      <c r="EL2053" s="154"/>
      <c r="EM2053" s="154"/>
      <c r="EN2053" s="154"/>
      <c r="EO2053" s="154"/>
      <c r="EP2053" s="154"/>
      <c r="EQ2053" s="154"/>
      <c r="ER2053" s="154"/>
      <c r="ES2053" s="154"/>
      <c r="ET2053" s="154"/>
      <c r="EU2053" s="154"/>
      <c r="EV2053" s="154"/>
    </row>
    <row r="2054" spans="32:152" ht="12.75">
      <c r="AF2054" s="154"/>
      <c r="AG2054" s="154"/>
      <c r="AH2054" s="154"/>
      <c r="AI2054" s="154"/>
      <c r="AJ2054" s="154"/>
      <c r="AK2054" s="154"/>
      <c r="AL2054" s="154"/>
      <c r="AM2054" s="154"/>
      <c r="AN2054" s="154"/>
      <c r="AO2054" s="154"/>
      <c r="AP2054" s="154"/>
      <c r="AQ2054" s="154"/>
      <c r="AR2054" s="154"/>
      <c r="AS2054" s="154"/>
      <c r="AT2054" s="154"/>
      <c r="AU2054" s="154"/>
      <c r="AV2054" s="154"/>
      <c r="AW2054" s="154"/>
      <c r="AX2054" s="154"/>
      <c r="AY2054" s="154"/>
      <c r="AZ2054" s="154"/>
      <c r="BA2054" s="154"/>
      <c r="BB2054" s="154"/>
      <c r="BC2054" s="154"/>
      <c r="BD2054" s="154"/>
      <c r="BE2054" s="154"/>
      <c r="BF2054" s="154"/>
      <c r="BG2054" s="154"/>
      <c r="BH2054" s="154"/>
      <c r="BI2054" s="154"/>
      <c r="BJ2054" s="154"/>
      <c r="BK2054" s="154"/>
      <c r="BL2054" s="154"/>
      <c r="BM2054" s="154"/>
      <c r="BN2054" s="154"/>
      <c r="BO2054" s="154"/>
      <c r="BP2054" s="154"/>
      <c r="BQ2054" s="154"/>
      <c r="BR2054" s="154"/>
      <c r="BS2054" s="154"/>
      <c r="BT2054" s="154"/>
      <c r="BU2054" s="154"/>
      <c r="BV2054" s="154"/>
      <c r="BW2054" s="154"/>
      <c r="BX2054" s="154"/>
      <c r="BY2054" s="154"/>
      <c r="BZ2054" s="154"/>
      <c r="CA2054" s="154"/>
      <c r="CB2054" s="154"/>
      <c r="CC2054" s="154"/>
      <c r="CD2054" s="154"/>
      <c r="CE2054" s="154"/>
      <c r="CF2054" s="154"/>
      <c r="CG2054" s="154"/>
      <c r="CH2054" s="154"/>
      <c r="CI2054" s="154"/>
      <c r="CJ2054" s="154"/>
      <c r="CK2054" s="154"/>
      <c r="CL2054" s="154"/>
      <c r="CM2054" s="154"/>
      <c r="CN2054" s="154"/>
      <c r="CO2054" s="154"/>
      <c r="CP2054" s="154"/>
      <c r="CQ2054" s="154"/>
      <c r="CR2054" s="154"/>
      <c r="CS2054" s="154"/>
      <c r="CT2054" s="154"/>
      <c r="CU2054" s="154"/>
      <c r="CV2054" s="154"/>
      <c r="CW2054" s="154"/>
      <c r="CX2054" s="154"/>
      <c r="CY2054" s="154"/>
      <c r="CZ2054" s="154"/>
      <c r="DA2054" s="154"/>
      <c r="DB2054" s="154"/>
      <c r="DC2054" s="154"/>
      <c r="DD2054" s="154"/>
      <c r="DE2054" s="154"/>
      <c r="DF2054" s="154"/>
      <c r="DG2054" s="154"/>
      <c r="DH2054" s="154"/>
      <c r="DI2054" s="154"/>
      <c r="DJ2054" s="154"/>
      <c r="DK2054" s="154"/>
      <c r="DL2054" s="154"/>
      <c r="DM2054" s="154"/>
      <c r="DN2054" s="154"/>
      <c r="DO2054" s="154"/>
      <c r="DP2054" s="154"/>
      <c r="DQ2054" s="154"/>
      <c r="DR2054" s="154"/>
      <c r="DS2054" s="154"/>
      <c r="DT2054" s="154"/>
      <c r="DU2054" s="154"/>
      <c r="DV2054" s="154"/>
      <c r="DW2054" s="154"/>
      <c r="DX2054" s="154"/>
      <c r="DY2054" s="154"/>
      <c r="DZ2054" s="154"/>
      <c r="EA2054" s="154"/>
      <c r="EB2054" s="154"/>
      <c r="EC2054" s="154"/>
      <c r="ED2054" s="154"/>
      <c r="EE2054" s="154"/>
      <c r="EF2054" s="154"/>
      <c r="EG2054" s="154"/>
      <c r="EH2054" s="154"/>
      <c r="EI2054" s="154"/>
      <c r="EJ2054" s="154"/>
      <c r="EK2054" s="154"/>
      <c r="EL2054" s="154"/>
      <c r="EM2054" s="154"/>
      <c r="EN2054" s="154"/>
      <c r="EO2054" s="154"/>
      <c r="EP2054" s="154"/>
      <c r="EQ2054" s="154"/>
      <c r="ER2054" s="154"/>
      <c r="ES2054" s="154"/>
      <c r="ET2054" s="154"/>
      <c r="EU2054" s="154"/>
      <c r="EV2054" s="154"/>
    </row>
    <row r="2055" spans="32:152" ht="12.75">
      <c r="AF2055" s="154"/>
      <c r="AG2055" s="154"/>
      <c r="AH2055" s="154"/>
      <c r="AI2055" s="154"/>
      <c r="AJ2055" s="154"/>
      <c r="AK2055" s="154"/>
      <c r="AL2055" s="154"/>
      <c r="AM2055" s="154"/>
      <c r="AN2055" s="154"/>
      <c r="AO2055" s="154"/>
      <c r="AP2055" s="154"/>
      <c r="AQ2055" s="154"/>
      <c r="AR2055" s="154"/>
      <c r="AS2055" s="154"/>
      <c r="AT2055" s="154"/>
      <c r="AU2055" s="154"/>
      <c r="AV2055" s="154"/>
      <c r="AW2055" s="154"/>
      <c r="AX2055" s="154"/>
      <c r="AY2055" s="154"/>
      <c r="AZ2055" s="154"/>
      <c r="BA2055" s="154"/>
      <c r="BB2055" s="154"/>
      <c r="BC2055" s="154"/>
      <c r="BD2055" s="154"/>
      <c r="BE2055" s="154"/>
      <c r="BF2055" s="154"/>
      <c r="BG2055" s="154"/>
      <c r="BH2055" s="154"/>
      <c r="BI2055" s="154"/>
      <c r="BJ2055" s="154"/>
      <c r="BK2055" s="154"/>
      <c r="BL2055" s="154"/>
      <c r="BM2055" s="154"/>
      <c r="BN2055" s="154"/>
      <c r="BO2055" s="154"/>
      <c r="BP2055" s="154"/>
      <c r="BQ2055" s="154"/>
      <c r="BR2055" s="154"/>
      <c r="BS2055" s="154"/>
      <c r="BT2055" s="154"/>
      <c r="BU2055" s="154"/>
      <c r="BV2055" s="154"/>
      <c r="BW2055" s="154"/>
      <c r="BX2055" s="154"/>
      <c r="BY2055" s="154"/>
      <c r="BZ2055" s="154"/>
      <c r="CA2055" s="154"/>
      <c r="CB2055" s="154"/>
      <c r="CC2055" s="154"/>
      <c r="CD2055" s="154"/>
      <c r="CE2055" s="154"/>
      <c r="CF2055" s="154"/>
      <c r="CG2055" s="154"/>
      <c r="CH2055" s="154"/>
      <c r="CI2055" s="154"/>
      <c r="CJ2055" s="154"/>
      <c r="CK2055" s="154"/>
      <c r="CL2055" s="154"/>
      <c r="CM2055" s="154"/>
      <c r="CN2055" s="154"/>
      <c r="CO2055" s="154"/>
      <c r="CP2055" s="154"/>
      <c r="CQ2055" s="154"/>
      <c r="CR2055" s="154"/>
      <c r="CS2055" s="154"/>
      <c r="CT2055" s="154"/>
      <c r="CU2055" s="154"/>
      <c r="CV2055" s="154"/>
      <c r="CW2055" s="154"/>
      <c r="CX2055" s="154"/>
      <c r="CY2055" s="154"/>
      <c r="CZ2055" s="154"/>
      <c r="DA2055" s="154"/>
      <c r="DB2055" s="154"/>
      <c r="DC2055" s="154"/>
      <c r="DD2055" s="154"/>
      <c r="DE2055" s="154"/>
      <c r="DF2055" s="154"/>
      <c r="DG2055" s="154"/>
      <c r="DH2055" s="154"/>
      <c r="DI2055" s="154"/>
      <c r="DJ2055" s="154"/>
      <c r="DK2055" s="154"/>
      <c r="DL2055" s="154"/>
      <c r="DM2055" s="154"/>
      <c r="DN2055" s="154"/>
      <c r="DO2055" s="154"/>
      <c r="DP2055" s="154"/>
      <c r="DQ2055" s="154"/>
      <c r="DR2055" s="154"/>
      <c r="DS2055" s="154"/>
      <c r="DT2055" s="154"/>
      <c r="DU2055" s="154"/>
      <c r="DV2055" s="154"/>
      <c r="DW2055" s="154"/>
      <c r="DX2055" s="154"/>
      <c r="DY2055" s="154"/>
      <c r="DZ2055" s="154"/>
      <c r="EA2055" s="154"/>
      <c r="EB2055" s="154"/>
      <c r="EC2055" s="154"/>
      <c r="ED2055" s="154"/>
      <c r="EE2055" s="154"/>
      <c r="EF2055" s="154"/>
      <c r="EG2055" s="154"/>
      <c r="EH2055" s="154"/>
      <c r="EI2055" s="154"/>
      <c r="EJ2055" s="154"/>
      <c r="EK2055" s="154"/>
      <c r="EL2055" s="154"/>
      <c r="EM2055" s="154"/>
      <c r="EN2055" s="154"/>
      <c r="EO2055" s="154"/>
      <c r="EP2055" s="154"/>
      <c r="EQ2055" s="154"/>
      <c r="ER2055" s="154"/>
      <c r="ES2055" s="154"/>
      <c r="ET2055" s="154"/>
      <c r="EU2055" s="154"/>
      <c r="EV2055" s="154"/>
    </row>
    <row r="2056" spans="32:152" ht="12.75">
      <c r="AF2056" s="154"/>
      <c r="AG2056" s="154"/>
      <c r="AH2056" s="154"/>
      <c r="AI2056" s="154"/>
      <c r="AJ2056" s="154"/>
      <c r="AK2056" s="154"/>
      <c r="AL2056" s="154"/>
      <c r="AM2056" s="154"/>
      <c r="AN2056" s="154"/>
      <c r="AO2056" s="154"/>
      <c r="AP2056" s="154"/>
      <c r="AQ2056" s="154"/>
      <c r="AR2056" s="154"/>
      <c r="AS2056" s="154"/>
      <c r="AT2056" s="154"/>
      <c r="AU2056" s="154"/>
      <c r="AV2056" s="154"/>
      <c r="AW2056" s="154"/>
      <c r="AX2056" s="154"/>
      <c r="AY2056" s="154"/>
      <c r="AZ2056" s="154"/>
      <c r="BA2056" s="154"/>
      <c r="BB2056" s="154"/>
      <c r="BC2056" s="154"/>
      <c r="BD2056" s="154"/>
      <c r="BE2056" s="154"/>
      <c r="BF2056" s="154"/>
      <c r="BG2056" s="154"/>
      <c r="BH2056" s="154"/>
      <c r="BI2056" s="154"/>
      <c r="BJ2056" s="154"/>
      <c r="BK2056" s="154"/>
      <c r="BL2056" s="154"/>
      <c r="BM2056" s="154"/>
      <c r="BN2056" s="154"/>
      <c r="BO2056" s="154"/>
      <c r="BP2056" s="154"/>
      <c r="BQ2056" s="154"/>
      <c r="BR2056" s="154"/>
      <c r="BS2056" s="154"/>
      <c r="BT2056" s="154"/>
      <c r="BU2056" s="154"/>
      <c r="BV2056" s="154"/>
      <c r="BW2056" s="154"/>
      <c r="BX2056" s="154"/>
      <c r="BY2056" s="154"/>
      <c r="BZ2056" s="154"/>
      <c r="CA2056" s="154"/>
      <c r="CB2056" s="154"/>
      <c r="CC2056" s="154"/>
      <c r="CD2056" s="154"/>
      <c r="CE2056" s="154"/>
      <c r="CF2056" s="154"/>
      <c r="CG2056" s="154"/>
      <c r="CH2056" s="154"/>
      <c r="CI2056" s="154"/>
      <c r="CJ2056" s="154"/>
      <c r="CK2056" s="154"/>
      <c r="CL2056" s="154"/>
      <c r="CM2056" s="154"/>
      <c r="CN2056" s="154"/>
      <c r="CO2056" s="154"/>
      <c r="CP2056" s="154"/>
      <c r="CQ2056" s="154"/>
      <c r="CR2056" s="154"/>
      <c r="CS2056" s="154"/>
      <c r="CT2056" s="154"/>
      <c r="CU2056" s="154"/>
      <c r="CV2056" s="154"/>
      <c r="CW2056" s="154"/>
      <c r="CX2056" s="154"/>
      <c r="CY2056" s="154"/>
      <c r="CZ2056" s="154"/>
      <c r="DA2056" s="154"/>
      <c r="DB2056" s="154"/>
      <c r="DC2056" s="154"/>
      <c r="DD2056" s="154"/>
      <c r="DE2056" s="154"/>
      <c r="DF2056" s="154"/>
      <c r="DG2056" s="154"/>
      <c r="DH2056" s="154"/>
      <c r="DI2056" s="154"/>
      <c r="DJ2056" s="154"/>
      <c r="DK2056" s="154"/>
      <c r="DL2056" s="154"/>
      <c r="DM2056" s="154"/>
      <c r="DN2056" s="154"/>
      <c r="DO2056" s="154"/>
      <c r="DP2056" s="154"/>
      <c r="DQ2056" s="154"/>
      <c r="DR2056" s="154"/>
      <c r="DS2056" s="154"/>
      <c r="DT2056" s="154"/>
      <c r="DU2056" s="154"/>
      <c r="DV2056" s="154"/>
      <c r="DW2056" s="154"/>
      <c r="DX2056" s="154"/>
      <c r="DY2056" s="154"/>
      <c r="DZ2056" s="154"/>
      <c r="EA2056" s="154"/>
      <c r="EB2056" s="154"/>
      <c r="EC2056" s="154"/>
      <c r="ED2056" s="154"/>
      <c r="EE2056" s="154"/>
      <c r="EF2056" s="154"/>
      <c r="EG2056" s="154"/>
      <c r="EH2056" s="154"/>
      <c r="EI2056" s="154"/>
      <c r="EJ2056" s="154"/>
      <c r="EK2056" s="154"/>
      <c r="EL2056" s="154"/>
      <c r="EM2056" s="154"/>
      <c r="EN2056" s="154"/>
      <c r="EO2056" s="154"/>
      <c r="EP2056" s="154"/>
      <c r="EQ2056" s="154"/>
      <c r="ER2056" s="154"/>
      <c r="ES2056" s="154"/>
      <c r="ET2056" s="154"/>
      <c r="EU2056" s="154"/>
      <c r="EV2056" s="154"/>
    </row>
    <row r="2057" spans="32:152" ht="12.75">
      <c r="AF2057" s="154"/>
      <c r="AG2057" s="154"/>
      <c r="AH2057" s="154"/>
      <c r="AI2057" s="154"/>
      <c r="AJ2057" s="154"/>
      <c r="AK2057" s="154"/>
      <c r="AL2057" s="154"/>
      <c r="AM2057" s="154"/>
      <c r="AN2057" s="154"/>
      <c r="AO2057" s="154"/>
      <c r="AP2057" s="154"/>
      <c r="AQ2057" s="154"/>
      <c r="AR2057" s="154"/>
      <c r="AS2057" s="154"/>
      <c r="AT2057" s="154"/>
      <c r="AU2057" s="154"/>
      <c r="AV2057" s="154"/>
      <c r="AW2057" s="154"/>
      <c r="AX2057" s="154"/>
      <c r="AY2057" s="154"/>
      <c r="AZ2057" s="154"/>
      <c r="BA2057" s="154"/>
      <c r="BB2057" s="154"/>
      <c r="BC2057" s="154"/>
      <c r="BD2057" s="154"/>
      <c r="BE2057" s="154"/>
      <c r="BF2057" s="154"/>
      <c r="BG2057" s="154"/>
      <c r="BH2057" s="154"/>
      <c r="BI2057" s="154"/>
      <c r="BJ2057" s="154"/>
      <c r="BK2057" s="154"/>
      <c r="BL2057" s="154"/>
      <c r="BM2057" s="154"/>
      <c r="BN2057" s="154"/>
      <c r="BO2057" s="154"/>
      <c r="BP2057" s="154"/>
      <c r="BQ2057" s="154"/>
      <c r="BR2057" s="154"/>
      <c r="BS2057" s="154"/>
      <c r="BT2057" s="154"/>
      <c r="BU2057" s="154"/>
      <c r="BV2057" s="154"/>
      <c r="BW2057" s="154"/>
      <c r="BX2057" s="154"/>
      <c r="BY2057" s="154"/>
      <c r="BZ2057" s="154"/>
      <c r="CA2057" s="154"/>
      <c r="CB2057" s="154"/>
      <c r="CC2057" s="154"/>
      <c r="CD2057" s="154"/>
      <c r="CE2057" s="154"/>
      <c r="CF2057" s="154"/>
      <c r="CG2057" s="154"/>
      <c r="CH2057" s="154"/>
      <c r="CI2057" s="154"/>
      <c r="CJ2057" s="154"/>
      <c r="CK2057" s="154"/>
      <c r="CL2057" s="154"/>
      <c r="CM2057" s="154"/>
      <c r="CN2057" s="154"/>
      <c r="CO2057" s="154"/>
      <c r="CP2057" s="154"/>
      <c r="CQ2057" s="154"/>
      <c r="CR2057" s="154"/>
      <c r="CS2057" s="154"/>
      <c r="CT2057" s="154"/>
      <c r="CU2057" s="154"/>
      <c r="CV2057" s="154"/>
      <c r="CW2057" s="154"/>
      <c r="CX2057" s="154"/>
      <c r="CY2057" s="154"/>
      <c r="CZ2057" s="154"/>
      <c r="DA2057" s="154"/>
      <c r="DB2057" s="154"/>
      <c r="DC2057" s="154"/>
      <c r="DD2057" s="154"/>
      <c r="DE2057" s="154"/>
      <c r="DF2057" s="154"/>
      <c r="DG2057" s="154"/>
      <c r="DH2057" s="154"/>
      <c r="DI2057" s="154"/>
      <c r="DJ2057" s="154"/>
      <c r="DK2057" s="154"/>
      <c r="DL2057" s="154"/>
      <c r="DM2057" s="154"/>
      <c r="DN2057" s="154"/>
      <c r="DO2057" s="154"/>
      <c r="DP2057" s="154"/>
      <c r="DQ2057" s="154"/>
      <c r="DR2057" s="154"/>
      <c r="DS2057" s="154"/>
      <c r="DT2057" s="154"/>
      <c r="DU2057" s="154"/>
      <c r="DV2057" s="154"/>
      <c r="DW2057" s="154"/>
      <c r="DX2057" s="154"/>
      <c r="DY2057" s="154"/>
      <c r="DZ2057" s="154"/>
      <c r="EA2057" s="154"/>
      <c r="EB2057" s="154"/>
      <c r="EC2057" s="154"/>
      <c r="ED2057" s="154"/>
      <c r="EE2057" s="154"/>
      <c r="EF2057" s="154"/>
      <c r="EG2057" s="154"/>
      <c r="EH2057" s="154"/>
      <c r="EI2057" s="154"/>
      <c r="EJ2057" s="154"/>
      <c r="EK2057" s="154"/>
      <c r="EL2057" s="154"/>
      <c r="EM2057" s="154"/>
      <c r="EN2057" s="154"/>
      <c r="EO2057" s="154"/>
      <c r="EP2057" s="154"/>
      <c r="EQ2057" s="154"/>
      <c r="ER2057" s="154"/>
      <c r="ES2057" s="154"/>
      <c r="ET2057" s="154"/>
      <c r="EU2057" s="154"/>
      <c r="EV2057" s="154"/>
    </row>
    <row r="2058" spans="32:152" ht="12.75">
      <c r="AF2058" s="154"/>
      <c r="AG2058" s="154"/>
      <c r="AH2058" s="154"/>
      <c r="AI2058" s="154"/>
      <c r="AJ2058" s="154"/>
      <c r="AK2058" s="154"/>
      <c r="AL2058" s="154"/>
      <c r="AM2058" s="154"/>
      <c r="AN2058" s="154"/>
      <c r="AO2058" s="154"/>
      <c r="AP2058" s="154"/>
      <c r="AQ2058" s="154"/>
      <c r="AR2058" s="154"/>
      <c r="AS2058" s="154"/>
      <c r="AT2058" s="154"/>
      <c r="AU2058" s="154"/>
      <c r="AV2058" s="154"/>
      <c r="AW2058" s="154"/>
      <c r="AX2058" s="154"/>
      <c r="AY2058" s="154"/>
      <c r="AZ2058" s="154"/>
      <c r="BA2058" s="154"/>
      <c r="BB2058" s="154"/>
      <c r="BC2058" s="154"/>
      <c r="BD2058" s="154"/>
      <c r="BE2058" s="154"/>
      <c r="BF2058" s="154"/>
      <c r="BG2058" s="154"/>
      <c r="BH2058" s="154"/>
      <c r="BI2058" s="154"/>
      <c r="BJ2058" s="154"/>
      <c r="BK2058" s="154"/>
      <c r="BL2058" s="154"/>
      <c r="BM2058" s="154"/>
      <c r="BN2058" s="154"/>
      <c r="BO2058" s="154"/>
      <c r="BP2058" s="154"/>
      <c r="BQ2058" s="154"/>
      <c r="BR2058" s="154"/>
      <c r="BS2058" s="154"/>
      <c r="BT2058" s="154"/>
      <c r="BU2058" s="154"/>
      <c r="BV2058" s="154"/>
      <c r="BW2058" s="154"/>
      <c r="BX2058" s="154"/>
      <c r="BY2058" s="154"/>
      <c r="BZ2058" s="154"/>
      <c r="CA2058" s="154"/>
      <c r="CB2058" s="154"/>
      <c r="CC2058" s="154"/>
      <c r="CD2058" s="154"/>
      <c r="CE2058" s="154"/>
      <c r="CF2058" s="154"/>
      <c r="CG2058" s="154"/>
      <c r="CH2058" s="154"/>
      <c r="CI2058" s="154"/>
      <c r="CJ2058" s="154"/>
      <c r="CK2058" s="154"/>
      <c r="CL2058" s="154"/>
      <c r="CM2058" s="154"/>
      <c r="CN2058" s="154"/>
      <c r="CO2058" s="154"/>
      <c r="CP2058" s="154"/>
      <c r="CQ2058" s="154"/>
      <c r="CR2058" s="154"/>
      <c r="CS2058" s="154"/>
      <c r="CT2058" s="154"/>
      <c r="CU2058" s="154"/>
      <c r="CV2058" s="154"/>
      <c r="CW2058" s="154"/>
      <c r="CX2058" s="154"/>
      <c r="CY2058" s="154"/>
      <c r="CZ2058" s="154"/>
      <c r="DA2058" s="154"/>
      <c r="DB2058" s="154"/>
      <c r="DC2058" s="154"/>
      <c r="DD2058" s="154"/>
      <c r="DE2058" s="154"/>
      <c r="DF2058" s="154"/>
      <c r="DG2058" s="154"/>
      <c r="DH2058" s="154"/>
      <c r="DI2058" s="154"/>
      <c r="DJ2058" s="154"/>
      <c r="DK2058" s="154"/>
      <c r="DL2058" s="154"/>
      <c r="DM2058" s="154"/>
      <c r="DN2058" s="154"/>
      <c r="DO2058" s="154"/>
      <c r="DP2058" s="154"/>
      <c r="DQ2058" s="154"/>
      <c r="DR2058" s="154"/>
      <c r="DS2058" s="154"/>
      <c r="DT2058" s="154"/>
      <c r="DU2058" s="154"/>
      <c r="DV2058" s="154"/>
      <c r="DW2058" s="154"/>
      <c r="DX2058" s="154"/>
      <c r="DY2058" s="154"/>
      <c r="DZ2058" s="154"/>
      <c r="EA2058" s="154"/>
      <c r="EB2058" s="154"/>
      <c r="EC2058" s="154"/>
      <c r="ED2058" s="154"/>
      <c r="EE2058" s="154"/>
      <c r="EF2058" s="154"/>
      <c r="EG2058" s="154"/>
      <c r="EH2058" s="154"/>
      <c r="EI2058" s="154"/>
      <c r="EJ2058" s="154"/>
      <c r="EK2058" s="154"/>
      <c r="EL2058" s="154"/>
      <c r="EM2058" s="154"/>
      <c r="EN2058" s="154"/>
      <c r="EO2058" s="154"/>
      <c r="EP2058" s="154"/>
      <c r="EQ2058" s="154"/>
      <c r="ER2058" s="154"/>
      <c r="ES2058" s="154"/>
      <c r="ET2058" s="154"/>
      <c r="EU2058" s="154"/>
      <c r="EV2058" s="154"/>
    </row>
    <row r="2059" spans="32:152" ht="12.75">
      <c r="AF2059" s="154"/>
      <c r="AG2059" s="154"/>
      <c r="AH2059" s="154"/>
      <c r="AI2059" s="154"/>
      <c r="AJ2059" s="154"/>
      <c r="AK2059" s="154"/>
      <c r="AL2059" s="154"/>
      <c r="AM2059" s="154"/>
      <c r="AN2059" s="154"/>
      <c r="AO2059" s="154"/>
      <c r="AP2059" s="154"/>
      <c r="AQ2059" s="154"/>
      <c r="AR2059" s="154"/>
      <c r="AS2059" s="154"/>
      <c r="AT2059" s="154"/>
      <c r="AU2059" s="154"/>
      <c r="AV2059" s="154"/>
      <c r="AW2059" s="154"/>
      <c r="AX2059" s="154"/>
      <c r="AY2059" s="154"/>
      <c r="AZ2059" s="154"/>
      <c r="BA2059" s="154"/>
      <c r="BB2059" s="154"/>
      <c r="BC2059" s="154"/>
      <c r="BD2059" s="154"/>
      <c r="BE2059" s="154"/>
      <c r="BF2059" s="154"/>
      <c r="BG2059" s="154"/>
      <c r="BH2059" s="154"/>
      <c r="BI2059" s="154"/>
      <c r="BJ2059" s="154"/>
      <c r="BK2059" s="154"/>
      <c r="BL2059" s="154"/>
      <c r="BM2059" s="154"/>
      <c r="BN2059" s="154"/>
      <c r="BO2059" s="154"/>
      <c r="BP2059" s="154"/>
      <c r="BQ2059" s="154"/>
      <c r="BR2059" s="154"/>
      <c r="BS2059" s="154"/>
      <c r="BT2059" s="154"/>
      <c r="BU2059" s="154"/>
      <c r="BV2059" s="154"/>
      <c r="BW2059" s="154"/>
      <c r="BX2059" s="154"/>
      <c r="BY2059" s="154"/>
      <c r="BZ2059" s="154"/>
      <c r="CA2059" s="154"/>
      <c r="CB2059" s="154"/>
      <c r="CC2059" s="154"/>
      <c r="CD2059" s="154"/>
      <c r="CE2059" s="154"/>
      <c r="CF2059" s="154"/>
      <c r="CG2059" s="154"/>
      <c r="CH2059" s="154"/>
      <c r="CI2059" s="154"/>
      <c r="CJ2059" s="154"/>
      <c r="CK2059" s="154"/>
      <c r="CL2059" s="154"/>
      <c r="CM2059" s="154"/>
      <c r="CN2059" s="154"/>
      <c r="CO2059" s="154"/>
      <c r="CP2059" s="154"/>
      <c r="CQ2059" s="154"/>
      <c r="CR2059" s="154"/>
      <c r="CS2059" s="154"/>
      <c r="CT2059" s="154"/>
      <c r="CU2059" s="154"/>
      <c r="CV2059" s="154"/>
      <c r="CW2059" s="154"/>
      <c r="CX2059" s="154"/>
      <c r="CY2059" s="154"/>
      <c r="CZ2059" s="154"/>
      <c r="DA2059" s="154"/>
      <c r="DB2059" s="154"/>
      <c r="DC2059" s="154"/>
      <c r="DD2059" s="154"/>
      <c r="DE2059" s="154"/>
      <c r="DF2059" s="154"/>
      <c r="DG2059" s="154"/>
      <c r="DH2059" s="154"/>
      <c r="DI2059" s="154"/>
      <c r="DJ2059" s="154"/>
      <c r="DK2059" s="154"/>
      <c r="DL2059" s="154"/>
      <c r="DM2059" s="154"/>
      <c r="DN2059" s="154"/>
      <c r="DO2059" s="154"/>
      <c r="DP2059" s="154"/>
      <c r="DQ2059" s="154"/>
      <c r="DR2059" s="154"/>
      <c r="DS2059" s="154"/>
      <c r="DT2059" s="154"/>
      <c r="DU2059" s="154"/>
      <c r="DV2059" s="154"/>
      <c r="DW2059" s="154"/>
      <c r="DX2059" s="154"/>
      <c r="DY2059" s="154"/>
      <c r="DZ2059" s="154"/>
      <c r="EA2059" s="154"/>
      <c r="EB2059" s="154"/>
      <c r="EC2059" s="154"/>
      <c r="ED2059" s="154"/>
      <c r="EE2059" s="154"/>
      <c r="EF2059" s="154"/>
      <c r="EG2059" s="154"/>
      <c r="EH2059" s="154"/>
      <c r="EI2059" s="154"/>
      <c r="EJ2059" s="154"/>
      <c r="EK2059" s="154"/>
      <c r="EL2059" s="154"/>
      <c r="EM2059" s="154"/>
      <c r="EN2059" s="154"/>
      <c r="EO2059" s="154"/>
      <c r="EP2059" s="154"/>
      <c r="EQ2059" s="154"/>
      <c r="ER2059" s="154"/>
      <c r="ES2059" s="154"/>
      <c r="ET2059" s="154"/>
      <c r="EU2059" s="154"/>
      <c r="EV2059" s="154"/>
    </row>
    <row r="2060" spans="32:152" ht="12.75">
      <c r="AF2060" s="154"/>
      <c r="AG2060" s="154"/>
      <c r="AH2060" s="154"/>
      <c r="AI2060" s="154"/>
      <c r="AJ2060" s="154"/>
      <c r="AK2060" s="154"/>
      <c r="AL2060" s="154"/>
      <c r="AM2060" s="154"/>
      <c r="AN2060" s="154"/>
      <c r="AO2060" s="154"/>
      <c r="AP2060" s="154"/>
      <c r="AQ2060" s="154"/>
      <c r="AR2060" s="154"/>
      <c r="AS2060" s="154"/>
      <c r="AT2060" s="154"/>
      <c r="AU2060" s="154"/>
      <c r="AV2060" s="154"/>
      <c r="AW2060" s="154"/>
      <c r="AX2060" s="154"/>
      <c r="AY2060" s="154"/>
      <c r="AZ2060" s="154"/>
      <c r="BA2060" s="154"/>
      <c r="BB2060" s="154"/>
      <c r="BC2060" s="154"/>
      <c r="BD2060" s="154"/>
      <c r="BE2060" s="154"/>
      <c r="BF2060" s="154"/>
      <c r="BG2060" s="154"/>
      <c r="BH2060" s="154"/>
      <c r="BI2060" s="154"/>
      <c r="BJ2060" s="154"/>
      <c r="BK2060" s="154"/>
      <c r="BL2060" s="154"/>
      <c r="BM2060" s="154"/>
      <c r="BN2060" s="154"/>
      <c r="BO2060" s="154"/>
      <c r="BP2060" s="154"/>
      <c r="BQ2060" s="154"/>
      <c r="BR2060" s="154"/>
      <c r="BS2060" s="154"/>
      <c r="BT2060" s="154"/>
      <c r="BU2060" s="154"/>
      <c r="BV2060" s="154"/>
      <c r="BW2060" s="154"/>
      <c r="BX2060" s="154"/>
      <c r="BY2060" s="154"/>
      <c r="BZ2060" s="154"/>
      <c r="CA2060" s="154"/>
      <c r="CB2060" s="154"/>
      <c r="CC2060" s="154"/>
      <c r="CD2060" s="154"/>
      <c r="CE2060" s="154"/>
      <c r="CF2060" s="154"/>
      <c r="CG2060" s="154"/>
      <c r="CH2060" s="154"/>
      <c r="CI2060" s="154"/>
      <c r="CJ2060" s="154"/>
      <c r="CK2060" s="154"/>
      <c r="CL2060" s="154"/>
      <c r="CM2060" s="154"/>
      <c r="CN2060" s="154"/>
      <c r="CO2060" s="154"/>
      <c r="CP2060" s="154"/>
      <c r="CQ2060" s="154"/>
      <c r="CR2060" s="154"/>
      <c r="CS2060" s="154"/>
      <c r="CT2060" s="154"/>
      <c r="CU2060" s="154"/>
      <c r="CV2060" s="154"/>
      <c r="CW2060" s="154"/>
      <c r="CX2060" s="154"/>
      <c r="CY2060" s="154"/>
      <c r="CZ2060" s="154"/>
      <c r="DA2060" s="154"/>
      <c r="DB2060" s="154"/>
      <c r="DC2060" s="154"/>
      <c r="DD2060" s="154"/>
      <c r="DE2060" s="154"/>
      <c r="DF2060" s="154"/>
      <c r="DG2060" s="154"/>
      <c r="DH2060" s="154"/>
      <c r="DI2060" s="154"/>
      <c r="DJ2060" s="154"/>
      <c r="DK2060" s="154"/>
      <c r="DL2060" s="154"/>
      <c r="DM2060" s="154"/>
      <c r="DN2060" s="154"/>
      <c r="DO2060" s="154"/>
      <c r="DP2060" s="154"/>
      <c r="DQ2060" s="154"/>
      <c r="DR2060" s="154"/>
      <c r="DS2060" s="154"/>
      <c r="DT2060" s="154"/>
      <c r="DU2060" s="154"/>
      <c r="DV2060" s="154"/>
      <c r="DW2060" s="154"/>
      <c r="DX2060" s="154"/>
      <c r="DY2060" s="154"/>
      <c r="DZ2060" s="154"/>
      <c r="EA2060" s="154"/>
      <c r="EB2060" s="154"/>
      <c r="EC2060" s="154"/>
      <c r="ED2060" s="154"/>
      <c r="EE2060" s="154"/>
      <c r="EF2060" s="154"/>
      <c r="EG2060" s="154"/>
      <c r="EH2060" s="154"/>
      <c r="EI2060" s="154"/>
      <c r="EJ2060" s="154"/>
      <c r="EK2060" s="154"/>
      <c r="EL2060" s="154"/>
      <c r="EM2060" s="154"/>
      <c r="EN2060" s="154"/>
      <c r="EO2060" s="154"/>
      <c r="EP2060" s="154"/>
      <c r="EQ2060" s="154"/>
      <c r="ER2060" s="154"/>
      <c r="ES2060" s="154"/>
      <c r="ET2060" s="154"/>
      <c r="EU2060" s="154"/>
      <c r="EV2060" s="154"/>
    </row>
    <row r="2061" spans="32:152" ht="12.75">
      <c r="AF2061" s="154"/>
      <c r="AG2061" s="154"/>
      <c r="AH2061" s="154"/>
      <c r="AI2061" s="154"/>
      <c r="AJ2061" s="154"/>
      <c r="AK2061" s="154"/>
      <c r="AL2061" s="154"/>
      <c r="AM2061" s="154"/>
      <c r="AN2061" s="154"/>
      <c r="AO2061" s="154"/>
      <c r="AP2061" s="154"/>
      <c r="AQ2061" s="154"/>
      <c r="AR2061" s="154"/>
      <c r="AS2061" s="154"/>
      <c r="AT2061" s="154"/>
      <c r="AU2061" s="154"/>
      <c r="AV2061" s="154"/>
      <c r="AW2061" s="154"/>
      <c r="AX2061" s="154"/>
      <c r="AY2061" s="154"/>
      <c r="AZ2061" s="154"/>
      <c r="BA2061" s="154"/>
      <c r="BB2061" s="154"/>
      <c r="BC2061" s="154"/>
      <c r="BD2061" s="154"/>
      <c r="BE2061" s="154"/>
      <c r="BF2061" s="154"/>
      <c r="BG2061" s="154"/>
      <c r="BH2061" s="154"/>
      <c r="BI2061" s="154"/>
      <c r="BJ2061" s="154"/>
      <c r="BK2061" s="154"/>
      <c r="BL2061" s="154"/>
      <c r="BM2061" s="154"/>
      <c r="BN2061" s="154"/>
      <c r="BO2061" s="154"/>
      <c r="BP2061" s="154"/>
      <c r="BQ2061" s="154"/>
      <c r="BR2061" s="154"/>
      <c r="BS2061" s="154"/>
      <c r="BT2061" s="154"/>
      <c r="BU2061" s="154"/>
      <c r="BV2061" s="154"/>
      <c r="BW2061" s="154"/>
      <c r="BX2061" s="154"/>
      <c r="BY2061" s="154"/>
      <c r="BZ2061" s="154"/>
      <c r="CA2061" s="154"/>
      <c r="CB2061" s="154"/>
      <c r="CC2061" s="154"/>
      <c r="CD2061" s="154"/>
      <c r="CE2061" s="154"/>
      <c r="CF2061" s="154"/>
      <c r="CG2061" s="154"/>
      <c r="CH2061" s="154"/>
      <c r="CI2061" s="154"/>
      <c r="CJ2061" s="154"/>
      <c r="CK2061" s="154"/>
      <c r="CL2061" s="154"/>
      <c r="CM2061" s="154"/>
      <c r="CN2061" s="154"/>
      <c r="CO2061" s="154"/>
      <c r="CP2061" s="154"/>
      <c r="CQ2061" s="154"/>
      <c r="CR2061" s="154"/>
      <c r="CS2061" s="154"/>
      <c r="CT2061" s="154"/>
      <c r="CU2061" s="154"/>
      <c r="CV2061" s="154"/>
      <c r="CW2061" s="154"/>
      <c r="CX2061" s="154"/>
      <c r="CY2061" s="154"/>
      <c r="CZ2061" s="154"/>
      <c r="DA2061" s="154"/>
      <c r="DB2061" s="154"/>
      <c r="DC2061" s="154"/>
      <c r="DD2061" s="154"/>
      <c r="DE2061" s="154"/>
      <c r="DF2061" s="154"/>
      <c r="DG2061" s="154"/>
      <c r="DH2061" s="154"/>
      <c r="DI2061" s="154"/>
      <c r="DJ2061" s="154"/>
      <c r="DK2061" s="154"/>
      <c r="DL2061" s="154"/>
      <c r="DM2061" s="154"/>
      <c r="DN2061" s="154"/>
      <c r="DO2061" s="154"/>
      <c r="DP2061" s="154"/>
      <c r="DQ2061" s="154"/>
      <c r="DR2061" s="154"/>
      <c r="DS2061" s="154"/>
      <c r="DT2061" s="154"/>
      <c r="DU2061" s="154"/>
      <c r="DV2061" s="154"/>
      <c r="DW2061" s="154"/>
      <c r="DX2061" s="154"/>
      <c r="DY2061" s="154"/>
      <c r="DZ2061" s="154"/>
      <c r="EA2061" s="154"/>
      <c r="EB2061" s="154"/>
      <c r="EC2061" s="154"/>
      <c r="ED2061" s="154"/>
      <c r="EE2061" s="154"/>
      <c r="EF2061" s="154"/>
      <c r="EG2061" s="154"/>
      <c r="EH2061" s="154"/>
      <c r="EI2061" s="154"/>
      <c r="EJ2061" s="154"/>
      <c r="EK2061" s="154"/>
      <c r="EL2061" s="154"/>
      <c r="EM2061" s="154"/>
      <c r="EN2061" s="154"/>
      <c r="EO2061" s="154"/>
      <c r="EP2061" s="154"/>
      <c r="EQ2061" s="154"/>
      <c r="ER2061" s="154"/>
      <c r="ES2061" s="154"/>
      <c r="ET2061" s="154"/>
      <c r="EU2061" s="154"/>
      <c r="EV2061" s="154"/>
    </row>
    <row r="2062" spans="32:152" ht="12.75">
      <c r="AF2062" s="154"/>
      <c r="AG2062" s="154"/>
      <c r="AH2062" s="154"/>
      <c r="AI2062" s="154"/>
      <c r="AJ2062" s="154"/>
      <c r="AK2062" s="154"/>
      <c r="AL2062" s="154"/>
      <c r="AM2062" s="154"/>
      <c r="AN2062" s="154"/>
      <c r="AO2062" s="154"/>
      <c r="AP2062" s="154"/>
      <c r="AQ2062" s="154"/>
      <c r="AR2062" s="154"/>
      <c r="AS2062" s="154"/>
      <c r="AT2062" s="154"/>
      <c r="AU2062" s="154"/>
      <c r="AV2062" s="154"/>
      <c r="AW2062" s="154"/>
      <c r="AX2062" s="154"/>
      <c r="AY2062" s="154"/>
      <c r="AZ2062" s="154"/>
      <c r="BA2062" s="154"/>
      <c r="BB2062" s="154"/>
      <c r="BC2062" s="154"/>
      <c r="BD2062" s="154"/>
      <c r="BE2062" s="154"/>
      <c r="BF2062" s="154"/>
      <c r="BG2062" s="154"/>
      <c r="BH2062" s="154"/>
      <c r="BI2062" s="154"/>
      <c r="BJ2062" s="154"/>
      <c r="BK2062" s="154"/>
      <c r="BL2062" s="154"/>
      <c r="BM2062" s="154"/>
      <c r="BN2062" s="154"/>
      <c r="BO2062" s="154"/>
      <c r="BP2062" s="154"/>
      <c r="BQ2062" s="154"/>
      <c r="BR2062" s="154"/>
      <c r="BS2062" s="154"/>
      <c r="BT2062" s="154"/>
      <c r="BU2062" s="154"/>
      <c r="BV2062" s="154"/>
      <c r="BW2062" s="154"/>
      <c r="BX2062" s="154"/>
      <c r="BY2062" s="154"/>
      <c r="BZ2062" s="154"/>
      <c r="CA2062" s="154"/>
      <c r="CB2062" s="154"/>
      <c r="CC2062" s="154"/>
      <c r="CD2062" s="154"/>
      <c r="CE2062" s="154"/>
      <c r="CF2062" s="154"/>
      <c r="CG2062" s="154"/>
      <c r="CH2062" s="154"/>
      <c r="CI2062" s="154"/>
      <c r="CJ2062" s="154"/>
      <c r="CK2062" s="154"/>
      <c r="CL2062" s="154"/>
      <c r="CM2062" s="154"/>
      <c r="CN2062" s="154"/>
      <c r="CO2062" s="154"/>
      <c r="CP2062" s="154"/>
      <c r="CQ2062" s="154"/>
      <c r="CR2062" s="154"/>
      <c r="CS2062" s="154"/>
      <c r="CT2062" s="154"/>
      <c r="CU2062" s="154"/>
      <c r="CV2062" s="154"/>
      <c r="CW2062" s="154"/>
      <c r="CX2062" s="154"/>
      <c r="CY2062" s="154"/>
      <c r="CZ2062" s="154"/>
      <c r="DA2062" s="154"/>
      <c r="DB2062" s="154"/>
      <c r="DC2062" s="154"/>
      <c r="DD2062" s="154"/>
      <c r="DE2062" s="154"/>
      <c r="DF2062" s="154"/>
      <c r="DG2062" s="154"/>
      <c r="DH2062" s="154"/>
      <c r="DI2062" s="154"/>
      <c r="DJ2062" s="154"/>
      <c r="DK2062" s="154"/>
      <c r="DL2062" s="154"/>
      <c r="DM2062" s="154"/>
      <c r="DN2062" s="154"/>
      <c r="DO2062" s="154"/>
      <c r="DP2062" s="154"/>
      <c r="DQ2062" s="154"/>
      <c r="DR2062" s="154"/>
      <c r="DS2062" s="154"/>
      <c r="DT2062" s="154"/>
      <c r="DU2062" s="154"/>
      <c r="DV2062" s="154"/>
      <c r="DW2062" s="154"/>
      <c r="DX2062" s="154"/>
      <c r="DY2062" s="154"/>
      <c r="DZ2062" s="154"/>
      <c r="EA2062" s="154"/>
      <c r="EB2062" s="154"/>
      <c r="EC2062" s="154"/>
      <c r="ED2062" s="154"/>
      <c r="EE2062" s="154"/>
      <c r="EF2062" s="154"/>
      <c r="EG2062" s="154"/>
      <c r="EH2062" s="154"/>
      <c r="EI2062" s="154"/>
      <c r="EJ2062" s="154"/>
      <c r="EK2062" s="154"/>
      <c r="EL2062" s="154"/>
      <c r="EM2062" s="154"/>
      <c r="EN2062" s="154"/>
      <c r="EO2062" s="154"/>
      <c r="EP2062" s="154"/>
      <c r="EQ2062" s="154"/>
      <c r="ER2062" s="154"/>
      <c r="ES2062" s="154"/>
      <c r="ET2062" s="154"/>
      <c r="EU2062" s="154"/>
      <c r="EV2062" s="154"/>
    </row>
    <row r="2063" spans="32:152" ht="12.75">
      <c r="AF2063" s="154"/>
      <c r="AG2063" s="154"/>
      <c r="AH2063" s="154"/>
      <c r="AI2063" s="154"/>
      <c r="AJ2063" s="154"/>
      <c r="AK2063" s="154"/>
      <c r="AL2063" s="154"/>
      <c r="AM2063" s="154"/>
      <c r="AN2063" s="154"/>
      <c r="AO2063" s="154"/>
      <c r="AP2063" s="154"/>
      <c r="AQ2063" s="154"/>
      <c r="AR2063" s="154"/>
      <c r="AS2063" s="154"/>
      <c r="AT2063" s="154"/>
      <c r="AU2063" s="154"/>
      <c r="AV2063" s="154"/>
      <c r="AW2063" s="154"/>
      <c r="AX2063" s="154"/>
      <c r="AY2063" s="154"/>
      <c r="AZ2063" s="154"/>
      <c r="BA2063" s="154"/>
      <c r="BB2063" s="154"/>
      <c r="BC2063" s="154"/>
      <c r="BD2063" s="154"/>
      <c r="BE2063" s="154"/>
      <c r="BF2063" s="154"/>
      <c r="BG2063" s="154"/>
      <c r="BH2063" s="154"/>
      <c r="BI2063" s="154"/>
      <c r="BJ2063" s="154"/>
      <c r="BK2063" s="154"/>
      <c r="BL2063" s="154"/>
      <c r="BM2063" s="154"/>
      <c r="BN2063" s="154"/>
      <c r="BO2063" s="154"/>
      <c r="BP2063" s="154"/>
      <c r="BQ2063" s="154"/>
      <c r="BR2063" s="154"/>
      <c r="BS2063" s="154"/>
      <c r="BT2063" s="154"/>
      <c r="BU2063" s="154"/>
      <c r="BV2063" s="154"/>
      <c r="BW2063" s="154"/>
      <c r="BX2063" s="154"/>
      <c r="BY2063" s="154"/>
      <c r="BZ2063" s="154"/>
      <c r="CA2063" s="154"/>
      <c r="CB2063" s="154"/>
      <c r="CC2063" s="154"/>
      <c r="CD2063" s="154"/>
      <c r="CE2063" s="154"/>
      <c r="CF2063" s="154"/>
      <c r="CG2063" s="154"/>
      <c r="CH2063" s="154"/>
      <c r="CI2063" s="154"/>
      <c r="CJ2063" s="154"/>
      <c r="CK2063" s="154"/>
      <c r="CL2063" s="154"/>
      <c r="CM2063" s="154"/>
      <c r="CN2063" s="154"/>
      <c r="CO2063" s="154"/>
      <c r="CP2063" s="154"/>
      <c r="CQ2063" s="154"/>
      <c r="CR2063" s="154"/>
      <c r="CS2063" s="154"/>
      <c r="CT2063" s="154"/>
      <c r="CU2063" s="154"/>
      <c r="CV2063" s="154"/>
      <c r="CW2063" s="154"/>
      <c r="CX2063" s="154"/>
      <c r="CY2063" s="154"/>
      <c r="CZ2063" s="154"/>
      <c r="DA2063" s="154"/>
      <c r="DB2063" s="154"/>
      <c r="DC2063" s="154"/>
      <c r="DD2063" s="154"/>
      <c r="DE2063" s="154"/>
      <c r="DF2063" s="154"/>
      <c r="DG2063" s="154"/>
      <c r="DH2063" s="154"/>
      <c r="DI2063" s="154"/>
      <c r="DJ2063" s="154"/>
      <c r="DK2063" s="154"/>
      <c r="DL2063" s="154"/>
      <c r="DM2063" s="154"/>
      <c r="DN2063" s="154"/>
      <c r="DO2063" s="154"/>
      <c r="DP2063" s="154"/>
      <c r="DQ2063" s="154"/>
      <c r="DR2063" s="154"/>
      <c r="DS2063" s="154"/>
      <c r="DT2063" s="154"/>
      <c r="DU2063" s="154"/>
      <c r="DV2063" s="154"/>
      <c r="DW2063" s="154"/>
      <c r="DX2063" s="154"/>
      <c r="DY2063" s="154"/>
      <c r="DZ2063" s="154"/>
      <c r="EA2063" s="154"/>
      <c r="EB2063" s="154"/>
      <c r="EC2063" s="154"/>
      <c r="ED2063" s="154"/>
      <c r="EE2063" s="154"/>
      <c r="EF2063" s="154"/>
      <c r="EG2063" s="154"/>
      <c r="EH2063" s="154"/>
      <c r="EI2063" s="154"/>
      <c r="EJ2063" s="154"/>
      <c r="EK2063" s="154"/>
      <c r="EL2063" s="154"/>
      <c r="EM2063" s="154"/>
      <c r="EN2063" s="154"/>
      <c r="EO2063" s="154"/>
      <c r="EP2063" s="154"/>
      <c r="EQ2063" s="154"/>
      <c r="ER2063" s="154"/>
      <c r="ES2063" s="154"/>
      <c r="ET2063" s="154"/>
      <c r="EU2063" s="154"/>
      <c r="EV2063" s="154"/>
    </row>
    <row r="2064" spans="32:152" ht="12.75">
      <c r="AF2064" s="154"/>
      <c r="AG2064" s="154"/>
      <c r="AH2064" s="154"/>
      <c r="AI2064" s="154"/>
      <c r="AJ2064" s="154"/>
      <c r="AK2064" s="154"/>
      <c r="AL2064" s="154"/>
      <c r="AM2064" s="154"/>
      <c r="AN2064" s="154"/>
      <c r="AO2064" s="154"/>
      <c r="AP2064" s="154"/>
      <c r="AQ2064" s="154"/>
      <c r="AR2064" s="154"/>
      <c r="AS2064" s="154"/>
      <c r="AT2064" s="154"/>
      <c r="AU2064" s="154"/>
      <c r="AV2064" s="154"/>
      <c r="AW2064" s="154"/>
      <c r="AX2064" s="154"/>
      <c r="AY2064" s="154"/>
      <c r="AZ2064" s="154"/>
      <c r="BA2064" s="154"/>
      <c r="BB2064" s="154"/>
      <c r="BC2064" s="154"/>
      <c r="BD2064" s="154"/>
      <c r="BE2064" s="154"/>
      <c r="BF2064" s="154"/>
      <c r="BG2064" s="154"/>
      <c r="BH2064" s="154"/>
      <c r="BI2064" s="154"/>
      <c r="BJ2064" s="154"/>
      <c r="BK2064" s="154"/>
      <c r="BL2064" s="154"/>
      <c r="BM2064" s="154"/>
      <c r="BN2064" s="154"/>
      <c r="BO2064" s="154"/>
      <c r="BP2064" s="154"/>
      <c r="BQ2064" s="154"/>
      <c r="BR2064" s="154"/>
      <c r="BS2064" s="154"/>
      <c r="BT2064" s="154"/>
      <c r="BU2064" s="154"/>
      <c r="BV2064" s="154"/>
      <c r="BW2064" s="154"/>
      <c r="BX2064" s="154"/>
      <c r="BY2064" s="154"/>
      <c r="BZ2064" s="154"/>
      <c r="CA2064" s="154"/>
      <c r="CB2064" s="154"/>
      <c r="CC2064" s="154"/>
      <c r="CD2064" s="154"/>
      <c r="CE2064" s="154"/>
      <c r="CF2064" s="154"/>
      <c r="CG2064" s="154"/>
      <c r="CH2064" s="154"/>
      <c r="CI2064" s="154"/>
      <c r="CJ2064" s="154"/>
      <c r="CK2064" s="154"/>
      <c r="CL2064" s="154"/>
      <c r="CM2064" s="154"/>
      <c r="CN2064" s="154"/>
      <c r="CO2064" s="154"/>
      <c r="CP2064" s="154"/>
      <c r="CQ2064" s="154"/>
      <c r="CR2064" s="154"/>
      <c r="CS2064" s="154"/>
      <c r="CT2064" s="154"/>
      <c r="CU2064" s="154"/>
      <c r="CV2064" s="154"/>
      <c r="CW2064" s="154"/>
      <c r="CX2064" s="154"/>
      <c r="CY2064" s="154"/>
      <c r="CZ2064" s="154"/>
      <c r="DA2064" s="154"/>
      <c r="DB2064" s="154"/>
      <c r="DC2064" s="154"/>
      <c r="DD2064" s="154"/>
      <c r="DE2064" s="154"/>
      <c r="DF2064" s="154"/>
      <c r="DG2064" s="154"/>
      <c r="DH2064" s="154"/>
      <c r="DI2064" s="154"/>
      <c r="DJ2064" s="154"/>
      <c r="DK2064" s="154"/>
      <c r="DL2064" s="154"/>
      <c r="DM2064" s="154"/>
      <c r="DN2064" s="154"/>
      <c r="DO2064" s="154"/>
      <c r="DP2064" s="154"/>
      <c r="DQ2064" s="154"/>
      <c r="DR2064" s="154"/>
      <c r="DS2064" s="154"/>
      <c r="DT2064" s="154"/>
      <c r="DU2064" s="154"/>
      <c r="DV2064" s="154"/>
      <c r="DW2064" s="154"/>
      <c r="DX2064" s="154"/>
      <c r="DY2064" s="154"/>
      <c r="DZ2064" s="154"/>
      <c r="EA2064" s="154"/>
      <c r="EB2064" s="154"/>
      <c r="EC2064" s="154"/>
      <c r="ED2064" s="154"/>
      <c r="EE2064" s="154"/>
      <c r="EF2064" s="154"/>
      <c r="EG2064" s="154"/>
      <c r="EH2064" s="154"/>
      <c r="EI2064" s="154"/>
      <c r="EJ2064" s="154"/>
      <c r="EK2064" s="154"/>
      <c r="EL2064" s="154"/>
      <c r="EM2064" s="154"/>
      <c r="EN2064" s="154"/>
      <c r="EO2064" s="154"/>
      <c r="EP2064" s="154"/>
      <c r="EQ2064" s="154"/>
      <c r="ER2064" s="154"/>
      <c r="ES2064" s="154"/>
      <c r="ET2064" s="154"/>
      <c r="EU2064" s="154"/>
      <c r="EV2064" s="154"/>
    </row>
    <row r="2065" spans="32:152" ht="12.75">
      <c r="AF2065" s="154"/>
      <c r="AG2065" s="154"/>
      <c r="AH2065" s="154"/>
      <c r="AI2065" s="154"/>
      <c r="AJ2065" s="154"/>
      <c r="AK2065" s="154"/>
      <c r="AL2065" s="154"/>
      <c r="AM2065" s="154"/>
      <c r="AN2065" s="154"/>
      <c r="AO2065" s="154"/>
      <c r="AP2065" s="154"/>
      <c r="AQ2065" s="154"/>
      <c r="AR2065" s="154"/>
      <c r="AS2065" s="154"/>
      <c r="AT2065" s="154"/>
      <c r="AU2065" s="154"/>
      <c r="AV2065" s="154"/>
      <c r="AW2065" s="154"/>
      <c r="AX2065" s="154"/>
      <c r="AY2065" s="154"/>
      <c r="AZ2065" s="154"/>
      <c r="BA2065" s="154"/>
      <c r="BB2065" s="154"/>
      <c r="BC2065" s="154"/>
      <c r="BD2065" s="154"/>
      <c r="BE2065" s="154"/>
      <c r="BF2065" s="154"/>
      <c r="BG2065" s="154"/>
      <c r="BH2065" s="154"/>
      <c r="BI2065" s="154"/>
      <c r="BJ2065" s="154"/>
      <c r="BK2065" s="154"/>
      <c r="BL2065" s="154"/>
      <c r="BM2065" s="154"/>
      <c r="BN2065" s="154"/>
      <c r="BO2065" s="154"/>
      <c r="BP2065" s="154"/>
      <c r="BQ2065" s="154"/>
      <c r="BR2065" s="154"/>
      <c r="BS2065" s="154"/>
      <c r="BT2065" s="154"/>
      <c r="BU2065" s="154"/>
      <c r="BV2065" s="154"/>
      <c r="BW2065" s="154"/>
      <c r="BX2065" s="154"/>
      <c r="BY2065" s="154"/>
      <c r="BZ2065" s="154"/>
      <c r="CA2065" s="154"/>
      <c r="CB2065" s="154"/>
      <c r="CC2065" s="154"/>
      <c r="CD2065" s="154"/>
      <c r="CE2065" s="154"/>
      <c r="CF2065" s="154"/>
      <c r="CG2065" s="154"/>
      <c r="CH2065" s="154"/>
      <c r="CI2065" s="154"/>
      <c r="CJ2065" s="154"/>
      <c r="CK2065" s="154"/>
      <c r="CL2065" s="154"/>
      <c r="CM2065" s="154"/>
      <c r="CN2065" s="154"/>
      <c r="CO2065" s="154"/>
      <c r="CP2065" s="154"/>
      <c r="CQ2065" s="154"/>
      <c r="CR2065" s="154"/>
      <c r="CS2065" s="154"/>
      <c r="CT2065" s="154"/>
      <c r="CU2065" s="154"/>
      <c r="CV2065" s="154"/>
      <c r="CW2065" s="154"/>
      <c r="CX2065" s="154"/>
      <c r="CY2065" s="154"/>
      <c r="CZ2065" s="154"/>
      <c r="DA2065" s="154"/>
      <c r="DB2065" s="154"/>
      <c r="DC2065" s="154"/>
      <c r="DD2065" s="154"/>
      <c r="DE2065" s="154"/>
      <c r="DF2065" s="154"/>
      <c r="DG2065" s="154"/>
      <c r="DH2065" s="154"/>
      <c r="DI2065" s="154"/>
      <c r="DJ2065" s="154"/>
      <c r="DK2065" s="154"/>
      <c r="DL2065" s="154"/>
      <c r="DM2065" s="154"/>
      <c r="DN2065" s="154"/>
      <c r="DO2065" s="154"/>
      <c r="DP2065" s="154"/>
      <c r="DQ2065" s="154"/>
      <c r="DR2065" s="154"/>
      <c r="DS2065" s="154"/>
      <c r="DT2065" s="154"/>
      <c r="DU2065" s="154"/>
      <c r="DV2065" s="154"/>
      <c r="DW2065" s="154"/>
      <c r="DX2065" s="154"/>
      <c r="DY2065" s="154"/>
      <c r="DZ2065" s="154"/>
      <c r="EA2065" s="154"/>
      <c r="EB2065" s="154"/>
      <c r="EC2065" s="154"/>
      <c r="ED2065" s="154"/>
      <c r="EE2065" s="154"/>
      <c r="EF2065" s="154"/>
      <c r="EG2065" s="154"/>
      <c r="EH2065" s="154"/>
      <c r="EI2065" s="154"/>
      <c r="EJ2065" s="154"/>
      <c r="EK2065" s="154"/>
      <c r="EL2065" s="154"/>
      <c r="EM2065" s="154"/>
      <c r="EN2065" s="154"/>
      <c r="EO2065" s="154"/>
      <c r="EP2065" s="154"/>
      <c r="EQ2065" s="154"/>
      <c r="ER2065" s="154"/>
      <c r="ES2065" s="154"/>
      <c r="ET2065" s="154"/>
      <c r="EU2065" s="154"/>
      <c r="EV2065" s="154"/>
    </row>
    <row r="2066" spans="32:152" ht="12.75">
      <c r="AF2066" s="154"/>
      <c r="AG2066" s="154"/>
      <c r="AH2066" s="154"/>
      <c r="AI2066" s="154"/>
      <c r="AJ2066" s="154"/>
      <c r="AK2066" s="154"/>
      <c r="AL2066" s="154"/>
      <c r="AM2066" s="154"/>
      <c r="AN2066" s="154"/>
      <c r="AO2066" s="154"/>
      <c r="AP2066" s="154"/>
      <c r="AQ2066" s="154"/>
      <c r="AR2066" s="154"/>
      <c r="AS2066" s="154"/>
      <c r="AT2066" s="154"/>
      <c r="AU2066" s="154"/>
      <c r="AV2066" s="154"/>
      <c r="AW2066" s="154"/>
      <c r="AX2066" s="154"/>
      <c r="AY2066" s="154"/>
      <c r="AZ2066" s="154"/>
      <c r="BA2066" s="154"/>
      <c r="BB2066" s="154"/>
      <c r="BC2066" s="154"/>
      <c r="BD2066" s="154"/>
      <c r="BE2066" s="154"/>
      <c r="BF2066" s="154"/>
      <c r="BG2066" s="154"/>
      <c r="BH2066" s="154"/>
      <c r="BI2066" s="154"/>
      <c r="BJ2066" s="154"/>
      <c r="BK2066" s="154"/>
      <c r="BL2066" s="154"/>
      <c r="BM2066" s="154"/>
      <c r="BN2066" s="154"/>
      <c r="BO2066" s="154"/>
      <c r="BP2066" s="154"/>
      <c r="BQ2066" s="154"/>
      <c r="BR2066" s="154"/>
      <c r="BS2066" s="154"/>
      <c r="BT2066" s="154"/>
      <c r="BU2066" s="154"/>
      <c r="BV2066" s="154"/>
      <c r="BW2066" s="154"/>
      <c r="BX2066" s="154"/>
      <c r="BY2066" s="154"/>
      <c r="BZ2066" s="154"/>
      <c r="CA2066" s="154"/>
      <c r="CB2066" s="154"/>
      <c r="CC2066" s="154"/>
      <c r="CD2066" s="154"/>
      <c r="CE2066" s="154"/>
      <c r="CF2066" s="154"/>
      <c r="CG2066" s="154"/>
      <c r="CH2066" s="154"/>
      <c r="CI2066" s="154"/>
      <c r="CJ2066" s="154"/>
      <c r="CK2066" s="154"/>
      <c r="CL2066" s="154"/>
      <c r="CM2066" s="154"/>
      <c r="CN2066" s="154"/>
      <c r="CO2066" s="154"/>
      <c r="CP2066" s="154"/>
      <c r="CQ2066" s="154"/>
      <c r="CR2066" s="154"/>
      <c r="CS2066" s="154"/>
      <c r="CT2066" s="154"/>
      <c r="CU2066" s="154"/>
      <c r="CV2066" s="154"/>
      <c r="CW2066" s="154"/>
      <c r="CX2066" s="154"/>
      <c r="CY2066" s="154"/>
      <c r="CZ2066" s="154"/>
      <c r="DA2066" s="154"/>
      <c r="DB2066" s="154"/>
      <c r="DC2066" s="154"/>
      <c r="DD2066" s="154"/>
      <c r="DE2066" s="154"/>
      <c r="DF2066" s="154"/>
      <c r="DG2066" s="154"/>
      <c r="DH2066" s="154"/>
      <c r="DI2066" s="154"/>
      <c r="DJ2066" s="154"/>
      <c r="DK2066" s="154"/>
      <c r="DL2066" s="154"/>
      <c r="DM2066" s="154"/>
      <c r="DN2066" s="154"/>
      <c r="DO2066" s="154"/>
      <c r="DP2066" s="154"/>
      <c r="DQ2066" s="154"/>
      <c r="DR2066" s="154"/>
      <c r="DS2066" s="154"/>
      <c r="DT2066" s="154"/>
      <c r="DU2066" s="154"/>
      <c r="DV2066" s="154"/>
      <c r="DW2066" s="154"/>
      <c r="DX2066" s="154"/>
      <c r="DY2066" s="154"/>
      <c r="DZ2066" s="154"/>
      <c r="EA2066" s="154"/>
      <c r="EB2066" s="154"/>
      <c r="EC2066" s="154"/>
      <c r="ED2066" s="154"/>
      <c r="EE2066" s="154"/>
      <c r="EF2066" s="154"/>
      <c r="EG2066" s="154"/>
      <c r="EH2066" s="154"/>
      <c r="EI2066" s="154"/>
      <c r="EJ2066" s="154"/>
      <c r="EK2066" s="154"/>
      <c r="EL2066" s="154"/>
      <c r="EM2066" s="154"/>
      <c r="EN2066" s="154"/>
      <c r="EO2066" s="154"/>
      <c r="EP2066" s="154"/>
      <c r="EQ2066" s="154"/>
      <c r="ER2066" s="154"/>
      <c r="ES2066" s="154"/>
      <c r="ET2066" s="154"/>
      <c r="EU2066" s="154"/>
      <c r="EV2066" s="154"/>
    </row>
    <row r="2067" spans="32:152" ht="12.75">
      <c r="AF2067" s="154"/>
      <c r="AG2067" s="154"/>
      <c r="AH2067" s="154"/>
      <c r="AI2067" s="154"/>
      <c r="AJ2067" s="154"/>
      <c r="AK2067" s="154"/>
      <c r="AL2067" s="154"/>
      <c r="AM2067" s="154"/>
      <c r="AN2067" s="154"/>
      <c r="AO2067" s="154"/>
      <c r="AP2067" s="154"/>
      <c r="AQ2067" s="154"/>
      <c r="AR2067" s="154"/>
      <c r="AS2067" s="154"/>
      <c r="AT2067" s="154"/>
      <c r="AU2067" s="154"/>
      <c r="AV2067" s="154"/>
      <c r="AW2067" s="154"/>
      <c r="AX2067" s="154"/>
      <c r="AY2067" s="154"/>
      <c r="AZ2067" s="154"/>
      <c r="BA2067" s="154"/>
      <c r="BB2067" s="154"/>
      <c r="BC2067" s="154"/>
      <c r="BD2067" s="154"/>
      <c r="BE2067" s="154"/>
      <c r="BF2067" s="154"/>
      <c r="BG2067" s="154"/>
      <c r="BH2067" s="154"/>
      <c r="BI2067" s="154"/>
      <c r="BJ2067" s="154"/>
      <c r="BK2067" s="154"/>
      <c r="BL2067" s="154"/>
      <c r="BM2067" s="154"/>
      <c r="BN2067" s="154"/>
      <c r="BO2067" s="154"/>
      <c r="BP2067" s="154"/>
      <c r="BQ2067" s="154"/>
      <c r="BR2067" s="154"/>
      <c r="BS2067" s="154"/>
      <c r="BT2067" s="154"/>
      <c r="BU2067" s="154"/>
      <c r="BV2067" s="154"/>
      <c r="BW2067" s="154"/>
      <c r="BX2067" s="154"/>
      <c r="BY2067" s="154"/>
      <c r="BZ2067" s="154"/>
      <c r="CA2067" s="154"/>
      <c r="CB2067" s="154"/>
      <c r="CC2067" s="154"/>
      <c r="CD2067" s="154"/>
      <c r="CE2067" s="154"/>
      <c r="CF2067" s="154"/>
      <c r="CG2067" s="154"/>
      <c r="CH2067" s="154"/>
      <c r="CI2067" s="154"/>
      <c r="CJ2067" s="154"/>
      <c r="CK2067" s="154"/>
      <c r="CL2067" s="154"/>
      <c r="CM2067" s="154"/>
      <c r="CN2067" s="154"/>
      <c r="CO2067" s="154"/>
      <c r="CP2067" s="154"/>
      <c r="CQ2067" s="154"/>
      <c r="CR2067" s="154"/>
      <c r="CS2067" s="154"/>
      <c r="CT2067" s="154"/>
      <c r="CU2067" s="154"/>
      <c r="CV2067" s="154"/>
      <c r="CW2067" s="154"/>
      <c r="CX2067" s="154"/>
      <c r="CY2067" s="154"/>
      <c r="CZ2067" s="154"/>
      <c r="DA2067" s="154"/>
      <c r="DB2067" s="154"/>
      <c r="DC2067" s="154"/>
      <c r="DD2067" s="154"/>
      <c r="DE2067" s="154"/>
      <c r="DF2067" s="154"/>
      <c r="DG2067" s="154"/>
      <c r="DH2067" s="154"/>
      <c r="DI2067" s="154"/>
      <c r="DJ2067" s="154"/>
      <c r="DK2067" s="154"/>
      <c r="DL2067" s="154"/>
      <c r="DM2067" s="154"/>
      <c r="DN2067" s="154"/>
      <c r="DO2067" s="154"/>
      <c r="DP2067" s="154"/>
      <c r="DQ2067" s="154"/>
      <c r="DR2067" s="154"/>
      <c r="DS2067" s="154"/>
      <c r="DT2067" s="154"/>
      <c r="DU2067" s="154"/>
      <c r="DV2067" s="154"/>
      <c r="DW2067" s="154"/>
      <c r="DX2067" s="154"/>
      <c r="DY2067" s="154"/>
      <c r="DZ2067" s="154"/>
      <c r="EA2067" s="154"/>
      <c r="EB2067" s="154"/>
      <c r="EC2067" s="154"/>
      <c r="ED2067" s="154"/>
      <c r="EE2067" s="154"/>
      <c r="EF2067" s="154"/>
      <c r="EG2067" s="154"/>
      <c r="EH2067" s="154"/>
      <c r="EI2067" s="154"/>
      <c r="EJ2067" s="154"/>
      <c r="EK2067" s="154"/>
      <c r="EL2067" s="154"/>
      <c r="EM2067" s="154"/>
      <c r="EN2067" s="154"/>
      <c r="EO2067" s="154"/>
      <c r="EP2067" s="154"/>
      <c r="EQ2067" s="154"/>
      <c r="ER2067" s="154"/>
      <c r="ES2067" s="154"/>
      <c r="ET2067" s="154"/>
      <c r="EU2067" s="154"/>
      <c r="EV2067" s="154"/>
    </row>
    <row r="2068" spans="32:152" ht="12.75">
      <c r="AF2068" s="154"/>
      <c r="AG2068" s="154"/>
      <c r="AH2068" s="154"/>
      <c r="AI2068" s="154"/>
      <c r="AJ2068" s="154"/>
      <c r="AK2068" s="154"/>
      <c r="AL2068" s="154"/>
      <c r="AM2068" s="154"/>
      <c r="AN2068" s="154"/>
      <c r="AO2068" s="154"/>
      <c r="AP2068" s="154"/>
      <c r="AQ2068" s="154"/>
      <c r="AR2068" s="154"/>
      <c r="AS2068" s="154"/>
      <c r="AT2068" s="154"/>
      <c r="AU2068" s="154"/>
      <c r="AV2068" s="154"/>
      <c r="AW2068" s="154"/>
      <c r="AX2068" s="154"/>
      <c r="AY2068" s="154"/>
      <c r="AZ2068" s="154"/>
      <c r="BA2068" s="154"/>
      <c r="BB2068" s="154"/>
      <c r="BC2068" s="154"/>
      <c r="BD2068" s="154"/>
      <c r="BE2068" s="154"/>
      <c r="BF2068" s="154"/>
      <c r="BG2068" s="154"/>
      <c r="BH2068" s="154"/>
      <c r="BI2068" s="154"/>
      <c r="BJ2068" s="154"/>
      <c r="BK2068" s="154"/>
      <c r="BL2068" s="154"/>
      <c r="BM2068" s="154"/>
      <c r="BN2068" s="154"/>
      <c r="BO2068" s="154"/>
      <c r="BP2068" s="154"/>
      <c r="BQ2068" s="154"/>
      <c r="BR2068" s="154"/>
      <c r="BS2068" s="154"/>
      <c r="BT2068" s="154"/>
      <c r="BU2068" s="154"/>
      <c r="BV2068" s="154"/>
      <c r="BW2068" s="154"/>
      <c r="BX2068" s="154"/>
      <c r="BY2068" s="154"/>
      <c r="BZ2068" s="154"/>
      <c r="CA2068" s="154"/>
      <c r="CB2068" s="154"/>
      <c r="CC2068" s="154"/>
      <c r="CD2068" s="154"/>
      <c r="CE2068" s="154"/>
      <c r="CF2068" s="154"/>
      <c r="CG2068" s="154"/>
      <c r="CH2068" s="154"/>
      <c r="CI2068" s="154"/>
      <c r="CJ2068" s="154"/>
      <c r="CK2068" s="154"/>
      <c r="CL2068" s="154"/>
      <c r="CM2068" s="154"/>
      <c r="CN2068" s="154"/>
      <c r="CO2068" s="154"/>
      <c r="CP2068" s="154"/>
      <c r="CQ2068" s="154"/>
      <c r="CR2068" s="154"/>
      <c r="CS2068" s="154"/>
      <c r="CT2068" s="154"/>
      <c r="CU2068" s="154"/>
      <c r="CV2068" s="154"/>
      <c r="CW2068" s="154"/>
      <c r="CX2068" s="154"/>
      <c r="CY2068" s="154"/>
      <c r="CZ2068" s="154"/>
      <c r="DA2068" s="154"/>
      <c r="DB2068" s="154"/>
      <c r="DC2068" s="154"/>
      <c r="DD2068" s="154"/>
      <c r="DE2068" s="154"/>
      <c r="DF2068" s="154"/>
      <c r="DG2068" s="154"/>
      <c r="DH2068" s="154"/>
      <c r="DI2068" s="154"/>
      <c r="DJ2068" s="154"/>
      <c r="DK2068" s="154"/>
      <c r="DL2068" s="154"/>
      <c r="DM2068" s="154"/>
      <c r="DN2068" s="154"/>
      <c r="DO2068" s="154"/>
      <c r="DP2068" s="154"/>
      <c r="DQ2068" s="154"/>
      <c r="DR2068" s="154"/>
      <c r="DS2068" s="154"/>
      <c r="DT2068" s="154"/>
      <c r="DU2068" s="154"/>
      <c r="DV2068" s="154"/>
      <c r="DW2068" s="154"/>
      <c r="DX2068" s="154"/>
      <c r="DY2068" s="154"/>
      <c r="DZ2068" s="154"/>
      <c r="EA2068" s="154"/>
      <c r="EB2068" s="154"/>
      <c r="EC2068" s="154"/>
      <c r="ED2068" s="154"/>
      <c r="EE2068" s="154"/>
      <c r="EF2068" s="154"/>
      <c r="EG2068" s="154"/>
      <c r="EH2068" s="154"/>
      <c r="EI2068" s="154"/>
      <c r="EJ2068" s="154"/>
      <c r="EK2068" s="154"/>
      <c r="EL2068" s="154"/>
      <c r="EM2068" s="154"/>
      <c r="EN2068" s="154"/>
      <c r="EO2068" s="154"/>
      <c r="EP2068" s="154"/>
      <c r="EQ2068" s="154"/>
      <c r="ER2068" s="154"/>
      <c r="ES2068" s="154"/>
      <c r="ET2068" s="154"/>
      <c r="EU2068" s="154"/>
      <c r="EV2068" s="154"/>
    </row>
    <row r="2069" spans="32:152" ht="12.75">
      <c r="AF2069" s="154"/>
      <c r="AG2069" s="154"/>
      <c r="AH2069" s="154"/>
      <c r="AI2069" s="154"/>
      <c r="AJ2069" s="154"/>
      <c r="AK2069" s="154"/>
      <c r="AL2069" s="154"/>
      <c r="AM2069" s="154"/>
      <c r="AN2069" s="154"/>
      <c r="AO2069" s="154"/>
      <c r="AP2069" s="154"/>
      <c r="AQ2069" s="154"/>
      <c r="AR2069" s="154"/>
      <c r="AS2069" s="154"/>
      <c r="AT2069" s="154"/>
      <c r="AU2069" s="154"/>
      <c r="AV2069" s="154"/>
      <c r="AW2069" s="154"/>
      <c r="AX2069" s="154"/>
      <c r="AY2069" s="154"/>
      <c r="AZ2069" s="154"/>
      <c r="BA2069" s="154"/>
      <c r="BB2069" s="154"/>
      <c r="BC2069" s="154"/>
      <c r="BD2069" s="154"/>
      <c r="BE2069" s="154"/>
      <c r="BF2069" s="154"/>
      <c r="BG2069" s="154"/>
      <c r="BH2069" s="154"/>
      <c r="BI2069" s="154"/>
      <c r="BJ2069" s="154"/>
      <c r="BK2069" s="154"/>
      <c r="BL2069" s="154"/>
      <c r="BM2069" s="154"/>
      <c r="BN2069" s="154"/>
      <c r="BO2069" s="154"/>
      <c r="BP2069" s="154"/>
      <c r="BQ2069" s="154"/>
      <c r="BR2069" s="154"/>
      <c r="BS2069" s="154"/>
      <c r="BT2069" s="154"/>
      <c r="BU2069" s="154"/>
      <c r="BV2069" s="154"/>
      <c r="BW2069" s="154"/>
      <c r="BX2069" s="154"/>
      <c r="BY2069" s="154"/>
      <c r="BZ2069" s="154"/>
      <c r="CA2069" s="154"/>
      <c r="CB2069" s="154"/>
      <c r="CC2069" s="154"/>
      <c r="CD2069" s="154"/>
      <c r="CE2069" s="154"/>
      <c r="CF2069" s="154"/>
      <c r="CG2069" s="154"/>
      <c r="CH2069" s="154"/>
      <c r="CI2069" s="154"/>
      <c r="CJ2069" s="154"/>
      <c r="CK2069" s="154"/>
      <c r="CL2069" s="154"/>
      <c r="CM2069" s="154"/>
      <c r="CN2069" s="154"/>
      <c r="CO2069" s="154"/>
      <c r="CP2069" s="154"/>
      <c r="CQ2069" s="154"/>
      <c r="CR2069" s="154"/>
      <c r="CS2069" s="154"/>
      <c r="CT2069" s="154"/>
      <c r="CU2069" s="154"/>
      <c r="CV2069" s="154"/>
      <c r="CW2069" s="154"/>
      <c r="CX2069" s="154"/>
      <c r="CY2069" s="154"/>
      <c r="CZ2069" s="154"/>
      <c r="DA2069" s="154"/>
      <c r="DB2069" s="154"/>
      <c r="DC2069" s="154"/>
      <c r="DD2069" s="154"/>
      <c r="DE2069" s="154"/>
      <c r="DF2069" s="154"/>
      <c r="DG2069" s="154"/>
      <c r="DH2069" s="154"/>
      <c r="DI2069" s="154"/>
      <c r="DJ2069" s="154"/>
      <c r="DK2069" s="154"/>
      <c r="DL2069" s="154"/>
      <c r="DM2069" s="154"/>
      <c r="DN2069" s="154"/>
      <c r="DO2069" s="154"/>
      <c r="DP2069" s="154"/>
      <c r="DQ2069" s="154"/>
      <c r="DR2069" s="154"/>
      <c r="DS2069" s="154"/>
      <c r="DT2069" s="154"/>
      <c r="DU2069" s="154"/>
      <c r="DV2069" s="154"/>
      <c r="DW2069" s="154"/>
      <c r="DX2069" s="154"/>
      <c r="DY2069" s="154"/>
      <c r="DZ2069" s="154"/>
      <c r="EA2069" s="154"/>
      <c r="EB2069" s="154"/>
      <c r="EC2069" s="154"/>
      <c r="ED2069" s="154"/>
      <c r="EE2069" s="154"/>
      <c r="EF2069" s="154"/>
      <c r="EG2069" s="154"/>
      <c r="EH2069" s="154"/>
      <c r="EI2069" s="154"/>
      <c r="EJ2069" s="154"/>
      <c r="EK2069" s="154"/>
      <c r="EL2069" s="154"/>
      <c r="EM2069" s="154"/>
      <c r="EN2069" s="154"/>
      <c r="EO2069" s="154"/>
      <c r="EP2069" s="154"/>
      <c r="EQ2069" s="154"/>
      <c r="ER2069" s="154"/>
      <c r="ES2069" s="154"/>
      <c r="ET2069" s="154"/>
      <c r="EU2069" s="154"/>
      <c r="EV2069" s="154"/>
    </row>
    <row r="2070" spans="32:152" ht="12.75">
      <c r="AF2070" s="154"/>
      <c r="AG2070" s="154"/>
      <c r="AH2070" s="154"/>
      <c r="AI2070" s="154"/>
      <c r="AJ2070" s="154"/>
      <c r="AK2070" s="154"/>
      <c r="AL2070" s="154"/>
      <c r="AM2070" s="154"/>
      <c r="AN2070" s="154"/>
      <c r="AO2070" s="154"/>
      <c r="AP2070" s="154"/>
      <c r="AQ2070" s="154"/>
      <c r="AR2070" s="154"/>
      <c r="AS2070" s="154"/>
      <c r="AT2070" s="154"/>
      <c r="AU2070" s="154"/>
      <c r="AV2070" s="154"/>
      <c r="AW2070" s="154"/>
      <c r="AX2070" s="154"/>
      <c r="AY2070" s="154"/>
      <c r="AZ2070" s="154"/>
      <c r="BA2070" s="154"/>
      <c r="BB2070" s="154"/>
      <c r="BC2070" s="154"/>
      <c r="BD2070" s="154"/>
      <c r="BE2070" s="154"/>
      <c r="BF2070" s="154"/>
      <c r="BG2070" s="154"/>
      <c r="BH2070" s="154"/>
      <c r="BI2070" s="154"/>
      <c r="BJ2070" s="154"/>
      <c r="BK2070" s="154"/>
      <c r="BL2070" s="154"/>
      <c r="BM2070" s="154"/>
      <c r="BN2070" s="154"/>
      <c r="BO2070" s="154"/>
      <c r="BP2070" s="154"/>
      <c r="BQ2070" s="154"/>
      <c r="BR2070" s="154"/>
      <c r="BS2070" s="154"/>
      <c r="BT2070" s="154"/>
      <c r="BU2070" s="154"/>
      <c r="BV2070" s="154"/>
      <c r="BW2070" s="154"/>
      <c r="BX2070" s="154"/>
      <c r="BY2070" s="154"/>
      <c r="BZ2070" s="154"/>
      <c r="CA2070" s="154"/>
      <c r="CB2070" s="154"/>
      <c r="CC2070" s="154"/>
      <c r="CD2070" s="154"/>
      <c r="CE2070" s="154"/>
      <c r="CF2070" s="154"/>
      <c r="CG2070" s="154"/>
      <c r="CH2070" s="154"/>
      <c r="CI2070" s="154"/>
      <c r="CJ2070" s="154"/>
      <c r="CK2070" s="154"/>
      <c r="CL2070" s="154"/>
      <c r="CM2070" s="154"/>
      <c r="CN2070" s="154"/>
      <c r="CO2070" s="154"/>
      <c r="CP2070" s="154"/>
      <c r="CQ2070" s="154"/>
      <c r="CR2070" s="154"/>
      <c r="CS2070" s="154"/>
      <c r="CT2070" s="154"/>
      <c r="CU2070" s="154"/>
      <c r="CV2070" s="154"/>
      <c r="CW2070" s="154"/>
      <c r="CX2070" s="154"/>
      <c r="CY2070" s="154"/>
      <c r="CZ2070" s="154"/>
      <c r="DA2070" s="154"/>
      <c r="DB2070" s="154"/>
      <c r="DC2070" s="154"/>
      <c r="DD2070" s="154"/>
      <c r="DE2070" s="154"/>
      <c r="DF2070" s="154"/>
      <c r="DG2070" s="154"/>
      <c r="DH2070" s="154"/>
      <c r="DI2070" s="154"/>
      <c r="DJ2070" s="154"/>
      <c r="DK2070" s="154"/>
      <c r="DL2070" s="154"/>
      <c r="DM2070" s="154"/>
      <c r="DN2070" s="154"/>
      <c r="DO2070" s="154"/>
      <c r="DP2070" s="154"/>
      <c r="DQ2070" s="154"/>
      <c r="DR2070" s="154"/>
      <c r="DS2070" s="154"/>
      <c r="DT2070" s="154"/>
      <c r="DU2070" s="154"/>
      <c r="DV2070" s="154"/>
      <c r="DW2070" s="154"/>
      <c r="DX2070" s="154"/>
      <c r="DY2070" s="154"/>
      <c r="DZ2070" s="154"/>
      <c r="EA2070" s="154"/>
      <c r="EB2070" s="154"/>
      <c r="EC2070" s="154"/>
      <c r="ED2070" s="154"/>
      <c r="EE2070" s="154"/>
      <c r="EF2070" s="154"/>
      <c r="EG2070" s="154"/>
      <c r="EH2070" s="154"/>
      <c r="EI2070" s="154"/>
      <c r="EJ2070" s="154"/>
      <c r="EK2070" s="154"/>
      <c r="EL2070" s="154"/>
      <c r="EM2070" s="154"/>
      <c r="EN2070" s="154"/>
      <c r="EO2070" s="154"/>
      <c r="EP2070" s="154"/>
      <c r="EQ2070" s="154"/>
      <c r="ER2070" s="154"/>
      <c r="ES2070" s="154"/>
      <c r="ET2070" s="154"/>
      <c r="EU2070" s="154"/>
      <c r="EV2070" s="154"/>
    </row>
    <row r="2071" spans="32:152" ht="12.75">
      <c r="AF2071" s="154"/>
      <c r="AG2071" s="154"/>
      <c r="AH2071" s="154"/>
      <c r="AI2071" s="154"/>
      <c r="AJ2071" s="154"/>
      <c r="AK2071" s="154"/>
      <c r="AL2071" s="154"/>
      <c r="AM2071" s="154"/>
      <c r="AN2071" s="154"/>
      <c r="AO2071" s="154"/>
      <c r="AP2071" s="154"/>
      <c r="AQ2071" s="154"/>
      <c r="AR2071" s="154"/>
      <c r="AS2071" s="154"/>
      <c r="AT2071" s="154"/>
      <c r="AU2071" s="154"/>
      <c r="AV2071" s="154"/>
      <c r="AW2071" s="154"/>
      <c r="AX2071" s="154"/>
      <c r="AY2071" s="154"/>
      <c r="AZ2071" s="154"/>
      <c r="BA2071" s="154"/>
      <c r="BB2071" s="154"/>
      <c r="BC2071" s="154"/>
      <c r="BD2071" s="154"/>
      <c r="BE2071" s="154"/>
      <c r="BF2071" s="154"/>
      <c r="BG2071" s="154"/>
      <c r="BH2071" s="154"/>
      <c r="BI2071" s="154"/>
      <c r="BJ2071" s="154"/>
      <c r="BK2071" s="154"/>
      <c r="BL2071" s="154"/>
      <c r="BM2071" s="154"/>
      <c r="BN2071" s="154"/>
      <c r="BO2071" s="154"/>
      <c r="BP2071" s="154"/>
      <c r="BQ2071" s="154"/>
      <c r="BR2071" s="154"/>
      <c r="BS2071" s="154"/>
      <c r="BT2071" s="154"/>
      <c r="BU2071" s="154"/>
      <c r="BV2071" s="154"/>
      <c r="BW2071" s="154"/>
      <c r="BX2071" s="154"/>
      <c r="BY2071" s="154"/>
      <c r="BZ2071" s="154"/>
      <c r="CA2071" s="154"/>
      <c r="CB2071" s="154"/>
      <c r="CC2071" s="154"/>
      <c r="CD2071" s="154"/>
      <c r="CE2071" s="154"/>
      <c r="CF2071" s="154"/>
      <c r="CG2071" s="154"/>
      <c r="CH2071" s="154"/>
      <c r="CI2071" s="154"/>
      <c r="CJ2071" s="154"/>
      <c r="CK2071" s="154"/>
      <c r="CL2071" s="154"/>
      <c r="CM2071" s="154"/>
      <c r="CN2071" s="154"/>
      <c r="CO2071" s="154"/>
      <c r="CP2071" s="154"/>
      <c r="CQ2071" s="154"/>
      <c r="CR2071" s="154"/>
      <c r="CS2071" s="154"/>
      <c r="CT2071" s="154"/>
      <c r="CU2071" s="154"/>
      <c r="CV2071" s="154"/>
      <c r="CW2071" s="154"/>
      <c r="CX2071" s="154"/>
      <c r="CY2071" s="154"/>
      <c r="CZ2071" s="154"/>
      <c r="DA2071" s="154"/>
      <c r="DB2071" s="154"/>
      <c r="DC2071" s="154"/>
      <c r="DD2071" s="154"/>
      <c r="DE2071" s="154"/>
      <c r="DF2071" s="154"/>
      <c r="DG2071" s="154"/>
      <c r="DH2071" s="154"/>
      <c r="DI2071" s="154"/>
      <c r="DJ2071" s="154"/>
      <c r="DK2071" s="154"/>
      <c r="DL2071" s="154"/>
      <c r="DM2071" s="154"/>
      <c r="DN2071" s="154"/>
      <c r="DO2071" s="154"/>
      <c r="DP2071" s="154"/>
      <c r="DQ2071" s="154"/>
      <c r="DR2071" s="154"/>
      <c r="DS2071" s="154"/>
      <c r="DT2071" s="154"/>
      <c r="DU2071" s="154"/>
      <c r="DV2071" s="154"/>
      <c r="DW2071" s="154"/>
      <c r="DX2071" s="154"/>
      <c r="DY2071" s="154"/>
      <c r="DZ2071" s="154"/>
      <c r="EA2071" s="154"/>
      <c r="EB2071" s="154"/>
      <c r="EC2071" s="154"/>
      <c r="ED2071" s="154"/>
      <c r="EE2071" s="154"/>
      <c r="EF2071" s="154"/>
      <c r="EG2071" s="154"/>
      <c r="EH2071" s="154"/>
      <c r="EI2071" s="154"/>
      <c r="EJ2071" s="154"/>
      <c r="EK2071" s="154"/>
      <c r="EL2071" s="154"/>
      <c r="EM2071" s="154"/>
      <c r="EN2071" s="154"/>
      <c r="EO2071" s="154"/>
      <c r="EP2071" s="154"/>
      <c r="EQ2071" s="154"/>
      <c r="ER2071" s="154"/>
      <c r="ES2071" s="154"/>
      <c r="ET2071" s="154"/>
      <c r="EU2071" s="154"/>
      <c r="EV2071" s="154"/>
    </row>
    <row r="2072" spans="32:152" ht="12.75">
      <c r="AF2072" s="154"/>
      <c r="AG2072" s="154"/>
      <c r="AH2072" s="154"/>
      <c r="AI2072" s="154"/>
      <c r="AJ2072" s="154"/>
      <c r="AK2072" s="154"/>
      <c r="AL2072" s="154"/>
      <c r="AM2072" s="154"/>
      <c r="AN2072" s="154"/>
      <c r="AO2072" s="154"/>
      <c r="AP2072" s="154"/>
      <c r="AQ2072" s="154"/>
      <c r="AR2072" s="154"/>
      <c r="AS2072" s="154"/>
      <c r="AT2072" s="154"/>
      <c r="AU2072" s="154"/>
      <c r="AV2072" s="154"/>
      <c r="AW2072" s="154"/>
      <c r="AX2072" s="154"/>
      <c r="AY2072" s="154"/>
      <c r="AZ2072" s="154"/>
      <c r="BA2072" s="154"/>
      <c r="BB2072" s="154"/>
      <c r="BC2072" s="154"/>
      <c r="BD2072" s="154"/>
      <c r="BE2072" s="154"/>
      <c r="BF2072" s="154"/>
      <c r="BG2072" s="154"/>
      <c r="BH2072" s="154"/>
      <c r="BI2072" s="154"/>
      <c r="BJ2072" s="154"/>
      <c r="BK2072" s="154"/>
      <c r="BL2072" s="154"/>
      <c r="BM2072" s="154"/>
      <c r="BN2072" s="154"/>
      <c r="BO2072" s="154"/>
      <c r="BP2072" s="154"/>
      <c r="BQ2072" s="154"/>
      <c r="BR2072" s="154"/>
      <c r="BS2072" s="154"/>
      <c r="BT2072" s="154"/>
      <c r="BU2072" s="154"/>
      <c r="BV2072" s="154"/>
      <c r="BW2072" s="154"/>
      <c r="BX2072" s="154"/>
      <c r="BY2072" s="154"/>
      <c r="BZ2072" s="154"/>
      <c r="CA2072" s="154"/>
      <c r="CB2072" s="154"/>
      <c r="CC2072" s="154"/>
      <c r="CD2072" s="154"/>
      <c r="CE2072" s="154"/>
      <c r="CF2072" s="154"/>
      <c r="CG2072" s="154"/>
      <c r="CH2072" s="154"/>
      <c r="CI2072" s="154"/>
      <c r="CJ2072" s="154"/>
      <c r="CK2072" s="154"/>
      <c r="CL2072" s="154"/>
      <c r="CM2072" s="154"/>
      <c r="CN2072" s="154"/>
      <c r="CO2072" s="154"/>
      <c r="CP2072" s="154"/>
      <c r="CQ2072" s="154"/>
      <c r="CR2072" s="154"/>
      <c r="CS2072" s="154"/>
      <c r="CT2072" s="154"/>
      <c r="CU2072" s="154"/>
      <c r="CV2072" s="154"/>
      <c r="CW2072" s="154"/>
      <c r="CX2072" s="154"/>
      <c r="CY2072" s="154"/>
      <c r="CZ2072" s="154"/>
      <c r="DA2072" s="154"/>
      <c r="DB2072" s="154"/>
      <c r="DC2072" s="154"/>
      <c r="DD2072" s="154"/>
      <c r="DE2072" s="154"/>
      <c r="DF2072" s="154"/>
      <c r="DG2072" s="154"/>
      <c r="DH2072" s="154"/>
      <c r="DI2072" s="154"/>
      <c r="DJ2072" s="154"/>
      <c r="DK2072" s="154"/>
      <c r="DL2072" s="154"/>
      <c r="DM2072" s="154"/>
      <c r="DN2072" s="154"/>
      <c r="DO2072" s="154"/>
      <c r="DP2072" s="154"/>
      <c r="DQ2072" s="154"/>
      <c r="DR2072" s="154"/>
      <c r="DS2072" s="154"/>
      <c r="DT2072" s="154"/>
      <c r="DU2072" s="154"/>
      <c r="DV2072" s="154"/>
      <c r="DW2072" s="154"/>
      <c r="DX2072" s="154"/>
      <c r="DY2072" s="154"/>
      <c r="DZ2072" s="154"/>
      <c r="EA2072" s="154"/>
      <c r="EB2072" s="154"/>
      <c r="EC2072" s="154"/>
      <c r="ED2072" s="154"/>
      <c r="EE2072" s="154"/>
      <c r="EF2072" s="154"/>
      <c r="EG2072" s="154"/>
      <c r="EH2072" s="154"/>
      <c r="EI2072" s="154"/>
      <c r="EJ2072" s="154"/>
      <c r="EK2072" s="154"/>
      <c r="EL2072" s="154"/>
      <c r="EM2072" s="154"/>
      <c r="EN2072" s="154"/>
      <c r="EO2072" s="154"/>
      <c r="EP2072" s="154"/>
      <c r="EQ2072" s="154"/>
      <c r="ER2072" s="154"/>
      <c r="ES2072" s="154"/>
      <c r="ET2072" s="154"/>
      <c r="EU2072" s="154"/>
      <c r="EV2072" s="154"/>
    </row>
    <row r="2073" spans="32:152" ht="12.75">
      <c r="AF2073" s="154"/>
      <c r="AG2073" s="154"/>
      <c r="AH2073" s="154"/>
      <c r="AI2073" s="154"/>
      <c r="AJ2073" s="154"/>
      <c r="AK2073" s="154"/>
      <c r="AL2073" s="154"/>
      <c r="AM2073" s="154"/>
      <c r="AN2073" s="154"/>
      <c r="AO2073" s="154"/>
      <c r="AP2073" s="154"/>
      <c r="AQ2073" s="154"/>
      <c r="AR2073" s="154"/>
      <c r="AS2073" s="154"/>
      <c r="AT2073" s="154"/>
      <c r="AU2073" s="154"/>
      <c r="AV2073" s="154"/>
      <c r="AW2073" s="154"/>
      <c r="AX2073" s="154"/>
      <c r="AY2073" s="154"/>
      <c r="AZ2073" s="154"/>
      <c r="BA2073" s="154"/>
      <c r="BB2073" s="154"/>
      <c r="BC2073" s="154"/>
      <c r="BD2073" s="154"/>
      <c r="BE2073" s="154"/>
      <c r="BF2073" s="154"/>
      <c r="BG2073" s="154"/>
      <c r="BH2073" s="154"/>
      <c r="BI2073" s="154"/>
      <c r="BJ2073" s="154"/>
      <c r="BK2073" s="154"/>
      <c r="BL2073" s="154"/>
      <c r="BM2073" s="154"/>
      <c r="BN2073" s="154"/>
      <c r="BO2073" s="154"/>
      <c r="BP2073" s="154"/>
      <c r="BQ2073" s="154"/>
      <c r="BR2073" s="154"/>
      <c r="BS2073" s="154"/>
      <c r="BT2073" s="154"/>
      <c r="BU2073" s="154"/>
      <c r="BV2073" s="154"/>
      <c r="BW2073" s="154"/>
      <c r="BX2073" s="154"/>
      <c r="BY2073" s="154"/>
      <c r="BZ2073" s="154"/>
      <c r="CA2073" s="154"/>
      <c r="CB2073" s="154"/>
      <c r="CC2073" s="154"/>
      <c r="CD2073" s="154"/>
      <c r="CE2073" s="154"/>
      <c r="CF2073" s="154"/>
      <c r="CG2073" s="154"/>
      <c r="CH2073" s="154"/>
      <c r="CI2073" s="154"/>
      <c r="CJ2073" s="154"/>
      <c r="CK2073" s="154"/>
      <c r="CL2073" s="154"/>
      <c r="CM2073" s="154"/>
      <c r="CN2073" s="154"/>
      <c r="CO2073" s="154"/>
      <c r="CP2073" s="154"/>
      <c r="CQ2073" s="154"/>
      <c r="CR2073" s="154"/>
      <c r="CS2073" s="154"/>
      <c r="CT2073" s="154"/>
      <c r="CU2073" s="154"/>
      <c r="CV2073" s="154"/>
      <c r="CW2073" s="154"/>
      <c r="CX2073" s="154"/>
      <c r="CY2073" s="154"/>
      <c r="CZ2073" s="154"/>
      <c r="DA2073" s="154"/>
      <c r="DB2073" s="154"/>
      <c r="DC2073" s="154"/>
      <c r="DD2073" s="154"/>
      <c r="DE2073" s="154"/>
      <c r="DF2073" s="154"/>
      <c r="DG2073" s="154"/>
      <c r="DH2073" s="154"/>
      <c r="DI2073" s="154"/>
      <c r="DJ2073" s="154"/>
      <c r="DK2073" s="154"/>
      <c r="DL2073" s="154"/>
      <c r="DM2073" s="154"/>
      <c r="DN2073" s="154"/>
      <c r="DO2073" s="154"/>
      <c r="DP2073" s="154"/>
      <c r="DQ2073" s="154"/>
      <c r="DR2073" s="154"/>
      <c r="DS2073" s="154"/>
      <c r="DT2073" s="154"/>
      <c r="DU2073" s="154"/>
      <c r="DV2073" s="154"/>
      <c r="DW2073" s="154"/>
      <c r="DX2073" s="154"/>
      <c r="DY2073" s="154"/>
      <c r="DZ2073" s="154"/>
      <c r="EA2073" s="154"/>
      <c r="EB2073" s="154"/>
      <c r="EC2073" s="154"/>
      <c r="ED2073" s="154"/>
      <c r="EE2073" s="154"/>
      <c r="EF2073" s="154"/>
      <c r="EG2073" s="154"/>
      <c r="EH2073" s="154"/>
      <c r="EI2073" s="154"/>
      <c r="EJ2073" s="154"/>
      <c r="EK2073" s="154"/>
      <c r="EL2073" s="154"/>
      <c r="EM2073" s="154"/>
      <c r="EN2073" s="154"/>
      <c r="EO2073" s="154"/>
      <c r="EP2073" s="154"/>
      <c r="EQ2073" s="154"/>
      <c r="ER2073" s="154"/>
      <c r="ES2073" s="154"/>
      <c r="ET2073" s="154"/>
      <c r="EU2073" s="154"/>
      <c r="EV2073" s="154"/>
    </row>
    <row r="2074" spans="32:152" ht="12.75">
      <c r="AF2074" s="154"/>
      <c r="AG2074" s="154"/>
      <c r="AH2074" s="154"/>
      <c r="AI2074" s="154"/>
      <c r="AJ2074" s="154"/>
      <c r="AK2074" s="154"/>
      <c r="AL2074" s="154"/>
      <c r="AM2074" s="154"/>
      <c r="AN2074" s="154"/>
      <c r="AO2074" s="154"/>
      <c r="AP2074" s="154"/>
      <c r="AQ2074" s="154"/>
      <c r="AR2074" s="154"/>
      <c r="AS2074" s="154"/>
      <c r="AT2074" s="154"/>
      <c r="AU2074" s="154"/>
      <c r="AV2074" s="154"/>
      <c r="AW2074" s="154"/>
      <c r="AX2074" s="154"/>
      <c r="AY2074" s="154"/>
      <c r="AZ2074" s="154"/>
      <c r="BA2074" s="154"/>
      <c r="BB2074" s="154"/>
      <c r="BC2074" s="154"/>
      <c r="BD2074" s="154"/>
      <c r="BE2074" s="154"/>
      <c r="BF2074" s="154"/>
      <c r="BG2074" s="154"/>
      <c r="BH2074" s="154"/>
      <c r="BI2074" s="154"/>
      <c r="BJ2074" s="154"/>
      <c r="BK2074" s="154"/>
      <c r="BL2074" s="154"/>
      <c r="BM2074" s="154"/>
      <c r="BN2074" s="154"/>
      <c r="BO2074" s="154"/>
      <c r="BP2074" s="154"/>
      <c r="BQ2074" s="154"/>
      <c r="BR2074" s="154"/>
      <c r="BS2074" s="154"/>
      <c r="BT2074" s="154"/>
      <c r="BU2074" s="154"/>
      <c r="BV2074" s="154"/>
      <c r="BW2074" s="154"/>
      <c r="BX2074" s="154"/>
      <c r="BY2074" s="154"/>
      <c r="BZ2074" s="154"/>
      <c r="CA2074" s="154"/>
      <c r="CB2074" s="154"/>
      <c r="CC2074" s="154"/>
      <c r="CD2074" s="154"/>
      <c r="CE2074" s="154"/>
      <c r="CF2074" s="154"/>
      <c r="CG2074" s="154"/>
      <c r="CH2074" s="154"/>
      <c r="CI2074" s="154"/>
      <c r="CJ2074" s="154"/>
      <c r="CK2074" s="154"/>
      <c r="CL2074" s="154"/>
      <c r="CM2074" s="154"/>
      <c r="CN2074" s="154"/>
      <c r="CO2074" s="154"/>
      <c r="CP2074" s="154"/>
      <c r="CQ2074" s="154"/>
      <c r="CR2074" s="154"/>
      <c r="CS2074" s="154"/>
      <c r="CT2074" s="154"/>
      <c r="CU2074" s="154"/>
      <c r="CV2074" s="154"/>
      <c r="CW2074" s="154"/>
      <c r="CX2074" s="154"/>
      <c r="CY2074" s="154"/>
      <c r="CZ2074" s="154"/>
      <c r="DA2074" s="154"/>
      <c r="DB2074" s="154"/>
      <c r="DC2074" s="154"/>
      <c r="DD2074" s="154"/>
      <c r="DE2074" s="154"/>
      <c r="DF2074" s="154"/>
      <c r="DG2074" s="154"/>
      <c r="DH2074" s="154"/>
      <c r="DI2074" s="154"/>
      <c r="DJ2074" s="154"/>
      <c r="DK2074" s="154"/>
      <c r="DL2074" s="154"/>
      <c r="DM2074" s="154"/>
      <c r="DN2074" s="154"/>
      <c r="DO2074" s="154"/>
      <c r="DP2074" s="154"/>
      <c r="DQ2074" s="154"/>
      <c r="DR2074" s="154"/>
      <c r="DS2074" s="154"/>
      <c r="DT2074" s="154"/>
      <c r="DU2074" s="154"/>
      <c r="DV2074" s="154"/>
      <c r="DW2074" s="154"/>
      <c r="DX2074" s="154"/>
      <c r="DY2074" s="154"/>
      <c r="DZ2074" s="154"/>
      <c r="EA2074" s="154"/>
      <c r="EB2074" s="154"/>
      <c r="EC2074" s="154"/>
      <c r="ED2074" s="154"/>
      <c r="EE2074" s="154"/>
      <c r="EF2074" s="154"/>
      <c r="EG2074" s="154"/>
      <c r="EH2074" s="154"/>
      <c r="EI2074" s="154"/>
      <c r="EJ2074" s="154"/>
      <c r="EK2074" s="154"/>
      <c r="EL2074" s="154"/>
      <c r="EM2074" s="154"/>
      <c r="EN2074" s="154"/>
      <c r="EO2074" s="154"/>
      <c r="EP2074" s="154"/>
      <c r="EQ2074" s="154"/>
      <c r="ER2074" s="154"/>
      <c r="ES2074" s="154"/>
      <c r="ET2074" s="154"/>
      <c r="EU2074" s="154"/>
      <c r="EV2074" s="154"/>
    </row>
    <row r="2075" spans="32:152" ht="12.75">
      <c r="AF2075" s="154"/>
      <c r="AG2075" s="154"/>
      <c r="AH2075" s="154"/>
      <c r="AI2075" s="154"/>
      <c r="AJ2075" s="154"/>
      <c r="AK2075" s="154"/>
      <c r="AL2075" s="154"/>
      <c r="AM2075" s="154"/>
      <c r="AN2075" s="154"/>
      <c r="AO2075" s="154"/>
      <c r="AP2075" s="154"/>
      <c r="AQ2075" s="154"/>
      <c r="AR2075" s="154"/>
      <c r="AS2075" s="154"/>
      <c r="AT2075" s="154"/>
      <c r="AU2075" s="154"/>
      <c r="AV2075" s="154"/>
      <c r="AW2075" s="154"/>
      <c r="AX2075" s="154"/>
      <c r="AY2075" s="154"/>
      <c r="AZ2075" s="154"/>
      <c r="BA2075" s="154"/>
      <c r="BB2075" s="154"/>
      <c r="BC2075" s="154"/>
      <c r="BD2075" s="154"/>
      <c r="BE2075" s="154"/>
      <c r="BF2075" s="154"/>
      <c r="BG2075" s="154"/>
      <c r="BH2075" s="154"/>
      <c r="BI2075" s="154"/>
      <c r="BJ2075" s="154"/>
      <c r="BK2075" s="154"/>
      <c r="BL2075" s="154"/>
      <c r="BM2075" s="154"/>
      <c r="BN2075" s="154"/>
      <c r="BO2075" s="154"/>
      <c r="BP2075" s="154"/>
      <c r="BQ2075" s="154"/>
      <c r="BR2075" s="154"/>
      <c r="BS2075" s="154"/>
      <c r="BT2075" s="154"/>
      <c r="BU2075" s="154"/>
      <c r="BV2075" s="154"/>
      <c r="BW2075" s="154"/>
      <c r="BX2075" s="154"/>
      <c r="BY2075" s="154"/>
      <c r="BZ2075" s="154"/>
      <c r="CA2075" s="154"/>
      <c r="CB2075" s="154"/>
      <c r="CC2075" s="154"/>
      <c r="CD2075" s="154"/>
      <c r="CE2075" s="154"/>
      <c r="CF2075" s="154"/>
      <c r="CG2075" s="154"/>
      <c r="CH2075" s="154"/>
      <c r="CI2075" s="154"/>
      <c r="CJ2075" s="154"/>
      <c r="CK2075" s="154"/>
      <c r="CL2075" s="154"/>
      <c r="CM2075" s="154"/>
      <c r="CN2075" s="154"/>
      <c r="CO2075" s="154"/>
      <c r="CP2075" s="154"/>
      <c r="CQ2075" s="154"/>
      <c r="CR2075" s="154"/>
      <c r="CS2075" s="154"/>
      <c r="CT2075" s="154"/>
      <c r="CU2075" s="154"/>
      <c r="CV2075" s="154"/>
      <c r="CW2075" s="154"/>
      <c r="CX2075" s="154"/>
      <c r="CY2075" s="154"/>
      <c r="CZ2075" s="154"/>
      <c r="DA2075" s="154"/>
      <c r="DB2075" s="154"/>
      <c r="DC2075" s="154"/>
      <c r="DD2075" s="154"/>
      <c r="DE2075" s="154"/>
      <c r="DF2075" s="154"/>
      <c r="DG2075" s="154"/>
      <c r="DH2075" s="154"/>
      <c r="DI2075" s="154"/>
      <c r="DJ2075" s="154"/>
      <c r="DK2075" s="154"/>
      <c r="DL2075" s="154"/>
      <c r="DM2075" s="154"/>
      <c r="DN2075" s="154"/>
      <c r="DO2075" s="154"/>
      <c r="DP2075" s="154"/>
      <c r="DQ2075" s="154"/>
      <c r="DR2075" s="154"/>
      <c r="DS2075" s="154"/>
      <c r="DT2075" s="154"/>
      <c r="DU2075" s="154"/>
      <c r="DV2075" s="154"/>
      <c r="DW2075" s="154"/>
      <c r="DX2075" s="154"/>
      <c r="DY2075" s="154"/>
      <c r="DZ2075" s="154"/>
      <c r="EA2075" s="154"/>
      <c r="EB2075" s="154"/>
      <c r="EC2075" s="154"/>
      <c r="ED2075" s="154"/>
      <c r="EE2075" s="154"/>
      <c r="EF2075" s="154"/>
      <c r="EG2075" s="154"/>
      <c r="EH2075" s="154"/>
      <c r="EI2075" s="154"/>
      <c r="EJ2075" s="154"/>
      <c r="EK2075" s="154"/>
      <c r="EL2075" s="154"/>
      <c r="EM2075" s="154"/>
      <c r="EN2075" s="154"/>
      <c r="EO2075" s="154"/>
      <c r="EP2075" s="154"/>
      <c r="EQ2075" s="154"/>
      <c r="ER2075" s="154"/>
      <c r="ES2075" s="154"/>
      <c r="ET2075" s="154"/>
      <c r="EU2075" s="154"/>
      <c r="EV2075" s="154"/>
    </row>
    <row r="2076" spans="32:152" ht="12.75">
      <c r="AF2076" s="154"/>
      <c r="AG2076" s="154"/>
      <c r="AH2076" s="154"/>
      <c r="AI2076" s="154"/>
      <c r="AJ2076" s="154"/>
      <c r="AK2076" s="154"/>
      <c r="AL2076" s="154"/>
      <c r="AM2076" s="154"/>
      <c r="AN2076" s="154"/>
      <c r="AO2076" s="154"/>
      <c r="AP2076" s="154"/>
      <c r="AQ2076" s="154"/>
      <c r="AR2076" s="154"/>
      <c r="AS2076" s="154"/>
      <c r="AT2076" s="154"/>
      <c r="AU2076" s="154"/>
      <c r="AV2076" s="154"/>
      <c r="AW2076" s="154"/>
      <c r="AX2076" s="154"/>
      <c r="AY2076" s="154"/>
      <c r="AZ2076" s="154"/>
      <c r="BA2076" s="154"/>
      <c r="BB2076" s="154"/>
      <c r="BC2076" s="154"/>
      <c r="BD2076" s="154"/>
      <c r="BE2076" s="154"/>
      <c r="BF2076" s="154"/>
      <c r="BG2076" s="154"/>
      <c r="BH2076" s="154"/>
      <c r="BI2076" s="154"/>
      <c r="BJ2076" s="154"/>
      <c r="BK2076" s="154"/>
      <c r="BL2076" s="154"/>
      <c r="BM2076" s="154"/>
      <c r="BN2076" s="154"/>
      <c r="BO2076" s="154"/>
      <c r="BP2076" s="154"/>
      <c r="BQ2076" s="154"/>
      <c r="BR2076" s="154"/>
      <c r="BS2076" s="154"/>
      <c r="BT2076" s="154"/>
      <c r="BU2076" s="154"/>
      <c r="BV2076" s="154"/>
      <c r="BW2076" s="154"/>
      <c r="BX2076" s="154"/>
      <c r="BY2076" s="154"/>
      <c r="BZ2076" s="154"/>
      <c r="CA2076" s="154"/>
      <c r="CB2076" s="154"/>
      <c r="CC2076" s="154"/>
      <c r="CD2076" s="154"/>
      <c r="CE2076" s="154"/>
      <c r="CF2076" s="154"/>
      <c r="CG2076" s="154"/>
      <c r="CH2076" s="154"/>
      <c r="CI2076" s="154"/>
      <c r="CJ2076" s="154"/>
      <c r="CK2076" s="154"/>
      <c r="CL2076" s="154"/>
      <c r="CM2076" s="154"/>
      <c r="CN2076" s="154"/>
      <c r="CO2076" s="154"/>
      <c r="CP2076" s="154"/>
      <c r="CQ2076" s="154"/>
      <c r="CR2076" s="154"/>
      <c r="CS2076" s="154"/>
      <c r="CT2076" s="154"/>
      <c r="CU2076" s="154"/>
      <c r="CV2076" s="154"/>
      <c r="CW2076" s="154"/>
      <c r="CX2076" s="154"/>
      <c r="CY2076" s="154"/>
      <c r="CZ2076" s="154"/>
      <c r="DA2076" s="154"/>
      <c r="DB2076" s="154"/>
      <c r="DC2076" s="154"/>
      <c r="DD2076" s="154"/>
      <c r="DE2076" s="154"/>
      <c r="DF2076" s="154"/>
      <c r="DG2076" s="154"/>
      <c r="DH2076" s="154"/>
      <c r="DI2076" s="154"/>
      <c r="DJ2076" s="154"/>
      <c r="DK2076" s="154"/>
      <c r="DL2076" s="154"/>
      <c r="DM2076" s="154"/>
      <c r="DN2076" s="154"/>
      <c r="DO2076" s="154"/>
      <c r="DP2076" s="154"/>
      <c r="DQ2076" s="154"/>
      <c r="DR2076" s="154"/>
      <c r="DS2076" s="154"/>
      <c r="DT2076" s="154"/>
      <c r="DU2076" s="154"/>
      <c r="DV2076" s="154"/>
      <c r="DW2076" s="154"/>
      <c r="DX2076" s="154"/>
      <c r="DY2076" s="154"/>
      <c r="DZ2076" s="154"/>
      <c r="EA2076" s="154"/>
      <c r="EB2076" s="154"/>
      <c r="EC2076" s="154"/>
      <c r="ED2076" s="154"/>
      <c r="EE2076" s="154"/>
      <c r="EF2076" s="154"/>
      <c r="EG2076" s="154"/>
      <c r="EH2076" s="154"/>
      <c r="EI2076" s="154"/>
      <c r="EJ2076" s="154"/>
      <c r="EK2076" s="154"/>
      <c r="EL2076" s="154"/>
      <c r="EM2076" s="154"/>
      <c r="EN2076" s="154"/>
      <c r="EO2076" s="154"/>
      <c r="EP2076" s="154"/>
      <c r="EQ2076" s="154"/>
      <c r="ER2076" s="154"/>
      <c r="ES2076" s="154"/>
      <c r="ET2076" s="154"/>
      <c r="EU2076" s="154"/>
      <c r="EV2076" s="154"/>
    </row>
    <row r="2077" spans="32:152" ht="12.75">
      <c r="AF2077" s="154"/>
      <c r="AG2077" s="154"/>
      <c r="AH2077" s="154"/>
      <c r="AI2077" s="154"/>
      <c r="AJ2077" s="154"/>
      <c r="AK2077" s="154"/>
      <c r="AL2077" s="154"/>
      <c r="AM2077" s="154"/>
      <c r="AN2077" s="154"/>
      <c r="AO2077" s="154"/>
      <c r="AP2077" s="154"/>
      <c r="AQ2077" s="154"/>
      <c r="AR2077" s="154"/>
      <c r="AS2077" s="154"/>
      <c r="AT2077" s="154"/>
      <c r="AU2077" s="154"/>
      <c r="AV2077" s="154"/>
      <c r="AW2077" s="154"/>
      <c r="AX2077" s="154"/>
      <c r="AY2077" s="154"/>
      <c r="AZ2077" s="154"/>
      <c r="BA2077" s="154"/>
      <c r="BB2077" s="154"/>
      <c r="BC2077" s="154"/>
      <c r="BD2077" s="154"/>
      <c r="BE2077" s="154"/>
      <c r="BF2077" s="154"/>
      <c r="BG2077" s="154"/>
      <c r="BH2077" s="154"/>
      <c r="BI2077" s="154"/>
      <c r="BJ2077" s="154"/>
      <c r="BK2077" s="154"/>
      <c r="BL2077" s="154"/>
      <c r="BM2077" s="154"/>
      <c r="BN2077" s="154"/>
      <c r="BO2077" s="154"/>
      <c r="BP2077" s="154"/>
      <c r="BQ2077" s="154"/>
      <c r="BR2077" s="154"/>
      <c r="BS2077" s="154"/>
      <c r="BT2077" s="154"/>
      <c r="BU2077" s="154"/>
      <c r="BV2077" s="154"/>
      <c r="BW2077" s="154"/>
      <c r="BX2077" s="154"/>
      <c r="BY2077" s="154"/>
      <c r="BZ2077" s="154"/>
      <c r="CA2077" s="154"/>
      <c r="CB2077" s="154"/>
      <c r="CC2077" s="154"/>
      <c r="CD2077" s="154"/>
      <c r="CE2077" s="154"/>
      <c r="CF2077" s="154"/>
      <c r="CG2077" s="154"/>
      <c r="CH2077" s="154"/>
      <c r="CI2077" s="154"/>
      <c r="CJ2077" s="154"/>
      <c r="CK2077" s="154"/>
      <c r="CL2077" s="154"/>
      <c r="CM2077" s="154"/>
      <c r="CN2077" s="154"/>
      <c r="CO2077" s="154"/>
      <c r="CP2077" s="154"/>
      <c r="CQ2077" s="154"/>
      <c r="CR2077" s="154"/>
      <c r="CS2077" s="154"/>
      <c r="CT2077" s="154"/>
      <c r="CU2077" s="154"/>
      <c r="CV2077" s="154"/>
      <c r="CW2077" s="154"/>
      <c r="CX2077" s="154"/>
      <c r="CY2077" s="154"/>
      <c r="CZ2077" s="154"/>
      <c r="DA2077" s="154"/>
      <c r="DB2077" s="154"/>
      <c r="DC2077" s="154"/>
      <c r="DD2077" s="154"/>
      <c r="DE2077" s="154"/>
      <c r="DF2077" s="154"/>
      <c r="DG2077" s="154"/>
      <c r="DH2077" s="154"/>
      <c r="DI2077" s="154"/>
      <c r="DJ2077" s="154"/>
      <c r="DK2077" s="154"/>
      <c r="DL2077" s="154"/>
      <c r="DM2077" s="154"/>
      <c r="DN2077" s="154"/>
      <c r="DO2077" s="154"/>
      <c r="DP2077" s="154"/>
      <c r="DQ2077" s="154"/>
      <c r="DR2077" s="154"/>
      <c r="DS2077" s="154"/>
      <c r="DT2077" s="154"/>
      <c r="DU2077" s="154"/>
      <c r="DV2077" s="154"/>
      <c r="DW2077" s="154"/>
      <c r="DX2077" s="154"/>
      <c r="DY2077" s="154"/>
      <c r="DZ2077" s="154"/>
      <c r="EA2077" s="154"/>
      <c r="EB2077" s="154"/>
      <c r="EC2077" s="154"/>
      <c r="ED2077" s="154"/>
      <c r="EE2077" s="154"/>
      <c r="EF2077" s="154"/>
      <c r="EG2077" s="154"/>
      <c r="EH2077" s="154"/>
      <c r="EI2077" s="154"/>
      <c r="EJ2077" s="154"/>
      <c r="EK2077" s="154"/>
      <c r="EL2077" s="154"/>
      <c r="EM2077" s="154"/>
      <c r="EN2077" s="154"/>
      <c r="EO2077" s="154"/>
      <c r="EP2077" s="154"/>
      <c r="EQ2077" s="154"/>
      <c r="ER2077" s="154"/>
      <c r="ES2077" s="154"/>
      <c r="ET2077" s="154"/>
      <c r="EU2077" s="154"/>
      <c r="EV2077" s="154"/>
    </row>
    <row r="2078" spans="32:152" ht="12.75">
      <c r="AF2078" s="154"/>
      <c r="AG2078" s="154"/>
      <c r="AH2078" s="154"/>
      <c r="AI2078" s="154"/>
      <c r="AJ2078" s="154"/>
      <c r="AK2078" s="154"/>
      <c r="AL2078" s="154"/>
      <c r="AM2078" s="154"/>
      <c r="AN2078" s="154"/>
      <c r="AO2078" s="154"/>
      <c r="AP2078" s="154"/>
      <c r="AQ2078" s="154"/>
      <c r="AR2078" s="154"/>
      <c r="AS2078" s="154"/>
      <c r="AT2078" s="154"/>
      <c r="AU2078" s="154"/>
      <c r="AV2078" s="154"/>
      <c r="AW2078" s="154"/>
      <c r="AX2078" s="154"/>
      <c r="AY2078" s="154"/>
      <c r="AZ2078" s="154"/>
      <c r="BA2078" s="154"/>
      <c r="BB2078" s="154"/>
      <c r="BC2078" s="154"/>
      <c r="BD2078" s="154"/>
      <c r="BE2078" s="154"/>
      <c r="BF2078" s="154"/>
      <c r="BG2078" s="154"/>
      <c r="BH2078" s="154"/>
      <c r="BI2078" s="154"/>
      <c r="BJ2078" s="154"/>
      <c r="BK2078" s="154"/>
      <c r="BL2078" s="154"/>
      <c r="BM2078" s="154"/>
      <c r="BN2078" s="154"/>
      <c r="BO2078" s="154"/>
      <c r="BP2078" s="154"/>
      <c r="BQ2078" s="154"/>
      <c r="BR2078" s="154"/>
      <c r="BS2078" s="154"/>
      <c r="BT2078" s="154"/>
      <c r="BU2078" s="154"/>
      <c r="BV2078" s="154"/>
      <c r="BW2078" s="154"/>
      <c r="BX2078" s="154"/>
      <c r="BY2078" s="154"/>
      <c r="BZ2078" s="154"/>
      <c r="CA2078" s="154"/>
      <c r="CB2078" s="154"/>
      <c r="CC2078" s="154"/>
      <c r="CD2078" s="154"/>
      <c r="CE2078" s="154"/>
      <c r="CF2078" s="154"/>
      <c r="CG2078" s="154"/>
      <c r="CH2078" s="154"/>
      <c r="CI2078" s="154"/>
      <c r="CJ2078" s="154"/>
      <c r="CK2078" s="154"/>
      <c r="CL2078" s="154"/>
      <c r="CM2078" s="154"/>
      <c r="CN2078" s="154"/>
      <c r="CO2078" s="154"/>
      <c r="CP2078" s="154"/>
      <c r="CQ2078" s="154"/>
      <c r="CR2078" s="154"/>
      <c r="CS2078" s="154"/>
      <c r="CT2078" s="154"/>
      <c r="CU2078" s="154"/>
      <c r="CV2078" s="154"/>
      <c r="CW2078" s="154"/>
      <c r="CX2078" s="154"/>
      <c r="CY2078" s="154"/>
      <c r="CZ2078" s="154"/>
      <c r="DA2078" s="154"/>
      <c r="DB2078" s="154"/>
      <c r="DC2078" s="154"/>
      <c r="DD2078" s="154"/>
      <c r="DE2078" s="154"/>
      <c r="DF2078" s="154"/>
      <c r="DG2078" s="154"/>
      <c r="DH2078" s="154"/>
      <c r="DI2078" s="154"/>
      <c r="DJ2078" s="154"/>
      <c r="DK2078" s="154"/>
      <c r="DL2078" s="154"/>
      <c r="DM2078" s="154"/>
      <c r="DN2078" s="154"/>
      <c r="DO2078" s="154"/>
      <c r="DP2078" s="154"/>
      <c r="DQ2078" s="154"/>
      <c r="DR2078" s="154"/>
      <c r="DS2078" s="154"/>
      <c r="DT2078" s="154"/>
      <c r="DU2078" s="154"/>
      <c r="DV2078" s="154"/>
      <c r="DW2078" s="154"/>
      <c r="DX2078" s="154"/>
      <c r="DY2078" s="154"/>
      <c r="DZ2078" s="154"/>
      <c r="EA2078" s="154"/>
      <c r="EB2078" s="154"/>
      <c r="EC2078" s="154"/>
      <c r="ED2078" s="154"/>
      <c r="EE2078" s="154"/>
      <c r="EF2078" s="154"/>
      <c r="EG2078" s="154"/>
      <c r="EH2078" s="154"/>
      <c r="EI2078" s="154"/>
      <c r="EJ2078" s="154"/>
      <c r="EK2078" s="154"/>
      <c r="EL2078" s="154"/>
      <c r="EM2078" s="154"/>
      <c r="EN2078" s="154"/>
      <c r="EO2078" s="154"/>
      <c r="EP2078" s="154"/>
      <c r="EQ2078" s="154"/>
      <c r="ER2078" s="154"/>
      <c r="ES2078" s="154"/>
      <c r="ET2078" s="154"/>
      <c r="EU2078" s="154"/>
      <c r="EV2078" s="154"/>
    </row>
    <row r="2079" spans="32:152" ht="12.75">
      <c r="AF2079" s="154"/>
      <c r="AG2079" s="154"/>
      <c r="AH2079" s="154"/>
      <c r="AI2079" s="154"/>
      <c r="AJ2079" s="154"/>
      <c r="AK2079" s="154"/>
      <c r="AL2079" s="154"/>
      <c r="AM2079" s="154"/>
      <c r="AN2079" s="154"/>
      <c r="AO2079" s="154"/>
      <c r="AP2079" s="154"/>
      <c r="AQ2079" s="154"/>
      <c r="AR2079" s="154"/>
      <c r="AS2079" s="154"/>
      <c r="AT2079" s="154"/>
      <c r="AU2079" s="154"/>
      <c r="AV2079" s="154"/>
      <c r="AW2079" s="154"/>
      <c r="AX2079" s="154"/>
      <c r="AY2079" s="154"/>
      <c r="AZ2079" s="154"/>
      <c r="BA2079" s="154"/>
      <c r="BB2079" s="154"/>
      <c r="BC2079" s="154"/>
      <c r="BD2079" s="154"/>
      <c r="BE2079" s="154"/>
      <c r="BF2079" s="154"/>
      <c r="BG2079" s="154"/>
      <c r="BH2079" s="154"/>
      <c r="BI2079" s="154"/>
      <c r="BJ2079" s="154"/>
      <c r="BK2079" s="154"/>
      <c r="BL2079" s="154"/>
      <c r="BM2079" s="154"/>
      <c r="BN2079" s="154"/>
      <c r="BO2079" s="154"/>
      <c r="BP2079" s="154"/>
      <c r="BQ2079" s="154"/>
      <c r="BR2079" s="154"/>
      <c r="BS2079" s="154"/>
      <c r="BT2079" s="154"/>
      <c r="BU2079" s="154"/>
      <c r="BV2079" s="154"/>
      <c r="BW2079" s="154"/>
      <c r="BX2079" s="154"/>
      <c r="BY2079" s="154"/>
      <c r="BZ2079" s="154"/>
      <c r="CA2079" s="154"/>
      <c r="CB2079" s="154"/>
      <c r="CC2079" s="154"/>
      <c r="CD2079" s="154"/>
      <c r="CE2079" s="154"/>
      <c r="CF2079" s="154"/>
      <c r="CG2079" s="154"/>
      <c r="CH2079" s="154"/>
      <c r="CI2079" s="154"/>
      <c r="CJ2079" s="154"/>
      <c r="CK2079" s="154"/>
      <c r="CL2079" s="154"/>
      <c r="CM2079" s="154"/>
      <c r="CN2079" s="154"/>
      <c r="CO2079" s="154"/>
      <c r="CP2079" s="154"/>
      <c r="CQ2079" s="154"/>
      <c r="CR2079" s="154"/>
      <c r="CS2079" s="154"/>
      <c r="CT2079" s="154"/>
      <c r="CU2079" s="154"/>
      <c r="CV2079" s="154"/>
      <c r="CW2079" s="154"/>
      <c r="CX2079" s="154"/>
      <c r="CY2079" s="154"/>
      <c r="CZ2079" s="154"/>
      <c r="DA2079" s="154"/>
      <c r="DB2079" s="154"/>
      <c r="DC2079" s="154"/>
      <c r="DD2079" s="154"/>
      <c r="DE2079" s="154"/>
      <c r="DF2079" s="154"/>
      <c r="DG2079" s="154"/>
      <c r="DH2079" s="154"/>
      <c r="DI2079" s="154"/>
      <c r="DJ2079" s="154"/>
      <c r="DK2079" s="154"/>
      <c r="DL2079" s="154"/>
      <c r="DM2079" s="154"/>
      <c r="DN2079" s="154"/>
      <c r="DO2079" s="154"/>
      <c r="DP2079" s="154"/>
      <c r="DQ2079" s="154"/>
      <c r="DR2079" s="154"/>
      <c r="DS2079" s="154"/>
      <c r="DT2079" s="154"/>
      <c r="DU2079" s="154"/>
      <c r="DV2079" s="154"/>
      <c r="DW2079" s="154"/>
      <c r="DX2079" s="154"/>
      <c r="DY2079" s="154"/>
      <c r="DZ2079" s="154"/>
      <c r="EA2079" s="154"/>
      <c r="EB2079" s="154"/>
      <c r="EC2079" s="154"/>
      <c r="ED2079" s="154"/>
      <c r="EE2079" s="154"/>
      <c r="EF2079" s="154"/>
      <c r="EG2079" s="154"/>
      <c r="EH2079" s="154"/>
      <c r="EI2079" s="154"/>
      <c r="EJ2079" s="154"/>
      <c r="EK2079" s="154"/>
      <c r="EL2079" s="154"/>
      <c r="EM2079" s="154"/>
      <c r="EN2079" s="154"/>
      <c r="EO2079" s="154"/>
      <c r="EP2079" s="154"/>
      <c r="EQ2079" s="154"/>
      <c r="ER2079" s="154"/>
      <c r="ES2079" s="154"/>
      <c r="ET2079" s="154"/>
      <c r="EU2079" s="154"/>
      <c r="EV2079" s="154"/>
    </row>
    <row r="2080" spans="32:152" ht="12.75">
      <c r="AF2080" s="154"/>
      <c r="AG2080" s="154"/>
      <c r="AH2080" s="154"/>
      <c r="AI2080" s="154"/>
      <c r="AJ2080" s="154"/>
      <c r="AK2080" s="154"/>
      <c r="AL2080" s="154"/>
      <c r="AM2080" s="154"/>
      <c r="AN2080" s="154"/>
      <c r="AO2080" s="154"/>
      <c r="AP2080" s="154"/>
      <c r="AQ2080" s="154"/>
      <c r="AR2080" s="154"/>
      <c r="AS2080" s="154"/>
      <c r="AT2080" s="154"/>
      <c r="AU2080" s="154"/>
      <c r="AV2080" s="154"/>
      <c r="AW2080" s="154"/>
      <c r="AX2080" s="154"/>
      <c r="AY2080" s="154"/>
      <c r="AZ2080" s="154"/>
      <c r="BA2080" s="154"/>
      <c r="BB2080" s="154"/>
      <c r="BC2080" s="154"/>
      <c r="BD2080" s="154"/>
      <c r="BE2080" s="154"/>
      <c r="BF2080" s="154"/>
      <c r="BG2080" s="154"/>
      <c r="BH2080" s="154"/>
      <c r="BI2080" s="154"/>
      <c r="BJ2080" s="154"/>
      <c r="BK2080" s="154"/>
      <c r="BL2080" s="154"/>
      <c r="BM2080" s="154"/>
      <c r="BN2080" s="154"/>
      <c r="BO2080" s="154"/>
      <c r="BP2080" s="154"/>
      <c r="BQ2080" s="154"/>
      <c r="BR2080" s="154"/>
      <c r="BS2080" s="154"/>
      <c r="BT2080" s="154"/>
      <c r="BU2080" s="154"/>
      <c r="BV2080" s="154"/>
      <c r="BW2080" s="154"/>
      <c r="BX2080" s="154"/>
      <c r="BY2080" s="154"/>
      <c r="BZ2080" s="154"/>
      <c r="CA2080" s="154"/>
      <c r="CB2080" s="154"/>
      <c r="CC2080" s="154"/>
      <c r="CD2080" s="154"/>
      <c r="CE2080" s="154"/>
      <c r="CF2080" s="154"/>
      <c r="CG2080" s="154"/>
      <c r="CH2080" s="154"/>
      <c r="CI2080" s="154"/>
      <c r="CJ2080" s="154"/>
      <c r="CK2080" s="154"/>
      <c r="CL2080" s="154"/>
      <c r="CM2080" s="154"/>
      <c r="CN2080" s="154"/>
      <c r="CO2080" s="154"/>
      <c r="CP2080" s="154"/>
      <c r="CQ2080" s="154"/>
      <c r="CR2080" s="154"/>
      <c r="CS2080" s="154"/>
      <c r="CT2080" s="154"/>
      <c r="CU2080" s="154"/>
      <c r="CV2080" s="154"/>
      <c r="CW2080" s="154"/>
      <c r="CX2080" s="154"/>
      <c r="CY2080" s="154"/>
      <c r="CZ2080" s="154"/>
      <c r="DA2080" s="154"/>
      <c r="DB2080" s="154"/>
      <c r="DC2080" s="154"/>
      <c r="DD2080" s="154"/>
      <c r="DE2080" s="154"/>
      <c r="DF2080" s="154"/>
      <c r="DG2080" s="154"/>
      <c r="DH2080" s="154"/>
      <c r="DI2080" s="154"/>
      <c r="DJ2080" s="154"/>
      <c r="DK2080" s="154"/>
      <c r="DL2080" s="154"/>
      <c r="DM2080" s="154"/>
      <c r="DN2080" s="154"/>
      <c r="DO2080" s="154"/>
      <c r="DP2080" s="154"/>
      <c r="DQ2080" s="154"/>
      <c r="DR2080" s="154"/>
      <c r="DS2080" s="154"/>
      <c r="DT2080" s="154"/>
      <c r="DU2080" s="154"/>
      <c r="DV2080" s="154"/>
      <c r="DW2080" s="154"/>
      <c r="DX2080" s="154"/>
      <c r="DY2080" s="154"/>
      <c r="DZ2080" s="154"/>
      <c r="EA2080" s="154"/>
      <c r="EB2080" s="154"/>
      <c r="EC2080" s="154"/>
      <c r="ED2080" s="154"/>
      <c r="EE2080" s="154"/>
      <c r="EF2080" s="154"/>
      <c r="EG2080" s="154"/>
      <c r="EH2080" s="154"/>
      <c r="EI2080" s="154"/>
      <c r="EJ2080" s="154"/>
      <c r="EK2080" s="154"/>
      <c r="EL2080" s="154"/>
      <c r="EM2080" s="154"/>
      <c r="EN2080" s="154"/>
      <c r="EO2080" s="154"/>
      <c r="EP2080" s="154"/>
      <c r="EQ2080" s="154"/>
      <c r="ER2080" s="154"/>
      <c r="ES2080" s="154"/>
      <c r="ET2080" s="154"/>
      <c r="EU2080" s="154"/>
      <c r="EV2080" s="154"/>
    </row>
    <row r="2081" spans="32:152" ht="12.75">
      <c r="AF2081" s="154"/>
      <c r="AG2081" s="154"/>
      <c r="AH2081" s="154"/>
      <c r="AI2081" s="154"/>
      <c r="AJ2081" s="154"/>
      <c r="AK2081" s="154"/>
      <c r="AL2081" s="154"/>
      <c r="AM2081" s="154"/>
      <c r="AN2081" s="154"/>
      <c r="AO2081" s="154"/>
      <c r="AP2081" s="154"/>
      <c r="AQ2081" s="154"/>
      <c r="AR2081" s="154"/>
      <c r="AS2081" s="154"/>
      <c r="AT2081" s="154"/>
      <c r="AU2081" s="154"/>
      <c r="AV2081" s="154"/>
      <c r="AW2081" s="154"/>
      <c r="AX2081" s="154"/>
      <c r="AY2081" s="154"/>
      <c r="AZ2081" s="154"/>
      <c r="BA2081" s="154"/>
      <c r="BB2081" s="154"/>
      <c r="BC2081" s="154"/>
      <c r="BD2081" s="154"/>
      <c r="BE2081" s="154"/>
      <c r="BF2081" s="154"/>
      <c r="BG2081" s="154"/>
      <c r="BH2081" s="154"/>
      <c r="BI2081" s="154"/>
      <c r="BJ2081" s="154"/>
      <c r="BK2081" s="154"/>
      <c r="BL2081" s="154"/>
      <c r="BM2081" s="154"/>
      <c r="BN2081" s="154"/>
      <c r="BO2081" s="154"/>
      <c r="BP2081" s="154"/>
      <c r="BQ2081" s="154"/>
      <c r="BR2081" s="154"/>
      <c r="BS2081" s="154"/>
      <c r="BT2081" s="154"/>
      <c r="BU2081" s="154"/>
      <c r="BV2081" s="154"/>
      <c r="BW2081" s="154"/>
      <c r="BX2081" s="154"/>
      <c r="BY2081" s="154"/>
      <c r="BZ2081" s="154"/>
      <c r="CA2081" s="154"/>
      <c r="CB2081" s="154"/>
      <c r="CC2081" s="154"/>
      <c r="CD2081" s="154"/>
      <c r="CE2081" s="154"/>
      <c r="CF2081" s="154"/>
      <c r="CG2081" s="154"/>
      <c r="CH2081" s="154"/>
      <c r="CI2081" s="154"/>
      <c r="CJ2081" s="154"/>
      <c r="CK2081" s="154"/>
      <c r="CL2081" s="154"/>
      <c r="CM2081" s="154"/>
      <c r="CN2081" s="154"/>
      <c r="CO2081" s="154"/>
      <c r="CP2081" s="154"/>
      <c r="CQ2081" s="154"/>
      <c r="CR2081" s="154"/>
      <c r="CS2081" s="154"/>
      <c r="CT2081" s="154"/>
      <c r="CU2081" s="154"/>
      <c r="CV2081" s="154"/>
      <c r="CW2081" s="154"/>
      <c r="CX2081" s="154"/>
      <c r="CY2081" s="154"/>
      <c r="CZ2081" s="154"/>
      <c r="DA2081" s="154"/>
      <c r="DB2081" s="154"/>
      <c r="DC2081" s="154"/>
      <c r="DD2081" s="154"/>
      <c r="DE2081" s="154"/>
      <c r="DF2081" s="154"/>
      <c r="DG2081" s="154"/>
      <c r="DH2081" s="154"/>
      <c r="DI2081" s="154"/>
      <c r="DJ2081" s="154"/>
      <c r="DK2081" s="154"/>
      <c r="DL2081" s="154"/>
      <c r="DM2081" s="154"/>
      <c r="DN2081" s="154"/>
      <c r="DO2081" s="154"/>
      <c r="DP2081" s="154"/>
      <c r="DQ2081" s="154"/>
      <c r="DR2081" s="154"/>
      <c r="DS2081" s="154"/>
      <c r="DT2081" s="154"/>
      <c r="DU2081" s="154"/>
      <c r="DV2081" s="154"/>
      <c r="DW2081" s="154"/>
      <c r="DX2081" s="154"/>
      <c r="DY2081" s="154"/>
      <c r="DZ2081" s="154"/>
      <c r="EA2081" s="154"/>
      <c r="EB2081" s="154"/>
      <c r="EC2081" s="154"/>
      <c r="ED2081" s="154"/>
      <c r="EE2081" s="154"/>
      <c r="EF2081" s="154"/>
      <c r="EG2081" s="154"/>
      <c r="EH2081" s="154"/>
      <c r="EI2081" s="154"/>
      <c r="EJ2081" s="154"/>
      <c r="EK2081" s="154"/>
      <c r="EL2081" s="154"/>
      <c r="EM2081" s="154"/>
      <c r="EN2081" s="154"/>
      <c r="EO2081" s="154"/>
      <c r="EP2081" s="154"/>
      <c r="EQ2081" s="154"/>
      <c r="ER2081" s="154"/>
      <c r="ES2081" s="154"/>
      <c r="ET2081" s="154"/>
      <c r="EU2081" s="154"/>
      <c r="EV2081" s="154"/>
    </row>
    <row r="2082" spans="32:152" ht="12.75">
      <c r="AF2082" s="154"/>
      <c r="AG2082" s="154"/>
      <c r="AH2082" s="154"/>
      <c r="AI2082" s="154"/>
      <c r="AJ2082" s="154"/>
      <c r="AK2082" s="154"/>
      <c r="AL2082" s="154"/>
      <c r="AM2082" s="154"/>
      <c r="AN2082" s="154"/>
      <c r="AO2082" s="154"/>
      <c r="AP2082" s="154"/>
      <c r="AQ2082" s="154"/>
      <c r="AR2082" s="154"/>
      <c r="AS2082" s="154"/>
      <c r="AT2082" s="154"/>
      <c r="AU2082" s="154"/>
      <c r="AV2082" s="154"/>
      <c r="AW2082" s="154"/>
      <c r="AX2082" s="154"/>
      <c r="AY2082" s="154"/>
      <c r="AZ2082" s="154"/>
      <c r="BA2082" s="154"/>
      <c r="BB2082" s="154"/>
      <c r="BC2082" s="154"/>
      <c r="BD2082" s="154"/>
      <c r="BE2082" s="154"/>
      <c r="BF2082" s="154"/>
      <c r="BG2082" s="154"/>
      <c r="BH2082" s="154"/>
      <c r="BI2082" s="154"/>
      <c r="BJ2082" s="154"/>
      <c r="BK2082" s="154"/>
      <c r="BL2082" s="154"/>
      <c r="BM2082" s="154"/>
      <c r="BN2082" s="154"/>
      <c r="BO2082" s="154"/>
      <c r="BP2082" s="154"/>
      <c r="BQ2082" s="154"/>
      <c r="BR2082" s="154"/>
      <c r="BS2082" s="154"/>
      <c r="BT2082" s="154"/>
      <c r="BU2082" s="154"/>
      <c r="BV2082" s="154"/>
      <c r="BW2082" s="154"/>
      <c r="BX2082" s="154"/>
      <c r="BY2082" s="154"/>
      <c r="BZ2082" s="154"/>
      <c r="CA2082" s="154"/>
      <c r="CB2082" s="154"/>
      <c r="CC2082" s="154"/>
      <c r="CD2082" s="154"/>
      <c r="CE2082" s="154"/>
      <c r="CF2082" s="154"/>
      <c r="CG2082" s="154"/>
      <c r="CH2082" s="154"/>
      <c r="CI2082" s="154"/>
      <c r="CJ2082" s="154"/>
      <c r="CK2082" s="154"/>
      <c r="CL2082" s="154"/>
      <c r="CM2082" s="154"/>
      <c r="CN2082" s="154"/>
      <c r="CO2082" s="154"/>
      <c r="CP2082" s="154"/>
      <c r="CQ2082" s="154"/>
      <c r="CR2082" s="154"/>
      <c r="CS2082" s="154"/>
      <c r="CT2082" s="154"/>
      <c r="CU2082" s="154"/>
      <c r="CV2082" s="154"/>
      <c r="CW2082" s="154"/>
      <c r="CX2082" s="154"/>
      <c r="CY2082" s="154"/>
      <c r="CZ2082" s="154"/>
      <c r="DA2082" s="154"/>
      <c r="DB2082" s="154"/>
      <c r="DC2082" s="154"/>
      <c r="DD2082" s="154"/>
      <c r="DE2082" s="154"/>
      <c r="DF2082" s="154"/>
      <c r="DG2082" s="154"/>
      <c r="DH2082" s="154"/>
      <c r="DI2082" s="154"/>
      <c r="DJ2082" s="154"/>
      <c r="DK2082" s="154"/>
      <c r="DL2082" s="154"/>
      <c r="DM2082" s="154"/>
      <c r="DN2082" s="154"/>
      <c r="DO2082" s="154"/>
      <c r="DP2082" s="154"/>
      <c r="DQ2082" s="154"/>
      <c r="DR2082" s="154"/>
      <c r="DS2082" s="154"/>
      <c r="DT2082" s="154"/>
      <c r="DU2082" s="154"/>
      <c r="DV2082" s="154"/>
      <c r="DW2082" s="154"/>
      <c r="DX2082" s="154"/>
      <c r="DY2082" s="154"/>
      <c r="DZ2082" s="154"/>
      <c r="EA2082" s="154"/>
      <c r="EB2082" s="154"/>
      <c r="EC2082" s="154"/>
      <c r="ED2082" s="154"/>
      <c r="EE2082" s="154"/>
      <c r="EF2082" s="154"/>
      <c r="EG2082" s="154"/>
      <c r="EH2082" s="154"/>
      <c r="EI2082" s="154"/>
      <c r="EJ2082" s="154"/>
      <c r="EK2082" s="154"/>
      <c r="EL2082" s="154"/>
      <c r="EM2082" s="154"/>
      <c r="EN2082" s="154"/>
      <c r="EO2082" s="154"/>
      <c r="EP2082" s="154"/>
      <c r="EQ2082" s="154"/>
      <c r="ER2082" s="154"/>
      <c r="ES2082" s="154"/>
      <c r="ET2082" s="154"/>
      <c r="EU2082" s="154"/>
      <c r="EV2082" s="154"/>
    </row>
    <row r="2083" spans="32:152" ht="12.75">
      <c r="AF2083" s="154"/>
      <c r="AG2083" s="154"/>
      <c r="AH2083" s="154"/>
      <c r="AI2083" s="154"/>
      <c r="AJ2083" s="154"/>
      <c r="AK2083" s="154"/>
      <c r="AL2083" s="154"/>
      <c r="AM2083" s="154"/>
      <c r="AN2083" s="154"/>
      <c r="AO2083" s="154"/>
      <c r="AP2083" s="154"/>
      <c r="AQ2083" s="154"/>
      <c r="AR2083" s="154"/>
      <c r="AS2083" s="154"/>
      <c r="AT2083" s="154"/>
      <c r="AU2083" s="154"/>
      <c r="AV2083" s="154"/>
      <c r="AW2083" s="154"/>
      <c r="AX2083" s="154"/>
      <c r="AY2083" s="154"/>
      <c r="AZ2083" s="154"/>
      <c r="BA2083" s="154"/>
      <c r="BB2083" s="154"/>
      <c r="BC2083" s="154"/>
      <c r="BD2083" s="154"/>
      <c r="BE2083" s="154"/>
      <c r="BF2083" s="154"/>
      <c r="BG2083" s="154"/>
      <c r="BH2083" s="154"/>
      <c r="BI2083" s="154"/>
      <c r="BJ2083" s="154"/>
      <c r="BK2083" s="154"/>
      <c r="BL2083" s="154"/>
      <c r="BM2083" s="154"/>
      <c r="BN2083" s="154"/>
      <c r="BO2083" s="154"/>
      <c r="BP2083" s="154"/>
      <c r="BQ2083" s="154"/>
      <c r="BR2083" s="154"/>
      <c r="BS2083" s="154"/>
      <c r="BT2083" s="154"/>
      <c r="BU2083" s="154"/>
      <c r="BV2083" s="154"/>
      <c r="BW2083" s="154"/>
      <c r="BX2083" s="154"/>
      <c r="BY2083" s="154"/>
      <c r="BZ2083" s="154"/>
      <c r="CA2083" s="154"/>
      <c r="CB2083" s="154"/>
      <c r="CC2083" s="154"/>
      <c r="CD2083" s="154"/>
      <c r="CE2083" s="154"/>
      <c r="CF2083" s="154"/>
      <c r="CG2083" s="154"/>
      <c r="CH2083" s="154"/>
      <c r="CI2083" s="154"/>
      <c r="CJ2083" s="154"/>
      <c r="CK2083" s="154"/>
      <c r="CL2083" s="154"/>
      <c r="CM2083" s="154"/>
      <c r="CN2083" s="154"/>
      <c r="CO2083" s="154"/>
      <c r="CP2083" s="154"/>
      <c r="CQ2083" s="154"/>
      <c r="CR2083" s="154"/>
      <c r="CS2083" s="154"/>
      <c r="CT2083" s="154"/>
      <c r="CU2083" s="154"/>
      <c r="CV2083" s="154"/>
      <c r="CW2083" s="154"/>
      <c r="CX2083" s="154"/>
      <c r="CY2083" s="154"/>
      <c r="CZ2083" s="154"/>
      <c r="DA2083" s="154"/>
      <c r="DB2083" s="154"/>
      <c r="DC2083" s="154"/>
      <c r="DD2083" s="154"/>
      <c r="DE2083" s="154"/>
      <c r="DF2083" s="154"/>
      <c r="DG2083" s="154"/>
      <c r="DH2083" s="154"/>
      <c r="DI2083" s="154"/>
      <c r="DJ2083" s="154"/>
      <c r="DK2083" s="154"/>
      <c r="DL2083" s="154"/>
      <c r="DM2083" s="154"/>
      <c r="DN2083" s="154"/>
      <c r="DO2083" s="154"/>
      <c r="DP2083" s="154"/>
      <c r="DQ2083" s="154"/>
      <c r="DR2083" s="154"/>
      <c r="DS2083" s="154"/>
      <c r="DT2083" s="154"/>
      <c r="DU2083" s="154"/>
      <c r="DV2083" s="154"/>
      <c r="DW2083" s="154"/>
      <c r="DX2083" s="154"/>
      <c r="DY2083" s="154"/>
      <c r="DZ2083" s="154"/>
      <c r="EA2083" s="154"/>
      <c r="EB2083" s="154"/>
      <c r="EC2083" s="154"/>
      <c r="ED2083" s="154"/>
      <c r="EE2083" s="154"/>
      <c r="EF2083" s="154"/>
      <c r="EG2083" s="154"/>
      <c r="EH2083" s="154"/>
      <c r="EI2083" s="154"/>
      <c r="EJ2083" s="154"/>
      <c r="EK2083" s="154"/>
      <c r="EL2083" s="154"/>
      <c r="EM2083" s="154"/>
      <c r="EN2083" s="154"/>
      <c r="EO2083" s="154"/>
      <c r="EP2083" s="154"/>
      <c r="EQ2083" s="154"/>
      <c r="ER2083" s="154"/>
      <c r="ES2083" s="154"/>
      <c r="ET2083" s="154"/>
      <c r="EU2083" s="154"/>
      <c r="EV2083" s="154"/>
    </row>
    <row r="2084" spans="32:152" ht="12.75">
      <c r="AF2084" s="154"/>
      <c r="AG2084" s="154"/>
      <c r="AH2084" s="154"/>
      <c r="AI2084" s="154"/>
      <c r="AJ2084" s="154"/>
      <c r="AK2084" s="154"/>
      <c r="AL2084" s="154"/>
      <c r="AM2084" s="154"/>
      <c r="AN2084" s="154"/>
      <c r="AO2084" s="154"/>
      <c r="AP2084" s="154"/>
      <c r="AQ2084" s="154"/>
      <c r="AR2084" s="154"/>
      <c r="AS2084" s="154"/>
      <c r="AT2084" s="154"/>
      <c r="AU2084" s="154"/>
      <c r="AV2084" s="154"/>
      <c r="AW2084" s="154"/>
      <c r="AX2084" s="154"/>
      <c r="AY2084" s="154"/>
      <c r="AZ2084" s="154"/>
      <c r="BA2084" s="154"/>
      <c r="BB2084" s="154"/>
      <c r="BC2084" s="154"/>
      <c r="BD2084" s="154"/>
      <c r="BE2084" s="154"/>
      <c r="BF2084" s="154"/>
      <c r="BG2084" s="154"/>
      <c r="BH2084" s="154"/>
      <c r="BI2084" s="154"/>
      <c r="BJ2084" s="154"/>
      <c r="BK2084" s="154"/>
      <c r="BL2084" s="154"/>
      <c r="BM2084" s="154"/>
      <c r="BN2084" s="154"/>
      <c r="BO2084" s="154"/>
      <c r="BP2084" s="154"/>
      <c r="BQ2084" s="154"/>
      <c r="BR2084" s="154"/>
      <c r="BS2084" s="154"/>
      <c r="BT2084" s="154"/>
      <c r="BU2084" s="154"/>
      <c r="BV2084" s="154"/>
      <c r="BW2084" s="154"/>
      <c r="BX2084" s="154"/>
      <c r="BY2084" s="154"/>
      <c r="BZ2084" s="154"/>
      <c r="CA2084" s="154"/>
      <c r="CB2084" s="154"/>
      <c r="CC2084" s="154"/>
      <c r="CD2084" s="154"/>
      <c r="CE2084" s="154"/>
      <c r="CF2084" s="154"/>
      <c r="CG2084" s="154"/>
      <c r="CH2084" s="154"/>
      <c r="CI2084" s="154"/>
      <c r="CJ2084" s="154"/>
      <c r="CK2084" s="154"/>
      <c r="CL2084" s="154"/>
      <c r="CM2084" s="154"/>
      <c r="CN2084" s="154"/>
      <c r="CO2084" s="154"/>
      <c r="CP2084" s="154"/>
      <c r="CQ2084" s="154"/>
      <c r="CR2084" s="154"/>
      <c r="CS2084" s="154"/>
      <c r="CT2084" s="154"/>
      <c r="CU2084" s="154"/>
      <c r="CV2084" s="154"/>
      <c r="CW2084" s="154"/>
      <c r="CX2084" s="154"/>
      <c r="CY2084" s="154"/>
      <c r="CZ2084" s="154"/>
      <c r="DA2084" s="154"/>
      <c r="DB2084" s="154"/>
      <c r="DC2084" s="154"/>
      <c r="DD2084" s="154"/>
      <c r="DE2084" s="154"/>
      <c r="DF2084" s="154"/>
      <c r="DG2084" s="154"/>
      <c r="DH2084" s="154"/>
      <c r="DI2084" s="154"/>
      <c r="DJ2084" s="154"/>
      <c r="DK2084" s="154"/>
      <c r="DL2084" s="154"/>
      <c r="DM2084" s="154"/>
      <c r="DN2084" s="154"/>
      <c r="DO2084" s="154"/>
      <c r="DP2084" s="154"/>
      <c r="DQ2084" s="154"/>
      <c r="DR2084" s="154"/>
      <c r="DS2084" s="154"/>
      <c r="DT2084" s="154"/>
      <c r="DU2084" s="154"/>
      <c r="DV2084" s="154"/>
      <c r="DW2084" s="154"/>
      <c r="DX2084" s="154"/>
      <c r="DY2084" s="154"/>
      <c r="DZ2084" s="154"/>
      <c r="EA2084" s="154"/>
      <c r="EB2084" s="154"/>
      <c r="EC2084" s="154"/>
      <c r="ED2084" s="154"/>
      <c r="EE2084" s="154"/>
      <c r="EF2084" s="154"/>
      <c r="EG2084" s="154"/>
      <c r="EH2084" s="154"/>
      <c r="EI2084" s="154"/>
      <c r="EJ2084" s="154"/>
      <c r="EK2084" s="154"/>
      <c r="EL2084" s="154"/>
      <c r="EM2084" s="154"/>
      <c r="EN2084" s="154"/>
      <c r="EO2084" s="154"/>
      <c r="EP2084" s="154"/>
      <c r="EQ2084" s="154"/>
      <c r="ER2084" s="154"/>
      <c r="ES2084" s="154"/>
      <c r="ET2084" s="154"/>
      <c r="EU2084" s="154"/>
      <c r="EV2084" s="154"/>
    </row>
    <row r="2085" spans="32:152" ht="12.75">
      <c r="AF2085" s="154"/>
      <c r="AG2085" s="154"/>
      <c r="AH2085" s="154"/>
      <c r="AI2085" s="154"/>
      <c r="AJ2085" s="154"/>
      <c r="AK2085" s="154"/>
      <c r="AL2085" s="154"/>
      <c r="AM2085" s="154"/>
      <c r="AN2085" s="154"/>
      <c r="AO2085" s="154"/>
      <c r="AP2085" s="154"/>
      <c r="AQ2085" s="154"/>
      <c r="AR2085" s="154"/>
      <c r="AS2085" s="154"/>
      <c r="AT2085" s="154"/>
      <c r="AU2085" s="154"/>
      <c r="AV2085" s="154"/>
      <c r="AW2085" s="154"/>
      <c r="AX2085" s="154"/>
      <c r="AY2085" s="154"/>
      <c r="AZ2085" s="154"/>
      <c r="BA2085" s="154"/>
      <c r="BB2085" s="154"/>
      <c r="BC2085" s="154"/>
      <c r="BD2085" s="154"/>
      <c r="BE2085" s="154"/>
      <c r="BF2085" s="154"/>
      <c r="BG2085" s="154"/>
      <c r="BH2085" s="154"/>
      <c r="BI2085" s="154"/>
      <c r="BJ2085" s="154"/>
      <c r="BK2085" s="154"/>
      <c r="BL2085" s="154"/>
      <c r="BM2085" s="154"/>
      <c r="BN2085" s="154"/>
      <c r="BO2085" s="154"/>
      <c r="BP2085" s="154"/>
      <c r="BQ2085" s="154"/>
      <c r="BR2085" s="154"/>
      <c r="BS2085" s="154"/>
      <c r="BT2085" s="154"/>
      <c r="BU2085" s="154"/>
      <c r="BV2085" s="154"/>
      <c r="BW2085" s="154"/>
      <c r="BX2085" s="154"/>
      <c r="BY2085" s="154"/>
      <c r="BZ2085" s="154"/>
      <c r="CA2085" s="154"/>
      <c r="CB2085" s="154"/>
      <c r="CC2085" s="154"/>
      <c r="CD2085" s="154"/>
      <c r="CE2085" s="154"/>
      <c r="CF2085" s="154"/>
      <c r="CG2085" s="154"/>
      <c r="CH2085" s="154"/>
      <c r="CI2085" s="154"/>
      <c r="CJ2085" s="154"/>
      <c r="CK2085" s="154"/>
      <c r="CL2085" s="154"/>
      <c r="CM2085" s="154"/>
      <c r="CN2085" s="154"/>
      <c r="CO2085" s="154"/>
      <c r="CP2085" s="154"/>
      <c r="CQ2085" s="154"/>
      <c r="CR2085" s="154"/>
      <c r="CS2085" s="154"/>
      <c r="CT2085" s="154"/>
      <c r="CU2085" s="154"/>
      <c r="CV2085" s="154"/>
      <c r="CW2085" s="154"/>
      <c r="CX2085" s="154"/>
      <c r="CY2085" s="154"/>
      <c r="CZ2085" s="154"/>
      <c r="DA2085" s="154"/>
      <c r="DB2085" s="154"/>
      <c r="DC2085" s="154"/>
      <c r="DD2085" s="154"/>
      <c r="DE2085" s="154"/>
      <c r="DF2085" s="154"/>
      <c r="DG2085" s="154"/>
      <c r="DH2085" s="154"/>
      <c r="DI2085" s="154"/>
      <c r="DJ2085" s="154"/>
      <c r="DK2085" s="154"/>
      <c r="DL2085" s="154"/>
      <c r="DM2085" s="154"/>
      <c r="DN2085" s="154"/>
      <c r="DO2085" s="154"/>
      <c r="DP2085" s="154"/>
      <c r="DQ2085" s="154"/>
      <c r="DR2085" s="154"/>
      <c r="DS2085" s="154"/>
      <c r="DT2085" s="154"/>
      <c r="DU2085" s="154"/>
      <c r="DV2085" s="154"/>
      <c r="DW2085" s="154"/>
      <c r="DX2085" s="154"/>
      <c r="DY2085" s="154"/>
      <c r="DZ2085" s="154"/>
      <c r="EA2085" s="154"/>
      <c r="EB2085" s="154"/>
      <c r="EC2085" s="154"/>
      <c r="ED2085" s="154"/>
      <c r="EE2085" s="154"/>
      <c r="EF2085" s="154"/>
      <c r="EG2085" s="154"/>
      <c r="EH2085" s="154"/>
      <c r="EI2085" s="154"/>
      <c r="EJ2085" s="154"/>
      <c r="EK2085" s="154"/>
      <c r="EL2085" s="154"/>
      <c r="EM2085" s="154"/>
      <c r="EN2085" s="154"/>
      <c r="EO2085" s="154"/>
      <c r="EP2085" s="154"/>
      <c r="EQ2085" s="154"/>
      <c r="ER2085" s="154"/>
      <c r="ES2085" s="154"/>
      <c r="ET2085" s="154"/>
      <c r="EU2085" s="154"/>
      <c r="EV2085" s="154"/>
    </row>
    <row r="2086" spans="32:152" ht="12.75">
      <c r="AF2086" s="154"/>
      <c r="AG2086" s="154"/>
      <c r="AH2086" s="154"/>
      <c r="AI2086" s="154"/>
      <c r="AJ2086" s="154"/>
      <c r="AK2086" s="154"/>
      <c r="AL2086" s="154"/>
      <c r="AM2086" s="154"/>
      <c r="AN2086" s="154"/>
      <c r="AO2086" s="154"/>
      <c r="AP2086" s="154"/>
      <c r="AQ2086" s="154"/>
      <c r="AR2086" s="154"/>
      <c r="AS2086" s="154"/>
      <c r="AT2086" s="154"/>
      <c r="AU2086" s="154"/>
      <c r="AV2086" s="154"/>
      <c r="AW2086" s="154"/>
      <c r="AX2086" s="154"/>
      <c r="AY2086" s="154"/>
      <c r="AZ2086" s="154"/>
      <c r="BA2086" s="154"/>
      <c r="BB2086" s="154"/>
      <c r="BC2086" s="154"/>
      <c r="BD2086" s="154"/>
      <c r="BE2086" s="154"/>
      <c r="BF2086" s="154"/>
      <c r="BG2086" s="154"/>
      <c r="BH2086" s="154"/>
      <c r="BI2086" s="154"/>
      <c r="BJ2086" s="154"/>
      <c r="BK2086" s="154"/>
      <c r="BL2086" s="154"/>
      <c r="BM2086" s="154"/>
      <c r="BN2086" s="154"/>
      <c r="BO2086" s="154"/>
      <c r="BP2086" s="154"/>
      <c r="BQ2086" s="154"/>
      <c r="BR2086" s="154"/>
      <c r="BS2086" s="154"/>
      <c r="BT2086" s="154"/>
      <c r="BU2086" s="154"/>
      <c r="BV2086" s="154"/>
      <c r="BW2086" s="154"/>
      <c r="BX2086" s="154"/>
      <c r="BY2086" s="154"/>
      <c r="BZ2086" s="154"/>
      <c r="CA2086" s="154"/>
      <c r="CB2086" s="154"/>
      <c r="CC2086" s="154"/>
      <c r="CD2086" s="154"/>
      <c r="CE2086" s="154"/>
      <c r="CF2086" s="154"/>
      <c r="CG2086" s="154"/>
      <c r="CH2086" s="154"/>
      <c r="CI2086" s="154"/>
      <c r="CJ2086" s="154"/>
      <c r="CK2086" s="154"/>
      <c r="CL2086" s="154"/>
      <c r="CM2086" s="154"/>
      <c r="CN2086" s="154"/>
      <c r="CO2086" s="154"/>
      <c r="CP2086" s="154"/>
      <c r="CQ2086" s="154"/>
      <c r="CR2086" s="154"/>
      <c r="CS2086" s="154"/>
      <c r="CT2086" s="154"/>
      <c r="CU2086" s="154"/>
      <c r="CV2086" s="154"/>
      <c r="CW2086" s="154"/>
      <c r="CX2086" s="154"/>
      <c r="CY2086" s="154"/>
      <c r="CZ2086" s="154"/>
      <c r="DA2086" s="154"/>
      <c r="DB2086" s="154"/>
      <c r="DC2086" s="154"/>
      <c r="DD2086" s="154"/>
      <c r="DE2086" s="154"/>
      <c r="DF2086" s="154"/>
      <c r="DG2086" s="154"/>
      <c r="DH2086" s="154"/>
      <c r="DI2086" s="154"/>
      <c r="DJ2086" s="154"/>
      <c r="DK2086" s="154"/>
      <c r="DL2086" s="154"/>
      <c r="DM2086" s="154"/>
      <c r="DN2086" s="154"/>
      <c r="DO2086" s="154"/>
      <c r="DP2086" s="154"/>
      <c r="DQ2086" s="154"/>
      <c r="DR2086" s="154"/>
      <c r="DS2086" s="154"/>
      <c r="DT2086" s="154"/>
      <c r="DU2086" s="154"/>
      <c r="DV2086" s="154"/>
      <c r="DW2086" s="154"/>
      <c r="DX2086" s="154"/>
      <c r="DY2086" s="154"/>
      <c r="DZ2086" s="154"/>
      <c r="EA2086" s="154"/>
      <c r="EB2086" s="154"/>
      <c r="EC2086" s="154"/>
      <c r="ED2086" s="154"/>
      <c r="EE2086" s="154"/>
      <c r="EF2086" s="154"/>
      <c r="EG2086" s="154"/>
      <c r="EH2086" s="154"/>
      <c r="EI2086" s="154"/>
      <c r="EJ2086" s="154"/>
      <c r="EK2086" s="154"/>
      <c r="EL2086" s="154"/>
      <c r="EM2086" s="154"/>
      <c r="EN2086" s="154"/>
      <c r="EO2086" s="154"/>
      <c r="EP2086" s="154"/>
      <c r="EQ2086" s="154"/>
      <c r="ER2086" s="154"/>
      <c r="ES2086" s="154"/>
      <c r="ET2086" s="154"/>
      <c r="EU2086" s="154"/>
      <c r="EV2086" s="154"/>
    </row>
    <row r="2087" spans="32:152" ht="12.75">
      <c r="AF2087" s="154"/>
      <c r="AG2087" s="154"/>
      <c r="AH2087" s="154"/>
      <c r="AI2087" s="154"/>
      <c r="AJ2087" s="154"/>
      <c r="AK2087" s="154"/>
      <c r="AL2087" s="154"/>
      <c r="AM2087" s="154"/>
      <c r="AN2087" s="154"/>
      <c r="AO2087" s="154"/>
      <c r="AP2087" s="154"/>
      <c r="AQ2087" s="154"/>
      <c r="AR2087" s="154"/>
      <c r="AS2087" s="154"/>
      <c r="AT2087" s="154"/>
      <c r="AU2087" s="154"/>
      <c r="AV2087" s="154"/>
      <c r="AW2087" s="154"/>
      <c r="AX2087" s="154"/>
      <c r="AY2087" s="154"/>
      <c r="AZ2087" s="154"/>
      <c r="BA2087" s="154"/>
      <c r="BB2087" s="154"/>
      <c r="BC2087" s="154"/>
      <c r="BD2087" s="154"/>
      <c r="BE2087" s="154"/>
      <c r="BF2087" s="154"/>
      <c r="BG2087" s="154"/>
      <c r="BH2087" s="154"/>
      <c r="BI2087" s="154"/>
      <c r="BJ2087" s="154"/>
      <c r="BK2087" s="154"/>
      <c r="BL2087" s="154"/>
      <c r="BM2087" s="154"/>
      <c r="BN2087" s="154"/>
      <c r="BO2087" s="154"/>
      <c r="BP2087" s="154"/>
      <c r="BQ2087" s="154"/>
      <c r="BR2087" s="154"/>
      <c r="BS2087" s="154"/>
      <c r="BT2087" s="154"/>
      <c r="BU2087" s="154"/>
      <c r="BV2087" s="154"/>
      <c r="BW2087" s="154"/>
      <c r="BX2087" s="154"/>
      <c r="BY2087" s="154"/>
      <c r="BZ2087" s="154"/>
      <c r="CA2087" s="154"/>
      <c r="CB2087" s="154"/>
      <c r="CC2087" s="154"/>
      <c r="CD2087" s="154"/>
      <c r="CE2087" s="154"/>
      <c r="CF2087" s="154"/>
      <c r="CG2087" s="154"/>
      <c r="CH2087" s="154"/>
      <c r="CI2087" s="154"/>
      <c r="CJ2087" s="154"/>
      <c r="CK2087" s="154"/>
      <c r="CL2087" s="154"/>
      <c r="CM2087" s="154"/>
      <c r="CN2087" s="154"/>
      <c r="CO2087" s="154"/>
      <c r="CP2087" s="154"/>
      <c r="CQ2087" s="154"/>
      <c r="CR2087" s="154"/>
      <c r="CS2087" s="154"/>
      <c r="CT2087" s="154"/>
      <c r="CU2087" s="154"/>
      <c r="CV2087" s="154"/>
      <c r="CW2087" s="154"/>
      <c r="CX2087" s="154"/>
      <c r="CY2087" s="154"/>
      <c r="CZ2087" s="154"/>
      <c r="DA2087" s="154"/>
      <c r="DB2087" s="154"/>
      <c r="DC2087" s="154"/>
      <c r="DD2087" s="154"/>
      <c r="DE2087" s="154"/>
      <c r="DF2087" s="154"/>
      <c r="DG2087" s="154"/>
      <c r="DH2087" s="154"/>
      <c r="DI2087" s="154"/>
      <c r="DJ2087" s="154"/>
      <c r="DK2087" s="154"/>
      <c r="DL2087" s="154"/>
      <c r="DM2087" s="154"/>
      <c r="DN2087" s="154"/>
      <c r="DO2087" s="154"/>
      <c r="DP2087" s="154"/>
      <c r="DQ2087" s="154"/>
      <c r="DR2087" s="154"/>
      <c r="DS2087" s="154"/>
      <c r="DT2087" s="154"/>
      <c r="DU2087" s="154"/>
      <c r="DV2087" s="154"/>
      <c r="DW2087" s="154"/>
      <c r="DX2087" s="154"/>
      <c r="DY2087" s="154"/>
      <c r="DZ2087" s="154"/>
      <c r="EA2087" s="154"/>
      <c r="EB2087" s="154"/>
      <c r="EC2087" s="154"/>
      <c r="ED2087" s="154"/>
      <c r="EE2087" s="154"/>
      <c r="EF2087" s="154"/>
      <c r="EG2087" s="154"/>
      <c r="EH2087" s="154"/>
      <c r="EI2087" s="154"/>
      <c r="EJ2087" s="154"/>
      <c r="EK2087" s="154"/>
      <c r="EL2087" s="154"/>
      <c r="EM2087" s="154"/>
      <c r="EN2087" s="154"/>
      <c r="EO2087" s="154"/>
      <c r="EP2087" s="154"/>
      <c r="EQ2087" s="154"/>
      <c r="ER2087" s="154"/>
      <c r="ES2087" s="154"/>
      <c r="ET2087" s="154"/>
      <c r="EU2087" s="154"/>
      <c r="EV2087" s="154"/>
    </row>
    <row r="2088" spans="32:152" ht="12.75">
      <c r="AF2088" s="154"/>
      <c r="AG2088" s="154"/>
      <c r="AH2088" s="154"/>
      <c r="AI2088" s="154"/>
      <c r="AJ2088" s="154"/>
      <c r="AK2088" s="154"/>
      <c r="AL2088" s="154"/>
      <c r="AM2088" s="154"/>
      <c r="AN2088" s="154"/>
      <c r="AO2088" s="154"/>
      <c r="AP2088" s="154"/>
      <c r="AQ2088" s="154"/>
      <c r="AR2088" s="154"/>
      <c r="AS2088" s="154"/>
      <c r="AT2088" s="154"/>
      <c r="AU2088" s="154"/>
      <c r="AV2088" s="154"/>
      <c r="AW2088" s="154"/>
      <c r="AX2088" s="154"/>
      <c r="AY2088" s="154"/>
      <c r="AZ2088" s="154"/>
      <c r="BA2088" s="154"/>
      <c r="BB2088" s="154"/>
      <c r="BC2088" s="154"/>
      <c r="BD2088" s="154"/>
      <c r="BE2088" s="154"/>
      <c r="BF2088" s="154"/>
      <c r="BG2088" s="154"/>
      <c r="BH2088" s="154"/>
      <c r="BI2088" s="154"/>
      <c r="BJ2088" s="154"/>
      <c r="BK2088" s="154"/>
      <c r="BL2088" s="154"/>
      <c r="BM2088" s="154"/>
      <c r="BN2088" s="154"/>
      <c r="BO2088" s="154"/>
      <c r="BP2088" s="154"/>
      <c r="BQ2088" s="154"/>
      <c r="BR2088" s="154"/>
      <c r="BS2088" s="154"/>
      <c r="BT2088" s="154"/>
      <c r="BU2088" s="154"/>
      <c r="BV2088" s="154"/>
      <c r="BW2088" s="154"/>
      <c r="BX2088" s="154"/>
      <c r="BY2088" s="154"/>
      <c r="BZ2088" s="154"/>
      <c r="CA2088" s="154"/>
      <c r="CB2088" s="154"/>
      <c r="CC2088" s="154"/>
      <c r="CD2088" s="154"/>
      <c r="CE2088" s="154"/>
      <c r="CF2088" s="154"/>
      <c r="CG2088" s="154"/>
      <c r="CH2088" s="154"/>
      <c r="CI2088" s="154"/>
      <c r="CJ2088" s="154"/>
      <c r="CK2088" s="154"/>
      <c r="CL2088" s="154"/>
      <c r="CM2088" s="154"/>
      <c r="CN2088" s="154"/>
      <c r="CO2088" s="154"/>
      <c r="CP2088" s="154"/>
      <c r="CQ2088" s="154"/>
      <c r="CR2088" s="154"/>
      <c r="CS2088" s="154"/>
      <c r="CT2088" s="154"/>
      <c r="CU2088" s="154"/>
      <c r="CV2088" s="154"/>
      <c r="CW2088" s="154"/>
      <c r="CX2088" s="154"/>
      <c r="CY2088" s="154"/>
      <c r="CZ2088" s="154"/>
      <c r="DA2088" s="154"/>
      <c r="DB2088" s="154"/>
      <c r="DC2088" s="154"/>
      <c r="DD2088" s="154"/>
      <c r="DE2088" s="154"/>
      <c r="DF2088" s="154"/>
      <c r="DG2088" s="154"/>
      <c r="DH2088" s="154"/>
      <c r="DI2088" s="154"/>
      <c r="DJ2088" s="154"/>
      <c r="DK2088" s="154"/>
      <c r="DL2088" s="154"/>
      <c r="DM2088" s="154"/>
      <c r="DN2088" s="154"/>
      <c r="DO2088" s="154"/>
      <c r="DP2088" s="154"/>
      <c r="DQ2088" s="154"/>
      <c r="DR2088" s="154"/>
      <c r="DS2088" s="154"/>
      <c r="DT2088" s="154"/>
      <c r="DU2088" s="154"/>
      <c r="DV2088" s="154"/>
      <c r="DW2088" s="154"/>
      <c r="DX2088" s="154"/>
      <c r="DY2088" s="154"/>
      <c r="DZ2088" s="154"/>
      <c r="EA2088" s="154"/>
      <c r="EB2088" s="154"/>
      <c r="EC2088" s="154"/>
      <c r="ED2088" s="154"/>
      <c r="EE2088" s="154"/>
      <c r="EF2088" s="154"/>
      <c r="EG2088" s="154"/>
      <c r="EH2088" s="154"/>
      <c r="EI2088" s="154"/>
      <c r="EJ2088" s="154"/>
      <c r="EK2088" s="154"/>
      <c r="EL2088" s="154"/>
      <c r="EM2088" s="154"/>
      <c r="EN2088" s="154"/>
      <c r="EO2088" s="154"/>
      <c r="EP2088" s="154"/>
      <c r="EQ2088" s="154"/>
      <c r="ER2088" s="154"/>
      <c r="ES2088" s="154"/>
      <c r="ET2088" s="154"/>
      <c r="EU2088" s="154"/>
      <c r="EV2088" s="154"/>
    </row>
    <row r="2089" spans="32:152" ht="12.75">
      <c r="AF2089" s="154"/>
      <c r="AG2089" s="154"/>
      <c r="AH2089" s="154"/>
      <c r="AI2089" s="154"/>
      <c r="AJ2089" s="154"/>
      <c r="AK2089" s="154"/>
      <c r="AL2089" s="154"/>
      <c r="AM2089" s="154"/>
      <c r="AN2089" s="154"/>
      <c r="AO2089" s="154"/>
      <c r="AP2089" s="154"/>
      <c r="AQ2089" s="154"/>
      <c r="AR2089" s="154"/>
      <c r="AS2089" s="154"/>
      <c r="AT2089" s="154"/>
      <c r="AU2089" s="154"/>
      <c r="AV2089" s="154"/>
      <c r="AW2089" s="154"/>
      <c r="AX2089" s="154"/>
      <c r="AY2089" s="154"/>
      <c r="AZ2089" s="154"/>
      <c r="BA2089" s="154"/>
      <c r="BB2089" s="154"/>
      <c r="BC2089" s="154"/>
      <c r="BD2089" s="154"/>
      <c r="BE2089" s="154"/>
      <c r="BF2089" s="154"/>
      <c r="BG2089" s="154"/>
      <c r="BH2089" s="154"/>
      <c r="BI2089" s="154"/>
      <c r="BJ2089" s="154"/>
      <c r="BK2089" s="154"/>
      <c r="BL2089" s="154"/>
      <c r="BM2089" s="154"/>
      <c r="BN2089" s="154"/>
      <c r="BO2089" s="154"/>
      <c r="BP2089" s="154"/>
      <c r="BQ2089" s="154"/>
      <c r="BR2089" s="154"/>
      <c r="BS2089" s="154"/>
      <c r="BT2089" s="154"/>
      <c r="BU2089" s="154"/>
      <c r="BV2089" s="154"/>
      <c r="BW2089" s="154"/>
      <c r="BX2089" s="154"/>
      <c r="BY2089" s="154"/>
      <c r="BZ2089" s="154"/>
      <c r="CA2089" s="154"/>
      <c r="CB2089" s="154"/>
      <c r="CC2089" s="154"/>
      <c r="CD2089" s="154"/>
      <c r="CE2089" s="154"/>
      <c r="CF2089" s="154"/>
      <c r="CG2089" s="154"/>
      <c r="CH2089" s="154"/>
      <c r="CI2089" s="154"/>
      <c r="CJ2089" s="154"/>
      <c r="CK2089" s="154"/>
      <c r="CL2089" s="154"/>
      <c r="CM2089" s="154"/>
      <c r="CN2089" s="154"/>
      <c r="CO2089" s="154"/>
      <c r="CP2089" s="154"/>
      <c r="CQ2089" s="154"/>
      <c r="CR2089" s="154"/>
      <c r="CS2089" s="154"/>
      <c r="CT2089" s="154"/>
      <c r="CU2089" s="154"/>
      <c r="CV2089" s="154"/>
      <c r="CW2089" s="154"/>
      <c r="CX2089" s="154"/>
      <c r="CY2089" s="154"/>
      <c r="CZ2089" s="154"/>
      <c r="DA2089" s="154"/>
      <c r="DB2089" s="154"/>
      <c r="DC2089" s="154"/>
      <c r="DD2089" s="154"/>
      <c r="DE2089" s="154"/>
      <c r="DF2089" s="154"/>
      <c r="DG2089" s="154"/>
      <c r="DH2089" s="154"/>
      <c r="DI2089" s="154"/>
      <c r="DJ2089" s="154"/>
      <c r="DK2089" s="154"/>
      <c r="DL2089" s="154"/>
      <c r="DM2089" s="154"/>
      <c r="DN2089" s="154"/>
      <c r="DO2089" s="154"/>
      <c r="DP2089" s="154"/>
      <c r="DQ2089" s="154"/>
      <c r="DR2089" s="154"/>
      <c r="DS2089" s="154"/>
      <c r="DT2089" s="154"/>
      <c r="DU2089" s="154"/>
      <c r="DV2089" s="154"/>
      <c r="DW2089" s="154"/>
      <c r="DX2089" s="154"/>
      <c r="DY2089" s="154"/>
      <c r="DZ2089" s="154"/>
      <c r="EA2089" s="154"/>
      <c r="EB2089" s="154"/>
      <c r="EC2089" s="154"/>
      <c r="ED2089" s="154"/>
      <c r="EE2089" s="154"/>
      <c r="EF2089" s="154"/>
      <c r="EG2089" s="154"/>
      <c r="EH2089" s="154"/>
      <c r="EI2089" s="154"/>
      <c r="EJ2089" s="154"/>
      <c r="EK2089" s="154"/>
      <c r="EL2089" s="154"/>
      <c r="EM2089" s="154"/>
      <c r="EN2089" s="154"/>
      <c r="EO2089" s="154"/>
      <c r="EP2089" s="154"/>
      <c r="EQ2089" s="154"/>
      <c r="ER2089" s="154"/>
      <c r="ES2089" s="154"/>
      <c r="ET2089" s="154"/>
      <c r="EU2089" s="154"/>
      <c r="EV2089" s="154"/>
    </row>
    <row r="2090" spans="32:152" ht="12.75">
      <c r="AF2090" s="154"/>
      <c r="AG2090" s="154"/>
      <c r="AH2090" s="154"/>
      <c r="AI2090" s="154"/>
      <c r="AJ2090" s="154"/>
      <c r="AK2090" s="154"/>
      <c r="AL2090" s="154"/>
      <c r="AM2090" s="154"/>
      <c r="AN2090" s="154"/>
      <c r="AO2090" s="154"/>
      <c r="AP2090" s="154"/>
      <c r="AQ2090" s="154"/>
      <c r="AR2090" s="154"/>
      <c r="AS2090" s="154"/>
      <c r="AT2090" s="154"/>
      <c r="AU2090" s="154"/>
      <c r="AV2090" s="154"/>
      <c r="AW2090" s="154"/>
      <c r="AX2090" s="154"/>
      <c r="AY2090" s="154"/>
      <c r="AZ2090" s="154"/>
      <c r="BA2090" s="154"/>
      <c r="BB2090" s="154"/>
      <c r="BC2090" s="154"/>
      <c r="BD2090" s="154"/>
      <c r="BE2090" s="154"/>
      <c r="BF2090" s="154"/>
      <c r="BG2090" s="154"/>
      <c r="BH2090" s="154"/>
      <c r="BI2090" s="154"/>
      <c r="BJ2090" s="154"/>
      <c r="BK2090" s="154"/>
      <c r="BL2090" s="154"/>
      <c r="BM2090" s="154"/>
      <c r="BN2090" s="154"/>
      <c r="BO2090" s="154"/>
      <c r="BP2090" s="154"/>
      <c r="BQ2090" s="154"/>
      <c r="BR2090" s="154"/>
      <c r="BS2090" s="154"/>
      <c r="BT2090" s="154"/>
      <c r="BU2090" s="154"/>
      <c r="BV2090" s="154"/>
      <c r="BW2090" s="154"/>
      <c r="BX2090" s="154"/>
      <c r="BY2090" s="154"/>
      <c r="BZ2090" s="154"/>
      <c r="CA2090" s="154"/>
      <c r="CB2090" s="154"/>
      <c r="CC2090" s="154"/>
      <c r="CD2090" s="154"/>
      <c r="CE2090" s="154"/>
      <c r="CF2090" s="154"/>
      <c r="CG2090" s="154"/>
      <c r="CH2090" s="154"/>
      <c r="CI2090" s="154"/>
      <c r="CJ2090" s="154"/>
      <c r="CK2090" s="154"/>
      <c r="CL2090" s="154"/>
      <c r="CM2090" s="154"/>
      <c r="CN2090" s="154"/>
      <c r="CO2090" s="154"/>
      <c r="CP2090" s="154"/>
      <c r="CQ2090" s="154"/>
      <c r="CR2090" s="154"/>
      <c r="CS2090" s="154"/>
      <c r="CT2090" s="154"/>
      <c r="CU2090" s="154"/>
      <c r="CV2090" s="154"/>
      <c r="CW2090" s="154"/>
      <c r="CX2090" s="154"/>
      <c r="CY2090" s="154"/>
      <c r="CZ2090" s="154"/>
      <c r="DA2090" s="154"/>
      <c r="DB2090" s="154"/>
      <c r="DC2090" s="154"/>
      <c r="DD2090" s="154"/>
      <c r="DE2090" s="154"/>
      <c r="DF2090" s="154"/>
      <c r="DG2090" s="154"/>
      <c r="DH2090" s="154"/>
      <c r="DI2090" s="154"/>
      <c r="DJ2090" s="154"/>
      <c r="DK2090" s="154"/>
      <c r="DL2090" s="154"/>
      <c r="DM2090" s="154"/>
      <c r="DN2090" s="154"/>
      <c r="DO2090" s="154"/>
      <c r="DP2090" s="154"/>
      <c r="DQ2090" s="154"/>
      <c r="DR2090" s="154"/>
      <c r="DS2090" s="154"/>
      <c r="DT2090" s="154"/>
      <c r="DU2090" s="154"/>
      <c r="DV2090" s="154"/>
      <c r="DW2090" s="154"/>
      <c r="DX2090" s="154"/>
      <c r="DY2090" s="154"/>
      <c r="DZ2090" s="154"/>
      <c r="EA2090" s="154"/>
      <c r="EB2090" s="154"/>
      <c r="EC2090" s="154"/>
      <c r="ED2090" s="154"/>
      <c r="EE2090" s="154"/>
      <c r="EF2090" s="154"/>
      <c r="EG2090" s="154"/>
      <c r="EH2090" s="154"/>
      <c r="EI2090" s="154"/>
      <c r="EJ2090" s="154"/>
      <c r="EK2090" s="154"/>
      <c r="EL2090" s="154"/>
      <c r="EM2090" s="154"/>
      <c r="EN2090" s="154"/>
      <c r="EO2090" s="154"/>
      <c r="EP2090" s="154"/>
      <c r="EQ2090" s="154"/>
      <c r="ER2090" s="154"/>
      <c r="ES2090" s="154"/>
      <c r="ET2090" s="154"/>
      <c r="EU2090" s="154"/>
      <c r="EV2090" s="154"/>
    </row>
    <row r="2091" spans="32:152" ht="12.75">
      <c r="AF2091" s="154"/>
      <c r="AG2091" s="154"/>
      <c r="AH2091" s="154"/>
      <c r="AI2091" s="154"/>
      <c r="AJ2091" s="154"/>
      <c r="AK2091" s="154"/>
      <c r="AL2091" s="154"/>
      <c r="AM2091" s="154"/>
      <c r="AN2091" s="154"/>
      <c r="AO2091" s="154"/>
      <c r="AP2091" s="154"/>
      <c r="AQ2091" s="154"/>
      <c r="AR2091" s="154"/>
      <c r="AS2091" s="154"/>
      <c r="AT2091" s="154"/>
      <c r="AU2091" s="154"/>
      <c r="AV2091" s="154"/>
      <c r="AW2091" s="154"/>
      <c r="AX2091" s="154"/>
      <c r="AY2091" s="154"/>
      <c r="AZ2091" s="154"/>
      <c r="BA2091" s="154"/>
      <c r="BB2091" s="154"/>
      <c r="BC2091" s="154"/>
      <c r="BD2091" s="154"/>
      <c r="BE2091" s="154"/>
      <c r="BF2091" s="154"/>
      <c r="BG2091" s="154"/>
      <c r="BH2091" s="154"/>
      <c r="BI2091" s="154"/>
      <c r="BJ2091" s="154"/>
      <c r="BK2091" s="154"/>
      <c r="BL2091" s="154"/>
      <c r="BM2091" s="154"/>
      <c r="BN2091" s="154"/>
      <c r="BO2091" s="154"/>
      <c r="BP2091" s="154"/>
      <c r="BQ2091" s="154"/>
      <c r="BR2091" s="154"/>
      <c r="BS2091" s="154"/>
      <c r="BT2091" s="154"/>
      <c r="BU2091" s="154"/>
      <c r="BV2091" s="154"/>
      <c r="BW2091" s="154"/>
      <c r="BX2091" s="154"/>
      <c r="BY2091" s="154"/>
      <c r="BZ2091" s="154"/>
      <c r="CA2091" s="154"/>
      <c r="CB2091" s="154"/>
      <c r="CC2091" s="154"/>
      <c r="CD2091" s="154"/>
      <c r="CE2091" s="154"/>
      <c r="CF2091" s="154"/>
      <c r="CG2091" s="154"/>
      <c r="CH2091" s="154"/>
      <c r="CI2091" s="154"/>
      <c r="CJ2091" s="154"/>
      <c r="CK2091" s="154"/>
      <c r="CL2091" s="154"/>
      <c r="CM2091" s="154"/>
      <c r="CN2091" s="154"/>
      <c r="CO2091" s="154"/>
      <c r="CP2091" s="154"/>
      <c r="CQ2091" s="154"/>
      <c r="CR2091" s="154"/>
      <c r="CS2091" s="154"/>
      <c r="CT2091" s="154"/>
      <c r="CU2091" s="154"/>
      <c r="CV2091" s="154"/>
      <c r="CW2091" s="154"/>
      <c r="CX2091" s="154"/>
      <c r="CY2091" s="154"/>
      <c r="CZ2091" s="154"/>
      <c r="DA2091" s="154"/>
      <c r="DB2091" s="154"/>
      <c r="DC2091" s="154"/>
      <c r="DD2091" s="154"/>
      <c r="DE2091" s="154"/>
      <c r="DF2091" s="154"/>
      <c r="DG2091" s="154"/>
      <c r="DH2091" s="154"/>
      <c r="DI2091" s="154"/>
      <c r="DJ2091" s="154"/>
      <c r="DK2091" s="154"/>
      <c r="DL2091" s="154"/>
      <c r="DM2091" s="154"/>
      <c r="DN2091" s="154"/>
      <c r="DO2091" s="154"/>
      <c r="DP2091" s="154"/>
      <c r="DQ2091" s="154"/>
      <c r="DR2091" s="154"/>
      <c r="DS2091" s="154"/>
      <c r="DT2091" s="154"/>
      <c r="DU2091" s="154"/>
      <c r="DV2091" s="154"/>
      <c r="DW2091" s="154"/>
      <c r="DX2091" s="154"/>
      <c r="DY2091" s="154"/>
      <c r="DZ2091" s="154"/>
      <c r="EA2091" s="154"/>
      <c r="EB2091" s="154"/>
      <c r="EC2091" s="154"/>
      <c r="ED2091" s="154"/>
      <c r="EE2091" s="154"/>
      <c r="EF2091" s="154"/>
      <c r="EG2091" s="154"/>
      <c r="EH2091" s="154"/>
      <c r="EI2091" s="154"/>
      <c r="EJ2091" s="154"/>
      <c r="EK2091" s="154"/>
      <c r="EL2091" s="154"/>
      <c r="EM2091" s="154"/>
      <c r="EN2091" s="154"/>
      <c r="EO2091" s="154"/>
      <c r="EP2091" s="154"/>
      <c r="EQ2091" s="154"/>
      <c r="ER2091" s="154"/>
      <c r="ES2091" s="154"/>
      <c r="ET2091" s="154"/>
      <c r="EU2091" s="154"/>
      <c r="EV2091" s="154"/>
    </row>
    <row r="2092" spans="32:152" ht="12.75">
      <c r="AF2092" s="154"/>
      <c r="AG2092" s="154"/>
      <c r="AH2092" s="154"/>
      <c r="AI2092" s="154"/>
      <c r="AJ2092" s="154"/>
      <c r="AK2092" s="154"/>
      <c r="AL2092" s="154"/>
      <c r="AM2092" s="154"/>
      <c r="AN2092" s="154"/>
      <c r="AO2092" s="154"/>
      <c r="AP2092" s="154"/>
      <c r="AQ2092" s="154"/>
      <c r="AR2092" s="154"/>
      <c r="AS2092" s="154"/>
      <c r="AT2092" s="154"/>
      <c r="AU2092" s="154"/>
      <c r="AV2092" s="154"/>
      <c r="AW2092" s="154"/>
      <c r="AX2092" s="154"/>
      <c r="AY2092" s="154"/>
      <c r="AZ2092" s="154"/>
      <c r="BA2092" s="154"/>
      <c r="BB2092" s="154"/>
      <c r="BC2092" s="154"/>
      <c r="BD2092" s="154"/>
      <c r="BE2092" s="154"/>
      <c r="BF2092" s="154"/>
      <c r="BG2092" s="154"/>
      <c r="BH2092" s="154"/>
      <c r="BI2092" s="154"/>
      <c r="BJ2092" s="154"/>
      <c r="BK2092" s="154"/>
      <c r="BL2092" s="154"/>
      <c r="BM2092" s="154"/>
      <c r="BN2092" s="154"/>
      <c r="BO2092" s="154"/>
      <c r="BP2092" s="154"/>
      <c r="BQ2092" s="154"/>
      <c r="BR2092" s="154"/>
      <c r="BS2092" s="154"/>
      <c r="BT2092" s="154"/>
      <c r="BU2092" s="154"/>
      <c r="BV2092" s="154"/>
      <c r="BW2092" s="154"/>
      <c r="BX2092" s="154"/>
      <c r="BY2092" s="154"/>
      <c r="BZ2092" s="154"/>
      <c r="CA2092" s="154"/>
      <c r="CB2092" s="154"/>
      <c r="CC2092" s="154"/>
      <c r="CD2092" s="154"/>
      <c r="CE2092" s="154"/>
      <c r="CF2092" s="154"/>
      <c r="CG2092" s="154"/>
      <c r="CH2092" s="154"/>
      <c r="CI2092" s="154"/>
      <c r="CJ2092" s="154"/>
      <c r="CK2092" s="154"/>
      <c r="CL2092" s="154"/>
      <c r="CM2092" s="154"/>
      <c r="CN2092" s="154"/>
      <c r="CO2092" s="154"/>
      <c r="CP2092" s="154"/>
      <c r="CQ2092" s="154"/>
      <c r="CR2092" s="154"/>
      <c r="CS2092" s="154"/>
      <c r="CT2092" s="154"/>
      <c r="CU2092" s="154"/>
      <c r="CV2092" s="154"/>
      <c r="CW2092" s="154"/>
      <c r="CX2092" s="154"/>
      <c r="CY2092" s="154"/>
      <c r="CZ2092" s="154"/>
      <c r="DA2092" s="154"/>
      <c r="DB2092" s="154"/>
      <c r="DC2092" s="154"/>
      <c r="DD2092" s="154"/>
      <c r="DE2092" s="154"/>
      <c r="DF2092" s="154"/>
      <c r="DG2092" s="154"/>
      <c r="DH2092" s="154"/>
      <c r="DI2092" s="154"/>
      <c r="DJ2092" s="154"/>
      <c r="DK2092" s="154"/>
      <c r="DL2092" s="154"/>
      <c r="DM2092" s="154"/>
      <c r="DN2092" s="154"/>
      <c r="DO2092" s="154"/>
      <c r="DP2092" s="154"/>
      <c r="DQ2092" s="154"/>
      <c r="DR2092" s="154"/>
      <c r="DS2092" s="154"/>
      <c r="DT2092" s="154"/>
      <c r="DU2092" s="154"/>
      <c r="DV2092" s="154"/>
      <c r="DW2092" s="154"/>
      <c r="DX2092" s="154"/>
      <c r="DY2092" s="154"/>
      <c r="DZ2092" s="154"/>
      <c r="EA2092" s="154"/>
      <c r="EB2092" s="154"/>
      <c r="EC2092" s="154"/>
      <c r="ED2092" s="154"/>
      <c r="EE2092" s="154"/>
      <c r="EF2092" s="154"/>
      <c r="EG2092" s="154"/>
      <c r="EH2092" s="154"/>
      <c r="EI2092" s="154"/>
      <c r="EJ2092" s="154"/>
      <c r="EK2092" s="154"/>
      <c r="EL2092" s="154"/>
      <c r="EM2092" s="154"/>
      <c r="EN2092" s="154"/>
      <c r="EO2092" s="154"/>
      <c r="EP2092" s="154"/>
      <c r="EQ2092" s="154"/>
      <c r="ER2092" s="154"/>
      <c r="ES2092" s="154"/>
      <c r="ET2092" s="154"/>
      <c r="EU2092" s="154"/>
      <c r="EV2092" s="154"/>
    </row>
    <row r="2093" spans="32:152" ht="12.75">
      <c r="AF2093" s="154"/>
      <c r="AG2093" s="154"/>
      <c r="AH2093" s="154"/>
      <c r="AI2093" s="154"/>
      <c r="AJ2093" s="154"/>
      <c r="AK2093" s="154"/>
      <c r="AL2093" s="154"/>
      <c r="AM2093" s="154"/>
      <c r="AN2093" s="154"/>
      <c r="AO2093" s="154"/>
      <c r="AP2093" s="154"/>
      <c r="AQ2093" s="154"/>
      <c r="AR2093" s="154"/>
      <c r="AS2093" s="154"/>
      <c r="AT2093" s="154"/>
      <c r="AU2093" s="154"/>
      <c r="AV2093" s="154"/>
      <c r="AW2093" s="154"/>
      <c r="AX2093" s="154"/>
      <c r="AY2093" s="154"/>
      <c r="AZ2093" s="154"/>
      <c r="BA2093" s="154"/>
      <c r="BB2093" s="154"/>
      <c r="BC2093" s="154"/>
      <c r="BD2093" s="154"/>
      <c r="BE2093" s="154"/>
      <c r="BF2093" s="154"/>
      <c r="BG2093" s="154"/>
      <c r="BH2093" s="154"/>
      <c r="BI2093" s="154"/>
      <c r="BJ2093" s="154"/>
      <c r="BK2093" s="154"/>
      <c r="BL2093" s="154"/>
      <c r="BM2093" s="154"/>
      <c r="BN2093" s="154"/>
      <c r="BO2093" s="154"/>
      <c r="BP2093" s="154"/>
      <c r="BQ2093" s="154"/>
      <c r="BR2093" s="154"/>
      <c r="BS2093" s="154"/>
      <c r="BT2093" s="154"/>
      <c r="BU2093" s="154"/>
      <c r="BV2093" s="154"/>
      <c r="BW2093" s="154"/>
      <c r="BX2093" s="154"/>
      <c r="BY2093" s="154"/>
      <c r="BZ2093" s="154"/>
      <c r="CA2093" s="154"/>
      <c r="CB2093" s="154"/>
      <c r="CC2093" s="154"/>
      <c r="CD2093" s="154"/>
      <c r="CE2093" s="154"/>
      <c r="CF2093" s="154"/>
      <c r="CG2093" s="154"/>
      <c r="CH2093" s="154"/>
      <c r="CI2093" s="154"/>
      <c r="CJ2093" s="154"/>
      <c r="CK2093" s="154"/>
      <c r="CL2093" s="154"/>
      <c r="CM2093" s="154"/>
      <c r="CN2093" s="154"/>
      <c r="CO2093" s="154"/>
      <c r="CP2093" s="154"/>
      <c r="CQ2093" s="154"/>
      <c r="CR2093" s="154"/>
      <c r="CS2093" s="154"/>
      <c r="CT2093" s="154"/>
      <c r="CU2093" s="154"/>
      <c r="CV2093" s="154"/>
      <c r="CW2093" s="154"/>
      <c r="CX2093" s="154"/>
      <c r="CY2093" s="154"/>
      <c r="CZ2093" s="154"/>
      <c r="DA2093" s="154"/>
      <c r="DB2093" s="154"/>
      <c r="DC2093" s="154"/>
      <c r="DD2093" s="154"/>
      <c r="DE2093" s="154"/>
      <c r="DF2093" s="154"/>
      <c r="DG2093" s="154"/>
      <c r="DH2093" s="154"/>
      <c r="DI2093" s="154"/>
      <c r="DJ2093" s="154"/>
      <c r="DK2093" s="154"/>
      <c r="DL2093" s="154"/>
      <c r="DM2093" s="154"/>
      <c r="DN2093" s="154"/>
      <c r="DO2093" s="154"/>
      <c r="DP2093" s="154"/>
      <c r="DQ2093" s="154"/>
      <c r="DR2093" s="154"/>
      <c r="DS2093" s="154"/>
      <c r="DT2093" s="154"/>
      <c r="DU2093" s="154"/>
      <c r="DV2093" s="154"/>
      <c r="DW2093" s="154"/>
      <c r="DX2093" s="154"/>
      <c r="DY2093" s="154"/>
      <c r="DZ2093" s="154"/>
      <c r="EA2093" s="154"/>
      <c r="EB2093" s="154"/>
      <c r="EC2093" s="154"/>
      <c r="ED2093" s="154"/>
      <c r="EE2093" s="154"/>
      <c r="EF2093" s="154"/>
      <c r="EG2093" s="154"/>
      <c r="EH2093" s="154"/>
      <c r="EI2093" s="154"/>
      <c r="EJ2093" s="154"/>
      <c r="EK2093" s="154"/>
      <c r="EL2093" s="154"/>
      <c r="EM2093" s="154"/>
      <c r="EN2093" s="154"/>
      <c r="EO2093" s="154"/>
      <c r="EP2093" s="154"/>
      <c r="EQ2093" s="154"/>
      <c r="ER2093" s="154"/>
      <c r="ES2093" s="154"/>
      <c r="ET2093" s="154"/>
      <c r="EU2093" s="154"/>
      <c r="EV2093" s="154"/>
    </row>
    <row r="2094" spans="32:152" ht="12.75">
      <c r="AF2094" s="154"/>
      <c r="AG2094" s="154"/>
      <c r="AH2094" s="154"/>
      <c r="AI2094" s="154"/>
      <c r="AJ2094" s="154"/>
      <c r="AK2094" s="154"/>
      <c r="AL2094" s="154"/>
      <c r="AM2094" s="154"/>
      <c r="AN2094" s="154"/>
      <c r="AO2094" s="154"/>
      <c r="AP2094" s="154"/>
      <c r="AQ2094" s="154"/>
      <c r="AR2094" s="154"/>
      <c r="AS2094" s="154"/>
      <c r="AT2094" s="154"/>
      <c r="AU2094" s="154"/>
      <c r="AV2094" s="154"/>
      <c r="AW2094" s="154"/>
      <c r="AX2094" s="154"/>
      <c r="AY2094" s="154"/>
      <c r="AZ2094" s="154"/>
      <c r="BA2094" s="154"/>
      <c r="BB2094" s="154"/>
      <c r="BC2094" s="154"/>
      <c r="BD2094" s="154"/>
      <c r="BE2094" s="154"/>
      <c r="BF2094" s="154"/>
      <c r="BG2094" s="154"/>
      <c r="BH2094" s="154"/>
      <c r="BI2094" s="154"/>
      <c r="BJ2094" s="154"/>
      <c r="BK2094" s="154"/>
      <c r="BL2094" s="154"/>
      <c r="BM2094" s="154"/>
      <c r="BN2094" s="154"/>
      <c r="BO2094" s="154"/>
      <c r="BP2094" s="154"/>
      <c r="BQ2094" s="154"/>
      <c r="BR2094" s="154"/>
      <c r="BS2094" s="154"/>
      <c r="BT2094" s="154"/>
      <c r="BU2094" s="154"/>
      <c r="BV2094" s="154"/>
      <c r="BW2094" s="154"/>
      <c r="BX2094" s="154"/>
      <c r="BY2094" s="154"/>
      <c r="BZ2094" s="154"/>
      <c r="CA2094" s="154"/>
      <c r="CB2094" s="154"/>
      <c r="CC2094" s="154"/>
      <c r="CD2094" s="154"/>
      <c r="CE2094" s="154"/>
      <c r="CF2094" s="154"/>
      <c r="CG2094" s="154"/>
      <c r="CH2094" s="154"/>
      <c r="CI2094" s="154"/>
      <c r="CJ2094" s="154"/>
      <c r="CK2094" s="154"/>
      <c r="CL2094" s="154"/>
      <c r="CM2094" s="154"/>
      <c r="CN2094" s="154"/>
      <c r="CO2094" s="154"/>
      <c r="CP2094" s="154"/>
      <c r="CQ2094" s="154"/>
      <c r="CR2094" s="154"/>
      <c r="CS2094" s="154"/>
      <c r="CT2094" s="154"/>
      <c r="CU2094" s="154"/>
      <c r="CV2094" s="154"/>
      <c r="CW2094" s="154"/>
      <c r="CX2094" s="154"/>
      <c r="CY2094" s="154"/>
      <c r="CZ2094" s="154"/>
      <c r="DA2094" s="154"/>
      <c r="DB2094" s="154"/>
      <c r="DC2094" s="154"/>
      <c r="DD2094" s="154"/>
      <c r="DE2094" s="154"/>
      <c r="DF2094" s="154"/>
      <c r="DG2094" s="154"/>
      <c r="DH2094" s="154"/>
      <c r="DI2094" s="154"/>
      <c r="DJ2094" s="154"/>
      <c r="DK2094" s="154"/>
      <c r="DL2094" s="154"/>
      <c r="DM2094" s="154"/>
      <c r="DN2094" s="154"/>
      <c r="DO2094" s="154"/>
      <c r="DP2094" s="154"/>
      <c r="DQ2094" s="154"/>
      <c r="DR2094" s="154"/>
      <c r="DS2094" s="154"/>
      <c r="DT2094" s="154"/>
      <c r="DU2094" s="154"/>
      <c r="DV2094" s="154"/>
      <c r="DW2094" s="154"/>
      <c r="DX2094" s="154"/>
      <c r="DY2094" s="154"/>
      <c r="DZ2094" s="154"/>
      <c r="EA2094" s="154"/>
      <c r="EB2094" s="154"/>
      <c r="EC2094" s="154"/>
      <c r="ED2094" s="154"/>
      <c r="EE2094" s="154"/>
      <c r="EF2094" s="154"/>
      <c r="EG2094" s="154"/>
      <c r="EH2094" s="154"/>
      <c r="EI2094" s="154"/>
      <c r="EJ2094" s="154"/>
      <c r="EK2094" s="154"/>
      <c r="EL2094" s="154"/>
      <c r="EM2094" s="154"/>
      <c r="EN2094" s="154"/>
      <c r="EO2094" s="154"/>
      <c r="EP2094" s="154"/>
      <c r="EQ2094" s="154"/>
      <c r="ER2094" s="154"/>
      <c r="ES2094" s="154"/>
      <c r="ET2094" s="154"/>
      <c r="EU2094" s="154"/>
      <c r="EV2094" s="154"/>
    </row>
    <row r="2095" spans="32:152" ht="12.75">
      <c r="AF2095" s="154"/>
      <c r="AG2095" s="154"/>
      <c r="AH2095" s="154"/>
      <c r="AI2095" s="154"/>
      <c r="AJ2095" s="154"/>
      <c r="AK2095" s="154"/>
      <c r="AL2095" s="154"/>
      <c r="AM2095" s="154"/>
      <c r="AN2095" s="154"/>
      <c r="AO2095" s="154"/>
      <c r="AP2095" s="154"/>
      <c r="AQ2095" s="154"/>
      <c r="AR2095" s="154"/>
      <c r="AS2095" s="154"/>
      <c r="AT2095" s="154"/>
      <c r="AU2095" s="154"/>
      <c r="AV2095" s="154"/>
      <c r="AW2095" s="154"/>
      <c r="AX2095" s="154"/>
      <c r="AY2095" s="154"/>
      <c r="AZ2095" s="154"/>
      <c r="BA2095" s="154"/>
      <c r="BB2095" s="154"/>
      <c r="BC2095" s="154"/>
      <c r="BD2095" s="154"/>
      <c r="BE2095" s="154"/>
      <c r="BF2095" s="154"/>
      <c r="BG2095" s="154"/>
      <c r="BH2095" s="154"/>
      <c r="BI2095" s="154"/>
      <c r="BJ2095" s="154"/>
      <c r="BK2095" s="154"/>
      <c r="BL2095" s="154"/>
      <c r="BM2095" s="154"/>
      <c r="BN2095" s="154"/>
      <c r="BO2095" s="154"/>
      <c r="BP2095" s="154"/>
      <c r="BQ2095" s="154"/>
      <c r="BR2095" s="154"/>
      <c r="BS2095" s="154"/>
      <c r="BT2095" s="154"/>
      <c r="BU2095" s="154"/>
      <c r="BV2095" s="154"/>
      <c r="BW2095" s="154"/>
      <c r="BX2095" s="154"/>
      <c r="BY2095" s="154"/>
      <c r="BZ2095" s="154"/>
      <c r="CA2095" s="154"/>
      <c r="CB2095" s="154"/>
      <c r="CC2095" s="154"/>
      <c r="CD2095" s="154"/>
      <c r="CE2095" s="154"/>
      <c r="CF2095" s="154"/>
      <c r="CG2095" s="154"/>
      <c r="CH2095" s="154"/>
      <c r="CI2095" s="154"/>
      <c r="CJ2095" s="154"/>
      <c r="CK2095" s="154"/>
      <c r="CL2095" s="154"/>
      <c r="CM2095" s="154"/>
      <c r="CN2095" s="154"/>
      <c r="CO2095" s="154"/>
      <c r="CP2095" s="154"/>
      <c r="CQ2095" s="154"/>
      <c r="CR2095" s="154"/>
      <c r="CS2095" s="154"/>
      <c r="CT2095" s="154"/>
      <c r="CU2095" s="154"/>
      <c r="CV2095" s="154"/>
      <c r="CW2095" s="154"/>
      <c r="CX2095" s="154"/>
      <c r="CY2095" s="154"/>
      <c r="CZ2095" s="154"/>
      <c r="DA2095" s="154"/>
      <c r="DB2095" s="154"/>
      <c r="DC2095" s="154"/>
      <c r="DD2095" s="154"/>
      <c r="DE2095" s="154"/>
      <c r="DF2095" s="154"/>
      <c r="DG2095" s="154"/>
      <c r="DH2095" s="154"/>
      <c r="DI2095" s="154"/>
      <c r="DJ2095" s="154"/>
      <c r="DK2095" s="154"/>
      <c r="DL2095" s="154"/>
      <c r="DM2095" s="154"/>
      <c r="DN2095" s="154"/>
      <c r="DO2095" s="154"/>
      <c r="DP2095" s="154"/>
      <c r="DQ2095" s="154"/>
      <c r="DR2095" s="154"/>
      <c r="DS2095" s="154"/>
      <c r="DT2095" s="154"/>
      <c r="DU2095" s="154"/>
      <c r="DV2095" s="154"/>
      <c r="DW2095" s="154"/>
      <c r="DX2095" s="154"/>
      <c r="DY2095" s="154"/>
      <c r="DZ2095" s="154"/>
      <c r="EA2095" s="154"/>
      <c r="EB2095" s="154"/>
      <c r="EC2095" s="154"/>
      <c r="ED2095" s="154"/>
      <c r="EE2095" s="154"/>
      <c r="EF2095" s="154"/>
      <c r="EG2095" s="154"/>
      <c r="EH2095" s="154"/>
      <c r="EI2095" s="154"/>
      <c r="EJ2095" s="154"/>
      <c r="EK2095" s="154"/>
      <c r="EL2095" s="154"/>
      <c r="EM2095" s="154"/>
      <c r="EN2095" s="154"/>
      <c r="EO2095" s="154"/>
      <c r="EP2095" s="154"/>
      <c r="EQ2095" s="154"/>
      <c r="ER2095" s="154"/>
      <c r="ES2095" s="154"/>
      <c r="ET2095" s="154"/>
      <c r="EU2095" s="154"/>
      <c r="EV2095" s="154"/>
    </row>
    <row r="2096" spans="32:152" ht="12.75">
      <c r="AF2096" s="154"/>
      <c r="AG2096" s="154"/>
      <c r="AH2096" s="154"/>
      <c r="AI2096" s="154"/>
      <c r="AJ2096" s="154"/>
      <c r="AK2096" s="154"/>
      <c r="AL2096" s="154"/>
      <c r="AM2096" s="154"/>
      <c r="AN2096" s="154"/>
      <c r="AO2096" s="154"/>
      <c r="AP2096" s="154"/>
      <c r="AQ2096" s="154"/>
      <c r="AR2096" s="154"/>
      <c r="AS2096" s="154"/>
      <c r="AT2096" s="154"/>
      <c r="AU2096" s="154"/>
      <c r="AV2096" s="154"/>
      <c r="AW2096" s="154"/>
      <c r="AX2096" s="154"/>
      <c r="AY2096" s="154"/>
      <c r="AZ2096" s="154"/>
      <c r="BA2096" s="154"/>
      <c r="BB2096" s="154"/>
      <c r="BC2096" s="154"/>
      <c r="BD2096" s="154"/>
      <c r="BE2096" s="154"/>
      <c r="BF2096" s="154"/>
      <c r="BG2096" s="154"/>
      <c r="BH2096" s="154"/>
      <c r="BI2096" s="154"/>
      <c r="BJ2096" s="154"/>
      <c r="BK2096" s="154"/>
      <c r="BL2096" s="154"/>
      <c r="BM2096" s="154"/>
      <c r="BN2096" s="154"/>
      <c r="BO2096" s="154"/>
      <c r="BP2096" s="154"/>
      <c r="BQ2096" s="154"/>
      <c r="BR2096" s="154"/>
      <c r="BS2096" s="154"/>
      <c r="BT2096" s="154"/>
      <c r="BU2096" s="154"/>
      <c r="BV2096" s="154"/>
      <c r="BW2096" s="154"/>
      <c r="BX2096" s="154"/>
      <c r="BY2096" s="154"/>
      <c r="BZ2096" s="154"/>
      <c r="CA2096" s="154"/>
      <c r="CB2096" s="154"/>
      <c r="CC2096" s="154"/>
      <c r="CD2096" s="154"/>
      <c r="CE2096" s="154"/>
      <c r="CF2096" s="154"/>
      <c r="CG2096" s="154"/>
      <c r="CH2096" s="154"/>
      <c r="CI2096" s="154"/>
      <c r="CJ2096" s="154"/>
      <c r="CK2096" s="154"/>
      <c r="CL2096" s="154"/>
      <c r="CM2096" s="154"/>
      <c r="CN2096" s="154"/>
      <c r="CO2096" s="154"/>
      <c r="CP2096" s="154"/>
      <c r="CQ2096" s="154"/>
      <c r="CR2096" s="154"/>
      <c r="CS2096" s="154"/>
      <c r="CT2096" s="154"/>
      <c r="CU2096" s="154"/>
      <c r="CV2096" s="154"/>
      <c r="CW2096" s="154"/>
      <c r="CX2096" s="154"/>
      <c r="CY2096" s="154"/>
      <c r="CZ2096" s="154"/>
      <c r="DA2096" s="154"/>
      <c r="DB2096" s="154"/>
      <c r="DC2096" s="154"/>
      <c r="DD2096" s="154"/>
      <c r="DE2096" s="154"/>
      <c r="DF2096" s="154"/>
      <c r="DG2096" s="154"/>
      <c r="DH2096" s="154"/>
      <c r="DI2096" s="154"/>
      <c r="DJ2096" s="154"/>
      <c r="DK2096" s="154"/>
      <c r="DL2096" s="154"/>
      <c r="DM2096" s="154"/>
      <c r="DN2096" s="154"/>
      <c r="DO2096" s="154"/>
      <c r="DP2096" s="154"/>
      <c r="DQ2096" s="154"/>
      <c r="DR2096" s="154"/>
      <c r="DS2096" s="154"/>
      <c r="DT2096" s="154"/>
      <c r="DU2096" s="154"/>
      <c r="DV2096" s="154"/>
      <c r="DW2096" s="154"/>
      <c r="DX2096" s="154"/>
      <c r="DY2096" s="154"/>
      <c r="DZ2096" s="154"/>
      <c r="EA2096" s="154"/>
      <c r="EB2096" s="154"/>
      <c r="EC2096" s="154"/>
      <c r="ED2096" s="154"/>
      <c r="EE2096" s="154"/>
      <c r="EF2096" s="154"/>
      <c r="EG2096" s="154"/>
      <c r="EH2096" s="154"/>
      <c r="EI2096" s="154"/>
      <c r="EJ2096" s="154"/>
      <c r="EK2096" s="154"/>
      <c r="EL2096" s="154"/>
      <c r="EM2096" s="154"/>
      <c r="EN2096" s="154"/>
      <c r="EO2096" s="154"/>
      <c r="EP2096" s="154"/>
      <c r="EQ2096" s="154"/>
      <c r="ER2096" s="154"/>
      <c r="ES2096" s="154"/>
      <c r="ET2096" s="154"/>
      <c r="EU2096" s="154"/>
      <c r="EV2096" s="154"/>
    </row>
    <row r="2097" spans="32:152" ht="12.75">
      <c r="AF2097" s="154"/>
      <c r="AG2097" s="154"/>
      <c r="AH2097" s="154"/>
      <c r="AI2097" s="154"/>
      <c r="AJ2097" s="154"/>
      <c r="AK2097" s="154"/>
      <c r="AL2097" s="154"/>
      <c r="AM2097" s="154"/>
      <c r="AN2097" s="154"/>
      <c r="AO2097" s="154"/>
      <c r="AP2097" s="154"/>
      <c r="AQ2097" s="154"/>
      <c r="AR2097" s="154"/>
      <c r="AS2097" s="154"/>
      <c r="AT2097" s="154"/>
      <c r="AU2097" s="154"/>
      <c r="AV2097" s="154"/>
      <c r="AW2097" s="154"/>
      <c r="AX2097" s="154"/>
      <c r="AY2097" s="154"/>
      <c r="AZ2097" s="154"/>
      <c r="BA2097" s="154"/>
      <c r="BB2097" s="154"/>
      <c r="BC2097" s="154"/>
      <c r="BD2097" s="154"/>
      <c r="BE2097" s="154"/>
      <c r="BF2097" s="154"/>
      <c r="BG2097" s="154"/>
      <c r="BH2097" s="154"/>
      <c r="BI2097" s="154"/>
      <c r="BJ2097" s="154"/>
      <c r="BK2097" s="154"/>
      <c r="BL2097" s="154"/>
      <c r="BM2097" s="154"/>
      <c r="BN2097" s="154"/>
      <c r="BO2097" s="154"/>
      <c r="BP2097" s="154"/>
      <c r="BQ2097" s="154"/>
      <c r="BR2097" s="154"/>
      <c r="BS2097" s="154"/>
      <c r="BT2097" s="154"/>
      <c r="BU2097" s="154"/>
      <c r="BV2097" s="154"/>
      <c r="BW2097" s="154"/>
      <c r="BX2097" s="154"/>
      <c r="BY2097" s="154"/>
      <c r="BZ2097" s="154"/>
      <c r="CA2097" s="154"/>
      <c r="CB2097" s="154"/>
      <c r="CC2097" s="154"/>
      <c r="CD2097" s="154"/>
      <c r="CE2097" s="154"/>
      <c r="CF2097" s="154"/>
      <c r="CG2097" s="154"/>
      <c r="CH2097" s="154"/>
      <c r="CI2097" s="154"/>
      <c r="CJ2097" s="154"/>
      <c r="CK2097" s="154"/>
      <c r="CL2097" s="154"/>
      <c r="CM2097" s="154"/>
      <c r="CN2097" s="154"/>
      <c r="CO2097" s="154"/>
      <c r="CP2097" s="154"/>
      <c r="CQ2097" s="154"/>
      <c r="CR2097" s="154"/>
      <c r="CS2097" s="154"/>
      <c r="CT2097" s="154"/>
      <c r="CU2097" s="154"/>
      <c r="CV2097" s="154"/>
      <c r="CW2097" s="154"/>
      <c r="CX2097" s="154"/>
      <c r="CY2097" s="154"/>
      <c r="CZ2097" s="154"/>
      <c r="DA2097" s="154"/>
      <c r="DB2097" s="154"/>
      <c r="DC2097" s="154"/>
      <c r="DD2097" s="154"/>
      <c r="DE2097" s="154"/>
      <c r="DF2097" s="154"/>
      <c r="DG2097" s="154"/>
      <c r="DH2097" s="154"/>
      <c r="DI2097" s="154"/>
      <c r="DJ2097" s="154"/>
      <c r="DK2097" s="154"/>
      <c r="DL2097" s="154"/>
      <c r="DM2097" s="154"/>
      <c r="DN2097" s="154"/>
      <c r="DO2097" s="154"/>
      <c r="DP2097" s="154"/>
      <c r="DQ2097" s="154"/>
      <c r="DR2097" s="154"/>
      <c r="DS2097" s="154"/>
      <c r="DT2097" s="154"/>
      <c r="DU2097" s="154"/>
      <c r="DV2097" s="154"/>
      <c r="DW2097" s="154"/>
      <c r="DX2097" s="154"/>
      <c r="DY2097" s="154"/>
      <c r="DZ2097" s="154"/>
      <c r="EA2097" s="154"/>
      <c r="EB2097" s="154"/>
      <c r="EC2097" s="154"/>
      <c r="ED2097" s="154"/>
      <c r="EE2097" s="154"/>
      <c r="EF2097" s="154"/>
      <c r="EG2097" s="154"/>
      <c r="EH2097" s="154"/>
      <c r="EI2097" s="154"/>
      <c r="EJ2097" s="154"/>
      <c r="EK2097" s="154"/>
      <c r="EL2097" s="154"/>
      <c r="EM2097" s="154"/>
      <c r="EN2097" s="154"/>
      <c r="EO2097" s="154"/>
      <c r="EP2097" s="154"/>
      <c r="EQ2097" s="154"/>
      <c r="ER2097" s="154"/>
      <c r="ES2097" s="154"/>
      <c r="ET2097" s="154"/>
      <c r="EU2097" s="154"/>
      <c r="EV2097" s="154"/>
    </row>
    <row r="2098" spans="32:152" ht="12.75">
      <c r="AF2098" s="154"/>
      <c r="AG2098" s="154"/>
      <c r="AH2098" s="154"/>
      <c r="AI2098" s="154"/>
      <c r="AJ2098" s="154"/>
      <c r="AK2098" s="154"/>
      <c r="AL2098" s="154"/>
      <c r="AM2098" s="154"/>
      <c r="AN2098" s="154"/>
      <c r="AO2098" s="154"/>
      <c r="AP2098" s="154"/>
      <c r="AQ2098" s="154"/>
      <c r="AR2098" s="154"/>
      <c r="AS2098" s="154"/>
      <c r="AT2098" s="154"/>
      <c r="AU2098" s="154"/>
      <c r="AV2098" s="154"/>
      <c r="AW2098" s="154"/>
      <c r="AX2098" s="154"/>
      <c r="AY2098" s="154"/>
      <c r="AZ2098" s="154"/>
      <c r="BA2098" s="154"/>
      <c r="BB2098" s="154"/>
      <c r="BC2098" s="154"/>
      <c r="BD2098" s="154"/>
      <c r="BE2098" s="154"/>
      <c r="BF2098" s="154"/>
      <c r="BG2098" s="154"/>
      <c r="BH2098" s="154"/>
      <c r="BI2098" s="154"/>
      <c r="BJ2098" s="154"/>
      <c r="BK2098" s="154"/>
      <c r="BL2098" s="154"/>
      <c r="BM2098" s="154"/>
      <c r="BN2098" s="154"/>
      <c r="BO2098" s="154"/>
      <c r="BP2098" s="154"/>
      <c r="BQ2098" s="154"/>
      <c r="BR2098" s="154"/>
      <c r="BS2098" s="154"/>
      <c r="BT2098" s="154"/>
      <c r="BU2098" s="154"/>
      <c r="BV2098" s="154"/>
      <c r="BW2098" s="154"/>
      <c r="BX2098" s="154"/>
      <c r="BY2098" s="154"/>
      <c r="BZ2098" s="154"/>
      <c r="CA2098" s="154"/>
      <c r="CB2098" s="154"/>
      <c r="CC2098" s="154"/>
      <c r="CD2098" s="154"/>
      <c r="CE2098" s="154"/>
      <c r="CF2098" s="154"/>
      <c r="CG2098" s="154"/>
      <c r="CH2098" s="154"/>
      <c r="CI2098" s="154"/>
      <c r="CJ2098" s="154"/>
      <c r="CK2098" s="154"/>
      <c r="CL2098" s="154"/>
      <c r="CM2098" s="154"/>
      <c r="CN2098" s="154"/>
      <c r="CO2098" s="154"/>
      <c r="CP2098" s="154"/>
      <c r="CQ2098" s="154"/>
      <c r="CR2098" s="154"/>
      <c r="CS2098" s="154"/>
      <c r="CT2098" s="154"/>
      <c r="CU2098" s="154"/>
      <c r="CV2098" s="154"/>
      <c r="CW2098" s="154"/>
      <c r="CX2098" s="154"/>
      <c r="CY2098" s="154"/>
      <c r="CZ2098" s="154"/>
      <c r="DA2098" s="154"/>
      <c r="DB2098" s="154"/>
      <c r="DC2098" s="154"/>
      <c r="DD2098" s="154"/>
      <c r="DE2098" s="154"/>
      <c r="DF2098" s="154"/>
      <c r="DG2098" s="154"/>
      <c r="DH2098" s="154"/>
      <c r="DI2098" s="154"/>
      <c r="DJ2098" s="154"/>
      <c r="DK2098" s="154"/>
      <c r="DL2098" s="154"/>
      <c r="DM2098" s="154"/>
      <c r="DN2098" s="154"/>
      <c r="DO2098" s="154"/>
      <c r="DP2098" s="154"/>
      <c r="DQ2098" s="154"/>
      <c r="DR2098" s="154"/>
      <c r="DS2098" s="154"/>
      <c r="DT2098" s="154"/>
      <c r="DU2098" s="154"/>
      <c r="DV2098" s="154"/>
      <c r="DW2098" s="154"/>
      <c r="DX2098" s="154"/>
      <c r="DY2098" s="154"/>
      <c r="DZ2098" s="154"/>
      <c r="EA2098" s="154"/>
      <c r="EB2098" s="154"/>
      <c r="EC2098" s="154"/>
      <c r="ED2098" s="154"/>
      <c r="EE2098" s="154"/>
      <c r="EF2098" s="154"/>
      <c r="EG2098" s="154"/>
      <c r="EH2098" s="154"/>
      <c r="EI2098" s="154"/>
      <c r="EJ2098" s="154"/>
      <c r="EK2098" s="154"/>
      <c r="EL2098" s="154"/>
      <c r="EM2098" s="154"/>
      <c r="EN2098" s="154"/>
      <c r="EO2098" s="154"/>
      <c r="EP2098" s="154"/>
      <c r="EQ2098" s="154"/>
      <c r="ER2098" s="154"/>
      <c r="ES2098" s="154"/>
      <c r="ET2098" s="154"/>
      <c r="EU2098" s="154"/>
      <c r="EV2098" s="154"/>
    </row>
    <row r="2099" spans="32:152" ht="12.75">
      <c r="AF2099" s="154"/>
      <c r="AG2099" s="154"/>
      <c r="AH2099" s="154"/>
      <c r="AI2099" s="154"/>
      <c r="AJ2099" s="154"/>
      <c r="AK2099" s="154"/>
      <c r="AL2099" s="154"/>
      <c r="AM2099" s="154"/>
      <c r="AN2099" s="154"/>
      <c r="AO2099" s="154"/>
      <c r="AP2099" s="154"/>
      <c r="AQ2099" s="154"/>
      <c r="AR2099" s="154"/>
      <c r="AS2099" s="154"/>
      <c r="AT2099" s="154"/>
      <c r="AU2099" s="154"/>
      <c r="AV2099" s="154"/>
      <c r="AW2099" s="154"/>
      <c r="AX2099" s="154"/>
      <c r="AY2099" s="154"/>
      <c r="AZ2099" s="154"/>
      <c r="BA2099" s="154"/>
      <c r="BB2099" s="154"/>
      <c r="BC2099" s="154"/>
      <c r="BD2099" s="154"/>
      <c r="BE2099" s="154"/>
      <c r="BF2099" s="154"/>
      <c r="BG2099" s="154"/>
      <c r="BH2099" s="154"/>
      <c r="BI2099" s="154"/>
      <c r="BJ2099" s="154"/>
      <c r="BK2099" s="154"/>
      <c r="BL2099" s="154"/>
      <c r="BM2099" s="154"/>
      <c r="BN2099" s="154"/>
      <c r="BO2099" s="154"/>
      <c r="BP2099" s="154"/>
      <c r="BQ2099" s="154"/>
      <c r="BR2099" s="154"/>
      <c r="BS2099" s="154"/>
      <c r="BT2099" s="154"/>
      <c r="BU2099" s="154"/>
      <c r="BV2099" s="154"/>
      <c r="BW2099" s="154"/>
      <c r="BX2099" s="154"/>
      <c r="BY2099" s="154"/>
      <c r="BZ2099" s="154"/>
      <c r="CA2099" s="154"/>
      <c r="CB2099" s="154"/>
      <c r="CC2099" s="154"/>
      <c r="CD2099" s="154"/>
      <c r="CE2099" s="154"/>
      <c r="CF2099" s="154"/>
      <c r="CG2099" s="154"/>
      <c r="CH2099" s="154"/>
      <c r="CI2099" s="154"/>
      <c r="CJ2099" s="154"/>
      <c r="CK2099" s="154"/>
      <c r="CL2099" s="154"/>
      <c r="CM2099" s="154"/>
      <c r="CN2099" s="154"/>
      <c r="CO2099" s="154"/>
      <c r="CP2099" s="154"/>
      <c r="CQ2099" s="154"/>
      <c r="CR2099" s="154"/>
      <c r="CS2099" s="154"/>
      <c r="CT2099" s="154"/>
      <c r="CU2099" s="154"/>
      <c r="CV2099" s="154"/>
      <c r="CW2099" s="154"/>
      <c r="CX2099" s="154"/>
      <c r="CY2099" s="154"/>
      <c r="CZ2099" s="154"/>
      <c r="DA2099" s="154"/>
      <c r="DB2099" s="154"/>
      <c r="DC2099" s="154"/>
      <c r="DD2099" s="154"/>
      <c r="DE2099" s="154"/>
      <c r="DF2099" s="154"/>
      <c r="DG2099" s="154"/>
      <c r="DH2099" s="154"/>
      <c r="DI2099" s="154"/>
      <c r="DJ2099" s="154"/>
      <c r="DK2099" s="154"/>
      <c r="DL2099" s="154"/>
      <c r="DM2099" s="154"/>
      <c r="DN2099" s="154"/>
      <c r="DO2099" s="154"/>
      <c r="DP2099" s="154"/>
      <c r="DQ2099" s="154"/>
      <c r="DR2099" s="154"/>
      <c r="DS2099" s="154"/>
      <c r="DT2099" s="154"/>
      <c r="DU2099" s="154"/>
      <c r="DV2099" s="154"/>
      <c r="DW2099" s="154"/>
      <c r="DX2099" s="154"/>
      <c r="DY2099" s="154"/>
      <c r="DZ2099" s="154"/>
      <c r="EA2099" s="154"/>
      <c r="EB2099" s="154"/>
      <c r="EC2099" s="154"/>
      <c r="ED2099" s="154"/>
      <c r="EE2099" s="154"/>
      <c r="EF2099" s="154"/>
      <c r="EG2099" s="154"/>
      <c r="EH2099" s="154"/>
      <c r="EI2099" s="154"/>
      <c r="EJ2099" s="154"/>
      <c r="EK2099" s="154"/>
      <c r="EL2099" s="154"/>
      <c r="EM2099" s="154"/>
      <c r="EN2099" s="154"/>
      <c r="EO2099" s="154"/>
      <c r="EP2099" s="154"/>
      <c r="EQ2099" s="154"/>
      <c r="ER2099" s="154"/>
      <c r="ES2099" s="154"/>
      <c r="ET2099" s="154"/>
      <c r="EU2099" s="154"/>
      <c r="EV2099" s="154"/>
    </row>
    <row r="2100" spans="32:152" ht="12.75">
      <c r="AF2100" s="154"/>
      <c r="AG2100" s="154"/>
      <c r="AH2100" s="154"/>
      <c r="AI2100" s="154"/>
      <c r="AJ2100" s="154"/>
      <c r="AK2100" s="154"/>
      <c r="AL2100" s="154"/>
      <c r="AM2100" s="154"/>
      <c r="AN2100" s="154"/>
      <c r="AO2100" s="154"/>
      <c r="AP2100" s="154"/>
      <c r="AQ2100" s="154"/>
      <c r="AR2100" s="154"/>
      <c r="AS2100" s="154"/>
      <c r="AT2100" s="154"/>
      <c r="AU2100" s="154"/>
      <c r="AV2100" s="154"/>
      <c r="AW2100" s="154"/>
      <c r="AX2100" s="154"/>
      <c r="AY2100" s="154"/>
      <c r="AZ2100" s="154"/>
      <c r="BA2100" s="154"/>
      <c r="BB2100" s="154"/>
      <c r="BC2100" s="154"/>
      <c r="BD2100" s="154"/>
      <c r="BE2100" s="154"/>
      <c r="BF2100" s="154"/>
      <c r="BG2100" s="154"/>
      <c r="BH2100" s="154"/>
      <c r="BI2100" s="154"/>
      <c r="BJ2100" s="154"/>
      <c r="BK2100" s="154"/>
      <c r="BL2100" s="154"/>
      <c r="BM2100" s="154"/>
      <c r="BN2100" s="154"/>
      <c r="BO2100" s="154"/>
      <c r="BP2100" s="154"/>
      <c r="BQ2100" s="154"/>
      <c r="BR2100" s="154"/>
      <c r="BS2100" s="154"/>
      <c r="BT2100" s="154"/>
      <c r="BU2100" s="154"/>
      <c r="BV2100" s="154"/>
      <c r="BW2100" s="154"/>
      <c r="BX2100" s="154"/>
      <c r="BY2100" s="154"/>
      <c r="BZ2100" s="154"/>
      <c r="CA2100" s="154"/>
      <c r="CB2100" s="154"/>
      <c r="CC2100" s="154"/>
      <c r="CD2100" s="154"/>
      <c r="CE2100" s="154"/>
      <c r="CF2100" s="154"/>
      <c r="CG2100" s="154"/>
      <c r="CH2100" s="154"/>
      <c r="CI2100" s="154"/>
      <c r="CJ2100" s="154"/>
      <c r="CK2100" s="154"/>
      <c r="CL2100" s="154"/>
      <c r="CM2100" s="154"/>
      <c r="CN2100" s="154"/>
      <c r="CO2100" s="154"/>
      <c r="CP2100" s="154"/>
      <c r="CQ2100" s="154"/>
      <c r="CR2100" s="154"/>
      <c r="CS2100" s="154"/>
      <c r="CT2100" s="154"/>
      <c r="CU2100" s="154"/>
      <c r="CV2100" s="154"/>
      <c r="CW2100" s="154"/>
      <c r="CX2100" s="154"/>
      <c r="CY2100" s="154"/>
      <c r="CZ2100" s="154"/>
      <c r="DA2100" s="154"/>
      <c r="DB2100" s="154"/>
      <c r="DC2100" s="154"/>
      <c r="DD2100" s="154"/>
      <c r="DE2100" s="154"/>
      <c r="DF2100" s="154"/>
      <c r="DG2100" s="154"/>
      <c r="DH2100" s="154"/>
      <c r="DI2100" s="154"/>
      <c r="DJ2100" s="154"/>
      <c r="DK2100" s="154"/>
      <c r="DL2100" s="154"/>
      <c r="DM2100" s="154"/>
      <c r="DN2100" s="154"/>
      <c r="DO2100" s="154"/>
      <c r="DP2100" s="154"/>
      <c r="DQ2100" s="154"/>
      <c r="DR2100" s="154"/>
      <c r="DS2100" s="154"/>
      <c r="DT2100" s="154"/>
      <c r="DU2100" s="154"/>
      <c r="DV2100" s="154"/>
      <c r="DW2100" s="154"/>
      <c r="DX2100" s="154"/>
      <c r="DY2100" s="154"/>
      <c r="DZ2100" s="154"/>
      <c r="EA2100" s="154"/>
      <c r="EB2100" s="154"/>
      <c r="EC2100" s="154"/>
      <c r="ED2100" s="154"/>
      <c r="EE2100" s="154"/>
      <c r="EF2100" s="154"/>
      <c r="EG2100" s="154"/>
      <c r="EH2100" s="154"/>
      <c r="EI2100" s="154"/>
      <c r="EJ2100" s="154"/>
      <c r="EK2100" s="154"/>
      <c r="EL2100" s="154"/>
      <c r="EM2100" s="154"/>
      <c r="EN2100" s="154"/>
      <c r="EO2100" s="154"/>
      <c r="EP2100" s="154"/>
      <c r="EQ2100" s="154"/>
      <c r="ER2100" s="154"/>
      <c r="ES2100" s="154"/>
      <c r="ET2100" s="154"/>
      <c r="EU2100" s="154"/>
      <c r="EV2100" s="154"/>
    </row>
    <row r="2101" spans="32:152" ht="12.75">
      <c r="AF2101" s="154"/>
      <c r="AG2101" s="154"/>
      <c r="AH2101" s="154"/>
      <c r="AI2101" s="154"/>
      <c r="AJ2101" s="154"/>
      <c r="AK2101" s="154"/>
      <c r="AL2101" s="154"/>
      <c r="AM2101" s="154"/>
      <c r="AN2101" s="154"/>
      <c r="AO2101" s="154"/>
      <c r="AP2101" s="154"/>
      <c r="AQ2101" s="154"/>
      <c r="AR2101" s="154"/>
      <c r="AS2101" s="154"/>
      <c r="AT2101" s="154"/>
      <c r="AU2101" s="154"/>
      <c r="AV2101" s="154"/>
      <c r="AW2101" s="154"/>
      <c r="AX2101" s="154"/>
      <c r="AY2101" s="154"/>
      <c r="AZ2101" s="154"/>
      <c r="BA2101" s="154"/>
      <c r="BB2101" s="154"/>
      <c r="BC2101" s="154"/>
      <c r="BD2101" s="154"/>
      <c r="BE2101" s="154"/>
      <c r="BF2101" s="154"/>
      <c r="BG2101" s="154"/>
      <c r="BH2101" s="154"/>
      <c r="BI2101" s="154"/>
      <c r="BJ2101" s="154"/>
      <c r="BK2101" s="154"/>
      <c r="BL2101" s="154"/>
      <c r="BM2101" s="154"/>
      <c r="BN2101" s="154"/>
      <c r="BO2101" s="154"/>
      <c r="BP2101" s="154"/>
      <c r="BQ2101" s="154"/>
      <c r="BR2101" s="154"/>
      <c r="BS2101" s="154"/>
      <c r="BT2101" s="154"/>
      <c r="BU2101" s="154"/>
      <c r="BV2101" s="154"/>
      <c r="BW2101" s="154"/>
      <c r="BX2101" s="154"/>
      <c r="BY2101" s="154"/>
      <c r="BZ2101" s="154"/>
      <c r="CA2101" s="154"/>
      <c r="CB2101" s="154"/>
      <c r="CC2101" s="154"/>
      <c r="CD2101" s="154"/>
      <c r="CE2101" s="154"/>
      <c r="CF2101" s="154"/>
      <c r="CG2101" s="154"/>
      <c r="CH2101" s="154"/>
      <c r="CI2101" s="154"/>
      <c r="CJ2101" s="154"/>
      <c r="CK2101" s="154"/>
      <c r="CL2101" s="154"/>
      <c r="CM2101" s="154"/>
      <c r="CN2101" s="154"/>
      <c r="CO2101" s="154"/>
      <c r="CP2101" s="154"/>
      <c r="CQ2101" s="154"/>
      <c r="CR2101" s="154"/>
      <c r="CS2101" s="154"/>
      <c r="CT2101" s="154"/>
      <c r="CU2101" s="154"/>
      <c r="CV2101" s="154"/>
      <c r="CW2101" s="154"/>
      <c r="CX2101" s="154"/>
      <c r="CY2101" s="154"/>
      <c r="CZ2101" s="154"/>
      <c r="DA2101" s="154"/>
      <c r="DB2101" s="154"/>
      <c r="DC2101" s="154"/>
      <c r="DD2101" s="154"/>
      <c r="DE2101" s="154"/>
      <c r="DF2101" s="154"/>
      <c r="DG2101" s="154"/>
      <c r="DH2101" s="154"/>
      <c r="DI2101" s="154"/>
      <c r="DJ2101" s="154"/>
      <c r="DK2101" s="154"/>
      <c r="DL2101" s="154"/>
      <c r="DM2101" s="154"/>
      <c r="DN2101" s="154"/>
      <c r="DO2101" s="154"/>
      <c r="DP2101" s="154"/>
      <c r="DQ2101" s="154"/>
      <c r="DR2101" s="154"/>
      <c r="DS2101" s="154"/>
      <c r="DT2101" s="154"/>
      <c r="DU2101" s="154"/>
      <c r="DV2101" s="154"/>
      <c r="DW2101" s="154"/>
      <c r="DX2101" s="154"/>
      <c r="DY2101" s="154"/>
      <c r="DZ2101" s="154"/>
      <c r="EA2101" s="154"/>
      <c r="EB2101" s="154"/>
      <c r="EC2101" s="154"/>
      <c r="ED2101" s="154"/>
      <c r="EE2101" s="154"/>
      <c r="EF2101" s="154"/>
      <c r="EG2101" s="154"/>
      <c r="EH2101" s="154"/>
      <c r="EI2101" s="154"/>
      <c r="EJ2101" s="154"/>
      <c r="EK2101" s="154"/>
      <c r="EL2101" s="154"/>
      <c r="EM2101" s="154"/>
      <c r="EN2101" s="154"/>
      <c r="EO2101" s="154"/>
      <c r="EP2101" s="154"/>
      <c r="EQ2101" s="154"/>
      <c r="ER2101" s="154"/>
      <c r="ES2101" s="154"/>
      <c r="ET2101" s="154"/>
      <c r="EU2101" s="154"/>
      <c r="EV2101" s="154"/>
    </row>
    <row r="2102" spans="32:152" ht="12.75">
      <c r="AF2102" s="154"/>
      <c r="AG2102" s="154"/>
      <c r="AH2102" s="154"/>
      <c r="AI2102" s="154"/>
      <c r="AJ2102" s="154"/>
      <c r="AK2102" s="154"/>
      <c r="AL2102" s="154"/>
      <c r="AM2102" s="154"/>
      <c r="AN2102" s="154"/>
      <c r="AO2102" s="154"/>
      <c r="AP2102" s="154"/>
      <c r="AQ2102" s="154"/>
      <c r="AR2102" s="154"/>
      <c r="AS2102" s="154"/>
      <c r="AT2102" s="154"/>
      <c r="AU2102" s="154"/>
      <c r="AV2102" s="154"/>
      <c r="AW2102" s="154"/>
      <c r="AX2102" s="154"/>
      <c r="AY2102" s="154"/>
      <c r="AZ2102" s="154"/>
      <c r="BA2102" s="154"/>
      <c r="BB2102" s="154"/>
      <c r="BC2102" s="154"/>
      <c r="BD2102" s="154"/>
      <c r="BE2102" s="154"/>
      <c r="BF2102" s="154"/>
      <c r="BG2102" s="154"/>
      <c r="BH2102" s="154"/>
      <c r="BI2102" s="154"/>
      <c r="BJ2102" s="154"/>
      <c r="BK2102" s="154"/>
      <c r="BL2102" s="154"/>
      <c r="BM2102" s="154"/>
      <c r="BN2102" s="154"/>
      <c r="BO2102" s="154"/>
      <c r="BP2102" s="154"/>
      <c r="BQ2102" s="154"/>
      <c r="BR2102" s="154"/>
      <c r="BS2102" s="154"/>
      <c r="BT2102" s="154"/>
      <c r="BU2102" s="154"/>
      <c r="BV2102" s="154"/>
      <c r="BW2102" s="154"/>
      <c r="BX2102" s="154"/>
      <c r="BY2102" s="154"/>
      <c r="BZ2102" s="154"/>
      <c r="CA2102" s="154"/>
      <c r="CB2102" s="154"/>
      <c r="CC2102" s="154"/>
      <c r="CD2102" s="154"/>
      <c r="CE2102" s="154"/>
      <c r="CF2102" s="154"/>
      <c r="CG2102" s="154"/>
      <c r="CH2102" s="154"/>
      <c r="CI2102" s="154"/>
      <c r="CJ2102" s="154"/>
      <c r="CK2102" s="154"/>
      <c r="CL2102" s="154"/>
      <c r="CM2102" s="154"/>
      <c r="CN2102" s="154"/>
      <c r="CO2102" s="154"/>
      <c r="CP2102" s="154"/>
      <c r="CQ2102" s="154"/>
      <c r="CR2102" s="154"/>
      <c r="CS2102" s="154"/>
      <c r="CT2102" s="154"/>
      <c r="CU2102" s="154"/>
      <c r="CV2102" s="154"/>
      <c r="CW2102" s="154"/>
      <c r="CX2102" s="154"/>
      <c r="CY2102" s="154"/>
      <c r="CZ2102" s="154"/>
      <c r="DA2102" s="154"/>
      <c r="DB2102" s="154"/>
      <c r="DC2102" s="154"/>
      <c r="DD2102" s="154"/>
      <c r="DE2102" s="154"/>
      <c r="DF2102" s="154"/>
      <c r="DG2102" s="154"/>
      <c r="DH2102" s="154"/>
      <c r="DI2102" s="154"/>
      <c r="DJ2102" s="154"/>
      <c r="DK2102" s="154"/>
      <c r="DL2102" s="154"/>
      <c r="DM2102" s="154"/>
      <c r="DN2102" s="154"/>
      <c r="DO2102" s="154"/>
      <c r="DP2102" s="154"/>
      <c r="DQ2102" s="154"/>
      <c r="DR2102" s="154"/>
      <c r="DS2102" s="154"/>
      <c r="DT2102" s="154"/>
      <c r="DU2102" s="154"/>
      <c r="DV2102" s="154"/>
      <c r="DW2102" s="154"/>
      <c r="DX2102" s="154"/>
      <c r="DY2102" s="154"/>
      <c r="DZ2102" s="154"/>
      <c r="EA2102" s="154"/>
      <c r="EB2102" s="154"/>
      <c r="EC2102" s="154"/>
      <c r="ED2102" s="154"/>
      <c r="EE2102" s="154"/>
      <c r="EF2102" s="154"/>
      <c r="EG2102" s="154"/>
      <c r="EH2102" s="154"/>
      <c r="EI2102" s="154"/>
      <c r="EJ2102" s="154"/>
      <c r="EK2102" s="154"/>
      <c r="EL2102" s="154"/>
      <c r="EM2102" s="154"/>
      <c r="EN2102" s="154"/>
      <c r="EO2102" s="154"/>
      <c r="EP2102" s="154"/>
      <c r="EQ2102" s="154"/>
      <c r="ER2102" s="154"/>
      <c r="ES2102" s="154"/>
      <c r="ET2102" s="154"/>
      <c r="EU2102" s="154"/>
      <c r="EV2102" s="154"/>
    </row>
    <row r="2103" spans="32:152" ht="12.75">
      <c r="AF2103" s="154"/>
      <c r="AG2103" s="154"/>
      <c r="AH2103" s="154"/>
      <c r="AI2103" s="154"/>
      <c r="AJ2103" s="154"/>
      <c r="AK2103" s="154"/>
      <c r="AL2103" s="154"/>
      <c r="AM2103" s="154"/>
      <c r="AN2103" s="154"/>
      <c r="AO2103" s="154"/>
      <c r="AP2103" s="154"/>
      <c r="AQ2103" s="154"/>
      <c r="AR2103" s="154"/>
      <c r="AS2103" s="154"/>
      <c r="AT2103" s="154"/>
      <c r="AU2103" s="154"/>
      <c r="AV2103" s="154"/>
      <c r="AW2103" s="154"/>
      <c r="AX2103" s="154"/>
      <c r="AY2103" s="154"/>
      <c r="AZ2103" s="154"/>
      <c r="BA2103" s="154"/>
      <c r="BB2103" s="154"/>
      <c r="BC2103" s="154"/>
      <c r="BD2103" s="154"/>
      <c r="BE2103" s="154"/>
      <c r="BF2103" s="154"/>
      <c r="BG2103" s="154"/>
      <c r="BH2103" s="154"/>
      <c r="BI2103" s="154"/>
      <c r="BJ2103" s="154"/>
      <c r="BK2103" s="154"/>
      <c r="BL2103" s="154"/>
      <c r="BM2103" s="154"/>
      <c r="BN2103" s="154"/>
      <c r="BO2103" s="154"/>
      <c r="BP2103" s="154"/>
      <c r="BQ2103" s="154"/>
      <c r="BR2103" s="154"/>
      <c r="BS2103" s="154"/>
      <c r="BT2103" s="154"/>
      <c r="BU2103" s="154"/>
      <c r="BV2103" s="154"/>
      <c r="BW2103" s="154"/>
      <c r="BX2103" s="154"/>
      <c r="BY2103" s="154"/>
      <c r="BZ2103" s="154"/>
      <c r="CA2103" s="154"/>
      <c r="CB2103" s="154"/>
      <c r="CC2103" s="154"/>
      <c r="CD2103" s="154"/>
      <c r="CE2103" s="154"/>
      <c r="CF2103" s="154"/>
      <c r="CG2103" s="154"/>
      <c r="CH2103" s="154"/>
      <c r="CI2103" s="154"/>
      <c r="CJ2103" s="154"/>
      <c r="CK2103" s="154"/>
      <c r="CL2103" s="154"/>
      <c r="CM2103" s="154"/>
      <c r="CN2103" s="154"/>
      <c r="CO2103" s="154"/>
      <c r="CP2103" s="154"/>
      <c r="CQ2103" s="154"/>
      <c r="CR2103" s="154"/>
      <c r="CS2103" s="154"/>
      <c r="CT2103" s="154"/>
      <c r="CU2103" s="154"/>
      <c r="CV2103" s="154"/>
      <c r="CW2103" s="154"/>
      <c r="CX2103" s="154"/>
      <c r="CY2103" s="154"/>
      <c r="CZ2103" s="154"/>
      <c r="DA2103" s="154"/>
      <c r="DB2103" s="154"/>
      <c r="DC2103" s="154"/>
      <c r="DD2103" s="154"/>
      <c r="DE2103" s="154"/>
      <c r="DF2103" s="154"/>
      <c r="DG2103" s="154"/>
      <c r="DH2103" s="154"/>
      <c r="DI2103" s="154"/>
      <c r="DJ2103" s="154"/>
      <c r="DK2103" s="154"/>
      <c r="DL2103" s="154"/>
      <c r="DM2103" s="154"/>
      <c r="DN2103" s="154"/>
      <c r="DO2103" s="154"/>
      <c r="DP2103" s="154"/>
      <c r="DQ2103" s="154"/>
      <c r="DR2103" s="154"/>
      <c r="DS2103" s="154"/>
      <c r="DT2103" s="154"/>
      <c r="DU2103" s="154"/>
      <c r="DV2103" s="154"/>
      <c r="DW2103" s="154"/>
      <c r="DX2103" s="154"/>
      <c r="DY2103" s="154"/>
      <c r="DZ2103" s="154"/>
      <c r="EA2103" s="154"/>
      <c r="EB2103" s="154"/>
      <c r="EC2103" s="154"/>
      <c r="ED2103" s="154"/>
      <c r="EE2103" s="154"/>
      <c r="EF2103" s="154"/>
      <c r="EG2103" s="154"/>
      <c r="EH2103" s="154"/>
      <c r="EI2103" s="154"/>
      <c r="EJ2103" s="154"/>
      <c r="EK2103" s="154"/>
      <c r="EL2103" s="154"/>
      <c r="EM2103" s="154"/>
      <c r="EN2103" s="154"/>
      <c r="EO2103" s="154"/>
      <c r="EP2103" s="154"/>
      <c r="EQ2103" s="154"/>
      <c r="ER2103" s="154"/>
      <c r="ES2103" s="154"/>
      <c r="ET2103" s="154"/>
      <c r="EU2103" s="154"/>
      <c r="EV2103" s="154"/>
    </row>
    <row r="2104" spans="32:152" ht="12.75">
      <c r="AF2104" s="154"/>
      <c r="AG2104" s="154"/>
      <c r="AH2104" s="154"/>
      <c r="AI2104" s="154"/>
      <c r="AJ2104" s="154"/>
      <c r="AK2104" s="154"/>
      <c r="AL2104" s="154"/>
      <c r="AM2104" s="154"/>
      <c r="AN2104" s="154"/>
      <c r="AO2104" s="154"/>
      <c r="AP2104" s="154"/>
      <c r="AQ2104" s="154"/>
      <c r="AR2104" s="154"/>
      <c r="AS2104" s="154"/>
      <c r="AT2104" s="154"/>
      <c r="AU2104" s="154"/>
      <c r="AV2104" s="154"/>
      <c r="AW2104" s="154"/>
      <c r="AX2104" s="154"/>
      <c r="AY2104" s="154"/>
      <c r="AZ2104" s="154"/>
      <c r="BA2104" s="154"/>
      <c r="BB2104" s="154"/>
      <c r="BC2104" s="154"/>
      <c r="BD2104" s="154"/>
      <c r="BE2104" s="154"/>
      <c r="BF2104" s="154"/>
      <c r="BG2104" s="154"/>
      <c r="BH2104" s="154"/>
      <c r="BI2104" s="154"/>
      <c r="BJ2104" s="154"/>
      <c r="BK2104" s="154"/>
      <c r="BL2104" s="154"/>
      <c r="BM2104" s="154"/>
      <c r="BN2104" s="154"/>
      <c r="BO2104" s="154"/>
      <c r="BP2104" s="154"/>
      <c r="BQ2104" s="154"/>
      <c r="BR2104" s="154"/>
      <c r="BS2104" s="154"/>
      <c r="BT2104" s="154"/>
      <c r="BU2104" s="154"/>
      <c r="BV2104" s="154"/>
      <c r="BW2104" s="154"/>
      <c r="BX2104" s="154"/>
      <c r="BY2104" s="154"/>
      <c r="BZ2104" s="154"/>
      <c r="CA2104" s="154"/>
      <c r="CB2104" s="154"/>
      <c r="CC2104" s="154"/>
      <c r="CD2104" s="154"/>
      <c r="CE2104" s="154"/>
      <c r="CF2104" s="154"/>
      <c r="CG2104" s="154"/>
      <c r="CH2104" s="154"/>
      <c r="CI2104" s="154"/>
      <c r="CJ2104" s="154"/>
      <c r="CK2104" s="154"/>
      <c r="CL2104" s="154"/>
      <c r="CM2104" s="154"/>
      <c r="CN2104" s="154"/>
      <c r="CO2104" s="154"/>
      <c r="CP2104" s="154"/>
      <c r="CQ2104" s="154"/>
      <c r="CR2104" s="154"/>
      <c r="CS2104" s="154"/>
      <c r="CT2104" s="154"/>
      <c r="CU2104" s="154"/>
      <c r="CV2104" s="154"/>
      <c r="CW2104" s="154"/>
      <c r="CX2104" s="154"/>
      <c r="CY2104" s="154"/>
      <c r="CZ2104" s="154"/>
      <c r="DA2104" s="154"/>
      <c r="DB2104" s="154"/>
      <c r="DC2104" s="154"/>
      <c r="DD2104" s="154"/>
      <c r="DE2104" s="154"/>
      <c r="DF2104" s="154"/>
      <c r="DG2104" s="154"/>
      <c r="DH2104" s="154"/>
      <c r="DI2104" s="154"/>
      <c r="DJ2104" s="154"/>
      <c r="DK2104" s="154"/>
      <c r="DL2104" s="154"/>
      <c r="DM2104" s="154"/>
      <c r="DN2104" s="154"/>
      <c r="DO2104" s="154"/>
      <c r="DP2104" s="154"/>
      <c r="DQ2104" s="154"/>
      <c r="DR2104" s="154"/>
      <c r="DS2104" s="154"/>
      <c r="DT2104" s="154"/>
      <c r="DU2104" s="154"/>
      <c r="DV2104" s="154"/>
      <c r="DW2104" s="154"/>
      <c r="DX2104" s="154"/>
      <c r="DY2104" s="154"/>
      <c r="DZ2104" s="154"/>
      <c r="EA2104" s="154"/>
      <c r="EB2104" s="154"/>
      <c r="EC2104" s="154"/>
      <c r="ED2104" s="154"/>
      <c r="EE2104" s="154"/>
      <c r="EF2104" s="154"/>
      <c r="EG2104" s="154"/>
      <c r="EH2104" s="154"/>
      <c r="EI2104" s="154"/>
      <c r="EJ2104" s="154"/>
      <c r="EK2104" s="154"/>
      <c r="EL2104" s="154"/>
      <c r="EM2104" s="154"/>
      <c r="EN2104" s="154"/>
      <c r="EO2104" s="154"/>
      <c r="EP2104" s="154"/>
      <c r="EQ2104" s="154"/>
      <c r="ER2104" s="154"/>
      <c r="ES2104" s="154"/>
      <c r="ET2104" s="154"/>
      <c r="EU2104" s="154"/>
      <c r="EV2104" s="154"/>
    </row>
    <row r="2105" spans="32:152" ht="12.75">
      <c r="AF2105" s="154"/>
      <c r="AG2105" s="154"/>
      <c r="AH2105" s="154"/>
      <c r="AI2105" s="154"/>
      <c r="AJ2105" s="154"/>
      <c r="AK2105" s="154"/>
      <c r="AL2105" s="154"/>
      <c r="AM2105" s="154"/>
      <c r="AN2105" s="154"/>
      <c r="AO2105" s="154"/>
      <c r="AP2105" s="154"/>
      <c r="AQ2105" s="154"/>
      <c r="AR2105" s="154"/>
      <c r="AS2105" s="154"/>
      <c r="AT2105" s="154"/>
      <c r="AU2105" s="154"/>
      <c r="AV2105" s="154"/>
      <c r="AW2105" s="154"/>
      <c r="AX2105" s="154"/>
      <c r="AY2105" s="154"/>
      <c r="AZ2105" s="154"/>
      <c r="BA2105" s="154"/>
      <c r="BB2105" s="154"/>
      <c r="BC2105" s="154"/>
      <c r="BD2105" s="154"/>
      <c r="BE2105" s="154"/>
      <c r="BF2105" s="154"/>
      <c r="BG2105" s="154"/>
      <c r="BH2105" s="154"/>
      <c r="BI2105" s="154"/>
      <c r="BJ2105" s="154"/>
      <c r="BK2105" s="154"/>
      <c r="BL2105" s="154"/>
      <c r="BM2105" s="154"/>
      <c r="BN2105" s="154"/>
      <c r="BO2105" s="154"/>
      <c r="BP2105" s="154"/>
      <c r="BQ2105" s="154"/>
      <c r="BR2105" s="154"/>
      <c r="BS2105" s="154"/>
      <c r="BT2105" s="154"/>
      <c r="BU2105" s="154"/>
      <c r="BV2105" s="154"/>
      <c r="BW2105" s="154"/>
      <c r="BX2105" s="154"/>
      <c r="BY2105" s="154"/>
      <c r="BZ2105" s="154"/>
      <c r="CA2105" s="154"/>
      <c r="CB2105" s="154"/>
      <c r="CC2105" s="154"/>
      <c r="CD2105" s="154"/>
      <c r="CE2105" s="154"/>
      <c r="CF2105" s="154"/>
      <c r="CG2105" s="154"/>
      <c r="CH2105" s="154"/>
      <c r="CI2105" s="154"/>
      <c r="CJ2105" s="154"/>
      <c r="CK2105" s="154"/>
      <c r="CL2105" s="154"/>
      <c r="CM2105" s="154"/>
      <c r="CN2105" s="154"/>
      <c r="CO2105" s="154"/>
      <c r="CP2105" s="154"/>
      <c r="CQ2105" s="154"/>
      <c r="CR2105" s="154"/>
      <c r="CS2105" s="154"/>
      <c r="CT2105" s="154"/>
      <c r="CU2105" s="154"/>
      <c r="CV2105" s="154"/>
      <c r="CW2105" s="154"/>
      <c r="CX2105" s="154"/>
      <c r="CY2105" s="154"/>
      <c r="CZ2105" s="154"/>
      <c r="DA2105" s="154"/>
      <c r="DB2105" s="154"/>
      <c r="DC2105" s="154"/>
      <c r="DD2105" s="154"/>
      <c r="DE2105" s="154"/>
      <c r="DF2105" s="154"/>
      <c r="DG2105" s="154"/>
      <c r="DH2105" s="154"/>
      <c r="DI2105" s="154"/>
      <c r="DJ2105" s="154"/>
      <c r="DK2105" s="154"/>
      <c r="DL2105" s="154"/>
      <c r="DM2105" s="154"/>
      <c r="DN2105" s="154"/>
      <c r="DO2105" s="154"/>
      <c r="DP2105" s="154"/>
      <c r="DQ2105" s="154"/>
      <c r="DR2105" s="154"/>
      <c r="DS2105" s="154"/>
      <c r="DT2105" s="154"/>
      <c r="DU2105" s="154"/>
      <c r="DV2105" s="154"/>
      <c r="DW2105" s="154"/>
      <c r="DX2105" s="154"/>
      <c r="DY2105" s="154"/>
      <c r="DZ2105" s="154"/>
      <c r="EA2105" s="154"/>
      <c r="EB2105" s="154"/>
      <c r="EC2105" s="154"/>
      <c r="ED2105" s="154"/>
      <c r="EE2105" s="154"/>
      <c r="EF2105" s="154"/>
      <c r="EG2105" s="154"/>
      <c r="EH2105" s="154"/>
      <c r="EI2105" s="154"/>
      <c r="EJ2105" s="154"/>
      <c r="EK2105" s="154"/>
      <c r="EL2105" s="154"/>
      <c r="EM2105" s="154"/>
      <c r="EN2105" s="154"/>
      <c r="EO2105" s="154"/>
      <c r="EP2105" s="154"/>
      <c r="EQ2105" s="154"/>
      <c r="ER2105" s="154"/>
      <c r="ES2105" s="154"/>
      <c r="ET2105" s="154"/>
      <c r="EU2105" s="154"/>
      <c r="EV2105" s="154"/>
    </row>
    <row r="2106" spans="32:152" ht="12.75">
      <c r="AF2106" s="154"/>
      <c r="AG2106" s="154"/>
      <c r="AH2106" s="154"/>
      <c r="AI2106" s="154"/>
      <c r="AJ2106" s="154"/>
      <c r="AK2106" s="154"/>
      <c r="AL2106" s="154"/>
      <c r="AM2106" s="154"/>
      <c r="AN2106" s="154"/>
      <c r="AO2106" s="154"/>
      <c r="AP2106" s="154"/>
      <c r="AQ2106" s="154"/>
      <c r="AR2106" s="154"/>
      <c r="AS2106" s="154"/>
      <c r="AT2106" s="154"/>
      <c r="AU2106" s="154"/>
      <c r="AV2106" s="154"/>
      <c r="AW2106" s="154"/>
      <c r="AX2106" s="154"/>
      <c r="AY2106" s="154"/>
      <c r="AZ2106" s="154"/>
      <c r="BA2106" s="154"/>
      <c r="BB2106" s="154"/>
      <c r="BC2106" s="154"/>
      <c r="BD2106" s="154"/>
      <c r="BE2106" s="154"/>
      <c r="BF2106" s="154"/>
      <c r="BG2106" s="154"/>
      <c r="BH2106" s="154"/>
      <c r="BI2106" s="154"/>
      <c r="BJ2106" s="154"/>
      <c r="BK2106" s="154"/>
      <c r="BL2106" s="154"/>
      <c r="BM2106" s="154"/>
      <c r="BN2106" s="154"/>
      <c r="BO2106" s="154"/>
      <c r="BP2106" s="154"/>
      <c r="BQ2106" s="154"/>
      <c r="BR2106" s="154"/>
      <c r="BS2106" s="154"/>
      <c r="BT2106" s="154"/>
      <c r="BU2106" s="154"/>
      <c r="BV2106" s="154"/>
      <c r="BW2106" s="154"/>
      <c r="BX2106" s="154"/>
      <c r="BY2106" s="154"/>
      <c r="BZ2106" s="154"/>
      <c r="CA2106" s="154"/>
      <c r="CB2106" s="154"/>
      <c r="CC2106" s="154"/>
      <c r="CD2106" s="154"/>
      <c r="CE2106" s="154"/>
      <c r="CF2106" s="154"/>
      <c r="CG2106" s="154"/>
      <c r="CH2106" s="154"/>
      <c r="CI2106" s="154"/>
      <c r="CJ2106" s="154"/>
      <c r="CK2106" s="154"/>
      <c r="CL2106" s="154"/>
      <c r="CM2106" s="154"/>
      <c r="CN2106" s="154"/>
      <c r="CO2106" s="154"/>
      <c r="CP2106" s="154"/>
      <c r="CQ2106" s="154"/>
      <c r="CR2106" s="154"/>
      <c r="CS2106" s="154"/>
      <c r="CT2106" s="154"/>
      <c r="CU2106" s="154"/>
      <c r="CV2106" s="154"/>
      <c r="CW2106" s="154"/>
      <c r="CX2106" s="154"/>
      <c r="CY2106" s="154"/>
      <c r="CZ2106" s="154"/>
      <c r="DA2106" s="154"/>
      <c r="DB2106" s="154"/>
      <c r="DC2106" s="154"/>
      <c r="DD2106" s="154"/>
      <c r="DE2106" s="154"/>
      <c r="DF2106" s="154"/>
      <c r="DG2106" s="154"/>
      <c r="DH2106" s="154"/>
      <c r="DI2106" s="154"/>
      <c r="DJ2106" s="154"/>
      <c r="DK2106" s="154"/>
      <c r="DL2106" s="154"/>
      <c r="DM2106" s="154"/>
      <c r="DN2106" s="154"/>
      <c r="DO2106" s="154"/>
      <c r="DP2106" s="154"/>
      <c r="DQ2106" s="154"/>
      <c r="DR2106" s="154"/>
      <c r="DS2106" s="154"/>
      <c r="DT2106" s="154"/>
      <c r="DU2106" s="154"/>
      <c r="DV2106" s="154"/>
      <c r="DW2106" s="154"/>
      <c r="DX2106" s="154"/>
      <c r="DY2106" s="154"/>
      <c r="DZ2106" s="154"/>
      <c r="EA2106" s="154"/>
      <c r="EB2106" s="154"/>
      <c r="EC2106" s="154"/>
      <c r="ED2106" s="154"/>
      <c r="EE2106" s="154"/>
      <c r="EF2106" s="154"/>
      <c r="EG2106" s="154"/>
      <c r="EH2106" s="154"/>
      <c r="EI2106" s="154"/>
      <c r="EJ2106" s="154"/>
      <c r="EK2106" s="154"/>
      <c r="EL2106" s="154"/>
      <c r="EM2106" s="154"/>
      <c r="EN2106" s="154"/>
      <c r="EO2106" s="154"/>
      <c r="EP2106" s="154"/>
      <c r="EQ2106" s="154"/>
      <c r="ER2106" s="154"/>
      <c r="ES2106" s="154"/>
      <c r="ET2106" s="154"/>
      <c r="EU2106" s="154"/>
      <c r="EV2106" s="154"/>
    </row>
    <row r="2107" spans="32:152" ht="12.75">
      <c r="AF2107" s="154"/>
      <c r="AG2107" s="154"/>
      <c r="AH2107" s="154"/>
      <c r="AI2107" s="154"/>
      <c r="AJ2107" s="154"/>
      <c r="AK2107" s="154"/>
      <c r="AL2107" s="154"/>
      <c r="AM2107" s="154"/>
      <c r="AN2107" s="154"/>
      <c r="AO2107" s="154"/>
      <c r="AP2107" s="154"/>
      <c r="AQ2107" s="154"/>
      <c r="AR2107" s="154"/>
      <c r="AS2107" s="154"/>
      <c r="AT2107" s="154"/>
      <c r="AU2107" s="154"/>
      <c r="AV2107" s="154"/>
      <c r="AW2107" s="154"/>
      <c r="AX2107" s="154"/>
      <c r="AY2107" s="154"/>
      <c r="AZ2107" s="154"/>
      <c r="BA2107" s="154"/>
      <c r="BB2107" s="154"/>
      <c r="BC2107" s="154"/>
      <c r="BD2107" s="154"/>
      <c r="BE2107" s="154"/>
      <c r="BF2107" s="154"/>
      <c r="BG2107" s="154"/>
      <c r="BH2107" s="154"/>
      <c r="BI2107" s="154"/>
      <c r="BJ2107" s="154"/>
      <c r="BK2107" s="154"/>
      <c r="BL2107" s="154"/>
      <c r="BM2107" s="154"/>
      <c r="BN2107" s="154"/>
      <c r="BO2107" s="154"/>
      <c r="BP2107" s="154"/>
      <c r="BQ2107" s="154"/>
      <c r="BR2107" s="154"/>
      <c r="BS2107" s="154"/>
      <c r="BT2107" s="154"/>
      <c r="BU2107" s="154"/>
      <c r="BV2107" s="154"/>
      <c r="BW2107" s="154"/>
      <c r="BX2107" s="154"/>
      <c r="BY2107" s="154"/>
      <c r="BZ2107" s="154"/>
      <c r="CA2107" s="154"/>
      <c r="CB2107" s="154"/>
      <c r="CC2107" s="154"/>
      <c r="CD2107" s="154"/>
      <c r="CE2107" s="154"/>
      <c r="CF2107" s="154"/>
      <c r="CG2107" s="154"/>
      <c r="CH2107" s="154"/>
      <c r="CI2107" s="154"/>
      <c r="CJ2107" s="154"/>
      <c r="CK2107" s="154"/>
      <c r="CL2107" s="154"/>
      <c r="CM2107" s="154"/>
      <c r="CN2107" s="154"/>
      <c r="CO2107" s="154"/>
      <c r="CP2107" s="154"/>
      <c r="CQ2107" s="154"/>
      <c r="CR2107" s="154"/>
      <c r="CS2107" s="154"/>
      <c r="CT2107" s="154"/>
      <c r="CU2107" s="154"/>
      <c r="CV2107" s="154"/>
      <c r="CW2107" s="154"/>
      <c r="CX2107" s="154"/>
      <c r="CY2107" s="154"/>
      <c r="CZ2107" s="154"/>
      <c r="DA2107" s="154"/>
      <c r="DB2107" s="154"/>
      <c r="DC2107" s="154"/>
      <c r="DD2107" s="154"/>
      <c r="DE2107" s="154"/>
      <c r="DF2107" s="154"/>
      <c r="DG2107" s="154"/>
      <c r="DH2107" s="154"/>
      <c r="DI2107" s="154"/>
      <c r="DJ2107" s="154"/>
      <c r="DK2107" s="154"/>
      <c r="DL2107" s="154"/>
      <c r="DM2107" s="154"/>
      <c r="DN2107" s="154"/>
      <c r="DO2107" s="154"/>
      <c r="DP2107" s="154"/>
      <c r="DQ2107" s="154"/>
      <c r="DR2107" s="154"/>
      <c r="DS2107" s="154"/>
      <c r="DT2107" s="154"/>
      <c r="DU2107" s="154"/>
      <c r="DV2107" s="154"/>
      <c r="DW2107" s="154"/>
      <c r="DX2107" s="154"/>
      <c r="DY2107" s="154"/>
      <c r="DZ2107" s="154"/>
      <c r="EA2107" s="154"/>
      <c r="EB2107" s="154"/>
      <c r="EC2107" s="154"/>
      <c r="ED2107" s="154"/>
      <c r="EE2107" s="154"/>
      <c r="EF2107" s="154"/>
      <c r="EG2107" s="154"/>
      <c r="EH2107" s="154"/>
      <c r="EI2107" s="154"/>
      <c r="EJ2107" s="154"/>
      <c r="EK2107" s="154"/>
      <c r="EL2107" s="154"/>
      <c r="EM2107" s="154"/>
      <c r="EN2107" s="154"/>
      <c r="EO2107" s="154"/>
      <c r="EP2107" s="154"/>
      <c r="EQ2107" s="154"/>
      <c r="ER2107" s="154"/>
      <c r="ES2107" s="154"/>
      <c r="ET2107" s="154"/>
      <c r="EU2107" s="154"/>
      <c r="EV2107" s="154"/>
    </row>
    <row r="2108" spans="32:152" ht="12.75">
      <c r="AF2108" s="154"/>
      <c r="AG2108" s="154"/>
      <c r="AH2108" s="154"/>
      <c r="AI2108" s="154"/>
      <c r="AJ2108" s="154"/>
      <c r="AK2108" s="154"/>
      <c r="AL2108" s="154"/>
      <c r="AM2108" s="154"/>
      <c r="AN2108" s="154"/>
      <c r="AO2108" s="154"/>
      <c r="AP2108" s="154"/>
      <c r="AQ2108" s="154"/>
      <c r="AR2108" s="154"/>
      <c r="AS2108" s="154"/>
      <c r="AT2108" s="154"/>
      <c r="AU2108" s="154"/>
      <c r="AV2108" s="154"/>
      <c r="AW2108" s="154"/>
      <c r="AX2108" s="154"/>
      <c r="AY2108" s="154"/>
      <c r="AZ2108" s="154"/>
      <c r="BA2108" s="154"/>
      <c r="BB2108" s="154"/>
      <c r="BC2108" s="154"/>
      <c r="BD2108" s="154"/>
      <c r="BE2108" s="154"/>
      <c r="BF2108" s="154"/>
      <c r="BG2108" s="154"/>
      <c r="BH2108" s="154"/>
      <c r="BI2108" s="154"/>
      <c r="BJ2108" s="154"/>
      <c r="BK2108" s="154"/>
      <c r="BL2108" s="154"/>
      <c r="BM2108" s="154"/>
      <c r="BN2108" s="154"/>
      <c r="BO2108" s="154"/>
      <c r="BP2108" s="154"/>
      <c r="BQ2108" s="154"/>
      <c r="BR2108" s="154"/>
      <c r="BS2108" s="154"/>
      <c r="BT2108" s="154"/>
      <c r="BU2108" s="154"/>
      <c r="BV2108" s="154"/>
      <c r="BW2108" s="154"/>
      <c r="BX2108" s="154"/>
      <c r="BY2108" s="154"/>
      <c r="BZ2108" s="154"/>
      <c r="CA2108" s="154"/>
      <c r="CB2108" s="154"/>
      <c r="CC2108" s="154"/>
      <c r="CD2108" s="154"/>
      <c r="CE2108" s="154"/>
      <c r="CF2108" s="154"/>
      <c r="CG2108" s="154"/>
      <c r="CH2108" s="154"/>
      <c r="CI2108" s="154"/>
      <c r="CJ2108" s="154"/>
      <c r="CK2108" s="154"/>
      <c r="CL2108" s="154"/>
      <c r="CM2108" s="154"/>
      <c r="CN2108" s="154"/>
      <c r="CO2108" s="154"/>
      <c r="CP2108" s="154"/>
      <c r="CQ2108" s="154"/>
      <c r="CR2108" s="154"/>
      <c r="CS2108" s="154"/>
      <c r="CT2108" s="154"/>
      <c r="CU2108" s="154"/>
      <c r="CV2108" s="154"/>
      <c r="CW2108" s="154"/>
      <c r="CX2108" s="154"/>
      <c r="CY2108" s="154"/>
      <c r="CZ2108" s="154"/>
      <c r="DA2108" s="154"/>
      <c r="DB2108" s="154"/>
      <c r="DC2108" s="154"/>
      <c r="DD2108" s="154"/>
      <c r="DE2108" s="154"/>
      <c r="DF2108" s="154"/>
      <c r="DG2108" s="154"/>
      <c r="DH2108" s="154"/>
      <c r="DI2108" s="154"/>
      <c r="DJ2108" s="154"/>
      <c r="DK2108" s="154"/>
      <c r="DL2108" s="154"/>
      <c r="DM2108" s="154"/>
      <c r="DN2108" s="154"/>
      <c r="DO2108" s="154"/>
      <c r="DP2108" s="154"/>
      <c r="DQ2108" s="154"/>
      <c r="DR2108" s="154"/>
      <c r="DS2108" s="154"/>
      <c r="DT2108" s="154"/>
      <c r="DU2108" s="154"/>
      <c r="DV2108" s="154"/>
      <c r="DW2108" s="154"/>
      <c r="DX2108" s="154"/>
      <c r="DY2108" s="154"/>
      <c r="DZ2108" s="154"/>
      <c r="EA2108" s="154"/>
      <c r="EB2108" s="154"/>
      <c r="EC2108" s="154"/>
      <c r="ED2108" s="154"/>
      <c r="EE2108" s="154"/>
      <c r="EF2108" s="154"/>
      <c r="EG2108" s="154"/>
      <c r="EH2108" s="154"/>
      <c r="EI2108" s="154"/>
      <c r="EJ2108" s="154"/>
      <c r="EK2108" s="154"/>
      <c r="EL2108" s="154"/>
      <c r="EM2108" s="154"/>
      <c r="EN2108" s="154"/>
      <c r="EO2108" s="154"/>
      <c r="EP2108" s="154"/>
      <c r="EQ2108" s="154"/>
      <c r="ER2108" s="154"/>
      <c r="ES2108" s="154"/>
      <c r="ET2108" s="154"/>
      <c r="EU2108" s="154"/>
      <c r="EV2108" s="154"/>
    </row>
    <row r="2109" spans="32:152" ht="12.75">
      <c r="AF2109" s="154"/>
      <c r="AG2109" s="154"/>
      <c r="AH2109" s="154"/>
      <c r="AI2109" s="154"/>
      <c r="AJ2109" s="154"/>
      <c r="AK2109" s="154"/>
      <c r="AL2109" s="154"/>
      <c r="AM2109" s="154"/>
      <c r="AN2109" s="154"/>
      <c r="AO2109" s="154"/>
      <c r="AP2109" s="154"/>
      <c r="AQ2109" s="154"/>
      <c r="AR2109" s="154"/>
      <c r="AS2109" s="154"/>
      <c r="AT2109" s="154"/>
      <c r="AU2109" s="154"/>
      <c r="AV2109" s="154"/>
      <c r="AW2109" s="154"/>
      <c r="AX2109" s="154"/>
      <c r="AY2109" s="154"/>
      <c r="AZ2109" s="154"/>
      <c r="BA2109" s="154"/>
      <c r="BB2109" s="154"/>
      <c r="BC2109" s="154"/>
      <c r="BD2109" s="154"/>
      <c r="BE2109" s="154"/>
      <c r="BF2109" s="154"/>
      <c r="BG2109" s="154"/>
      <c r="BH2109" s="154"/>
      <c r="BI2109" s="154"/>
      <c r="BJ2109" s="154"/>
      <c r="BK2109" s="154"/>
      <c r="BL2109" s="154"/>
      <c r="BM2109" s="154"/>
      <c r="BN2109" s="154"/>
      <c r="BO2109" s="154"/>
      <c r="BP2109" s="154"/>
      <c r="BQ2109" s="154"/>
      <c r="BR2109" s="154"/>
      <c r="BS2109" s="154"/>
      <c r="BT2109" s="154"/>
      <c r="BU2109" s="154"/>
      <c r="BV2109" s="154"/>
      <c r="BW2109" s="154"/>
      <c r="BX2109" s="154"/>
      <c r="BY2109" s="154"/>
      <c r="BZ2109" s="154"/>
      <c r="CA2109" s="154"/>
      <c r="CB2109" s="154"/>
      <c r="CC2109" s="154"/>
      <c r="CD2109" s="154"/>
      <c r="CE2109" s="154"/>
      <c r="CF2109" s="154"/>
      <c r="CG2109" s="154"/>
      <c r="CH2109" s="154"/>
      <c r="CI2109" s="154"/>
      <c r="CJ2109" s="154"/>
      <c r="CK2109" s="154"/>
      <c r="CL2109" s="154"/>
      <c r="CM2109" s="154"/>
      <c r="CN2109" s="154"/>
      <c r="CO2109" s="154"/>
      <c r="CP2109" s="154"/>
      <c r="CQ2109" s="154"/>
      <c r="CR2109" s="154"/>
      <c r="CS2109" s="154"/>
      <c r="CT2109" s="154"/>
      <c r="CU2109" s="154"/>
      <c r="CV2109" s="154"/>
      <c r="CW2109" s="154"/>
      <c r="CX2109" s="154"/>
      <c r="CY2109" s="154"/>
      <c r="CZ2109" s="154"/>
      <c r="DA2109" s="154"/>
      <c r="DB2109" s="154"/>
      <c r="DC2109" s="154"/>
      <c r="DD2109" s="154"/>
      <c r="DE2109" s="154"/>
      <c r="DF2109" s="154"/>
      <c r="DG2109" s="154"/>
      <c r="DH2109" s="154"/>
      <c r="DI2109" s="154"/>
      <c r="DJ2109" s="154"/>
      <c r="DK2109" s="154"/>
      <c r="DL2109" s="154"/>
      <c r="DM2109" s="154"/>
      <c r="DN2109" s="154"/>
      <c r="DO2109" s="154"/>
      <c r="DP2109" s="154"/>
      <c r="DQ2109" s="154"/>
      <c r="DR2109" s="154"/>
      <c r="DS2109" s="154"/>
      <c r="DT2109" s="154"/>
      <c r="DU2109" s="154"/>
      <c r="DV2109" s="154"/>
      <c r="DW2109" s="154"/>
      <c r="DX2109" s="154"/>
      <c r="DY2109" s="154"/>
      <c r="DZ2109" s="154"/>
      <c r="EA2109" s="154"/>
      <c r="EB2109" s="154"/>
      <c r="EC2109" s="154"/>
      <c r="ED2109" s="154"/>
      <c r="EE2109" s="154"/>
      <c r="EF2109" s="154"/>
      <c r="EG2109" s="154"/>
      <c r="EH2109" s="154"/>
      <c r="EI2109" s="154"/>
      <c r="EJ2109" s="154"/>
      <c r="EK2109" s="154"/>
      <c r="EL2109" s="154"/>
      <c r="EM2109" s="154"/>
      <c r="EN2109" s="154"/>
      <c r="EO2109" s="154"/>
      <c r="EP2109" s="154"/>
      <c r="EQ2109" s="154"/>
      <c r="ER2109" s="154"/>
      <c r="ES2109" s="154"/>
      <c r="ET2109" s="154"/>
      <c r="EU2109" s="154"/>
      <c r="EV2109" s="154"/>
    </row>
    <row r="2110" spans="32:152" ht="12.75">
      <c r="AF2110" s="154"/>
      <c r="AG2110" s="154"/>
      <c r="AH2110" s="154"/>
      <c r="AI2110" s="154"/>
      <c r="AJ2110" s="154"/>
      <c r="AK2110" s="154"/>
      <c r="AL2110" s="154"/>
      <c r="AM2110" s="154"/>
      <c r="AN2110" s="154"/>
      <c r="AO2110" s="154"/>
      <c r="AP2110" s="154"/>
      <c r="AQ2110" s="154"/>
      <c r="AR2110" s="154"/>
      <c r="AS2110" s="154"/>
      <c r="AT2110" s="154"/>
      <c r="AU2110" s="154"/>
      <c r="AV2110" s="154"/>
      <c r="AW2110" s="154"/>
      <c r="AX2110" s="154"/>
      <c r="AY2110" s="154"/>
      <c r="AZ2110" s="154"/>
      <c r="BA2110" s="154"/>
      <c r="BB2110" s="154"/>
      <c r="BC2110" s="154"/>
      <c r="BD2110" s="154"/>
      <c r="BE2110" s="154"/>
      <c r="BF2110" s="154"/>
      <c r="BG2110" s="154"/>
      <c r="BH2110" s="154"/>
      <c r="BI2110" s="154"/>
      <c r="BJ2110" s="154"/>
      <c r="BK2110" s="154"/>
      <c r="BL2110" s="154"/>
      <c r="BM2110" s="154"/>
      <c r="BN2110" s="154"/>
      <c r="BO2110" s="154"/>
      <c r="BP2110" s="154"/>
      <c r="BQ2110" s="154"/>
      <c r="BR2110" s="154"/>
      <c r="BS2110" s="154"/>
      <c r="BT2110" s="154"/>
      <c r="BU2110" s="154"/>
      <c r="BV2110" s="154"/>
      <c r="BW2110" s="154"/>
      <c r="BX2110" s="154"/>
      <c r="BY2110" s="154"/>
      <c r="BZ2110" s="154"/>
      <c r="CA2110" s="154"/>
      <c r="CB2110" s="154"/>
      <c r="CC2110" s="154"/>
      <c r="CD2110" s="154"/>
      <c r="CE2110" s="154"/>
      <c r="CF2110" s="154"/>
      <c r="CG2110" s="154"/>
      <c r="CH2110" s="154"/>
      <c r="CI2110" s="154"/>
      <c r="CJ2110" s="154"/>
      <c r="CK2110" s="154"/>
      <c r="CL2110" s="154"/>
      <c r="CM2110" s="154"/>
      <c r="CN2110" s="154"/>
      <c r="CO2110" s="154"/>
      <c r="CP2110" s="154"/>
      <c r="CQ2110" s="154"/>
      <c r="CR2110" s="154"/>
      <c r="CS2110" s="154"/>
      <c r="CT2110" s="154"/>
      <c r="CU2110" s="154"/>
      <c r="CV2110" s="154"/>
      <c r="CW2110" s="154"/>
      <c r="CX2110" s="154"/>
      <c r="CY2110" s="154"/>
      <c r="CZ2110" s="154"/>
      <c r="DA2110" s="154"/>
      <c r="DB2110" s="154"/>
      <c r="DC2110" s="154"/>
      <c r="DD2110" s="154"/>
      <c r="DE2110" s="154"/>
      <c r="DF2110" s="154"/>
      <c r="DG2110" s="154"/>
      <c r="DH2110" s="154"/>
      <c r="DI2110" s="154"/>
      <c r="DJ2110" s="154"/>
      <c r="DK2110" s="154"/>
      <c r="DL2110" s="154"/>
      <c r="DM2110" s="154"/>
      <c r="DN2110" s="154"/>
      <c r="DO2110" s="154"/>
      <c r="DP2110" s="154"/>
      <c r="DQ2110" s="154"/>
      <c r="DR2110" s="154"/>
      <c r="DS2110" s="154"/>
      <c r="DT2110" s="154"/>
      <c r="DU2110" s="154"/>
      <c r="DV2110" s="154"/>
      <c r="DW2110" s="154"/>
      <c r="DX2110" s="154"/>
      <c r="DY2110" s="154"/>
      <c r="DZ2110" s="154"/>
      <c r="EA2110" s="154"/>
      <c r="EB2110" s="154"/>
      <c r="EC2110" s="154"/>
      <c r="ED2110" s="154"/>
      <c r="EE2110" s="154"/>
      <c r="EF2110" s="154"/>
      <c r="EG2110" s="154"/>
      <c r="EH2110" s="154"/>
      <c r="EI2110" s="154"/>
      <c r="EJ2110" s="154"/>
      <c r="EK2110" s="154"/>
      <c r="EL2110" s="154"/>
      <c r="EM2110" s="154"/>
      <c r="EN2110" s="154"/>
      <c r="EO2110" s="154"/>
      <c r="EP2110" s="154"/>
      <c r="EQ2110" s="154"/>
      <c r="ER2110" s="154"/>
      <c r="ES2110" s="154"/>
      <c r="ET2110" s="154"/>
      <c r="EU2110" s="154"/>
      <c r="EV2110" s="154"/>
    </row>
    <row r="2111" spans="32:152" ht="12.75">
      <c r="AF2111" s="154"/>
      <c r="AG2111" s="154"/>
      <c r="AH2111" s="154"/>
      <c r="AI2111" s="154"/>
      <c r="AJ2111" s="154"/>
      <c r="AK2111" s="154"/>
      <c r="AL2111" s="154"/>
      <c r="AM2111" s="154"/>
      <c r="AN2111" s="154"/>
      <c r="AO2111" s="154"/>
      <c r="AP2111" s="154"/>
      <c r="AQ2111" s="154"/>
      <c r="AR2111" s="154"/>
      <c r="AS2111" s="154"/>
      <c r="AT2111" s="154"/>
      <c r="AU2111" s="154"/>
      <c r="AV2111" s="154"/>
      <c r="AW2111" s="154"/>
      <c r="AX2111" s="154"/>
      <c r="AY2111" s="154"/>
      <c r="AZ2111" s="154"/>
      <c r="BA2111" s="154"/>
      <c r="BB2111" s="154"/>
      <c r="BC2111" s="154"/>
      <c r="BD2111" s="154"/>
      <c r="BE2111" s="154"/>
      <c r="BF2111" s="154"/>
      <c r="BG2111" s="154"/>
      <c r="BH2111" s="154"/>
      <c r="BI2111" s="154"/>
      <c r="BJ2111" s="154"/>
      <c r="BK2111" s="154"/>
      <c r="BL2111" s="154"/>
      <c r="BM2111" s="154"/>
      <c r="BN2111" s="154"/>
      <c r="BO2111" s="154"/>
      <c r="BP2111" s="154"/>
      <c r="BQ2111" s="154"/>
      <c r="BR2111" s="154"/>
      <c r="BS2111" s="154"/>
      <c r="BT2111" s="154"/>
      <c r="BU2111" s="154"/>
      <c r="BV2111" s="154"/>
      <c r="BW2111" s="154"/>
      <c r="BX2111" s="154"/>
      <c r="BY2111" s="154"/>
      <c r="BZ2111" s="154"/>
      <c r="CA2111" s="154"/>
      <c r="CB2111" s="154"/>
      <c r="CC2111" s="154"/>
      <c r="CD2111" s="154"/>
      <c r="CE2111" s="154"/>
      <c r="CF2111" s="154"/>
      <c r="CG2111" s="154"/>
      <c r="CH2111" s="154"/>
      <c r="CI2111" s="154"/>
      <c r="CJ2111" s="154"/>
      <c r="CK2111" s="154"/>
      <c r="CL2111" s="154"/>
      <c r="CM2111" s="154"/>
      <c r="CN2111" s="154"/>
      <c r="CO2111" s="154"/>
      <c r="CP2111" s="154"/>
      <c r="CQ2111" s="154"/>
      <c r="CR2111" s="154"/>
      <c r="CS2111" s="154"/>
      <c r="CT2111" s="154"/>
      <c r="CU2111" s="154"/>
      <c r="CV2111" s="154"/>
      <c r="CW2111" s="154"/>
      <c r="CX2111" s="154"/>
      <c r="CY2111" s="154"/>
      <c r="CZ2111" s="154"/>
      <c r="DA2111" s="154"/>
      <c r="DB2111" s="154"/>
      <c r="DC2111" s="154"/>
      <c r="DD2111" s="154"/>
      <c r="DE2111" s="154"/>
      <c r="DF2111" s="154"/>
      <c r="DG2111" s="154"/>
      <c r="DH2111" s="154"/>
      <c r="DI2111" s="154"/>
      <c r="DJ2111" s="154"/>
      <c r="DK2111" s="154"/>
      <c r="DL2111" s="154"/>
      <c r="DM2111" s="154"/>
      <c r="DN2111" s="154"/>
      <c r="DO2111" s="154"/>
      <c r="DP2111" s="154"/>
      <c r="DQ2111" s="154"/>
      <c r="DR2111" s="154"/>
      <c r="DS2111" s="154"/>
      <c r="DT2111" s="154"/>
      <c r="DU2111" s="154"/>
      <c r="DV2111" s="154"/>
      <c r="DW2111" s="154"/>
      <c r="DX2111" s="154"/>
      <c r="DY2111" s="154"/>
      <c r="DZ2111" s="154"/>
      <c r="EA2111" s="154"/>
      <c r="EB2111" s="154"/>
      <c r="EC2111" s="154"/>
      <c r="ED2111" s="154"/>
      <c r="EE2111" s="154"/>
      <c r="EF2111" s="154"/>
      <c r="EG2111" s="154"/>
      <c r="EH2111" s="154"/>
      <c r="EI2111" s="154"/>
      <c r="EJ2111" s="154"/>
      <c r="EK2111" s="154"/>
      <c r="EL2111" s="154"/>
      <c r="EM2111" s="154"/>
      <c r="EN2111" s="154"/>
      <c r="EO2111" s="154"/>
      <c r="EP2111" s="154"/>
      <c r="EQ2111" s="154"/>
      <c r="ER2111" s="154"/>
      <c r="ES2111" s="154"/>
      <c r="ET2111" s="154"/>
      <c r="EU2111" s="154"/>
      <c r="EV2111" s="154"/>
    </row>
    <row r="2112" spans="32:152" ht="12.75">
      <c r="AF2112" s="154"/>
      <c r="AG2112" s="154"/>
      <c r="AH2112" s="154"/>
      <c r="AI2112" s="154"/>
      <c r="AJ2112" s="154"/>
      <c r="AK2112" s="154"/>
      <c r="AL2112" s="154"/>
      <c r="AM2112" s="154"/>
      <c r="AN2112" s="154"/>
      <c r="AO2112" s="154"/>
      <c r="AP2112" s="154"/>
      <c r="AQ2112" s="154"/>
      <c r="AR2112" s="154"/>
      <c r="AS2112" s="154"/>
      <c r="AT2112" s="154"/>
      <c r="AU2112" s="154"/>
      <c r="AV2112" s="154"/>
      <c r="AW2112" s="154"/>
      <c r="AX2112" s="154"/>
      <c r="AY2112" s="154"/>
      <c r="AZ2112" s="154"/>
      <c r="BA2112" s="154"/>
      <c r="BB2112" s="154"/>
      <c r="BC2112" s="154"/>
      <c r="BD2112" s="154"/>
      <c r="BE2112" s="154"/>
      <c r="BF2112" s="154"/>
      <c r="BG2112" s="154"/>
      <c r="BH2112" s="154"/>
      <c r="BI2112" s="154"/>
      <c r="BJ2112" s="154"/>
      <c r="BK2112" s="154"/>
      <c r="BL2112" s="154"/>
      <c r="BM2112" s="154"/>
      <c r="BN2112" s="154"/>
      <c r="BO2112" s="154"/>
      <c r="BP2112" s="154"/>
      <c r="BQ2112" s="154"/>
      <c r="BR2112" s="154"/>
      <c r="BS2112" s="154"/>
      <c r="BT2112" s="154"/>
      <c r="BU2112" s="154"/>
      <c r="BV2112" s="154"/>
      <c r="BW2112" s="154"/>
      <c r="BX2112" s="154"/>
      <c r="BY2112" s="154"/>
      <c r="BZ2112" s="154"/>
      <c r="CA2112" s="154"/>
      <c r="CB2112" s="154"/>
      <c r="CC2112" s="154"/>
      <c r="CD2112" s="154"/>
      <c r="CE2112" s="154"/>
      <c r="CF2112" s="154"/>
      <c r="CG2112" s="154"/>
      <c r="CH2112" s="154"/>
      <c r="CI2112" s="154"/>
      <c r="CJ2112" s="154"/>
      <c r="CK2112" s="154"/>
      <c r="CL2112" s="154"/>
      <c r="CM2112" s="154"/>
      <c r="CN2112" s="154"/>
      <c r="CO2112" s="154"/>
      <c r="CP2112" s="154"/>
      <c r="CQ2112" s="154"/>
      <c r="CR2112" s="154"/>
      <c r="CS2112" s="154"/>
      <c r="CT2112" s="154"/>
      <c r="CU2112" s="154"/>
      <c r="CV2112" s="154"/>
      <c r="CW2112" s="154"/>
      <c r="CX2112" s="154"/>
      <c r="CY2112" s="154"/>
      <c r="CZ2112" s="154"/>
      <c r="DA2112" s="154"/>
      <c r="DB2112" s="154"/>
      <c r="DC2112" s="154"/>
      <c r="DD2112" s="154"/>
      <c r="DE2112" s="154"/>
      <c r="DF2112" s="154"/>
      <c r="DG2112" s="154"/>
      <c r="DH2112" s="154"/>
      <c r="DI2112" s="154"/>
      <c r="DJ2112" s="154"/>
      <c r="DK2112" s="154"/>
      <c r="DL2112" s="154"/>
      <c r="DM2112" s="154"/>
      <c r="DN2112" s="154"/>
      <c r="DO2112" s="154"/>
      <c r="DP2112" s="154"/>
      <c r="DQ2112" s="154"/>
      <c r="DR2112" s="154"/>
      <c r="DS2112" s="154"/>
      <c r="DT2112" s="154"/>
      <c r="DU2112" s="154"/>
      <c r="DV2112" s="154"/>
      <c r="DW2112" s="154"/>
      <c r="DX2112" s="154"/>
      <c r="DY2112" s="154"/>
      <c r="DZ2112" s="154"/>
      <c r="EA2112" s="154"/>
      <c r="EB2112" s="154"/>
      <c r="EC2112" s="154"/>
      <c r="ED2112" s="154"/>
      <c r="EE2112" s="154"/>
      <c r="EF2112" s="154"/>
      <c r="EG2112" s="154"/>
      <c r="EH2112" s="154"/>
      <c r="EI2112" s="154"/>
      <c r="EJ2112" s="154"/>
      <c r="EK2112" s="154"/>
      <c r="EL2112" s="154"/>
      <c r="EM2112" s="154"/>
      <c r="EN2112" s="154"/>
      <c r="EO2112" s="154"/>
      <c r="EP2112" s="154"/>
      <c r="EQ2112" s="154"/>
      <c r="ER2112" s="154"/>
      <c r="ES2112" s="154"/>
      <c r="ET2112" s="154"/>
      <c r="EU2112" s="154"/>
      <c r="EV2112" s="154"/>
    </row>
    <row r="2113" spans="32:152" ht="12.75">
      <c r="AF2113" s="154"/>
      <c r="AG2113" s="154"/>
      <c r="AH2113" s="154"/>
      <c r="AI2113" s="154"/>
      <c r="AJ2113" s="154"/>
      <c r="AK2113" s="154"/>
      <c r="AL2113" s="154"/>
      <c r="AM2113" s="154"/>
      <c r="AN2113" s="154"/>
      <c r="AO2113" s="154"/>
      <c r="AP2113" s="154"/>
      <c r="AQ2113" s="154"/>
      <c r="AR2113" s="154"/>
      <c r="AS2113" s="154"/>
      <c r="AT2113" s="154"/>
      <c r="AU2113" s="154"/>
      <c r="AV2113" s="154"/>
      <c r="AW2113" s="154"/>
      <c r="AX2113" s="154"/>
      <c r="AY2113" s="154"/>
      <c r="AZ2113" s="154"/>
      <c r="BA2113" s="154"/>
      <c r="BB2113" s="154"/>
      <c r="BC2113" s="154"/>
      <c r="BD2113" s="154"/>
      <c r="BE2113" s="154"/>
      <c r="BF2113" s="154"/>
      <c r="BG2113" s="154"/>
      <c r="BH2113" s="154"/>
      <c r="BI2113" s="154"/>
      <c r="BJ2113" s="154"/>
      <c r="BK2113" s="154"/>
      <c r="BL2113" s="154"/>
      <c r="BM2113" s="154"/>
      <c r="BN2113" s="154"/>
      <c r="BO2113" s="154"/>
      <c r="BP2113" s="154"/>
      <c r="BQ2113" s="154"/>
      <c r="BR2113" s="154"/>
      <c r="BS2113" s="154"/>
      <c r="BT2113" s="154"/>
      <c r="BU2113" s="154"/>
      <c r="BV2113" s="154"/>
      <c r="BW2113" s="154"/>
      <c r="BX2113" s="154"/>
      <c r="BY2113" s="154"/>
      <c r="BZ2113" s="154"/>
      <c r="CA2113" s="154"/>
      <c r="CB2113" s="154"/>
      <c r="CC2113" s="154"/>
      <c r="CD2113" s="154"/>
      <c r="CE2113" s="154"/>
      <c r="CF2113" s="154"/>
      <c r="CG2113" s="154"/>
      <c r="CH2113" s="154"/>
      <c r="CI2113" s="154"/>
      <c r="CJ2113" s="154"/>
      <c r="CK2113" s="154"/>
      <c r="CL2113" s="154"/>
      <c r="CM2113" s="154"/>
      <c r="CN2113" s="154"/>
      <c r="CO2113" s="154"/>
      <c r="CP2113" s="154"/>
      <c r="CQ2113" s="154"/>
      <c r="CR2113" s="154"/>
      <c r="CS2113" s="154"/>
      <c r="CT2113" s="154"/>
      <c r="CU2113" s="154"/>
      <c r="CV2113" s="154"/>
      <c r="CW2113" s="154"/>
      <c r="CX2113" s="154"/>
      <c r="CY2113" s="154"/>
      <c r="CZ2113" s="154"/>
      <c r="DA2113" s="154"/>
      <c r="DB2113" s="154"/>
      <c r="DC2113" s="154"/>
      <c r="DD2113" s="154"/>
      <c r="DE2113" s="154"/>
      <c r="DF2113" s="154"/>
      <c r="DG2113" s="154"/>
      <c r="DH2113" s="154"/>
      <c r="DI2113" s="154"/>
      <c r="DJ2113" s="154"/>
      <c r="DK2113" s="154"/>
      <c r="DL2113" s="154"/>
      <c r="DM2113" s="154"/>
      <c r="DN2113" s="154"/>
      <c r="DO2113" s="154"/>
      <c r="DP2113" s="154"/>
      <c r="DQ2113" s="154"/>
      <c r="DR2113" s="154"/>
      <c r="DS2113" s="154"/>
      <c r="DT2113" s="154"/>
      <c r="DU2113" s="154"/>
      <c r="DV2113" s="154"/>
      <c r="DW2113" s="154"/>
      <c r="DX2113" s="154"/>
      <c r="DY2113" s="154"/>
      <c r="DZ2113" s="154"/>
      <c r="EA2113" s="154"/>
      <c r="EB2113" s="154"/>
      <c r="EC2113" s="154"/>
      <c r="ED2113" s="154"/>
      <c r="EE2113" s="154"/>
      <c r="EF2113" s="154"/>
      <c r="EG2113" s="154"/>
      <c r="EH2113" s="154"/>
      <c r="EI2113" s="154"/>
      <c r="EJ2113" s="154"/>
      <c r="EK2113" s="154"/>
      <c r="EL2113" s="154"/>
      <c r="EM2113" s="154"/>
      <c r="EN2113" s="154"/>
      <c r="EO2113" s="154"/>
      <c r="EP2113" s="154"/>
      <c r="EQ2113" s="154"/>
      <c r="ER2113" s="154"/>
      <c r="ES2113" s="154"/>
      <c r="ET2113" s="154"/>
      <c r="EU2113" s="154"/>
      <c r="EV2113" s="154"/>
    </row>
    <row r="2114" spans="32:152" ht="12.75">
      <c r="AF2114" s="154"/>
      <c r="AG2114" s="154"/>
      <c r="AH2114" s="154"/>
      <c r="AI2114" s="154"/>
      <c r="AJ2114" s="154"/>
      <c r="AK2114" s="154"/>
      <c r="AL2114" s="154"/>
      <c r="AM2114" s="154"/>
      <c r="AN2114" s="154"/>
      <c r="AO2114" s="154"/>
      <c r="AP2114" s="154"/>
      <c r="AQ2114" s="154"/>
      <c r="AR2114" s="154"/>
      <c r="AS2114" s="154"/>
      <c r="AT2114" s="154"/>
      <c r="AU2114" s="154"/>
      <c r="AV2114" s="154"/>
      <c r="AW2114" s="154"/>
      <c r="AX2114" s="154"/>
      <c r="AY2114" s="154"/>
      <c r="AZ2114" s="154"/>
      <c r="BA2114" s="154"/>
      <c r="BB2114" s="154"/>
      <c r="BC2114" s="154"/>
      <c r="BD2114" s="154"/>
      <c r="BE2114" s="154"/>
      <c r="BF2114" s="154"/>
      <c r="BG2114" s="154"/>
      <c r="BH2114" s="154"/>
      <c r="BI2114" s="154"/>
      <c r="BJ2114" s="154"/>
      <c r="BK2114" s="154"/>
      <c r="BL2114" s="154"/>
      <c r="BM2114" s="154"/>
      <c r="BN2114" s="154"/>
      <c r="BO2114" s="154"/>
      <c r="BP2114" s="154"/>
      <c r="BQ2114" s="154"/>
      <c r="BR2114" s="154"/>
      <c r="BS2114" s="154"/>
      <c r="BT2114" s="154"/>
      <c r="BU2114" s="154"/>
      <c r="BV2114" s="154"/>
      <c r="BW2114" s="154"/>
      <c r="BX2114" s="154"/>
      <c r="BY2114" s="154"/>
      <c r="BZ2114" s="154"/>
      <c r="CA2114" s="154"/>
      <c r="CB2114" s="154"/>
      <c r="CC2114" s="154"/>
      <c r="CD2114" s="154"/>
      <c r="CE2114" s="154"/>
      <c r="CF2114" s="154"/>
      <c r="CG2114" s="154"/>
      <c r="CH2114" s="154"/>
      <c r="CI2114" s="154"/>
      <c r="CJ2114" s="154"/>
      <c r="CK2114" s="154"/>
      <c r="CL2114" s="154"/>
      <c r="CM2114" s="154"/>
      <c r="CN2114" s="154"/>
      <c r="CO2114" s="154"/>
      <c r="CP2114" s="154"/>
      <c r="CQ2114" s="154"/>
      <c r="CR2114" s="154"/>
      <c r="CS2114" s="154"/>
      <c r="CT2114" s="154"/>
      <c r="CU2114" s="154"/>
      <c r="CV2114" s="154"/>
      <c r="CW2114" s="154"/>
      <c r="CX2114" s="154"/>
      <c r="CY2114" s="154"/>
      <c r="CZ2114" s="154"/>
      <c r="DA2114" s="154"/>
      <c r="DB2114" s="154"/>
      <c r="DC2114" s="154"/>
      <c r="DD2114" s="154"/>
      <c r="DE2114" s="154"/>
      <c r="DF2114" s="154"/>
      <c r="DG2114" s="154"/>
      <c r="DH2114" s="154"/>
      <c r="DI2114" s="154"/>
      <c r="DJ2114" s="154"/>
      <c r="DK2114" s="154"/>
      <c r="DL2114" s="154"/>
      <c r="DM2114" s="154"/>
      <c r="DN2114" s="154"/>
      <c r="DO2114" s="154"/>
      <c r="DP2114" s="154"/>
      <c r="DQ2114" s="154"/>
      <c r="DR2114" s="154"/>
      <c r="DS2114" s="154"/>
      <c r="DT2114" s="154"/>
      <c r="DU2114" s="154"/>
      <c r="DV2114" s="154"/>
      <c r="DW2114" s="154"/>
      <c r="DX2114" s="154"/>
      <c r="DY2114" s="154"/>
      <c r="DZ2114" s="154"/>
      <c r="EA2114" s="154"/>
      <c r="EB2114" s="154"/>
      <c r="EC2114" s="154"/>
      <c r="ED2114" s="154"/>
      <c r="EE2114" s="154"/>
      <c r="EF2114" s="154"/>
      <c r="EG2114" s="154"/>
      <c r="EH2114" s="154"/>
      <c r="EI2114" s="154"/>
      <c r="EJ2114" s="154"/>
      <c r="EK2114" s="154"/>
      <c r="EL2114" s="154"/>
      <c r="EM2114" s="154"/>
      <c r="EN2114" s="154"/>
      <c r="EO2114" s="154"/>
      <c r="EP2114" s="154"/>
      <c r="EQ2114" s="154"/>
      <c r="ER2114" s="154"/>
      <c r="ES2114" s="154"/>
      <c r="ET2114" s="154"/>
      <c r="EU2114" s="154"/>
      <c r="EV2114" s="154"/>
    </row>
    <row r="2115" spans="32:152" ht="12.75">
      <c r="AF2115" s="154"/>
      <c r="AG2115" s="154"/>
      <c r="AH2115" s="154"/>
      <c r="AI2115" s="154"/>
      <c r="AJ2115" s="154"/>
      <c r="AK2115" s="154"/>
      <c r="AL2115" s="154"/>
      <c r="AM2115" s="154"/>
      <c r="AN2115" s="154"/>
      <c r="AO2115" s="154"/>
      <c r="AP2115" s="154"/>
      <c r="AQ2115" s="154"/>
      <c r="AR2115" s="154"/>
      <c r="AS2115" s="154"/>
      <c r="AT2115" s="154"/>
      <c r="AU2115" s="154"/>
      <c r="AV2115" s="154"/>
      <c r="AW2115" s="154"/>
      <c r="AX2115" s="154"/>
      <c r="AY2115" s="154"/>
      <c r="AZ2115" s="154"/>
      <c r="BA2115" s="154"/>
      <c r="BB2115" s="154"/>
      <c r="BC2115" s="154"/>
      <c r="BD2115" s="154"/>
      <c r="BE2115" s="154"/>
      <c r="BF2115" s="154"/>
      <c r="BG2115" s="154"/>
      <c r="BH2115" s="154"/>
      <c r="BI2115" s="154"/>
      <c r="BJ2115" s="154"/>
      <c r="BK2115" s="154"/>
      <c r="BL2115" s="154"/>
      <c r="BM2115" s="154"/>
      <c r="BN2115" s="154"/>
      <c r="BO2115" s="154"/>
      <c r="BP2115" s="154"/>
      <c r="BQ2115" s="154"/>
      <c r="BR2115" s="154"/>
      <c r="BS2115" s="154"/>
      <c r="BT2115" s="154"/>
      <c r="BU2115" s="154"/>
      <c r="BV2115" s="154"/>
      <c r="BW2115" s="154"/>
      <c r="BX2115" s="154"/>
      <c r="BY2115" s="154"/>
      <c r="BZ2115" s="154"/>
      <c r="CA2115" s="154"/>
      <c r="CB2115" s="154"/>
      <c r="CC2115" s="154"/>
      <c r="CD2115" s="154"/>
      <c r="CE2115" s="154"/>
      <c r="CF2115" s="154"/>
      <c r="CG2115" s="154"/>
      <c r="CH2115" s="154"/>
      <c r="CI2115" s="154"/>
      <c r="CJ2115" s="154"/>
      <c r="CK2115" s="154"/>
      <c r="CL2115" s="154"/>
      <c r="CM2115" s="154"/>
      <c r="CN2115" s="154"/>
      <c r="CO2115" s="154"/>
      <c r="CP2115" s="154"/>
      <c r="CQ2115" s="154"/>
      <c r="CR2115" s="154"/>
      <c r="CS2115" s="154"/>
      <c r="CT2115" s="154"/>
      <c r="CU2115" s="154"/>
      <c r="CV2115" s="154"/>
      <c r="CW2115" s="154"/>
      <c r="CX2115" s="154"/>
      <c r="CY2115" s="154"/>
      <c r="CZ2115" s="154"/>
      <c r="DA2115" s="154"/>
      <c r="DB2115" s="154"/>
      <c r="DC2115" s="154"/>
      <c r="DD2115" s="154"/>
      <c r="DE2115" s="154"/>
      <c r="DF2115" s="154"/>
      <c r="DG2115" s="154"/>
      <c r="DH2115" s="154"/>
      <c r="DI2115" s="154"/>
      <c r="DJ2115" s="154"/>
      <c r="DK2115" s="154"/>
      <c r="DL2115" s="154"/>
      <c r="DM2115" s="154"/>
      <c r="DN2115" s="154"/>
      <c r="DO2115" s="154"/>
      <c r="DP2115" s="154"/>
      <c r="DQ2115" s="154"/>
      <c r="DR2115" s="154"/>
      <c r="DS2115" s="154"/>
      <c r="DT2115" s="154"/>
      <c r="DU2115" s="154"/>
      <c r="DV2115" s="154"/>
      <c r="DW2115" s="154"/>
      <c r="DX2115" s="154"/>
      <c r="DY2115" s="154"/>
      <c r="DZ2115" s="154"/>
      <c r="EA2115" s="154"/>
      <c r="EB2115" s="154"/>
      <c r="EC2115" s="154"/>
      <c r="ED2115" s="154"/>
      <c r="EE2115" s="154"/>
      <c r="EF2115" s="154"/>
      <c r="EG2115" s="154"/>
      <c r="EH2115" s="154"/>
      <c r="EI2115" s="154"/>
      <c r="EJ2115" s="154"/>
      <c r="EK2115" s="154"/>
      <c r="EL2115" s="154"/>
      <c r="EM2115" s="154"/>
      <c r="EN2115" s="154"/>
      <c r="EO2115" s="154"/>
      <c r="EP2115" s="154"/>
      <c r="EQ2115" s="154"/>
      <c r="ER2115" s="154"/>
      <c r="ES2115" s="154"/>
      <c r="ET2115" s="154"/>
      <c r="EU2115" s="154"/>
      <c r="EV2115" s="154"/>
    </row>
    <row r="2116" spans="32:152" ht="12.75">
      <c r="AF2116" s="154"/>
      <c r="AG2116" s="154"/>
      <c r="AH2116" s="154"/>
      <c r="AI2116" s="154"/>
      <c r="AJ2116" s="154"/>
      <c r="AK2116" s="154"/>
      <c r="AL2116" s="154"/>
      <c r="AM2116" s="154"/>
      <c r="AN2116" s="154"/>
      <c r="AO2116" s="154"/>
      <c r="AP2116" s="154"/>
      <c r="AQ2116" s="154"/>
      <c r="AR2116" s="154"/>
      <c r="AS2116" s="154"/>
      <c r="AT2116" s="154"/>
      <c r="AU2116" s="154"/>
      <c r="AV2116" s="154"/>
      <c r="AW2116" s="154"/>
      <c r="AX2116" s="154"/>
      <c r="AY2116" s="154"/>
      <c r="AZ2116" s="154"/>
      <c r="BA2116" s="154"/>
      <c r="BB2116" s="154"/>
      <c r="BC2116" s="154"/>
      <c r="BD2116" s="154"/>
      <c r="BE2116" s="154"/>
      <c r="BF2116" s="154"/>
      <c r="BG2116" s="154"/>
      <c r="BH2116" s="154"/>
      <c r="BI2116" s="154"/>
      <c r="BJ2116" s="154"/>
      <c r="BK2116" s="154"/>
      <c r="BL2116" s="154"/>
      <c r="BM2116" s="154"/>
      <c r="BN2116" s="154"/>
      <c r="BO2116" s="154"/>
      <c r="BP2116" s="154"/>
      <c r="BQ2116" s="154"/>
      <c r="BR2116" s="154"/>
      <c r="BS2116" s="154"/>
      <c r="BT2116" s="154"/>
      <c r="BU2116" s="154"/>
      <c r="BV2116" s="154"/>
      <c r="BW2116" s="154"/>
      <c r="BX2116" s="154"/>
      <c r="BY2116" s="154"/>
      <c r="BZ2116" s="154"/>
      <c r="CA2116" s="154"/>
      <c r="CB2116" s="154"/>
      <c r="CC2116" s="154"/>
      <c r="CD2116" s="154"/>
      <c r="CE2116" s="154"/>
      <c r="CF2116" s="154"/>
      <c r="CG2116" s="154"/>
      <c r="CH2116" s="154"/>
      <c r="CI2116" s="154"/>
      <c r="CJ2116" s="154"/>
      <c r="CK2116" s="154"/>
      <c r="CL2116" s="154"/>
      <c r="CM2116" s="154"/>
      <c r="CN2116" s="154"/>
      <c r="CO2116" s="154"/>
      <c r="CP2116" s="154"/>
      <c r="CQ2116" s="154"/>
      <c r="CR2116" s="154"/>
      <c r="CS2116" s="154"/>
      <c r="CT2116" s="154"/>
      <c r="CU2116" s="154"/>
      <c r="CV2116" s="154"/>
      <c r="CW2116" s="154"/>
      <c r="CX2116" s="154"/>
      <c r="CY2116" s="154"/>
      <c r="CZ2116" s="154"/>
      <c r="DA2116" s="154"/>
      <c r="DB2116" s="154"/>
      <c r="DC2116" s="154"/>
      <c r="DD2116" s="154"/>
      <c r="DE2116" s="154"/>
      <c r="DF2116" s="154"/>
      <c r="DG2116" s="154"/>
      <c r="DH2116" s="154"/>
      <c r="DI2116" s="154"/>
      <c r="DJ2116" s="154"/>
      <c r="DK2116" s="154"/>
      <c r="DL2116" s="154"/>
      <c r="DM2116" s="154"/>
      <c r="DN2116" s="154"/>
      <c r="DO2116" s="154"/>
      <c r="DP2116" s="154"/>
      <c r="DQ2116" s="154"/>
      <c r="DR2116" s="154"/>
      <c r="DS2116" s="154"/>
      <c r="DT2116" s="154"/>
      <c r="DU2116" s="154"/>
      <c r="DV2116" s="154"/>
      <c r="DW2116" s="154"/>
      <c r="DX2116" s="154"/>
      <c r="DY2116" s="154"/>
      <c r="DZ2116" s="154"/>
      <c r="EA2116" s="154"/>
      <c r="EB2116" s="154"/>
      <c r="EC2116" s="154"/>
      <c r="ED2116" s="154"/>
      <c r="EE2116" s="154"/>
      <c r="EF2116" s="154"/>
      <c r="EG2116" s="154"/>
      <c r="EH2116" s="154"/>
      <c r="EI2116" s="154"/>
      <c r="EJ2116" s="154"/>
      <c r="EK2116" s="154"/>
      <c r="EL2116" s="154"/>
      <c r="EM2116" s="154"/>
      <c r="EN2116" s="154"/>
      <c r="EO2116" s="154"/>
      <c r="EP2116" s="154"/>
      <c r="EQ2116" s="154"/>
      <c r="ER2116" s="154"/>
      <c r="ES2116" s="154"/>
      <c r="ET2116" s="154"/>
      <c r="EU2116" s="154"/>
      <c r="EV2116" s="154"/>
    </row>
    <row r="2117" spans="32:152" ht="12.75">
      <c r="AF2117" s="154"/>
      <c r="AG2117" s="154"/>
      <c r="AH2117" s="154"/>
      <c r="AI2117" s="154"/>
      <c r="AJ2117" s="154"/>
      <c r="AK2117" s="154"/>
      <c r="AL2117" s="154"/>
      <c r="AM2117" s="154"/>
      <c r="AN2117" s="154"/>
      <c r="AO2117" s="154"/>
      <c r="AP2117" s="154"/>
      <c r="AQ2117" s="154"/>
      <c r="AR2117" s="154"/>
      <c r="AS2117" s="154"/>
      <c r="AT2117" s="154"/>
      <c r="AU2117" s="154"/>
      <c r="AV2117" s="154"/>
      <c r="AW2117" s="154"/>
      <c r="AX2117" s="154"/>
      <c r="AY2117" s="154"/>
      <c r="AZ2117" s="154"/>
      <c r="BA2117" s="154"/>
      <c r="BB2117" s="154"/>
      <c r="BC2117" s="154"/>
      <c r="BD2117" s="154"/>
      <c r="BE2117" s="154"/>
      <c r="BF2117" s="154"/>
      <c r="BG2117" s="154"/>
      <c r="BH2117" s="154"/>
      <c r="BI2117" s="154"/>
      <c r="BJ2117" s="154"/>
      <c r="BK2117" s="154"/>
      <c r="BL2117" s="154"/>
      <c r="BM2117" s="154"/>
      <c r="BN2117" s="154"/>
      <c r="BO2117" s="154"/>
      <c r="BP2117" s="154"/>
      <c r="BQ2117" s="154"/>
      <c r="BR2117" s="154"/>
      <c r="BS2117" s="154"/>
      <c r="BT2117" s="154"/>
      <c r="BU2117" s="154"/>
      <c r="BV2117" s="154"/>
      <c r="BW2117" s="154"/>
      <c r="BX2117" s="154"/>
      <c r="BY2117" s="154"/>
      <c r="BZ2117" s="154"/>
      <c r="CA2117" s="154"/>
      <c r="CB2117" s="154"/>
      <c r="CC2117" s="154"/>
      <c r="CD2117" s="154"/>
      <c r="CE2117" s="154"/>
      <c r="CF2117" s="154"/>
      <c r="CG2117" s="154"/>
      <c r="CH2117" s="154"/>
      <c r="CI2117" s="154"/>
      <c r="CJ2117" s="154"/>
      <c r="CK2117" s="154"/>
      <c r="CL2117" s="154"/>
      <c r="CM2117" s="154"/>
      <c r="CN2117" s="154"/>
      <c r="CO2117" s="154"/>
      <c r="CP2117" s="154"/>
      <c r="CQ2117" s="154"/>
      <c r="CR2117" s="154"/>
      <c r="CS2117" s="154"/>
      <c r="CT2117" s="154"/>
      <c r="CU2117" s="154"/>
      <c r="CV2117" s="154"/>
      <c r="CW2117" s="154"/>
      <c r="CX2117" s="154"/>
      <c r="CY2117" s="154"/>
      <c r="CZ2117" s="154"/>
      <c r="DA2117" s="154"/>
      <c r="DB2117" s="154"/>
      <c r="DC2117" s="154"/>
      <c r="DD2117" s="154"/>
      <c r="DE2117" s="154"/>
      <c r="DF2117" s="154"/>
      <c r="DG2117" s="154"/>
      <c r="DH2117" s="154"/>
      <c r="DI2117" s="154"/>
      <c r="DJ2117" s="154"/>
      <c r="DK2117" s="154"/>
      <c r="DL2117" s="154"/>
      <c r="DM2117" s="154"/>
      <c r="DN2117" s="154"/>
      <c r="DO2117" s="154"/>
      <c r="DP2117" s="154"/>
      <c r="DQ2117" s="154"/>
      <c r="DR2117" s="154"/>
      <c r="DS2117" s="154"/>
      <c r="DT2117" s="154"/>
      <c r="DU2117" s="154"/>
      <c r="DV2117" s="154"/>
      <c r="DW2117" s="154"/>
      <c r="DX2117" s="154"/>
      <c r="DY2117" s="154"/>
      <c r="DZ2117" s="154"/>
      <c r="EA2117" s="154"/>
      <c r="EB2117" s="154"/>
      <c r="EC2117" s="154"/>
      <c r="ED2117" s="154"/>
      <c r="EE2117" s="154"/>
      <c r="EF2117" s="154"/>
      <c r="EG2117" s="154"/>
      <c r="EH2117" s="154"/>
      <c r="EI2117" s="154"/>
      <c r="EJ2117" s="154"/>
      <c r="EK2117" s="154"/>
      <c r="EL2117" s="154"/>
      <c r="EM2117" s="154"/>
      <c r="EN2117" s="154"/>
      <c r="EO2117" s="154"/>
      <c r="EP2117" s="154"/>
      <c r="EQ2117" s="154"/>
      <c r="ER2117" s="154"/>
      <c r="ES2117" s="154"/>
      <c r="ET2117" s="154"/>
      <c r="EU2117" s="154"/>
      <c r="EV2117" s="154"/>
    </row>
    <row r="2118" spans="32:152" ht="12.75">
      <c r="AF2118" s="154"/>
      <c r="AG2118" s="154"/>
      <c r="AH2118" s="154"/>
      <c r="AI2118" s="154"/>
      <c r="AJ2118" s="154"/>
      <c r="AK2118" s="154"/>
      <c r="AL2118" s="154"/>
      <c r="AM2118" s="154"/>
      <c r="AN2118" s="154"/>
      <c r="AO2118" s="154"/>
      <c r="AP2118" s="154"/>
      <c r="AQ2118" s="154"/>
      <c r="AR2118" s="154"/>
      <c r="AS2118" s="154"/>
      <c r="AT2118" s="154"/>
      <c r="AU2118" s="154"/>
      <c r="AV2118" s="154"/>
      <c r="AW2118" s="154"/>
      <c r="AX2118" s="154"/>
      <c r="AY2118" s="154"/>
      <c r="AZ2118" s="154"/>
      <c r="BA2118" s="154"/>
      <c r="BB2118" s="154"/>
      <c r="BC2118" s="154"/>
      <c r="BD2118" s="154"/>
      <c r="BE2118" s="154"/>
      <c r="BF2118" s="154"/>
      <c r="BG2118" s="154"/>
      <c r="BH2118" s="154"/>
      <c r="BI2118" s="154"/>
      <c r="BJ2118" s="154"/>
      <c r="BK2118" s="154"/>
      <c r="BL2118" s="154"/>
      <c r="BM2118" s="154"/>
      <c r="BN2118" s="154"/>
      <c r="BO2118" s="154"/>
      <c r="BP2118" s="154"/>
      <c r="BQ2118" s="154"/>
      <c r="BR2118" s="154"/>
      <c r="BS2118" s="154"/>
      <c r="BT2118" s="154"/>
      <c r="BU2118" s="154"/>
      <c r="BV2118" s="154"/>
      <c r="BW2118" s="154"/>
      <c r="BX2118" s="154"/>
      <c r="BY2118" s="154"/>
      <c r="BZ2118" s="154"/>
      <c r="CA2118" s="154"/>
      <c r="CB2118" s="154"/>
      <c r="CC2118" s="154"/>
      <c r="CD2118" s="154"/>
      <c r="CE2118" s="154"/>
      <c r="CF2118" s="154"/>
      <c r="CG2118" s="154"/>
      <c r="CH2118" s="154"/>
      <c r="CI2118" s="154"/>
      <c r="CJ2118" s="154"/>
      <c r="CK2118" s="154"/>
      <c r="CL2118" s="154"/>
      <c r="CM2118" s="154"/>
      <c r="CN2118" s="154"/>
      <c r="CO2118" s="154"/>
      <c r="CP2118" s="154"/>
      <c r="CQ2118" s="154"/>
      <c r="CR2118" s="154"/>
      <c r="CS2118" s="154"/>
      <c r="CT2118" s="154"/>
      <c r="CU2118" s="154"/>
      <c r="CV2118" s="154"/>
      <c r="CW2118" s="154"/>
      <c r="CX2118" s="154"/>
      <c r="CY2118" s="154"/>
      <c r="CZ2118" s="154"/>
      <c r="DA2118" s="154"/>
      <c r="DB2118" s="154"/>
      <c r="DC2118" s="154"/>
      <c r="DD2118" s="154"/>
      <c r="DE2118" s="154"/>
      <c r="DF2118" s="154"/>
      <c r="DG2118" s="154"/>
      <c r="DH2118" s="154"/>
      <c r="DI2118" s="154"/>
      <c r="DJ2118" s="154"/>
      <c r="DK2118" s="154"/>
      <c r="DL2118" s="154"/>
      <c r="DM2118" s="154"/>
      <c r="DN2118" s="154"/>
      <c r="DO2118" s="154"/>
      <c r="DP2118" s="154"/>
      <c r="DQ2118" s="154"/>
      <c r="DR2118" s="154"/>
      <c r="DS2118" s="154"/>
      <c r="DT2118" s="154"/>
      <c r="DU2118" s="154"/>
      <c r="DV2118" s="154"/>
      <c r="DW2118" s="154"/>
      <c r="DX2118" s="154"/>
      <c r="DY2118" s="154"/>
      <c r="DZ2118" s="154"/>
      <c r="EA2118" s="154"/>
      <c r="EB2118" s="154"/>
      <c r="EC2118" s="154"/>
      <c r="ED2118" s="154"/>
      <c r="EE2118" s="154"/>
      <c r="EF2118" s="154"/>
      <c r="EG2118" s="154"/>
      <c r="EH2118" s="154"/>
      <c r="EI2118" s="154"/>
      <c r="EJ2118" s="154"/>
      <c r="EK2118" s="154"/>
      <c r="EL2118" s="154"/>
      <c r="EM2118" s="154"/>
      <c r="EN2118" s="154"/>
      <c r="EO2118" s="154"/>
      <c r="EP2118" s="154"/>
      <c r="EQ2118" s="154"/>
      <c r="ER2118" s="154"/>
      <c r="ES2118" s="154"/>
      <c r="ET2118" s="154"/>
      <c r="EU2118" s="154"/>
      <c r="EV2118" s="154"/>
    </row>
    <row r="2119" spans="32:152" ht="12.75">
      <c r="AF2119" s="154"/>
      <c r="AG2119" s="154"/>
      <c r="AH2119" s="154"/>
      <c r="AI2119" s="154"/>
      <c r="AJ2119" s="154"/>
      <c r="AK2119" s="154"/>
      <c r="AL2119" s="154"/>
      <c r="AM2119" s="154"/>
      <c r="AN2119" s="154"/>
      <c r="AO2119" s="154"/>
      <c r="AP2119" s="154"/>
      <c r="AQ2119" s="154"/>
      <c r="AR2119" s="154"/>
      <c r="AS2119" s="154"/>
      <c r="AT2119" s="154"/>
      <c r="AU2119" s="154"/>
      <c r="AV2119" s="154"/>
      <c r="AW2119" s="154"/>
      <c r="AX2119" s="154"/>
      <c r="AY2119" s="154"/>
      <c r="AZ2119" s="154"/>
      <c r="BA2119" s="154"/>
      <c r="BB2119" s="154"/>
      <c r="BC2119" s="154"/>
      <c r="BD2119" s="154"/>
      <c r="BE2119" s="154"/>
      <c r="BF2119" s="154"/>
      <c r="BG2119" s="154"/>
      <c r="BH2119" s="154"/>
      <c r="BI2119" s="154"/>
      <c r="BJ2119" s="154"/>
      <c r="BK2119" s="154"/>
      <c r="BL2119" s="154"/>
      <c r="BM2119" s="154"/>
      <c r="BN2119" s="154"/>
      <c r="BO2119" s="154"/>
      <c r="BP2119" s="154"/>
      <c r="BQ2119" s="154"/>
      <c r="BR2119" s="154"/>
      <c r="BS2119" s="154"/>
      <c r="BT2119" s="154"/>
      <c r="BU2119" s="154"/>
      <c r="BV2119" s="154"/>
      <c r="BW2119" s="154"/>
      <c r="BX2119" s="154"/>
      <c r="BY2119" s="154"/>
      <c r="BZ2119" s="154"/>
      <c r="CA2119" s="154"/>
      <c r="CB2119" s="154"/>
      <c r="CC2119" s="154"/>
      <c r="CD2119" s="154"/>
      <c r="CE2119" s="154"/>
      <c r="CF2119" s="154"/>
      <c r="CG2119" s="154"/>
      <c r="CH2119" s="154"/>
      <c r="CI2119" s="154"/>
      <c r="CJ2119" s="154"/>
      <c r="CK2119" s="154"/>
      <c r="CL2119" s="154"/>
      <c r="CM2119" s="154"/>
      <c r="CN2119" s="154"/>
      <c r="CO2119" s="154"/>
      <c r="CP2119" s="154"/>
      <c r="CQ2119" s="154"/>
      <c r="CR2119" s="154"/>
      <c r="CS2119" s="154"/>
      <c r="CT2119" s="154"/>
      <c r="CU2119" s="154"/>
      <c r="CV2119" s="154"/>
      <c r="CW2119" s="154"/>
      <c r="CX2119" s="154"/>
      <c r="CY2119" s="154"/>
      <c r="CZ2119" s="154"/>
      <c r="DA2119" s="154"/>
      <c r="DB2119" s="154"/>
      <c r="DC2119" s="154"/>
      <c r="DD2119" s="154"/>
      <c r="DE2119" s="154"/>
      <c r="DF2119" s="154"/>
      <c r="DG2119" s="154"/>
      <c r="DH2119" s="154"/>
      <c r="DI2119" s="154"/>
      <c r="DJ2119" s="154"/>
      <c r="DK2119" s="154"/>
      <c r="DL2119" s="154"/>
      <c r="DM2119" s="154"/>
      <c r="DN2119" s="154"/>
      <c r="DO2119" s="154"/>
      <c r="DP2119" s="154"/>
      <c r="DQ2119" s="154"/>
      <c r="DR2119" s="154"/>
      <c r="DS2119" s="154"/>
      <c r="DT2119" s="154"/>
      <c r="DU2119" s="154"/>
      <c r="DV2119" s="154"/>
      <c r="DW2119" s="154"/>
      <c r="DX2119" s="154"/>
      <c r="DY2119" s="154"/>
      <c r="DZ2119" s="154"/>
      <c r="EA2119" s="154"/>
      <c r="EB2119" s="154"/>
      <c r="EC2119" s="154"/>
      <c r="ED2119" s="154"/>
      <c r="EE2119" s="154"/>
      <c r="EF2119" s="154"/>
      <c r="EG2119" s="154"/>
      <c r="EH2119" s="154"/>
      <c r="EI2119" s="154"/>
      <c r="EJ2119" s="154"/>
      <c r="EK2119" s="154"/>
      <c r="EL2119" s="154"/>
      <c r="EM2119" s="154"/>
      <c r="EN2119" s="154"/>
      <c r="EO2119" s="154"/>
      <c r="EP2119" s="154"/>
      <c r="EQ2119" s="154"/>
      <c r="ER2119" s="154"/>
      <c r="ES2119" s="154"/>
      <c r="ET2119" s="154"/>
      <c r="EU2119" s="154"/>
      <c r="EV2119" s="154"/>
    </row>
    <row r="2120" spans="32:152" ht="12.75">
      <c r="AF2120" s="154"/>
      <c r="AG2120" s="154"/>
      <c r="AH2120" s="154"/>
      <c r="AI2120" s="154"/>
      <c r="AJ2120" s="154"/>
      <c r="AK2120" s="154"/>
      <c r="AL2120" s="154"/>
      <c r="AM2120" s="154"/>
      <c r="AN2120" s="154"/>
      <c r="AO2120" s="154"/>
      <c r="AP2120" s="154"/>
      <c r="AQ2120" s="154"/>
      <c r="AR2120" s="154"/>
      <c r="AS2120" s="154"/>
      <c r="AT2120" s="154"/>
      <c r="AU2120" s="154"/>
      <c r="AV2120" s="154"/>
      <c r="AW2120" s="154"/>
      <c r="AX2120" s="154"/>
      <c r="AY2120" s="154"/>
      <c r="AZ2120" s="154"/>
      <c r="BA2120" s="154"/>
      <c r="BB2120" s="154"/>
      <c r="BC2120" s="154"/>
      <c r="BD2120" s="154"/>
      <c r="BE2120" s="154"/>
      <c r="BF2120" s="154"/>
      <c r="BG2120" s="154"/>
      <c r="BH2120" s="154"/>
      <c r="BI2120" s="154"/>
      <c r="BJ2120" s="154"/>
      <c r="BK2120" s="154"/>
      <c r="BL2120" s="154"/>
      <c r="BM2120" s="154"/>
      <c r="BN2120" s="154"/>
      <c r="BO2120" s="154"/>
      <c r="BP2120" s="154"/>
      <c r="BQ2120" s="154"/>
      <c r="BR2120" s="154"/>
      <c r="BS2120" s="154"/>
      <c r="BT2120" s="154"/>
      <c r="BU2120" s="154"/>
      <c r="BV2120" s="154"/>
      <c r="BW2120" s="154"/>
      <c r="BX2120" s="154"/>
      <c r="BY2120" s="154"/>
      <c r="BZ2120" s="154"/>
      <c r="CA2120" s="154"/>
      <c r="CB2120" s="154"/>
      <c r="CC2120" s="154"/>
      <c r="CD2120" s="154"/>
      <c r="CE2120" s="154"/>
      <c r="CF2120" s="154"/>
      <c r="CG2120" s="154"/>
      <c r="CH2120" s="154"/>
      <c r="CI2120" s="154"/>
      <c r="CJ2120" s="154"/>
      <c r="CK2120" s="154"/>
      <c r="CL2120" s="154"/>
      <c r="CM2120" s="154"/>
      <c r="CN2120" s="154"/>
      <c r="CO2120" s="154"/>
      <c r="CP2120" s="154"/>
      <c r="CQ2120" s="154"/>
      <c r="CR2120" s="154"/>
      <c r="CS2120" s="154"/>
      <c r="CT2120" s="154"/>
      <c r="CU2120" s="154"/>
      <c r="CV2120" s="154"/>
      <c r="CW2120" s="154"/>
      <c r="CX2120" s="154"/>
      <c r="CY2120" s="154"/>
      <c r="CZ2120" s="154"/>
      <c r="DA2120" s="154"/>
      <c r="DB2120" s="154"/>
      <c r="DC2120" s="154"/>
      <c r="DD2120" s="154"/>
      <c r="DE2120" s="154"/>
      <c r="DF2120" s="154"/>
      <c r="DG2120" s="154"/>
      <c r="DH2120" s="154"/>
      <c r="DI2120" s="154"/>
      <c r="DJ2120" s="154"/>
      <c r="DK2120" s="154"/>
      <c r="DL2120" s="154"/>
      <c r="DM2120" s="154"/>
      <c r="DN2120" s="154"/>
      <c r="DO2120" s="154"/>
      <c r="DP2120" s="154"/>
      <c r="DQ2120" s="154"/>
      <c r="DR2120" s="154"/>
      <c r="DS2120" s="154"/>
      <c r="DT2120" s="154"/>
      <c r="DU2120" s="154"/>
      <c r="DV2120" s="154"/>
      <c r="DW2120" s="154"/>
      <c r="DX2120" s="154"/>
      <c r="DY2120" s="154"/>
      <c r="DZ2120" s="154"/>
      <c r="EA2120" s="154"/>
      <c r="EB2120" s="154"/>
      <c r="EC2120" s="154"/>
      <c r="ED2120" s="154"/>
      <c r="EE2120" s="154"/>
      <c r="EF2120" s="154"/>
      <c r="EG2120" s="154"/>
      <c r="EH2120" s="154"/>
      <c r="EI2120" s="154"/>
      <c r="EJ2120" s="154"/>
      <c r="EK2120" s="154"/>
      <c r="EL2120" s="154"/>
      <c r="EM2120" s="154"/>
      <c r="EN2120" s="154"/>
      <c r="EO2120" s="154"/>
      <c r="EP2120" s="154"/>
      <c r="EQ2120" s="154"/>
      <c r="ER2120" s="154"/>
      <c r="ES2120" s="154"/>
      <c r="ET2120" s="154"/>
      <c r="EU2120" s="154"/>
      <c r="EV2120" s="154"/>
    </row>
    <row r="2121" spans="32:152" ht="12.75">
      <c r="AF2121" s="154"/>
      <c r="AG2121" s="154"/>
      <c r="AH2121" s="154"/>
      <c r="AI2121" s="154"/>
      <c r="AJ2121" s="154"/>
      <c r="AK2121" s="154"/>
      <c r="AL2121" s="154"/>
      <c r="AM2121" s="154"/>
      <c r="AN2121" s="154"/>
      <c r="AO2121" s="154"/>
      <c r="AP2121" s="154"/>
      <c r="AQ2121" s="154"/>
      <c r="AR2121" s="154"/>
      <c r="AS2121" s="154"/>
      <c r="AT2121" s="154"/>
      <c r="AU2121" s="154"/>
      <c r="AV2121" s="154"/>
      <c r="AW2121" s="154"/>
      <c r="AX2121" s="154"/>
      <c r="AY2121" s="154"/>
      <c r="AZ2121" s="154"/>
      <c r="BA2121" s="154"/>
      <c r="BB2121" s="154"/>
      <c r="BC2121" s="154"/>
      <c r="BD2121" s="154"/>
      <c r="BE2121" s="154"/>
      <c r="BF2121" s="154"/>
      <c r="BG2121" s="154"/>
      <c r="BH2121" s="154"/>
      <c r="BI2121" s="154"/>
      <c r="BJ2121" s="154"/>
      <c r="BK2121" s="154"/>
      <c r="BL2121" s="154"/>
      <c r="BM2121" s="154"/>
      <c r="BN2121" s="154"/>
      <c r="BO2121" s="154"/>
      <c r="BP2121" s="154"/>
      <c r="BQ2121" s="154"/>
      <c r="BR2121" s="154"/>
      <c r="BS2121" s="154"/>
      <c r="BT2121" s="154"/>
      <c r="BU2121" s="154"/>
      <c r="BV2121" s="154"/>
      <c r="BW2121" s="154"/>
      <c r="BX2121" s="154"/>
      <c r="BY2121" s="154"/>
      <c r="BZ2121" s="154"/>
      <c r="CA2121" s="154"/>
      <c r="CB2121" s="154"/>
      <c r="CC2121" s="154"/>
      <c r="CD2121" s="154"/>
      <c r="CE2121" s="154"/>
      <c r="CF2121" s="154"/>
      <c r="CG2121" s="154"/>
      <c r="CH2121" s="154"/>
      <c r="CI2121" s="154"/>
      <c r="CJ2121" s="154"/>
      <c r="CK2121" s="154"/>
      <c r="CL2121" s="154"/>
      <c r="CM2121" s="154"/>
      <c r="CN2121" s="154"/>
      <c r="CO2121" s="154"/>
      <c r="CP2121" s="154"/>
      <c r="CQ2121" s="154"/>
      <c r="CR2121" s="154"/>
      <c r="CS2121" s="154"/>
      <c r="CT2121" s="154"/>
      <c r="CU2121" s="154"/>
      <c r="CV2121" s="154"/>
      <c r="CW2121" s="154"/>
      <c r="CX2121" s="154"/>
      <c r="CY2121" s="154"/>
      <c r="CZ2121" s="154"/>
      <c r="DA2121" s="154"/>
      <c r="DB2121" s="154"/>
      <c r="DC2121" s="154"/>
      <c r="DD2121" s="154"/>
      <c r="DE2121" s="154"/>
      <c r="DF2121" s="154"/>
      <c r="DG2121" s="154"/>
      <c r="DH2121" s="154"/>
      <c r="DI2121" s="154"/>
      <c r="DJ2121" s="154"/>
      <c r="DK2121" s="154"/>
      <c r="DL2121" s="154"/>
      <c r="DM2121" s="154"/>
      <c r="DN2121" s="154"/>
      <c r="DO2121" s="154"/>
      <c r="DP2121" s="154"/>
      <c r="DQ2121" s="154"/>
      <c r="DR2121" s="154"/>
      <c r="DS2121" s="154"/>
      <c r="DT2121" s="154"/>
      <c r="DU2121" s="154"/>
      <c r="DV2121" s="154"/>
      <c r="DW2121" s="154"/>
      <c r="DX2121" s="154"/>
      <c r="DY2121" s="154"/>
      <c r="DZ2121" s="154"/>
      <c r="EA2121" s="154"/>
      <c r="EB2121" s="154"/>
      <c r="EC2121" s="154"/>
      <c r="ED2121" s="154"/>
      <c r="EE2121" s="154"/>
      <c r="EF2121" s="154"/>
      <c r="EG2121" s="154"/>
      <c r="EH2121" s="154"/>
      <c r="EI2121" s="154"/>
      <c r="EJ2121" s="154"/>
      <c r="EK2121" s="154"/>
      <c r="EL2121" s="154"/>
      <c r="EM2121" s="154"/>
      <c r="EN2121" s="154"/>
      <c r="EO2121" s="154"/>
      <c r="EP2121" s="154"/>
      <c r="EQ2121" s="154"/>
      <c r="ER2121" s="154"/>
      <c r="ES2121" s="154"/>
      <c r="ET2121" s="154"/>
      <c r="EU2121" s="154"/>
      <c r="EV2121" s="154"/>
    </row>
    <row r="2122" spans="32:152" ht="12.75">
      <c r="AF2122" s="154"/>
      <c r="AG2122" s="154"/>
      <c r="AH2122" s="154"/>
      <c r="AI2122" s="154"/>
      <c r="AJ2122" s="154"/>
      <c r="AK2122" s="154"/>
      <c r="AL2122" s="154"/>
      <c r="AM2122" s="154"/>
      <c r="AN2122" s="154"/>
      <c r="AO2122" s="154"/>
      <c r="AP2122" s="154"/>
      <c r="AQ2122" s="154"/>
      <c r="AR2122" s="154"/>
      <c r="AS2122" s="154"/>
      <c r="AT2122" s="154"/>
      <c r="AU2122" s="154"/>
      <c r="AV2122" s="154"/>
      <c r="AW2122" s="154"/>
      <c r="AX2122" s="154"/>
      <c r="AY2122" s="154"/>
      <c r="AZ2122" s="154"/>
      <c r="BA2122" s="154"/>
      <c r="BB2122" s="154"/>
      <c r="BC2122" s="154"/>
      <c r="BD2122" s="154"/>
      <c r="BE2122" s="154"/>
      <c r="BF2122" s="154"/>
      <c r="BG2122" s="154"/>
      <c r="BH2122" s="154"/>
      <c r="BI2122" s="154"/>
      <c r="BJ2122" s="154"/>
      <c r="BK2122" s="154"/>
      <c r="BL2122" s="154"/>
      <c r="BM2122" s="154"/>
      <c r="BN2122" s="154"/>
      <c r="BO2122" s="154"/>
      <c r="BP2122" s="154"/>
      <c r="BQ2122" s="154"/>
      <c r="BR2122" s="154"/>
      <c r="BS2122" s="154"/>
      <c r="BT2122" s="154"/>
      <c r="BU2122" s="154"/>
      <c r="BV2122" s="154"/>
      <c r="BW2122" s="154"/>
      <c r="BX2122" s="154"/>
      <c r="BY2122" s="154"/>
      <c r="BZ2122" s="154"/>
      <c r="CA2122" s="154"/>
      <c r="CB2122" s="154"/>
      <c r="CC2122" s="154"/>
      <c r="CD2122" s="154"/>
      <c r="CE2122" s="154"/>
      <c r="CF2122" s="154"/>
      <c r="CG2122" s="154"/>
      <c r="CH2122" s="154"/>
      <c r="CI2122" s="154"/>
      <c r="CJ2122" s="154"/>
      <c r="CK2122" s="154"/>
      <c r="CL2122" s="154"/>
      <c r="CM2122" s="154"/>
      <c r="CN2122" s="154"/>
      <c r="CO2122" s="154"/>
      <c r="CP2122" s="154"/>
      <c r="CQ2122" s="154"/>
      <c r="CR2122" s="154"/>
      <c r="CS2122" s="154"/>
      <c r="CT2122" s="154"/>
      <c r="CU2122" s="154"/>
      <c r="CV2122" s="154"/>
      <c r="CW2122" s="154"/>
      <c r="CX2122" s="154"/>
      <c r="CY2122" s="154"/>
      <c r="CZ2122" s="154"/>
      <c r="DA2122" s="154"/>
      <c r="DB2122" s="154"/>
      <c r="DC2122" s="154"/>
      <c r="DD2122" s="154"/>
      <c r="DE2122" s="154"/>
      <c r="DF2122" s="154"/>
      <c r="DG2122" s="154"/>
      <c r="DH2122" s="154"/>
      <c r="DI2122" s="154"/>
      <c r="DJ2122" s="154"/>
      <c r="DK2122" s="154"/>
      <c r="DL2122" s="154"/>
      <c r="DM2122" s="154"/>
      <c r="DN2122" s="154"/>
      <c r="DO2122" s="154"/>
      <c r="DP2122" s="154"/>
      <c r="DQ2122" s="154"/>
      <c r="DR2122" s="154"/>
      <c r="DS2122" s="154"/>
      <c r="DT2122" s="154"/>
      <c r="DU2122" s="154"/>
      <c r="DV2122" s="154"/>
      <c r="DW2122" s="154"/>
      <c r="DX2122" s="154"/>
      <c r="DY2122" s="154"/>
      <c r="DZ2122" s="154"/>
      <c r="EA2122" s="154"/>
      <c r="EB2122" s="154"/>
      <c r="EC2122" s="154"/>
      <c r="ED2122" s="154"/>
      <c r="EE2122" s="154"/>
      <c r="EF2122" s="154"/>
      <c r="EG2122" s="154"/>
      <c r="EH2122" s="154"/>
      <c r="EI2122" s="154"/>
      <c r="EJ2122" s="154"/>
      <c r="EK2122" s="154"/>
      <c r="EL2122" s="154"/>
      <c r="EM2122" s="154"/>
      <c r="EN2122" s="154"/>
      <c r="EO2122" s="154"/>
      <c r="EP2122" s="154"/>
      <c r="EQ2122" s="154"/>
      <c r="ER2122" s="154"/>
      <c r="ES2122" s="154"/>
      <c r="ET2122" s="154"/>
      <c r="EU2122" s="154"/>
      <c r="EV2122" s="154"/>
    </row>
    <row r="2123" spans="32:152" ht="12.75">
      <c r="AF2123" s="154"/>
      <c r="AG2123" s="154"/>
      <c r="AH2123" s="154"/>
      <c r="AI2123" s="154"/>
      <c r="AJ2123" s="154"/>
      <c r="AK2123" s="154"/>
      <c r="AL2123" s="154"/>
      <c r="AM2123" s="154"/>
      <c r="AN2123" s="154"/>
      <c r="AO2123" s="154"/>
      <c r="AP2123" s="154"/>
      <c r="AQ2123" s="154"/>
      <c r="AR2123" s="154"/>
      <c r="AS2123" s="154"/>
      <c r="AT2123" s="154"/>
      <c r="AU2123" s="154"/>
      <c r="AV2123" s="154"/>
      <c r="AW2123" s="154"/>
      <c r="AX2123" s="154"/>
      <c r="AY2123" s="154"/>
      <c r="AZ2123" s="154"/>
      <c r="BA2123" s="154"/>
      <c r="BB2123" s="154"/>
      <c r="BC2123" s="154"/>
      <c r="BD2123" s="154"/>
      <c r="BE2123" s="154"/>
      <c r="BF2123" s="154"/>
      <c r="BG2123" s="154"/>
      <c r="BH2123" s="154"/>
      <c r="BI2123" s="154"/>
      <c r="BJ2123" s="154"/>
      <c r="BK2123" s="154"/>
      <c r="BL2123" s="154"/>
      <c r="BM2123" s="154"/>
      <c r="BN2123" s="154"/>
      <c r="BO2123" s="154"/>
      <c r="BP2123" s="154"/>
      <c r="BQ2123" s="154"/>
      <c r="BR2123" s="154"/>
      <c r="BS2123" s="154"/>
      <c r="BT2123" s="154"/>
      <c r="BU2123" s="154"/>
      <c r="BV2123" s="154"/>
      <c r="BW2123" s="154"/>
      <c r="BX2123" s="154"/>
      <c r="BY2123" s="154"/>
      <c r="BZ2123" s="154"/>
      <c r="CA2123" s="154"/>
      <c r="CB2123" s="154"/>
      <c r="CC2123" s="154"/>
      <c r="CD2123" s="154"/>
      <c r="CE2123" s="154"/>
      <c r="CF2123" s="154"/>
      <c r="CG2123" s="154"/>
      <c r="CH2123" s="154"/>
      <c r="CI2123" s="154"/>
      <c r="CJ2123" s="154"/>
      <c r="CK2123" s="154"/>
      <c r="CL2123" s="154"/>
      <c r="CM2123" s="154"/>
      <c r="CN2123" s="154"/>
      <c r="CO2123" s="154"/>
      <c r="CP2123" s="154"/>
      <c r="CQ2123" s="154"/>
      <c r="CR2123" s="154"/>
      <c r="CS2123" s="154"/>
      <c r="CT2123" s="154"/>
      <c r="CU2123" s="154"/>
      <c r="CV2123" s="154"/>
      <c r="CW2123" s="154"/>
      <c r="CX2123" s="154"/>
      <c r="CY2123" s="154"/>
      <c r="CZ2123" s="154"/>
      <c r="DA2123" s="154"/>
      <c r="DB2123" s="154"/>
      <c r="DC2123" s="154"/>
      <c r="DD2123" s="154"/>
      <c r="DE2123" s="154"/>
      <c r="DF2123" s="154"/>
      <c r="DG2123" s="154"/>
      <c r="DH2123" s="154"/>
      <c r="DI2123" s="154"/>
      <c r="DJ2123" s="154"/>
      <c r="DK2123" s="154"/>
      <c r="DL2123" s="154"/>
      <c r="DM2123" s="154"/>
      <c r="DN2123" s="154"/>
      <c r="DO2123" s="154"/>
      <c r="DP2123" s="154"/>
      <c r="DQ2123" s="154"/>
      <c r="DR2123" s="154"/>
      <c r="DS2123" s="154"/>
      <c r="DT2123" s="154"/>
      <c r="DU2123" s="154"/>
      <c r="DV2123" s="154"/>
      <c r="DW2123" s="154"/>
      <c r="DX2123" s="154"/>
      <c r="DY2123" s="154"/>
      <c r="DZ2123" s="154"/>
      <c r="EA2123" s="154"/>
      <c r="EB2123" s="154"/>
      <c r="EC2123" s="154"/>
      <c r="ED2123" s="154"/>
      <c r="EE2123" s="154"/>
      <c r="EF2123" s="154"/>
      <c r="EG2123" s="154"/>
      <c r="EH2123" s="154"/>
      <c r="EI2123" s="154"/>
      <c r="EJ2123" s="154"/>
      <c r="EK2123" s="154"/>
      <c r="EL2123" s="154"/>
      <c r="EM2123" s="154"/>
      <c r="EN2123" s="154"/>
      <c r="EO2123" s="154"/>
      <c r="EP2123" s="154"/>
      <c r="EQ2123" s="154"/>
      <c r="ER2123" s="154"/>
      <c r="ES2123" s="154"/>
      <c r="ET2123" s="154"/>
      <c r="EU2123" s="154"/>
      <c r="EV2123" s="154"/>
    </row>
    <row r="2124" spans="32:152" ht="12.75">
      <c r="AF2124" s="154"/>
      <c r="AG2124" s="154"/>
      <c r="AH2124" s="154"/>
      <c r="AI2124" s="154"/>
      <c r="AJ2124" s="154"/>
      <c r="AK2124" s="154"/>
      <c r="AL2124" s="154"/>
      <c r="AM2124" s="154"/>
      <c r="AN2124" s="154"/>
      <c r="AO2124" s="154"/>
      <c r="AP2124" s="154"/>
      <c r="AQ2124" s="154"/>
      <c r="AR2124" s="154"/>
      <c r="AS2124" s="154"/>
      <c r="AT2124" s="154"/>
      <c r="AU2124" s="154"/>
      <c r="AV2124" s="154"/>
      <c r="AW2124" s="154"/>
      <c r="AX2124" s="154"/>
      <c r="AY2124" s="154"/>
      <c r="AZ2124" s="154"/>
      <c r="BA2124" s="154"/>
      <c r="BB2124" s="154"/>
      <c r="BC2124" s="154"/>
      <c r="BD2124" s="154"/>
      <c r="BE2124" s="154"/>
      <c r="BF2124" s="154"/>
      <c r="BG2124" s="154"/>
      <c r="BH2124" s="154"/>
      <c r="BI2124" s="154"/>
      <c r="BJ2124" s="154"/>
      <c r="BK2124" s="154"/>
      <c r="BL2124" s="154"/>
      <c r="BM2124" s="154"/>
      <c r="BN2124" s="154"/>
      <c r="BO2124" s="154"/>
      <c r="BP2124" s="154"/>
      <c r="BQ2124" s="154"/>
      <c r="BR2124" s="154"/>
      <c r="BS2124" s="154"/>
      <c r="BT2124" s="154"/>
      <c r="BU2124" s="154"/>
      <c r="BV2124" s="154"/>
      <c r="BW2124" s="154"/>
      <c r="BX2124" s="154"/>
      <c r="BY2124" s="154"/>
      <c r="BZ2124" s="154"/>
      <c r="CA2124" s="154"/>
      <c r="CB2124" s="154"/>
      <c r="CC2124" s="154"/>
      <c r="CD2124" s="154"/>
      <c r="CE2124" s="154"/>
      <c r="CF2124" s="154"/>
      <c r="CG2124" s="154"/>
      <c r="CH2124" s="154"/>
      <c r="CI2124" s="154"/>
      <c r="CJ2124" s="154"/>
      <c r="CK2124" s="154"/>
      <c r="CL2124" s="154"/>
      <c r="CM2124" s="154"/>
      <c r="CN2124" s="154"/>
      <c r="CO2124" s="154"/>
      <c r="CP2124" s="154"/>
      <c r="CQ2124" s="154"/>
      <c r="CR2124" s="154"/>
      <c r="CS2124" s="154"/>
      <c r="CT2124" s="154"/>
      <c r="CU2124" s="154"/>
      <c r="CV2124" s="154"/>
      <c r="CW2124" s="154"/>
      <c r="CX2124" s="154"/>
      <c r="CY2124" s="154"/>
      <c r="CZ2124" s="154"/>
      <c r="DA2124" s="154"/>
      <c r="DB2124" s="154"/>
      <c r="DC2124" s="154"/>
      <c r="DD2124" s="154"/>
      <c r="DE2124" s="154"/>
      <c r="DF2124" s="154"/>
      <c r="DG2124" s="154"/>
      <c r="DH2124" s="154"/>
      <c r="DI2124" s="154"/>
      <c r="DJ2124" s="154"/>
      <c r="DK2124" s="154"/>
      <c r="DL2124" s="154"/>
      <c r="DM2124" s="154"/>
      <c r="DN2124" s="154"/>
      <c r="DO2124" s="154"/>
      <c r="DP2124" s="154"/>
      <c r="DQ2124" s="154"/>
      <c r="DR2124" s="154"/>
      <c r="DS2124" s="154"/>
      <c r="DT2124" s="154"/>
      <c r="DU2124" s="154"/>
      <c r="DV2124" s="154"/>
      <c r="DW2124" s="154"/>
      <c r="DX2124" s="154"/>
      <c r="DY2124" s="154"/>
      <c r="DZ2124" s="154"/>
      <c r="EA2124" s="154"/>
      <c r="EB2124" s="154"/>
      <c r="EC2124" s="154"/>
      <c r="ED2124" s="154"/>
      <c r="EE2124" s="154"/>
      <c r="EF2124" s="154"/>
      <c r="EG2124" s="154"/>
      <c r="EH2124" s="154"/>
      <c r="EI2124" s="154"/>
      <c r="EJ2124" s="154"/>
      <c r="EK2124" s="154"/>
      <c r="EL2124" s="154"/>
      <c r="EM2124" s="154"/>
      <c r="EN2124" s="154"/>
      <c r="EO2124" s="154"/>
      <c r="EP2124" s="154"/>
      <c r="EQ2124" s="154"/>
      <c r="ER2124" s="154"/>
      <c r="ES2124" s="154"/>
      <c r="ET2124" s="154"/>
      <c r="EU2124" s="154"/>
      <c r="EV2124" s="154"/>
    </row>
    <row r="2125" spans="32:152" ht="12.75">
      <c r="AF2125" s="154"/>
      <c r="AG2125" s="154"/>
      <c r="AH2125" s="154"/>
      <c r="AI2125" s="154"/>
      <c r="AJ2125" s="154"/>
      <c r="AK2125" s="154"/>
      <c r="AL2125" s="154"/>
      <c r="AM2125" s="154"/>
      <c r="AN2125" s="154"/>
      <c r="AO2125" s="154"/>
      <c r="AP2125" s="154"/>
      <c r="AQ2125" s="154"/>
      <c r="AR2125" s="154"/>
      <c r="AS2125" s="154"/>
      <c r="AT2125" s="154"/>
      <c r="AU2125" s="154"/>
      <c r="AV2125" s="154"/>
      <c r="AW2125" s="154"/>
      <c r="AX2125" s="154"/>
      <c r="AY2125" s="154"/>
      <c r="AZ2125" s="154"/>
      <c r="BA2125" s="154"/>
      <c r="BB2125" s="154"/>
      <c r="BC2125" s="154"/>
      <c r="BD2125" s="154"/>
      <c r="BE2125" s="154"/>
      <c r="BF2125" s="154"/>
      <c r="BG2125" s="154"/>
      <c r="BH2125" s="154"/>
      <c r="BI2125" s="154"/>
      <c r="BJ2125" s="154"/>
      <c r="BK2125" s="154"/>
      <c r="BL2125" s="154"/>
      <c r="BM2125" s="154"/>
      <c r="BN2125" s="154"/>
      <c r="BO2125" s="154"/>
      <c r="BP2125" s="154"/>
      <c r="BQ2125" s="154"/>
      <c r="BR2125" s="154"/>
      <c r="BS2125" s="154"/>
      <c r="BT2125" s="154"/>
      <c r="BU2125" s="154"/>
      <c r="BV2125" s="154"/>
      <c r="BW2125" s="154"/>
      <c r="BX2125" s="154"/>
      <c r="BY2125" s="154"/>
      <c r="BZ2125" s="154"/>
      <c r="CA2125" s="154"/>
      <c r="CB2125" s="154"/>
      <c r="CC2125" s="154"/>
      <c r="CD2125" s="154"/>
      <c r="CE2125" s="154"/>
      <c r="CF2125" s="154"/>
      <c r="CG2125" s="154"/>
      <c r="CH2125" s="154"/>
      <c r="CI2125" s="154"/>
      <c r="CJ2125" s="154"/>
      <c r="CK2125" s="154"/>
      <c r="CL2125" s="154"/>
      <c r="CM2125" s="154"/>
      <c r="CN2125" s="154"/>
      <c r="CO2125" s="154"/>
      <c r="CP2125" s="154"/>
      <c r="CQ2125" s="154"/>
      <c r="CR2125" s="154"/>
      <c r="CS2125" s="154"/>
      <c r="CT2125" s="154"/>
      <c r="CU2125" s="154"/>
      <c r="CV2125" s="154"/>
      <c r="CW2125" s="154"/>
      <c r="CX2125" s="154"/>
      <c r="CY2125" s="154"/>
      <c r="CZ2125" s="154"/>
      <c r="DA2125" s="154"/>
      <c r="DB2125" s="154"/>
      <c r="DC2125" s="154"/>
      <c r="DD2125" s="154"/>
      <c r="DE2125" s="154"/>
      <c r="DF2125" s="154"/>
      <c r="DG2125" s="154"/>
      <c r="DH2125" s="154"/>
      <c r="DI2125" s="154"/>
      <c r="DJ2125" s="154"/>
      <c r="DK2125" s="154"/>
      <c r="DL2125" s="154"/>
      <c r="DM2125" s="154"/>
      <c r="DN2125" s="154"/>
      <c r="DO2125" s="154"/>
      <c r="DP2125" s="154"/>
      <c r="DQ2125" s="154"/>
      <c r="DR2125" s="154"/>
      <c r="DS2125" s="154"/>
      <c r="DT2125" s="154"/>
      <c r="DU2125" s="154"/>
      <c r="DV2125" s="154"/>
      <c r="DW2125" s="154"/>
      <c r="DX2125" s="154"/>
      <c r="DY2125" s="154"/>
      <c r="DZ2125" s="154"/>
      <c r="EA2125" s="154"/>
      <c r="EB2125" s="154"/>
      <c r="EC2125" s="154"/>
      <c r="ED2125" s="154"/>
      <c r="EE2125" s="154"/>
      <c r="EF2125" s="154"/>
      <c r="EG2125" s="154"/>
      <c r="EH2125" s="154"/>
      <c r="EI2125" s="154"/>
      <c r="EJ2125" s="154"/>
      <c r="EK2125" s="154"/>
      <c r="EL2125" s="154"/>
      <c r="EM2125" s="154"/>
      <c r="EN2125" s="154"/>
      <c r="EO2125" s="154"/>
      <c r="EP2125" s="154"/>
      <c r="EQ2125" s="154"/>
      <c r="ER2125" s="154"/>
      <c r="ES2125" s="154"/>
      <c r="ET2125" s="154"/>
      <c r="EU2125" s="154"/>
      <c r="EV2125" s="154"/>
    </row>
    <row r="2126" spans="32:152" ht="12.75">
      <c r="AF2126" s="154"/>
      <c r="AG2126" s="154"/>
      <c r="AH2126" s="154"/>
      <c r="AI2126" s="154"/>
      <c r="AJ2126" s="154"/>
      <c r="AK2126" s="154"/>
      <c r="AL2126" s="154"/>
      <c r="AM2126" s="154"/>
      <c r="AN2126" s="154"/>
      <c r="AO2126" s="154"/>
      <c r="AP2126" s="154"/>
      <c r="AQ2126" s="154"/>
      <c r="AR2126" s="154"/>
      <c r="AS2126" s="154"/>
      <c r="AT2126" s="154"/>
      <c r="AU2126" s="154"/>
      <c r="AV2126" s="154"/>
      <c r="AW2126" s="154"/>
      <c r="AX2126" s="154"/>
      <c r="AY2126" s="154"/>
      <c r="AZ2126" s="154"/>
      <c r="BA2126" s="154"/>
      <c r="BB2126" s="154"/>
      <c r="BC2126" s="154"/>
      <c r="BD2126" s="154"/>
      <c r="BE2126" s="154"/>
      <c r="BF2126" s="154"/>
      <c r="BG2126" s="154"/>
      <c r="BH2126" s="154"/>
      <c r="BI2126" s="154"/>
      <c r="BJ2126" s="154"/>
      <c r="BK2126" s="154"/>
      <c r="BL2126" s="154"/>
      <c r="BM2126" s="154"/>
      <c r="BN2126" s="154"/>
      <c r="BO2126" s="154"/>
      <c r="BP2126" s="154"/>
      <c r="BQ2126" s="154"/>
      <c r="BR2126" s="154"/>
      <c r="BS2126" s="154"/>
      <c r="BT2126" s="154"/>
      <c r="BU2126" s="154"/>
      <c r="BV2126" s="154"/>
      <c r="BW2126" s="154"/>
      <c r="BX2126" s="154"/>
      <c r="BY2126" s="154"/>
      <c r="BZ2126" s="154"/>
      <c r="CA2126" s="154"/>
      <c r="CB2126" s="154"/>
      <c r="CC2126" s="154"/>
      <c r="CD2126" s="154"/>
      <c r="CE2126" s="154"/>
      <c r="CF2126" s="154"/>
      <c r="CG2126" s="154"/>
      <c r="CH2126" s="154"/>
      <c r="CI2126" s="154"/>
      <c r="CJ2126" s="154"/>
      <c r="CK2126" s="154"/>
      <c r="CL2126" s="154"/>
      <c r="CM2126" s="154"/>
      <c r="CN2126" s="154"/>
      <c r="CO2126" s="154"/>
      <c r="CP2126" s="154"/>
      <c r="CQ2126" s="154"/>
      <c r="CR2126" s="154"/>
      <c r="CS2126" s="154"/>
      <c r="CT2126" s="154"/>
      <c r="CU2126" s="154"/>
      <c r="CV2126" s="154"/>
      <c r="CW2126" s="154"/>
      <c r="CX2126" s="154"/>
      <c r="CY2126" s="154"/>
      <c r="CZ2126" s="154"/>
      <c r="DA2126" s="154"/>
      <c r="DB2126" s="154"/>
      <c r="DC2126" s="154"/>
      <c r="DD2126" s="154"/>
      <c r="DE2126" s="154"/>
      <c r="DF2126" s="154"/>
      <c r="DG2126" s="154"/>
      <c r="DH2126" s="154"/>
      <c r="DI2126" s="154"/>
      <c r="DJ2126" s="154"/>
      <c r="DK2126" s="154"/>
      <c r="DL2126" s="154"/>
      <c r="DM2126" s="154"/>
      <c r="DN2126" s="154"/>
      <c r="DO2126" s="154"/>
      <c r="DP2126" s="154"/>
      <c r="DQ2126" s="154"/>
      <c r="DR2126" s="154"/>
      <c r="DS2126" s="154"/>
      <c r="DT2126" s="154"/>
      <c r="DU2126" s="154"/>
      <c r="DV2126" s="154"/>
      <c r="DW2126" s="154"/>
      <c r="DX2126" s="154"/>
      <c r="DY2126" s="154"/>
      <c r="DZ2126" s="154"/>
      <c r="EA2126" s="154"/>
      <c r="EB2126" s="154"/>
      <c r="EC2126" s="154"/>
      <c r="ED2126" s="154"/>
      <c r="EE2126" s="154"/>
      <c r="EF2126" s="154"/>
      <c r="EG2126" s="154"/>
      <c r="EH2126" s="154"/>
      <c r="EI2126" s="154"/>
      <c r="EJ2126" s="154"/>
      <c r="EK2126" s="154"/>
      <c r="EL2126" s="154"/>
      <c r="EM2126" s="154"/>
      <c r="EN2126" s="154"/>
      <c r="EO2126" s="154"/>
      <c r="EP2126" s="154"/>
      <c r="EQ2126" s="154"/>
      <c r="ER2126" s="154"/>
      <c r="ES2126" s="154"/>
      <c r="ET2126" s="154"/>
      <c r="EU2126" s="154"/>
      <c r="EV2126" s="154"/>
    </row>
    <row r="2127" spans="32:152" ht="12.75">
      <c r="AF2127" s="154"/>
      <c r="AG2127" s="154"/>
      <c r="AH2127" s="154"/>
      <c r="AI2127" s="154"/>
      <c r="AJ2127" s="154"/>
      <c r="AK2127" s="154"/>
      <c r="AL2127" s="154"/>
      <c r="AM2127" s="154"/>
      <c r="AN2127" s="154"/>
      <c r="AO2127" s="154"/>
      <c r="AP2127" s="154"/>
      <c r="AQ2127" s="154"/>
      <c r="AR2127" s="154"/>
      <c r="AS2127" s="154"/>
      <c r="AT2127" s="154"/>
      <c r="AU2127" s="154"/>
      <c r="AV2127" s="154"/>
      <c r="AW2127" s="154"/>
      <c r="AX2127" s="154"/>
      <c r="AY2127" s="154"/>
      <c r="AZ2127" s="154"/>
      <c r="BA2127" s="154"/>
      <c r="BB2127" s="154"/>
      <c r="BC2127" s="154"/>
      <c r="BD2127" s="154"/>
      <c r="BE2127" s="154"/>
      <c r="BF2127" s="154"/>
      <c r="BG2127" s="154"/>
      <c r="BH2127" s="154"/>
      <c r="BI2127" s="154"/>
      <c r="BJ2127" s="154"/>
      <c r="BK2127" s="154"/>
      <c r="BL2127" s="154"/>
      <c r="BM2127" s="154"/>
      <c r="BN2127" s="154"/>
      <c r="BO2127" s="154"/>
      <c r="BP2127" s="154"/>
      <c r="BQ2127" s="154"/>
      <c r="BR2127" s="154"/>
      <c r="BS2127" s="154"/>
      <c r="BT2127" s="154"/>
      <c r="BU2127" s="154"/>
      <c r="BV2127" s="154"/>
      <c r="BW2127" s="154"/>
      <c r="BX2127" s="154"/>
      <c r="BY2127" s="154"/>
      <c r="BZ2127" s="154"/>
      <c r="CA2127" s="154"/>
      <c r="CB2127" s="154"/>
      <c r="CC2127" s="154"/>
      <c r="CD2127" s="154"/>
      <c r="CE2127" s="154"/>
      <c r="CF2127" s="154"/>
      <c r="CG2127" s="154"/>
      <c r="CH2127" s="154"/>
      <c r="CI2127" s="154"/>
      <c r="CJ2127" s="154"/>
      <c r="CK2127" s="154"/>
      <c r="CL2127" s="154"/>
      <c r="CM2127" s="154"/>
      <c r="CN2127" s="154"/>
      <c r="CO2127" s="154"/>
      <c r="CP2127" s="154"/>
      <c r="CQ2127" s="154"/>
      <c r="CR2127" s="154"/>
      <c r="CS2127" s="154"/>
      <c r="CT2127" s="154"/>
      <c r="CU2127" s="154"/>
      <c r="CV2127" s="154"/>
      <c r="CW2127" s="154"/>
      <c r="CX2127" s="154"/>
      <c r="CY2127" s="154"/>
      <c r="CZ2127" s="154"/>
      <c r="DA2127" s="154"/>
      <c r="DB2127" s="154"/>
      <c r="DC2127" s="154"/>
      <c r="DD2127" s="154"/>
      <c r="DE2127" s="154"/>
      <c r="DF2127" s="154"/>
      <c r="DG2127" s="154"/>
      <c r="DH2127" s="154"/>
      <c r="DI2127" s="154"/>
      <c r="DJ2127" s="154"/>
      <c r="DK2127" s="154"/>
      <c r="DL2127" s="154"/>
      <c r="DM2127" s="154"/>
      <c r="DN2127" s="154"/>
      <c r="DO2127" s="154"/>
      <c r="DP2127" s="154"/>
      <c r="DQ2127" s="154"/>
      <c r="DR2127" s="154"/>
      <c r="DS2127" s="154"/>
      <c r="DT2127" s="154"/>
      <c r="DU2127" s="154"/>
      <c r="DV2127" s="154"/>
      <c r="DW2127" s="154"/>
      <c r="DX2127" s="154"/>
      <c r="DY2127" s="154"/>
      <c r="DZ2127" s="154"/>
      <c r="EA2127" s="154"/>
      <c r="EB2127" s="154"/>
      <c r="EC2127" s="154"/>
      <c r="ED2127" s="154"/>
      <c r="EE2127" s="154"/>
      <c r="EF2127" s="154"/>
      <c r="EG2127" s="154"/>
      <c r="EH2127" s="154"/>
      <c r="EI2127" s="154"/>
      <c r="EJ2127" s="154"/>
      <c r="EK2127" s="154"/>
      <c r="EL2127" s="154"/>
      <c r="EM2127" s="154"/>
      <c r="EN2127" s="154"/>
      <c r="EO2127" s="154"/>
      <c r="EP2127" s="154"/>
      <c r="EQ2127" s="154"/>
      <c r="ER2127" s="154"/>
      <c r="ES2127" s="154"/>
      <c r="ET2127" s="154"/>
      <c r="EU2127" s="154"/>
      <c r="EV2127" s="154"/>
    </row>
    <row r="2128" spans="32:152" ht="12.75">
      <c r="AF2128" s="154"/>
      <c r="AG2128" s="154"/>
      <c r="AH2128" s="154"/>
      <c r="AI2128" s="154"/>
      <c r="AJ2128" s="154"/>
      <c r="AK2128" s="154"/>
      <c r="AL2128" s="154"/>
      <c r="AM2128" s="154"/>
      <c r="AN2128" s="154"/>
      <c r="AO2128" s="154"/>
      <c r="AP2128" s="154"/>
      <c r="AQ2128" s="154"/>
      <c r="AR2128" s="154"/>
      <c r="AS2128" s="154"/>
      <c r="AT2128" s="154"/>
      <c r="AU2128" s="154"/>
      <c r="AV2128" s="154"/>
      <c r="AW2128" s="154"/>
      <c r="AX2128" s="154"/>
      <c r="AY2128" s="154"/>
      <c r="AZ2128" s="154"/>
      <c r="BA2128" s="154"/>
      <c r="BB2128" s="154"/>
      <c r="BC2128" s="154"/>
      <c r="BD2128" s="154"/>
      <c r="BE2128" s="154"/>
      <c r="BF2128" s="154"/>
      <c r="BG2128" s="154"/>
      <c r="BH2128" s="154"/>
      <c r="BI2128" s="154"/>
      <c r="BJ2128" s="154"/>
      <c r="BK2128" s="154"/>
      <c r="BL2128" s="154"/>
      <c r="BM2128" s="154"/>
      <c r="BN2128" s="154"/>
      <c r="BO2128" s="154"/>
      <c r="BP2128" s="154"/>
      <c r="BQ2128" s="154"/>
      <c r="BR2128" s="154"/>
      <c r="BS2128" s="154"/>
      <c r="BT2128" s="154"/>
      <c r="BU2128" s="154"/>
      <c r="BV2128" s="154"/>
      <c r="BW2128" s="154"/>
      <c r="BX2128" s="154"/>
      <c r="BY2128" s="154"/>
      <c r="BZ2128" s="154"/>
      <c r="CA2128" s="154"/>
      <c r="CB2128" s="154"/>
      <c r="CC2128" s="154"/>
      <c r="CD2128" s="154"/>
      <c r="CE2128" s="154"/>
      <c r="CF2128" s="154"/>
      <c r="CG2128" s="154"/>
      <c r="CH2128" s="154"/>
      <c r="CI2128" s="154"/>
      <c r="CJ2128" s="154"/>
      <c r="CK2128" s="154"/>
      <c r="CL2128" s="154"/>
      <c r="CM2128" s="154"/>
      <c r="CN2128" s="154"/>
      <c r="CO2128" s="154"/>
      <c r="CP2128" s="154"/>
      <c r="CQ2128" s="154"/>
      <c r="CR2128" s="154"/>
      <c r="CS2128" s="154"/>
      <c r="CT2128" s="154"/>
      <c r="CU2128" s="154"/>
      <c r="CV2128" s="154"/>
      <c r="CW2128" s="154"/>
      <c r="CX2128" s="154"/>
      <c r="CY2128" s="154"/>
      <c r="CZ2128" s="154"/>
      <c r="DA2128" s="154"/>
      <c r="DB2128" s="154"/>
      <c r="DC2128" s="154"/>
      <c r="DD2128" s="154"/>
      <c r="DE2128" s="154"/>
      <c r="DF2128" s="154"/>
      <c r="DG2128" s="154"/>
      <c r="DH2128" s="154"/>
      <c r="DI2128" s="154"/>
      <c r="DJ2128" s="154"/>
      <c r="DK2128" s="154"/>
      <c r="DL2128" s="154"/>
      <c r="DM2128" s="154"/>
      <c r="DN2128" s="154"/>
      <c r="DO2128" s="154"/>
      <c r="DP2128" s="154"/>
      <c r="DQ2128" s="154"/>
      <c r="DR2128" s="154"/>
      <c r="DS2128" s="154"/>
      <c r="DT2128" s="154"/>
      <c r="DU2128" s="154"/>
      <c r="DV2128" s="154"/>
      <c r="DW2128" s="154"/>
      <c r="DX2128" s="154"/>
      <c r="DY2128" s="154"/>
      <c r="DZ2128" s="154"/>
      <c r="EA2128" s="154"/>
      <c r="EB2128" s="154"/>
      <c r="EC2128" s="154"/>
      <c r="ED2128" s="154"/>
      <c r="EE2128" s="154"/>
      <c r="EF2128" s="154"/>
      <c r="EG2128" s="154"/>
      <c r="EH2128" s="154"/>
      <c r="EI2128" s="154"/>
      <c r="EJ2128" s="154"/>
      <c r="EK2128" s="154"/>
      <c r="EL2128" s="154"/>
      <c r="EM2128" s="154"/>
      <c r="EN2128" s="154"/>
      <c r="EO2128" s="154"/>
      <c r="EP2128" s="154"/>
      <c r="EQ2128" s="154"/>
      <c r="ER2128" s="154"/>
      <c r="ES2128" s="154"/>
      <c r="ET2128" s="154"/>
      <c r="EU2128" s="154"/>
      <c r="EV2128" s="154"/>
    </row>
    <row r="2129" spans="32:152" ht="12.75">
      <c r="AF2129" s="154"/>
      <c r="AG2129" s="154"/>
      <c r="AH2129" s="154"/>
      <c r="AI2129" s="154"/>
      <c r="AJ2129" s="154"/>
      <c r="AK2129" s="154"/>
      <c r="AL2129" s="154"/>
      <c r="AM2129" s="154"/>
      <c r="AN2129" s="154"/>
      <c r="AO2129" s="154"/>
      <c r="AP2129" s="154"/>
      <c r="AQ2129" s="154"/>
      <c r="AR2129" s="154"/>
      <c r="AS2129" s="154"/>
      <c r="AT2129" s="154"/>
      <c r="AU2129" s="154"/>
      <c r="AV2129" s="154"/>
      <c r="AW2129" s="154"/>
      <c r="AX2129" s="154"/>
      <c r="AY2129" s="154"/>
      <c r="AZ2129" s="154"/>
      <c r="BA2129" s="154"/>
      <c r="BB2129" s="154"/>
      <c r="BC2129" s="154"/>
      <c r="BD2129" s="154"/>
      <c r="BE2129" s="154"/>
      <c r="BF2129" s="154"/>
      <c r="BG2129" s="154"/>
      <c r="BH2129" s="154"/>
      <c r="BI2129" s="154"/>
      <c r="BJ2129" s="154"/>
      <c r="BK2129" s="154"/>
      <c r="BL2129" s="154"/>
      <c r="BM2129" s="154"/>
      <c r="BN2129" s="154"/>
      <c r="BO2129" s="154"/>
      <c r="BP2129" s="154"/>
      <c r="BQ2129" s="154"/>
      <c r="BR2129" s="154"/>
      <c r="BS2129" s="154"/>
      <c r="BT2129" s="154"/>
      <c r="BU2129" s="154"/>
      <c r="BV2129" s="154"/>
      <c r="BW2129" s="154"/>
      <c r="BX2129" s="154"/>
      <c r="BY2129" s="154"/>
      <c r="BZ2129" s="154"/>
      <c r="CA2129" s="154"/>
      <c r="CB2129" s="154"/>
      <c r="CC2129" s="154"/>
      <c r="CD2129" s="154"/>
      <c r="CE2129" s="154"/>
      <c r="CF2129" s="154"/>
      <c r="CG2129" s="154"/>
      <c r="CH2129" s="154"/>
      <c r="CI2129" s="154"/>
      <c r="CJ2129" s="154"/>
      <c r="CK2129" s="154"/>
      <c r="CL2129" s="154"/>
      <c r="CM2129" s="154"/>
      <c r="CN2129" s="154"/>
      <c r="CO2129" s="154"/>
      <c r="CP2129" s="154"/>
      <c r="CQ2129" s="154"/>
      <c r="CR2129" s="154"/>
      <c r="CS2129" s="154"/>
      <c r="CT2129" s="154"/>
      <c r="CU2129" s="154"/>
      <c r="CV2129" s="154"/>
      <c r="CW2129" s="154"/>
      <c r="CX2129" s="154"/>
      <c r="CY2129" s="154"/>
      <c r="CZ2129" s="154"/>
      <c r="DA2129" s="154"/>
      <c r="DB2129" s="154"/>
      <c r="DC2129" s="154"/>
      <c r="DD2129" s="154"/>
      <c r="DE2129" s="154"/>
      <c r="DF2129" s="154"/>
      <c r="DG2129" s="154"/>
      <c r="DH2129" s="154"/>
      <c r="DI2129" s="154"/>
      <c r="DJ2129" s="154"/>
      <c r="DK2129" s="154"/>
      <c r="DL2129" s="154"/>
      <c r="DM2129" s="154"/>
      <c r="DN2129" s="154"/>
      <c r="DO2129" s="154"/>
      <c r="DP2129" s="154"/>
      <c r="DQ2129" s="154"/>
      <c r="DR2129" s="154"/>
      <c r="DS2129" s="154"/>
      <c r="DT2129" s="154"/>
      <c r="DU2129" s="154"/>
      <c r="DV2129" s="154"/>
      <c r="DW2129" s="154"/>
      <c r="DX2129" s="154"/>
      <c r="DY2129" s="154"/>
      <c r="DZ2129" s="154"/>
      <c r="EA2129" s="154"/>
      <c r="EB2129" s="154"/>
      <c r="EC2129" s="154"/>
      <c r="ED2129" s="154"/>
      <c r="EE2129" s="154"/>
      <c r="EF2129" s="154"/>
      <c r="EG2129" s="154"/>
      <c r="EH2129" s="154"/>
      <c r="EI2129" s="154"/>
      <c r="EJ2129" s="154"/>
      <c r="EK2129" s="154"/>
      <c r="EL2129" s="154"/>
      <c r="EM2129" s="154"/>
      <c r="EN2129" s="154"/>
      <c r="EO2129" s="154"/>
      <c r="EP2129" s="154"/>
      <c r="EQ2129" s="154"/>
      <c r="ER2129" s="154"/>
      <c r="ES2129" s="154"/>
      <c r="ET2129" s="154"/>
      <c r="EU2129" s="154"/>
      <c r="EV2129" s="154"/>
    </row>
    <row r="2130" spans="32:152" ht="12.75">
      <c r="AF2130" s="154"/>
      <c r="AG2130" s="154"/>
      <c r="AH2130" s="154"/>
      <c r="AI2130" s="154"/>
      <c r="AJ2130" s="154"/>
      <c r="AK2130" s="154"/>
      <c r="AL2130" s="154"/>
      <c r="AM2130" s="154"/>
      <c r="AN2130" s="154"/>
      <c r="AO2130" s="154"/>
      <c r="AP2130" s="154"/>
      <c r="AQ2130" s="154"/>
      <c r="AR2130" s="154"/>
      <c r="AS2130" s="154"/>
      <c r="AT2130" s="154"/>
      <c r="AU2130" s="154"/>
      <c r="AV2130" s="154"/>
      <c r="AW2130" s="154"/>
      <c r="AX2130" s="154"/>
      <c r="AY2130" s="154"/>
      <c r="AZ2130" s="154"/>
      <c r="BA2130" s="154"/>
      <c r="BB2130" s="154"/>
      <c r="BC2130" s="154"/>
      <c r="BD2130" s="154"/>
      <c r="BE2130" s="154"/>
      <c r="BF2130" s="154"/>
      <c r="BG2130" s="154"/>
      <c r="BH2130" s="154"/>
      <c r="BI2130" s="154"/>
      <c r="BJ2130" s="154"/>
      <c r="BK2130" s="154"/>
      <c r="BL2130" s="154"/>
      <c r="BM2130" s="154"/>
      <c r="BN2130" s="154"/>
      <c r="BO2130" s="154"/>
      <c r="BP2130" s="154"/>
      <c r="BQ2130" s="154"/>
      <c r="BR2130" s="154"/>
      <c r="BS2130" s="154"/>
      <c r="BT2130" s="154"/>
      <c r="BU2130" s="154"/>
      <c r="BV2130" s="154"/>
      <c r="BW2130" s="154"/>
      <c r="BX2130" s="154"/>
      <c r="BY2130" s="154"/>
      <c r="BZ2130" s="154"/>
      <c r="CA2130" s="154"/>
      <c r="CB2130" s="154"/>
      <c r="CC2130" s="154"/>
      <c r="CD2130" s="154"/>
      <c r="CE2130" s="154"/>
      <c r="CF2130" s="154"/>
      <c r="CG2130" s="154"/>
      <c r="CH2130" s="154"/>
      <c r="CI2130" s="154"/>
      <c r="CJ2130" s="154"/>
      <c r="CK2130" s="154"/>
      <c r="CL2130" s="154"/>
      <c r="CM2130" s="154"/>
      <c r="CN2130" s="154"/>
      <c r="CO2130" s="154"/>
      <c r="CP2130" s="154"/>
      <c r="CQ2130" s="154"/>
      <c r="CR2130" s="154"/>
      <c r="CS2130" s="154"/>
      <c r="CT2130" s="154"/>
      <c r="CU2130" s="154"/>
      <c r="CV2130" s="154"/>
      <c r="CW2130" s="154"/>
      <c r="CX2130" s="154"/>
      <c r="CY2130" s="154"/>
      <c r="CZ2130" s="154"/>
      <c r="DA2130" s="154"/>
      <c r="DB2130" s="154"/>
      <c r="DC2130" s="154"/>
      <c r="DD2130" s="154"/>
      <c r="DE2130" s="154"/>
      <c r="DF2130" s="154"/>
      <c r="DG2130" s="154"/>
      <c r="DH2130" s="154"/>
      <c r="DI2130" s="154"/>
      <c r="DJ2130" s="154"/>
      <c r="DK2130" s="154"/>
      <c r="DL2130" s="154"/>
      <c r="DM2130" s="154"/>
      <c r="DN2130" s="154"/>
      <c r="DO2130" s="154"/>
      <c r="DP2130" s="154"/>
      <c r="DQ2130" s="154"/>
      <c r="DR2130" s="154"/>
      <c r="DS2130" s="154"/>
      <c r="DT2130" s="154"/>
      <c r="DU2130" s="154"/>
      <c r="DV2130" s="154"/>
      <c r="DW2130" s="154"/>
      <c r="DX2130" s="154"/>
      <c r="DY2130" s="154"/>
      <c r="DZ2130" s="154"/>
      <c r="EA2130" s="154"/>
      <c r="EB2130" s="154"/>
      <c r="EC2130" s="154"/>
      <c r="ED2130" s="154"/>
      <c r="EE2130" s="154"/>
      <c r="EF2130" s="154"/>
      <c r="EG2130" s="154"/>
      <c r="EH2130" s="154"/>
      <c r="EI2130" s="154"/>
      <c r="EJ2130" s="154"/>
      <c r="EK2130" s="154"/>
      <c r="EL2130" s="154"/>
      <c r="EM2130" s="154"/>
      <c r="EN2130" s="154"/>
      <c r="EO2130" s="154"/>
      <c r="EP2130" s="154"/>
      <c r="EQ2130" s="154"/>
      <c r="ER2130" s="154"/>
      <c r="ES2130" s="154"/>
      <c r="ET2130" s="154"/>
      <c r="EU2130" s="154"/>
      <c r="EV2130" s="154"/>
    </row>
    <row r="2131" spans="32:152" ht="12.75">
      <c r="AF2131" s="154"/>
      <c r="AG2131" s="154"/>
      <c r="AH2131" s="154"/>
      <c r="AI2131" s="154"/>
      <c r="AJ2131" s="154"/>
      <c r="AK2131" s="154"/>
      <c r="AL2131" s="154"/>
      <c r="AM2131" s="154"/>
      <c r="AN2131" s="154"/>
      <c r="AO2131" s="154"/>
      <c r="AP2131" s="154"/>
      <c r="AQ2131" s="154"/>
      <c r="AR2131" s="154"/>
      <c r="AS2131" s="154"/>
      <c r="AT2131" s="154"/>
      <c r="AU2131" s="154"/>
      <c r="AV2131" s="154"/>
      <c r="AW2131" s="154"/>
      <c r="AX2131" s="154"/>
      <c r="AY2131" s="154"/>
      <c r="AZ2131" s="154"/>
      <c r="BA2131" s="154"/>
      <c r="BB2131" s="154"/>
      <c r="BC2131" s="154"/>
      <c r="BD2131" s="154"/>
      <c r="BE2131" s="154"/>
      <c r="BF2131" s="154"/>
      <c r="BG2131" s="154"/>
      <c r="BH2131" s="154"/>
      <c r="BI2131" s="154"/>
      <c r="BJ2131" s="154"/>
      <c r="BK2131" s="154"/>
      <c r="BL2131" s="154"/>
      <c r="BM2131" s="154"/>
      <c r="BN2131" s="154"/>
      <c r="BO2131" s="154"/>
      <c r="BP2131" s="154"/>
      <c r="BQ2131" s="154"/>
      <c r="BR2131" s="154"/>
      <c r="BS2131" s="154"/>
      <c r="BT2131" s="154"/>
      <c r="BU2131" s="154"/>
      <c r="BV2131" s="154"/>
      <c r="BW2131" s="154"/>
      <c r="BX2131" s="154"/>
      <c r="BY2131" s="154"/>
      <c r="BZ2131" s="154"/>
      <c r="CA2131" s="154"/>
      <c r="CB2131" s="154"/>
      <c r="CC2131" s="154"/>
      <c r="CD2131" s="154"/>
      <c r="CE2131" s="154"/>
      <c r="CF2131" s="154"/>
      <c r="CG2131" s="154"/>
      <c r="CH2131" s="154"/>
      <c r="CI2131" s="154"/>
      <c r="CJ2131" s="154"/>
      <c r="CK2131" s="154"/>
      <c r="CL2131" s="154"/>
      <c r="CM2131" s="154"/>
      <c r="CN2131" s="154"/>
      <c r="CO2131" s="154"/>
      <c r="CP2131" s="154"/>
      <c r="CQ2131" s="154"/>
      <c r="CR2131" s="154"/>
      <c r="CS2131" s="154"/>
      <c r="CT2131" s="154"/>
      <c r="CU2131" s="154"/>
      <c r="CV2131" s="154"/>
      <c r="CW2131" s="154"/>
      <c r="CX2131" s="154"/>
      <c r="CY2131" s="154"/>
      <c r="CZ2131" s="154"/>
      <c r="DA2131" s="154"/>
      <c r="DB2131" s="154"/>
      <c r="DC2131" s="154"/>
      <c r="DD2131" s="154"/>
      <c r="DE2131" s="154"/>
      <c r="DF2131" s="154"/>
      <c r="DG2131" s="154"/>
      <c r="DH2131" s="154"/>
      <c r="DI2131" s="154"/>
      <c r="DJ2131" s="154"/>
      <c r="DK2131" s="154"/>
      <c r="DL2131" s="154"/>
      <c r="DM2131" s="154"/>
      <c r="DN2131" s="154"/>
      <c r="DO2131" s="154"/>
      <c r="DP2131" s="154"/>
      <c r="DQ2131" s="154"/>
      <c r="DR2131" s="154"/>
      <c r="DS2131" s="154"/>
      <c r="DT2131" s="154"/>
      <c r="DU2131" s="154"/>
      <c r="DV2131" s="154"/>
      <c r="DW2131" s="154"/>
      <c r="DX2131" s="154"/>
      <c r="DY2131" s="154"/>
      <c r="DZ2131" s="154"/>
      <c r="EA2131" s="154"/>
      <c r="EB2131" s="154"/>
      <c r="EC2131" s="154"/>
      <c r="ED2131" s="154"/>
      <c r="EE2131" s="154"/>
      <c r="EF2131" s="154"/>
      <c r="EG2131" s="154"/>
      <c r="EH2131" s="154"/>
      <c r="EI2131" s="154"/>
      <c r="EJ2131" s="154"/>
      <c r="EK2131" s="154"/>
      <c r="EL2131" s="154"/>
      <c r="EM2131" s="154"/>
      <c r="EN2131" s="154"/>
      <c r="EO2131" s="154"/>
      <c r="EP2131" s="154"/>
      <c r="EQ2131" s="154"/>
      <c r="ER2131" s="154"/>
      <c r="ES2131" s="154"/>
      <c r="ET2131" s="154"/>
      <c r="EU2131" s="154"/>
      <c r="EV2131" s="154"/>
    </row>
    <row r="2132" spans="32:152" ht="12.75">
      <c r="AF2132" s="154"/>
      <c r="AG2132" s="154"/>
      <c r="AH2132" s="154"/>
      <c r="AI2132" s="154"/>
      <c r="AJ2132" s="154"/>
      <c r="AK2132" s="154"/>
      <c r="AL2132" s="154"/>
      <c r="AM2132" s="154"/>
      <c r="AN2132" s="154"/>
      <c r="AO2132" s="154"/>
      <c r="AP2132" s="154"/>
      <c r="AQ2132" s="154"/>
      <c r="AR2132" s="154"/>
      <c r="AS2132" s="154"/>
      <c r="AT2132" s="154"/>
      <c r="AU2132" s="154"/>
      <c r="AV2132" s="154"/>
      <c r="AW2132" s="154"/>
      <c r="AX2132" s="154"/>
      <c r="AY2132" s="154"/>
      <c r="AZ2132" s="154"/>
      <c r="BA2132" s="154"/>
      <c r="BB2132" s="154"/>
      <c r="BC2132" s="154"/>
      <c r="BD2132" s="154"/>
      <c r="BE2132" s="154"/>
      <c r="BF2132" s="154"/>
      <c r="BG2132" s="154"/>
      <c r="BH2132" s="154"/>
      <c r="BI2132" s="154"/>
      <c r="BJ2132" s="154"/>
      <c r="BK2132" s="154"/>
      <c r="BL2132" s="154"/>
      <c r="BM2132" s="154"/>
      <c r="BN2132" s="154"/>
      <c r="BO2132" s="154"/>
      <c r="BP2132" s="154"/>
      <c r="BQ2132" s="154"/>
      <c r="BR2132" s="154"/>
      <c r="BS2132" s="154"/>
      <c r="BT2132" s="154"/>
      <c r="BU2132" s="154"/>
      <c r="BV2132" s="154"/>
      <c r="BW2132" s="154"/>
      <c r="BX2132" s="154"/>
      <c r="BY2132" s="154"/>
      <c r="BZ2132" s="154"/>
      <c r="CA2132" s="154"/>
      <c r="CB2132" s="154"/>
      <c r="CC2132" s="154"/>
      <c r="CD2132" s="154"/>
      <c r="CE2132" s="154"/>
      <c r="CF2132" s="154"/>
      <c r="CG2132" s="154"/>
      <c r="CH2132" s="154"/>
      <c r="CI2132" s="154"/>
      <c r="CJ2132" s="154"/>
      <c r="CK2132" s="154"/>
      <c r="CL2132" s="154"/>
      <c r="CM2132" s="154"/>
      <c r="CN2132" s="154"/>
      <c r="CO2132" s="154"/>
      <c r="CP2132" s="154"/>
      <c r="CQ2132" s="154"/>
      <c r="CR2132" s="154"/>
      <c r="CS2132" s="154"/>
      <c r="CT2132" s="154"/>
      <c r="CU2132" s="154"/>
      <c r="CV2132" s="154"/>
      <c r="CW2132" s="154"/>
      <c r="CX2132" s="154"/>
      <c r="CY2132" s="154"/>
      <c r="CZ2132" s="154"/>
      <c r="DA2132" s="154"/>
      <c r="DB2132" s="154"/>
      <c r="DC2132" s="154"/>
      <c r="DD2132" s="154"/>
      <c r="DE2132" s="154"/>
      <c r="DF2132" s="154"/>
      <c r="DG2132" s="154"/>
      <c r="DH2132" s="154"/>
      <c r="DI2132" s="154"/>
      <c r="DJ2132" s="154"/>
      <c r="DK2132" s="154"/>
      <c r="DL2132" s="154"/>
      <c r="DM2132" s="154"/>
      <c r="DN2132" s="154"/>
      <c r="DO2132" s="154"/>
      <c r="DP2132" s="154"/>
      <c r="DQ2132" s="154"/>
      <c r="DR2132" s="154"/>
      <c r="DS2132" s="154"/>
      <c r="DT2132" s="154"/>
      <c r="DU2132" s="154"/>
      <c r="DV2132" s="154"/>
      <c r="DW2132" s="154"/>
      <c r="DX2132" s="154"/>
      <c r="DY2132" s="154"/>
      <c r="DZ2132" s="154"/>
      <c r="EA2132" s="154"/>
      <c r="EB2132" s="154"/>
      <c r="EC2132" s="154"/>
      <c r="ED2132" s="154"/>
      <c r="EE2132" s="154"/>
      <c r="EF2132" s="154"/>
      <c r="EG2132" s="154"/>
      <c r="EH2132" s="154"/>
      <c r="EI2132" s="154"/>
      <c r="EJ2132" s="154"/>
      <c r="EK2132" s="154"/>
      <c r="EL2132" s="154"/>
      <c r="EM2132" s="154"/>
      <c r="EN2132" s="154"/>
      <c r="EO2132" s="154"/>
      <c r="EP2132" s="154"/>
      <c r="EQ2132" s="154"/>
      <c r="ER2132" s="154"/>
      <c r="ES2132" s="154"/>
      <c r="ET2132" s="154"/>
      <c r="EU2132" s="154"/>
      <c r="EV2132" s="154"/>
    </row>
    <row r="2133" spans="32:152" ht="12.75">
      <c r="AF2133" s="154"/>
      <c r="AG2133" s="154"/>
      <c r="AH2133" s="154"/>
      <c r="AI2133" s="154"/>
      <c r="AJ2133" s="154"/>
      <c r="AK2133" s="154"/>
      <c r="AL2133" s="154"/>
      <c r="AM2133" s="154"/>
      <c r="AN2133" s="154"/>
      <c r="AO2133" s="154"/>
      <c r="AP2133" s="154"/>
      <c r="AQ2133" s="154"/>
      <c r="AR2133" s="154"/>
      <c r="AS2133" s="154"/>
      <c r="AT2133" s="154"/>
      <c r="AU2133" s="154"/>
      <c r="AV2133" s="154"/>
      <c r="AW2133" s="154"/>
      <c r="AX2133" s="154"/>
      <c r="AY2133" s="154"/>
      <c r="AZ2133" s="154"/>
      <c r="BA2133" s="154"/>
      <c r="BB2133" s="154"/>
      <c r="BC2133" s="154"/>
      <c r="BD2133" s="154"/>
      <c r="BE2133" s="154"/>
      <c r="BF2133" s="154"/>
      <c r="BG2133" s="154"/>
      <c r="BH2133" s="154"/>
      <c r="BI2133" s="154"/>
      <c r="BJ2133" s="154"/>
      <c r="BK2133" s="154"/>
      <c r="BL2133" s="154"/>
      <c r="BM2133" s="154"/>
      <c r="BN2133" s="154"/>
      <c r="BO2133" s="154"/>
      <c r="BP2133" s="154"/>
      <c r="BQ2133" s="154"/>
      <c r="BR2133" s="154"/>
      <c r="BS2133" s="154"/>
      <c r="BT2133" s="154"/>
      <c r="BU2133" s="154"/>
      <c r="BV2133" s="154"/>
      <c r="BW2133" s="154"/>
      <c r="BX2133" s="154"/>
      <c r="BY2133" s="154"/>
      <c r="BZ2133" s="154"/>
      <c r="CA2133" s="154"/>
      <c r="CB2133" s="154"/>
      <c r="CC2133" s="154"/>
      <c r="CD2133" s="154"/>
      <c r="CE2133" s="154"/>
      <c r="CF2133" s="154"/>
      <c r="CG2133" s="154"/>
      <c r="CH2133" s="154"/>
      <c r="CI2133" s="154"/>
      <c r="CJ2133" s="154"/>
      <c r="CK2133" s="154"/>
      <c r="CL2133" s="154"/>
      <c r="CM2133" s="154"/>
      <c r="CN2133" s="154"/>
      <c r="CO2133" s="154"/>
      <c r="CP2133" s="154"/>
      <c r="CQ2133" s="154"/>
      <c r="CR2133" s="154"/>
      <c r="CS2133" s="154"/>
      <c r="CT2133" s="154"/>
      <c r="CU2133" s="154"/>
      <c r="CV2133" s="154"/>
      <c r="CW2133" s="154"/>
      <c r="CX2133" s="154"/>
      <c r="CY2133" s="154"/>
      <c r="CZ2133" s="154"/>
      <c r="DA2133" s="154"/>
      <c r="DB2133" s="154"/>
      <c r="DC2133" s="154"/>
      <c r="DD2133" s="154"/>
      <c r="DE2133" s="154"/>
      <c r="DF2133" s="154"/>
      <c r="DG2133" s="154"/>
      <c r="DH2133" s="154"/>
      <c r="DI2133" s="154"/>
      <c r="DJ2133" s="154"/>
      <c r="DK2133" s="154"/>
      <c r="DL2133" s="154"/>
      <c r="DM2133" s="154"/>
      <c r="DN2133" s="154"/>
      <c r="DO2133" s="154"/>
      <c r="DP2133" s="154"/>
      <c r="DQ2133" s="154"/>
      <c r="DR2133" s="154"/>
      <c r="DS2133" s="154"/>
      <c r="DT2133" s="154"/>
      <c r="DU2133" s="154"/>
      <c r="DV2133" s="154"/>
      <c r="DW2133" s="154"/>
      <c r="DX2133" s="154"/>
      <c r="DY2133" s="154"/>
      <c r="DZ2133" s="154"/>
      <c r="EA2133" s="154"/>
      <c r="EB2133" s="154"/>
      <c r="EC2133" s="154"/>
      <c r="ED2133" s="154"/>
      <c r="EE2133" s="154"/>
      <c r="EF2133" s="154"/>
      <c r="EG2133" s="154"/>
      <c r="EH2133" s="154"/>
      <c r="EI2133" s="154"/>
      <c r="EJ2133" s="154"/>
      <c r="EK2133" s="154"/>
      <c r="EL2133" s="154"/>
      <c r="EM2133" s="154"/>
      <c r="EN2133" s="154"/>
      <c r="EO2133" s="154"/>
      <c r="EP2133" s="154"/>
      <c r="EQ2133" s="154"/>
      <c r="ER2133" s="154"/>
      <c r="ES2133" s="154"/>
      <c r="ET2133" s="154"/>
      <c r="EU2133" s="154"/>
      <c r="EV2133" s="154"/>
    </row>
    <row r="2134" spans="32:152" ht="12.75">
      <c r="AF2134" s="154"/>
      <c r="AG2134" s="154"/>
      <c r="AH2134" s="154"/>
      <c r="AI2134" s="154"/>
      <c r="AJ2134" s="154"/>
      <c r="AK2134" s="154"/>
      <c r="AL2134" s="154"/>
      <c r="AM2134" s="154"/>
      <c r="AN2134" s="154"/>
      <c r="AO2134" s="154"/>
      <c r="AP2134" s="154"/>
      <c r="AQ2134" s="154"/>
      <c r="AR2134" s="154"/>
      <c r="AS2134" s="154"/>
      <c r="AT2134" s="154"/>
      <c r="AU2134" s="154"/>
      <c r="AV2134" s="154"/>
      <c r="AW2134" s="154"/>
      <c r="AX2134" s="154"/>
      <c r="AY2134" s="154"/>
      <c r="AZ2134" s="154"/>
      <c r="BA2134" s="154"/>
      <c r="BB2134" s="154"/>
      <c r="BC2134" s="154"/>
      <c r="BD2134" s="154"/>
      <c r="BE2134" s="154"/>
      <c r="BF2134" s="154"/>
      <c r="BG2134" s="154"/>
      <c r="BH2134" s="154"/>
      <c r="BI2134" s="154"/>
      <c r="BJ2134" s="154"/>
      <c r="BK2134" s="154"/>
      <c r="BL2134" s="154"/>
      <c r="BM2134" s="154"/>
      <c r="BN2134" s="154"/>
      <c r="BO2134" s="154"/>
      <c r="BP2134" s="154"/>
      <c r="BQ2134" s="154"/>
      <c r="BR2134" s="154"/>
      <c r="BS2134" s="154"/>
      <c r="BT2134" s="154"/>
      <c r="BU2134" s="154"/>
      <c r="BV2134" s="154"/>
      <c r="BW2134" s="154"/>
      <c r="BX2134" s="154"/>
      <c r="BY2134" s="154"/>
      <c r="BZ2134" s="154"/>
      <c r="CA2134" s="154"/>
      <c r="CB2134" s="154"/>
      <c r="CC2134" s="154"/>
      <c r="CD2134" s="154"/>
      <c r="CE2134" s="154"/>
      <c r="CF2134" s="154"/>
      <c r="CG2134" s="154"/>
      <c r="CH2134" s="154"/>
      <c r="CI2134" s="154"/>
      <c r="CJ2134" s="154"/>
      <c r="CK2134" s="154"/>
      <c r="CL2134" s="154"/>
      <c r="CM2134" s="154"/>
      <c r="CN2134" s="154"/>
      <c r="CO2134" s="154"/>
      <c r="CP2134" s="154"/>
      <c r="CQ2134" s="154"/>
      <c r="CR2134" s="154"/>
      <c r="CS2134" s="154"/>
      <c r="CT2134" s="154"/>
      <c r="CU2134" s="154"/>
      <c r="CV2134" s="154"/>
      <c r="CW2134" s="154"/>
      <c r="CX2134" s="154"/>
      <c r="CY2134" s="154"/>
      <c r="CZ2134" s="154"/>
      <c r="DA2134" s="154"/>
      <c r="DB2134" s="154"/>
      <c r="DC2134" s="154"/>
      <c r="DD2134" s="154"/>
      <c r="DE2134" s="154"/>
      <c r="DF2134" s="154"/>
      <c r="DG2134" s="154"/>
      <c r="DH2134" s="154"/>
      <c r="DI2134" s="154"/>
      <c r="DJ2134" s="154"/>
      <c r="DK2134" s="154"/>
      <c r="DL2134" s="154"/>
      <c r="DM2134" s="154"/>
      <c r="DN2134" s="154"/>
      <c r="DO2134" s="154"/>
      <c r="DP2134" s="154"/>
      <c r="DQ2134" s="154"/>
      <c r="DR2134" s="154"/>
      <c r="DS2134" s="154"/>
      <c r="DT2134" s="154"/>
      <c r="DU2134" s="154"/>
      <c r="DV2134" s="154"/>
      <c r="DW2134" s="154"/>
      <c r="DX2134" s="154"/>
      <c r="DY2134" s="154"/>
      <c r="DZ2134" s="154"/>
      <c r="EA2134" s="154"/>
      <c r="EB2134" s="154"/>
      <c r="EC2134" s="154"/>
      <c r="ED2134" s="154"/>
      <c r="EE2134" s="154"/>
      <c r="EF2134" s="154"/>
      <c r="EG2134" s="154"/>
      <c r="EH2134" s="154"/>
      <c r="EI2134" s="154"/>
      <c r="EJ2134" s="154"/>
      <c r="EK2134" s="154"/>
      <c r="EL2134" s="154"/>
      <c r="EM2134" s="154"/>
      <c r="EN2134" s="154"/>
      <c r="EO2134" s="154"/>
      <c r="EP2134" s="154"/>
      <c r="EQ2134" s="154"/>
      <c r="ER2134" s="154"/>
      <c r="ES2134" s="154"/>
      <c r="ET2134" s="154"/>
      <c r="EU2134" s="154"/>
      <c r="EV2134" s="154"/>
    </row>
    <row r="2135" spans="32:152" ht="12.75">
      <c r="AF2135" s="154"/>
      <c r="AG2135" s="154"/>
      <c r="AH2135" s="154"/>
      <c r="AI2135" s="154"/>
      <c r="AJ2135" s="154"/>
      <c r="AK2135" s="154"/>
      <c r="AL2135" s="154"/>
      <c r="AM2135" s="154"/>
      <c r="AN2135" s="154"/>
      <c r="AO2135" s="154"/>
      <c r="AP2135" s="154"/>
      <c r="AQ2135" s="154"/>
      <c r="AR2135" s="154"/>
      <c r="AS2135" s="154"/>
      <c r="AT2135" s="154"/>
      <c r="AU2135" s="154"/>
      <c r="AV2135" s="154"/>
      <c r="AW2135" s="154"/>
      <c r="AX2135" s="154"/>
      <c r="AY2135" s="154"/>
      <c r="AZ2135" s="154"/>
      <c r="BA2135" s="154"/>
      <c r="BB2135" s="154"/>
      <c r="BC2135" s="154"/>
      <c r="BD2135" s="154"/>
      <c r="BE2135" s="154"/>
      <c r="BF2135" s="154"/>
      <c r="BG2135" s="154"/>
      <c r="BH2135" s="154"/>
      <c r="BI2135" s="154"/>
      <c r="BJ2135" s="154"/>
      <c r="BK2135" s="154"/>
      <c r="BL2135" s="154"/>
      <c r="BM2135" s="154"/>
      <c r="BN2135" s="154"/>
      <c r="BO2135" s="154"/>
      <c r="BP2135" s="154"/>
      <c r="BQ2135" s="154"/>
      <c r="BR2135" s="154"/>
      <c r="BS2135" s="154"/>
      <c r="BT2135" s="154"/>
      <c r="BU2135" s="154"/>
      <c r="BV2135" s="154"/>
      <c r="BW2135" s="154"/>
      <c r="BX2135" s="154"/>
      <c r="BY2135" s="154"/>
      <c r="BZ2135" s="154"/>
      <c r="CA2135" s="154"/>
      <c r="CB2135" s="154"/>
      <c r="CC2135" s="154"/>
      <c r="CD2135" s="154"/>
      <c r="CE2135" s="154"/>
      <c r="CF2135" s="154"/>
      <c r="CG2135" s="154"/>
      <c r="CH2135" s="154"/>
      <c r="CI2135" s="154"/>
      <c r="CJ2135" s="154"/>
      <c r="CK2135" s="154"/>
      <c r="CL2135" s="154"/>
      <c r="CM2135" s="154"/>
      <c r="CN2135" s="154"/>
      <c r="CO2135" s="154"/>
      <c r="CP2135" s="154"/>
      <c r="CQ2135" s="154"/>
      <c r="CR2135" s="154"/>
      <c r="CS2135" s="154"/>
      <c r="CT2135" s="154"/>
      <c r="CU2135" s="154"/>
      <c r="CV2135" s="154"/>
      <c r="CW2135" s="154"/>
      <c r="CX2135" s="154"/>
      <c r="CY2135" s="154"/>
      <c r="CZ2135" s="154"/>
      <c r="DA2135" s="154"/>
      <c r="DB2135" s="154"/>
      <c r="DC2135" s="154"/>
      <c r="DD2135" s="154"/>
      <c r="DE2135" s="154"/>
      <c r="DF2135" s="154"/>
      <c r="DG2135" s="154"/>
      <c r="DH2135" s="154"/>
      <c r="DI2135" s="154"/>
      <c r="DJ2135" s="154"/>
      <c r="DK2135" s="154"/>
      <c r="DL2135" s="154"/>
      <c r="DM2135" s="154"/>
      <c r="DN2135" s="154"/>
      <c r="DO2135" s="154"/>
      <c r="DP2135" s="154"/>
      <c r="DQ2135" s="154"/>
      <c r="DR2135" s="154"/>
      <c r="DS2135" s="154"/>
      <c r="DT2135" s="154"/>
      <c r="DU2135" s="154"/>
      <c r="DV2135" s="154"/>
      <c r="DW2135" s="154"/>
      <c r="DX2135" s="154"/>
      <c r="DY2135" s="154"/>
      <c r="DZ2135" s="154"/>
      <c r="EA2135" s="154"/>
      <c r="EB2135" s="154"/>
      <c r="EC2135" s="154"/>
      <c r="ED2135" s="154"/>
      <c r="EE2135" s="154"/>
      <c r="EF2135" s="154"/>
      <c r="EG2135" s="154"/>
      <c r="EH2135" s="154"/>
      <c r="EI2135" s="154"/>
      <c r="EJ2135" s="154"/>
      <c r="EK2135" s="154"/>
      <c r="EL2135" s="154"/>
      <c r="EM2135" s="154"/>
      <c r="EN2135" s="154"/>
      <c r="EO2135" s="154"/>
      <c r="EP2135" s="154"/>
      <c r="EQ2135" s="154"/>
      <c r="ER2135" s="154"/>
      <c r="ES2135" s="154"/>
      <c r="ET2135" s="154"/>
      <c r="EU2135" s="154"/>
      <c r="EV2135" s="154"/>
    </row>
    <row r="2136" spans="32:152" ht="12.75">
      <c r="AF2136" s="154"/>
      <c r="AG2136" s="154"/>
      <c r="AH2136" s="154"/>
      <c r="AI2136" s="154"/>
      <c r="AJ2136" s="154"/>
      <c r="AK2136" s="154"/>
      <c r="AL2136" s="154"/>
      <c r="AM2136" s="154"/>
      <c r="AN2136" s="154"/>
      <c r="AO2136" s="154"/>
      <c r="AP2136" s="154"/>
      <c r="AQ2136" s="154"/>
      <c r="AR2136" s="154"/>
      <c r="AS2136" s="154"/>
      <c r="AT2136" s="154"/>
      <c r="AU2136" s="154"/>
      <c r="AV2136" s="154"/>
      <c r="AW2136" s="154"/>
      <c r="AX2136" s="154"/>
      <c r="AY2136" s="154"/>
      <c r="AZ2136" s="154"/>
      <c r="BA2136" s="154"/>
      <c r="BB2136" s="154"/>
      <c r="BC2136" s="154"/>
      <c r="BD2136" s="154"/>
      <c r="BE2136" s="154"/>
      <c r="BF2136" s="154"/>
      <c r="BG2136" s="154"/>
      <c r="BH2136" s="154"/>
      <c r="BI2136" s="154"/>
      <c r="BJ2136" s="154"/>
      <c r="BK2136" s="154"/>
      <c r="BL2136" s="154"/>
      <c r="BM2136" s="154"/>
      <c r="BN2136" s="154"/>
      <c r="BO2136" s="154"/>
      <c r="BP2136" s="154"/>
      <c r="BQ2136" s="154"/>
      <c r="BR2136" s="154"/>
      <c r="BS2136" s="154"/>
      <c r="BT2136" s="154"/>
      <c r="BU2136" s="154"/>
      <c r="BV2136" s="154"/>
      <c r="BW2136" s="154"/>
      <c r="BX2136" s="154"/>
      <c r="BY2136" s="154"/>
      <c r="BZ2136" s="154"/>
      <c r="CA2136" s="154"/>
      <c r="CB2136" s="154"/>
      <c r="CC2136" s="154"/>
      <c r="CD2136" s="154"/>
      <c r="CE2136" s="154"/>
      <c r="CF2136" s="154"/>
      <c r="CG2136" s="154"/>
      <c r="CH2136" s="154"/>
      <c r="CI2136" s="154"/>
      <c r="CJ2136" s="154"/>
      <c r="CK2136" s="154"/>
      <c r="CL2136" s="154"/>
      <c r="CM2136" s="154"/>
      <c r="CN2136" s="154"/>
      <c r="CO2136" s="154"/>
      <c r="CP2136" s="154"/>
      <c r="CQ2136" s="154"/>
      <c r="CR2136" s="154"/>
      <c r="CS2136" s="154"/>
      <c r="CT2136" s="154"/>
      <c r="CU2136" s="154"/>
      <c r="CV2136" s="154"/>
      <c r="CW2136" s="154"/>
      <c r="CX2136" s="154"/>
      <c r="CY2136" s="154"/>
      <c r="CZ2136" s="154"/>
      <c r="DA2136" s="154"/>
      <c r="DB2136" s="154"/>
      <c r="DC2136" s="154"/>
      <c r="DD2136" s="154"/>
      <c r="DE2136" s="154"/>
      <c r="DF2136" s="154"/>
      <c r="DG2136" s="154"/>
      <c r="DH2136" s="154"/>
      <c r="DI2136" s="154"/>
      <c r="DJ2136" s="154"/>
      <c r="DK2136" s="154"/>
      <c r="DL2136" s="154"/>
      <c r="DM2136" s="154"/>
      <c r="DN2136" s="154"/>
      <c r="DO2136" s="154"/>
      <c r="DP2136" s="154"/>
      <c r="DQ2136" s="154"/>
      <c r="DR2136" s="154"/>
      <c r="DS2136" s="154"/>
      <c r="DT2136" s="154"/>
      <c r="DU2136" s="154"/>
      <c r="DV2136" s="154"/>
      <c r="DW2136" s="154"/>
      <c r="DX2136" s="154"/>
      <c r="DY2136" s="154"/>
      <c r="DZ2136" s="154"/>
      <c r="EA2136" s="154"/>
      <c r="EB2136" s="154"/>
      <c r="EC2136" s="154"/>
      <c r="ED2136" s="154"/>
      <c r="EE2136" s="154"/>
      <c r="EF2136" s="154"/>
      <c r="EG2136" s="154"/>
      <c r="EH2136" s="154"/>
      <c r="EI2136" s="154"/>
      <c r="EJ2136" s="154"/>
      <c r="EK2136" s="154"/>
      <c r="EL2136" s="154"/>
      <c r="EM2136" s="154"/>
      <c r="EN2136" s="154"/>
      <c r="EO2136" s="154"/>
      <c r="EP2136" s="154"/>
      <c r="EQ2136" s="154"/>
      <c r="ER2136" s="154"/>
      <c r="ES2136" s="154"/>
      <c r="ET2136" s="154"/>
      <c r="EU2136" s="154"/>
      <c r="EV2136" s="154"/>
    </row>
    <row r="2137" spans="32:152" ht="12.75">
      <c r="AF2137" s="154"/>
      <c r="AG2137" s="154"/>
      <c r="AH2137" s="154"/>
      <c r="AI2137" s="154"/>
      <c r="AJ2137" s="154"/>
      <c r="AK2137" s="154"/>
      <c r="AL2137" s="154"/>
      <c r="AM2137" s="154"/>
      <c r="AN2137" s="154"/>
      <c r="AO2137" s="154"/>
      <c r="AP2137" s="154"/>
      <c r="AQ2137" s="154"/>
      <c r="AR2137" s="154"/>
      <c r="AS2137" s="154"/>
      <c r="AT2137" s="154"/>
      <c r="AU2137" s="154"/>
      <c r="AV2137" s="154"/>
      <c r="AW2137" s="154"/>
      <c r="AX2137" s="154"/>
      <c r="AY2137" s="154"/>
      <c r="AZ2137" s="154"/>
      <c r="BA2137" s="154"/>
      <c r="BB2137" s="154"/>
      <c r="BC2137" s="154"/>
      <c r="BD2137" s="154"/>
      <c r="BE2137" s="154"/>
      <c r="BF2137" s="154"/>
      <c r="BG2137" s="154"/>
      <c r="BH2137" s="154"/>
      <c r="BI2137" s="154"/>
      <c r="BJ2137" s="154"/>
      <c r="BK2137" s="154"/>
      <c r="BL2137" s="154"/>
      <c r="BM2137" s="154"/>
      <c r="BN2137" s="154"/>
      <c r="BO2137" s="154"/>
      <c r="BP2137" s="154"/>
      <c r="BQ2137" s="154"/>
      <c r="BR2137" s="154"/>
      <c r="BS2137" s="154"/>
      <c r="BT2137" s="154"/>
      <c r="BU2137" s="154"/>
      <c r="BV2137" s="154"/>
      <c r="BW2137" s="154"/>
      <c r="BX2137" s="154"/>
      <c r="BY2137" s="154"/>
      <c r="BZ2137" s="154"/>
      <c r="CA2137" s="154"/>
      <c r="CB2137" s="154"/>
      <c r="CC2137" s="154"/>
      <c r="CD2137" s="154"/>
      <c r="CE2137" s="154"/>
      <c r="CF2137" s="154"/>
      <c r="CG2137" s="154"/>
      <c r="CH2137" s="154"/>
      <c r="CI2137" s="154"/>
      <c r="CJ2137" s="154"/>
      <c r="CK2137" s="154"/>
      <c r="CL2137" s="154"/>
      <c r="CM2137" s="154"/>
      <c r="CN2137" s="154"/>
      <c r="CO2137" s="154"/>
      <c r="CP2137" s="154"/>
      <c r="CQ2137" s="154"/>
      <c r="CR2137" s="154"/>
      <c r="CS2137" s="154"/>
      <c r="CT2137" s="154"/>
      <c r="CU2137" s="154"/>
      <c r="CV2137" s="154"/>
      <c r="CW2137" s="154"/>
      <c r="CX2137" s="154"/>
      <c r="CY2137" s="154"/>
      <c r="CZ2137" s="154"/>
      <c r="DA2137" s="154"/>
      <c r="DB2137" s="154"/>
      <c r="DC2137" s="154"/>
      <c r="DD2137" s="154"/>
      <c r="DE2137" s="154"/>
      <c r="DF2137" s="154"/>
      <c r="DG2137" s="154"/>
      <c r="DH2137" s="154"/>
      <c r="DI2137" s="154"/>
      <c r="DJ2137" s="154"/>
      <c r="DK2137" s="154"/>
      <c r="DL2137" s="154"/>
      <c r="DM2137" s="154"/>
      <c r="DN2137" s="154"/>
      <c r="DO2137" s="154"/>
      <c r="DP2137" s="154"/>
      <c r="DQ2137" s="154"/>
      <c r="DR2137" s="154"/>
      <c r="DS2137" s="154"/>
      <c r="DT2137" s="154"/>
      <c r="DU2137" s="154"/>
      <c r="DV2137" s="154"/>
      <c r="DW2137" s="154"/>
      <c r="DX2137" s="154"/>
      <c r="DY2137" s="154"/>
      <c r="DZ2137" s="154"/>
      <c r="EA2137" s="154"/>
      <c r="EB2137" s="154"/>
      <c r="EC2137" s="154"/>
      <c r="ED2137" s="154"/>
      <c r="EE2137" s="154"/>
      <c r="EF2137" s="154"/>
      <c r="EG2137" s="154"/>
      <c r="EH2137" s="154"/>
      <c r="EI2137" s="154"/>
      <c r="EJ2137" s="154"/>
      <c r="EK2137" s="154"/>
      <c r="EL2137" s="154"/>
      <c r="EM2137" s="154"/>
      <c r="EN2137" s="154"/>
      <c r="EO2137" s="154"/>
      <c r="EP2137" s="154"/>
      <c r="EQ2137" s="154"/>
      <c r="ER2137" s="154"/>
      <c r="ES2137" s="154"/>
      <c r="ET2137" s="154"/>
      <c r="EU2137" s="154"/>
      <c r="EV2137" s="154"/>
    </row>
    <row r="2138" spans="32:152" ht="12.75">
      <c r="AF2138" s="154"/>
      <c r="AG2138" s="154"/>
      <c r="AH2138" s="154"/>
      <c r="AI2138" s="154"/>
      <c r="AJ2138" s="154"/>
      <c r="AK2138" s="154"/>
      <c r="AL2138" s="154"/>
      <c r="AM2138" s="154"/>
      <c r="AN2138" s="154"/>
      <c r="AO2138" s="154"/>
      <c r="AP2138" s="154"/>
      <c r="AQ2138" s="154"/>
      <c r="AR2138" s="154"/>
      <c r="AS2138" s="154"/>
      <c r="AT2138" s="154"/>
      <c r="AU2138" s="154"/>
      <c r="AV2138" s="154"/>
      <c r="AW2138" s="154"/>
      <c r="AX2138" s="154"/>
      <c r="AY2138" s="154"/>
      <c r="AZ2138" s="154"/>
      <c r="BA2138" s="154"/>
      <c r="BB2138" s="154"/>
      <c r="BC2138" s="154"/>
      <c r="BD2138" s="154"/>
      <c r="BE2138" s="154"/>
      <c r="BF2138" s="154"/>
      <c r="BG2138" s="154"/>
      <c r="BH2138" s="154"/>
      <c r="BI2138" s="154"/>
      <c r="BJ2138" s="154"/>
      <c r="BK2138" s="154"/>
      <c r="BL2138" s="154"/>
      <c r="BM2138" s="154"/>
      <c r="BN2138" s="154"/>
      <c r="BO2138" s="154"/>
      <c r="BP2138" s="154"/>
      <c r="BQ2138" s="154"/>
      <c r="BR2138" s="154"/>
      <c r="BS2138" s="154"/>
      <c r="BT2138" s="154"/>
      <c r="BU2138" s="154"/>
      <c r="BV2138" s="154"/>
      <c r="BW2138" s="154"/>
      <c r="BX2138" s="154"/>
      <c r="BY2138" s="154"/>
      <c r="BZ2138" s="154"/>
      <c r="CA2138" s="154"/>
      <c r="CB2138" s="154"/>
      <c r="CC2138" s="154"/>
      <c r="CD2138" s="154"/>
      <c r="CE2138" s="154"/>
      <c r="CF2138" s="154"/>
      <c r="CG2138" s="154"/>
      <c r="CH2138" s="154"/>
      <c r="CI2138" s="154"/>
      <c r="CJ2138" s="154"/>
      <c r="CK2138" s="154"/>
      <c r="CL2138" s="154"/>
      <c r="CM2138" s="154"/>
      <c r="CN2138" s="154"/>
      <c r="CO2138" s="154"/>
      <c r="CP2138" s="154"/>
      <c r="CQ2138" s="154"/>
      <c r="CR2138" s="154"/>
      <c r="CS2138" s="154"/>
      <c r="CT2138" s="154"/>
      <c r="CU2138" s="154"/>
      <c r="CV2138" s="154"/>
      <c r="CW2138" s="154"/>
      <c r="CX2138" s="154"/>
      <c r="CY2138" s="154"/>
      <c r="CZ2138" s="154"/>
      <c r="DA2138" s="154"/>
      <c r="DB2138" s="154"/>
      <c r="DC2138" s="154"/>
      <c r="DD2138" s="154"/>
      <c r="DE2138" s="154"/>
      <c r="DF2138" s="154"/>
      <c r="DG2138" s="154"/>
      <c r="DH2138" s="154"/>
      <c r="DI2138" s="154"/>
      <c r="DJ2138" s="154"/>
      <c r="DK2138" s="154"/>
      <c r="DL2138" s="154"/>
      <c r="DM2138" s="154"/>
      <c r="DN2138" s="154"/>
      <c r="DO2138" s="154"/>
      <c r="DP2138" s="154"/>
      <c r="DQ2138" s="154"/>
      <c r="DR2138" s="154"/>
      <c r="DS2138" s="154"/>
      <c r="DT2138" s="154"/>
      <c r="DU2138" s="154"/>
      <c r="DV2138" s="154"/>
      <c r="DW2138" s="154"/>
      <c r="DX2138" s="154"/>
      <c r="DY2138" s="154"/>
      <c r="DZ2138" s="154"/>
      <c r="EA2138" s="154"/>
      <c r="EB2138" s="154"/>
      <c r="EC2138" s="154"/>
      <c r="ED2138" s="154"/>
      <c r="EE2138" s="154"/>
      <c r="EF2138" s="154"/>
      <c r="EG2138" s="154"/>
      <c r="EH2138" s="154"/>
      <c r="EI2138" s="154"/>
      <c r="EJ2138" s="154"/>
      <c r="EK2138" s="154"/>
      <c r="EL2138" s="154"/>
      <c r="EM2138" s="154"/>
      <c r="EN2138" s="154"/>
      <c r="EO2138" s="154"/>
      <c r="EP2138" s="154"/>
      <c r="EQ2138" s="154"/>
      <c r="ER2138" s="154"/>
      <c r="ES2138" s="154"/>
      <c r="ET2138" s="154"/>
      <c r="EU2138" s="154"/>
      <c r="EV2138" s="154"/>
    </row>
    <row r="2139" spans="32:152" ht="12.75">
      <c r="AF2139" s="154"/>
      <c r="AG2139" s="154"/>
      <c r="AH2139" s="154"/>
      <c r="AI2139" s="154"/>
      <c r="AJ2139" s="154"/>
      <c r="AK2139" s="154"/>
      <c r="AL2139" s="154"/>
      <c r="AM2139" s="154"/>
      <c r="AN2139" s="154"/>
      <c r="AO2139" s="154"/>
      <c r="AP2139" s="154"/>
      <c r="AQ2139" s="154"/>
      <c r="AR2139" s="154"/>
      <c r="AS2139" s="154"/>
      <c r="AT2139" s="154"/>
      <c r="AU2139" s="154"/>
      <c r="AV2139" s="154"/>
      <c r="AW2139" s="154"/>
      <c r="AX2139" s="154"/>
      <c r="AY2139" s="154"/>
      <c r="AZ2139" s="154"/>
      <c r="BA2139" s="154"/>
      <c r="BB2139" s="154"/>
      <c r="BC2139" s="154"/>
      <c r="BD2139" s="154"/>
      <c r="BE2139" s="154"/>
      <c r="BF2139" s="154"/>
      <c r="BG2139" s="154"/>
      <c r="BH2139" s="154"/>
      <c r="BI2139" s="154"/>
      <c r="BJ2139" s="154"/>
      <c r="BK2139" s="154"/>
      <c r="BL2139" s="154"/>
      <c r="BM2139" s="154"/>
      <c r="BN2139" s="154"/>
      <c r="BO2139" s="154"/>
      <c r="BP2139" s="154"/>
      <c r="BQ2139" s="154"/>
      <c r="BR2139" s="154"/>
      <c r="BS2139" s="154"/>
      <c r="BT2139" s="154"/>
      <c r="BU2139" s="154"/>
      <c r="BV2139" s="154"/>
      <c r="BW2139" s="154"/>
      <c r="BX2139" s="154"/>
      <c r="BY2139" s="154"/>
      <c r="BZ2139" s="154"/>
      <c r="CA2139" s="154"/>
      <c r="CB2139" s="154"/>
      <c r="CC2139" s="154"/>
      <c r="CD2139" s="154"/>
      <c r="CE2139" s="154"/>
      <c r="CF2139" s="154"/>
      <c r="CG2139" s="154"/>
      <c r="CH2139" s="154"/>
      <c r="CI2139" s="154"/>
      <c r="CJ2139" s="154"/>
      <c r="CK2139" s="154"/>
      <c r="CL2139" s="154"/>
      <c r="CM2139" s="154"/>
      <c r="CN2139" s="154"/>
      <c r="CO2139" s="154"/>
      <c r="CP2139" s="154"/>
      <c r="CQ2139" s="154"/>
      <c r="CR2139" s="154"/>
      <c r="CS2139" s="154"/>
      <c r="CT2139" s="154"/>
      <c r="CU2139" s="154"/>
      <c r="CV2139" s="154"/>
      <c r="CW2139" s="154"/>
      <c r="CX2139" s="154"/>
      <c r="CY2139" s="154"/>
      <c r="CZ2139" s="154"/>
      <c r="DA2139" s="154"/>
      <c r="DB2139" s="154"/>
      <c r="DC2139" s="154"/>
      <c r="DD2139" s="154"/>
      <c r="DE2139" s="154"/>
      <c r="DF2139" s="154"/>
      <c r="DG2139" s="154"/>
      <c r="DH2139" s="154"/>
      <c r="DI2139" s="154"/>
      <c r="DJ2139" s="154"/>
      <c r="DK2139" s="154"/>
      <c r="DL2139" s="154"/>
      <c r="DM2139" s="154"/>
      <c r="DN2139" s="154"/>
      <c r="DO2139" s="154"/>
      <c r="DP2139" s="154"/>
      <c r="DQ2139" s="154"/>
      <c r="DR2139" s="154"/>
      <c r="DS2139" s="154"/>
      <c r="DT2139" s="154"/>
      <c r="DU2139" s="154"/>
      <c r="DV2139" s="154"/>
      <c r="DW2139" s="154"/>
      <c r="DX2139" s="154"/>
      <c r="DY2139" s="154"/>
      <c r="DZ2139" s="154"/>
      <c r="EA2139" s="154"/>
      <c r="EB2139" s="154"/>
      <c r="EC2139" s="154"/>
      <c r="ED2139" s="154"/>
      <c r="EE2139" s="154"/>
      <c r="EF2139" s="154"/>
      <c r="EG2139" s="154"/>
      <c r="EH2139" s="154"/>
      <c r="EI2139" s="154"/>
      <c r="EJ2139" s="154"/>
      <c r="EK2139" s="154"/>
      <c r="EL2139" s="154"/>
      <c r="EM2139" s="154"/>
      <c r="EN2139" s="154"/>
      <c r="EO2139" s="154"/>
      <c r="EP2139" s="154"/>
      <c r="EQ2139" s="154"/>
      <c r="ER2139" s="154"/>
      <c r="ES2139" s="154"/>
      <c r="ET2139" s="154"/>
      <c r="EU2139" s="154"/>
      <c r="EV2139" s="154"/>
    </row>
    <row r="2140" spans="32:152" ht="12.75">
      <c r="AF2140" s="154"/>
      <c r="AG2140" s="154"/>
      <c r="AH2140" s="154"/>
      <c r="AI2140" s="154"/>
      <c r="AJ2140" s="154"/>
      <c r="AK2140" s="154"/>
      <c r="AL2140" s="154"/>
      <c r="AM2140" s="154"/>
      <c r="AN2140" s="154"/>
      <c r="AO2140" s="154"/>
      <c r="AP2140" s="154"/>
      <c r="AQ2140" s="154"/>
      <c r="AR2140" s="154"/>
      <c r="AS2140" s="154"/>
      <c r="AT2140" s="154"/>
      <c r="AU2140" s="154"/>
      <c r="AV2140" s="154"/>
      <c r="AW2140" s="154"/>
      <c r="AX2140" s="154"/>
      <c r="AY2140" s="154"/>
      <c r="AZ2140" s="154"/>
      <c r="BA2140" s="154"/>
      <c r="BB2140" s="154"/>
      <c r="BC2140" s="154"/>
      <c r="BD2140" s="154"/>
      <c r="BE2140" s="154"/>
      <c r="BF2140" s="154"/>
      <c r="BG2140" s="154"/>
      <c r="BH2140" s="154"/>
      <c r="BI2140" s="154"/>
      <c r="BJ2140" s="154"/>
      <c r="BK2140" s="154"/>
      <c r="BL2140" s="154"/>
      <c r="BM2140" s="154"/>
      <c r="BN2140" s="154"/>
      <c r="BO2140" s="154"/>
      <c r="BP2140" s="154"/>
      <c r="BQ2140" s="154"/>
      <c r="BR2140" s="154"/>
      <c r="BS2140" s="154"/>
      <c r="BT2140" s="154"/>
      <c r="BU2140" s="154"/>
      <c r="BV2140" s="154"/>
      <c r="BW2140" s="154"/>
      <c r="BX2140" s="154"/>
      <c r="BY2140" s="154"/>
      <c r="BZ2140" s="154"/>
      <c r="CA2140" s="154"/>
      <c r="CB2140" s="154"/>
      <c r="CC2140" s="154"/>
      <c r="CD2140" s="154"/>
      <c r="CE2140" s="154"/>
      <c r="CF2140" s="154"/>
      <c r="CG2140" s="154"/>
      <c r="CH2140" s="154"/>
      <c r="CI2140" s="154"/>
      <c r="CJ2140" s="154"/>
      <c r="CK2140" s="154"/>
      <c r="CL2140" s="154"/>
      <c r="CM2140" s="154"/>
      <c r="CN2140" s="154"/>
      <c r="CO2140" s="154"/>
      <c r="CP2140" s="154"/>
      <c r="CQ2140" s="154"/>
      <c r="CR2140" s="154"/>
      <c r="CS2140" s="154"/>
      <c r="CT2140" s="154"/>
      <c r="CU2140" s="154"/>
      <c r="CV2140" s="154"/>
      <c r="CW2140" s="154"/>
      <c r="CX2140" s="154"/>
      <c r="CY2140" s="154"/>
      <c r="CZ2140" s="154"/>
      <c r="DA2140" s="154"/>
      <c r="DB2140" s="154"/>
      <c r="DC2140" s="154"/>
      <c r="DD2140" s="154"/>
      <c r="DE2140" s="154"/>
      <c r="DF2140" s="154"/>
      <c r="DG2140" s="154"/>
      <c r="DH2140" s="154"/>
      <c r="DI2140" s="154"/>
      <c r="DJ2140" s="154"/>
      <c r="DK2140" s="154"/>
      <c r="DL2140" s="154"/>
      <c r="DM2140" s="154"/>
      <c r="DN2140" s="154"/>
      <c r="DO2140" s="154"/>
      <c r="DP2140" s="154"/>
      <c r="DQ2140" s="154"/>
      <c r="DR2140" s="154"/>
      <c r="DS2140" s="154"/>
      <c r="DT2140" s="154"/>
      <c r="DU2140" s="154"/>
      <c r="DV2140" s="154"/>
      <c r="DW2140" s="154"/>
      <c r="DX2140" s="154"/>
      <c r="DY2140" s="154"/>
      <c r="DZ2140" s="154"/>
      <c r="EA2140" s="154"/>
      <c r="EB2140" s="154"/>
      <c r="EC2140" s="154"/>
      <c r="ED2140" s="154"/>
      <c r="EE2140" s="154"/>
      <c r="EF2140" s="154"/>
      <c r="EG2140" s="154"/>
      <c r="EH2140" s="154"/>
      <c r="EI2140" s="154"/>
      <c r="EJ2140" s="154"/>
      <c r="EK2140" s="154"/>
      <c r="EL2140" s="154"/>
      <c r="EM2140" s="154"/>
      <c r="EN2140" s="154"/>
      <c r="EO2140" s="154"/>
      <c r="EP2140" s="154"/>
      <c r="EQ2140" s="154"/>
      <c r="ER2140" s="154"/>
      <c r="ES2140" s="154"/>
      <c r="ET2140" s="154"/>
      <c r="EU2140" s="154"/>
      <c r="EV2140" s="154"/>
    </row>
    <row r="2141" spans="32:152" ht="12.75">
      <c r="AF2141" s="154"/>
      <c r="AG2141" s="154"/>
      <c r="AH2141" s="154"/>
      <c r="AI2141" s="154"/>
      <c r="AJ2141" s="154"/>
      <c r="AK2141" s="154"/>
      <c r="AL2141" s="154"/>
      <c r="AM2141" s="154"/>
      <c r="AN2141" s="154"/>
      <c r="AO2141" s="154"/>
      <c r="AP2141" s="154"/>
      <c r="AQ2141" s="154"/>
      <c r="AR2141" s="154"/>
      <c r="AS2141" s="154"/>
      <c r="AT2141" s="154"/>
      <c r="AU2141" s="154"/>
      <c r="AV2141" s="154"/>
      <c r="AW2141" s="154"/>
      <c r="AX2141" s="154"/>
      <c r="AY2141" s="154"/>
      <c r="AZ2141" s="154"/>
      <c r="BA2141" s="154"/>
      <c r="BB2141" s="154"/>
      <c r="BC2141" s="154"/>
      <c r="BD2141" s="154"/>
      <c r="BE2141" s="154"/>
      <c r="BF2141" s="154"/>
      <c r="BG2141" s="154"/>
      <c r="BH2141" s="154"/>
      <c r="BI2141" s="154"/>
      <c r="BJ2141" s="154"/>
      <c r="BK2141" s="154"/>
      <c r="BL2141" s="154"/>
      <c r="BM2141" s="154"/>
      <c r="BN2141" s="154"/>
      <c r="BO2141" s="154"/>
      <c r="BP2141" s="154"/>
      <c r="BQ2141" s="154"/>
      <c r="BR2141" s="154"/>
      <c r="BS2141" s="154"/>
      <c r="BT2141" s="154"/>
      <c r="BU2141" s="154"/>
      <c r="BV2141" s="154"/>
      <c r="BW2141" s="154"/>
      <c r="BX2141" s="154"/>
      <c r="BY2141" s="154"/>
      <c r="BZ2141" s="154"/>
      <c r="CA2141" s="154"/>
      <c r="CB2141" s="154"/>
      <c r="CC2141" s="154"/>
      <c r="CD2141" s="154"/>
      <c r="CE2141" s="154"/>
      <c r="CF2141" s="154"/>
      <c r="CG2141" s="154"/>
      <c r="CH2141" s="154"/>
      <c r="CI2141" s="154"/>
      <c r="CJ2141" s="154"/>
      <c r="CK2141" s="154"/>
      <c r="CL2141" s="154"/>
      <c r="CM2141" s="154"/>
      <c r="CN2141" s="154"/>
      <c r="CO2141" s="154"/>
      <c r="CP2141" s="154"/>
      <c r="CQ2141" s="154"/>
      <c r="CR2141" s="154"/>
      <c r="CS2141" s="154"/>
      <c r="CT2141" s="154"/>
      <c r="CU2141" s="154"/>
      <c r="CV2141" s="154"/>
      <c r="CW2141" s="154"/>
      <c r="CX2141" s="154"/>
      <c r="CY2141" s="154"/>
      <c r="CZ2141" s="154"/>
      <c r="DA2141" s="154"/>
      <c r="DB2141" s="154"/>
      <c r="DC2141" s="154"/>
      <c r="DD2141" s="154"/>
      <c r="DE2141" s="154"/>
      <c r="DF2141" s="154"/>
      <c r="DG2141" s="154"/>
      <c r="DH2141" s="154"/>
      <c r="DI2141" s="154"/>
      <c r="DJ2141" s="154"/>
      <c r="DK2141" s="154"/>
      <c r="DL2141" s="154"/>
      <c r="DM2141" s="154"/>
      <c r="DN2141" s="154"/>
      <c r="DO2141" s="154"/>
      <c r="DP2141" s="154"/>
      <c r="DQ2141" s="154"/>
      <c r="DR2141" s="154"/>
      <c r="DS2141" s="154"/>
      <c r="DT2141" s="154"/>
      <c r="DU2141" s="154"/>
      <c r="DV2141" s="154"/>
      <c r="DW2141" s="154"/>
      <c r="DX2141" s="154"/>
      <c r="DY2141" s="154"/>
      <c r="DZ2141" s="154"/>
      <c r="EA2141" s="154"/>
      <c r="EB2141" s="154"/>
      <c r="EC2141" s="154"/>
      <c r="ED2141" s="154"/>
      <c r="EE2141" s="154"/>
      <c r="EF2141" s="154"/>
      <c r="EG2141" s="154"/>
      <c r="EH2141" s="154"/>
      <c r="EI2141" s="154"/>
      <c r="EJ2141" s="154"/>
      <c r="EK2141" s="154"/>
      <c r="EL2141" s="154"/>
      <c r="EM2141" s="154"/>
      <c r="EN2141" s="154"/>
      <c r="EO2141" s="154"/>
      <c r="EP2141" s="154"/>
      <c r="EQ2141" s="154"/>
      <c r="ER2141" s="154"/>
      <c r="ES2141" s="154"/>
      <c r="ET2141" s="154"/>
      <c r="EU2141" s="154"/>
      <c r="EV2141" s="154"/>
    </row>
    <row r="2142" spans="32:152" ht="12.75">
      <c r="AF2142" s="154"/>
      <c r="AG2142" s="154"/>
      <c r="AH2142" s="154"/>
      <c r="AI2142" s="154"/>
      <c r="AJ2142" s="154"/>
      <c r="AK2142" s="154"/>
      <c r="AL2142" s="154"/>
      <c r="AM2142" s="154"/>
      <c r="AN2142" s="154"/>
      <c r="AO2142" s="154"/>
      <c r="AP2142" s="154"/>
      <c r="AQ2142" s="154"/>
      <c r="AR2142" s="154"/>
      <c r="AS2142" s="154"/>
      <c r="AT2142" s="154"/>
      <c r="AU2142" s="154"/>
      <c r="AV2142" s="154"/>
      <c r="AW2142" s="154"/>
      <c r="AX2142" s="154"/>
      <c r="AY2142" s="154"/>
      <c r="AZ2142" s="154"/>
      <c r="BA2142" s="154"/>
      <c r="BB2142" s="154"/>
      <c r="BC2142" s="154"/>
      <c r="BD2142" s="154"/>
      <c r="BE2142" s="154"/>
      <c r="BF2142" s="154"/>
      <c r="BG2142" s="154"/>
      <c r="BH2142" s="154"/>
      <c r="BI2142" s="154"/>
      <c r="BJ2142" s="154"/>
      <c r="BK2142" s="154"/>
      <c r="BL2142" s="154"/>
      <c r="BM2142" s="154"/>
      <c r="BN2142" s="154"/>
      <c r="BO2142" s="154"/>
      <c r="BP2142" s="154"/>
      <c r="BQ2142" s="154"/>
      <c r="BR2142" s="154"/>
      <c r="BS2142" s="154"/>
      <c r="BT2142" s="154"/>
      <c r="BU2142" s="154"/>
      <c r="BV2142" s="154"/>
      <c r="BW2142" s="154"/>
      <c r="BX2142" s="154"/>
      <c r="BY2142" s="154"/>
      <c r="BZ2142" s="154"/>
      <c r="CA2142" s="154"/>
      <c r="CB2142" s="154"/>
      <c r="CC2142" s="154"/>
      <c r="CD2142" s="154"/>
      <c r="CE2142" s="154"/>
      <c r="CF2142" s="154"/>
      <c r="CG2142" s="154"/>
      <c r="CH2142" s="154"/>
      <c r="CI2142" s="154"/>
      <c r="CJ2142" s="154"/>
      <c r="CK2142" s="154"/>
      <c r="CL2142" s="154"/>
      <c r="CM2142" s="154"/>
      <c r="CN2142" s="154"/>
      <c r="CO2142" s="154"/>
      <c r="CP2142" s="154"/>
      <c r="CQ2142" s="154"/>
      <c r="CR2142" s="154"/>
      <c r="CS2142" s="154"/>
      <c r="CT2142" s="154"/>
      <c r="CU2142" s="154"/>
      <c r="CV2142" s="154"/>
      <c r="CW2142" s="154"/>
      <c r="CX2142" s="154"/>
      <c r="CY2142" s="154"/>
      <c r="CZ2142" s="154"/>
      <c r="DA2142" s="154"/>
      <c r="DB2142" s="154"/>
      <c r="DC2142" s="154"/>
      <c r="DD2142" s="154"/>
      <c r="DE2142" s="154"/>
      <c r="DF2142" s="154"/>
      <c r="DG2142" s="154"/>
      <c r="DH2142" s="154"/>
      <c r="DI2142" s="154"/>
      <c r="DJ2142" s="154"/>
      <c r="DK2142" s="154"/>
      <c r="DL2142" s="154"/>
      <c r="DM2142" s="154"/>
      <c r="DN2142" s="154"/>
      <c r="DO2142" s="154"/>
      <c r="DP2142" s="154"/>
      <c r="DQ2142" s="154"/>
      <c r="DR2142" s="154"/>
      <c r="DS2142" s="154"/>
      <c r="DT2142" s="154"/>
      <c r="DU2142" s="154"/>
      <c r="DV2142" s="154"/>
      <c r="DW2142" s="154"/>
      <c r="DX2142" s="154"/>
      <c r="DY2142" s="154"/>
      <c r="DZ2142" s="154"/>
      <c r="EA2142" s="154"/>
      <c r="EB2142" s="154"/>
      <c r="EC2142" s="154"/>
      <c r="ED2142" s="154"/>
      <c r="EE2142" s="154"/>
      <c r="EF2142" s="154"/>
      <c r="EG2142" s="154"/>
      <c r="EH2142" s="154"/>
      <c r="EI2142" s="154"/>
      <c r="EJ2142" s="154"/>
      <c r="EK2142" s="154"/>
      <c r="EL2142" s="154"/>
      <c r="EM2142" s="154"/>
      <c r="EN2142" s="154"/>
      <c r="EO2142" s="154"/>
      <c r="EP2142" s="154"/>
      <c r="EQ2142" s="154"/>
      <c r="ER2142" s="154"/>
      <c r="ES2142" s="154"/>
      <c r="ET2142" s="154"/>
      <c r="EU2142" s="154"/>
      <c r="EV2142" s="154"/>
    </row>
    <row r="2143" spans="32:152" ht="12.75">
      <c r="AF2143" s="154"/>
      <c r="AG2143" s="154"/>
      <c r="AH2143" s="154"/>
      <c r="AI2143" s="154"/>
      <c r="AJ2143" s="154"/>
      <c r="AK2143" s="154"/>
      <c r="AL2143" s="154"/>
      <c r="AM2143" s="154"/>
      <c r="AN2143" s="154"/>
      <c r="AO2143" s="154"/>
      <c r="AP2143" s="154"/>
      <c r="AQ2143" s="154"/>
      <c r="AR2143" s="154"/>
      <c r="AS2143" s="154"/>
      <c r="AT2143" s="154"/>
      <c r="AU2143" s="154"/>
      <c r="AV2143" s="154"/>
      <c r="AW2143" s="154"/>
      <c r="AX2143" s="154"/>
      <c r="AY2143" s="154"/>
      <c r="AZ2143" s="154"/>
      <c r="BA2143" s="154"/>
      <c r="BB2143" s="154"/>
      <c r="BC2143" s="154"/>
      <c r="BD2143" s="154"/>
      <c r="BE2143" s="154"/>
      <c r="BF2143" s="154"/>
      <c r="BG2143" s="154"/>
      <c r="BH2143" s="154"/>
      <c r="BI2143" s="154"/>
      <c r="BJ2143" s="154"/>
      <c r="BK2143" s="154"/>
      <c r="BL2143" s="154"/>
      <c r="BM2143" s="154"/>
      <c r="BN2143" s="154"/>
      <c r="BO2143" s="154"/>
      <c r="BP2143" s="154"/>
      <c r="BQ2143" s="154"/>
      <c r="BR2143" s="154"/>
      <c r="BS2143" s="154"/>
      <c r="BT2143" s="154"/>
      <c r="BU2143" s="154"/>
      <c r="BV2143" s="154"/>
      <c r="BW2143" s="154"/>
      <c r="BX2143" s="154"/>
      <c r="BY2143" s="154"/>
      <c r="BZ2143" s="154"/>
      <c r="CA2143" s="154"/>
      <c r="CB2143" s="154"/>
      <c r="CC2143" s="154"/>
      <c r="CD2143" s="154"/>
      <c r="CE2143" s="154"/>
      <c r="CF2143" s="154"/>
      <c r="CG2143" s="154"/>
      <c r="CH2143" s="154"/>
      <c r="CI2143" s="154"/>
      <c r="CJ2143" s="154"/>
      <c r="CK2143" s="154"/>
      <c r="CL2143" s="154"/>
      <c r="CM2143" s="154"/>
      <c r="CN2143" s="154"/>
      <c r="CO2143" s="154"/>
      <c r="CP2143" s="154"/>
      <c r="CQ2143" s="154"/>
      <c r="CR2143" s="154"/>
      <c r="CS2143" s="154"/>
      <c r="CT2143" s="154"/>
      <c r="CU2143" s="154"/>
      <c r="CV2143" s="154"/>
      <c r="CW2143" s="154"/>
      <c r="CX2143" s="154"/>
      <c r="CY2143" s="154"/>
      <c r="CZ2143" s="154"/>
      <c r="DA2143" s="154"/>
      <c r="DB2143" s="154"/>
      <c r="DC2143" s="154"/>
      <c r="DD2143" s="154"/>
      <c r="DE2143" s="154"/>
      <c r="DF2143" s="154"/>
      <c r="DG2143" s="154"/>
      <c r="DH2143" s="154"/>
      <c r="DI2143" s="154"/>
      <c r="DJ2143" s="154"/>
      <c r="DK2143" s="154"/>
      <c r="DL2143" s="154"/>
      <c r="DM2143" s="154"/>
      <c r="DN2143" s="154"/>
      <c r="DO2143" s="154"/>
      <c r="DP2143" s="154"/>
      <c r="DQ2143" s="154"/>
      <c r="DR2143" s="154"/>
      <c r="DS2143" s="154"/>
      <c r="DT2143" s="154"/>
      <c r="DU2143" s="154"/>
      <c r="DV2143" s="154"/>
      <c r="DW2143" s="154"/>
      <c r="DX2143" s="154"/>
      <c r="DY2143" s="154"/>
      <c r="DZ2143" s="154"/>
      <c r="EA2143" s="154"/>
      <c r="EB2143" s="154"/>
      <c r="EC2143" s="154"/>
      <c r="ED2143" s="154"/>
      <c r="EE2143" s="154"/>
      <c r="EF2143" s="154"/>
      <c r="EG2143" s="154"/>
      <c r="EH2143" s="154"/>
      <c r="EI2143" s="154"/>
      <c r="EJ2143" s="154"/>
      <c r="EK2143" s="154"/>
      <c r="EL2143" s="154"/>
      <c r="EM2143" s="154"/>
      <c r="EN2143" s="154"/>
      <c r="EO2143" s="154"/>
      <c r="EP2143" s="154"/>
      <c r="EQ2143" s="154"/>
      <c r="ER2143" s="154"/>
      <c r="ES2143" s="154"/>
      <c r="ET2143" s="154"/>
      <c r="EU2143" s="154"/>
      <c r="EV2143" s="154"/>
    </row>
    <row r="2144" spans="32:152" ht="12.75">
      <c r="AF2144" s="154"/>
      <c r="AG2144" s="154"/>
      <c r="AH2144" s="154"/>
      <c r="AI2144" s="154"/>
      <c r="AJ2144" s="154"/>
      <c r="AK2144" s="154"/>
      <c r="AL2144" s="154"/>
      <c r="AM2144" s="154"/>
      <c r="AN2144" s="154"/>
      <c r="AO2144" s="154"/>
      <c r="AP2144" s="154"/>
      <c r="AQ2144" s="154"/>
      <c r="AR2144" s="154"/>
      <c r="AS2144" s="154"/>
      <c r="AT2144" s="154"/>
      <c r="AU2144" s="154"/>
      <c r="AV2144" s="154"/>
      <c r="AW2144" s="154"/>
      <c r="AX2144" s="154"/>
      <c r="AY2144" s="154"/>
      <c r="AZ2144" s="154"/>
      <c r="BA2144" s="154"/>
      <c r="BB2144" s="154"/>
      <c r="BC2144" s="154"/>
      <c r="BD2144" s="154"/>
      <c r="BE2144" s="154"/>
      <c r="BF2144" s="154"/>
      <c r="BG2144" s="154"/>
      <c r="BH2144" s="154"/>
      <c r="BI2144" s="154"/>
      <c r="BJ2144" s="154"/>
      <c r="BK2144" s="154"/>
      <c r="BL2144" s="154"/>
      <c r="BM2144" s="154"/>
      <c r="BN2144" s="154"/>
      <c r="BO2144" s="154"/>
      <c r="BP2144" s="154"/>
      <c r="BQ2144" s="154"/>
      <c r="BR2144" s="154"/>
      <c r="BS2144" s="154"/>
      <c r="BT2144" s="154"/>
      <c r="BU2144" s="154"/>
      <c r="BV2144" s="154"/>
      <c r="BW2144" s="154"/>
      <c r="BX2144" s="154"/>
      <c r="BY2144" s="154"/>
      <c r="BZ2144" s="154"/>
      <c r="CA2144" s="154"/>
      <c r="CB2144" s="154"/>
      <c r="CC2144" s="154"/>
      <c r="CD2144" s="154"/>
      <c r="CE2144" s="154"/>
      <c r="CF2144" s="154"/>
      <c r="CG2144" s="154"/>
      <c r="CH2144" s="154"/>
      <c r="CI2144" s="154"/>
      <c r="CJ2144" s="154"/>
      <c r="CK2144" s="154"/>
      <c r="CL2144" s="154"/>
      <c r="CM2144" s="154"/>
      <c r="CN2144" s="154"/>
      <c r="CO2144" s="154"/>
      <c r="CP2144" s="154"/>
      <c r="CQ2144" s="154"/>
      <c r="CR2144" s="154"/>
      <c r="CS2144" s="154"/>
      <c r="CT2144" s="154"/>
      <c r="CU2144" s="154"/>
      <c r="CV2144" s="154"/>
      <c r="CW2144" s="154"/>
      <c r="CX2144" s="154"/>
      <c r="CY2144" s="154"/>
      <c r="CZ2144" s="154"/>
      <c r="DA2144" s="154"/>
      <c r="DB2144" s="154"/>
      <c r="DC2144" s="154"/>
      <c r="DD2144" s="154"/>
      <c r="DE2144" s="154"/>
      <c r="DF2144" s="154"/>
      <c r="DG2144" s="154"/>
      <c r="DH2144" s="154"/>
      <c r="DI2144" s="154"/>
      <c r="DJ2144" s="154"/>
      <c r="DK2144" s="154"/>
      <c r="DL2144" s="154"/>
      <c r="DM2144" s="154"/>
      <c r="DN2144" s="154"/>
      <c r="DO2144" s="154"/>
      <c r="DP2144" s="154"/>
      <c r="DQ2144" s="154"/>
      <c r="DR2144" s="154"/>
      <c r="DS2144" s="154"/>
      <c r="DT2144" s="154"/>
      <c r="DU2144" s="154"/>
      <c r="DV2144" s="154"/>
      <c r="DW2144" s="154"/>
      <c r="DX2144" s="154"/>
      <c r="DY2144" s="154"/>
      <c r="DZ2144" s="154"/>
      <c r="EA2144" s="154"/>
      <c r="EB2144" s="154"/>
      <c r="EC2144" s="154"/>
      <c r="ED2144" s="154"/>
      <c r="EE2144" s="154"/>
      <c r="EF2144" s="154"/>
      <c r="EG2144" s="154"/>
      <c r="EH2144" s="154"/>
      <c r="EI2144" s="154"/>
      <c r="EJ2144" s="154"/>
      <c r="EK2144" s="154"/>
      <c r="EL2144" s="154"/>
      <c r="EM2144" s="154"/>
      <c r="EN2144" s="154"/>
      <c r="EO2144" s="154"/>
      <c r="EP2144" s="154"/>
      <c r="EQ2144" s="154"/>
      <c r="ER2144" s="154"/>
      <c r="ES2144" s="154"/>
      <c r="ET2144" s="154"/>
      <c r="EU2144" s="154"/>
      <c r="EV2144" s="154"/>
    </row>
    <row r="2145" spans="32:152" ht="12.75">
      <c r="AF2145" s="154"/>
      <c r="AG2145" s="154"/>
      <c r="AH2145" s="154"/>
      <c r="AI2145" s="154"/>
      <c r="AJ2145" s="154"/>
      <c r="AK2145" s="154"/>
      <c r="AL2145" s="154"/>
      <c r="AM2145" s="154"/>
      <c r="AN2145" s="154"/>
      <c r="AO2145" s="154"/>
      <c r="AP2145" s="154"/>
      <c r="AQ2145" s="154"/>
      <c r="AR2145" s="154"/>
      <c r="AS2145" s="154"/>
      <c r="AT2145" s="154"/>
      <c r="AU2145" s="154"/>
      <c r="AV2145" s="154"/>
      <c r="AW2145" s="154"/>
      <c r="AX2145" s="154"/>
      <c r="AY2145" s="154"/>
      <c r="AZ2145" s="154"/>
      <c r="BA2145" s="154"/>
      <c r="BB2145" s="154"/>
      <c r="BC2145" s="154"/>
      <c r="BD2145" s="154"/>
      <c r="BE2145" s="154"/>
      <c r="BF2145" s="154"/>
      <c r="BG2145" s="154"/>
      <c r="BH2145" s="154"/>
      <c r="BI2145" s="154"/>
      <c r="BJ2145" s="154"/>
      <c r="BK2145" s="154"/>
      <c r="BL2145" s="154"/>
      <c r="BM2145" s="154"/>
      <c r="BN2145" s="154"/>
      <c r="BO2145" s="154"/>
      <c r="BP2145" s="154"/>
      <c r="BQ2145" s="154"/>
      <c r="BR2145" s="154"/>
      <c r="BS2145" s="154"/>
      <c r="BT2145" s="154"/>
      <c r="BU2145" s="154"/>
      <c r="BV2145" s="154"/>
      <c r="BW2145" s="154"/>
      <c r="BX2145" s="154"/>
      <c r="BY2145" s="154"/>
      <c r="BZ2145" s="154"/>
      <c r="CA2145" s="154"/>
      <c r="CB2145" s="154"/>
      <c r="CC2145" s="154"/>
      <c r="CD2145" s="154"/>
      <c r="CE2145" s="154"/>
      <c r="CF2145" s="154"/>
      <c r="CG2145" s="154"/>
      <c r="CH2145" s="154"/>
      <c r="CI2145" s="154"/>
      <c r="CJ2145" s="154"/>
      <c r="CK2145" s="154"/>
      <c r="CL2145" s="154"/>
      <c r="CM2145" s="154"/>
      <c r="CN2145" s="154"/>
      <c r="CO2145" s="154"/>
      <c r="CP2145" s="154"/>
      <c r="CQ2145" s="154"/>
      <c r="CR2145" s="154"/>
      <c r="CS2145" s="154"/>
      <c r="CT2145" s="154"/>
      <c r="CU2145" s="154"/>
      <c r="CV2145" s="154"/>
      <c r="CW2145" s="154"/>
      <c r="CX2145" s="154"/>
      <c r="CY2145" s="154"/>
      <c r="CZ2145" s="154"/>
      <c r="DA2145" s="154"/>
      <c r="DB2145" s="154"/>
      <c r="DC2145" s="154"/>
      <c r="DD2145" s="154"/>
      <c r="DE2145" s="154"/>
      <c r="DF2145" s="154"/>
      <c r="DG2145" s="154"/>
      <c r="DH2145" s="154"/>
      <c r="DI2145" s="154"/>
      <c r="DJ2145" s="154"/>
      <c r="DK2145" s="154"/>
      <c r="DL2145" s="154"/>
      <c r="DM2145" s="154"/>
      <c r="DN2145" s="154"/>
      <c r="DO2145" s="154"/>
      <c r="DP2145" s="154"/>
      <c r="DQ2145" s="154"/>
      <c r="DR2145" s="154"/>
      <c r="DS2145" s="154"/>
      <c r="DT2145" s="154"/>
      <c r="DU2145" s="154"/>
      <c r="DV2145" s="154"/>
      <c r="DW2145" s="154"/>
      <c r="DX2145" s="154"/>
      <c r="DY2145" s="154"/>
      <c r="DZ2145" s="154"/>
      <c r="EA2145" s="154"/>
      <c r="EB2145" s="154"/>
      <c r="EC2145" s="154"/>
      <c r="ED2145" s="154"/>
      <c r="EE2145" s="154"/>
      <c r="EF2145" s="154"/>
      <c r="EG2145" s="154"/>
      <c r="EH2145" s="154"/>
      <c r="EI2145" s="154"/>
      <c r="EJ2145" s="154"/>
      <c r="EK2145" s="154"/>
      <c r="EL2145" s="154"/>
      <c r="EM2145" s="154"/>
      <c r="EN2145" s="154"/>
      <c r="EO2145" s="154"/>
      <c r="EP2145" s="154"/>
      <c r="EQ2145" s="154"/>
      <c r="ER2145" s="154"/>
      <c r="ES2145" s="154"/>
      <c r="ET2145" s="154"/>
      <c r="EU2145" s="154"/>
      <c r="EV2145" s="154"/>
    </row>
    <row r="2146" spans="32:152" ht="12.75">
      <c r="AF2146" s="154"/>
      <c r="AG2146" s="154"/>
      <c r="AH2146" s="154"/>
      <c r="AI2146" s="154"/>
      <c r="AJ2146" s="154"/>
      <c r="AK2146" s="154"/>
      <c r="AL2146" s="154"/>
      <c r="AM2146" s="154"/>
      <c r="AN2146" s="154"/>
      <c r="AO2146" s="154"/>
      <c r="AP2146" s="154"/>
      <c r="AQ2146" s="154"/>
      <c r="AR2146" s="154"/>
      <c r="AS2146" s="154"/>
      <c r="AT2146" s="154"/>
      <c r="AU2146" s="154"/>
      <c r="AV2146" s="154"/>
      <c r="AW2146" s="154"/>
      <c r="AX2146" s="154"/>
      <c r="AY2146" s="154"/>
      <c r="AZ2146" s="154"/>
      <c r="BA2146" s="154"/>
      <c r="BB2146" s="154"/>
      <c r="BC2146" s="154"/>
      <c r="BD2146" s="154"/>
      <c r="BE2146" s="154"/>
      <c r="BF2146" s="154"/>
      <c r="BG2146" s="154"/>
      <c r="BH2146" s="154"/>
      <c r="BI2146" s="154"/>
      <c r="BJ2146" s="154"/>
      <c r="BK2146" s="154"/>
      <c r="BL2146" s="154"/>
      <c r="BM2146" s="154"/>
      <c r="BN2146" s="154"/>
      <c r="BO2146" s="154"/>
      <c r="BP2146" s="154"/>
      <c r="BQ2146" s="154"/>
      <c r="BR2146" s="154"/>
      <c r="BS2146" s="154"/>
      <c r="BT2146" s="154"/>
      <c r="BU2146" s="154"/>
      <c r="BV2146" s="154"/>
      <c r="BW2146" s="154"/>
      <c r="BX2146" s="154"/>
      <c r="BY2146" s="154"/>
      <c r="BZ2146" s="154"/>
      <c r="CA2146" s="154"/>
      <c r="CB2146" s="154"/>
      <c r="CC2146" s="154"/>
      <c r="CD2146" s="154"/>
      <c r="CE2146" s="154"/>
      <c r="CF2146" s="154"/>
      <c r="CG2146" s="154"/>
      <c r="CH2146" s="154"/>
      <c r="CI2146" s="154"/>
      <c r="CJ2146" s="154"/>
      <c r="CK2146" s="154"/>
      <c r="CL2146" s="154"/>
      <c r="CM2146" s="154"/>
      <c r="CN2146" s="154"/>
      <c r="CO2146" s="154"/>
      <c r="CP2146" s="154"/>
      <c r="CQ2146" s="154"/>
      <c r="CR2146" s="154"/>
      <c r="CS2146" s="154"/>
      <c r="CT2146" s="154"/>
      <c r="CU2146" s="154"/>
      <c r="CV2146" s="154"/>
      <c r="CW2146" s="154"/>
      <c r="CX2146" s="154"/>
      <c r="CY2146" s="154"/>
      <c r="CZ2146" s="154"/>
      <c r="DA2146" s="154"/>
      <c r="DB2146" s="154"/>
      <c r="DC2146" s="154"/>
      <c r="DD2146" s="154"/>
      <c r="DE2146" s="154"/>
      <c r="DF2146" s="154"/>
      <c r="DG2146" s="154"/>
      <c r="DH2146" s="154"/>
      <c r="DI2146" s="154"/>
      <c r="DJ2146" s="154"/>
      <c r="DK2146" s="154"/>
      <c r="DL2146" s="154"/>
      <c r="DM2146" s="154"/>
      <c r="DN2146" s="154"/>
      <c r="DO2146" s="154"/>
      <c r="DP2146" s="154"/>
      <c r="DQ2146" s="154"/>
      <c r="DR2146" s="154"/>
      <c r="DS2146" s="154"/>
      <c r="DT2146" s="154"/>
      <c r="DU2146" s="154"/>
      <c r="DV2146" s="154"/>
      <c r="DW2146" s="154"/>
      <c r="DX2146" s="154"/>
      <c r="DY2146" s="154"/>
      <c r="DZ2146" s="154"/>
      <c r="EA2146" s="154"/>
      <c r="EB2146" s="154"/>
      <c r="EC2146" s="154"/>
      <c r="ED2146" s="154"/>
      <c r="EE2146" s="154"/>
      <c r="EF2146" s="154"/>
      <c r="EG2146" s="154"/>
      <c r="EH2146" s="154"/>
      <c r="EI2146" s="154"/>
      <c r="EJ2146" s="154"/>
      <c r="EK2146" s="154"/>
      <c r="EL2146" s="154"/>
      <c r="EM2146" s="154"/>
      <c r="EN2146" s="154"/>
      <c r="EO2146" s="154"/>
      <c r="EP2146" s="154"/>
      <c r="EQ2146" s="154"/>
      <c r="ER2146" s="154"/>
      <c r="ES2146" s="154"/>
      <c r="ET2146" s="154"/>
      <c r="EU2146" s="154"/>
      <c r="EV2146" s="154"/>
    </row>
    <row r="2147" spans="32:152" ht="12.75">
      <c r="AF2147" s="154"/>
      <c r="AG2147" s="154"/>
      <c r="AH2147" s="154"/>
      <c r="AI2147" s="154"/>
      <c r="AJ2147" s="154"/>
      <c r="AK2147" s="154"/>
      <c r="AL2147" s="154"/>
      <c r="AM2147" s="154"/>
      <c r="AN2147" s="154"/>
      <c r="AO2147" s="154"/>
      <c r="AP2147" s="154"/>
      <c r="AQ2147" s="154"/>
      <c r="AR2147" s="154"/>
      <c r="AS2147" s="154"/>
      <c r="AT2147" s="154"/>
      <c r="AU2147" s="154"/>
      <c r="AV2147" s="154"/>
      <c r="AW2147" s="154"/>
      <c r="AX2147" s="154"/>
      <c r="AY2147" s="154"/>
      <c r="AZ2147" s="154"/>
      <c r="BA2147" s="154"/>
      <c r="BB2147" s="154"/>
      <c r="BC2147" s="154"/>
      <c r="BD2147" s="154"/>
      <c r="BE2147" s="154"/>
      <c r="BF2147" s="154"/>
      <c r="BG2147" s="154"/>
      <c r="BH2147" s="154"/>
      <c r="BI2147" s="154"/>
      <c r="BJ2147" s="154"/>
      <c r="BK2147" s="154"/>
      <c r="BL2147" s="154"/>
      <c r="BM2147" s="154"/>
      <c r="BN2147" s="154"/>
      <c r="BO2147" s="154"/>
      <c r="BP2147" s="154"/>
      <c r="BQ2147" s="154"/>
      <c r="BR2147" s="154"/>
      <c r="BS2147" s="154"/>
      <c r="BT2147" s="154"/>
      <c r="BU2147" s="154"/>
      <c r="BV2147" s="154"/>
      <c r="BW2147" s="154"/>
      <c r="BX2147" s="154"/>
      <c r="BY2147" s="154"/>
      <c r="BZ2147" s="154"/>
      <c r="CA2147" s="154"/>
      <c r="CB2147" s="154"/>
      <c r="CC2147" s="154"/>
      <c r="CD2147" s="154"/>
      <c r="CE2147" s="154"/>
      <c r="CF2147" s="154"/>
      <c r="CG2147" s="154"/>
      <c r="CH2147" s="154"/>
      <c r="CI2147" s="154"/>
      <c r="CJ2147" s="154"/>
      <c r="CK2147" s="154"/>
      <c r="CL2147" s="154"/>
      <c r="CM2147" s="154"/>
      <c r="CN2147" s="154"/>
      <c r="CO2147" s="154"/>
      <c r="CP2147" s="154"/>
      <c r="CQ2147" s="154"/>
      <c r="CR2147" s="154"/>
      <c r="CS2147" s="154"/>
      <c r="CT2147" s="154"/>
      <c r="CU2147" s="154"/>
      <c r="CV2147" s="154"/>
      <c r="CW2147" s="154"/>
      <c r="CX2147" s="154"/>
      <c r="CY2147" s="154"/>
      <c r="CZ2147" s="154"/>
      <c r="DA2147" s="154"/>
      <c r="DB2147" s="154"/>
      <c r="DC2147" s="154"/>
      <c r="DD2147" s="154"/>
      <c r="DE2147" s="154"/>
      <c r="DF2147" s="154"/>
      <c r="DG2147" s="154"/>
      <c r="DH2147" s="154"/>
      <c r="DI2147" s="154"/>
      <c r="DJ2147" s="154"/>
      <c r="DK2147" s="154"/>
      <c r="DL2147" s="154"/>
      <c r="DM2147" s="154"/>
      <c r="DN2147" s="154"/>
      <c r="DO2147" s="154"/>
      <c r="DP2147" s="154"/>
      <c r="DQ2147" s="154"/>
      <c r="DR2147" s="154"/>
      <c r="DS2147" s="154"/>
      <c r="DT2147" s="154"/>
      <c r="DU2147" s="154"/>
      <c r="DV2147" s="154"/>
      <c r="DW2147" s="154"/>
      <c r="DX2147" s="154"/>
      <c r="DY2147" s="154"/>
      <c r="DZ2147" s="154"/>
      <c r="EA2147" s="154"/>
      <c r="EB2147" s="154"/>
      <c r="EC2147" s="154"/>
      <c r="ED2147" s="154"/>
      <c r="EE2147" s="154"/>
      <c r="EF2147" s="154"/>
      <c r="EG2147" s="154"/>
      <c r="EH2147" s="154"/>
      <c r="EI2147" s="154"/>
      <c r="EJ2147" s="154"/>
      <c r="EK2147" s="154"/>
      <c r="EL2147" s="154"/>
      <c r="EM2147" s="154"/>
      <c r="EN2147" s="154"/>
      <c r="EO2147" s="154"/>
      <c r="EP2147" s="154"/>
      <c r="EQ2147" s="154"/>
      <c r="ER2147" s="154"/>
      <c r="ES2147" s="154"/>
      <c r="ET2147" s="154"/>
      <c r="EU2147" s="154"/>
      <c r="EV2147" s="154"/>
    </row>
    <row r="2148" spans="32:152" ht="12.75">
      <c r="AF2148" s="154"/>
      <c r="AG2148" s="154"/>
      <c r="AH2148" s="154"/>
      <c r="AI2148" s="154"/>
      <c r="AJ2148" s="154"/>
      <c r="AK2148" s="154"/>
      <c r="AL2148" s="154"/>
      <c r="AM2148" s="154"/>
      <c r="AN2148" s="154"/>
      <c r="AO2148" s="154"/>
      <c r="AP2148" s="154"/>
      <c r="AQ2148" s="154"/>
      <c r="AR2148" s="154"/>
      <c r="AS2148" s="154"/>
      <c r="AT2148" s="154"/>
      <c r="AU2148" s="154"/>
      <c r="AV2148" s="154"/>
      <c r="AW2148" s="154"/>
      <c r="AX2148" s="154"/>
      <c r="AY2148" s="154"/>
      <c r="AZ2148" s="154"/>
      <c r="BA2148" s="154"/>
      <c r="BB2148" s="154"/>
      <c r="BC2148" s="154"/>
      <c r="BD2148" s="154"/>
      <c r="BE2148" s="154"/>
      <c r="BF2148" s="154"/>
      <c r="BG2148" s="154"/>
      <c r="BH2148" s="154"/>
      <c r="BI2148" s="154"/>
      <c r="BJ2148" s="154"/>
      <c r="BK2148" s="154"/>
      <c r="BL2148" s="154"/>
      <c r="BM2148" s="154"/>
      <c r="BN2148" s="154"/>
      <c r="BO2148" s="154"/>
      <c r="BP2148" s="154"/>
      <c r="BQ2148" s="154"/>
      <c r="BR2148" s="154"/>
      <c r="BS2148" s="154"/>
      <c r="BT2148" s="154"/>
      <c r="BU2148" s="154"/>
      <c r="BV2148" s="154"/>
      <c r="BW2148" s="154"/>
      <c r="BX2148" s="154"/>
      <c r="BY2148" s="154"/>
      <c r="BZ2148" s="154"/>
      <c r="CA2148" s="154"/>
      <c r="CB2148" s="154"/>
      <c r="CC2148" s="154"/>
      <c r="CD2148" s="154"/>
      <c r="CE2148" s="154"/>
      <c r="CF2148" s="154"/>
      <c r="CG2148" s="154"/>
      <c r="CH2148" s="154"/>
      <c r="CI2148" s="154"/>
      <c r="CJ2148" s="154"/>
      <c r="CK2148" s="154"/>
      <c r="CL2148" s="154"/>
      <c r="CM2148" s="154"/>
      <c r="CN2148" s="154"/>
      <c r="CO2148" s="154"/>
      <c r="CP2148" s="154"/>
      <c r="CQ2148" s="154"/>
      <c r="CR2148" s="154"/>
      <c r="CS2148" s="154"/>
      <c r="CT2148" s="154"/>
      <c r="CU2148" s="154"/>
      <c r="CV2148" s="154"/>
      <c r="CW2148" s="154"/>
      <c r="CX2148" s="154"/>
      <c r="CY2148" s="154"/>
      <c r="CZ2148" s="154"/>
      <c r="DA2148" s="154"/>
      <c r="DB2148" s="154"/>
      <c r="DC2148" s="154"/>
      <c r="DD2148" s="154"/>
      <c r="DE2148" s="154"/>
      <c r="DF2148" s="154"/>
      <c r="DG2148" s="154"/>
      <c r="DH2148" s="154"/>
      <c r="DI2148" s="154"/>
      <c r="DJ2148" s="154"/>
      <c r="DK2148" s="154"/>
      <c r="DL2148" s="154"/>
      <c r="DM2148" s="154"/>
      <c r="DN2148" s="154"/>
      <c r="DO2148" s="154"/>
      <c r="DP2148" s="154"/>
      <c r="DQ2148" s="154"/>
      <c r="DR2148" s="154"/>
      <c r="DS2148" s="154"/>
      <c r="DT2148" s="154"/>
      <c r="DU2148" s="154"/>
      <c r="DV2148" s="154"/>
      <c r="DW2148" s="154"/>
      <c r="DX2148" s="154"/>
      <c r="DY2148" s="154"/>
      <c r="DZ2148" s="154"/>
      <c r="EA2148" s="154"/>
      <c r="EB2148" s="154"/>
      <c r="EC2148" s="154"/>
      <c r="ED2148" s="154"/>
      <c r="EE2148" s="154"/>
      <c r="EF2148" s="154"/>
      <c r="EG2148" s="154"/>
      <c r="EH2148" s="154"/>
      <c r="EI2148" s="154"/>
      <c r="EJ2148" s="154"/>
      <c r="EK2148" s="154"/>
      <c r="EL2148" s="154"/>
      <c r="EM2148" s="154"/>
      <c r="EN2148" s="154"/>
      <c r="EO2148" s="154"/>
      <c r="EP2148" s="154"/>
      <c r="EQ2148" s="154"/>
      <c r="ER2148" s="154"/>
      <c r="ES2148" s="154"/>
      <c r="ET2148" s="154"/>
      <c r="EU2148" s="154"/>
      <c r="EV2148" s="154"/>
    </row>
    <row r="2149" spans="32:152" ht="12.75">
      <c r="AF2149" s="154"/>
      <c r="AG2149" s="154"/>
      <c r="AH2149" s="154"/>
      <c r="AI2149" s="154"/>
      <c r="AJ2149" s="154"/>
      <c r="AK2149" s="154"/>
      <c r="AL2149" s="154"/>
      <c r="AM2149" s="154"/>
      <c r="AN2149" s="154"/>
      <c r="AO2149" s="154"/>
      <c r="AP2149" s="154"/>
      <c r="AQ2149" s="154"/>
      <c r="AR2149" s="154"/>
      <c r="AS2149" s="154"/>
      <c r="AT2149" s="154"/>
      <c r="AU2149" s="154"/>
      <c r="AV2149" s="154"/>
      <c r="AW2149" s="154"/>
      <c r="AX2149" s="154"/>
      <c r="AY2149" s="154"/>
      <c r="AZ2149" s="154"/>
      <c r="BA2149" s="154"/>
      <c r="BB2149" s="154"/>
      <c r="BC2149" s="154"/>
      <c r="BD2149" s="154"/>
      <c r="BE2149" s="154"/>
      <c r="BF2149" s="154"/>
      <c r="BG2149" s="154"/>
      <c r="BH2149" s="154"/>
      <c r="BI2149" s="154"/>
      <c r="BJ2149" s="154"/>
      <c r="BK2149" s="154"/>
      <c r="BL2149" s="154"/>
      <c r="BM2149" s="154"/>
      <c r="BN2149" s="154"/>
      <c r="BO2149" s="154"/>
      <c r="BP2149" s="154"/>
      <c r="BQ2149" s="154"/>
      <c r="BR2149" s="154"/>
      <c r="BS2149" s="154"/>
      <c r="BT2149" s="154"/>
      <c r="BU2149" s="154"/>
      <c r="BV2149" s="154"/>
      <c r="BW2149" s="154"/>
      <c r="BX2149" s="154"/>
      <c r="BY2149" s="154"/>
      <c r="BZ2149" s="154"/>
      <c r="CA2149" s="154"/>
      <c r="CB2149" s="154"/>
      <c r="CC2149" s="154"/>
      <c r="CD2149" s="154"/>
      <c r="CE2149" s="154"/>
      <c r="CF2149" s="154"/>
      <c r="CG2149" s="154"/>
      <c r="CH2149" s="154"/>
      <c r="CI2149" s="154"/>
      <c r="CJ2149" s="154"/>
      <c r="CK2149" s="154"/>
      <c r="CL2149" s="154"/>
      <c r="CM2149" s="154"/>
      <c r="CN2149" s="154"/>
      <c r="CO2149" s="154"/>
      <c r="CP2149" s="154"/>
      <c r="CQ2149" s="154"/>
      <c r="CR2149" s="154"/>
      <c r="CS2149" s="154"/>
      <c r="CT2149" s="154"/>
      <c r="CU2149" s="154"/>
      <c r="CV2149" s="154"/>
      <c r="CW2149" s="154"/>
      <c r="CX2149" s="154"/>
      <c r="CY2149" s="154"/>
      <c r="CZ2149" s="154"/>
      <c r="DA2149" s="154"/>
      <c r="DB2149" s="154"/>
      <c r="DC2149" s="154"/>
      <c r="DD2149" s="154"/>
      <c r="DE2149" s="154"/>
      <c r="DF2149" s="154"/>
      <c r="DG2149" s="154"/>
      <c r="DH2149" s="154"/>
      <c r="DI2149" s="154"/>
      <c r="DJ2149" s="154"/>
      <c r="DK2149" s="154"/>
      <c r="DL2149" s="154"/>
      <c r="DM2149" s="154"/>
      <c r="DN2149" s="154"/>
      <c r="DO2149" s="154"/>
      <c r="DP2149" s="154"/>
      <c r="DQ2149" s="154"/>
      <c r="DR2149" s="154"/>
      <c r="DS2149" s="154"/>
      <c r="DT2149" s="154"/>
      <c r="DU2149" s="154"/>
      <c r="DV2149" s="154"/>
      <c r="DW2149" s="154"/>
      <c r="DX2149" s="154"/>
      <c r="DY2149" s="154"/>
      <c r="DZ2149" s="154"/>
      <c r="EA2149" s="154"/>
      <c r="EB2149" s="154"/>
      <c r="EC2149" s="154"/>
      <c r="ED2149" s="154"/>
      <c r="EE2149" s="154"/>
      <c r="EF2149" s="154"/>
      <c r="EG2149" s="154"/>
      <c r="EH2149" s="154"/>
      <c r="EI2149" s="154"/>
      <c r="EJ2149" s="154"/>
      <c r="EK2149" s="154"/>
      <c r="EL2149" s="154"/>
      <c r="EM2149" s="154"/>
      <c r="EN2149" s="154"/>
      <c r="EO2149" s="154"/>
      <c r="EP2149" s="154"/>
      <c r="EQ2149" s="154"/>
      <c r="ER2149" s="154"/>
      <c r="ES2149" s="154"/>
      <c r="ET2149" s="154"/>
      <c r="EU2149" s="154"/>
      <c r="EV2149" s="154"/>
    </row>
    <row r="2150" spans="32:152" ht="12.75">
      <c r="AF2150" s="154"/>
      <c r="AG2150" s="154"/>
      <c r="AH2150" s="154"/>
      <c r="AI2150" s="154"/>
      <c r="AJ2150" s="154"/>
      <c r="AK2150" s="154"/>
      <c r="AL2150" s="154"/>
      <c r="AM2150" s="154"/>
      <c r="AN2150" s="154"/>
      <c r="AO2150" s="154"/>
      <c r="AP2150" s="154"/>
      <c r="AQ2150" s="154"/>
      <c r="AR2150" s="154"/>
      <c r="AS2150" s="154"/>
      <c r="AT2150" s="154"/>
      <c r="AU2150" s="154"/>
      <c r="AV2150" s="154"/>
      <c r="AW2150" s="154"/>
      <c r="AX2150" s="154"/>
      <c r="AY2150" s="154"/>
      <c r="AZ2150" s="154"/>
      <c r="BA2150" s="154"/>
      <c r="BB2150" s="154"/>
      <c r="BC2150" s="154"/>
      <c r="BD2150" s="154"/>
      <c r="BE2150" s="154"/>
      <c r="BF2150" s="154"/>
      <c r="BG2150" s="154"/>
      <c r="BH2150" s="154"/>
      <c r="BI2150" s="154"/>
      <c r="BJ2150" s="154"/>
      <c r="BK2150" s="154"/>
      <c r="BL2150" s="154"/>
      <c r="BM2150" s="154"/>
      <c r="BN2150" s="154"/>
      <c r="BO2150" s="154"/>
      <c r="BP2150" s="154"/>
      <c r="BQ2150" s="154"/>
      <c r="BR2150" s="154"/>
      <c r="BS2150" s="154"/>
      <c r="BT2150" s="154"/>
      <c r="BU2150" s="154"/>
      <c r="BV2150" s="154"/>
      <c r="BW2150" s="154"/>
      <c r="BX2150" s="154"/>
      <c r="BY2150" s="154"/>
      <c r="BZ2150" s="154"/>
      <c r="CA2150" s="154"/>
      <c r="CB2150" s="154"/>
      <c r="CC2150" s="154"/>
      <c r="CD2150" s="154"/>
      <c r="CE2150" s="154"/>
      <c r="CF2150" s="154"/>
      <c r="CG2150" s="154"/>
      <c r="CH2150" s="154"/>
      <c r="CI2150" s="154"/>
      <c r="CJ2150" s="154"/>
      <c r="CK2150" s="154"/>
      <c r="CL2150" s="154"/>
      <c r="CM2150" s="154"/>
      <c r="CN2150" s="154"/>
      <c r="CO2150" s="154"/>
      <c r="CP2150" s="154"/>
      <c r="CQ2150" s="154"/>
      <c r="CR2150" s="154"/>
      <c r="CS2150" s="154"/>
      <c r="CT2150" s="154"/>
      <c r="CU2150" s="154"/>
      <c r="CV2150" s="154"/>
      <c r="CW2150" s="154"/>
      <c r="CX2150" s="154"/>
      <c r="CY2150" s="154"/>
      <c r="CZ2150" s="154"/>
      <c r="DA2150" s="154"/>
      <c r="DB2150" s="154"/>
      <c r="DC2150" s="154"/>
      <c r="DD2150" s="154"/>
      <c r="DE2150" s="154"/>
      <c r="DF2150" s="154"/>
      <c r="DG2150" s="154"/>
      <c r="DH2150" s="154"/>
      <c r="DI2150" s="154"/>
      <c r="DJ2150" s="154"/>
      <c r="DK2150" s="154"/>
      <c r="DL2150" s="154"/>
      <c r="DM2150" s="154"/>
      <c r="DN2150" s="154"/>
      <c r="DO2150" s="154"/>
      <c r="DP2150" s="154"/>
      <c r="DQ2150" s="154"/>
      <c r="DR2150" s="154"/>
      <c r="DS2150" s="154"/>
      <c r="DT2150" s="154"/>
      <c r="DU2150" s="154"/>
      <c r="DV2150" s="154"/>
      <c r="DW2150" s="154"/>
      <c r="DX2150" s="154"/>
      <c r="DY2150" s="154"/>
      <c r="DZ2150" s="154"/>
      <c r="EA2150" s="154"/>
      <c r="EB2150" s="154"/>
      <c r="EC2150" s="154"/>
      <c r="ED2150" s="154"/>
      <c r="EE2150" s="154"/>
      <c r="EF2150" s="154"/>
      <c r="EG2150" s="154"/>
      <c r="EH2150" s="154"/>
      <c r="EI2150" s="154"/>
      <c r="EJ2150" s="154"/>
      <c r="EK2150" s="154"/>
      <c r="EL2150" s="154"/>
      <c r="EM2150" s="154"/>
      <c r="EN2150" s="154"/>
      <c r="EO2150" s="154"/>
      <c r="EP2150" s="154"/>
      <c r="EQ2150" s="154"/>
      <c r="ER2150" s="154"/>
      <c r="ES2150" s="154"/>
      <c r="ET2150" s="154"/>
      <c r="EU2150" s="154"/>
      <c r="EV2150" s="154"/>
    </row>
    <row r="2151" spans="32:152" ht="12.75">
      <c r="AF2151" s="154"/>
      <c r="AG2151" s="154"/>
      <c r="AH2151" s="154"/>
      <c r="AI2151" s="154"/>
      <c r="AJ2151" s="154"/>
      <c r="AK2151" s="154"/>
      <c r="AL2151" s="154"/>
      <c r="AM2151" s="154"/>
      <c r="AN2151" s="154"/>
      <c r="AO2151" s="154"/>
      <c r="AP2151" s="154"/>
      <c r="AQ2151" s="154"/>
      <c r="AR2151" s="154"/>
      <c r="AS2151" s="154"/>
      <c r="AT2151" s="154"/>
      <c r="AU2151" s="154"/>
      <c r="AV2151" s="154"/>
      <c r="AW2151" s="154"/>
      <c r="AX2151" s="154"/>
      <c r="AY2151" s="154"/>
      <c r="AZ2151" s="154"/>
      <c r="BA2151" s="154"/>
      <c r="BB2151" s="154"/>
      <c r="BC2151" s="154"/>
      <c r="BD2151" s="154"/>
      <c r="BE2151" s="154"/>
      <c r="BF2151" s="154"/>
      <c r="BG2151" s="154"/>
      <c r="BH2151" s="154"/>
      <c r="BI2151" s="154"/>
      <c r="BJ2151" s="154"/>
      <c r="BK2151" s="154"/>
      <c r="BL2151" s="154"/>
      <c r="BM2151" s="154"/>
      <c r="BN2151" s="154"/>
      <c r="BO2151" s="154"/>
      <c r="BP2151" s="154"/>
      <c r="BQ2151" s="154"/>
      <c r="BR2151" s="154"/>
      <c r="BS2151" s="154"/>
      <c r="BT2151" s="154"/>
      <c r="BU2151" s="154"/>
      <c r="BV2151" s="154"/>
      <c r="BW2151" s="154"/>
      <c r="BX2151" s="154"/>
      <c r="BY2151" s="154"/>
      <c r="BZ2151" s="154"/>
      <c r="CA2151" s="154"/>
      <c r="CB2151" s="154"/>
      <c r="CC2151" s="154"/>
      <c r="CD2151" s="154"/>
      <c r="CE2151" s="154"/>
      <c r="CF2151" s="154"/>
      <c r="CG2151" s="154"/>
      <c r="CH2151" s="154"/>
      <c r="CI2151" s="154"/>
      <c r="CJ2151" s="154"/>
      <c r="CK2151" s="154"/>
      <c r="CL2151" s="154"/>
      <c r="CM2151" s="154"/>
      <c r="CN2151" s="154"/>
      <c r="CO2151" s="154"/>
      <c r="CP2151" s="154"/>
      <c r="CQ2151" s="154"/>
      <c r="CR2151" s="154"/>
      <c r="CS2151" s="154"/>
      <c r="CT2151" s="154"/>
      <c r="CU2151" s="154"/>
      <c r="CV2151" s="154"/>
      <c r="CW2151" s="154"/>
      <c r="CX2151" s="154"/>
      <c r="CY2151" s="154"/>
      <c r="CZ2151" s="154"/>
      <c r="DA2151" s="154"/>
      <c r="DB2151" s="154"/>
      <c r="DC2151" s="154"/>
      <c r="DD2151" s="154"/>
      <c r="DE2151" s="154"/>
      <c r="DF2151" s="154"/>
      <c r="DG2151" s="154"/>
      <c r="DH2151" s="154"/>
      <c r="DI2151" s="154"/>
      <c r="DJ2151" s="154"/>
      <c r="DK2151" s="154"/>
      <c r="DL2151" s="154"/>
      <c r="DM2151" s="154"/>
      <c r="DN2151" s="154"/>
      <c r="DO2151" s="154"/>
      <c r="DP2151" s="154"/>
      <c r="DQ2151" s="154"/>
      <c r="DR2151" s="154"/>
      <c r="DS2151" s="154"/>
      <c r="DT2151" s="154"/>
      <c r="DU2151" s="154"/>
      <c r="DV2151" s="154"/>
      <c r="DW2151" s="154"/>
      <c r="DX2151" s="154"/>
      <c r="DY2151" s="154"/>
      <c r="DZ2151" s="154"/>
      <c r="EA2151" s="154"/>
      <c r="EB2151" s="154"/>
      <c r="EC2151" s="154"/>
      <c r="ED2151" s="154"/>
      <c r="EE2151" s="154"/>
      <c r="EF2151" s="154"/>
      <c r="EG2151" s="154"/>
      <c r="EH2151" s="154"/>
      <c r="EI2151" s="154"/>
      <c r="EJ2151" s="154"/>
      <c r="EK2151" s="154"/>
      <c r="EL2151" s="154"/>
      <c r="EM2151" s="154"/>
      <c r="EN2151" s="154"/>
      <c r="EO2151" s="154"/>
      <c r="EP2151" s="154"/>
      <c r="EQ2151" s="154"/>
      <c r="ER2151" s="154"/>
      <c r="ES2151" s="154"/>
      <c r="ET2151" s="154"/>
      <c r="EU2151" s="154"/>
      <c r="EV2151" s="154"/>
    </row>
    <row r="2152" spans="32:152" ht="12.75">
      <c r="AF2152" s="154"/>
      <c r="AG2152" s="154"/>
      <c r="AH2152" s="154"/>
      <c r="AI2152" s="154"/>
      <c r="AJ2152" s="154"/>
      <c r="AK2152" s="154"/>
      <c r="AL2152" s="154"/>
      <c r="AM2152" s="154"/>
      <c r="AN2152" s="154"/>
      <c r="AO2152" s="154"/>
      <c r="AP2152" s="154"/>
      <c r="AQ2152" s="154"/>
      <c r="AR2152" s="154"/>
      <c r="AS2152" s="154"/>
      <c r="AT2152" s="154"/>
      <c r="AU2152" s="154"/>
      <c r="AV2152" s="154"/>
      <c r="AW2152" s="154"/>
      <c r="AX2152" s="154"/>
      <c r="AY2152" s="154"/>
      <c r="AZ2152" s="154"/>
      <c r="BA2152" s="154"/>
      <c r="BB2152" s="154"/>
      <c r="BC2152" s="154"/>
      <c r="BD2152" s="154"/>
      <c r="BE2152" s="154"/>
      <c r="BF2152" s="154"/>
      <c r="BG2152" s="154"/>
      <c r="BH2152" s="154"/>
      <c r="BI2152" s="154"/>
      <c r="BJ2152" s="154"/>
      <c r="BK2152" s="154"/>
      <c r="BL2152" s="154"/>
      <c r="BM2152" s="154"/>
      <c r="BN2152" s="154"/>
      <c r="BO2152" s="154"/>
      <c r="BP2152" s="154"/>
      <c r="BQ2152" s="154"/>
      <c r="BR2152" s="154"/>
      <c r="BS2152" s="154"/>
      <c r="BT2152" s="154"/>
      <c r="BU2152" s="154"/>
      <c r="BV2152" s="154"/>
      <c r="BW2152" s="154"/>
      <c r="BX2152" s="154"/>
      <c r="BY2152" s="154"/>
      <c r="BZ2152" s="154"/>
      <c r="CA2152" s="154"/>
      <c r="CB2152" s="154"/>
      <c r="CC2152" s="154"/>
      <c r="CD2152" s="154"/>
      <c r="CE2152" s="154"/>
      <c r="CF2152" s="154"/>
      <c r="CG2152" s="154"/>
      <c r="CH2152" s="154"/>
      <c r="CI2152" s="154"/>
      <c r="CJ2152" s="154"/>
      <c r="CK2152" s="154"/>
      <c r="CL2152" s="154"/>
      <c r="CM2152" s="154"/>
      <c r="CN2152" s="154"/>
      <c r="CO2152" s="154"/>
      <c r="CP2152" s="154"/>
      <c r="CQ2152" s="154"/>
      <c r="CR2152" s="154"/>
      <c r="CS2152" s="154"/>
      <c r="CT2152" s="154"/>
      <c r="CU2152" s="154"/>
      <c r="CV2152" s="154"/>
      <c r="CW2152" s="154"/>
      <c r="CX2152" s="154"/>
      <c r="CY2152" s="154"/>
      <c r="CZ2152" s="154"/>
      <c r="DA2152" s="154"/>
      <c r="DB2152" s="154"/>
      <c r="DC2152" s="154"/>
      <c r="DD2152" s="154"/>
      <c r="DE2152" s="154"/>
      <c r="DF2152" s="154"/>
      <c r="DG2152" s="154"/>
      <c r="DH2152" s="154"/>
      <c r="DI2152" s="154"/>
      <c r="DJ2152" s="154"/>
      <c r="DK2152" s="154"/>
      <c r="DL2152" s="154"/>
      <c r="DM2152" s="154"/>
      <c r="DN2152" s="154"/>
      <c r="DO2152" s="154"/>
      <c r="DP2152" s="154"/>
      <c r="DQ2152" s="154"/>
      <c r="DR2152" s="154"/>
      <c r="DS2152" s="154"/>
      <c r="DT2152" s="154"/>
      <c r="DU2152" s="154"/>
      <c r="DV2152" s="154"/>
      <c r="DW2152" s="154"/>
      <c r="DX2152" s="154"/>
      <c r="DY2152" s="154"/>
      <c r="DZ2152" s="154"/>
      <c r="EA2152" s="154"/>
      <c r="EB2152" s="154"/>
      <c r="EC2152" s="154"/>
      <c r="ED2152" s="154"/>
      <c r="EE2152" s="154"/>
      <c r="EF2152" s="154"/>
      <c r="EG2152" s="154"/>
      <c r="EH2152" s="154"/>
      <c r="EI2152" s="154"/>
      <c r="EJ2152" s="154"/>
      <c r="EK2152" s="154"/>
      <c r="EL2152" s="154"/>
      <c r="EM2152" s="154"/>
      <c r="EN2152" s="154"/>
      <c r="EO2152" s="154"/>
      <c r="EP2152" s="154"/>
      <c r="EQ2152" s="154"/>
      <c r="ER2152" s="154"/>
      <c r="ES2152" s="154"/>
      <c r="ET2152" s="154"/>
      <c r="EU2152" s="154"/>
      <c r="EV2152" s="154"/>
    </row>
    <row r="2153" spans="32:152" ht="12.75">
      <c r="AF2153" s="154"/>
      <c r="AG2153" s="154"/>
      <c r="AH2153" s="154"/>
      <c r="AI2153" s="154"/>
      <c r="AJ2153" s="154"/>
      <c r="AK2153" s="154"/>
      <c r="AL2153" s="154"/>
      <c r="AM2153" s="154"/>
      <c r="AN2153" s="154"/>
      <c r="AO2153" s="154"/>
      <c r="AP2153" s="154"/>
      <c r="AQ2153" s="154"/>
      <c r="AR2153" s="154"/>
      <c r="AS2153" s="154"/>
      <c r="AT2153" s="154"/>
      <c r="AU2153" s="154"/>
      <c r="AV2153" s="154"/>
      <c r="AW2153" s="154"/>
      <c r="AX2153" s="154"/>
      <c r="AY2153" s="154"/>
      <c r="AZ2153" s="154"/>
      <c r="BA2153" s="154"/>
      <c r="BB2153" s="154"/>
      <c r="BC2153" s="154"/>
      <c r="BD2153" s="154"/>
      <c r="BE2153" s="154"/>
      <c r="BF2153" s="154"/>
      <c r="BG2153" s="154"/>
      <c r="BH2153" s="154"/>
      <c r="BI2153" s="154"/>
      <c r="BJ2153" s="154"/>
      <c r="BK2153" s="154"/>
      <c r="BL2153" s="154"/>
      <c r="BM2153" s="154"/>
      <c r="BN2153" s="154"/>
      <c r="BO2153" s="154"/>
      <c r="BP2153" s="154"/>
      <c r="BQ2153" s="154"/>
      <c r="BR2153" s="154"/>
      <c r="BS2153" s="154"/>
      <c r="BT2153" s="154"/>
      <c r="BU2153" s="154"/>
      <c r="BV2153" s="154"/>
      <c r="BW2153" s="154"/>
      <c r="BX2153" s="154"/>
      <c r="BY2153" s="154"/>
      <c r="BZ2153" s="154"/>
      <c r="CA2153" s="154"/>
      <c r="CB2153" s="154"/>
      <c r="CC2153" s="154"/>
      <c r="CD2153" s="154"/>
      <c r="CE2153" s="154"/>
      <c r="CF2153" s="154"/>
      <c r="CG2153" s="154"/>
      <c r="CH2153" s="154"/>
      <c r="CI2153" s="154"/>
      <c r="CJ2153" s="154"/>
      <c r="CK2153" s="154"/>
      <c r="CL2153" s="154"/>
      <c r="CM2153" s="154"/>
      <c r="CN2153" s="154"/>
      <c r="CO2153" s="154"/>
      <c r="CP2153" s="154"/>
      <c r="CQ2153" s="154"/>
      <c r="CR2153" s="154"/>
      <c r="CS2153" s="154"/>
      <c r="CT2153" s="154"/>
      <c r="CU2153" s="154"/>
      <c r="CV2153" s="154"/>
      <c r="CW2153" s="154"/>
      <c r="CX2153" s="154"/>
      <c r="CY2153" s="154"/>
      <c r="CZ2153" s="154"/>
      <c r="DA2153" s="154"/>
      <c r="DB2153" s="154"/>
      <c r="DC2153" s="154"/>
      <c r="DD2153" s="154"/>
      <c r="DE2153" s="154"/>
      <c r="DF2153" s="154"/>
      <c r="DG2153" s="154"/>
      <c r="DH2153" s="154"/>
      <c r="DI2153" s="154"/>
      <c r="DJ2153" s="154"/>
      <c r="DK2153" s="154"/>
      <c r="DL2153" s="154"/>
      <c r="DM2153" s="154"/>
      <c r="DN2153" s="154"/>
      <c r="DO2153" s="154"/>
      <c r="DP2153" s="154"/>
      <c r="DQ2153" s="154"/>
      <c r="DR2153" s="154"/>
      <c r="DS2153" s="154"/>
      <c r="DT2153" s="154"/>
      <c r="DU2153" s="154"/>
      <c r="DV2153" s="154"/>
      <c r="DW2153" s="154"/>
      <c r="DX2153" s="154"/>
      <c r="DY2153" s="154"/>
      <c r="DZ2153" s="154"/>
      <c r="EA2153" s="154"/>
      <c r="EB2153" s="154"/>
      <c r="EC2153" s="154"/>
      <c r="ED2153" s="154"/>
      <c r="EE2153" s="154"/>
      <c r="EF2153" s="154"/>
      <c r="EG2153" s="154"/>
      <c r="EH2153" s="154"/>
      <c r="EI2153" s="154"/>
      <c r="EJ2153" s="154"/>
      <c r="EK2153" s="154"/>
      <c r="EL2153" s="154"/>
      <c r="EM2153" s="154"/>
      <c r="EN2153" s="154"/>
      <c r="EO2153" s="154"/>
      <c r="EP2153" s="154"/>
      <c r="EQ2153" s="154"/>
      <c r="ER2153" s="154"/>
      <c r="ES2153" s="154"/>
      <c r="ET2153" s="154"/>
      <c r="EU2153" s="154"/>
      <c r="EV2153" s="154"/>
    </row>
    <row r="2154" spans="32:152" ht="12.75">
      <c r="AF2154" s="154"/>
      <c r="AG2154" s="154"/>
      <c r="AH2154" s="154"/>
      <c r="AI2154" s="154"/>
      <c r="AJ2154" s="154"/>
      <c r="AK2154" s="154"/>
      <c r="AL2154" s="154"/>
      <c r="AM2154" s="154"/>
      <c r="AN2154" s="154"/>
      <c r="AO2154" s="154"/>
      <c r="AP2154" s="154"/>
      <c r="AQ2154" s="154"/>
      <c r="AR2154" s="154"/>
      <c r="AS2154" s="154"/>
      <c r="AT2154" s="154"/>
      <c r="AU2154" s="154"/>
      <c r="AV2154" s="154"/>
      <c r="AW2154" s="154"/>
      <c r="AX2154" s="154"/>
      <c r="AY2154" s="154"/>
      <c r="AZ2154" s="154"/>
      <c r="BA2154" s="154"/>
      <c r="BB2154" s="154"/>
      <c r="BC2154" s="154"/>
      <c r="BD2154" s="154"/>
      <c r="BE2154" s="154"/>
      <c r="BF2154" s="154"/>
      <c r="BG2154" s="154"/>
      <c r="BH2154" s="154"/>
      <c r="BI2154" s="154"/>
      <c r="BJ2154" s="154"/>
      <c r="BK2154" s="154"/>
      <c r="BL2154" s="154"/>
      <c r="BM2154" s="154"/>
      <c r="BN2154" s="154"/>
      <c r="BO2154" s="154"/>
      <c r="BP2154" s="154"/>
      <c r="BQ2154" s="154"/>
      <c r="BR2154" s="154"/>
      <c r="BS2154" s="154"/>
      <c r="BT2154" s="154"/>
      <c r="BU2154" s="154"/>
      <c r="BV2154" s="154"/>
      <c r="BW2154" s="154"/>
      <c r="BX2154" s="154"/>
      <c r="BY2154" s="154"/>
      <c r="BZ2154" s="154"/>
      <c r="CA2154" s="154"/>
      <c r="CB2154" s="154"/>
      <c r="CC2154" s="154"/>
      <c r="CD2154" s="154"/>
      <c r="CE2154" s="154"/>
      <c r="CF2154" s="154"/>
      <c r="CG2154" s="154"/>
      <c r="CH2154" s="154"/>
      <c r="CI2154" s="154"/>
      <c r="CJ2154" s="154"/>
      <c r="CK2154" s="154"/>
      <c r="CL2154" s="154"/>
      <c r="CM2154" s="154"/>
      <c r="CN2154" s="154"/>
      <c r="CO2154" s="154"/>
      <c r="CP2154" s="154"/>
      <c r="CQ2154" s="154"/>
      <c r="CR2154" s="154"/>
      <c r="CS2154" s="154"/>
      <c r="CT2154" s="154"/>
      <c r="CU2154" s="154"/>
      <c r="CV2154" s="154"/>
      <c r="CW2154" s="154"/>
      <c r="CX2154" s="154"/>
      <c r="CY2154" s="154"/>
      <c r="CZ2154" s="154"/>
      <c r="DA2154" s="154"/>
      <c r="DB2154" s="154"/>
      <c r="DC2154" s="154"/>
      <c r="DD2154" s="154"/>
      <c r="DE2154" s="154"/>
      <c r="DF2154" s="154"/>
      <c r="DG2154" s="154"/>
      <c r="DH2154" s="154"/>
      <c r="DI2154" s="154"/>
      <c r="DJ2154" s="154"/>
      <c r="DK2154" s="154"/>
      <c r="DL2154" s="154"/>
      <c r="DM2154" s="154"/>
      <c r="DN2154" s="154"/>
      <c r="DO2154" s="154"/>
      <c r="DP2154" s="154"/>
      <c r="DQ2154" s="154"/>
      <c r="DR2154" s="154"/>
      <c r="DS2154" s="154"/>
      <c r="DT2154" s="154"/>
      <c r="DU2154" s="154"/>
      <c r="DV2154" s="154"/>
      <c r="DW2154" s="154"/>
      <c r="DX2154" s="154"/>
      <c r="DY2154" s="154"/>
      <c r="DZ2154" s="154"/>
      <c r="EA2154" s="154"/>
      <c r="EB2154" s="154"/>
      <c r="EC2154" s="154"/>
      <c r="ED2154" s="154"/>
      <c r="EE2154" s="154"/>
      <c r="EF2154" s="154"/>
      <c r="EG2154" s="154"/>
      <c r="EH2154" s="154"/>
      <c r="EI2154" s="154"/>
      <c r="EJ2154" s="154"/>
      <c r="EK2154" s="154"/>
      <c r="EL2154" s="154"/>
      <c r="EM2154" s="154"/>
      <c r="EN2154" s="154"/>
      <c r="EO2154" s="154"/>
      <c r="EP2154" s="154"/>
      <c r="EQ2154" s="154"/>
      <c r="ER2154" s="154"/>
      <c r="ES2154" s="154"/>
      <c r="ET2154" s="154"/>
      <c r="EU2154" s="154"/>
      <c r="EV2154" s="154"/>
    </row>
    <row r="2155" spans="32:152" ht="12.75">
      <c r="AF2155" s="154"/>
      <c r="AG2155" s="154"/>
      <c r="AH2155" s="154"/>
      <c r="AI2155" s="154"/>
      <c r="AJ2155" s="154"/>
      <c r="AK2155" s="154"/>
      <c r="AL2155" s="154"/>
      <c r="AM2155" s="154"/>
      <c r="AN2155" s="154"/>
      <c r="AO2155" s="154"/>
      <c r="AP2155" s="154"/>
      <c r="AQ2155" s="154"/>
      <c r="AR2155" s="154"/>
      <c r="AS2155" s="154"/>
      <c r="AT2155" s="154"/>
      <c r="AU2155" s="154"/>
      <c r="AV2155" s="154"/>
      <c r="AW2155" s="154"/>
      <c r="AX2155" s="154"/>
      <c r="AY2155" s="154"/>
      <c r="AZ2155" s="154"/>
      <c r="BA2155" s="154"/>
      <c r="BB2155" s="154"/>
      <c r="BC2155" s="154"/>
      <c r="BD2155" s="154"/>
      <c r="BE2155" s="154"/>
      <c r="BF2155" s="154"/>
      <c r="BG2155" s="154"/>
      <c r="BH2155" s="154"/>
      <c r="BI2155" s="154"/>
      <c r="BJ2155" s="154"/>
      <c r="BK2155" s="154"/>
      <c r="BL2155" s="154"/>
      <c r="BM2155" s="154"/>
      <c r="BN2155" s="154"/>
      <c r="BO2155" s="154"/>
      <c r="BP2155" s="154"/>
      <c r="BQ2155" s="154"/>
      <c r="BR2155" s="154"/>
      <c r="BS2155" s="154"/>
      <c r="BT2155" s="154"/>
      <c r="BU2155" s="154"/>
      <c r="BV2155" s="154"/>
      <c r="BW2155" s="154"/>
      <c r="BX2155" s="154"/>
      <c r="BY2155" s="154"/>
      <c r="BZ2155" s="154"/>
      <c r="CA2155" s="154"/>
      <c r="CB2155" s="154"/>
      <c r="CC2155" s="154"/>
      <c r="CD2155" s="154"/>
      <c r="CE2155" s="154"/>
      <c r="CF2155" s="154"/>
      <c r="CG2155" s="154"/>
      <c r="CH2155" s="154"/>
      <c r="CI2155" s="154"/>
      <c r="CJ2155" s="154"/>
      <c r="CK2155" s="154"/>
      <c r="CL2155" s="154"/>
      <c r="CM2155" s="154"/>
      <c r="CN2155" s="154"/>
      <c r="CO2155" s="154"/>
      <c r="CP2155" s="154"/>
      <c r="CQ2155" s="154"/>
      <c r="CR2155" s="154"/>
      <c r="CS2155" s="154"/>
      <c r="CT2155" s="154"/>
      <c r="CU2155" s="154"/>
      <c r="CV2155" s="154"/>
      <c r="CW2155" s="154"/>
      <c r="CX2155" s="154"/>
      <c r="CY2155" s="154"/>
      <c r="CZ2155" s="154"/>
      <c r="DA2155" s="154"/>
      <c r="DB2155" s="154"/>
      <c r="DC2155" s="154"/>
      <c r="DD2155" s="154"/>
      <c r="DE2155" s="154"/>
      <c r="DF2155" s="154"/>
      <c r="DG2155" s="154"/>
      <c r="DH2155" s="154"/>
      <c r="DI2155" s="154"/>
      <c r="DJ2155" s="154"/>
      <c r="DK2155" s="154"/>
      <c r="DL2155" s="154"/>
      <c r="DM2155" s="154"/>
      <c r="DN2155" s="154"/>
      <c r="DO2155" s="154"/>
      <c r="DP2155" s="154"/>
      <c r="DQ2155" s="154"/>
      <c r="DR2155" s="154"/>
      <c r="DS2155" s="154"/>
      <c r="DT2155" s="154"/>
      <c r="DU2155" s="154"/>
      <c r="DV2155" s="154"/>
      <c r="DW2155" s="154"/>
      <c r="DX2155" s="154"/>
      <c r="DY2155" s="154"/>
      <c r="DZ2155" s="154"/>
      <c r="EA2155" s="154"/>
      <c r="EB2155" s="154"/>
      <c r="EC2155" s="154"/>
      <c r="ED2155" s="154"/>
      <c r="EE2155" s="154"/>
      <c r="EF2155" s="154"/>
      <c r="EG2155" s="154"/>
      <c r="EH2155" s="154"/>
      <c r="EI2155" s="154"/>
      <c r="EJ2155" s="154"/>
      <c r="EK2155" s="154"/>
      <c r="EL2155" s="154"/>
      <c r="EM2155" s="154"/>
      <c r="EN2155" s="154"/>
      <c r="EO2155" s="154"/>
      <c r="EP2155" s="154"/>
      <c r="EQ2155" s="154"/>
      <c r="ER2155" s="154"/>
      <c r="ES2155" s="154"/>
      <c r="ET2155" s="154"/>
      <c r="EU2155" s="154"/>
      <c r="EV2155" s="154"/>
    </row>
    <row r="2156" spans="32:152" ht="12.75">
      <c r="AF2156" s="154"/>
      <c r="AG2156" s="154"/>
      <c r="AH2156" s="154"/>
      <c r="AI2156" s="154"/>
      <c r="AJ2156" s="154"/>
      <c r="AK2156" s="154"/>
      <c r="AL2156" s="154"/>
      <c r="AM2156" s="154"/>
      <c r="AN2156" s="154"/>
      <c r="AO2156" s="154"/>
      <c r="AP2156" s="154"/>
      <c r="AQ2156" s="154"/>
      <c r="AR2156" s="154"/>
      <c r="AS2156" s="154"/>
      <c r="AT2156" s="154"/>
      <c r="AU2156" s="154"/>
      <c r="AV2156" s="154"/>
      <c r="AW2156" s="154"/>
      <c r="AX2156" s="154"/>
      <c r="AY2156" s="154"/>
      <c r="AZ2156" s="154"/>
      <c r="BA2156" s="154"/>
      <c r="BB2156" s="154"/>
      <c r="BC2156" s="154"/>
      <c r="BD2156" s="154"/>
      <c r="BE2156" s="154"/>
      <c r="BF2156" s="154"/>
      <c r="BG2156" s="154"/>
      <c r="BH2156" s="154"/>
      <c r="BI2156" s="154"/>
      <c r="BJ2156" s="154"/>
      <c r="BK2156" s="154"/>
      <c r="BL2156" s="154"/>
      <c r="BM2156" s="154"/>
      <c r="BN2156" s="154"/>
      <c r="BO2156" s="154"/>
      <c r="BP2156" s="154"/>
      <c r="BQ2156" s="154"/>
      <c r="BR2156" s="154"/>
      <c r="BS2156" s="154"/>
      <c r="BT2156" s="154"/>
      <c r="BU2156" s="154"/>
      <c r="BV2156" s="154"/>
      <c r="BW2156" s="154"/>
      <c r="BX2156" s="154"/>
      <c r="BY2156" s="154"/>
      <c r="BZ2156" s="154"/>
      <c r="CA2156" s="154"/>
      <c r="CB2156" s="154"/>
      <c r="CC2156" s="154"/>
      <c r="CD2156" s="154"/>
      <c r="CE2156" s="154"/>
      <c r="CF2156" s="154"/>
      <c r="CG2156" s="154"/>
      <c r="CH2156" s="154"/>
      <c r="CI2156" s="154"/>
      <c r="CJ2156" s="154"/>
      <c r="CK2156" s="154"/>
      <c r="CL2156" s="154"/>
      <c r="CM2156" s="154"/>
      <c r="CN2156" s="154"/>
      <c r="CO2156" s="154"/>
      <c r="CP2156" s="154"/>
      <c r="CQ2156" s="154"/>
      <c r="CR2156" s="154"/>
      <c r="CS2156" s="154"/>
      <c r="CT2156" s="154"/>
      <c r="CU2156" s="154"/>
      <c r="CV2156" s="154"/>
      <c r="CW2156" s="154"/>
      <c r="CX2156" s="154"/>
      <c r="CY2156" s="154"/>
      <c r="CZ2156" s="154"/>
      <c r="DA2156" s="154"/>
      <c r="DB2156" s="154"/>
      <c r="DC2156" s="154"/>
      <c r="DD2156" s="154"/>
      <c r="DE2156" s="154"/>
      <c r="DF2156" s="154"/>
      <c r="DG2156" s="154"/>
      <c r="DH2156" s="154"/>
      <c r="DI2156" s="154"/>
      <c r="DJ2156" s="154"/>
      <c r="DK2156" s="154"/>
      <c r="DL2156" s="154"/>
      <c r="DM2156" s="154"/>
      <c r="DN2156" s="154"/>
      <c r="DO2156" s="154"/>
      <c r="DP2156" s="154"/>
      <c r="DQ2156" s="154"/>
      <c r="DR2156" s="154"/>
      <c r="DS2156" s="154"/>
      <c r="DT2156" s="154"/>
      <c r="DU2156" s="154"/>
      <c r="DV2156" s="154"/>
      <c r="DW2156" s="154"/>
      <c r="DX2156" s="154"/>
      <c r="DY2156" s="154"/>
      <c r="DZ2156" s="154"/>
      <c r="EA2156" s="154"/>
      <c r="EB2156" s="154"/>
      <c r="EC2156" s="154"/>
      <c r="ED2156" s="154"/>
      <c r="EE2156" s="154"/>
      <c r="EF2156" s="154"/>
      <c r="EG2156" s="154"/>
      <c r="EH2156" s="154"/>
      <c r="EI2156" s="154"/>
      <c r="EJ2156" s="154"/>
      <c r="EK2156" s="154"/>
      <c r="EL2156" s="154"/>
      <c r="EM2156" s="154"/>
      <c r="EN2156" s="154"/>
      <c r="EO2156" s="154"/>
      <c r="EP2156" s="154"/>
      <c r="EQ2156" s="154"/>
      <c r="ER2156" s="154"/>
      <c r="ES2156" s="154"/>
      <c r="ET2156" s="154"/>
      <c r="EU2156" s="154"/>
      <c r="EV2156" s="154"/>
    </row>
    <row r="2157" spans="32:152" ht="12.75">
      <c r="AF2157" s="154"/>
      <c r="AG2157" s="154"/>
      <c r="AH2157" s="154"/>
      <c r="AI2157" s="154"/>
      <c r="AJ2157" s="154"/>
      <c r="AK2157" s="154"/>
      <c r="AL2157" s="154"/>
      <c r="AM2157" s="154"/>
      <c r="AN2157" s="154"/>
      <c r="AO2157" s="154"/>
      <c r="AP2157" s="154"/>
      <c r="AQ2157" s="154"/>
      <c r="AR2157" s="154"/>
      <c r="AS2157" s="154"/>
      <c r="AT2157" s="154"/>
      <c r="AU2157" s="154"/>
      <c r="AV2157" s="154"/>
      <c r="AW2157" s="154"/>
      <c r="AX2157" s="154"/>
      <c r="AY2157" s="154"/>
      <c r="AZ2157" s="154"/>
      <c r="BA2157" s="154"/>
      <c r="BB2157" s="154"/>
      <c r="BC2157" s="154"/>
      <c r="BD2157" s="154"/>
      <c r="BE2157" s="154"/>
      <c r="BF2157" s="154"/>
      <c r="BG2157" s="154"/>
      <c r="BH2157" s="154"/>
      <c r="BI2157" s="154"/>
      <c r="BJ2157" s="154"/>
      <c r="BK2157" s="154"/>
      <c r="BL2157" s="154"/>
      <c r="BM2157" s="154"/>
      <c r="BN2157" s="154"/>
      <c r="BO2157" s="154"/>
      <c r="BP2157" s="154"/>
      <c r="BQ2157" s="154"/>
      <c r="BR2157" s="154"/>
      <c r="BS2157" s="154"/>
      <c r="BT2157" s="154"/>
      <c r="BU2157" s="154"/>
      <c r="BV2157" s="154"/>
      <c r="BW2157" s="154"/>
      <c r="BX2157" s="154"/>
      <c r="BY2157" s="154"/>
      <c r="BZ2157" s="154"/>
      <c r="CA2157" s="154"/>
      <c r="CB2157" s="154"/>
      <c r="CC2157" s="154"/>
      <c r="CD2157" s="154"/>
      <c r="CE2157" s="154"/>
      <c r="CF2157" s="154"/>
      <c r="CG2157" s="154"/>
      <c r="CH2157" s="154"/>
      <c r="CI2157" s="154"/>
      <c r="CJ2157" s="154"/>
      <c r="CK2157" s="154"/>
      <c r="CL2157" s="154"/>
      <c r="CM2157" s="154"/>
      <c r="CN2157" s="154"/>
      <c r="CO2157" s="154"/>
      <c r="CP2157" s="154"/>
      <c r="CQ2157" s="154"/>
      <c r="CR2157" s="154"/>
      <c r="CS2157" s="154"/>
      <c r="CT2157" s="154"/>
      <c r="CU2157" s="154"/>
      <c r="CV2157" s="154"/>
      <c r="CW2157" s="154"/>
      <c r="CX2157" s="154"/>
      <c r="CY2157" s="154"/>
      <c r="CZ2157" s="154"/>
      <c r="DA2157" s="154"/>
      <c r="DB2157" s="154"/>
      <c r="DC2157" s="154"/>
      <c r="DD2157" s="154"/>
      <c r="DE2157" s="154"/>
      <c r="DF2157" s="154"/>
      <c r="DG2157" s="154"/>
      <c r="DH2157" s="154"/>
      <c r="DI2157" s="154"/>
      <c r="DJ2157" s="154"/>
      <c r="DK2157" s="154"/>
      <c r="DL2157" s="154"/>
      <c r="DM2157" s="154"/>
      <c r="DN2157" s="154"/>
      <c r="DO2157" s="154"/>
      <c r="DP2157" s="154"/>
      <c r="DQ2157" s="154"/>
      <c r="DR2157" s="154"/>
      <c r="DS2157" s="154"/>
      <c r="DT2157" s="154"/>
      <c r="DU2157" s="154"/>
      <c r="DV2157" s="154"/>
      <c r="DW2157" s="154"/>
      <c r="DX2157" s="154"/>
      <c r="DY2157" s="154"/>
      <c r="DZ2157" s="154"/>
      <c r="EA2157" s="154"/>
      <c r="EB2157" s="154"/>
      <c r="EC2157" s="154"/>
      <c r="ED2157" s="154"/>
      <c r="EE2157" s="154"/>
      <c r="EF2157" s="154"/>
      <c r="EG2157" s="154"/>
      <c r="EH2157" s="154"/>
      <c r="EI2157" s="154"/>
      <c r="EJ2157" s="154"/>
      <c r="EK2157" s="154"/>
      <c r="EL2157" s="154"/>
      <c r="EM2157" s="154"/>
      <c r="EN2157" s="154"/>
      <c r="EO2157" s="154"/>
      <c r="EP2157" s="154"/>
      <c r="EQ2157" s="154"/>
      <c r="ER2157" s="154"/>
      <c r="ES2157" s="154"/>
      <c r="ET2157" s="154"/>
      <c r="EU2157" s="154"/>
      <c r="EV2157" s="154"/>
    </row>
    <row r="2158" spans="32:152" ht="12.75">
      <c r="AF2158" s="154"/>
      <c r="AG2158" s="154"/>
      <c r="AH2158" s="154"/>
      <c r="AI2158" s="154"/>
      <c r="AJ2158" s="154"/>
      <c r="AK2158" s="154"/>
      <c r="AL2158" s="154"/>
      <c r="AM2158" s="154"/>
      <c r="AN2158" s="154"/>
      <c r="AO2158" s="154"/>
      <c r="AP2158" s="154"/>
      <c r="AQ2158" s="154"/>
      <c r="AR2158" s="154"/>
      <c r="AS2158" s="154"/>
      <c r="AT2158" s="154"/>
      <c r="AU2158" s="154"/>
      <c r="AV2158" s="154"/>
      <c r="AW2158" s="154"/>
      <c r="AX2158" s="154"/>
      <c r="AY2158" s="154"/>
      <c r="AZ2158" s="154"/>
      <c r="BA2158" s="154"/>
      <c r="BB2158" s="154"/>
      <c r="BC2158" s="154"/>
      <c r="BD2158" s="154"/>
      <c r="BE2158" s="154"/>
      <c r="BF2158" s="154"/>
      <c r="BG2158" s="154"/>
      <c r="BH2158" s="154"/>
      <c r="BI2158" s="154"/>
      <c r="BJ2158" s="154"/>
      <c r="BK2158" s="154"/>
      <c r="BL2158" s="154"/>
      <c r="BM2158" s="154"/>
      <c r="BN2158" s="154"/>
      <c r="BO2158" s="154"/>
      <c r="BP2158" s="154"/>
      <c r="BQ2158" s="154"/>
      <c r="BR2158" s="154"/>
      <c r="BS2158" s="154"/>
      <c r="BT2158" s="154"/>
      <c r="BU2158" s="154"/>
      <c r="BV2158" s="154"/>
      <c r="BW2158" s="154"/>
      <c r="BX2158" s="154"/>
      <c r="BY2158" s="154"/>
      <c r="BZ2158" s="154"/>
      <c r="CA2158" s="154"/>
      <c r="CB2158" s="154"/>
      <c r="CC2158" s="154"/>
      <c r="CD2158" s="154"/>
      <c r="CE2158" s="154"/>
      <c r="CF2158" s="154"/>
      <c r="CG2158" s="154"/>
      <c r="CH2158" s="154"/>
      <c r="CI2158" s="154"/>
      <c r="CJ2158" s="154"/>
      <c r="CK2158" s="154"/>
      <c r="CL2158" s="154"/>
      <c r="CM2158" s="154"/>
      <c r="CN2158" s="154"/>
      <c r="CO2158" s="154"/>
      <c r="CP2158" s="154"/>
      <c r="CQ2158" s="154"/>
      <c r="CR2158" s="154"/>
      <c r="CS2158" s="154"/>
      <c r="CT2158" s="154"/>
      <c r="CU2158" s="154"/>
      <c r="CV2158" s="154"/>
      <c r="CW2158" s="154"/>
      <c r="CX2158" s="154"/>
      <c r="CY2158" s="154"/>
      <c r="CZ2158" s="154"/>
      <c r="DA2158" s="154"/>
      <c r="DB2158" s="154"/>
      <c r="DC2158" s="154"/>
      <c r="DD2158" s="154"/>
      <c r="DE2158" s="154"/>
      <c r="DF2158" s="154"/>
      <c r="DG2158" s="154"/>
      <c r="DH2158" s="154"/>
      <c r="DI2158" s="154"/>
      <c r="DJ2158" s="154"/>
      <c r="DK2158" s="154"/>
      <c r="DL2158" s="154"/>
      <c r="DM2158" s="154"/>
      <c r="DN2158" s="154"/>
      <c r="DO2158" s="154"/>
      <c r="DP2158" s="154"/>
      <c r="DQ2158" s="154"/>
      <c r="DR2158" s="154"/>
      <c r="DS2158" s="154"/>
      <c r="DT2158" s="154"/>
      <c r="DU2158" s="154"/>
      <c r="DV2158" s="154"/>
      <c r="DW2158" s="154"/>
      <c r="DX2158" s="154"/>
      <c r="DY2158" s="154"/>
      <c r="DZ2158" s="154"/>
      <c r="EA2158" s="154"/>
      <c r="EB2158" s="154"/>
      <c r="EC2158" s="154"/>
      <c r="ED2158" s="154"/>
      <c r="EE2158" s="154"/>
      <c r="EF2158" s="154"/>
      <c r="EG2158" s="154"/>
      <c r="EH2158" s="154"/>
      <c r="EI2158" s="154"/>
      <c r="EJ2158" s="154"/>
      <c r="EK2158" s="154"/>
      <c r="EL2158" s="154"/>
      <c r="EM2158" s="154"/>
      <c r="EN2158" s="154"/>
      <c r="EO2158" s="154"/>
      <c r="EP2158" s="154"/>
      <c r="EQ2158" s="154"/>
      <c r="ER2158" s="154"/>
      <c r="ES2158" s="154"/>
      <c r="ET2158" s="154"/>
      <c r="EU2158" s="154"/>
      <c r="EV2158" s="154"/>
    </row>
    <row r="2159" spans="32:152" ht="12.75">
      <c r="AF2159" s="154"/>
      <c r="AG2159" s="154"/>
      <c r="AH2159" s="154"/>
      <c r="AI2159" s="154"/>
      <c r="AJ2159" s="154"/>
      <c r="AK2159" s="154"/>
      <c r="AL2159" s="154"/>
      <c r="AM2159" s="154"/>
      <c r="AN2159" s="154"/>
      <c r="AO2159" s="154"/>
      <c r="AP2159" s="154"/>
      <c r="AQ2159" s="154"/>
      <c r="AR2159" s="154"/>
      <c r="AS2159" s="154"/>
      <c r="AT2159" s="154"/>
      <c r="AU2159" s="154"/>
      <c r="AV2159" s="154"/>
      <c r="AW2159" s="154"/>
      <c r="AX2159" s="154"/>
      <c r="AY2159" s="154"/>
      <c r="AZ2159" s="154"/>
      <c r="BA2159" s="154"/>
      <c r="BB2159" s="154"/>
      <c r="BC2159" s="154"/>
      <c r="BD2159" s="154"/>
      <c r="BE2159" s="154"/>
      <c r="BF2159" s="154"/>
      <c r="BG2159" s="154"/>
      <c r="BH2159" s="154"/>
      <c r="BI2159" s="154"/>
      <c r="BJ2159" s="154"/>
      <c r="BK2159" s="154"/>
      <c r="BL2159" s="154"/>
      <c r="BM2159" s="154"/>
      <c r="BN2159" s="154"/>
      <c r="BO2159" s="154"/>
      <c r="BP2159" s="154"/>
      <c r="BQ2159" s="154"/>
      <c r="BR2159" s="154"/>
      <c r="BS2159" s="154"/>
      <c r="BT2159" s="154"/>
      <c r="BU2159" s="154"/>
      <c r="BV2159" s="154"/>
      <c r="BW2159" s="154"/>
      <c r="BX2159" s="154"/>
      <c r="BY2159" s="154"/>
      <c r="BZ2159" s="154"/>
      <c r="CA2159" s="154"/>
      <c r="CB2159" s="154"/>
      <c r="CC2159" s="154"/>
      <c r="CD2159" s="154"/>
      <c r="CE2159" s="154"/>
      <c r="CF2159" s="154"/>
      <c r="CG2159" s="154"/>
      <c r="CH2159" s="154"/>
      <c r="CI2159" s="154"/>
      <c r="CJ2159" s="154"/>
      <c r="CK2159" s="154"/>
      <c r="CL2159" s="154"/>
      <c r="CM2159" s="154"/>
      <c r="CN2159" s="154"/>
      <c r="CO2159" s="154"/>
      <c r="CP2159" s="154"/>
      <c r="CQ2159" s="154"/>
      <c r="CR2159" s="154"/>
      <c r="CS2159" s="154"/>
      <c r="CT2159" s="154"/>
      <c r="CU2159" s="154"/>
      <c r="CV2159" s="154"/>
      <c r="CW2159" s="154"/>
      <c r="CX2159" s="154"/>
      <c r="CY2159" s="154"/>
      <c r="CZ2159" s="154"/>
      <c r="DA2159" s="154"/>
      <c r="DB2159" s="154"/>
      <c r="DC2159" s="154"/>
      <c r="DD2159" s="154"/>
      <c r="DE2159" s="154"/>
      <c r="DF2159" s="154"/>
      <c r="DG2159" s="154"/>
      <c r="DH2159" s="154"/>
      <c r="DI2159" s="154"/>
      <c r="DJ2159" s="154"/>
      <c r="DK2159" s="154"/>
      <c r="DL2159" s="154"/>
      <c r="DM2159" s="154"/>
      <c r="DN2159" s="154"/>
      <c r="DO2159" s="154"/>
      <c r="DP2159" s="154"/>
      <c r="DQ2159" s="154"/>
      <c r="DR2159" s="154"/>
      <c r="DS2159" s="154"/>
      <c r="DT2159" s="154"/>
      <c r="DU2159" s="154"/>
      <c r="DV2159" s="154"/>
      <c r="DW2159" s="154"/>
      <c r="DX2159" s="154"/>
      <c r="DY2159" s="154"/>
      <c r="DZ2159" s="154"/>
      <c r="EA2159" s="154"/>
      <c r="EB2159" s="154"/>
      <c r="EC2159" s="154"/>
      <c r="ED2159" s="154"/>
      <c r="EE2159" s="154"/>
      <c r="EF2159" s="154"/>
      <c r="EG2159" s="154"/>
      <c r="EH2159" s="154"/>
      <c r="EI2159" s="154"/>
      <c r="EJ2159" s="154"/>
      <c r="EK2159" s="154"/>
      <c r="EL2159" s="154"/>
      <c r="EM2159" s="154"/>
      <c r="EN2159" s="154"/>
      <c r="EO2159" s="154"/>
      <c r="EP2159" s="154"/>
      <c r="EQ2159" s="154"/>
      <c r="ER2159" s="154"/>
      <c r="ES2159" s="154"/>
      <c r="ET2159" s="154"/>
      <c r="EU2159" s="154"/>
      <c r="EV2159" s="154"/>
    </row>
    <row r="2160" spans="32:152" ht="12.75">
      <c r="AF2160" s="154"/>
      <c r="AG2160" s="154"/>
      <c r="AH2160" s="154"/>
      <c r="AI2160" s="154"/>
      <c r="AJ2160" s="154"/>
      <c r="AK2160" s="154"/>
      <c r="AL2160" s="154"/>
      <c r="AM2160" s="154"/>
      <c r="AN2160" s="154"/>
      <c r="AO2160" s="154"/>
      <c r="AP2160" s="154"/>
      <c r="AQ2160" s="154"/>
      <c r="AR2160" s="154"/>
      <c r="AS2160" s="154"/>
      <c r="AT2160" s="154"/>
      <c r="AU2160" s="154"/>
      <c r="AV2160" s="154"/>
      <c r="AW2160" s="154"/>
      <c r="AX2160" s="154"/>
      <c r="AY2160" s="154"/>
      <c r="AZ2160" s="154"/>
      <c r="BA2160" s="154"/>
      <c r="BB2160" s="154"/>
      <c r="BC2160" s="154"/>
      <c r="BD2160" s="154"/>
      <c r="BE2160" s="154"/>
      <c r="BF2160" s="154"/>
      <c r="BG2160" s="154"/>
      <c r="BH2160" s="154"/>
      <c r="BI2160" s="154"/>
      <c r="BJ2160" s="154"/>
      <c r="BK2160" s="154"/>
      <c r="BL2160" s="154"/>
      <c r="BM2160" s="154"/>
      <c r="BN2160" s="154"/>
      <c r="BO2160" s="154"/>
      <c r="BP2160" s="154"/>
      <c r="BQ2160" s="154"/>
      <c r="BR2160" s="154"/>
      <c r="BS2160" s="154"/>
      <c r="BT2160" s="154"/>
      <c r="BU2160" s="154"/>
      <c r="BV2160" s="154"/>
      <c r="BW2160" s="154"/>
      <c r="BX2160" s="154"/>
      <c r="BY2160" s="154"/>
      <c r="BZ2160" s="154"/>
      <c r="CA2160" s="154"/>
      <c r="CB2160" s="154"/>
      <c r="CC2160" s="154"/>
      <c r="CD2160" s="154"/>
      <c r="CE2160" s="154"/>
      <c r="CF2160" s="154"/>
      <c r="CG2160" s="154"/>
      <c r="CH2160" s="154"/>
      <c r="CI2160" s="154"/>
      <c r="CJ2160" s="154"/>
      <c r="CK2160" s="154"/>
      <c r="CL2160" s="154"/>
      <c r="CM2160" s="154"/>
      <c r="CN2160" s="154"/>
      <c r="CO2160" s="154"/>
      <c r="CP2160" s="154"/>
      <c r="CQ2160" s="154"/>
      <c r="CR2160" s="154"/>
      <c r="CS2160" s="154"/>
      <c r="CT2160" s="154"/>
      <c r="CU2160" s="154"/>
      <c r="CV2160" s="154"/>
      <c r="CW2160" s="154"/>
      <c r="CX2160" s="154"/>
      <c r="CY2160" s="154"/>
      <c r="CZ2160" s="154"/>
      <c r="DA2160" s="154"/>
      <c r="DB2160" s="154"/>
      <c r="DC2160" s="154"/>
      <c r="DD2160" s="154"/>
      <c r="DE2160" s="154"/>
      <c r="DF2160" s="154"/>
      <c r="DG2160" s="154"/>
      <c r="DH2160" s="154"/>
      <c r="DI2160" s="154"/>
      <c r="DJ2160" s="154"/>
      <c r="DK2160" s="154"/>
      <c r="DL2160" s="154"/>
      <c r="DM2160" s="154"/>
      <c r="DN2160" s="154"/>
      <c r="DO2160" s="154"/>
      <c r="DP2160" s="154"/>
      <c r="DQ2160" s="154"/>
      <c r="DR2160" s="154"/>
      <c r="DS2160" s="154"/>
      <c r="DT2160" s="154"/>
      <c r="DU2160" s="154"/>
      <c r="DV2160" s="154"/>
      <c r="DW2160" s="154"/>
      <c r="DX2160" s="154"/>
      <c r="DY2160" s="154"/>
      <c r="DZ2160" s="154"/>
      <c r="EA2160" s="154"/>
      <c r="EB2160" s="154"/>
      <c r="EC2160" s="154"/>
      <c r="ED2160" s="154"/>
      <c r="EE2160" s="154"/>
      <c r="EF2160" s="154"/>
      <c r="EG2160" s="154"/>
      <c r="EH2160" s="154"/>
      <c r="EI2160" s="154"/>
      <c r="EJ2160" s="154"/>
      <c r="EK2160" s="154"/>
      <c r="EL2160" s="154"/>
      <c r="EM2160" s="154"/>
      <c r="EN2160" s="154"/>
      <c r="EO2160" s="154"/>
      <c r="EP2160" s="154"/>
      <c r="EQ2160" s="154"/>
      <c r="ER2160" s="154"/>
      <c r="ES2160" s="154"/>
      <c r="ET2160" s="154"/>
      <c r="EU2160" s="154"/>
      <c r="EV2160" s="154"/>
    </row>
    <row r="2161" spans="32:152" ht="12.75">
      <c r="AF2161" s="154"/>
      <c r="AG2161" s="154"/>
      <c r="AH2161" s="154"/>
      <c r="AI2161" s="154"/>
      <c r="AJ2161" s="154"/>
      <c r="AK2161" s="154"/>
      <c r="AL2161" s="154"/>
      <c r="AM2161" s="154"/>
      <c r="AN2161" s="154"/>
      <c r="AO2161" s="154"/>
      <c r="AP2161" s="154"/>
      <c r="AQ2161" s="154"/>
      <c r="AR2161" s="154"/>
      <c r="AS2161" s="154"/>
      <c r="AT2161" s="154"/>
      <c r="AU2161" s="154"/>
      <c r="AV2161" s="154"/>
      <c r="AW2161" s="154"/>
      <c r="AX2161" s="154"/>
      <c r="AY2161" s="154"/>
      <c r="AZ2161" s="154"/>
      <c r="BA2161" s="154"/>
      <c r="BB2161" s="154"/>
      <c r="BC2161" s="154"/>
      <c r="BD2161" s="154"/>
      <c r="BE2161" s="154"/>
      <c r="BF2161" s="154"/>
      <c r="BG2161" s="154"/>
      <c r="BH2161" s="154"/>
      <c r="BI2161" s="154"/>
      <c r="BJ2161" s="154"/>
      <c r="BK2161" s="154"/>
      <c r="BL2161" s="154"/>
      <c r="BM2161" s="154"/>
      <c r="BN2161" s="154"/>
      <c r="BO2161" s="154"/>
      <c r="BP2161" s="154"/>
      <c r="BQ2161" s="154"/>
      <c r="BR2161" s="154"/>
      <c r="BS2161" s="154"/>
      <c r="BT2161" s="154"/>
      <c r="BU2161" s="154"/>
      <c r="BV2161" s="154"/>
      <c r="BW2161" s="154"/>
      <c r="BX2161" s="154"/>
      <c r="BY2161" s="154"/>
      <c r="BZ2161" s="154"/>
      <c r="CA2161" s="154"/>
      <c r="CB2161" s="154"/>
      <c r="CC2161" s="154"/>
      <c r="CD2161" s="154"/>
      <c r="CE2161" s="154"/>
      <c r="CF2161" s="154"/>
      <c r="CG2161" s="154"/>
      <c r="CH2161" s="154"/>
      <c r="CI2161" s="154"/>
      <c r="CJ2161" s="154"/>
      <c r="CK2161" s="154"/>
      <c r="CL2161" s="154"/>
      <c r="CM2161" s="154"/>
      <c r="CN2161" s="154"/>
      <c r="CO2161" s="154"/>
      <c r="CP2161" s="154"/>
      <c r="CQ2161" s="154"/>
      <c r="CR2161" s="154"/>
      <c r="CS2161" s="154"/>
      <c r="CT2161" s="154"/>
      <c r="CU2161" s="154"/>
      <c r="CV2161" s="154"/>
      <c r="CW2161" s="154"/>
      <c r="CX2161" s="154"/>
      <c r="CY2161" s="154"/>
      <c r="CZ2161" s="154"/>
      <c r="DA2161" s="154"/>
      <c r="DB2161" s="154"/>
      <c r="DC2161" s="154"/>
      <c r="DD2161" s="154"/>
      <c r="DE2161" s="154"/>
      <c r="DF2161" s="154"/>
      <c r="DG2161" s="154"/>
      <c r="DH2161" s="154"/>
      <c r="DI2161" s="154"/>
      <c r="DJ2161" s="154"/>
      <c r="DK2161" s="154"/>
      <c r="DL2161" s="154"/>
      <c r="DM2161" s="154"/>
      <c r="DN2161" s="154"/>
      <c r="DO2161" s="154"/>
      <c r="DP2161" s="154"/>
      <c r="DQ2161" s="154"/>
      <c r="DR2161" s="154"/>
      <c r="DS2161" s="154"/>
      <c r="DT2161" s="154"/>
      <c r="DU2161" s="154"/>
      <c r="DV2161" s="154"/>
      <c r="DW2161" s="154"/>
      <c r="DX2161" s="154"/>
      <c r="DY2161" s="154"/>
      <c r="DZ2161" s="154"/>
      <c r="EA2161" s="154"/>
      <c r="EB2161" s="154"/>
      <c r="EC2161" s="154"/>
      <c r="ED2161" s="154"/>
      <c r="EE2161" s="154"/>
      <c r="EF2161" s="154"/>
      <c r="EG2161" s="154"/>
      <c r="EH2161" s="154"/>
      <c r="EI2161" s="154"/>
      <c r="EJ2161" s="154"/>
      <c r="EK2161" s="154"/>
      <c r="EL2161" s="154"/>
      <c r="EM2161" s="154"/>
      <c r="EN2161" s="154"/>
      <c r="EO2161" s="154"/>
      <c r="EP2161" s="154"/>
      <c r="EQ2161" s="154"/>
      <c r="ER2161" s="154"/>
      <c r="ES2161" s="154"/>
      <c r="ET2161" s="154"/>
      <c r="EU2161" s="154"/>
      <c r="EV2161" s="154"/>
    </row>
    <row r="2162" spans="32:152" ht="12.75">
      <c r="AF2162" s="154"/>
      <c r="AG2162" s="154"/>
      <c r="AH2162" s="154"/>
      <c r="AI2162" s="154"/>
      <c r="AJ2162" s="154"/>
      <c r="AK2162" s="154"/>
      <c r="AL2162" s="154"/>
      <c r="AM2162" s="154"/>
      <c r="AN2162" s="154"/>
      <c r="AO2162" s="154"/>
      <c r="AP2162" s="154"/>
      <c r="AQ2162" s="154"/>
      <c r="AR2162" s="154"/>
      <c r="AS2162" s="154"/>
      <c r="AT2162" s="154"/>
      <c r="AU2162" s="154"/>
      <c r="AV2162" s="154"/>
      <c r="AW2162" s="154"/>
      <c r="AX2162" s="154"/>
      <c r="AY2162" s="154"/>
      <c r="AZ2162" s="154"/>
      <c r="BA2162" s="154"/>
      <c r="BB2162" s="154"/>
      <c r="BC2162" s="154"/>
      <c r="BD2162" s="154"/>
      <c r="BE2162" s="154"/>
      <c r="BF2162" s="154"/>
      <c r="BG2162" s="154"/>
      <c r="BH2162" s="154"/>
      <c r="BI2162" s="154"/>
      <c r="BJ2162" s="154"/>
      <c r="BK2162" s="154"/>
      <c r="BL2162" s="154"/>
      <c r="BM2162" s="154"/>
      <c r="BN2162" s="154"/>
      <c r="BO2162" s="154"/>
      <c r="BP2162" s="154"/>
      <c r="BQ2162" s="154"/>
      <c r="BR2162" s="154"/>
      <c r="BS2162" s="154"/>
      <c r="BT2162" s="154"/>
      <c r="BU2162" s="154"/>
      <c r="BV2162" s="154"/>
      <c r="BW2162" s="154"/>
      <c r="BX2162" s="154"/>
      <c r="BY2162" s="154"/>
      <c r="BZ2162" s="154"/>
      <c r="CA2162" s="154"/>
      <c r="CB2162" s="154"/>
      <c r="CC2162" s="154"/>
      <c r="CD2162" s="154"/>
      <c r="CE2162" s="154"/>
      <c r="CF2162" s="154"/>
      <c r="CG2162" s="154"/>
      <c r="CH2162" s="154"/>
      <c r="CI2162" s="154"/>
      <c r="CJ2162" s="154"/>
      <c r="CK2162" s="154"/>
      <c r="CL2162" s="154"/>
      <c r="CM2162" s="154"/>
      <c r="CN2162" s="154"/>
      <c r="CO2162" s="154"/>
      <c r="CP2162" s="154"/>
      <c r="CQ2162" s="154"/>
      <c r="CR2162" s="154"/>
      <c r="CS2162" s="154"/>
      <c r="CT2162" s="154"/>
      <c r="CU2162" s="154"/>
      <c r="CV2162" s="154"/>
      <c r="CW2162" s="154"/>
      <c r="CX2162" s="154"/>
      <c r="CY2162" s="154"/>
      <c r="CZ2162" s="154"/>
      <c r="DA2162" s="154"/>
      <c r="DB2162" s="154"/>
      <c r="DC2162" s="154"/>
      <c r="DD2162" s="154"/>
      <c r="DE2162" s="154"/>
      <c r="DF2162" s="154"/>
      <c r="DG2162" s="154"/>
      <c r="DH2162" s="154"/>
      <c r="DI2162" s="154"/>
      <c r="DJ2162" s="154"/>
      <c r="DK2162" s="154"/>
      <c r="DL2162" s="154"/>
      <c r="DM2162" s="154"/>
      <c r="DN2162" s="154"/>
      <c r="DO2162" s="154"/>
      <c r="DP2162" s="154"/>
      <c r="DQ2162" s="154"/>
      <c r="DR2162" s="154"/>
      <c r="DS2162" s="154"/>
      <c r="DT2162" s="154"/>
      <c r="DU2162" s="154"/>
      <c r="DV2162" s="154"/>
      <c r="DW2162" s="154"/>
      <c r="DX2162" s="154"/>
      <c r="DY2162" s="154"/>
      <c r="DZ2162" s="154"/>
      <c r="EA2162" s="154"/>
      <c r="EB2162" s="154"/>
      <c r="EC2162" s="154"/>
      <c r="ED2162" s="154"/>
      <c r="EE2162" s="154"/>
      <c r="EF2162" s="154"/>
      <c r="EG2162" s="154"/>
      <c r="EH2162" s="154"/>
      <c r="EI2162" s="154"/>
      <c r="EJ2162" s="154"/>
      <c r="EK2162" s="154"/>
      <c r="EL2162" s="154"/>
      <c r="EM2162" s="154"/>
      <c r="EN2162" s="154"/>
      <c r="EO2162" s="154"/>
      <c r="EP2162" s="154"/>
      <c r="EQ2162" s="154"/>
      <c r="ER2162" s="154"/>
      <c r="ES2162" s="154"/>
      <c r="ET2162" s="154"/>
      <c r="EU2162" s="154"/>
      <c r="EV2162" s="154"/>
    </row>
    <row r="2163" spans="32:152" ht="12.75">
      <c r="AF2163" s="154"/>
      <c r="AG2163" s="154"/>
      <c r="AH2163" s="154"/>
      <c r="AI2163" s="154"/>
      <c r="AJ2163" s="154"/>
      <c r="AK2163" s="154"/>
      <c r="AL2163" s="154"/>
      <c r="AM2163" s="154"/>
      <c r="AN2163" s="154"/>
      <c r="AO2163" s="154"/>
      <c r="AP2163" s="154"/>
      <c r="AQ2163" s="154"/>
      <c r="AR2163" s="154"/>
      <c r="AS2163" s="154"/>
      <c r="AT2163" s="154"/>
      <c r="AU2163" s="154"/>
      <c r="AV2163" s="154"/>
      <c r="AW2163" s="154"/>
      <c r="AX2163" s="154"/>
      <c r="AY2163" s="154"/>
      <c r="AZ2163" s="154"/>
      <c r="BA2163" s="154"/>
      <c r="BB2163" s="154"/>
      <c r="BC2163" s="154"/>
      <c r="BD2163" s="154"/>
      <c r="BE2163" s="154"/>
      <c r="BF2163" s="154"/>
      <c r="BG2163" s="154"/>
      <c r="BH2163" s="154"/>
      <c r="BI2163" s="154"/>
      <c r="BJ2163" s="154"/>
      <c r="BK2163" s="154"/>
      <c r="BL2163" s="154"/>
      <c r="BM2163" s="154"/>
      <c r="BN2163" s="154"/>
      <c r="BO2163" s="154"/>
      <c r="BP2163" s="154"/>
      <c r="BQ2163" s="154"/>
      <c r="BR2163" s="154"/>
      <c r="BS2163" s="154"/>
      <c r="BT2163" s="154"/>
      <c r="BU2163" s="154"/>
      <c r="BV2163" s="154"/>
      <c r="BW2163" s="154"/>
      <c r="BX2163" s="154"/>
      <c r="BY2163" s="154"/>
      <c r="BZ2163" s="154"/>
      <c r="CA2163" s="154"/>
      <c r="CB2163" s="154"/>
      <c r="CC2163" s="154"/>
      <c r="CD2163" s="154"/>
      <c r="CE2163" s="154"/>
      <c r="CF2163" s="154"/>
      <c r="CG2163" s="154"/>
      <c r="CH2163" s="154"/>
      <c r="CI2163" s="154"/>
      <c r="CJ2163" s="154"/>
      <c r="CK2163" s="154"/>
      <c r="CL2163" s="154"/>
      <c r="CM2163" s="154"/>
      <c r="CN2163" s="154"/>
      <c r="CO2163" s="154"/>
      <c r="CP2163" s="154"/>
      <c r="CQ2163" s="154"/>
      <c r="CR2163" s="154"/>
      <c r="CS2163" s="154"/>
      <c r="CT2163" s="154"/>
      <c r="CU2163" s="154"/>
      <c r="CV2163" s="154"/>
      <c r="CW2163" s="154"/>
      <c r="CX2163" s="154"/>
      <c r="CY2163" s="154"/>
      <c r="CZ2163" s="154"/>
      <c r="DA2163" s="154"/>
      <c r="DB2163" s="154"/>
      <c r="DC2163" s="154"/>
      <c r="DD2163" s="154"/>
      <c r="DE2163" s="154"/>
      <c r="DF2163" s="154"/>
      <c r="DG2163" s="154"/>
      <c r="DH2163" s="154"/>
      <c r="DI2163" s="154"/>
      <c r="DJ2163" s="154"/>
      <c r="DK2163" s="154"/>
      <c r="DL2163" s="154"/>
      <c r="DM2163" s="154"/>
      <c r="DN2163" s="154"/>
      <c r="DO2163" s="154"/>
      <c r="DP2163" s="154"/>
      <c r="DQ2163" s="154"/>
      <c r="DR2163" s="154"/>
      <c r="DS2163" s="154"/>
      <c r="DT2163" s="154"/>
      <c r="DU2163" s="154"/>
      <c r="DV2163" s="154"/>
      <c r="DW2163" s="154"/>
      <c r="DX2163" s="154"/>
      <c r="DY2163" s="154"/>
      <c r="DZ2163" s="154"/>
      <c r="EA2163" s="154"/>
      <c r="EB2163" s="154"/>
      <c r="EC2163" s="154"/>
      <c r="ED2163" s="154"/>
      <c r="EE2163" s="154"/>
      <c r="EF2163" s="154"/>
      <c r="EG2163" s="154"/>
      <c r="EH2163" s="154"/>
      <c r="EI2163" s="154"/>
      <c r="EJ2163" s="154"/>
      <c r="EK2163" s="154"/>
      <c r="EL2163" s="154"/>
      <c r="EM2163" s="154"/>
      <c r="EN2163" s="154"/>
      <c r="EO2163" s="154"/>
      <c r="EP2163" s="154"/>
      <c r="EQ2163" s="154"/>
      <c r="ER2163" s="154"/>
      <c r="ES2163" s="154"/>
      <c r="ET2163" s="154"/>
      <c r="EU2163" s="154"/>
      <c r="EV2163" s="154"/>
    </row>
    <row r="2164" spans="32:152" ht="12.75">
      <c r="AF2164" s="154"/>
      <c r="AG2164" s="154"/>
      <c r="AH2164" s="154"/>
      <c r="AI2164" s="154"/>
      <c r="AJ2164" s="154"/>
      <c r="AK2164" s="154"/>
      <c r="AL2164" s="154"/>
      <c r="AM2164" s="154"/>
      <c r="AN2164" s="154"/>
      <c r="AO2164" s="154"/>
      <c r="AP2164" s="154"/>
      <c r="AQ2164" s="154"/>
      <c r="AR2164" s="154"/>
      <c r="AS2164" s="154"/>
      <c r="AT2164" s="154"/>
      <c r="AU2164" s="154"/>
      <c r="AV2164" s="154"/>
      <c r="AW2164" s="154"/>
      <c r="AX2164" s="154"/>
      <c r="AY2164" s="154"/>
      <c r="AZ2164" s="154"/>
      <c r="BA2164" s="154"/>
      <c r="BB2164" s="154"/>
      <c r="BC2164" s="154"/>
      <c r="BD2164" s="154"/>
      <c r="BE2164" s="154"/>
      <c r="BF2164" s="154"/>
      <c r="BG2164" s="154"/>
      <c r="BH2164" s="154"/>
      <c r="BI2164" s="154"/>
      <c r="BJ2164" s="154"/>
      <c r="BK2164" s="154"/>
      <c r="BL2164" s="154"/>
      <c r="BM2164" s="154"/>
      <c r="BN2164" s="154"/>
      <c r="BO2164" s="154"/>
      <c r="BP2164" s="154"/>
      <c r="BQ2164" s="154"/>
      <c r="BR2164" s="154"/>
      <c r="BS2164" s="154"/>
      <c r="BT2164" s="154"/>
      <c r="BU2164" s="154"/>
      <c r="BV2164" s="154"/>
      <c r="BW2164" s="154"/>
      <c r="BX2164" s="154"/>
      <c r="BY2164" s="154"/>
      <c r="BZ2164" s="154"/>
      <c r="CA2164" s="154"/>
      <c r="CB2164" s="154"/>
      <c r="CC2164" s="154"/>
      <c r="CD2164" s="154"/>
      <c r="CE2164" s="154"/>
      <c r="CF2164" s="154"/>
      <c r="CG2164" s="154"/>
      <c r="CH2164" s="154"/>
      <c r="CI2164" s="154"/>
      <c r="CJ2164" s="154"/>
      <c r="CK2164" s="154"/>
      <c r="CL2164" s="154"/>
      <c r="CM2164" s="154"/>
      <c r="CN2164" s="154"/>
      <c r="CO2164" s="154"/>
      <c r="CP2164" s="154"/>
      <c r="CQ2164" s="154"/>
      <c r="CR2164" s="154"/>
      <c r="CS2164" s="154"/>
      <c r="CT2164" s="154"/>
      <c r="CU2164" s="154"/>
      <c r="CV2164" s="154"/>
      <c r="CW2164" s="154"/>
      <c r="CX2164" s="154"/>
      <c r="CY2164" s="154"/>
      <c r="CZ2164" s="154"/>
      <c r="DA2164" s="154"/>
      <c r="DB2164" s="154"/>
      <c r="DC2164" s="154"/>
      <c r="DD2164" s="154"/>
      <c r="DE2164" s="154"/>
      <c r="DF2164" s="154"/>
      <c r="DG2164" s="154"/>
      <c r="DH2164" s="154"/>
      <c r="DI2164" s="154"/>
      <c r="DJ2164" s="154"/>
      <c r="DK2164" s="154"/>
      <c r="DL2164" s="154"/>
      <c r="DM2164" s="154"/>
      <c r="DN2164" s="154"/>
      <c r="DO2164" s="154"/>
      <c r="DP2164" s="154"/>
      <c r="DQ2164" s="154"/>
      <c r="DR2164" s="154"/>
      <c r="DS2164" s="154"/>
      <c r="DT2164" s="154"/>
      <c r="DU2164" s="154"/>
      <c r="DV2164" s="154"/>
      <c r="DW2164" s="154"/>
      <c r="DX2164" s="154"/>
      <c r="DY2164" s="154"/>
      <c r="DZ2164" s="154"/>
      <c r="EA2164" s="154"/>
      <c r="EB2164" s="154"/>
      <c r="EC2164" s="154"/>
      <c r="ED2164" s="154"/>
      <c r="EE2164" s="154"/>
      <c r="EF2164" s="154"/>
      <c r="EG2164" s="154"/>
      <c r="EH2164" s="154"/>
      <c r="EI2164" s="154"/>
      <c r="EJ2164" s="154"/>
      <c r="EK2164" s="154"/>
      <c r="EL2164" s="154"/>
      <c r="EM2164" s="154"/>
      <c r="EN2164" s="154"/>
      <c r="EO2164" s="154"/>
      <c r="EP2164" s="154"/>
      <c r="EQ2164" s="154"/>
      <c r="ER2164" s="154"/>
      <c r="ES2164" s="154"/>
      <c r="ET2164" s="154"/>
      <c r="EU2164" s="154"/>
      <c r="EV2164" s="154"/>
    </row>
    <row r="2165" spans="32:152" ht="12.75">
      <c r="AF2165" s="154"/>
      <c r="AG2165" s="154"/>
      <c r="AH2165" s="154"/>
      <c r="AI2165" s="154"/>
      <c r="AJ2165" s="154"/>
      <c r="AK2165" s="154"/>
      <c r="AL2165" s="154"/>
      <c r="AM2165" s="154"/>
      <c r="AN2165" s="154"/>
      <c r="AO2165" s="154"/>
      <c r="AP2165" s="154"/>
      <c r="AQ2165" s="154"/>
      <c r="AR2165" s="154"/>
      <c r="AS2165" s="154"/>
      <c r="AT2165" s="154"/>
      <c r="AU2165" s="154"/>
      <c r="AV2165" s="154"/>
      <c r="AW2165" s="154"/>
      <c r="AX2165" s="154"/>
      <c r="AY2165" s="154"/>
      <c r="AZ2165" s="154"/>
      <c r="BA2165" s="154"/>
      <c r="BB2165" s="154"/>
      <c r="BC2165" s="154"/>
      <c r="BD2165" s="154"/>
      <c r="BE2165" s="154"/>
      <c r="BF2165" s="154"/>
      <c r="BG2165" s="154"/>
      <c r="BH2165" s="154"/>
      <c r="BI2165" s="154"/>
      <c r="BJ2165" s="154"/>
      <c r="BK2165" s="154"/>
      <c r="BL2165" s="154"/>
      <c r="BM2165" s="154"/>
      <c r="BN2165" s="154"/>
      <c r="BO2165" s="154"/>
      <c r="BP2165" s="154"/>
      <c r="BQ2165" s="154"/>
      <c r="BR2165" s="154"/>
      <c r="BS2165" s="154"/>
      <c r="BT2165" s="154"/>
      <c r="BU2165" s="154"/>
      <c r="BV2165" s="154"/>
      <c r="BW2165" s="154"/>
      <c r="BX2165" s="154"/>
      <c r="BY2165" s="154"/>
      <c r="BZ2165" s="154"/>
      <c r="CA2165" s="154"/>
      <c r="CB2165" s="154"/>
      <c r="CC2165" s="154"/>
      <c r="CD2165" s="154"/>
      <c r="CE2165" s="154"/>
      <c r="CF2165" s="154"/>
      <c r="CG2165" s="154"/>
      <c r="CH2165" s="154"/>
      <c r="CI2165" s="154"/>
      <c r="CJ2165" s="154"/>
      <c r="CK2165" s="154"/>
      <c r="CL2165" s="154"/>
      <c r="CM2165" s="154"/>
      <c r="CN2165" s="154"/>
      <c r="CO2165" s="154"/>
      <c r="CP2165" s="154"/>
      <c r="CQ2165" s="154"/>
      <c r="CR2165" s="154"/>
      <c r="CS2165" s="154"/>
      <c r="CT2165" s="154"/>
      <c r="CU2165" s="154"/>
      <c r="CV2165" s="154"/>
      <c r="CW2165" s="154"/>
      <c r="CX2165" s="154"/>
      <c r="CY2165" s="154"/>
      <c r="CZ2165" s="154"/>
      <c r="DA2165" s="154"/>
      <c r="DB2165" s="154"/>
      <c r="DC2165" s="154"/>
      <c r="DD2165" s="154"/>
      <c r="DE2165" s="154"/>
      <c r="DF2165" s="154"/>
      <c r="DG2165" s="154"/>
      <c r="DH2165" s="154"/>
      <c r="DI2165" s="154"/>
      <c r="DJ2165" s="154"/>
      <c r="DK2165" s="154"/>
      <c r="DL2165" s="154"/>
      <c r="DM2165" s="154"/>
      <c r="DN2165" s="154"/>
      <c r="DO2165" s="154"/>
      <c r="DP2165" s="154"/>
      <c r="DQ2165" s="154"/>
      <c r="DR2165" s="154"/>
      <c r="DS2165" s="154"/>
      <c r="DT2165" s="154"/>
      <c r="DU2165" s="154"/>
      <c r="DV2165" s="154"/>
      <c r="DW2165" s="154"/>
      <c r="DX2165" s="154"/>
      <c r="DY2165" s="154"/>
      <c r="DZ2165" s="154"/>
      <c r="EA2165" s="154"/>
      <c r="EB2165" s="154"/>
      <c r="EC2165" s="154"/>
      <c r="ED2165" s="154"/>
      <c r="EE2165" s="154"/>
      <c r="EF2165" s="154"/>
      <c r="EG2165" s="154"/>
      <c r="EH2165" s="154"/>
      <c r="EI2165" s="154"/>
      <c r="EJ2165" s="154"/>
      <c r="EK2165" s="154"/>
      <c r="EL2165" s="154"/>
      <c r="EM2165" s="154"/>
      <c r="EN2165" s="154"/>
      <c r="EO2165" s="154"/>
      <c r="EP2165" s="154"/>
      <c r="EQ2165" s="154"/>
      <c r="ER2165" s="154"/>
      <c r="ES2165" s="154"/>
      <c r="ET2165" s="154"/>
      <c r="EU2165" s="154"/>
      <c r="EV2165" s="154"/>
    </row>
    <row r="2166" spans="32:152" ht="12.75">
      <c r="AF2166" s="154"/>
      <c r="AG2166" s="154"/>
      <c r="AH2166" s="154"/>
      <c r="AI2166" s="154"/>
      <c r="AJ2166" s="154"/>
      <c r="AK2166" s="154"/>
      <c r="AL2166" s="154"/>
      <c r="AM2166" s="154"/>
      <c r="AN2166" s="154"/>
      <c r="AO2166" s="154"/>
      <c r="AP2166" s="154"/>
      <c r="AQ2166" s="154"/>
      <c r="AR2166" s="154"/>
      <c r="AS2166" s="154"/>
      <c r="AT2166" s="154"/>
      <c r="AU2166" s="154"/>
      <c r="AV2166" s="154"/>
      <c r="AW2166" s="154"/>
      <c r="AX2166" s="154"/>
      <c r="AY2166" s="154"/>
      <c r="AZ2166" s="154"/>
      <c r="BA2166" s="154"/>
      <c r="BB2166" s="154"/>
      <c r="BC2166" s="154"/>
      <c r="BD2166" s="154"/>
      <c r="BE2166" s="154"/>
      <c r="BF2166" s="154"/>
      <c r="BG2166" s="154"/>
      <c r="BH2166" s="154"/>
      <c r="BI2166" s="154"/>
      <c r="BJ2166" s="154"/>
      <c r="BK2166" s="154"/>
      <c r="BL2166" s="154"/>
      <c r="BM2166" s="154"/>
      <c r="BN2166" s="154"/>
      <c r="BO2166" s="154"/>
      <c r="BP2166" s="154"/>
      <c r="BQ2166" s="154"/>
      <c r="BR2166" s="154"/>
      <c r="BS2166" s="154"/>
      <c r="BT2166" s="154"/>
      <c r="BU2166" s="154"/>
      <c r="BV2166" s="154"/>
      <c r="BW2166" s="154"/>
      <c r="BX2166" s="154"/>
      <c r="BY2166" s="154"/>
      <c r="BZ2166" s="154"/>
      <c r="CA2166" s="154"/>
      <c r="CB2166" s="154"/>
      <c r="CC2166" s="154"/>
      <c r="CD2166" s="154"/>
      <c r="CE2166" s="154"/>
      <c r="CF2166" s="154"/>
      <c r="CG2166" s="154"/>
      <c r="CH2166" s="154"/>
      <c r="CI2166" s="154"/>
      <c r="CJ2166" s="154"/>
      <c r="CK2166" s="154"/>
      <c r="CL2166" s="154"/>
      <c r="CM2166" s="154"/>
      <c r="CN2166" s="154"/>
      <c r="CO2166" s="154"/>
      <c r="CP2166" s="154"/>
      <c r="CQ2166" s="154"/>
      <c r="CR2166" s="154"/>
      <c r="CS2166" s="154"/>
      <c r="CT2166" s="154"/>
      <c r="CU2166" s="154"/>
      <c r="CV2166" s="154"/>
      <c r="CW2166" s="154"/>
      <c r="CX2166" s="154"/>
      <c r="CY2166" s="154"/>
      <c r="CZ2166" s="154"/>
      <c r="DA2166" s="154"/>
      <c r="DB2166" s="154"/>
      <c r="DC2166" s="154"/>
      <c r="DD2166" s="154"/>
      <c r="DE2166" s="154"/>
      <c r="DF2166" s="154"/>
      <c r="DG2166" s="154"/>
      <c r="DH2166" s="154"/>
      <c r="DI2166" s="154"/>
      <c r="DJ2166" s="154"/>
      <c r="DK2166" s="154"/>
      <c r="DL2166" s="154"/>
      <c r="DM2166" s="154"/>
      <c r="DN2166" s="154"/>
      <c r="DO2166" s="154"/>
      <c r="DP2166" s="154"/>
      <c r="DQ2166" s="154"/>
      <c r="DR2166" s="154"/>
      <c r="DS2166" s="154"/>
      <c r="DT2166" s="154"/>
      <c r="DU2166" s="154"/>
      <c r="DV2166" s="154"/>
      <c r="DW2166" s="154"/>
      <c r="DX2166" s="154"/>
      <c r="DY2166" s="154"/>
      <c r="DZ2166" s="154"/>
      <c r="EA2166" s="154"/>
      <c r="EB2166" s="154"/>
      <c r="EC2166" s="154"/>
      <c r="ED2166" s="154"/>
      <c r="EE2166" s="154"/>
      <c r="EF2166" s="154"/>
      <c r="EG2166" s="154"/>
      <c r="EH2166" s="154"/>
      <c r="EI2166" s="154"/>
      <c r="EJ2166" s="154"/>
      <c r="EK2166" s="154"/>
      <c r="EL2166" s="154"/>
      <c r="EM2166" s="154"/>
      <c r="EN2166" s="154"/>
      <c r="EO2166" s="154"/>
      <c r="EP2166" s="154"/>
      <c r="EQ2166" s="154"/>
      <c r="ER2166" s="154"/>
      <c r="ES2166" s="154"/>
      <c r="ET2166" s="154"/>
      <c r="EU2166" s="154"/>
      <c r="EV2166" s="154"/>
    </row>
    <row r="2167" spans="32:152" ht="12.75">
      <c r="AF2167" s="154"/>
      <c r="AG2167" s="154"/>
      <c r="AH2167" s="154"/>
      <c r="AI2167" s="154"/>
      <c r="AJ2167" s="154"/>
      <c r="AK2167" s="154"/>
      <c r="AL2167" s="154"/>
      <c r="AM2167" s="154"/>
      <c r="AN2167" s="154"/>
      <c r="AO2167" s="154"/>
      <c r="AP2167" s="154"/>
      <c r="AQ2167" s="154"/>
      <c r="AR2167" s="154"/>
      <c r="AS2167" s="154"/>
      <c r="AT2167" s="154"/>
      <c r="AU2167" s="154"/>
      <c r="AV2167" s="154"/>
      <c r="AW2167" s="154"/>
      <c r="AX2167" s="154"/>
      <c r="AY2167" s="154"/>
      <c r="AZ2167" s="154"/>
      <c r="BA2167" s="154"/>
      <c r="BB2167" s="154"/>
      <c r="BC2167" s="154"/>
      <c r="BD2167" s="154"/>
      <c r="BE2167" s="154"/>
      <c r="BF2167" s="154"/>
      <c r="BG2167" s="154"/>
      <c r="BH2167" s="154"/>
      <c r="BI2167" s="154"/>
      <c r="BJ2167" s="154"/>
      <c r="BK2167" s="154"/>
      <c r="BL2167" s="154"/>
      <c r="BM2167" s="154"/>
      <c r="BN2167" s="154"/>
      <c r="BO2167" s="154"/>
      <c r="BP2167" s="154"/>
      <c r="BQ2167" s="154"/>
      <c r="BR2167" s="154"/>
      <c r="BS2167" s="154"/>
      <c r="BT2167" s="154"/>
      <c r="BU2167" s="154"/>
      <c r="BV2167" s="154"/>
      <c r="BW2167" s="154"/>
      <c r="BX2167" s="154"/>
      <c r="BY2167" s="154"/>
      <c r="BZ2167" s="154"/>
      <c r="CA2167" s="154"/>
      <c r="CB2167" s="154"/>
      <c r="CC2167" s="154"/>
      <c r="CD2167" s="154"/>
      <c r="CE2167" s="154"/>
      <c r="CF2167" s="154"/>
      <c r="CG2167" s="154"/>
      <c r="CH2167" s="154"/>
      <c r="CI2167" s="154"/>
      <c r="CJ2167" s="154"/>
      <c r="CK2167" s="154"/>
      <c r="CL2167" s="154"/>
      <c r="CM2167" s="154"/>
      <c r="CN2167" s="154"/>
      <c r="CO2167" s="154"/>
      <c r="CP2167" s="154"/>
      <c r="CQ2167" s="154"/>
      <c r="CR2167" s="154"/>
      <c r="CS2167" s="154"/>
      <c r="CT2167" s="154"/>
      <c r="CU2167" s="154"/>
      <c r="CV2167" s="154"/>
      <c r="CW2167" s="154"/>
      <c r="CX2167" s="154"/>
      <c r="CY2167" s="154"/>
      <c r="CZ2167" s="154"/>
      <c r="DA2167" s="154"/>
      <c r="DB2167" s="154"/>
      <c r="DC2167" s="154"/>
      <c r="DD2167" s="154"/>
      <c r="DE2167" s="154"/>
      <c r="DF2167" s="154"/>
      <c r="DG2167" s="154"/>
      <c r="DH2167" s="154"/>
      <c r="DI2167" s="154"/>
      <c r="DJ2167" s="154"/>
      <c r="DK2167" s="154"/>
      <c r="DL2167" s="154"/>
      <c r="DM2167" s="154"/>
      <c r="DN2167" s="154"/>
      <c r="DO2167" s="154"/>
      <c r="DP2167" s="154"/>
      <c r="DQ2167" s="154"/>
      <c r="DR2167" s="154"/>
      <c r="DS2167" s="154"/>
      <c r="DT2167" s="154"/>
      <c r="DU2167" s="154"/>
      <c r="DV2167" s="154"/>
      <c r="DW2167" s="154"/>
      <c r="DX2167" s="154"/>
      <c r="DY2167" s="154"/>
      <c r="DZ2167" s="154"/>
      <c r="EA2167" s="154"/>
      <c r="EB2167" s="154"/>
      <c r="EC2167" s="154"/>
      <c r="ED2167" s="154"/>
      <c r="EE2167" s="154"/>
      <c r="EF2167" s="154"/>
      <c r="EG2167" s="154"/>
      <c r="EH2167" s="154"/>
      <c r="EI2167" s="154"/>
      <c r="EJ2167" s="154"/>
      <c r="EK2167" s="154"/>
      <c r="EL2167" s="154"/>
      <c r="EM2167" s="154"/>
      <c r="EN2167" s="154"/>
      <c r="EO2167" s="154"/>
      <c r="EP2167" s="154"/>
      <c r="EQ2167" s="154"/>
      <c r="ER2167" s="154"/>
      <c r="ES2167" s="154"/>
      <c r="ET2167" s="154"/>
      <c r="EU2167" s="154"/>
      <c r="EV2167" s="154"/>
    </row>
    <row r="2168" spans="32:152" ht="12.75">
      <c r="AF2168" s="154"/>
      <c r="AG2168" s="154"/>
      <c r="AH2168" s="154"/>
      <c r="AI2168" s="154"/>
      <c r="AJ2168" s="154"/>
      <c r="AK2168" s="154"/>
      <c r="AL2168" s="154"/>
      <c r="AM2168" s="154"/>
      <c r="AN2168" s="154"/>
      <c r="AO2168" s="154"/>
      <c r="AP2168" s="154"/>
      <c r="AQ2168" s="154"/>
      <c r="AR2168" s="154"/>
      <c r="AS2168" s="154"/>
      <c r="AT2168" s="154"/>
      <c r="AU2168" s="154"/>
      <c r="AV2168" s="154"/>
      <c r="AW2168" s="154"/>
      <c r="AX2168" s="154"/>
      <c r="AY2168" s="154"/>
      <c r="AZ2168" s="154"/>
      <c r="BA2168" s="154"/>
      <c r="BB2168" s="154"/>
      <c r="BC2168" s="154"/>
      <c r="BD2168" s="154"/>
      <c r="BE2168" s="154"/>
      <c r="BF2168" s="154"/>
      <c r="BG2168" s="154"/>
      <c r="BH2168" s="154"/>
      <c r="BI2168" s="154"/>
      <c r="BJ2168" s="154"/>
      <c r="BK2168" s="154"/>
      <c r="BL2168" s="154"/>
      <c r="BM2168" s="154"/>
      <c r="BN2168" s="154"/>
      <c r="BO2168" s="154"/>
      <c r="BP2168" s="154"/>
      <c r="BQ2168" s="154"/>
      <c r="BR2168" s="154"/>
      <c r="BS2168" s="154"/>
      <c r="BT2168" s="154"/>
      <c r="BU2168" s="154"/>
      <c r="BV2168" s="154"/>
      <c r="BW2168" s="154"/>
      <c r="BX2168" s="154"/>
      <c r="BY2168" s="154"/>
      <c r="BZ2168" s="154"/>
      <c r="CA2168" s="154"/>
      <c r="CB2168" s="154"/>
      <c r="CC2168" s="154"/>
      <c r="CD2168" s="154"/>
      <c r="CE2168" s="154"/>
      <c r="CF2168" s="154"/>
      <c r="CG2168" s="154"/>
      <c r="CH2168" s="154"/>
      <c r="CI2168" s="154"/>
      <c r="CJ2168" s="154"/>
      <c r="CK2168" s="154"/>
      <c r="CL2168" s="154"/>
      <c r="CM2168" s="154"/>
      <c r="CN2168" s="154"/>
      <c r="CO2168" s="154"/>
      <c r="CP2168" s="154"/>
      <c r="CQ2168" s="154"/>
      <c r="CR2168" s="154"/>
      <c r="CS2168" s="154"/>
      <c r="CT2168" s="154"/>
      <c r="CU2168" s="154"/>
      <c r="CV2168" s="154"/>
      <c r="CW2168" s="154"/>
      <c r="CX2168" s="154"/>
      <c r="CY2168" s="154"/>
      <c r="CZ2168" s="154"/>
      <c r="DA2168" s="154"/>
      <c r="DB2168" s="154"/>
      <c r="DC2168" s="154"/>
      <c r="DD2168" s="154"/>
      <c r="DE2168" s="154"/>
      <c r="DF2168" s="154"/>
      <c r="DG2168" s="154"/>
      <c r="DH2168" s="154"/>
      <c r="DI2168" s="154"/>
      <c r="DJ2168" s="154"/>
      <c r="DK2168" s="154"/>
      <c r="DL2168" s="154"/>
      <c r="DM2168" s="154"/>
      <c r="DN2168" s="154"/>
      <c r="DO2168" s="154"/>
      <c r="DP2168" s="154"/>
      <c r="DQ2168" s="154"/>
      <c r="DR2168" s="154"/>
      <c r="DS2168" s="154"/>
      <c r="DT2168" s="154"/>
      <c r="DU2168" s="154"/>
      <c r="DV2168" s="154"/>
      <c r="DW2168" s="154"/>
      <c r="DX2168" s="154"/>
      <c r="DY2168" s="154"/>
      <c r="DZ2168" s="154"/>
      <c r="EA2168" s="154"/>
      <c r="EB2168" s="154"/>
      <c r="EC2168" s="154"/>
      <c r="ED2168" s="154"/>
      <c r="EE2168" s="154"/>
      <c r="EF2168" s="154"/>
      <c r="EG2168" s="154"/>
      <c r="EH2168" s="154"/>
      <c r="EI2168" s="154"/>
      <c r="EJ2168" s="154"/>
      <c r="EK2168" s="154"/>
      <c r="EL2168" s="154"/>
      <c r="EM2168" s="154"/>
      <c r="EN2168" s="154"/>
      <c r="EO2168" s="154"/>
      <c r="EP2168" s="154"/>
      <c r="EQ2168" s="154"/>
      <c r="ER2168" s="154"/>
      <c r="ES2168" s="154"/>
      <c r="ET2168" s="154"/>
      <c r="EU2168" s="154"/>
      <c r="EV2168" s="154"/>
    </row>
    <row r="2169" spans="32:152" ht="12.75">
      <c r="AF2169" s="154"/>
      <c r="AG2169" s="154"/>
      <c r="AH2169" s="154"/>
      <c r="AI2169" s="154"/>
      <c r="AJ2169" s="154"/>
      <c r="AK2169" s="154"/>
      <c r="AL2169" s="154"/>
      <c r="AM2169" s="154"/>
      <c r="AN2169" s="154"/>
      <c r="AO2169" s="154"/>
      <c r="AP2169" s="154"/>
      <c r="AQ2169" s="154"/>
      <c r="AR2169" s="154"/>
      <c r="AS2169" s="154"/>
      <c r="AT2169" s="154"/>
      <c r="AU2169" s="154"/>
      <c r="AV2169" s="154"/>
      <c r="AW2169" s="154"/>
      <c r="AX2169" s="154"/>
      <c r="AY2169" s="154"/>
      <c r="AZ2169" s="154"/>
      <c r="BA2169" s="154"/>
      <c r="BB2169" s="154"/>
      <c r="BC2169" s="154"/>
      <c r="BD2169" s="154"/>
      <c r="BE2169" s="154"/>
      <c r="BF2169" s="154"/>
      <c r="BG2169" s="154"/>
      <c r="BH2169" s="154"/>
      <c r="BI2169" s="154"/>
      <c r="BJ2169" s="154"/>
      <c r="BK2169" s="154"/>
      <c r="BL2169" s="154"/>
      <c r="BM2169" s="154"/>
      <c r="BN2169" s="154"/>
      <c r="BO2169" s="154"/>
      <c r="BP2169" s="154"/>
      <c r="BQ2169" s="154"/>
      <c r="BR2169" s="154"/>
      <c r="BS2169" s="154"/>
      <c r="BT2169" s="154"/>
      <c r="BU2169" s="154"/>
      <c r="BV2169" s="154"/>
      <c r="BW2169" s="154"/>
      <c r="BX2169" s="154"/>
      <c r="BY2169" s="154"/>
      <c r="BZ2169" s="154"/>
      <c r="CA2169" s="154"/>
      <c r="CB2169" s="154"/>
      <c r="CC2169" s="154"/>
      <c r="CD2169" s="154"/>
      <c r="CE2169" s="154"/>
      <c r="CF2169" s="154"/>
      <c r="CG2169" s="154"/>
      <c r="CH2169" s="154"/>
      <c r="CI2169" s="154"/>
      <c r="CJ2169" s="154"/>
      <c r="CK2169" s="154"/>
      <c r="CL2169" s="154"/>
      <c r="CM2169" s="154"/>
      <c r="CN2169" s="154"/>
      <c r="CO2169" s="154"/>
      <c r="CP2169" s="154"/>
      <c r="CQ2169" s="154"/>
      <c r="CR2169" s="154"/>
      <c r="CS2169" s="154"/>
      <c r="CT2169" s="154"/>
      <c r="CU2169" s="154"/>
      <c r="CV2169" s="154"/>
      <c r="CW2169" s="154"/>
      <c r="CX2169" s="154"/>
      <c r="CY2169" s="154"/>
      <c r="CZ2169" s="154"/>
      <c r="DA2169" s="154"/>
      <c r="DB2169" s="154"/>
      <c r="DC2169" s="154"/>
      <c r="DD2169" s="154"/>
      <c r="DE2169" s="154"/>
      <c r="DF2169" s="154"/>
      <c r="DG2169" s="154"/>
      <c r="DH2169" s="154"/>
      <c r="DI2169" s="154"/>
      <c r="DJ2169" s="154"/>
      <c r="DK2169" s="154"/>
      <c r="DL2169" s="154"/>
      <c r="DM2169" s="154"/>
      <c r="DN2169" s="154"/>
      <c r="DO2169" s="154"/>
      <c r="DP2169" s="154"/>
      <c r="DQ2169" s="154"/>
      <c r="DR2169" s="154"/>
      <c r="DS2169" s="154"/>
      <c r="DT2169" s="154"/>
      <c r="DU2169" s="154"/>
      <c r="DV2169" s="154"/>
      <c r="DW2169" s="154"/>
      <c r="DX2169" s="154"/>
      <c r="DY2169" s="154"/>
      <c r="DZ2169" s="154"/>
      <c r="EA2169" s="154"/>
      <c r="EB2169" s="154"/>
      <c r="EC2169" s="154"/>
      <c r="ED2169" s="154"/>
      <c r="EE2169" s="154"/>
      <c r="EF2169" s="154"/>
      <c r="EG2169" s="154"/>
      <c r="EH2169" s="154"/>
      <c r="EI2169" s="154"/>
      <c r="EJ2169" s="154"/>
      <c r="EK2169" s="154"/>
      <c r="EL2169" s="154"/>
      <c r="EM2169" s="154"/>
      <c r="EN2169" s="154"/>
      <c r="EO2169" s="154"/>
      <c r="EP2169" s="154"/>
      <c r="EQ2169" s="154"/>
      <c r="ER2169" s="154"/>
      <c r="ES2169" s="154"/>
      <c r="ET2169" s="154"/>
      <c r="EU2169" s="154"/>
      <c r="EV2169" s="154"/>
    </row>
    <row r="2170" spans="32:152" ht="12.75">
      <c r="AF2170" s="154"/>
      <c r="AG2170" s="154"/>
      <c r="AH2170" s="154"/>
      <c r="AI2170" s="154"/>
      <c r="AJ2170" s="154"/>
      <c r="AK2170" s="154"/>
      <c r="AL2170" s="154"/>
      <c r="AM2170" s="154"/>
      <c r="AN2170" s="154"/>
      <c r="AO2170" s="154"/>
      <c r="AP2170" s="154"/>
      <c r="AQ2170" s="154"/>
      <c r="AR2170" s="154"/>
      <c r="AS2170" s="154"/>
      <c r="AT2170" s="154"/>
      <c r="AU2170" s="154"/>
      <c r="AV2170" s="154"/>
      <c r="AW2170" s="154"/>
      <c r="AX2170" s="154"/>
      <c r="AY2170" s="154"/>
      <c r="AZ2170" s="154"/>
      <c r="BA2170" s="154"/>
      <c r="BB2170" s="154"/>
      <c r="BC2170" s="154"/>
      <c r="BD2170" s="154"/>
      <c r="BE2170" s="154"/>
      <c r="BF2170" s="154"/>
      <c r="BG2170" s="154"/>
      <c r="BH2170" s="154"/>
      <c r="BI2170" s="154"/>
      <c r="BJ2170" s="154"/>
      <c r="BK2170" s="154"/>
      <c r="BL2170" s="154"/>
      <c r="BM2170" s="154"/>
      <c r="BN2170" s="154"/>
      <c r="BO2170" s="154"/>
      <c r="BP2170" s="154"/>
      <c r="BQ2170" s="154"/>
      <c r="BR2170" s="154"/>
      <c r="BS2170" s="154"/>
      <c r="BT2170" s="154"/>
      <c r="BU2170" s="154"/>
      <c r="BV2170" s="154"/>
      <c r="BW2170" s="154"/>
      <c r="BX2170" s="154"/>
      <c r="BY2170" s="154"/>
      <c r="BZ2170" s="154"/>
      <c r="CA2170" s="154"/>
      <c r="CB2170" s="154"/>
      <c r="CC2170" s="154"/>
      <c r="CD2170" s="154"/>
      <c r="CE2170" s="154"/>
      <c r="CF2170" s="154"/>
      <c r="CG2170" s="154"/>
      <c r="CH2170" s="154"/>
      <c r="CI2170" s="154"/>
      <c r="CJ2170" s="154"/>
      <c r="CK2170" s="154"/>
      <c r="CL2170" s="154"/>
      <c r="CM2170" s="154"/>
      <c r="CN2170" s="154"/>
      <c r="CO2170" s="154"/>
      <c r="CP2170" s="154"/>
      <c r="CQ2170" s="154"/>
      <c r="CR2170" s="154"/>
      <c r="CS2170" s="154"/>
      <c r="CT2170" s="154"/>
      <c r="CU2170" s="154"/>
      <c r="CV2170" s="154"/>
      <c r="CW2170" s="154"/>
      <c r="CX2170" s="154"/>
      <c r="CY2170" s="154"/>
      <c r="CZ2170" s="154"/>
      <c r="DA2170" s="154"/>
      <c r="DB2170" s="154"/>
      <c r="DC2170" s="154"/>
      <c r="DD2170" s="154"/>
      <c r="DE2170" s="154"/>
      <c r="DF2170" s="154"/>
      <c r="DG2170" s="154"/>
      <c r="DH2170" s="154"/>
      <c r="DI2170" s="154"/>
      <c r="DJ2170" s="154"/>
      <c r="DK2170" s="154"/>
      <c r="DL2170" s="154"/>
      <c r="DM2170" s="154"/>
      <c r="DN2170" s="154"/>
      <c r="DO2170" s="154"/>
      <c r="DP2170" s="154"/>
      <c r="DQ2170" s="154"/>
      <c r="DR2170" s="154"/>
      <c r="DS2170" s="154"/>
      <c r="DT2170" s="154"/>
      <c r="DU2170" s="154"/>
      <c r="DV2170" s="154"/>
      <c r="DW2170" s="154"/>
      <c r="DX2170" s="154"/>
      <c r="DY2170" s="154"/>
      <c r="DZ2170" s="154"/>
      <c r="EA2170" s="154"/>
      <c r="EB2170" s="154"/>
      <c r="EC2170" s="154"/>
      <c r="ED2170" s="154"/>
      <c r="EE2170" s="154"/>
      <c r="EF2170" s="154"/>
      <c r="EG2170" s="154"/>
      <c r="EH2170" s="154"/>
      <c r="EI2170" s="154"/>
      <c r="EJ2170" s="154"/>
      <c r="EK2170" s="154"/>
      <c r="EL2170" s="154"/>
      <c r="EM2170" s="154"/>
      <c r="EN2170" s="154"/>
      <c r="EO2170" s="154"/>
      <c r="EP2170" s="154"/>
      <c r="EQ2170" s="154"/>
      <c r="ER2170" s="154"/>
      <c r="ES2170" s="154"/>
      <c r="ET2170" s="154"/>
      <c r="EU2170" s="154"/>
      <c r="EV2170" s="154"/>
    </row>
    <row r="2171" spans="32:152" ht="12.75">
      <c r="AF2171" s="154"/>
      <c r="AG2171" s="154"/>
      <c r="AH2171" s="154"/>
      <c r="AI2171" s="154"/>
      <c r="AJ2171" s="154"/>
      <c r="AK2171" s="154"/>
      <c r="AL2171" s="154"/>
      <c r="AM2171" s="154"/>
      <c r="AN2171" s="154"/>
      <c r="AO2171" s="154"/>
      <c r="AP2171" s="154"/>
      <c r="AQ2171" s="154"/>
      <c r="AR2171" s="154"/>
      <c r="AS2171" s="154"/>
      <c r="AT2171" s="154"/>
      <c r="AU2171" s="154"/>
      <c r="AV2171" s="154"/>
      <c r="AW2171" s="154"/>
      <c r="AX2171" s="154"/>
      <c r="AY2171" s="154"/>
      <c r="AZ2171" s="154"/>
      <c r="BA2171" s="154"/>
      <c r="BB2171" s="154"/>
      <c r="BC2171" s="154"/>
      <c r="BD2171" s="154"/>
      <c r="BE2171" s="154"/>
      <c r="BF2171" s="154"/>
      <c r="BG2171" s="154"/>
      <c r="BH2171" s="154"/>
      <c r="BI2171" s="154"/>
      <c r="BJ2171" s="154"/>
      <c r="BK2171" s="154"/>
      <c r="BL2171" s="154"/>
      <c r="BM2171" s="154"/>
      <c r="BN2171" s="154"/>
      <c r="BO2171" s="154"/>
      <c r="BP2171" s="154"/>
      <c r="BQ2171" s="154"/>
      <c r="BR2171" s="154"/>
      <c r="BS2171" s="154"/>
      <c r="BT2171" s="154"/>
      <c r="BU2171" s="154"/>
      <c r="BV2171" s="154"/>
      <c r="BW2171" s="154"/>
      <c r="BX2171" s="154"/>
      <c r="BY2171" s="154"/>
      <c r="BZ2171" s="154"/>
      <c r="CA2171" s="154"/>
      <c r="CB2171" s="154"/>
      <c r="CC2171" s="154"/>
      <c r="CD2171" s="154"/>
      <c r="CE2171" s="154"/>
      <c r="CF2171" s="154"/>
      <c r="CG2171" s="154"/>
      <c r="CH2171" s="154"/>
      <c r="CI2171" s="154"/>
      <c r="CJ2171" s="154"/>
      <c r="CK2171" s="154"/>
      <c r="CL2171" s="154"/>
      <c r="CM2171" s="154"/>
      <c r="CN2171" s="154"/>
      <c r="CO2171" s="154"/>
      <c r="CP2171" s="154"/>
      <c r="CQ2171" s="154"/>
      <c r="CR2171" s="154"/>
      <c r="CS2171" s="154"/>
      <c r="CT2171" s="154"/>
      <c r="CU2171" s="154"/>
      <c r="CV2171" s="154"/>
      <c r="CW2171" s="154"/>
      <c r="CX2171" s="154"/>
      <c r="CY2171" s="154"/>
      <c r="CZ2171" s="154"/>
      <c r="DA2171" s="154"/>
      <c r="DB2171" s="154"/>
      <c r="DC2171" s="154"/>
      <c r="DD2171" s="154"/>
      <c r="DE2171" s="154"/>
      <c r="DF2171" s="154"/>
      <c r="DG2171" s="154"/>
      <c r="DH2171" s="154"/>
      <c r="DI2171" s="154"/>
      <c r="DJ2171" s="154"/>
      <c r="DK2171" s="154"/>
      <c r="DL2171" s="154"/>
      <c r="DM2171" s="154"/>
      <c r="DN2171" s="154"/>
      <c r="DO2171" s="154"/>
      <c r="DP2171" s="154"/>
      <c r="DQ2171" s="154"/>
      <c r="DR2171" s="154"/>
      <c r="DS2171" s="154"/>
      <c r="DT2171" s="154"/>
      <c r="DU2171" s="154"/>
      <c r="DV2171" s="154"/>
      <c r="DW2171" s="154"/>
      <c r="DX2171" s="154"/>
      <c r="DY2171" s="154"/>
      <c r="DZ2171" s="154"/>
      <c r="EA2171" s="154"/>
      <c r="EB2171" s="154"/>
      <c r="EC2171" s="154"/>
      <c r="ED2171" s="154"/>
      <c r="EE2171" s="154"/>
      <c r="EF2171" s="154"/>
      <c r="EG2171" s="154"/>
      <c r="EH2171" s="154"/>
      <c r="EI2171" s="154"/>
      <c r="EJ2171" s="154"/>
      <c r="EK2171" s="154"/>
      <c r="EL2171" s="154"/>
      <c r="EM2171" s="154"/>
      <c r="EN2171" s="154"/>
      <c r="EO2171" s="154"/>
      <c r="EP2171" s="154"/>
      <c r="EQ2171" s="154"/>
      <c r="ER2171" s="154"/>
      <c r="ES2171" s="154"/>
      <c r="ET2171" s="154"/>
      <c r="EU2171" s="154"/>
      <c r="EV2171" s="154"/>
    </row>
    <row r="2172" spans="32:152" ht="12.75">
      <c r="AF2172" s="154"/>
      <c r="AG2172" s="154"/>
      <c r="AH2172" s="154"/>
      <c r="AI2172" s="154"/>
      <c r="AJ2172" s="154"/>
      <c r="AK2172" s="154"/>
      <c r="AL2172" s="154"/>
      <c r="AM2172" s="154"/>
      <c r="AN2172" s="154"/>
      <c r="AO2172" s="154"/>
      <c r="AP2172" s="154"/>
      <c r="AQ2172" s="154"/>
      <c r="AR2172" s="154"/>
      <c r="AS2172" s="154"/>
      <c r="AT2172" s="154"/>
      <c r="AU2172" s="154"/>
      <c r="AV2172" s="154"/>
      <c r="AW2172" s="154"/>
      <c r="AX2172" s="154"/>
      <c r="AY2172" s="154"/>
      <c r="AZ2172" s="154"/>
      <c r="BA2172" s="154"/>
      <c r="BB2172" s="154"/>
      <c r="BC2172" s="154"/>
      <c r="BD2172" s="154"/>
      <c r="BE2172" s="154"/>
      <c r="BF2172" s="154"/>
      <c r="BG2172" s="154"/>
      <c r="BH2172" s="154"/>
      <c r="BI2172" s="154"/>
      <c r="BJ2172" s="154"/>
      <c r="BK2172" s="154"/>
      <c r="BL2172" s="154"/>
      <c r="BM2172" s="154"/>
      <c r="BN2172" s="154"/>
      <c r="BO2172" s="154"/>
      <c r="BP2172" s="154"/>
      <c r="BQ2172" s="154"/>
      <c r="BR2172" s="154"/>
      <c r="BS2172" s="154"/>
      <c r="BT2172" s="154"/>
      <c r="BU2172" s="154"/>
      <c r="BV2172" s="154"/>
      <c r="BW2172" s="154"/>
      <c r="BX2172" s="154"/>
      <c r="BY2172" s="154"/>
      <c r="BZ2172" s="154"/>
      <c r="CA2172" s="154"/>
      <c r="CB2172" s="154"/>
      <c r="CC2172" s="154"/>
      <c r="CD2172" s="154"/>
      <c r="CE2172" s="154"/>
      <c r="CF2172" s="154"/>
      <c r="CG2172" s="154"/>
      <c r="CH2172" s="154"/>
      <c r="CI2172" s="154"/>
      <c r="CJ2172" s="154"/>
      <c r="CK2172" s="154"/>
      <c r="CL2172" s="154"/>
      <c r="CM2172" s="154"/>
      <c r="CN2172" s="154"/>
      <c r="CO2172" s="154"/>
      <c r="CP2172" s="154"/>
      <c r="CQ2172" s="154"/>
      <c r="CR2172" s="154"/>
      <c r="CS2172" s="154"/>
      <c r="CT2172" s="154"/>
      <c r="CU2172" s="154"/>
      <c r="CV2172" s="154"/>
      <c r="CW2172" s="154"/>
      <c r="CX2172" s="154"/>
      <c r="CY2172" s="154"/>
      <c r="CZ2172" s="154"/>
      <c r="DA2172" s="154"/>
      <c r="DB2172" s="154"/>
      <c r="DC2172" s="154"/>
      <c r="DD2172" s="154"/>
      <c r="DE2172" s="154"/>
      <c r="DF2172" s="154"/>
      <c r="DG2172" s="154"/>
      <c r="DH2172" s="154"/>
      <c r="DI2172" s="154"/>
      <c r="DJ2172" s="154"/>
      <c r="DK2172" s="154"/>
      <c r="DL2172" s="154"/>
      <c r="DM2172" s="154"/>
      <c r="DN2172" s="154"/>
      <c r="DO2172" s="154"/>
      <c r="DP2172" s="154"/>
      <c r="DQ2172" s="154"/>
      <c r="DR2172" s="154"/>
      <c r="DS2172" s="154"/>
      <c r="DT2172" s="154"/>
      <c r="DU2172" s="154"/>
      <c r="DV2172" s="154"/>
      <c r="DW2172" s="154"/>
      <c r="DX2172" s="154"/>
      <c r="DY2172" s="154"/>
      <c r="DZ2172" s="154"/>
      <c r="EA2172" s="154"/>
      <c r="EB2172" s="154"/>
      <c r="EC2172" s="154"/>
      <c r="ED2172" s="154"/>
      <c r="EE2172" s="154"/>
      <c r="EF2172" s="154"/>
      <c r="EG2172" s="154"/>
      <c r="EH2172" s="154"/>
      <c r="EI2172" s="154"/>
      <c r="EJ2172" s="154"/>
      <c r="EK2172" s="154"/>
      <c r="EL2172" s="154"/>
      <c r="EM2172" s="154"/>
      <c r="EN2172" s="154"/>
      <c r="EO2172" s="154"/>
      <c r="EP2172" s="154"/>
      <c r="EQ2172" s="154"/>
      <c r="ER2172" s="154"/>
      <c r="ES2172" s="154"/>
      <c r="ET2172" s="154"/>
      <c r="EU2172" s="154"/>
      <c r="EV2172" s="154"/>
    </row>
    <row r="2173" spans="32:152" ht="12.75">
      <c r="AF2173" s="154"/>
      <c r="AG2173" s="154"/>
      <c r="AH2173" s="154"/>
      <c r="AI2173" s="154"/>
      <c r="AJ2173" s="154"/>
      <c r="AK2173" s="154"/>
      <c r="AL2173" s="154"/>
      <c r="AM2173" s="154"/>
      <c r="AN2173" s="154"/>
      <c r="AO2173" s="154"/>
      <c r="AP2173" s="154"/>
      <c r="AQ2173" s="154"/>
      <c r="AR2173" s="154"/>
      <c r="AS2173" s="154"/>
      <c r="AT2173" s="154"/>
      <c r="AU2173" s="154"/>
      <c r="AV2173" s="154"/>
      <c r="AW2173" s="154"/>
      <c r="AX2173" s="154"/>
      <c r="AY2173" s="154"/>
      <c r="AZ2173" s="154"/>
      <c r="BA2173" s="154"/>
      <c r="BB2173" s="154"/>
      <c r="BC2173" s="154"/>
      <c r="BD2173" s="154"/>
      <c r="BE2173" s="154"/>
      <c r="BF2173" s="154"/>
      <c r="BG2173" s="154"/>
      <c r="BH2173" s="154"/>
      <c r="BI2173" s="154"/>
      <c r="BJ2173" s="154"/>
      <c r="BK2173" s="154"/>
      <c r="BL2173" s="154"/>
      <c r="BM2173" s="154"/>
      <c r="BN2173" s="154"/>
      <c r="BO2173" s="154"/>
      <c r="BP2173" s="154"/>
      <c r="BQ2173" s="154"/>
      <c r="BR2173" s="154"/>
      <c r="BS2173" s="154"/>
      <c r="BT2173" s="154"/>
      <c r="BU2173" s="154"/>
      <c r="BV2173" s="154"/>
      <c r="BW2173" s="154"/>
      <c r="BX2173" s="154"/>
      <c r="BY2173" s="154"/>
      <c r="BZ2173" s="154"/>
      <c r="CA2173" s="154"/>
      <c r="CB2173" s="154"/>
      <c r="CC2173" s="154"/>
      <c r="CD2173" s="154"/>
      <c r="CE2173" s="154"/>
      <c r="CF2173" s="154"/>
      <c r="CG2173" s="154"/>
      <c r="CH2173" s="154"/>
      <c r="CI2173" s="154"/>
      <c r="CJ2173" s="154"/>
      <c r="CK2173" s="154"/>
      <c r="CL2173" s="154"/>
      <c r="CM2173" s="154"/>
      <c r="CN2173" s="154"/>
      <c r="CO2173" s="154"/>
      <c r="CP2173" s="154"/>
      <c r="CQ2173" s="154"/>
      <c r="CR2173" s="154"/>
      <c r="CS2173" s="154"/>
      <c r="CT2173" s="154"/>
      <c r="CU2173" s="154"/>
      <c r="CV2173" s="154"/>
      <c r="CW2173" s="154"/>
      <c r="CX2173" s="154"/>
      <c r="CY2173" s="154"/>
      <c r="CZ2173" s="154"/>
      <c r="DA2173" s="154"/>
      <c r="DB2173" s="154"/>
      <c r="DC2173" s="154"/>
      <c r="DD2173" s="154"/>
      <c r="DE2173" s="154"/>
      <c r="DF2173" s="154"/>
      <c r="DG2173" s="154"/>
      <c r="DH2173" s="154"/>
      <c r="DI2173" s="154"/>
      <c r="DJ2173" s="154"/>
      <c r="DK2173" s="154"/>
      <c r="DL2173" s="154"/>
      <c r="DM2173" s="154"/>
      <c r="DN2173" s="154"/>
      <c r="DO2173" s="154"/>
      <c r="DP2173" s="154"/>
      <c r="DQ2173" s="154"/>
      <c r="DR2173" s="154"/>
      <c r="DS2173" s="154"/>
      <c r="DT2173" s="154"/>
      <c r="DU2173" s="154"/>
      <c r="DV2173" s="154"/>
      <c r="DW2173" s="154"/>
      <c r="DX2173" s="154"/>
      <c r="DY2173" s="154"/>
      <c r="DZ2173" s="154"/>
      <c r="EA2173" s="154"/>
      <c r="EB2173" s="154"/>
      <c r="EC2173" s="154"/>
      <c r="ED2173" s="154"/>
      <c r="EE2173" s="154"/>
      <c r="EF2173" s="154"/>
      <c r="EG2173" s="154"/>
      <c r="EH2173" s="154"/>
      <c r="EI2173" s="154"/>
      <c r="EJ2173" s="154"/>
      <c r="EK2173" s="154"/>
      <c r="EL2173" s="154"/>
      <c r="EM2173" s="154"/>
      <c r="EN2173" s="154"/>
      <c r="EO2173" s="154"/>
      <c r="EP2173" s="154"/>
      <c r="EQ2173" s="154"/>
      <c r="ER2173" s="154"/>
      <c r="ES2173" s="154"/>
      <c r="ET2173" s="154"/>
      <c r="EU2173" s="154"/>
      <c r="EV2173" s="154"/>
    </row>
    <row r="2174" spans="32:152" ht="12.75">
      <c r="AF2174" s="154"/>
      <c r="AG2174" s="154"/>
      <c r="AH2174" s="154"/>
      <c r="AI2174" s="154"/>
      <c r="AJ2174" s="154"/>
      <c r="AK2174" s="154"/>
      <c r="AL2174" s="154"/>
      <c r="AM2174" s="154"/>
      <c r="AN2174" s="154"/>
      <c r="AO2174" s="154"/>
      <c r="AP2174" s="154"/>
      <c r="AQ2174" s="154"/>
      <c r="AR2174" s="154"/>
      <c r="AS2174" s="154"/>
      <c r="AT2174" s="154"/>
      <c r="AU2174" s="154"/>
      <c r="AV2174" s="154"/>
      <c r="AW2174" s="154"/>
      <c r="AX2174" s="154"/>
      <c r="AY2174" s="154"/>
      <c r="AZ2174" s="154"/>
      <c r="BA2174" s="154"/>
      <c r="BB2174" s="154"/>
      <c r="BC2174" s="154"/>
      <c r="BD2174" s="154"/>
      <c r="BE2174" s="154"/>
      <c r="BF2174" s="154"/>
      <c r="BG2174" s="154"/>
      <c r="BH2174" s="154"/>
      <c r="BI2174" s="154"/>
      <c r="BJ2174" s="154"/>
      <c r="BK2174" s="154"/>
      <c r="BL2174" s="154"/>
      <c r="BM2174" s="154"/>
      <c r="BN2174" s="154"/>
      <c r="BO2174" s="154"/>
      <c r="BP2174" s="154"/>
      <c r="BQ2174" s="154"/>
      <c r="BR2174" s="154"/>
      <c r="BS2174" s="154"/>
      <c r="BT2174" s="154"/>
      <c r="BU2174" s="154"/>
      <c r="BV2174" s="154"/>
      <c r="BW2174" s="154"/>
      <c r="BX2174" s="154"/>
      <c r="BY2174" s="154"/>
      <c r="BZ2174" s="154"/>
      <c r="CA2174" s="154"/>
      <c r="CB2174" s="154"/>
      <c r="CC2174" s="154"/>
      <c r="CD2174" s="154"/>
      <c r="CE2174" s="154"/>
      <c r="CF2174" s="154"/>
      <c r="CG2174" s="154"/>
      <c r="CH2174" s="154"/>
      <c r="CI2174" s="154"/>
      <c r="CJ2174" s="154"/>
      <c r="CK2174" s="154"/>
      <c r="CL2174" s="154"/>
      <c r="CM2174" s="154"/>
      <c r="CN2174" s="154"/>
      <c r="CO2174" s="154"/>
      <c r="CP2174" s="154"/>
      <c r="CQ2174" s="154"/>
      <c r="CR2174" s="154"/>
      <c r="CS2174" s="154"/>
      <c r="CT2174" s="154"/>
      <c r="CU2174" s="154"/>
      <c r="CV2174" s="154"/>
      <c r="CW2174" s="154"/>
      <c r="CX2174" s="154"/>
      <c r="CY2174" s="154"/>
      <c r="CZ2174" s="154"/>
      <c r="DA2174" s="154"/>
      <c r="DB2174" s="154"/>
      <c r="DC2174" s="154"/>
      <c r="DD2174" s="154"/>
      <c r="DE2174" s="154"/>
      <c r="DF2174" s="154"/>
      <c r="DG2174" s="154"/>
      <c r="DH2174" s="154"/>
      <c r="DI2174" s="154"/>
      <c r="DJ2174" s="154"/>
      <c r="DK2174" s="154"/>
      <c r="DL2174" s="154"/>
      <c r="DM2174" s="154"/>
      <c r="DN2174" s="154"/>
      <c r="DO2174" s="154"/>
      <c r="DP2174" s="154"/>
      <c r="DQ2174" s="154"/>
      <c r="DR2174" s="154"/>
      <c r="DS2174" s="154"/>
      <c r="DT2174" s="154"/>
      <c r="DU2174" s="154"/>
      <c r="DV2174" s="154"/>
      <c r="DW2174" s="154"/>
      <c r="DX2174" s="154"/>
      <c r="DY2174" s="154"/>
      <c r="DZ2174" s="154"/>
      <c r="EA2174" s="154"/>
      <c r="EB2174" s="154"/>
      <c r="EC2174" s="154"/>
      <c r="ED2174" s="154"/>
      <c r="EE2174" s="154"/>
      <c r="EF2174" s="154"/>
      <c r="EG2174" s="154"/>
      <c r="EH2174" s="154"/>
      <c r="EI2174" s="154"/>
      <c r="EJ2174" s="154"/>
      <c r="EK2174" s="154"/>
      <c r="EL2174" s="154"/>
      <c r="EM2174" s="154"/>
      <c r="EN2174" s="154"/>
      <c r="EO2174" s="154"/>
      <c r="EP2174" s="154"/>
      <c r="EQ2174" s="154"/>
      <c r="ER2174" s="154"/>
      <c r="ES2174" s="154"/>
      <c r="ET2174" s="154"/>
      <c r="EU2174" s="154"/>
      <c r="EV2174" s="154"/>
    </row>
    <row r="2175" spans="32:152" ht="12.75">
      <c r="AF2175" s="154"/>
      <c r="AG2175" s="154"/>
      <c r="AH2175" s="154"/>
      <c r="AI2175" s="154"/>
      <c r="AJ2175" s="154"/>
      <c r="AK2175" s="154"/>
      <c r="AL2175" s="154"/>
      <c r="AM2175" s="154"/>
      <c r="AN2175" s="154"/>
      <c r="AO2175" s="154"/>
      <c r="AP2175" s="154"/>
      <c r="AQ2175" s="154"/>
      <c r="AR2175" s="154"/>
      <c r="AS2175" s="154"/>
      <c r="AT2175" s="154"/>
      <c r="AU2175" s="154"/>
      <c r="AV2175" s="154"/>
      <c r="AW2175" s="154"/>
      <c r="AX2175" s="154"/>
      <c r="AY2175" s="154"/>
      <c r="AZ2175" s="154"/>
      <c r="BA2175" s="154"/>
      <c r="BB2175" s="154"/>
      <c r="BC2175" s="154"/>
      <c r="BD2175" s="154"/>
      <c r="BE2175" s="154"/>
      <c r="BF2175" s="154"/>
      <c r="BG2175" s="154"/>
      <c r="BH2175" s="154"/>
      <c r="BI2175" s="154"/>
      <c r="BJ2175" s="154"/>
      <c r="BK2175" s="154"/>
      <c r="BL2175" s="154"/>
      <c r="BM2175" s="154"/>
      <c r="BN2175" s="154"/>
      <c r="BO2175" s="154"/>
      <c r="BP2175" s="154"/>
      <c r="BQ2175" s="154"/>
      <c r="BR2175" s="154"/>
      <c r="BS2175" s="154"/>
      <c r="BT2175" s="154"/>
      <c r="BU2175" s="154"/>
      <c r="BV2175" s="154"/>
      <c r="BW2175" s="154"/>
      <c r="BX2175" s="154"/>
      <c r="BY2175" s="154"/>
      <c r="BZ2175" s="154"/>
      <c r="CA2175" s="154"/>
      <c r="CB2175" s="154"/>
      <c r="CC2175" s="154"/>
      <c r="CD2175" s="154"/>
      <c r="CE2175" s="154"/>
      <c r="CF2175" s="154"/>
      <c r="CG2175" s="154"/>
      <c r="CH2175" s="154"/>
      <c r="CI2175" s="154"/>
      <c r="CJ2175" s="154"/>
      <c r="CK2175" s="154"/>
      <c r="CL2175" s="154"/>
      <c r="CM2175" s="154"/>
      <c r="CN2175" s="154"/>
      <c r="CO2175" s="154"/>
      <c r="CP2175" s="154"/>
      <c r="CQ2175" s="154"/>
      <c r="CR2175" s="154"/>
      <c r="CS2175" s="154"/>
      <c r="CT2175" s="154"/>
      <c r="CU2175" s="154"/>
      <c r="CV2175" s="154"/>
      <c r="CW2175" s="154"/>
      <c r="CX2175" s="154"/>
      <c r="CY2175" s="154"/>
      <c r="CZ2175" s="154"/>
      <c r="DA2175" s="154"/>
      <c r="DB2175" s="154"/>
      <c r="DC2175" s="154"/>
      <c r="DD2175" s="154"/>
      <c r="DE2175" s="154"/>
      <c r="DF2175" s="154"/>
      <c r="DG2175" s="154"/>
      <c r="DH2175" s="154"/>
      <c r="DI2175" s="154"/>
      <c r="DJ2175" s="154"/>
      <c r="DK2175" s="154"/>
      <c r="DL2175" s="154"/>
      <c r="DM2175" s="154"/>
      <c r="DN2175" s="154"/>
      <c r="DO2175" s="154"/>
      <c r="DP2175" s="154"/>
      <c r="DQ2175" s="154"/>
      <c r="DR2175" s="154"/>
      <c r="DS2175" s="154"/>
      <c r="DT2175" s="154"/>
      <c r="DU2175" s="154"/>
      <c r="DV2175" s="154"/>
      <c r="DW2175" s="154"/>
      <c r="DX2175" s="154"/>
      <c r="DY2175" s="154"/>
      <c r="DZ2175" s="154"/>
      <c r="EA2175" s="154"/>
      <c r="EB2175" s="154"/>
      <c r="EC2175" s="154"/>
      <c r="ED2175" s="154"/>
      <c r="EE2175" s="154"/>
      <c r="EF2175" s="154"/>
      <c r="EG2175" s="154"/>
      <c r="EH2175" s="154"/>
      <c r="EI2175" s="154"/>
      <c r="EJ2175" s="154"/>
      <c r="EK2175" s="154"/>
      <c r="EL2175" s="154"/>
      <c r="EM2175" s="154"/>
      <c r="EN2175" s="154"/>
      <c r="EO2175" s="154"/>
      <c r="EP2175" s="154"/>
      <c r="EQ2175" s="154"/>
      <c r="ER2175" s="154"/>
      <c r="ES2175" s="154"/>
      <c r="ET2175" s="154"/>
      <c r="EU2175" s="154"/>
      <c r="EV2175" s="154"/>
    </row>
    <row r="2176" spans="32:152" ht="12.75">
      <c r="AF2176" s="154"/>
      <c r="AG2176" s="154"/>
      <c r="AH2176" s="154"/>
      <c r="AI2176" s="154"/>
      <c r="AJ2176" s="154"/>
      <c r="AK2176" s="154"/>
      <c r="AL2176" s="154"/>
      <c r="AM2176" s="154"/>
      <c r="AN2176" s="154"/>
      <c r="AO2176" s="154"/>
      <c r="AP2176" s="154"/>
      <c r="AQ2176" s="154"/>
      <c r="AR2176" s="154"/>
      <c r="AS2176" s="154"/>
      <c r="AT2176" s="154"/>
      <c r="AU2176" s="154"/>
      <c r="AV2176" s="154"/>
      <c r="AW2176" s="154"/>
      <c r="AX2176" s="154"/>
      <c r="AY2176" s="154"/>
      <c r="AZ2176" s="154"/>
      <c r="BA2176" s="154"/>
      <c r="BB2176" s="154"/>
      <c r="BC2176" s="154"/>
      <c r="BD2176" s="154"/>
      <c r="BE2176" s="154"/>
      <c r="BF2176" s="154"/>
      <c r="BG2176" s="154"/>
      <c r="BH2176" s="154"/>
      <c r="BI2176" s="154"/>
      <c r="BJ2176" s="154"/>
      <c r="BK2176" s="154"/>
      <c r="BL2176" s="154"/>
      <c r="BM2176" s="154"/>
      <c r="BN2176" s="154"/>
      <c r="BO2176" s="154"/>
      <c r="BP2176" s="154"/>
      <c r="BQ2176" s="154"/>
      <c r="BR2176" s="154"/>
      <c r="BS2176" s="154"/>
      <c r="BT2176" s="154"/>
      <c r="BU2176" s="154"/>
      <c r="BV2176" s="154"/>
      <c r="BW2176" s="154"/>
      <c r="BX2176" s="154"/>
      <c r="BY2176" s="154"/>
      <c r="BZ2176" s="154"/>
      <c r="CA2176" s="154"/>
      <c r="CB2176" s="154"/>
      <c r="CC2176" s="154"/>
      <c r="CD2176" s="154"/>
      <c r="CE2176" s="154"/>
      <c r="CF2176" s="154"/>
      <c r="CG2176" s="154"/>
      <c r="CH2176" s="154"/>
      <c r="CI2176" s="154"/>
      <c r="CJ2176" s="154"/>
      <c r="CK2176" s="154"/>
      <c r="CL2176" s="154"/>
      <c r="CM2176" s="154"/>
      <c r="CN2176" s="154"/>
      <c r="CO2176" s="154"/>
      <c r="CP2176" s="154"/>
      <c r="CQ2176" s="154"/>
      <c r="CR2176" s="154"/>
      <c r="CS2176" s="154"/>
      <c r="CT2176" s="154"/>
      <c r="CU2176" s="154"/>
      <c r="CV2176" s="154"/>
      <c r="CW2176" s="154"/>
      <c r="CX2176" s="154"/>
      <c r="CY2176" s="154"/>
      <c r="CZ2176" s="154"/>
      <c r="DA2176" s="154"/>
      <c r="DB2176" s="154"/>
      <c r="DC2176" s="154"/>
      <c r="DD2176" s="154"/>
      <c r="DE2176" s="154"/>
      <c r="DF2176" s="154"/>
      <c r="DG2176" s="154"/>
      <c r="DH2176" s="154"/>
      <c r="DI2176" s="154"/>
      <c r="DJ2176" s="154"/>
      <c r="DK2176" s="154"/>
      <c r="DL2176" s="154"/>
      <c r="DM2176" s="154"/>
      <c r="DN2176" s="154"/>
      <c r="DO2176" s="154"/>
      <c r="DP2176" s="154"/>
      <c r="DQ2176" s="154"/>
      <c r="DR2176" s="154"/>
      <c r="DS2176" s="154"/>
      <c r="DT2176" s="154"/>
      <c r="DU2176" s="154"/>
      <c r="DV2176" s="154"/>
      <c r="DW2176" s="154"/>
      <c r="DX2176" s="154"/>
      <c r="DY2176" s="154"/>
      <c r="DZ2176" s="154"/>
      <c r="EA2176" s="154"/>
      <c r="EB2176" s="154"/>
      <c r="EC2176" s="154"/>
      <c r="ED2176" s="154"/>
      <c r="EE2176" s="154"/>
      <c r="EF2176" s="154"/>
      <c r="EG2176" s="154"/>
      <c r="EH2176" s="154"/>
      <c r="EI2176" s="154"/>
      <c r="EJ2176" s="154"/>
      <c r="EK2176" s="154"/>
      <c r="EL2176" s="154"/>
      <c r="EM2176" s="154"/>
      <c r="EN2176" s="154"/>
      <c r="EO2176" s="154"/>
      <c r="EP2176" s="154"/>
      <c r="EQ2176" s="154"/>
      <c r="ER2176" s="154"/>
      <c r="ES2176" s="154"/>
      <c r="ET2176" s="154"/>
      <c r="EU2176" s="154"/>
      <c r="EV2176" s="154"/>
    </row>
    <row r="2177" spans="32:152" ht="12.75">
      <c r="AF2177" s="154"/>
      <c r="AG2177" s="154"/>
      <c r="AH2177" s="154"/>
      <c r="AI2177" s="154"/>
      <c r="AJ2177" s="154"/>
      <c r="AK2177" s="154"/>
      <c r="AL2177" s="154"/>
      <c r="AM2177" s="154"/>
      <c r="AN2177" s="154"/>
      <c r="AO2177" s="154"/>
      <c r="AP2177" s="154"/>
      <c r="AQ2177" s="154"/>
      <c r="AR2177" s="154"/>
      <c r="AS2177" s="154"/>
      <c r="AT2177" s="154"/>
      <c r="AU2177" s="154"/>
      <c r="AV2177" s="154"/>
      <c r="AW2177" s="154"/>
      <c r="AX2177" s="154"/>
      <c r="AY2177" s="154"/>
      <c r="AZ2177" s="154"/>
      <c r="BA2177" s="154"/>
      <c r="BB2177" s="154"/>
      <c r="BC2177" s="154"/>
      <c r="BD2177" s="154"/>
      <c r="BE2177" s="154"/>
      <c r="BF2177" s="154"/>
      <c r="BG2177" s="154"/>
      <c r="BH2177" s="154"/>
      <c r="BI2177" s="154"/>
      <c r="BJ2177" s="154"/>
      <c r="BK2177" s="154"/>
      <c r="BL2177" s="154"/>
      <c r="BM2177" s="154"/>
      <c r="BN2177" s="154"/>
      <c r="BO2177" s="154"/>
      <c r="BP2177" s="154"/>
      <c r="BQ2177" s="154"/>
      <c r="BR2177" s="154"/>
      <c r="BS2177" s="154"/>
      <c r="BT2177" s="154"/>
      <c r="BU2177" s="154"/>
      <c r="BV2177" s="154"/>
      <c r="BW2177" s="154"/>
      <c r="BX2177" s="154"/>
      <c r="BY2177" s="154"/>
      <c r="BZ2177" s="154"/>
      <c r="CA2177" s="154"/>
      <c r="CB2177" s="154"/>
      <c r="CC2177" s="154"/>
      <c r="CD2177" s="154"/>
      <c r="CE2177" s="154"/>
      <c r="CF2177" s="154"/>
      <c r="CG2177" s="154"/>
      <c r="CH2177" s="154"/>
      <c r="CI2177" s="154"/>
      <c r="CJ2177" s="154"/>
      <c r="CK2177" s="154"/>
      <c r="CL2177" s="154"/>
      <c r="CM2177" s="154"/>
      <c r="CN2177" s="154"/>
      <c r="CO2177" s="154"/>
      <c r="CP2177" s="154"/>
      <c r="CQ2177" s="154"/>
      <c r="CR2177" s="154"/>
      <c r="CS2177" s="154"/>
      <c r="CT2177" s="154"/>
      <c r="CU2177" s="154"/>
      <c r="CV2177" s="154"/>
      <c r="CW2177" s="154"/>
      <c r="CX2177" s="154"/>
      <c r="CY2177" s="154"/>
      <c r="CZ2177" s="154"/>
      <c r="DA2177" s="154"/>
      <c r="DB2177" s="154"/>
      <c r="DC2177" s="154"/>
      <c r="DD2177" s="154"/>
      <c r="DE2177" s="154"/>
      <c r="DF2177" s="154"/>
      <c r="DG2177" s="154"/>
      <c r="DH2177" s="154"/>
      <c r="DI2177" s="154"/>
      <c r="DJ2177" s="154"/>
      <c r="DK2177" s="154"/>
      <c r="DL2177" s="154"/>
      <c r="DM2177" s="154"/>
      <c r="DN2177" s="154"/>
      <c r="DO2177" s="154"/>
      <c r="DP2177" s="154"/>
      <c r="DQ2177" s="154"/>
      <c r="DR2177" s="154"/>
      <c r="DS2177" s="154"/>
      <c r="DT2177" s="154"/>
      <c r="DU2177" s="154"/>
      <c r="DV2177" s="154"/>
      <c r="DW2177" s="154"/>
      <c r="DX2177" s="154"/>
      <c r="DY2177" s="154"/>
      <c r="DZ2177" s="154"/>
      <c r="EA2177" s="154"/>
      <c r="EB2177" s="154"/>
      <c r="EC2177" s="154"/>
      <c r="ED2177" s="154"/>
      <c r="EE2177" s="154"/>
      <c r="EF2177" s="154"/>
      <c r="EG2177" s="154"/>
      <c r="EH2177" s="154"/>
      <c r="EI2177" s="154"/>
      <c r="EJ2177" s="154"/>
      <c r="EK2177" s="154"/>
      <c r="EL2177" s="154"/>
      <c r="EM2177" s="154"/>
      <c r="EN2177" s="154"/>
      <c r="EO2177" s="154"/>
      <c r="EP2177" s="154"/>
      <c r="EQ2177" s="154"/>
      <c r="ER2177" s="154"/>
      <c r="ES2177" s="154"/>
      <c r="ET2177" s="154"/>
      <c r="EU2177" s="154"/>
      <c r="EV2177" s="154"/>
    </row>
    <row r="2178" spans="32:152" ht="12.75">
      <c r="AF2178" s="154"/>
      <c r="AG2178" s="154"/>
      <c r="AH2178" s="154"/>
      <c r="AI2178" s="154"/>
      <c r="AJ2178" s="154"/>
      <c r="AK2178" s="154"/>
      <c r="AL2178" s="154"/>
      <c r="AM2178" s="154"/>
      <c r="AN2178" s="154"/>
      <c r="AO2178" s="154"/>
      <c r="AP2178" s="154"/>
      <c r="AQ2178" s="154"/>
      <c r="AR2178" s="154"/>
      <c r="AS2178" s="154"/>
      <c r="AT2178" s="154"/>
      <c r="AU2178" s="154"/>
      <c r="AV2178" s="154"/>
      <c r="AW2178" s="154"/>
      <c r="AX2178" s="154"/>
      <c r="AY2178" s="154"/>
      <c r="AZ2178" s="154"/>
      <c r="BA2178" s="154"/>
      <c r="BB2178" s="154"/>
      <c r="BC2178" s="154"/>
      <c r="BD2178" s="154"/>
      <c r="BE2178" s="154"/>
      <c r="BF2178" s="154"/>
      <c r="BG2178" s="154"/>
      <c r="BH2178" s="154"/>
      <c r="BI2178" s="154"/>
      <c r="BJ2178" s="154"/>
      <c r="BK2178" s="154"/>
      <c r="BL2178" s="154"/>
      <c r="BM2178" s="154"/>
      <c r="BN2178" s="154"/>
      <c r="BO2178" s="154"/>
      <c r="BP2178" s="154"/>
      <c r="BQ2178" s="154"/>
      <c r="BR2178" s="154"/>
      <c r="BS2178" s="154"/>
      <c r="BT2178" s="154"/>
      <c r="BU2178" s="154"/>
      <c r="BV2178" s="154"/>
      <c r="BW2178" s="154"/>
      <c r="BX2178" s="154"/>
      <c r="BY2178" s="154"/>
      <c r="BZ2178" s="154"/>
      <c r="CA2178" s="154"/>
      <c r="CB2178" s="154"/>
      <c r="CC2178" s="154"/>
      <c r="CD2178" s="154"/>
      <c r="CE2178" s="154"/>
      <c r="CF2178" s="154"/>
      <c r="CG2178" s="154"/>
      <c r="CH2178" s="154"/>
      <c r="CI2178" s="154"/>
      <c r="CJ2178" s="154"/>
      <c r="CK2178" s="154"/>
      <c r="CL2178" s="154"/>
      <c r="CM2178" s="154"/>
      <c r="CN2178" s="154"/>
      <c r="CO2178" s="154"/>
      <c r="CP2178" s="154"/>
      <c r="CQ2178" s="154"/>
      <c r="CR2178" s="154"/>
      <c r="CS2178" s="154"/>
      <c r="CT2178" s="154"/>
      <c r="CU2178" s="154"/>
      <c r="CV2178" s="154"/>
      <c r="CW2178" s="154"/>
      <c r="CX2178" s="154"/>
      <c r="CY2178" s="154"/>
      <c r="CZ2178" s="154"/>
      <c r="DA2178" s="154"/>
      <c r="DB2178" s="154"/>
      <c r="DC2178" s="154"/>
      <c r="DD2178" s="154"/>
      <c r="DE2178" s="154"/>
      <c r="DF2178" s="154"/>
      <c r="DG2178" s="154"/>
      <c r="DH2178" s="154"/>
      <c r="DI2178" s="154"/>
      <c r="DJ2178" s="154"/>
      <c r="DK2178" s="154"/>
      <c r="DL2178" s="154"/>
      <c r="DM2178" s="154"/>
      <c r="DN2178" s="154"/>
      <c r="DO2178" s="154"/>
      <c r="DP2178" s="154"/>
      <c r="DQ2178" s="154"/>
      <c r="DR2178" s="154"/>
      <c r="DS2178" s="154"/>
      <c r="DT2178" s="154"/>
      <c r="DU2178" s="154"/>
      <c r="DV2178" s="154"/>
      <c r="DW2178" s="154"/>
      <c r="DX2178" s="154"/>
      <c r="DY2178" s="154"/>
      <c r="DZ2178" s="154"/>
      <c r="EA2178" s="154"/>
      <c r="EB2178" s="154"/>
      <c r="EC2178" s="154"/>
      <c r="ED2178" s="154"/>
      <c r="EE2178" s="154"/>
      <c r="EF2178" s="154"/>
      <c r="EG2178" s="154"/>
      <c r="EH2178" s="154"/>
      <c r="EI2178" s="154"/>
      <c r="EJ2178" s="154"/>
      <c r="EK2178" s="154"/>
      <c r="EL2178" s="154"/>
      <c r="EM2178" s="154"/>
      <c r="EN2178" s="154"/>
      <c r="EO2178" s="154"/>
      <c r="EP2178" s="154"/>
      <c r="EQ2178" s="154"/>
      <c r="ER2178" s="154"/>
      <c r="ES2178" s="154"/>
      <c r="ET2178" s="154"/>
      <c r="EU2178" s="154"/>
      <c r="EV2178" s="154"/>
    </row>
    <row r="2179" spans="32:152" ht="12.75">
      <c r="AF2179" s="154"/>
      <c r="AG2179" s="154"/>
      <c r="AH2179" s="154"/>
      <c r="AI2179" s="154"/>
      <c r="AJ2179" s="154"/>
      <c r="AK2179" s="154"/>
      <c r="AL2179" s="154"/>
      <c r="AM2179" s="154"/>
      <c r="AN2179" s="154"/>
      <c r="AO2179" s="154"/>
      <c r="AP2179" s="154"/>
      <c r="AQ2179" s="154"/>
      <c r="AR2179" s="154"/>
      <c r="AS2179" s="154"/>
      <c r="AT2179" s="154"/>
      <c r="AU2179" s="154"/>
      <c r="AV2179" s="154"/>
      <c r="AW2179" s="154"/>
      <c r="AX2179" s="154"/>
      <c r="AY2179" s="154"/>
      <c r="AZ2179" s="154"/>
      <c r="BA2179" s="154"/>
      <c r="BB2179" s="154"/>
      <c r="BC2179" s="154"/>
      <c r="BD2179" s="154"/>
      <c r="BE2179" s="154"/>
      <c r="BF2179" s="154"/>
      <c r="BG2179" s="154"/>
      <c r="BH2179" s="154"/>
      <c r="BI2179" s="154"/>
      <c r="BJ2179" s="154"/>
      <c r="BK2179" s="154"/>
      <c r="BL2179" s="154"/>
      <c r="BM2179" s="154"/>
      <c r="BN2179" s="154"/>
      <c r="BO2179" s="154"/>
      <c r="BP2179" s="154"/>
      <c r="BQ2179" s="154"/>
      <c r="BR2179" s="154"/>
      <c r="BS2179" s="154"/>
      <c r="BT2179" s="154"/>
      <c r="BU2179" s="154"/>
      <c r="BV2179" s="154"/>
      <c r="BW2179" s="154"/>
      <c r="BX2179" s="154"/>
      <c r="BY2179" s="154"/>
      <c r="BZ2179" s="154"/>
      <c r="CA2179" s="154"/>
      <c r="CB2179" s="154"/>
      <c r="CC2179" s="154"/>
      <c r="CD2179" s="154"/>
      <c r="CE2179" s="154"/>
      <c r="CF2179" s="154"/>
      <c r="CG2179" s="154"/>
      <c r="CH2179" s="154"/>
      <c r="CI2179" s="154"/>
      <c r="CJ2179" s="154"/>
      <c r="CK2179" s="154"/>
      <c r="CL2179" s="154"/>
      <c r="CM2179" s="154"/>
      <c r="CN2179" s="154"/>
      <c r="CO2179" s="154"/>
      <c r="CP2179" s="154"/>
      <c r="CQ2179" s="154"/>
      <c r="CR2179" s="154"/>
      <c r="CS2179" s="154"/>
      <c r="CT2179" s="154"/>
      <c r="CU2179" s="154"/>
      <c r="CV2179" s="154"/>
      <c r="CW2179" s="154"/>
      <c r="CX2179" s="154"/>
      <c r="CY2179" s="154"/>
      <c r="CZ2179" s="154"/>
      <c r="DA2179" s="154"/>
      <c r="DB2179" s="154"/>
      <c r="DC2179" s="154"/>
      <c r="DD2179" s="154"/>
      <c r="DE2179" s="154"/>
      <c r="DF2179" s="154"/>
      <c r="DG2179" s="154"/>
      <c r="DH2179" s="154"/>
      <c r="DI2179" s="154"/>
      <c r="DJ2179" s="154"/>
      <c r="DK2179" s="154"/>
      <c r="DL2179" s="154"/>
      <c r="DM2179" s="154"/>
      <c r="DN2179" s="154"/>
      <c r="DO2179" s="154"/>
      <c r="DP2179" s="154"/>
      <c r="DQ2179" s="154"/>
      <c r="DR2179" s="154"/>
      <c r="DS2179" s="154"/>
      <c r="DT2179" s="154"/>
      <c r="DU2179" s="154"/>
      <c r="DV2179" s="154"/>
      <c r="DW2179" s="154"/>
      <c r="DX2179" s="154"/>
      <c r="DY2179" s="154"/>
      <c r="DZ2179" s="154"/>
      <c r="EA2179" s="154"/>
      <c r="EB2179" s="154"/>
      <c r="EC2179" s="154"/>
      <c r="ED2179" s="154"/>
      <c r="EE2179" s="154"/>
      <c r="EF2179" s="154"/>
      <c r="EG2179" s="154"/>
      <c r="EH2179" s="154"/>
      <c r="EI2179" s="154"/>
      <c r="EJ2179" s="154"/>
      <c r="EK2179" s="154"/>
      <c r="EL2179" s="154"/>
      <c r="EM2179" s="154"/>
      <c r="EN2179" s="154"/>
      <c r="EO2179" s="154"/>
      <c r="EP2179" s="154"/>
      <c r="EQ2179" s="154"/>
      <c r="ER2179" s="154"/>
      <c r="ES2179" s="154"/>
      <c r="ET2179" s="154"/>
      <c r="EU2179" s="154"/>
      <c r="EV2179" s="154"/>
    </row>
    <row r="2180" spans="32:152" ht="12.75">
      <c r="AF2180" s="154"/>
      <c r="AG2180" s="154"/>
      <c r="AH2180" s="154"/>
      <c r="AI2180" s="154"/>
      <c r="AJ2180" s="154"/>
      <c r="AK2180" s="154"/>
      <c r="AL2180" s="154"/>
      <c r="AM2180" s="154"/>
      <c r="AN2180" s="154"/>
      <c r="AO2180" s="154"/>
      <c r="AP2180" s="154"/>
      <c r="AQ2180" s="154"/>
      <c r="AR2180" s="154"/>
      <c r="AS2180" s="154"/>
      <c r="AT2180" s="154"/>
      <c r="AU2180" s="154"/>
      <c r="AV2180" s="154"/>
      <c r="AW2180" s="154"/>
      <c r="AX2180" s="154"/>
      <c r="AY2180" s="154"/>
      <c r="AZ2180" s="154"/>
      <c r="BA2180" s="154"/>
      <c r="BB2180" s="154"/>
      <c r="BC2180" s="154"/>
      <c r="BD2180" s="154"/>
      <c r="BE2180" s="154"/>
      <c r="BF2180" s="154"/>
      <c r="BG2180" s="154"/>
      <c r="BH2180" s="154"/>
      <c r="BI2180" s="154"/>
      <c r="BJ2180" s="154"/>
      <c r="BK2180" s="154"/>
      <c r="BL2180" s="154"/>
      <c r="BM2180" s="154"/>
      <c r="BN2180" s="154"/>
      <c r="BO2180" s="154"/>
      <c r="BP2180" s="154"/>
      <c r="BQ2180" s="154"/>
      <c r="BR2180" s="154"/>
      <c r="BS2180" s="154"/>
      <c r="BT2180" s="154"/>
      <c r="BU2180" s="154"/>
      <c r="BV2180" s="154"/>
      <c r="BW2180" s="154"/>
      <c r="BX2180" s="154"/>
      <c r="BY2180" s="154"/>
      <c r="BZ2180" s="154"/>
      <c r="CA2180" s="154"/>
      <c r="CB2180" s="154"/>
      <c r="CC2180" s="154"/>
      <c r="CD2180" s="154"/>
      <c r="CE2180" s="154"/>
      <c r="CF2180" s="154"/>
      <c r="CG2180" s="154"/>
      <c r="CH2180" s="154"/>
      <c r="CI2180" s="154"/>
      <c r="CJ2180" s="154"/>
      <c r="CK2180" s="154"/>
      <c r="CL2180" s="154"/>
      <c r="CM2180" s="154"/>
      <c r="CN2180" s="154"/>
      <c r="CO2180" s="154"/>
      <c r="CP2180" s="154"/>
      <c r="CQ2180" s="154"/>
      <c r="CR2180" s="154"/>
      <c r="CS2180" s="154"/>
      <c r="CT2180" s="154"/>
      <c r="CU2180" s="154"/>
      <c r="CV2180" s="154"/>
      <c r="CW2180" s="154"/>
      <c r="CX2180" s="154"/>
      <c r="CY2180" s="154"/>
      <c r="CZ2180" s="154"/>
      <c r="DA2180" s="154"/>
      <c r="DB2180" s="154"/>
      <c r="DC2180" s="154"/>
      <c r="DD2180" s="154"/>
      <c r="DE2180" s="154"/>
      <c r="DF2180" s="154"/>
      <c r="DG2180" s="154"/>
      <c r="DH2180" s="154"/>
      <c r="DI2180" s="154"/>
      <c r="DJ2180" s="154"/>
      <c r="DK2180" s="154"/>
      <c r="DL2180" s="154"/>
      <c r="DM2180" s="154"/>
      <c r="DN2180" s="154"/>
      <c r="DO2180" s="154"/>
      <c r="DP2180" s="154"/>
      <c r="DQ2180" s="154"/>
      <c r="DR2180" s="154"/>
      <c r="DS2180" s="154"/>
      <c r="DT2180" s="154"/>
      <c r="DU2180" s="154"/>
      <c r="DV2180" s="154"/>
      <c r="DW2180" s="154"/>
      <c r="DX2180" s="154"/>
      <c r="DY2180" s="154"/>
      <c r="DZ2180" s="154"/>
      <c r="EA2180" s="154"/>
      <c r="EB2180" s="154"/>
      <c r="EC2180" s="154"/>
      <c r="ED2180" s="154"/>
      <c r="EE2180" s="154"/>
      <c r="EF2180" s="154"/>
      <c r="EG2180" s="154"/>
      <c r="EH2180" s="154"/>
      <c r="EI2180" s="154"/>
      <c r="EJ2180" s="154"/>
      <c r="EK2180" s="154"/>
      <c r="EL2180" s="154"/>
      <c r="EM2180" s="154"/>
      <c r="EN2180" s="154"/>
      <c r="EO2180" s="154"/>
      <c r="EP2180" s="154"/>
      <c r="EQ2180" s="154"/>
      <c r="ER2180" s="154"/>
      <c r="ES2180" s="154"/>
      <c r="ET2180" s="154"/>
      <c r="EU2180" s="154"/>
      <c r="EV2180" s="154"/>
    </row>
    <row r="2181" spans="32:152" ht="12.75">
      <c r="AF2181" s="154"/>
      <c r="AG2181" s="154"/>
      <c r="AH2181" s="154"/>
      <c r="AI2181" s="154"/>
      <c r="AJ2181" s="154"/>
      <c r="AK2181" s="154"/>
      <c r="AL2181" s="154"/>
      <c r="AM2181" s="154"/>
      <c r="AN2181" s="154"/>
      <c r="AO2181" s="154"/>
      <c r="AP2181" s="154"/>
      <c r="AQ2181" s="154"/>
      <c r="AR2181" s="154"/>
      <c r="AS2181" s="154"/>
      <c r="AT2181" s="154"/>
      <c r="AU2181" s="154"/>
      <c r="AV2181" s="154"/>
      <c r="AW2181" s="154"/>
      <c r="AX2181" s="154"/>
      <c r="AY2181" s="154"/>
      <c r="AZ2181" s="154"/>
      <c r="BA2181" s="154"/>
      <c r="BB2181" s="154"/>
      <c r="BC2181" s="154"/>
      <c r="BD2181" s="154"/>
      <c r="BE2181" s="154"/>
      <c r="BF2181" s="154"/>
      <c r="BG2181" s="154"/>
      <c r="BH2181" s="154"/>
      <c r="BI2181" s="154"/>
      <c r="BJ2181" s="154"/>
      <c r="BK2181" s="154"/>
      <c r="BL2181" s="154"/>
      <c r="BM2181" s="154"/>
      <c r="BN2181" s="154"/>
      <c r="BO2181" s="154"/>
      <c r="BP2181" s="154"/>
      <c r="BQ2181" s="154"/>
      <c r="BR2181" s="154"/>
      <c r="BS2181" s="154"/>
      <c r="BT2181" s="154"/>
      <c r="BU2181" s="154"/>
      <c r="BV2181" s="154"/>
      <c r="BW2181" s="154"/>
      <c r="BX2181" s="154"/>
      <c r="BY2181" s="154"/>
      <c r="BZ2181" s="154"/>
      <c r="CA2181" s="154"/>
      <c r="CB2181" s="154"/>
      <c r="CC2181" s="154"/>
      <c r="CD2181" s="154"/>
      <c r="CE2181" s="154"/>
      <c r="CF2181" s="154"/>
      <c r="CG2181" s="154"/>
      <c r="CH2181" s="154"/>
      <c r="CI2181" s="154"/>
      <c r="CJ2181" s="154"/>
      <c r="CK2181" s="154"/>
      <c r="CL2181" s="154"/>
      <c r="CM2181" s="154"/>
      <c r="CN2181" s="154"/>
      <c r="CO2181" s="154"/>
      <c r="CP2181" s="154"/>
      <c r="CQ2181" s="154"/>
      <c r="CR2181" s="154"/>
      <c r="CS2181" s="154"/>
      <c r="CT2181" s="154"/>
      <c r="CU2181" s="154"/>
      <c r="CV2181" s="154"/>
      <c r="CW2181" s="154"/>
      <c r="CX2181" s="154"/>
      <c r="CY2181" s="154"/>
      <c r="CZ2181" s="154"/>
      <c r="DA2181" s="154"/>
      <c r="DB2181" s="154"/>
      <c r="DC2181" s="154"/>
      <c r="DD2181" s="154"/>
      <c r="DE2181" s="154"/>
      <c r="DF2181" s="154"/>
      <c r="DG2181" s="154"/>
      <c r="DH2181" s="154"/>
      <c r="DI2181" s="154"/>
      <c r="DJ2181" s="154"/>
      <c r="DK2181" s="154"/>
      <c r="DL2181" s="154"/>
      <c r="DM2181" s="154"/>
      <c r="DN2181" s="154"/>
      <c r="DO2181" s="154"/>
      <c r="DP2181" s="154"/>
      <c r="DQ2181" s="154"/>
      <c r="DR2181" s="154"/>
      <c r="DS2181" s="154"/>
      <c r="DT2181" s="154"/>
      <c r="DU2181" s="154"/>
      <c r="DV2181" s="154"/>
      <c r="DW2181" s="154"/>
      <c r="DX2181" s="154"/>
      <c r="DY2181" s="154"/>
      <c r="DZ2181" s="154"/>
      <c r="EA2181" s="154"/>
      <c r="EB2181" s="154"/>
      <c r="EC2181" s="154"/>
      <c r="ED2181" s="154"/>
      <c r="EE2181" s="154"/>
      <c r="EF2181" s="154"/>
      <c r="EG2181" s="154"/>
      <c r="EH2181" s="154"/>
      <c r="EI2181" s="154"/>
      <c r="EJ2181" s="154"/>
      <c r="EK2181" s="154"/>
      <c r="EL2181" s="154"/>
      <c r="EM2181" s="154"/>
      <c r="EN2181" s="154"/>
      <c r="EO2181" s="154"/>
      <c r="EP2181" s="154"/>
      <c r="EQ2181" s="154"/>
      <c r="ER2181" s="154"/>
      <c r="ES2181" s="154"/>
      <c r="ET2181" s="154"/>
      <c r="EU2181" s="154"/>
      <c r="EV2181" s="154"/>
    </row>
    <row r="2182" spans="32:152" ht="12.75">
      <c r="AF2182" s="154"/>
      <c r="AG2182" s="154"/>
      <c r="AH2182" s="154"/>
      <c r="AI2182" s="154"/>
      <c r="AJ2182" s="154"/>
      <c r="AK2182" s="154"/>
      <c r="AL2182" s="154"/>
      <c r="AM2182" s="154"/>
      <c r="AN2182" s="154"/>
      <c r="AO2182" s="154"/>
      <c r="AP2182" s="154"/>
      <c r="AQ2182" s="154"/>
      <c r="AR2182" s="154"/>
      <c r="AS2182" s="154"/>
      <c r="AT2182" s="154"/>
      <c r="AU2182" s="154"/>
      <c r="AV2182" s="154"/>
      <c r="AW2182" s="154"/>
      <c r="AX2182" s="154"/>
      <c r="AY2182" s="154"/>
      <c r="AZ2182" s="154"/>
      <c r="BA2182" s="154"/>
      <c r="BB2182" s="154"/>
      <c r="BC2182" s="154"/>
      <c r="BD2182" s="154"/>
      <c r="BE2182" s="154"/>
      <c r="BF2182" s="154"/>
      <c r="BG2182" s="154"/>
      <c r="BH2182" s="154"/>
      <c r="BI2182" s="154"/>
      <c r="BJ2182" s="154"/>
      <c r="BK2182" s="154"/>
      <c r="BL2182" s="154"/>
      <c r="BM2182" s="154"/>
      <c r="BN2182" s="154"/>
      <c r="BO2182" s="154"/>
      <c r="BP2182" s="154"/>
      <c r="BQ2182" s="154"/>
      <c r="BR2182" s="154"/>
      <c r="BS2182" s="154"/>
      <c r="BT2182" s="154"/>
      <c r="BU2182" s="154"/>
      <c r="BV2182" s="154"/>
      <c r="BW2182" s="154"/>
      <c r="BX2182" s="154"/>
      <c r="BY2182" s="154"/>
      <c r="BZ2182" s="154"/>
      <c r="CA2182" s="154"/>
      <c r="CB2182" s="154"/>
      <c r="CC2182" s="154"/>
      <c r="CD2182" s="154"/>
      <c r="CE2182" s="154"/>
      <c r="CF2182" s="154"/>
      <c r="CG2182" s="154"/>
      <c r="CH2182" s="154"/>
      <c r="CI2182" s="154"/>
      <c r="CJ2182" s="154"/>
      <c r="CK2182" s="154"/>
      <c r="CL2182" s="154"/>
      <c r="CM2182" s="154"/>
      <c r="CN2182" s="154"/>
      <c r="CO2182" s="154"/>
      <c r="CP2182" s="154"/>
      <c r="CQ2182" s="154"/>
      <c r="CR2182" s="154"/>
      <c r="CS2182" s="154"/>
      <c r="CT2182" s="154"/>
      <c r="CU2182" s="154"/>
      <c r="CV2182" s="154"/>
      <c r="CW2182" s="154"/>
      <c r="CX2182" s="154"/>
      <c r="CY2182" s="154"/>
      <c r="CZ2182" s="154"/>
      <c r="DA2182" s="154"/>
      <c r="DB2182" s="154"/>
      <c r="DC2182" s="154"/>
      <c r="DD2182" s="154"/>
      <c r="DE2182" s="154"/>
      <c r="DF2182" s="154"/>
      <c r="DG2182" s="154"/>
      <c r="DH2182" s="154"/>
      <c r="DI2182" s="154"/>
      <c r="DJ2182" s="154"/>
      <c r="DK2182" s="154"/>
      <c r="DL2182" s="154"/>
      <c r="DM2182" s="154"/>
      <c r="DN2182" s="154"/>
      <c r="DO2182" s="154"/>
      <c r="DP2182" s="154"/>
      <c r="DQ2182" s="154"/>
      <c r="DR2182" s="154"/>
      <c r="DS2182" s="154"/>
      <c r="DT2182" s="154"/>
      <c r="DU2182" s="154"/>
      <c r="DV2182" s="154"/>
      <c r="DW2182" s="154"/>
      <c r="DX2182" s="154"/>
      <c r="DY2182" s="154"/>
      <c r="DZ2182" s="154"/>
      <c r="EA2182" s="154"/>
      <c r="EB2182" s="154"/>
      <c r="EC2182" s="154"/>
      <c r="ED2182" s="154"/>
      <c r="EE2182" s="154"/>
      <c r="EF2182" s="154"/>
      <c r="EG2182" s="154"/>
      <c r="EH2182" s="154"/>
      <c r="EI2182" s="154"/>
      <c r="EJ2182" s="154"/>
      <c r="EK2182" s="154"/>
      <c r="EL2182" s="154"/>
      <c r="EM2182" s="154"/>
      <c r="EN2182" s="154"/>
      <c r="EO2182" s="154"/>
      <c r="EP2182" s="154"/>
      <c r="EQ2182" s="154"/>
      <c r="ER2182" s="154"/>
      <c r="ES2182" s="154"/>
      <c r="ET2182" s="154"/>
      <c r="EU2182" s="154"/>
      <c r="EV2182" s="154"/>
    </row>
    <row r="2183" spans="32:152" ht="12.75">
      <c r="AF2183" s="154"/>
      <c r="AG2183" s="154"/>
      <c r="AH2183" s="154"/>
      <c r="AI2183" s="154"/>
      <c r="AJ2183" s="154"/>
      <c r="AK2183" s="154"/>
      <c r="AL2183" s="154"/>
      <c r="AM2183" s="154"/>
      <c r="AN2183" s="154"/>
      <c r="AO2183" s="154"/>
      <c r="AP2183" s="154"/>
      <c r="AQ2183" s="154"/>
      <c r="AR2183" s="154"/>
      <c r="AS2183" s="154"/>
      <c r="AT2183" s="154"/>
      <c r="AU2183" s="154"/>
      <c r="AV2183" s="154"/>
      <c r="AW2183" s="154"/>
      <c r="AX2183" s="154"/>
      <c r="AY2183" s="154"/>
      <c r="AZ2183" s="154"/>
      <c r="BA2183" s="154"/>
      <c r="BB2183" s="154"/>
      <c r="BC2183" s="154"/>
      <c r="BD2183" s="154"/>
      <c r="BE2183" s="154"/>
      <c r="BF2183" s="154"/>
      <c r="BG2183" s="154"/>
      <c r="BH2183" s="154"/>
      <c r="BI2183" s="154"/>
      <c r="BJ2183" s="154"/>
      <c r="BK2183" s="154"/>
      <c r="BL2183" s="154"/>
      <c r="BM2183" s="154"/>
      <c r="BN2183" s="154"/>
      <c r="BO2183" s="154"/>
      <c r="BP2183" s="154"/>
      <c r="BQ2183" s="154"/>
      <c r="BR2183" s="154"/>
      <c r="BS2183" s="154"/>
      <c r="BT2183" s="154"/>
      <c r="BU2183" s="154"/>
      <c r="BV2183" s="154"/>
      <c r="BW2183" s="154"/>
      <c r="BX2183" s="154"/>
      <c r="BY2183" s="154"/>
      <c r="BZ2183" s="154"/>
      <c r="CA2183" s="154"/>
      <c r="CB2183" s="154"/>
      <c r="CC2183" s="154"/>
      <c r="CD2183" s="154"/>
      <c r="CE2183" s="154"/>
      <c r="CF2183" s="154"/>
      <c r="CG2183" s="154"/>
      <c r="CH2183" s="154"/>
      <c r="CI2183" s="154"/>
      <c r="CJ2183" s="154"/>
      <c r="CK2183" s="154"/>
      <c r="CL2183" s="154"/>
      <c r="CM2183" s="154"/>
      <c r="CN2183" s="154"/>
      <c r="CO2183" s="154"/>
      <c r="CP2183" s="154"/>
      <c r="CQ2183" s="154"/>
      <c r="CR2183" s="154"/>
      <c r="CS2183" s="154"/>
      <c r="CT2183" s="154"/>
      <c r="CU2183" s="154"/>
      <c r="CV2183" s="154"/>
      <c r="CW2183" s="154"/>
      <c r="CX2183" s="154"/>
      <c r="CY2183" s="154"/>
      <c r="CZ2183" s="154"/>
      <c r="DA2183" s="154"/>
      <c r="DB2183" s="154"/>
      <c r="DC2183" s="154"/>
      <c r="DD2183" s="154"/>
      <c r="DE2183" s="154"/>
      <c r="DF2183" s="154"/>
      <c r="DG2183" s="154"/>
      <c r="DH2183" s="154"/>
      <c r="DI2183" s="154"/>
      <c r="DJ2183" s="154"/>
      <c r="DK2183" s="154"/>
      <c r="DL2183" s="154"/>
      <c r="DM2183" s="154"/>
      <c r="DN2183" s="154"/>
      <c r="DO2183" s="154"/>
      <c r="DP2183" s="154"/>
      <c r="DQ2183" s="154"/>
      <c r="DR2183" s="154"/>
      <c r="DS2183" s="154"/>
      <c r="DT2183" s="154"/>
      <c r="DU2183" s="154"/>
      <c r="DV2183" s="154"/>
      <c r="DW2183" s="154"/>
      <c r="DX2183" s="154"/>
      <c r="DY2183" s="154"/>
      <c r="DZ2183" s="154"/>
      <c r="EA2183" s="154"/>
      <c r="EB2183" s="154"/>
      <c r="EC2183" s="154"/>
      <c r="ED2183" s="154"/>
      <c r="EE2183" s="154"/>
      <c r="EF2183" s="154"/>
      <c r="EG2183" s="154"/>
      <c r="EH2183" s="154"/>
      <c r="EI2183" s="154"/>
      <c r="EJ2183" s="154"/>
      <c r="EK2183" s="154"/>
      <c r="EL2183" s="154"/>
      <c r="EM2183" s="154"/>
      <c r="EN2183" s="154"/>
      <c r="EO2183" s="154"/>
      <c r="EP2183" s="154"/>
      <c r="EQ2183" s="154"/>
      <c r="ER2183" s="154"/>
      <c r="ES2183" s="154"/>
      <c r="ET2183" s="154"/>
      <c r="EU2183" s="154"/>
      <c r="EV2183" s="154"/>
    </row>
    <row r="2184" spans="32:152" ht="12.75">
      <c r="AF2184" s="154"/>
      <c r="AG2184" s="154"/>
      <c r="AH2184" s="154"/>
      <c r="AI2184" s="154"/>
      <c r="AJ2184" s="154"/>
      <c r="AK2184" s="154"/>
      <c r="AL2184" s="154"/>
      <c r="AM2184" s="154"/>
      <c r="AN2184" s="154"/>
      <c r="AO2184" s="154"/>
      <c r="AP2184" s="154"/>
      <c r="AQ2184" s="154"/>
      <c r="AR2184" s="154"/>
      <c r="AS2184" s="154"/>
      <c r="AT2184" s="154"/>
      <c r="AU2184" s="154"/>
      <c r="AV2184" s="154"/>
      <c r="AW2184" s="154"/>
      <c r="AX2184" s="154"/>
      <c r="AY2184" s="154"/>
      <c r="AZ2184" s="154"/>
      <c r="BA2184" s="154"/>
      <c r="BB2184" s="154"/>
      <c r="BC2184" s="154"/>
      <c r="BD2184" s="154"/>
      <c r="BE2184" s="154"/>
      <c r="BF2184" s="154"/>
      <c r="BG2184" s="154"/>
      <c r="BH2184" s="154"/>
      <c r="BI2184" s="154"/>
      <c r="BJ2184" s="154"/>
      <c r="BK2184" s="154"/>
      <c r="BL2184" s="154"/>
      <c r="BM2184" s="154"/>
      <c r="BN2184" s="154"/>
      <c r="BO2184" s="154"/>
      <c r="BP2184" s="154"/>
      <c r="BQ2184" s="154"/>
      <c r="BR2184" s="154"/>
      <c r="BS2184" s="154"/>
      <c r="BT2184" s="154"/>
      <c r="BU2184" s="154"/>
      <c r="BV2184" s="154"/>
      <c r="BW2184" s="154"/>
      <c r="BX2184" s="154"/>
      <c r="BY2184" s="154"/>
      <c r="BZ2184" s="154"/>
      <c r="CA2184" s="154"/>
      <c r="CB2184" s="154"/>
      <c r="CC2184" s="154"/>
      <c r="CD2184" s="154"/>
      <c r="CE2184" s="154"/>
      <c r="CF2184" s="154"/>
      <c r="CG2184" s="154"/>
      <c r="CH2184" s="154"/>
      <c r="CI2184" s="154"/>
      <c r="CJ2184" s="154"/>
      <c r="CK2184" s="154"/>
      <c r="CL2184" s="154"/>
      <c r="CM2184" s="154"/>
      <c r="CN2184" s="154"/>
      <c r="CO2184" s="154"/>
      <c r="CP2184" s="154"/>
      <c r="CQ2184" s="154"/>
      <c r="CR2184" s="154"/>
      <c r="CS2184" s="154"/>
      <c r="CT2184" s="154"/>
      <c r="CU2184" s="154"/>
      <c r="CV2184" s="154"/>
      <c r="CW2184" s="154"/>
      <c r="CX2184" s="154"/>
      <c r="CY2184" s="154"/>
      <c r="CZ2184" s="154"/>
      <c r="DA2184" s="154"/>
      <c r="DB2184" s="154"/>
      <c r="DC2184" s="154"/>
      <c r="DD2184" s="154"/>
      <c r="DE2184" s="154"/>
      <c r="DF2184" s="154"/>
      <c r="DG2184" s="154"/>
      <c r="DH2184" s="154"/>
      <c r="DI2184" s="154"/>
      <c r="DJ2184" s="154"/>
      <c r="DK2184" s="154"/>
      <c r="DL2184" s="154"/>
      <c r="DM2184" s="154"/>
      <c r="DN2184" s="154"/>
      <c r="DO2184" s="154"/>
      <c r="DP2184" s="154"/>
      <c r="DQ2184" s="154"/>
      <c r="DR2184" s="154"/>
      <c r="DS2184" s="154"/>
      <c r="DT2184" s="154"/>
      <c r="DU2184" s="154"/>
      <c r="DV2184" s="154"/>
      <c r="DW2184" s="154"/>
      <c r="DX2184" s="154"/>
      <c r="DY2184" s="154"/>
      <c r="DZ2184" s="154"/>
      <c r="EA2184" s="154"/>
      <c r="EB2184" s="154"/>
      <c r="EC2184" s="154"/>
      <c r="ED2184" s="154"/>
      <c r="EE2184" s="154"/>
      <c r="EF2184" s="154"/>
      <c r="EG2184" s="154"/>
      <c r="EH2184" s="154"/>
      <c r="EI2184" s="154"/>
      <c r="EJ2184" s="154"/>
      <c r="EK2184" s="154"/>
      <c r="EL2184" s="154"/>
      <c r="EM2184" s="154"/>
      <c r="EN2184" s="154"/>
      <c r="EO2184" s="154"/>
      <c r="EP2184" s="154"/>
      <c r="EQ2184" s="154"/>
      <c r="ER2184" s="154"/>
      <c r="ES2184" s="154"/>
      <c r="ET2184" s="154"/>
      <c r="EU2184" s="154"/>
      <c r="EV2184" s="154"/>
    </row>
    <row r="2185" spans="32:152" ht="12.75">
      <c r="AF2185" s="154"/>
      <c r="AG2185" s="154"/>
      <c r="AH2185" s="154"/>
      <c r="AI2185" s="154"/>
      <c r="AJ2185" s="154"/>
      <c r="AK2185" s="154"/>
      <c r="AL2185" s="154"/>
      <c r="AM2185" s="154"/>
      <c r="AN2185" s="154"/>
      <c r="AO2185" s="154"/>
      <c r="AP2185" s="154"/>
      <c r="AQ2185" s="154"/>
      <c r="AR2185" s="154"/>
      <c r="AS2185" s="154"/>
      <c r="AT2185" s="154"/>
      <c r="AU2185" s="154"/>
      <c r="AV2185" s="154"/>
      <c r="AW2185" s="154"/>
      <c r="AX2185" s="154"/>
      <c r="AY2185" s="154"/>
      <c r="AZ2185" s="154"/>
      <c r="BA2185" s="154"/>
      <c r="BB2185" s="154"/>
      <c r="BC2185" s="154"/>
      <c r="BD2185" s="154"/>
      <c r="BE2185" s="154"/>
      <c r="BF2185" s="154"/>
      <c r="BG2185" s="154"/>
      <c r="BH2185" s="154"/>
      <c r="BI2185" s="154"/>
      <c r="BJ2185" s="154"/>
      <c r="BK2185" s="154"/>
      <c r="BL2185" s="154"/>
      <c r="BM2185" s="154"/>
      <c r="BN2185" s="154"/>
      <c r="BO2185" s="154"/>
      <c r="BP2185" s="154"/>
      <c r="BQ2185" s="154"/>
      <c r="BR2185" s="154"/>
      <c r="BS2185" s="154"/>
      <c r="BT2185" s="154"/>
      <c r="BU2185" s="154"/>
      <c r="BV2185" s="154"/>
      <c r="BW2185" s="154"/>
      <c r="BX2185" s="154"/>
      <c r="BY2185" s="154"/>
      <c r="BZ2185" s="154"/>
      <c r="CA2185" s="154"/>
      <c r="CB2185" s="154"/>
      <c r="CC2185" s="154"/>
      <c r="CD2185" s="154"/>
      <c r="CE2185" s="154"/>
      <c r="CF2185" s="154"/>
      <c r="CG2185" s="154"/>
      <c r="CH2185" s="154"/>
      <c r="CI2185" s="154"/>
      <c r="CJ2185" s="154"/>
      <c r="CK2185" s="154"/>
      <c r="CL2185" s="154"/>
      <c r="CM2185" s="154"/>
      <c r="CN2185" s="154"/>
      <c r="CO2185" s="154"/>
      <c r="CP2185" s="154"/>
      <c r="CQ2185" s="154"/>
      <c r="CR2185" s="154"/>
      <c r="CS2185" s="154"/>
      <c r="CT2185" s="154"/>
      <c r="CU2185" s="154"/>
      <c r="CV2185" s="154"/>
      <c r="CW2185" s="154"/>
      <c r="CX2185" s="154"/>
      <c r="CY2185" s="154"/>
      <c r="CZ2185" s="154"/>
      <c r="DA2185" s="154"/>
      <c r="DB2185" s="154"/>
      <c r="DC2185" s="154"/>
      <c r="DD2185" s="154"/>
      <c r="DE2185" s="154"/>
      <c r="DF2185" s="154"/>
      <c r="DG2185" s="154"/>
      <c r="DH2185" s="154"/>
      <c r="DI2185" s="154"/>
      <c r="DJ2185" s="154"/>
      <c r="DK2185" s="154"/>
      <c r="DL2185" s="154"/>
      <c r="DM2185" s="154"/>
      <c r="DN2185" s="154"/>
      <c r="DO2185" s="154"/>
      <c r="DP2185" s="154"/>
      <c r="DQ2185" s="154"/>
      <c r="DR2185" s="154"/>
      <c r="DS2185" s="154"/>
      <c r="DT2185" s="154"/>
      <c r="DU2185" s="154"/>
      <c r="DV2185" s="154"/>
      <c r="DW2185" s="154"/>
      <c r="DX2185" s="154"/>
      <c r="DY2185" s="154"/>
      <c r="DZ2185" s="154"/>
      <c r="EA2185" s="154"/>
      <c r="EB2185" s="154"/>
      <c r="EC2185" s="154"/>
      <c r="ED2185" s="154"/>
      <c r="EE2185" s="154"/>
      <c r="EF2185" s="154"/>
      <c r="EG2185" s="154"/>
      <c r="EH2185" s="154"/>
      <c r="EI2185" s="154"/>
      <c r="EJ2185" s="154"/>
      <c r="EK2185" s="154"/>
      <c r="EL2185" s="154"/>
      <c r="EM2185" s="154"/>
      <c r="EN2185" s="154"/>
      <c r="EO2185" s="154"/>
      <c r="EP2185" s="154"/>
      <c r="EQ2185" s="154"/>
      <c r="ER2185" s="154"/>
      <c r="ES2185" s="154"/>
      <c r="ET2185" s="154"/>
      <c r="EU2185" s="154"/>
      <c r="EV2185" s="154"/>
    </row>
    <row r="2186" spans="32:152" ht="12.75">
      <c r="AF2186" s="154"/>
      <c r="AG2186" s="154"/>
      <c r="AH2186" s="154"/>
      <c r="AI2186" s="154"/>
      <c r="AJ2186" s="154"/>
      <c r="AK2186" s="154"/>
      <c r="AL2186" s="154"/>
      <c r="AM2186" s="154"/>
      <c r="AN2186" s="154"/>
      <c r="AO2186" s="154"/>
      <c r="AP2186" s="154"/>
      <c r="AQ2186" s="154"/>
      <c r="AR2186" s="154"/>
      <c r="AS2186" s="154"/>
      <c r="AT2186" s="154"/>
      <c r="AU2186" s="154"/>
      <c r="AV2186" s="154"/>
      <c r="AW2186" s="154"/>
      <c r="AX2186" s="154"/>
      <c r="AY2186" s="154"/>
      <c r="AZ2186" s="154"/>
      <c r="BA2186" s="154"/>
      <c r="BB2186" s="154"/>
      <c r="BC2186" s="154"/>
      <c r="BD2186" s="154"/>
      <c r="BE2186" s="154"/>
      <c r="BF2186" s="154"/>
      <c r="BG2186" s="154"/>
      <c r="BH2186" s="154"/>
      <c r="BI2186" s="154"/>
      <c r="BJ2186" s="154"/>
      <c r="BK2186" s="154"/>
      <c r="BL2186" s="154"/>
      <c r="BM2186" s="154"/>
      <c r="BN2186" s="154"/>
      <c r="BO2186" s="154"/>
      <c r="BP2186" s="154"/>
      <c r="BQ2186" s="154"/>
      <c r="BR2186" s="154"/>
      <c r="BS2186" s="154"/>
      <c r="BT2186" s="154"/>
      <c r="BU2186" s="154"/>
      <c r="BV2186" s="154"/>
      <c r="BW2186" s="154"/>
      <c r="BX2186" s="154"/>
      <c r="BY2186" s="154"/>
      <c r="BZ2186" s="154"/>
      <c r="CA2186" s="154"/>
      <c r="CB2186" s="154"/>
      <c r="CC2186" s="154"/>
      <c r="CD2186" s="154"/>
      <c r="CE2186" s="154"/>
      <c r="CF2186" s="154"/>
      <c r="CG2186" s="154"/>
      <c r="CH2186" s="154"/>
      <c r="CI2186" s="154"/>
      <c r="CJ2186" s="154"/>
      <c r="CK2186" s="154"/>
      <c r="CL2186" s="154"/>
      <c r="CM2186" s="154"/>
      <c r="CN2186" s="154"/>
      <c r="CO2186" s="154"/>
      <c r="CP2186" s="154"/>
      <c r="CQ2186" s="154"/>
      <c r="CR2186" s="154"/>
      <c r="CS2186" s="154"/>
      <c r="CT2186" s="154"/>
      <c r="CU2186" s="154"/>
      <c r="CV2186" s="154"/>
      <c r="CW2186" s="154"/>
      <c r="CX2186" s="154"/>
      <c r="CY2186" s="154"/>
      <c r="CZ2186" s="154"/>
      <c r="DA2186" s="154"/>
      <c r="DB2186" s="154"/>
      <c r="DC2186" s="154"/>
      <c r="DD2186" s="154"/>
      <c r="DE2186" s="154"/>
      <c r="DF2186" s="154"/>
      <c r="DG2186" s="154"/>
      <c r="DH2186" s="154"/>
      <c r="DI2186" s="154"/>
      <c r="DJ2186" s="154"/>
      <c r="DK2186" s="154"/>
      <c r="DL2186" s="154"/>
      <c r="DM2186" s="154"/>
      <c r="DN2186" s="154"/>
      <c r="DO2186" s="154"/>
      <c r="DP2186" s="154"/>
      <c r="DQ2186" s="154"/>
      <c r="DR2186" s="154"/>
      <c r="DS2186" s="154"/>
      <c r="DT2186" s="154"/>
      <c r="DU2186" s="154"/>
      <c r="DV2186" s="154"/>
      <c r="DW2186" s="154"/>
      <c r="DX2186" s="154"/>
      <c r="DY2186" s="154"/>
      <c r="DZ2186" s="154"/>
      <c r="EA2186" s="154"/>
      <c r="EB2186" s="154"/>
      <c r="EC2186" s="154"/>
      <c r="ED2186" s="154"/>
      <c r="EE2186" s="154"/>
      <c r="EF2186" s="154"/>
      <c r="EG2186" s="154"/>
      <c r="EH2186" s="154"/>
      <c r="EI2186" s="154"/>
      <c r="EJ2186" s="154"/>
      <c r="EK2186" s="154"/>
      <c r="EL2186" s="154"/>
      <c r="EM2186" s="154"/>
      <c r="EN2186" s="154"/>
      <c r="EO2186" s="154"/>
      <c r="EP2186" s="154"/>
      <c r="EQ2186" s="154"/>
      <c r="ER2186" s="154"/>
      <c r="ES2186" s="154"/>
      <c r="ET2186" s="154"/>
      <c r="EU2186" s="154"/>
      <c r="EV2186" s="154"/>
    </row>
    <row r="2187" spans="32:152" ht="12.75">
      <c r="AF2187" s="154"/>
      <c r="AG2187" s="154"/>
      <c r="AH2187" s="154"/>
      <c r="AI2187" s="154"/>
      <c r="AJ2187" s="154"/>
      <c r="AK2187" s="154"/>
      <c r="AL2187" s="154"/>
      <c r="AM2187" s="154"/>
      <c r="AN2187" s="154"/>
      <c r="AO2187" s="154"/>
      <c r="AP2187" s="154"/>
      <c r="AQ2187" s="154"/>
      <c r="AR2187" s="154"/>
      <c r="AS2187" s="154"/>
      <c r="AT2187" s="154"/>
      <c r="AU2187" s="154"/>
      <c r="AV2187" s="154"/>
      <c r="AW2187" s="154"/>
      <c r="AX2187" s="154"/>
      <c r="AY2187" s="154"/>
      <c r="AZ2187" s="154"/>
      <c r="BA2187" s="154"/>
      <c r="BB2187" s="154"/>
      <c r="BC2187" s="154"/>
      <c r="BD2187" s="154"/>
      <c r="BE2187" s="154"/>
      <c r="BF2187" s="154"/>
      <c r="BG2187" s="154"/>
      <c r="BH2187" s="154"/>
      <c r="BI2187" s="154"/>
      <c r="BJ2187" s="154"/>
      <c r="BK2187" s="154"/>
      <c r="BL2187" s="154"/>
      <c r="BM2187" s="154"/>
      <c r="BN2187" s="154"/>
      <c r="BO2187" s="154"/>
      <c r="BP2187" s="154"/>
      <c r="BQ2187" s="154"/>
      <c r="BR2187" s="154"/>
      <c r="BS2187" s="154"/>
      <c r="BT2187" s="154"/>
      <c r="BU2187" s="154"/>
      <c r="BV2187" s="154"/>
      <c r="BW2187" s="154"/>
      <c r="BX2187" s="154"/>
      <c r="BY2187" s="154"/>
      <c r="BZ2187" s="154"/>
      <c r="CA2187" s="154"/>
      <c r="CB2187" s="154"/>
      <c r="CC2187" s="154"/>
      <c r="CD2187" s="154"/>
      <c r="CE2187" s="154"/>
      <c r="CF2187" s="154"/>
      <c r="CG2187" s="154"/>
      <c r="CH2187" s="154"/>
      <c r="CI2187" s="154"/>
      <c r="CJ2187" s="154"/>
      <c r="CK2187" s="154"/>
      <c r="CL2187" s="154"/>
      <c r="CM2187" s="154"/>
      <c r="CN2187" s="154"/>
      <c r="CO2187" s="154"/>
      <c r="CP2187" s="154"/>
      <c r="CQ2187" s="154"/>
      <c r="CR2187" s="154"/>
      <c r="CS2187" s="154"/>
      <c r="CT2187" s="154"/>
      <c r="CU2187" s="154"/>
      <c r="CV2187" s="154"/>
      <c r="CW2187" s="154"/>
      <c r="CX2187" s="154"/>
      <c r="CY2187" s="154"/>
      <c r="CZ2187" s="154"/>
      <c r="DA2187" s="154"/>
      <c r="DB2187" s="154"/>
      <c r="DC2187" s="154"/>
      <c r="DD2187" s="154"/>
      <c r="DE2187" s="154"/>
      <c r="DF2187" s="154"/>
      <c r="DG2187" s="154"/>
      <c r="DH2187" s="154"/>
      <c r="DI2187" s="154"/>
      <c r="DJ2187" s="154"/>
      <c r="DK2187" s="154"/>
      <c r="DL2187" s="154"/>
      <c r="DM2187" s="154"/>
      <c r="DN2187" s="154"/>
      <c r="DO2187" s="154"/>
      <c r="DP2187" s="154"/>
      <c r="DQ2187" s="154"/>
      <c r="DR2187" s="154"/>
      <c r="DS2187" s="154"/>
      <c r="DT2187" s="154"/>
      <c r="DU2187" s="154"/>
      <c r="DV2187" s="154"/>
      <c r="DW2187" s="154"/>
      <c r="DX2187" s="154"/>
      <c r="DY2187" s="154"/>
      <c r="DZ2187" s="154"/>
      <c r="EA2187" s="154"/>
      <c r="EB2187" s="154"/>
      <c r="EC2187" s="154"/>
      <c r="ED2187" s="154"/>
      <c r="EE2187" s="154"/>
      <c r="EF2187" s="154"/>
      <c r="EG2187" s="154"/>
      <c r="EH2187" s="154"/>
      <c r="EI2187" s="154"/>
      <c r="EJ2187" s="154"/>
      <c r="EK2187" s="154"/>
      <c r="EL2187" s="154"/>
      <c r="EM2187" s="154"/>
      <c r="EN2187" s="154"/>
      <c r="EO2187" s="154"/>
      <c r="EP2187" s="154"/>
      <c r="EQ2187" s="154"/>
      <c r="ER2187" s="154"/>
      <c r="ES2187" s="154"/>
      <c r="ET2187" s="154"/>
      <c r="EU2187" s="154"/>
      <c r="EV2187" s="154"/>
    </row>
    <row r="2188" spans="32:152" ht="12.75">
      <c r="AF2188" s="154"/>
      <c r="AG2188" s="154"/>
      <c r="AH2188" s="154"/>
      <c r="AI2188" s="154"/>
      <c r="AJ2188" s="154"/>
      <c r="AK2188" s="154"/>
      <c r="AL2188" s="154"/>
      <c r="AM2188" s="154"/>
      <c r="AN2188" s="154"/>
      <c r="AO2188" s="154"/>
      <c r="AP2188" s="154"/>
      <c r="AQ2188" s="154"/>
      <c r="AR2188" s="154"/>
      <c r="AS2188" s="154"/>
      <c r="AT2188" s="154"/>
      <c r="AU2188" s="154"/>
      <c r="AV2188" s="154"/>
      <c r="AW2188" s="154"/>
      <c r="AX2188" s="154"/>
      <c r="AY2188" s="154"/>
      <c r="AZ2188" s="154"/>
      <c r="BA2188" s="154"/>
      <c r="BB2188" s="154"/>
      <c r="BC2188" s="154"/>
      <c r="BD2188" s="154"/>
      <c r="BE2188" s="154"/>
      <c r="BF2188" s="154"/>
      <c r="BG2188" s="154"/>
      <c r="BH2188" s="154"/>
      <c r="BI2188" s="154"/>
      <c r="BJ2188" s="154"/>
      <c r="BK2188" s="154"/>
      <c r="BL2188" s="154"/>
      <c r="BM2188" s="154"/>
      <c r="BN2188" s="154"/>
      <c r="BO2188" s="154"/>
      <c r="BP2188" s="154"/>
      <c r="BQ2188" s="154"/>
      <c r="BR2188" s="154"/>
      <c r="BS2188" s="154"/>
      <c r="BT2188" s="154"/>
      <c r="BU2188" s="154"/>
      <c r="BV2188" s="154"/>
      <c r="BW2188" s="154"/>
      <c r="BX2188" s="154"/>
      <c r="BY2188" s="154"/>
      <c r="BZ2188" s="154"/>
      <c r="CA2188" s="154"/>
      <c r="CB2188" s="154"/>
      <c r="CC2188" s="154"/>
      <c r="CD2188" s="154"/>
      <c r="CE2188" s="154"/>
      <c r="CF2188" s="154"/>
      <c r="CG2188" s="154"/>
      <c r="CH2188" s="154"/>
      <c r="CI2188" s="154"/>
      <c r="CJ2188" s="154"/>
      <c r="CK2188" s="154"/>
      <c r="CL2188" s="154"/>
      <c r="CM2188" s="154"/>
      <c r="CN2188" s="154"/>
      <c r="CO2188" s="154"/>
      <c r="CP2188" s="154"/>
      <c r="CQ2188" s="154"/>
      <c r="CR2188" s="154"/>
      <c r="CS2188" s="154"/>
      <c r="CT2188" s="154"/>
      <c r="CU2188" s="154"/>
      <c r="CV2188" s="154"/>
      <c r="CW2188" s="154"/>
      <c r="CX2188" s="154"/>
      <c r="CY2188" s="154"/>
      <c r="CZ2188" s="154"/>
      <c r="DA2188" s="154"/>
      <c r="DB2188" s="154"/>
      <c r="DC2188" s="154"/>
      <c r="DD2188" s="154"/>
      <c r="DE2188" s="154"/>
      <c r="DF2188" s="154"/>
      <c r="DG2188" s="154"/>
      <c r="DH2188" s="154"/>
      <c r="DI2188" s="154"/>
      <c r="DJ2188" s="154"/>
      <c r="DK2188" s="154"/>
      <c r="DL2188" s="154"/>
      <c r="DM2188" s="154"/>
      <c r="DN2188" s="154"/>
      <c r="DO2188" s="154"/>
      <c r="DP2188" s="154"/>
      <c r="DQ2188" s="154"/>
      <c r="DR2188" s="154"/>
      <c r="DS2188" s="154"/>
      <c r="DT2188" s="154"/>
      <c r="DU2188" s="154"/>
      <c r="DV2188" s="154"/>
      <c r="DW2188" s="154"/>
      <c r="DX2188" s="154"/>
      <c r="DY2188" s="154"/>
      <c r="DZ2188" s="154"/>
      <c r="EA2188" s="154"/>
      <c r="EB2188" s="154"/>
      <c r="EC2188" s="154"/>
      <c r="ED2188" s="154"/>
      <c r="EE2188" s="154"/>
      <c r="EF2188" s="154"/>
      <c r="EG2188" s="154"/>
      <c r="EH2188" s="154"/>
      <c r="EI2188" s="154"/>
      <c r="EJ2188" s="154"/>
      <c r="EK2188" s="154"/>
      <c r="EL2188" s="154"/>
      <c r="EM2188" s="154"/>
      <c r="EN2188" s="154"/>
      <c r="EO2188" s="154"/>
      <c r="EP2188" s="154"/>
      <c r="EQ2188" s="154"/>
      <c r="ER2188" s="154"/>
      <c r="ES2188" s="154"/>
      <c r="ET2188" s="154"/>
      <c r="EU2188" s="154"/>
      <c r="EV2188" s="154"/>
    </row>
    <row r="2189" spans="32:152" ht="12.75">
      <c r="AF2189" s="154"/>
      <c r="AG2189" s="154"/>
      <c r="AH2189" s="154"/>
      <c r="AI2189" s="154"/>
      <c r="AJ2189" s="154"/>
      <c r="AK2189" s="154"/>
      <c r="AL2189" s="154"/>
      <c r="AM2189" s="154"/>
      <c r="AN2189" s="154"/>
      <c r="AO2189" s="154"/>
      <c r="AP2189" s="154"/>
      <c r="AQ2189" s="154"/>
      <c r="AR2189" s="154"/>
      <c r="AS2189" s="154"/>
      <c r="AT2189" s="154"/>
      <c r="AU2189" s="154"/>
      <c r="AV2189" s="154"/>
      <c r="AW2189" s="154"/>
      <c r="AX2189" s="154"/>
      <c r="AY2189" s="154"/>
      <c r="AZ2189" s="154"/>
      <c r="BA2189" s="154"/>
      <c r="BB2189" s="154"/>
      <c r="BC2189" s="154"/>
      <c r="BD2189" s="154"/>
      <c r="BE2189" s="154"/>
      <c r="BF2189" s="154"/>
      <c r="BG2189" s="154"/>
      <c r="BH2189" s="154"/>
      <c r="BI2189" s="154"/>
      <c r="BJ2189" s="154"/>
      <c r="BK2189" s="154"/>
      <c r="BL2189" s="154"/>
      <c r="BM2189" s="154"/>
      <c r="BN2189" s="154"/>
      <c r="BO2189" s="154"/>
      <c r="BP2189" s="154"/>
      <c r="BQ2189" s="154"/>
      <c r="BR2189" s="154"/>
      <c r="BS2189" s="154"/>
      <c r="BT2189" s="154"/>
      <c r="BU2189" s="154"/>
      <c r="BV2189" s="154"/>
      <c r="BW2189" s="154"/>
      <c r="BX2189" s="154"/>
      <c r="BY2189" s="154"/>
      <c r="BZ2189" s="154"/>
      <c r="CA2189" s="154"/>
      <c r="CB2189" s="154"/>
      <c r="CC2189" s="154"/>
      <c r="CD2189" s="154"/>
      <c r="CE2189" s="154"/>
      <c r="CF2189" s="154"/>
      <c r="CG2189" s="154"/>
      <c r="CH2189" s="154"/>
      <c r="CI2189" s="154"/>
      <c r="CJ2189" s="154"/>
      <c r="CK2189" s="154"/>
      <c r="CL2189" s="154"/>
      <c r="CM2189" s="154"/>
      <c r="CN2189" s="154"/>
      <c r="CO2189" s="154"/>
      <c r="CP2189" s="154"/>
      <c r="CQ2189" s="154"/>
      <c r="CR2189" s="154"/>
      <c r="CS2189" s="154"/>
      <c r="CT2189" s="154"/>
      <c r="CU2189" s="154"/>
      <c r="CV2189" s="154"/>
      <c r="CW2189" s="154"/>
      <c r="CX2189" s="154"/>
      <c r="CY2189" s="154"/>
      <c r="CZ2189" s="154"/>
      <c r="DA2189" s="154"/>
      <c r="DB2189" s="154"/>
      <c r="DC2189" s="154"/>
      <c r="DD2189" s="154"/>
      <c r="DE2189" s="154"/>
      <c r="DF2189" s="154"/>
      <c r="DG2189" s="154"/>
      <c r="DH2189" s="154"/>
      <c r="DI2189" s="154"/>
      <c r="DJ2189" s="154"/>
      <c r="DK2189" s="154"/>
      <c r="DL2189" s="154"/>
      <c r="DM2189" s="154"/>
      <c r="DN2189" s="154"/>
      <c r="DO2189" s="154"/>
      <c r="DP2189" s="154"/>
      <c r="DQ2189" s="154"/>
      <c r="DR2189" s="154"/>
      <c r="DS2189" s="154"/>
      <c r="DT2189" s="154"/>
      <c r="DU2189" s="154"/>
      <c r="DV2189" s="154"/>
      <c r="DW2189" s="154"/>
      <c r="DX2189" s="154"/>
      <c r="DY2189" s="154"/>
      <c r="DZ2189" s="154"/>
      <c r="EA2189" s="154"/>
      <c r="EB2189" s="154"/>
      <c r="EC2189" s="154"/>
      <c r="ED2189" s="154"/>
      <c r="EE2189" s="154"/>
      <c r="EF2189" s="154"/>
      <c r="EG2189" s="154"/>
      <c r="EH2189" s="154"/>
      <c r="EI2189" s="154"/>
      <c r="EJ2189" s="154"/>
      <c r="EK2189" s="154"/>
      <c r="EL2189" s="154"/>
      <c r="EM2189" s="154"/>
      <c r="EN2189" s="154"/>
      <c r="EO2189" s="154"/>
      <c r="EP2189" s="154"/>
      <c r="EQ2189" s="154"/>
      <c r="ER2189" s="154"/>
      <c r="ES2189" s="154"/>
      <c r="ET2189" s="154"/>
      <c r="EU2189" s="154"/>
      <c r="EV2189" s="154"/>
    </row>
    <row r="2190" spans="32:152" ht="12.75">
      <c r="AF2190" s="154"/>
      <c r="AG2190" s="154"/>
      <c r="AH2190" s="154"/>
      <c r="AI2190" s="154"/>
      <c r="AJ2190" s="154"/>
      <c r="AK2190" s="154"/>
      <c r="AL2190" s="154"/>
      <c r="AM2190" s="154"/>
      <c r="AN2190" s="154"/>
      <c r="AO2190" s="154"/>
      <c r="AP2190" s="154"/>
      <c r="AQ2190" s="154"/>
      <c r="AR2190" s="154"/>
      <c r="AS2190" s="154"/>
      <c r="AT2190" s="154"/>
      <c r="AU2190" s="154"/>
      <c r="AV2190" s="154"/>
      <c r="AW2190" s="154"/>
      <c r="AX2190" s="154"/>
      <c r="AY2190" s="154"/>
      <c r="AZ2190" s="154"/>
      <c r="BA2190" s="154"/>
      <c r="BB2190" s="154"/>
      <c r="BC2190" s="154"/>
      <c r="BD2190" s="154"/>
      <c r="BE2190" s="154"/>
      <c r="BF2190" s="154"/>
      <c r="BG2190" s="154"/>
      <c r="BH2190" s="154"/>
      <c r="BI2190" s="154"/>
      <c r="BJ2190" s="154"/>
      <c r="BK2190" s="154"/>
      <c r="BL2190" s="154"/>
      <c r="BM2190" s="154"/>
      <c r="BN2190" s="154"/>
      <c r="BO2190" s="154"/>
      <c r="BP2190" s="154"/>
      <c r="BQ2190" s="154"/>
      <c r="BR2190" s="154"/>
      <c r="BS2190" s="154"/>
      <c r="BT2190" s="154"/>
      <c r="BU2190" s="154"/>
      <c r="BV2190" s="154"/>
      <c r="BW2190" s="154"/>
      <c r="BX2190" s="154"/>
      <c r="BY2190" s="154"/>
      <c r="BZ2190" s="154"/>
      <c r="CA2190" s="154"/>
      <c r="CB2190" s="154"/>
      <c r="CC2190" s="154"/>
      <c r="CD2190" s="154"/>
      <c r="CE2190" s="154"/>
      <c r="CF2190" s="154"/>
      <c r="CG2190" s="154"/>
      <c r="CH2190" s="154"/>
      <c r="CI2190" s="154"/>
      <c r="CJ2190" s="154"/>
      <c r="CK2190" s="154"/>
      <c r="CL2190" s="154"/>
      <c r="CM2190" s="154"/>
      <c r="CN2190" s="154"/>
      <c r="CO2190" s="154"/>
      <c r="CP2190" s="154"/>
      <c r="CQ2190" s="154"/>
      <c r="CR2190" s="154"/>
      <c r="CS2190" s="154"/>
      <c r="CT2190" s="154"/>
      <c r="CU2190" s="154"/>
      <c r="CV2190" s="154"/>
      <c r="CW2190" s="154"/>
      <c r="CX2190" s="154"/>
      <c r="CY2190" s="154"/>
      <c r="CZ2190" s="154"/>
      <c r="DA2190" s="154"/>
      <c r="DB2190" s="154"/>
      <c r="DC2190" s="154"/>
      <c r="DD2190" s="154"/>
      <c r="DE2190" s="154"/>
      <c r="DF2190" s="154"/>
      <c r="DG2190" s="154"/>
      <c r="DH2190" s="154"/>
      <c r="DI2190" s="154"/>
      <c r="DJ2190" s="154"/>
      <c r="DK2190" s="154"/>
      <c r="DL2190" s="154"/>
      <c r="DM2190" s="154"/>
      <c r="DN2190" s="154"/>
      <c r="DO2190" s="154"/>
      <c r="DP2190" s="154"/>
      <c r="DQ2190" s="154"/>
      <c r="DR2190" s="154"/>
      <c r="DS2190" s="154"/>
      <c r="DT2190" s="154"/>
      <c r="DU2190" s="154"/>
      <c r="DV2190" s="154"/>
      <c r="DW2190" s="154"/>
      <c r="DX2190" s="154"/>
      <c r="DY2190" s="154"/>
      <c r="DZ2190" s="154"/>
      <c r="EA2190" s="154"/>
      <c r="EB2190" s="154"/>
      <c r="EC2190" s="154"/>
      <c r="ED2190" s="154"/>
      <c r="EE2190" s="154"/>
      <c r="EF2190" s="154"/>
      <c r="EG2190" s="154"/>
      <c r="EH2190" s="154"/>
      <c r="EI2190" s="154"/>
      <c r="EJ2190" s="154"/>
      <c r="EK2190" s="154"/>
      <c r="EL2190" s="154"/>
      <c r="EM2190" s="154"/>
      <c r="EN2190" s="154"/>
      <c r="EO2190" s="154"/>
      <c r="EP2190" s="154"/>
      <c r="EQ2190" s="154"/>
      <c r="ER2190" s="154"/>
      <c r="ES2190" s="154"/>
      <c r="ET2190" s="154"/>
      <c r="EU2190" s="154"/>
      <c r="EV2190" s="154"/>
    </row>
    <row r="2191" spans="32:152" ht="12.75">
      <c r="AF2191" s="154"/>
      <c r="AG2191" s="154"/>
      <c r="AH2191" s="154"/>
      <c r="AI2191" s="154"/>
      <c r="AJ2191" s="154"/>
      <c r="AK2191" s="154"/>
      <c r="AL2191" s="154"/>
      <c r="AM2191" s="154"/>
      <c r="AN2191" s="154"/>
      <c r="AO2191" s="154"/>
      <c r="AP2191" s="154"/>
      <c r="AQ2191" s="154"/>
      <c r="AR2191" s="154"/>
      <c r="AS2191" s="154"/>
      <c r="AT2191" s="154"/>
      <c r="AU2191" s="154"/>
      <c r="AV2191" s="154"/>
      <c r="AW2191" s="154"/>
      <c r="AX2191" s="154"/>
      <c r="AY2191" s="154"/>
      <c r="AZ2191" s="154"/>
      <c r="BA2191" s="154"/>
      <c r="BB2191" s="154"/>
      <c r="BC2191" s="154"/>
      <c r="BD2191" s="154"/>
      <c r="BE2191" s="154"/>
      <c r="BF2191" s="154"/>
      <c r="BG2191" s="154"/>
      <c r="BH2191" s="154"/>
      <c r="BI2191" s="154"/>
      <c r="BJ2191" s="154"/>
      <c r="BK2191" s="154"/>
      <c r="BL2191" s="154"/>
      <c r="BM2191" s="154"/>
      <c r="BN2191" s="154"/>
      <c r="BO2191" s="154"/>
      <c r="BP2191" s="154"/>
      <c r="BQ2191" s="154"/>
      <c r="BR2191" s="154"/>
      <c r="BS2191" s="154"/>
      <c r="BT2191" s="154"/>
      <c r="BU2191" s="154"/>
      <c r="BV2191" s="154"/>
      <c r="BW2191" s="154"/>
      <c r="BX2191" s="154"/>
      <c r="BY2191" s="154"/>
      <c r="BZ2191" s="154"/>
      <c r="CA2191" s="154"/>
      <c r="CB2191" s="154"/>
      <c r="CC2191" s="154"/>
      <c r="CD2191" s="154"/>
      <c r="CE2191" s="154"/>
      <c r="CF2191" s="154"/>
      <c r="CG2191" s="154"/>
      <c r="CH2191" s="154"/>
      <c r="CI2191" s="154"/>
      <c r="CJ2191" s="154"/>
      <c r="CK2191" s="154"/>
      <c r="CL2191" s="154"/>
      <c r="CM2191" s="154"/>
      <c r="CN2191" s="154"/>
      <c r="CO2191" s="154"/>
      <c r="CP2191" s="154"/>
      <c r="CQ2191" s="154"/>
      <c r="CR2191" s="154"/>
      <c r="CS2191" s="154"/>
      <c r="CT2191" s="154"/>
      <c r="CU2191" s="154"/>
      <c r="CV2191" s="154"/>
      <c r="CW2191" s="154"/>
      <c r="CX2191" s="154"/>
      <c r="CY2191" s="154"/>
      <c r="CZ2191" s="154"/>
      <c r="DA2191" s="154"/>
      <c r="DB2191" s="154"/>
      <c r="DC2191" s="154"/>
      <c r="DD2191" s="154"/>
      <c r="DE2191" s="154"/>
      <c r="DF2191" s="154"/>
      <c r="DG2191" s="154"/>
      <c r="DH2191" s="154"/>
      <c r="DI2191" s="154"/>
      <c r="DJ2191" s="154"/>
      <c r="DK2191" s="154"/>
      <c r="DL2191" s="154"/>
      <c r="DM2191" s="154"/>
      <c r="DN2191" s="154"/>
      <c r="DO2191" s="154"/>
      <c r="DP2191" s="154"/>
      <c r="DQ2191" s="154"/>
      <c r="DR2191" s="154"/>
      <c r="DS2191" s="154"/>
      <c r="DT2191" s="154"/>
      <c r="DU2191" s="154"/>
      <c r="DV2191" s="154"/>
      <c r="DW2191" s="154"/>
      <c r="DX2191" s="154"/>
      <c r="DY2191" s="154"/>
      <c r="DZ2191" s="154"/>
      <c r="EA2191" s="154"/>
      <c r="EB2191" s="154"/>
      <c r="EC2191" s="154"/>
      <c r="ED2191" s="154"/>
      <c r="EE2191" s="154"/>
      <c r="EF2191" s="154"/>
      <c r="EG2191" s="154"/>
      <c r="EH2191" s="154"/>
      <c r="EI2191" s="154"/>
      <c r="EJ2191" s="154"/>
      <c r="EK2191" s="154"/>
      <c r="EL2191" s="154"/>
      <c r="EM2191" s="154"/>
      <c r="EN2191" s="154"/>
      <c r="EO2191" s="154"/>
      <c r="EP2191" s="154"/>
      <c r="EQ2191" s="154"/>
      <c r="ER2191" s="154"/>
      <c r="ES2191" s="154"/>
      <c r="ET2191" s="154"/>
      <c r="EU2191" s="154"/>
      <c r="EV2191" s="154"/>
    </row>
    <row r="2192" spans="32:152" ht="12.75">
      <c r="AF2192" s="154"/>
      <c r="AG2192" s="154"/>
      <c r="AH2192" s="154"/>
      <c r="AI2192" s="154"/>
      <c r="AJ2192" s="154"/>
      <c r="AK2192" s="154"/>
      <c r="AL2192" s="154"/>
      <c r="AM2192" s="154"/>
      <c r="AN2192" s="154"/>
      <c r="AO2192" s="154"/>
      <c r="AP2192" s="154"/>
      <c r="AQ2192" s="154"/>
      <c r="AR2192" s="154"/>
      <c r="AS2192" s="154"/>
      <c r="AT2192" s="154"/>
      <c r="AU2192" s="154"/>
      <c r="AV2192" s="154"/>
      <c r="AW2192" s="154"/>
      <c r="AX2192" s="154"/>
      <c r="AY2192" s="154"/>
      <c r="AZ2192" s="154"/>
      <c r="BA2192" s="154"/>
      <c r="BB2192" s="154"/>
      <c r="BC2192" s="154"/>
      <c r="BD2192" s="154"/>
      <c r="BE2192" s="154"/>
      <c r="BF2192" s="154"/>
      <c r="BG2192" s="154"/>
      <c r="BH2192" s="154"/>
      <c r="BI2192" s="154"/>
      <c r="BJ2192" s="154"/>
      <c r="BK2192" s="154"/>
      <c r="BL2192" s="154"/>
      <c r="BM2192" s="154"/>
      <c r="BN2192" s="154"/>
      <c r="BO2192" s="154"/>
      <c r="BP2192" s="154"/>
      <c r="BQ2192" s="154"/>
      <c r="BR2192" s="154"/>
      <c r="BS2192" s="154"/>
      <c r="BT2192" s="154"/>
      <c r="BU2192" s="154"/>
      <c r="BV2192" s="154"/>
      <c r="BW2192" s="154"/>
      <c r="BX2192" s="154"/>
      <c r="BY2192" s="154"/>
      <c r="BZ2192" s="154"/>
      <c r="CA2192" s="154"/>
      <c r="CB2192" s="154"/>
      <c r="CC2192" s="154"/>
      <c r="CD2192" s="154"/>
      <c r="CE2192" s="154"/>
      <c r="CF2192" s="154"/>
      <c r="CG2192" s="154"/>
      <c r="CH2192" s="154"/>
      <c r="CI2192" s="154"/>
      <c r="CJ2192" s="154"/>
      <c r="CK2192" s="154"/>
      <c r="CL2192" s="154"/>
      <c r="CM2192" s="154"/>
      <c r="CN2192" s="154"/>
      <c r="CO2192" s="154"/>
      <c r="CP2192" s="154"/>
      <c r="CQ2192" s="154"/>
      <c r="CR2192" s="154"/>
      <c r="CS2192" s="154"/>
      <c r="CT2192" s="154"/>
      <c r="CU2192" s="154"/>
      <c r="CV2192" s="154"/>
      <c r="CW2192" s="154"/>
      <c r="CX2192" s="154"/>
      <c r="CY2192" s="154"/>
      <c r="CZ2192" s="154"/>
      <c r="DA2192" s="154"/>
      <c r="DB2192" s="154"/>
      <c r="DC2192" s="154"/>
      <c r="DD2192" s="154"/>
      <c r="DE2192" s="154"/>
      <c r="DF2192" s="154"/>
      <c r="DG2192" s="154"/>
      <c r="DH2192" s="154"/>
      <c r="DI2192" s="154"/>
      <c r="DJ2192" s="154"/>
      <c r="DK2192" s="154"/>
      <c r="DL2192" s="154"/>
      <c r="DM2192" s="154"/>
      <c r="DN2192" s="154"/>
      <c r="DO2192" s="154"/>
      <c r="DP2192" s="154"/>
      <c r="DQ2192" s="154"/>
      <c r="DR2192" s="154"/>
      <c r="DS2192" s="154"/>
      <c r="DT2192" s="154"/>
      <c r="DU2192" s="154"/>
      <c r="DV2192" s="154"/>
      <c r="DW2192" s="154"/>
      <c r="DX2192" s="154"/>
      <c r="DY2192" s="154"/>
      <c r="DZ2192" s="154"/>
      <c r="EA2192" s="154"/>
      <c r="EB2192" s="154"/>
      <c r="EC2192" s="154"/>
      <c r="ED2192" s="154"/>
      <c r="EE2192" s="154"/>
      <c r="EF2192" s="154"/>
      <c r="EG2192" s="154"/>
      <c r="EH2192" s="154"/>
      <c r="EI2192" s="154"/>
      <c r="EJ2192" s="154"/>
      <c r="EK2192" s="154"/>
      <c r="EL2192" s="154"/>
      <c r="EM2192" s="154"/>
      <c r="EN2192" s="154"/>
      <c r="EO2192" s="154"/>
      <c r="EP2192" s="154"/>
      <c r="EQ2192" s="154"/>
      <c r="ER2192" s="154"/>
      <c r="ES2192" s="154"/>
      <c r="ET2192" s="154"/>
      <c r="EU2192" s="154"/>
      <c r="EV2192" s="154"/>
    </row>
    <row r="2193" spans="32:152" ht="12.75">
      <c r="AF2193" s="154"/>
      <c r="AG2193" s="154"/>
      <c r="AH2193" s="154"/>
      <c r="AI2193" s="154"/>
      <c r="AJ2193" s="154"/>
      <c r="AK2193" s="154"/>
      <c r="AL2193" s="154"/>
      <c r="AM2193" s="154"/>
      <c r="AN2193" s="154"/>
      <c r="AO2193" s="154"/>
      <c r="AP2193" s="154"/>
      <c r="AQ2193" s="154"/>
      <c r="AR2193" s="154"/>
      <c r="AS2193" s="154"/>
      <c r="AT2193" s="154"/>
      <c r="AU2193" s="154"/>
      <c r="AV2193" s="154"/>
      <c r="AW2193" s="154"/>
      <c r="AX2193" s="154"/>
      <c r="AY2193" s="154"/>
      <c r="AZ2193" s="154"/>
      <c r="BA2193" s="154"/>
      <c r="BB2193" s="154"/>
      <c r="BC2193" s="154"/>
      <c r="BD2193" s="154"/>
      <c r="BE2193" s="154"/>
      <c r="BF2193" s="154"/>
      <c r="BG2193" s="154"/>
      <c r="BH2193" s="154"/>
      <c r="BI2193" s="154"/>
      <c r="BJ2193" s="154"/>
      <c r="BK2193" s="154"/>
      <c r="BL2193" s="154"/>
      <c r="BM2193" s="154"/>
      <c r="BN2193" s="154"/>
      <c r="BO2193" s="154"/>
      <c r="BP2193" s="154"/>
      <c r="BQ2193" s="154"/>
      <c r="BR2193" s="154"/>
      <c r="BS2193" s="154"/>
      <c r="BT2193" s="154"/>
      <c r="BU2193" s="154"/>
      <c r="BV2193" s="154"/>
      <c r="BW2193" s="154"/>
      <c r="BX2193" s="154"/>
      <c r="BY2193" s="154"/>
      <c r="BZ2193" s="154"/>
      <c r="CA2193" s="154"/>
      <c r="CB2193" s="154"/>
      <c r="CC2193" s="154"/>
      <c r="CD2193" s="154"/>
      <c r="CE2193" s="154"/>
      <c r="CF2193" s="154"/>
      <c r="CG2193" s="154"/>
      <c r="CH2193" s="154"/>
      <c r="CI2193" s="154"/>
      <c r="CJ2193" s="154"/>
      <c r="CK2193" s="154"/>
      <c r="CL2193" s="154"/>
      <c r="CM2193" s="154"/>
      <c r="CN2193" s="154"/>
      <c r="CO2193" s="154"/>
      <c r="CP2193" s="154"/>
      <c r="CQ2193" s="154"/>
      <c r="CR2193" s="154"/>
      <c r="CS2193" s="154"/>
      <c r="CT2193" s="154"/>
      <c r="CU2193" s="154"/>
      <c r="CV2193" s="154"/>
      <c r="CW2193" s="154"/>
      <c r="CX2193" s="154"/>
      <c r="CY2193" s="154"/>
      <c r="CZ2193" s="154"/>
      <c r="DA2193" s="154"/>
      <c r="DB2193" s="154"/>
      <c r="DC2193" s="154"/>
      <c r="DD2193" s="154"/>
      <c r="DE2193" s="154"/>
      <c r="DF2193" s="154"/>
      <c r="DG2193" s="154"/>
      <c r="DH2193" s="154"/>
      <c r="DI2193" s="154"/>
      <c r="DJ2193" s="154"/>
      <c r="DK2193" s="154"/>
      <c r="DL2193" s="154"/>
      <c r="DM2193" s="154"/>
      <c r="DN2193" s="154"/>
      <c r="DO2193" s="154"/>
      <c r="DP2193" s="154"/>
      <c r="DQ2193" s="154"/>
      <c r="DR2193" s="154"/>
      <c r="DS2193" s="154"/>
      <c r="DT2193" s="154"/>
      <c r="DU2193" s="154"/>
      <c r="DV2193" s="154"/>
      <c r="DW2193" s="154"/>
      <c r="DX2193" s="154"/>
      <c r="DY2193" s="154"/>
      <c r="DZ2193" s="154"/>
      <c r="EA2193" s="154"/>
      <c r="EB2193" s="154"/>
      <c r="EC2193" s="154"/>
      <c r="ED2193" s="154"/>
      <c r="EE2193" s="154"/>
      <c r="EF2193" s="154"/>
      <c r="EG2193" s="154"/>
      <c r="EH2193" s="154"/>
      <c r="EI2193" s="154"/>
      <c r="EJ2193" s="154"/>
      <c r="EK2193" s="154"/>
      <c r="EL2193" s="154"/>
      <c r="EM2193" s="154"/>
      <c r="EN2193" s="154"/>
      <c r="EO2193" s="154"/>
      <c r="EP2193" s="154"/>
      <c r="EQ2193" s="154"/>
      <c r="ER2193" s="154"/>
      <c r="ES2193" s="154"/>
      <c r="ET2193" s="154"/>
      <c r="EU2193" s="154"/>
      <c r="EV2193" s="154"/>
    </row>
    <row r="2194" spans="32:152" ht="12.75">
      <c r="AF2194" s="154"/>
      <c r="AG2194" s="154"/>
      <c r="AH2194" s="154"/>
      <c r="AI2194" s="154"/>
      <c r="AJ2194" s="154"/>
      <c r="AK2194" s="154"/>
      <c r="AL2194" s="154"/>
      <c r="AM2194" s="154"/>
      <c r="AN2194" s="154"/>
      <c r="AO2194" s="154"/>
      <c r="AP2194" s="154"/>
      <c r="AQ2194" s="154"/>
      <c r="AR2194" s="154"/>
      <c r="AS2194" s="154"/>
      <c r="AT2194" s="154"/>
      <c r="AU2194" s="154"/>
      <c r="AV2194" s="154"/>
      <c r="AW2194" s="154"/>
      <c r="AX2194" s="154"/>
      <c r="AY2194" s="154"/>
      <c r="AZ2194" s="154"/>
      <c r="BA2194" s="154"/>
      <c r="BB2194" s="154"/>
      <c r="BC2194" s="154"/>
      <c r="BD2194" s="154"/>
      <c r="BE2194" s="154"/>
      <c r="BF2194" s="154"/>
      <c r="BG2194" s="154"/>
      <c r="BH2194" s="154"/>
      <c r="BI2194" s="154"/>
      <c r="BJ2194" s="154"/>
      <c r="BK2194" s="154"/>
      <c r="BL2194" s="154"/>
      <c r="BM2194" s="154"/>
      <c r="BN2194" s="154"/>
      <c r="BO2194" s="154"/>
      <c r="BP2194" s="154"/>
      <c r="BQ2194" s="154"/>
      <c r="BR2194" s="154"/>
      <c r="BS2194" s="154"/>
      <c r="BT2194" s="154"/>
      <c r="BU2194" s="154"/>
      <c r="BV2194" s="154"/>
      <c r="BW2194" s="154"/>
      <c r="BX2194" s="154"/>
      <c r="BY2194" s="154"/>
      <c r="BZ2194" s="154"/>
      <c r="CA2194" s="154"/>
      <c r="CB2194" s="154"/>
      <c r="CC2194" s="154"/>
      <c r="CD2194" s="154"/>
      <c r="CE2194" s="154"/>
      <c r="CF2194" s="154"/>
      <c r="CG2194" s="154"/>
      <c r="CH2194" s="154"/>
      <c r="CI2194" s="154"/>
      <c r="CJ2194" s="154"/>
      <c r="CK2194" s="154"/>
      <c r="CL2194" s="154"/>
      <c r="CM2194" s="154"/>
      <c r="CN2194" s="154"/>
      <c r="CO2194" s="154"/>
      <c r="CP2194" s="154"/>
      <c r="CQ2194" s="154"/>
      <c r="CR2194" s="154"/>
      <c r="CS2194" s="154"/>
      <c r="CT2194" s="154"/>
      <c r="CU2194" s="154"/>
      <c r="CV2194" s="154"/>
      <c r="CW2194" s="154"/>
      <c r="CX2194" s="154"/>
      <c r="CY2194" s="154"/>
      <c r="CZ2194" s="154"/>
      <c r="DA2194" s="154"/>
      <c r="DB2194" s="154"/>
      <c r="DC2194" s="154"/>
      <c r="DD2194" s="154"/>
      <c r="DE2194" s="154"/>
      <c r="DF2194" s="154"/>
      <c r="DG2194" s="154"/>
      <c r="DH2194" s="154"/>
      <c r="DI2194" s="154"/>
      <c r="DJ2194" s="154"/>
      <c r="DK2194" s="154"/>
      <c r="DL2194" s="154"/>
      <c r="DM2194" s="154"/>
      <c r="DN2194" s="154"/>
      <c r="DO2194" s="154"/>
      <c r="DP2194" s="154"/>
      <c r="DQ2194" s="154"/>
      <c r="DR2194" s="154"/>
      <c r="DS2194" s="154"/>
      <c r="DT2194" s="154"/>
      <c r="DU2194" s="154"/>
      <c r="DV2194" s="154"/>
      <c r="DW2194" s="154"/>
      <c r="DX2194" s="154"/>
      <c r="DY2194" s="154"/>
      <c r="DZ2194" s="154"/>
      <c r="EA2194" s="154"/>
      <c r="EB2194" s="154"/>
      <c r="EC2194" s="154"/>
      <c r="ED2194" s="154"/>
      <c r="EE2194" s="154"/>
      <c r="EF2194" s="154"/>
      <c r="EG2194" s="154"/>
      <c r="EH2194" s="154"/>
      <c r="EI2194" s="154"/>
      <c r="EJ2194" s="154"/>
      <c r="EK2194" s="154"/>
      <c r="EL2194" s="154"/>
      <c r="EM2194" s="154"/>
      <c r="EN2194" s="154"/>
      <c r="EO2194" s="154"/>
      <c r="EP2194" s="154"/>
      <c r="EQ2194" s="154"/>
      <c r="ER2194" s="154"/>
      <c r="ES2194" s="154"/>
      <c r="ET2194" s="154"/>
      <c r="EU2194" s="154"/>
      <c r="EV2194" s="154"/>
    </row>
    <row r="2195" spans="32:152" ht="12.75">
      <c r="AF2195" s="154"/>
      <c r="AG2195" s="154"/>
      <c r="AH2195" s="154"/>
      <c r="AI2195" s="154"/>
      <c r="AJ2195" s="154"/>
      <c r="AK2195" s="154"/>
      <c r="AL2195" s="154"/>
      <c r="AM2195" s="154"/>
      <c r="AN2195" s="154"/>
      <c r="AO2195" s="154"/>
      <c r="AP2195" s="154"/>
      <c r="AQ2195" s="154"/>
      <c r="AR2195" s="154"/>
      <c r="AS2195" s="154"/>
      <c r="AT2195" s="154"/>
      <c r="AU2195" s="154"/>
      <c r="AV2195" s="154"/>
      <c r="AW2195" s="154"/>
      <c r="AX2195" s="154"/>
      <c r="AY2195" s="154"/>
      <c r="AZ2195" s="154"/>
      <c r="BA2195" s="154"/>
      <c r="BB2195" s="154"/>
      <c r="BC2195" s="154"/>
      <c r="BD2195" s="154"/>
      <c r="BE2195" s="154"/>
      <c r="BF2195" s="154"/>
      <c r="BG2195" s="154"/>
      <c r="BH2195" s="154"/>
      <c r="BI2195" s="154"/>
      <c r="BJ2195" s="154"/>
      <c r="BK2195" s="154"/>
      <c r="BL2195" s="154"/>
      <c r="BM2195" s="154"/>
      <c r="BN2195" s="154"/>
      <c r="BO2195" s="154"/>
      <c r="BP2195" s="154"/>
      <c r="BQ2195" s="154"/>
      <c r="BR2195" s="154"/>
      <c r="BS2195" s="154"/>
      <c r="BT2195" s="154"/>
      <c r="BU2195" s="154"/>
      <c r="BV2195" s="154"/>
      <c r="BW2195" s="154"/>
      <c r="BX2195" s="154"/>
      <c r="BY2195" s="154"/>
      <c r="BZ2195" s="154"/>
      <c r="CA2195" s="154"/>
      <c r="CB2195" s="154"/>
      <c r="CC2195" s="154"/>
      <c r="CD2195" s="154"/>
      <c r="CE2195" s="154"/>
      <c r="CF2195" s="154"/>
      <c r="CG2195" s="154"/>
      <c r="CH2195" s="154"/>
      <c r="CI2195" s="154"/>
      <c r="CJ2195" s="154"/>
      <c r="CK2195" s="154"/>
      <c r="CL2195" s="154"/>
      <c r="CM2195" s="154"/>
      <c r="CN2195" s="154"/>
      <c r="CO2195" s="154"/>
      <c r="CP2195" s="154"/>
      <c r="CQ2195" s="154"/>
      <c r="CR2195" s="154"/>
      <c r="CS2195" s="154"/>
      <c r="CT2195" s="154"/>
      <c r="CU2195" s="154"/>
      <c r="CV2195" s="154"/>
      <c r="CW2195" s="154"/>
      <c r="CX2195" s="154"/>
      <c r="CY2195" s="154"/>
      <c r="CZ2195" s="154"/>
      <c r="DA2195" s="154"/>
      <c r="DB2195" s="154"/>
      <c r="DC2195" s="154"/>
      <c r="DD2195" s="154"/>
      <c r="DE2195" s="154"/>
      <c r="DF2195" s="154"/>
      <c r="DG2195" s="154"/>
      <c r="DH2195" s="154"/>
      <c r="DI2195" s="154"/>
      <c r="DJ2195" s="154"/>
      <c r="DK2195" s="154"/>
      <c r="DL2195" s="154"/>
      <c r="DM2195" s="154"/>
      <c r="DN2195" s="154"/>
      <c r="DO2195" s="154"/>
      <c r="DP2195" s="154"/>
      <c r="DQ2195" s="154"/>
      <c r="DR2195" s="154"/>
      <c r="DS2195" s="154"/>
      <c r="DT2195" s="154"/>
      <c r="DU2195" s="154"/>
      <c r="DV2195" s="154"/>
      <c r="DW2195" s="154"/>
      <c r="DX2195" s="154"/>
      <c r="DY2195" s="154"/>
      <c r="DZ2195" s="154"/>
      <c r="EA2195" s="154"/>
      <c r="EB2195" s="154"/>
      <c r="EC2195" s="154"/>
      <c r="ED2195" s="154"/>
      <c r="EE2195" s="154"/>
      <c r="EF2195" s="154"/>
      <c r="EG2195" s="154"/>
      <c r="EH2195" s="154"/>
      <c r="EI2195" s="154"/>
      <c r="EJ2195" s="154"/>
      <c r="EK2195" s="154"/>
      <c r="EL2195" s="154"/>
      <c r="EM2195" s="154"/>
      <c r="EN2195" s="154"/>
      <c r="EO2195" s="154"/>
      <c r="EP2195" s="154"/>
      <c r="EQ2195" s="154"/>
      <c r="ER2195" s="154"/>
      <c r="ES2195" s="154"/>
      <c r="ET2195" s="154"/>
      <c r="EU2195" s="154"/>
      <c r="EV2195" s="154"/>
    </row>
    <row r="2196" spans="32:152" ht="12.75">
      <c r="AF2196" s="154"/>
      <c r="AG2196" s="154"/>
      <c r="AH2196" s="154"/>
      <c r="AI2196" s="154"/>
      <c r="AJ2196" s="154"/>
      <c r="AK2196" s="154"/>
      <c r="AL2196" s="154"/>
      <c r="AM2196" s="154"/>
      <c r="AN2196" s="154"/>
      <c r="AO2196" s="154"/>
      <c r="AP2196" s="154"/>
      <c r="AQ2196" s="154"/>
      <c r="AR2196" s="154"/>
      <c r="AS2196" s="154"/>
      <c r="AT2196" s="154"/>
      <c r="AU2196" s="154"/>
      <c r="AV2196" s="154"/>
      <c r="AW2196" s="154"/>
      <c r="AX2196" s="154"/>
      <c r="AY2196" s="154"/>
      <c r="AZ2196" s="154"/>
      <c r="BA2196" s="154"/>
      <c r="BB2196" s="154"/>
      <c r="BC2196" s="154"/>
      <c r="BD2196" s="154"/>
      <c r="BE2196" s="154"/>
      <c r="BF2196" s="154"/>
      <c r="BG2196" s="154"/>
      <c r="BH2196" s="154"/>
      <c r="BI2196" s="154"/>
      <c r="BJ2196" s="154"/>
      <c r="BK2196" s="154"/>
      <c r="BL2196" s="154"/>
      <c r="BM2196" s="154"/>
      <c r="BN2196" s="154"/>
      <c r="BO2196" s="154"/>
      <c r="BP2196" s="154"/>
      <c r="BQ2196" s="154"/>
      <c r="BR2196" s="154"/>
      <c r="BS2196" s="154"/>
      <c r="BT2196" s="154"/>
      <c r="BU2196" s="154"/>
      <c r="BV2196" s="154"/>
      <c r="BW2196" s="154"/>
      <c r="BX2196" s="154"/>
      <c r="BY2196" s="154"/>
      <c r="BZ2196" s="154"/>
      <c r="CA2196" s="154"/>
      <c r="CB2196" s="154"/>
      <c r="CC2196" s="154"/>
      <c r="CD2196" s="154"/>
      <c r="CE2196" s="154"/>
      <c r="CF2196" s="154"/>
      <c r="CG2196" s="154"/>
      <c r="CH2196" s="154"/>
      <c r="CI2196" s="154"/>
      <c r="CJ2196" s="154"/>
      <c r="CK2196" s="154"/>
      <c r="CL2196" s="154"/>
      <c r="CM2196" s="154"/>
      <c r="CN2196" s="154"/>
      <c r="CO2196" s="154"/>
      <c r="CP2196" s="154"/>
      <c r="CQ2196" s="154"/>
      <c r="CR2196" s="154"/>
      <c r="CS2196" s="154"/>
      <c r="CT2196" s="154"/>
      <c r="CU2196" s="154"/>
      <c r="CV2196" s="154"/>
      <c r="CW2196" s="154"/>
      <c r="CX2196" s="154"/>
      <c r="CY2196" s="154"/>
      <c r="CZ2196" s="154"/>
      <c r="DA2196" s="154"/>
      <c r="DB2196" s="154"/>
      <c r="DC2196" s="154"/>
      <c r="DD2196" s="154"/>
      <c r="DE2196" s="154"/>
      <c r="DF2196" s="154"/>
      <c r="DG2196" s="154"/>
      <c r="DH2196" s="154"/>
      <c r="DI2196" s="154"/>
      <c r="DJ2196" s="154"/>
      <c r="DK2196" s="154"/>
      <c r="DL2196" s="154"/>
      <c r="DM2196" s="154"/>
      <c r="DN2196" s="154"/>
      <c r="DO2196" s="154"/>
      <c r="DP2196" s="154"/>
      <c r="DQ2196" s="154"/>
      <c r="DR2196" s="154"/>
      <c r="DS2196" s="154"/>
      <c r="DT2196" s="154"/>
      <c r="DU2196" s="154"/>
      <c r="DV2196" s="154"/>
      <c r="DW2196" s="154"/>
      <c r="DX2196" s="154"/>
      <c r="DY2196" s="154"/>
      <c r="DZ2196" s="154"/>
      <c r="EA2196" s="154"/>
      <c r="EB2196" s="154"/>
      <c r="EC2196" s="154"/>
      <c r="ED2196" s="154"/>
      <c r="EE2196" s="154"/>
      <c r="EF2196" s="154"/>
      <c r="EG2196" s="154"/>
      <c r="EH2196" s="154"/>
      <c r="EI2196" s="154"/>
      <c r="EJ2196" s="154"/>
      <c r="EK2196" s="154"/>
      <c r="EL2196" s="154"/>
      <c r="EM2196" s="154"/>
      <c r="EN2196" s="154"/>
      <c r="EO2196" s="154"/>
      <c r="EP2196" s="154"/>
      <c r="EQ2196" s="154"/>
      <c r="ER2196" s="154"/>
      <c r="ES2196" s="154"/>
      <c r="ET2196" s="154"/>
      <c r="EU2196" s="154"/>
      <c r="EV2196" s="154"/>
    </row>
    <row r="2197" spans="32:152" ht="12.75">
      <c r="AF2197" s="154"/>
      <c r="AG2197" s="154"/>
      <c r="AH2197" s="154"/>
      <c r="AI2197" s="154"/>
      <c r="AJ2197" s="154"/>
      <c r="AK2197" s="154"/>
      <c r="AL2197" s="154"/>
      <c r="AM2197" s="154"/>
      <c r="AN2197" s="154"/>
      <c r="AO2197" s="154"/>
      <c r="AP2197" s="154"/>
      <c r="AQ2197" s="154"/>
      <c r="AR2197" s="154"/>
      <c r="AS2197" s="154"/>
      <c r="AT2197" s="154"/>
      <c r="AU2197" s="154"/>
      <c r="AV2197" s="154"/>
      <c r="AW2197" s="154"/>
      <c r="AX2197" s="154"/>
      <c r="AY2197" s="154"/>
      <c r="AZ2197" s="154"/>
      <c r="BA2197" s="154"/>
      <c r="BB2197" s="154"/>
      <c r="BC2197" s="154"/>
      <c r="BD2197" s="154"/>
      <c r="BE2197" s="154"/>
      <c r="BF2197" s="154"/>
      <c r="BG2197" s="154"/>
      <c r="BH2197" s="154"/>
      <c r="BI2197" s="154"/>
      <c r="BJ2197" s="154"/>
      <c r="BK2197" s="154"/>
      <c r="BL2197" s="154"/>
      <c r="BM2197" s="154"/>
      <c r="BN2197" s="154"/>
      <c r="BO2197" s="154"/>
      <c r="BP2197" s="154"/>
      <c r="BQ2197" s="154"/>
      <c r="BR2197" s="154"/>
      <c r="BS2197" s="154"/>
      <c r="BT2197" s="154"/>
      <c r="BU2197" s="154"/>
      <c r="BV2197" s="154"/>
      <c r="BW2197" s="154"/>
      <c r="BX2197" s="154"/>
      <c r="BY2197" s="154"/>
      <c r="BZ2197" s="154"/>
      <c r="CA2197" s="154"/>
      <c r="CB2197" s="154"/>
      <c r="CC2197" s="154"/>
      <c r="CD2197" s="154"/>
      <c r="CE2197" s="154"/>
      <c r="CF2197" s="154"/>
      <c r="CG2197" s="154"/>
      <c r="CH2197" s="154"/>
      <c r="CI2197" s="154"/>
      <c r="CJ2197" s="154"/>
      <c r="CK2197" s="154"/>
      <c r="CL2197" s="154"/>
      <c r="CM2197" s="154"/>
      <c r="CN2197" s="154"/>
      <c r="CO2197" s="154"/>
      <c r="CP2197" s="154"/>
      <c r="CQ2197" s="154"/>
      <c r="CR2197" s="154"/>
      <c r="CS2197" s="154"/>
      <c r="CT2197" s="154"/>
      <c r="CU2197" s="154"/>
      <c r="CV2197" s="154"/>
      <c r="CW2197" s="154"/>
      <c r="CX2197" s="154"/>
      <c r="CY2197" s="154"/>
      <c r="CZ2197" s="154"/>
      <c r="DA2197" s="154"/>
      <c r="DB2197" s="154"/>
      <c r="DC2197" s="154"/>
      <c r="DD2197" s="154"/>
      <c r="DE2197" s="154"/>
      <c r="DF2197" s="154"/>
      <c r="DG2197" s="154"/>
      <c r="DH2197" s="154"/>
      <c r="DI2197" s="154"/>
      <c r="DJ2197" s="154"/>
      <c r="DK2197" s="154"/>
      <c r="DL2197" s="154"/>
      <c r="DM2197" s="154"/>
      <c r="DN2197" s="154"/>
      <c r="DO2197" s="154"/>
      <c r="DP2197" s="154"/>
      <c r="DQ2197" s="154"/>
      <c r="DR2197" s="154"/>
      <c r="DS2197" s="154"/>
      <c r="DT2197" s="154"/>
      <c r="DU2197" s="154"/>
      <c r="DV2197" s="154"/>
      <c r="DW2197" s="154"/>
      <c r="DX2197" s="154"/>
      <c r="DY2197" s="154"/>
      <c r="DZ2197" s="154"/>
      <c r="EA2197" s="154"/>
      <c r="EB2197" s="154"/>
      <c r="EC2197" s="154"/>
      <c r="ED2197" s="154"/>
      <c r="EE2197" s="154"/>
      <c r="EF2197" s="154"/>
      <c r="EG2197" s="154"/>
      <c r="EH2197" s="154"/>
      <c r="EI2197" s="154"/>
      <c r="EJ2197" s="154"/>
      <c r="EK2197" s="154"/>
      <c r="EL2197" s="154"/>
      <c r="EM2197" s="154"/>
      <c r="EN2197" s="154"/>
      <c r="EO2197" s="154"/>
      <c r="EP2197" s="154"/>
      <c r="EQ2197" s="154"/>
      <c r="ER2197" s="154"/>
      <c r="ES2197" s="154"/>
      <c r="ET2197" s="154"/>
      <c r="EU2197" s="154"/>
      <c r="EV2197" s="154"/>
    </row>
    <row r="2198" spans="32:152" ht="12.75">
      <c r="AF2198" s="154"/>
      <c r="AG2198" s="154"/>
      <c r="AH2198" s="154"/>
      <c r="AI2198" s="154"/>
      <c r="AJ2198" s="154"/>
      <c r="AK2198" s="154"/>
      <c r="AL2198" s="154"/>
      <c r="AM2198" s="154"/>
      <c r="AN2198" s="154"/>
      <c r="AO2198" s="154"/>
      <c r="AP2198" s="154"/>
      <c r="AQ2198" s="154"/>
      <c r="AR2198" s="154"/>
      <c r="AS2198" s="154"/>
      <c r="AT2198" s="154"/>
      <c r="AU2198" s="154"/>
      <c r="AV2198" s="154"/>
      <c r="AW2198" s="154"/>
      <c r="AX2198" s="154"/>
      <c r="AY2198" s="154"/>
      <c r="AZ2198" s="154"/>
      <c r="BA2198" s="154"/>
      <c r="BB2198" s="154"/>
      <c r="BC2198" s="154"/>
      <c r="BD2198" s="154"/>
      <c r="BE2198" s="154"/>
      <c r="BF2198" s="154"/>
      <c r="BG2198" s="154"/>
      <c r="BH2198" s="154"/>
      <c r="BI2198" s="154"/>
      <c r="BJ2198" s="154"/>
      <c r="BK2198" s="154"/>
      <c r="BL2198" s="154"/>
      <c r="BM2198" s="154"/>
      <c r="BN2198" s="154"/>
      <c r="BO2198" s="154"/>
      <c r="BP2198" s="154"/>
      <c r="BQ2198" s="154"/>
      <c r="BR2198" s="154"/>
      <c r="BS2198" s="154"/>
      <c r="BT2198" s="154"/>
      <c r="BU2198" s="154"/>
      <c r="BV2198" s="154"/>
      <c r="BW2198" s="154"/>
      <c r="BX2198" s="154"/>
      <c r="BY2198" s="154"/>
      <c r="BZ2198" s="154"/>
      <c r="CA2198" s="154"/>
      <c r="CB2198" s="154"/>
      <c r="CC2198" s="154"/>
      <c r="CD2198" s="154"/>
      <c r="CE2198" s="154"/>
      <c r="CF2198" s="154"/>
      <c r="CG2198" s="154"/>
      <c r="CH2198" s="154"/>
      <c r="CI2198" s="154"/>
      <c r="CJ2198" s="154"/>
      <c r="CK2198" s="154"/>
      <c r="CL2198" s="154"/>
      <c r="CM2198" s="154"/>
      <c r="CN2198" s="154"/>
      <c r="CO2198" s="154"/>
      <c r="CP2198" s="154"/>
      <c r="CQ2198" s="154"/>
      <c r="CR2198" s="154"/>
      <c r="CS2198" s="154"/>
      <c r="CT2198" s="154"/>
      <c r="CU2198" s="154"/>
      <c r="CV2198" s="154"/>
      <c r="CW2198" s="154"/>
      <c r="CX2198" s="154"/>
      <c r="CY2198" s="154"/>
      <c r="CZ2198" s="154"/>
      <c r="DA2198" s="154"/>
      <c r="DB2198" s="154"/>
      <c r="DC2198" s="154"/>
      <c r="DD2198" s="154"/>
      <c r="DE2198" s="154"/>
      <c r="DF2198" s="154"/>
      <c r="DG2198" s="154"/>
      <c r="DH2198" s="154"/>
      <c r="DI2198" s="154"/>
      <c r="DJ2198" s="154"/>
      <c r="DK2198" s="154"/>
      <c r="DL2198" s="154"/>
      <c r="DM2198" s="154"/>
      <c r="DN2198" s="154"/>
      <c r="DO2198" s="154"/>
      <c r="DP2198" s="154"/>
      <c r="DQ2198" s="154"/>
      <c r="DR2198" s="154"/>
      <c r="DS2198" s="154"/>
      <c r="DT2198" s="154"/>
      <c r="DU2198" s="154"/>
      <c r="DV2198" s="154"/>
      <c r="DW2198" s="154"/>
      <c r="DX2198" s="154"/>
      <c r="DY2198" s="154"/>
      <c r="DZ2198" s="154"/>
      <c r="EA2198" s="154"/>
      <c r="EB2198" s="154"/>
      <c r="EC2198" s="154"/>
      <c r="ED2198" s="154"/>
      <c r="EE2198" s="154"/>
      <c r="EF2198" s="154"/>
      <c r="EG2198" s="154"/>
      <c r="EH2198" s="154"/>
      <c r="EI2198" s="154"/>
      <c r="EJ2198" s="154"/>
      <c r="EK2198" s="154"/>
      <c r="EL2198" s="154"/>
      <c r="EM2198" s="154"/>
      <c r="EN2198" s="154"/>
      <c r="EO2198" s="154"/>
      <c r="EP2198" s="154"/>
      <c r="EQ2198" s="154"/>
      <c r="ER2198" s="154"/>
      <c r="ES2198" s="154"/>
      <c r="ET2198" s="154"/>
      <c r="EU2198" s="154"/>
      <c r="EV2198" s="154"/>
    </row>
    <row r="2199" spans="32:152" ht="12.75">
      <c r="AF2199" s="154"/>
      <c r="AG2199" s="154"/>
      <c r="AH2199" s="154"/>
      <c r="AI2199" s="154"/>
      <c r="AJ2199" s="154"/>
      <c r="AK2199" s="154"/>
      <c r="AL2199" s="154"/>
      <c r="AM2199" s="154"/>
      <c r="AN2199" s="154"/>
      <c r="AO2199" s="154"/>
      <c r="AP2199" s="154"/>
      <c r="AQ2199" s="154"/>
      <c r="AR2199" s="154"/>
      <c r="AS2199" s="154"/>
      <c r="AT2199" s="154"/>
      <c r="AU2199" s="154"/>
      <c r="AV2199" s="154"/>
      <c r="AW2199" s="154"/>
      <c r="AX2199" s="154"/>
      <c r="AY2199" s="154"/>
      <c r="AZ2199" s="154"/>
      <c r="BA2199" s="154"/>
      <c r="BB2199" s="154"/>
      <c r="BC2199" s="154"/>
      <c r="BD2199" s="154"/>
      <c r="BE2199" s="154"/>
      <c r="BF2199" s="154"/>
      <c r="BG2199" s="154"/>
      <c r="BH2199" s="154"/>
      <c r="BI2199" s="154"/>
      <c r="BJ2199" s="154"/>
      <c r="BK2199" s="154"/>
      <c r="BL2199" s="154"/>
      <c r="BM2199" s="154"/>
      <c r="BN2199" s="154"/>
      <c r="BO2199" s="154"/>
      <c r="BP2199" s="154"/>
      <c r="BQ2199" s="154"/>
      <c r="BR2199" s="154"/>
      <c r="BS2199" s="154"/>
      <c r="BT2199" s="154"/>
      <c r="BU2199" s="154"/>
      <c r="BV2199" s="154"/>
      <c r="BW2199" s="154"/>
      <c r="BX2199" s="154"/>
      <c r="BY2199" s="154"/>
      <c r="BZ2199" s="154"/>
      <c r="CA2199" s="154"/>
      <c r="CB2199" s="154"/>
      <c r="CC2199" s="154"/>
      <c r="CD2199" s="154"/>
      <c r="CE2199" s="154"/>
      <c r="CF2199" s="154"/>
      <c r="CG2199" s="154"/>
      <c r="CH2199" s="154"/>
      <c r="CI2199" s="154"/>
      <c r="CJ2199" s="154"/>
      <c r="CK2199" s="154"/>
      <c r="CL2199" s="154"/>
      <c r="CM2199" s="154"/>
      <c r="CN2199" s="154"/>
      <c r="CO2199" s="154"/>
      <c r="CP2199" s="154"/>
      <c r="CQ2199" s="154"/>
      <c r="CR2199" s="154"/>
      <c r="CS2199" s="154"/>
      <c r="CT2199" s="154"/>
      <c r="CU2199" s="154"/>
      <c r="CV2199" s="154"/>
      <c r="CW2199" s="154"/>
      <c r="CX2199" s="154"/>
      <c r="CY2199" s="154"/>
      <c r="CZ2199" s="154"/>
      <c r="DA2199" s="154"/>
      <c r="DB2199" s="154"/>
      <c r="DC2199" s="154"/>
      <c r="DD2199" s="154"/>
      <c r="DE2199" s="154"/>
      <c r="DF2199" s="154"/>
      <c r="DG2199" s="154"/>
      <c r="DH2199" s="154"/>
      <c r="DI2199" s="154"/>
      <c r="DJ2199" s="154"/>
      <c r="DK2199" s="154"/>
      <c r="DL2199" s="154"/>
      <c r="DM2199" s="154"/>
      <c r="DN2199" s="154"/>
      <c r="DO2199" s="154"/>
      <c r="DP2199" s="154"/>
      <c r="DQ2199" s="154"/>
      <c r="DR2199" s="154"/>
      <c r="DS2199" s="154"/>
      <c r="DT2199" s="154"/>
      <c r="DU2199" s="154"/>
      <c r="DV2199" s="154"/>
      <c r="DW2199" s="154"/>
      <c r="DX2199" s="154"/>
      <c r="DY2199" s="154"/>
      <c r="DZ2199" s="154"/>
      <c r="EA2199" s="154"/>
      <c r="EB2199" s="154"/>
      <c r="EC2199" s="154"/>
      <c r="ED2199" s="154"/>
      <c r="EE2199" s="154"/>
      <c r="EF2199" s="154"/>
      <c r="EG2199" s="154"/>
      <c r="EH2199" s="154"/>
      <c r="EI2199" s="154"/>
      <c r="EJ2199" s="154"/>
      <c r="EK2199" s="154"/>
      <c r="EL2199" s="154"/>
      <c r="EM2199" s="154"/>
      <c r="EN2199" s="154"/>
      <c r="EO2199" s="154"/>
      <c r="EP2199" s="154"/>
      <c r="EQ2199" s="154"/>
      <c r="ER2199" s="154"/>
      <c r="ES2199" s="154"/>
      <c r="ET2199" s="154"/>
      <c r="EU2199" s="154"/>
      <c r="EV2199" s="154"/>
    </row>
    <row r="2200" spans="32:152" ht="12.75">
      <c r="AF2200" s="154"/>
      <c r="AG2200" s="154"/>
      <c r="AH2200" s="154"/>
      <c r="AI2200" s="154"/>
      <c r="AJ2200" s="154"/>
      <c r="AK2200" s="154"/>
      <c r="AL2200" s="154"/>
      <c r="AM2200" s="154"/>
      <c r="AN2200" s="154"/>
      <c r="AO2200" s="154"/>
      <c r="AP2200" s="154"/>
      <c r="AQ2200" s="154"/>
      <c r="AR2200" s="154"/>
      <c r="AS2200" s="154"/>
      <c r="AT2200" s="154"/>
      <c r="AU2200" s="154"/>
      <c r="AV2200" s="154"/>
      <c r="AW2200" s="154"/>
      <c r="AX2200" s="154"/>
      <c r="AY2200" s="154"/>
      <c r="AZ2200" s="154"/>
      <c r="BA2200" s="154"/>
      <c r="BB2200" s="154"/>
      <c r="BC2200" s="154"/>
      <c r="BD2200" s="154"/>
      <c r="BE2200" s="154"/>
      <c r="BF2200" s="154"/>
      <c r="BG2200" s="154"/>
      <c r="BH2200" s="154"/>
      <c r="BI2200" s="154"/>
      <c r="BJ2200" s="154"/>
      <c r="BK2200" s="154"/>
      <c r="BL2200" s="154"/>
      <c r="BM2200" s="154"/>
      <c r="BN2200" s="154"/>
      <c r="BO2200" s="154"/>
      <c r="BP2200" s="154"/>
      <c r="BQ2200" s="154"/>
      <c r="BR2200" s="154"/>
      <c r="BS2200" s="154"/>
      <c r="BT2200" s="154"/>
      <c r="BU2200" s="154"/>
      <c r="BV2200" s="154"/>
      <c r="BW2200" s="154"/>
      <c r="BX2200" s="154"/>
      <c r="BY2200" s="154"/>
      <c r="BZ2200" s="154"/>
      <c r="CA2200" s="154"/>
      <c r="CB2200" s="154"/>
      <c r="CC2200" s="154"/>
      <c r="CD2200" s="154"/>
      <c r="CE2200" s="154"/>
      <c r="CF2200" s="154"/>
      <c r="CG2200" s="154"/>
      <c r="CH2200" s="154"/>
      <c r="CI2200" s="154"/>
      <c r="CJ2200" s="154"/>
      <c r="CK2200" s="154"/>
      <c r="CL2200" s="154"/>
      <c r="CM2200" s="154"/>
      <c r="CN2200" s="154"/>
      <c r="CO2200" s="154"/>
      <c r="CP2200" s="154"/>
      <c r="CQ2200" s="154"/>
      <c r="CR2200" s="154"/>
      <c r="CS2200" s="154"/>
      <c r="CT2200" s="154"/>
      <c r="CU2200" s="154"/>
      <c r="CV2200" s="154"/>
      <c r="CW2200" s="154"/>
      <c r="CX2200" s="154"/>
      <c r="CY2200" s="154"/>
      <c r="CZ2200" s="154"/>
      <c r="DA2200" s="154"/>
      <c r="DB2200" s="154"/>
      <c r="DC2200" s="154"/>
      <c r="DD2200" s="154"/>
      <c r="DE2200" s="154"/>
      <c r="DF2200" s="154"/>
      <c r="DG2200" s="154"/>
      <c r="DH2200" s="154"/>
      <c r="DI2200" s="154"/>
      <c r="DJ2200" s="154"/>
      <c r="DK2200" s="154"/>
      <c r="DL2200" s="154"/>
      <c r="DM2200" s="154"/>
      <c r="DN2200" s="154"/>
      <c r="DO2200" s="154"/>
      <c r="DP2200" s="154"/>
      <c r="DQ2200" s="154"/>
      <c r="DR2200" s="154"/>
      <c r="DS2200" s="154"/>
      <c r="DT2200" s="154"/>
      <c r="DU2200" s="154"/>
      <c r="DV2200" s="154"/>
      <c r="DW2200" s="154"/>
      <c r="DX2200" s="154"/>
      <c r="DY2200" s="154"/>
      <c r="DZ2200" s="154"/>
      <c r="EA2200" s="154"/>
      <c r="EB2200" s="154"/>
      <c r="EC2200" s="154"/>
      <c r="ED2200" s="154"/>
      <c r="EE2200" s="154"/>
      <c r="EF2200" s="154"/>
      <c r="EG2200" s="154"/>
      <c r="EH2200" s="154"/>
      <c r="EI2200" s="154"/>
      <c r="EJ2200" s="154"/>
      <c r="EK2200" s="154"/>
      <c r="EL2200" s="154"/>
      <c r="EM2200" s="154"/>
      <c r="EN2200" s="154"/>
      <c r="EO2200" s="154"/>
      <c r="EP2200" s="154"/>
      <c r="EQ2200" s="154"/>
      <c r="ER2200" s="154"/>
      <c r="ES2200" s="154"/>
      <c r="ET2200" s="154"/>
      <c r="EU2200" s="154"/>
      <c r="EV2200" s="154"/>
    </row>
    <row r="2201" spans="32:152" ht="12.75">
      <c r="AF2201" s="154"/>
      <c r="AG2201" s="154"/>
      <c r="AH2201" s="154"/>
      <c r="AI2201" s="154"/>
      <c r="AJ2201" s="154"/>
      <c r="AK2201" s="154"/>
      <c r="AL2201" s="154"/>
      <c r="AM2201" s="154"/>
      <c r="AN2201" s="154"/>
      <c r="AO2201" s="154"/>
      <c r="AP2201" s="154"/>
      <c r="AQ2201" s="154"/>
      <c r="AR2201" s="154"/>
      <c r="AS2201" s="154"/>
      <c r="AT2201" s="154"/>
      <c r="AU2201" s="154"/>
      <c r="AV2201" s="154"/>
      <c r="AW2201" s="154"/>
      <c r="AX2201" s="154"/>
      <c r="AY2201" s="154"/>
      <c r="AZ2201" s="154"/>
      <c r="BA2201" s="154"/>
      <c r="BB2201" s="154"/>
      <c r="BC2201" s="154"/>
      <c r="BD2201" s="154"/>
      <c r="BE2201" s="154"/>
      <c r="BF2201" s="154"/>
      <c r="BG2201" s="154"/>
      <c r="BH2201" s="154"/>
      <c r="BI2201" s="154"/>
      <c r="BJ2201" s="154"/>
      <c r="BK2201" s="154"/>
      <c r="BL2201" s="154"/>
      <c r="BM2201" s="154"/>
      <c r="BN2201" s="154"/>
      <c r="BO2201" s="154"/>
      <c r="BP2201" s="154"/>
      <c r="BQ2201" s="154"/>
      <c r="BR2201" s="154"/>
      <c r="BS2201" s="154"/>
      <c r="BT2201" s="154"/>
      <c r="BU2201" s="154"/>
      <c r="BV2201" s="154"/>
      <c r="BW2201" s="154"/>
      <c r="BX2201" s="154"/>
      <c r="BY2201" s="154"/>
      <c r="BZ2201" s="154"/>
      <c r="CA2201" s="154"/>
      <c r="CB2201" s="154"/>
      <c r="CC2201" s="154"/>
      <c r="CD2201" s="154"/>
      <c r="CE2201" s="154"/>
      <c r="CF2201" s="154"/>
      <c r="CG2201" s="154"/>
      <c r="CH2201" s="154"/>
      <c r="CI2201" s="154"/>
      <c r="CJ2201" s="154"/>
      <c r="CK2201" s="154"/>
      <c r="CL2201" s="154"/>
      <c r="CM2201" s="154"/>
      <c r="CN2201" s="154"/>
      <c r="CO2201" s="154"/>
      <c r="CP2201" s="154"/>
      <c r="CQ2201" s="154"/>
      <c r="CR2201" s="154"/>
      <c r="CS2201" s="154"/>
      <c r="CT2201" s="154"/>
      <c r="CU2201" s="154"/>
      <c r="CV2201" s="154"/>
      <c r="CW2201" s="154"/>
      <c r="CX2201" s="154"/>
      <c r="CY2201" s="154"/>
      <c r="CZ2201" s="154"/>
      <c r="DA2201" s="154"/>
      <c r="DB2201" s="154"/>
      <c r="DC2201" s="154"/>
      <c r="DD2201" s="154"/>
      <c r="DE2201" s="154"/>
      <c r="DF2201" s="154"/>
      <c r="DG2201" s="154"/>
      <c r="DH2201" s="154"/>
      <c r="DI2201" s="154"/>
      <c r="DJ2201" s="154"/>
      <c r="DK2201" s="154"/>
      <c r="DL2201" s="154"/>
      <c r="DM2201" s="154"/>
      <c r="DN2201" s="154"/>
      <c r="DO2201" s="154"/>
      <c r="DP2201" s="154"/>
      <c r="DQ2201" s="154"/>
      <c r="DR2201" s="154"/>
      <c r="DS2201" s="154"/>
      <c r="DT2201" s="154"/>
      <c r="DU2201" s="154"/>
      <c r="DV2201" s="154"/>
      <c r="DW2201" s="154"/>
      <c r="DX2201" s="154"/>
      <c r="DY2201" s="154"/>
      <c r="DZ2201" s="154"/>
      <c r="EA2201" s="154"/>
      <c r="EB2201" s="154"/>
      <c r="EC2201" s="154"/>
      <c r="ED2201" s="154"/>
      <c r="EE2201" s="154"/>
      <c r="EF2201" s="154"/>
      <c r="EG2201" s="154"/>
      <c r="EH2201" s="154"/>
      <c r="EI2201" s="154"/>
      <c r="EJ2201" s="154"/>
      <c r="EK2201" s="154"/>
      <c r="EL2201" s="154"/>
      <c r="EM2201" s="154"/>
      <c r="EN2201" s="154"/>
      <c r="EO2201" s="154"/>
      <c r="EP2201" s="154"/>
      <c r="EQ2201" s="154"/>
      <c r="ER2201" s="154"/>
      <c r="ES2201" s="154"/>
      <c r="ET2201" s="154"/>
      <c r="EU2201" s="154"/>
      <c r="EV2201" s="154"/>
    </row>
    <row r="2202" spans="32:152" ht="12.75">
      <c r="AF2202" s="154"/>
      <c r="AG2202" s="154"/>
      <c r="AH2202" s="154"/>
      <c r="AI2202" s="154"/>
      <c r="AJ2202" s="154"/>
      <c r="AK2202" s="154"/>
      <c r="AL2202" s="154"/>
      <c r="AM2202" s="154"/>
      <c r="AN2202" s="154"/>
      <c r="AO2202" s="154"/>
      <c r="AP2202" s="154"/>
      <c r="AQ2202" s="154"/>
      <c r="AR2202" s="154"/>
      <c r="AS2202" s="154"/>
      <c r="AT2202" s="154"/>
      <c r="AU2202" s="154"/>
      <c r="AV2202" s="154"/>
      <c r="AW2202" s="154"/>
      <c r="AX2202" s="154"/>
      <c r="AY2202" s="154"/>
      <c r="AZ2202" s="154"/>
      <c r="BA2202" s="154"/>
      <c r="BB2202" s="154"/>
      <c r="BC2202" s="154"/>
      <c r="BD2202" s="154"/>
      <c r="BE2202" s="154"/>
      <c r="BF2202" s="154"/>
      <c r="BG2202" s="154"/>
      <c r="BH2202" s="154"/>
      <c r="BI2202" s="154"/>
      <c r="BJ2202" s="154"/>
      <c r="BK2202" s="154"/>
      <c r="BL2202" s="154"/>
      <c r="BM2202" s="154"/>
      <c r="BN2202" s="154"/>
      <c r="BO2202" s="154"/>
      <c r="BP2202" s="154"/>
      <c r="BQ2202" s="154"/>
      <c r="BR2202" s="154"/>
      <c r="BS2202" s="154"/>
      <c r="BT2202" s="154"/>
      <c r="BU2202" s="154"/>
      <c r="BV2202" s="154"/>
      <c r="BW2202" s="154"/>
      <c r="BX2202" s="154"/>
      <c r="BY2202" s="154"/>
      <c r="BZ2202" s="154"/>
      <c r="CA2202" s="154"/>
      <c r="CB2202" s="154"/>
      <c r="CC2202" s="154"/>
      <c r="CD2202" s="154"/>
      <c r="CE2202" s="154"/>
      <c r="CF2202" s="154"/>
      <c r="CG2202" s="154"/>
      <c r="CH2202" s="154"/>
      <c r="CI2202" s="154"/>
      <c r="CJ2202" s="154"/>
      <c r="CK2202" s="154"/>
      <c r="CL2202" s="154"/>
      <c r="CM2202" s="154"/>
      <c r="CN2202" s="154"/>
      <c r="CO2202" s="154"/>
      <c r="CP2202" s="154"/>
      <c r="CQ2202" s="154"/>
      <c r="CR2202" s="154"/>
      <c r="CS2202" s="154"/>
      <c r="CT2202" s="154"/>
      <c r="CU2202" s="154"/>
      <c r="CV2202" s="154"/>
      <c r="CW2202" s="154"/>
      <c r="CX2202" s="154"/>
      <c r="CY2202" s="154"/>
      <c r="CZ2202" s="154"/>
      <c r="DA2202" s="154"/>
      <c r="DB2202" s="154"/>
      <c r="DC2202" s="154"/>
      <c r="DD2202" s="154"/>
      <c r="DE2202" s="154"/>
      <c r="DF2202" s="154"/>
      <c r="DG2202" s="154"/>
      <c r="DH2202" s="154"/>
      <c r="DI2202" s="154"/>
      <c r="DJ2202" s="154"/>
      <c r="DK2202" s="154"/>
      <c r="DL2202" s="154"/>
      <c r="DM2202" s="154"/>
      <c r="DN2202" s="154"/>
      <c r="DO2202" s="154"/>
      <c r="DP2202" s="154"/>
      <c r="DQ2202" s="154"/>
      <c r="DR2202" s="154"/>
      <c r="DS2202" s="154"/>
      <c r="DT2202" s="154"/>
      <c r="DU2202" s="154"/>
      <c r="DV2202" s="154"/>
      <c r="DW2202" s="154"/>
      <c r="DX2202" s="154"/>
      <c r="DY2202" s="154"/>
      <c r="DZ2202" s="154"/>
      <c r="EA2202" s="154"/>
      <c r="EB2202" s="154"/>
      <c r="EC2202" s="154"/>
      <c r="ED2202" s="154"/>
      <c r="EE2202" s="154"/>
      <c r="EF2202" s="154"/>
      <c r="EG2202" s="154"/>
      <c r="EH2202" s="154"/>
      <c r="EI2202" s="154"/>
      <c r="EJ2202" s="154"/>
      <c r="EK2202" s="154"/>
      <c r="EL2202" s="154"/>
      <c r="EM2202" s="154"/>
      <c r="EN2202" s="154"/>
      <c r="EO2202" s="154"/>
      <c r="EP2202" s="154"/>
      <c r="EQ2202" s="154"/>
      <c r="ER2202" s="154"/>
      <c r="ES2202" s="154"/>
      <c r="ET2202" s="154"/>
      <c r="EU2202" s="154"/>
      <c r="EV2202" s="154"/>
    </row>
    <row r="2203" spans="32:152" ht="12.75">
      <c r="AF2203" s="154"/>
      <c r="AG2203" s="154"/>
      <c r="AH2203" s="154"/>
      <c r="AI2203" s="154"/>
      <c r="AJ2203" s="154"/>
      <c r="AK2203" s="154"/>
      <c r="AL2203" s="154"/>
      <c r="AM2203" s="154"/>
      <c r="AN2203" s="154"/>
      <c r="AO2203" s="154"/>
      <c r="AP2203" s="154"/>
      <c r="AQ2203" s="154"/>
      <c r="AR2203" s="154"/>
      <c r="AS2203" s="154"/>
      <c r="AT2203" s="154"/>
      <c r="AU2203" s="154"/>
      <c r="AV2203" s="154"/>
      <c r="AW2203" s="154"/>
      <c r="AX2203" s="154"/>
      <c r="AY2203" s="154"/>
      <c r="AZ2203" s="154"/>
      <c r="BA2203" s="154"/>
      <c r="BB2203" s="154"/>
      <c r="BC2203" s="154"/>
      <c r="BD2203" s="154"/>
      <c r="BE2203" s="154"/>
      <c r="BF2203" s="154"/>
      <c r="BG2203" s="154"/>
      <c r="BH2203" s="154"/>
      <c r="BI2203" s="154"/>
      <c r="BJ2203" s="154"/>
      <c r="BK2203" s="154"/>
      <c r="BL2203" s="154"/>
      <c r="BM2203" s="154"/>
      <c r="BN2203" s="154"/>
      <c r="BO2203" s="154"/>
      <c r="BP2203" s="154"/>
      <c r="BQ2203" s="154"/>
      <c r="BR2203" s="154"/>
      <c r="BS2203" s="154"/>
      <c r="BT2203" s="154"/>
      <c r="BU2203" s="154"/>
      <c r="BV2203" s="154"/>
      <c r="BW2203" s="154"/>
      <c r="BX2203" s="154"/>
      <c r="BY2203" s="154"/>
      <c r="BZ2203" s="154"/>
      <c r="CA2203" s="154"/>
      <c r="CB2203" s="154"/>
      <c r="CC2203" s="154"/>
      <c r="CD2203" s="154"/>
      <c r="CE2203" s="154"/>
      <c r="CF2203" s="154"/>
      <c r="CG2203" s="154"/>
      <c r="CH2203" s="154"/>
      <c r="CI2203" s="154"/>
      <c r="CJ2203" s="154"/>
      <c r="CK2203" s="154"/>
      <c r="CL2203" s="154"/>
      <c r="CM2203" s="154"/>
      <c r="CN2203" s="154"/>
      <c r="CO2203" s="154"/>
      <c r="CP2203" s="154"/>
      <c r="CQ2203" s="154"/>
      <c r="CR2203" s="154"/>
      <c r="CS2203" s="154"/>
      <c r="CT2203" s="154"/>
      <c r="CU2203" s="154"/>
      <c r="CV2203" s="154"/>
      <c r="CW2203" s="154"/>
      <c r="CX2203" s="154"/>
      <c r="CY2203" s="154"/>
      <c r="CZ2203" s="154"/>
      <c r="DA2203" s="154"/>
      <c r="DB2203" s="154"/>
      <c r="DC2203" s="154"/>
      <c r="DD2203" s="154"/>
      <c r="DE2203" s="154"/>
      <c r="DF2203" s="154"/>
      <c r="DG2203" s="154"/>
      <c r="DH2203" s="154"/>
      <c r="DI2203" s="154"/>
      <c r="DJ2203" s="154"/>
      <c r="DK2203" s="154"/>
      <c r="DL2203" s="154"/>
      <c r="DM2203" s="154"/>
      <c r="DN2203" s="154"/>
      <c r="DO2203" s="154"/>
      <c r="DP2203" s="154"/>
      <c r="DQ2203" s="154"/>
      <c r="DR2203" s="154"/>
      <c r="DS2203" s="154"/>
      <c r="DT2203" s="154"/>
      <c r="DU2203" s="154"/>
      <c r="DV2203" s="154"/>
      <c r="DW2203" s="154"/>
      <c r="DX2203" s="154"/>
      <c r="DY2203" s="154"/>
      <c r="DZ2203" s="154"/>
      <c r="EA2203" s="154"/>
      <c r="EB2203" s="154"/>
      <c r="EC2203" s="154"/>
      <c r="ED2203" s="154"/>
      <c r="EE2203" s="154"/>
      <c r="EF2203" s="154"/>
      <c r="EG2203" s="154"/>
      <c r="EH2203" s="154"/>
      <c r="EI2203" s="154"/>
      <c r="EJ2203" s="154"/>
      <c r="EK2203" s="154"/>
      <c r="EL2203" s="154"/>
      <c r="EM2203" s="154"/>
      <c r="EN2203" s="154"/>
      <c r="EO2203" s="154"/>
      <c r="EP2203" s="154"/>
      <c r="EQ2203" s="154"/>
      <c r="ER2203" s="154"/>
      <c r="ES2203" s="154"/>
      <c r="ET2203" s="154"/>
      <c r="EU2203" s="154"/>
      <c r="EV2203" s="154"/>
    </row>
    <row r="2204" spans="32:152" ht="12.75">
      <c r="AF2204" s="154"/>
      <c r="AG2204" s="154"/>
      <c r="AH2204" s="154"/>
      <c r="AI2204" s="154"/>
      <c r="AJ2204" s="154"/>
      <c r="AK2204" s="154"/>
      <c r="AL2204" s="154"/>
      <c r="AM2204" s="154"/>
      <c r="AN2204" s="154"/>
      <c r="AO2204" s="154"/>
      <c r="AP2204" s="154"/>
      <c r="AQ2204" s="154"/>
      <c r="AR2204" s="154"/>
      <c r="AS2204" s="154"/>
      <c r="AT2204" s="154"/>
      <c r="AU2204" s="154"/>
      <c r="AV2204" s="154"/>
      <c r="AW2204" s="154"/>
      <c r="AX2204" s="154"/>
      <c r="AY2204" s="154"/>
      <c r="AZ2204" s="154"/>
      <c r="BA2204" s="154"/>
      <c r="BB2204" s="154"/>
      <c r="BC2204" s="154"/>
      <c r="BD2204" s="154"/>
      <c r="BE2204" s="154"/>
      <c r="BF2204" s="154"/>
      <c r="BG2204" s="154"/>
      <c r="BH2204" s="154"/>
      <c r="BI2204" s="154"/>
      <c r="BJ2204" s="154"/>
      <c r="BK2204" s="154"/>
      <c r="BL2204" s="154"/>
      <c r="BM2204" s="154"/>
      <c r="BN2204" s="154"/>
      <c r="BO2204" s="154"/>
      <c r="BP2204" s="154"/>
      <c r="BQ2204" s="154"/>
      <c r="BR2204" s="154"/>
      <c r="BS2204" s="154"/>
      <c r="BT2204" s="154"/>
      <c r="BU2204" s="154"/>
      <c r="BV2204" s="154"/>
      <c r="BW2204" s="154"/>
      <c r="BX2204" s="154"/>
      <c r="BY2204" s="154"/>
      <c r="BZ2204" s="154"/>
      <c r="CA2204" s="154"/>
      <c r="CB2204" s="154"/>
      <c r="CC2204" s="154"/>
      <c r="CD2204" s="154"/>
      <c r="CE2204" s="154"/>
      <c r="CF2204" s="154"/>
      <c r="CG2204" s="154"/>
      <c r="CH2204" s="154"/>
      <c r="CI2204" s="154"/>
      <c r="CJ2204" s="154"/>
      <c r="CK2204" s="154"/>
      <c r="CL2204" s="154"/>
      <c r="CM2204" s="154"/>
      <c r="CN2204" s="154"/>
      <c r="CO2204" s="154"/>
      <c r="CP2204" s="154"/>
      <c r="CQ2204" s="154"/>
      <c r="CR2204" s="154"/>
      <c r="CS2204" s="154"/>
      <c r="CT2204" s="154"/>
      <c r="CU2204" s="154"/>
      <c r="CV2204" s="154"/>
      <c r="CW2204" s="154"/>
      <c r="CX2204" s="154"/>
      <c r="CY2204" s="154"/>
      <c r="CZ2204" s="154"/>
      <c r="DA2204" s="154"/>
      <c r="DB2204" s="154"/>
      <c r="DC2204" s="154"/>
      <c r="DD2204" s="154"/>
      <c r="DE2204" s="154"/>
      <c r="DF2204" s="154"/>
      <c r="DG2204" s="154"/>
      <c r="DH2204" s="154"/>
      <c r="DI2204" s="154"/>
      <c r="DJ2204" s="154"/>
      <c r="DK2204" s="154"/>
      <c r="DL2204" s="154"/>
      <c r="DM2204" s="154"/>
      <c r="DN2204" s="154"/>
      <c r="DO2204" s="154"/>
      <c r="DP2204" s="154"/>
      <c r="DQ2204" s="154"/>
      <c r="DR2204" s="154"/>
      <c r="DS2204" s="154"/>
      <c r="DT2204" s="154"/>
      <c r="DU2204" s="154"/>
      <c r="DV2204" s="154"/>
      <c r="DW2204" s="154"/>
      <c r="DX2204" s="154"/>
      <c r="DY2204" s="154"/>
      <c r="DZ2204" s="154"/>
      <c r="EA2204" s="154"/>
      <c r="EB2204" s="154"/>
      <c r="EC2204" s="154"/>
      <c r="ED2204" s="154"/>
      <c r="EE2204" s="154"/>
      <c r="EF2204" s="154"/>
      <c r="EG2204" s="154"/>
      <c r="EH2204" s="154"/>
      <c r="EI2204" s="154"/>
      <c r="EJ2204" s="154"/>
      <c r="EK2204" s="154"/>
      <c r="EL2204" s="154"/>
      <c r="EM2204" s="154"/>
      <c r="EN2204" s="154"/>
      <c r="EO2204" s="154"/>
      <c r="EP2204" s="154"/>
      <c r="EQ2204" s="154"/>
      <c r="ER2204" s="154"/>
      <c r="ES2204" s="154"/>
      <c r="ET2204" s="154"/>
      <c r="EU2204" s="154"/>
      <c r="EV2204" s="154"/>
    </row>
    <row r="2205" spans="32:152" ht="12.75">
      <c r="AF2205" s="154"/>
      <c r="AG2205" s="154"/>
      <c r="AH2205" s="154"/>
      <c r="AI2205" s="154"/>
      <c r="AJ2205" s="154"/>
      <c r="AK2205" s="154"/>
      <c r="AL2205" s="154"/>
      <c r="AM2205" s="154"/>
      <c r="AN2205" s="154"/>
      <c r="AO2205" s="154"/>
      <c r="AP2205" s="154"/>
      <c r="AQ2205" s="154"/>
      <c r="AR2205" s="154"/>
      <c r="AS2205" s="154"/>
      <c r="AT2205" s="154"/>
      <c r="AU2205" s="154"/>
      <c r="AV2205" s="154"/>
      <c r="AW2205" s="154"/>
      <c r="AX2205" s="154"/>
      <c r="AY2205" s="154"/>
      <c r="AZ2205" s="154"/>
      <c r="BA2205" s="154"/>
      <c r="BB2205" s="154"/>
      <c r="BC2205" s="154"/>
      <c r="BD2205" s="154"/>
      <c r="BE2205" s="154"/>
      <c r="BF2205" s="154"/>
      <c r="BG2205" s="154"/>
      <c r="BH2205" s="154"/>
      <c r="BI2205" s="154"/>
      <c r="BJ2205" s="154"/>
      <c r="BK2205" s="154"/>
      <c r="BL2205" s="154"/>
      <c r="BM2205" s="154"/>
      <c r="BN2205" s="154"/>
      <c r="BO2205" s="154"/>
      <c r="BP2205" s="154"/>
      <c r="BQ2205" s="154"/>
      <c r="BR2205" s="154"/>
      <c r="BS2205" s="154"/>
      <c r="BT2205" s="154"/>
      <c r="BU2205" s="154"/>
      <c r="BV2205" s="154"/>
      <c r="BW2205" s="154"/>
      <c r="BX2205" s="154"/>
      <c r="BY2205" s="154"/>
      <c r="BZ2205" s="154"/>
      <c r="CA2205" s="154"/>
      <c r="CB2205" s="154"/>
      <c r="CC2205" s="154"/>
      <c r="CD2205" s="154"/>
      <c r="CE2205" s="154"/>
      <c r="CF2205" s="154"/>
      <c r="CG2205" s="154"/>
      <c r="CH2205" s="154"/>
      <c r="CI2205" s="154"/>
      <c r="CJ2205" s="154"/>
      <c r="CK2205" s="154"/>
      <c r="CL2205" s="154"/>
      <c r="CM2205" s="154"/>
      <c r="CN2205" s="154"/>
      <c r="CO2205" s="154"/>
      <c r="CP2205" s="154"/>
      <c r="CQ2205" s="154"/>
      <c r="CR2205" s="154"/>
      <c r="CS2205" s="154"/>
      <c r="CT2205" s="154"/>
      <c r="CU2205" s="154"/>
      <c r="CV2205" s="154"/>
      <c r="CW2205" s="154"/>
      <c r="CX2205" s="154"/>
      <c r="CY2205" s="154"/>
      <c r="CZ2205" s="154"/>
      <c r="DA2205" s="154"/>
      <c r="DB2205" s="154"/>
      <c r="DC2205" s="154"/>
      <c r="DD2205" s="154"/>
      <c r="DE2205" s="154"/>
      <c r="DF2205" s="154"/>
      <c r="DG2205" s="154"/>
      <c r="DH2205" s="154"/>
      <c r="DI2205" s="154"/>
      <c r="DJ2205" s="154"/>
      <c r="DK2205" s="154"/>
      <c r="DL2205" s="154"/>
      <c r="DM2205" s="154"/>
      <c r="DN2205" s="154"/>
      <c r="DO2205" s="154"/>
      <c r="DP2205" s="154"/>
      <c r="DQ2205" s="154"/>
      <c r="DR2205" s="154"/>
      <c r="DS2205" s="154"/>
      <c r="DT2205" s="154"/>
      <c r="DU2205" s="154"/>
      <c r="DV2205" s="154"/>
      <c r="DW2205" s="154"/>
      <c r="DX2205" s="154"/>
      <c r="DY2205" s="154"/>
      <c r="DZ2205" s="154"/>
      <c r="EA2205" s="154"/>
      <c r="EB2205" s="154"/>
      <c r="EC2205" s="154"/>
      <c r="ED2205" s="154"/>
      <c r="EE2205" s="154"/>
      <c r="EF2205" s="154"/>
      <c r="EG2205" s="154"/>
      <c r="EH2205" s="154"/>
      <c r="EI2205" s="154"/>
      <c r="EJ2205" s="154"/>
      <c r="EK2205" s="154"/>
      <c r="EL2205" s="154"/>
      <c r="EM2205" s="154"/>
      <c r="EN2205" s="154"/>
      <c r="EO2205" s="154"/>
      <c r="EP2205" s="154"/>
      <c r="EQ2205" s="154"/>
      <c r="ER2205" s="154"/>
      <c r="ES2205" s="154"/>
      <c r="ET2205" s="154"/>
      <c r="EU2205" s="154"/>
      <c r="EV2205" s="154"/>
    </row>
    <row r="2206" spans="32:152" ht="12.75">
      <c r="AF2206" s="154"/>
      <c r="AG2206" s="154"/>
      <c r="AH2206" s="154"/>
      <c r="AI2206" s="154"/>
      <c r="AJ2206" s="154"/>
      <c r="AK2206" s="154"/>
      <c r="AL2206" s="154"/>
      <c r="AM2206" s="154"/>
      <c r="AN2206" s="154"/>
      <c r="AO2206" s="154"/>
      <c r="AP2206" s="154"/>
      <c r="AQ2206" s="154"/>
      <c r="AR2206" s="154"/>
      <c r="AS2206" s="154"/>
      <c r="AT2206" s="154"/>
      <c r="AU2206" s="154"/>
      <c r="AV2206" s="154"/>
      <c r="AW2206" s="154"/>
      <c r="AX2206" s="154"/>
      <c r="AY2206" s="154"/>
      <c r="AZ2206" s="154"/>
      <c r="BA2206" s="154"/>
      <c r="BB2206" s="154"/>
      <c r="BC2206" s="154"/>
      <c r="BD2206" s="154"/>
      <c r="BE2206" s="154"/>
      <c r="BF2206" s="154"/>
      <c r="BG2206" s="154"/>
      <c r="BH2206" s="154"/>
      <c r="BI2206" s="154"/>
      <c r="BJ2206" s="154"/>
      <c r="BK2206" s="154"/>
      <c r="BL2206" s="154"/>
      <c r="BM2206" s="154"/>
      <c r="BN2206" s="154"/>
      <c r="BO2206" s="154"/>
      <c r="BP2206" s="154"/>
      <c r="BQ2206" s="154"/>
      <c r="BR2206" s="154"/>
      <c r="BS2206" s="154"/>
      <c r="BT2206" s="154"/>
      <c r="BU2206" s="154"/>
      <c r="BV2206" s="154"/>
      <c r="BW2206" s="154"/>
      <c r="BX2206" s="154"/>
      <c r="BY2206" s="154"/>
      <c r="BZ2206" s="154"/>
      <c r="CA2206" s="154"/>
      <c r="CB2206" s="154"/>
      <c r="CC2206" s="154"/>
      <c r="CD2206" s="154"/>
      <c r="CE2206" s="154"/>
      <c r="CF2206" s="154"/>
      <c r="CG2206" s="154"/>
      <c r="CH2206" s="154"/>
      <c r="CI2206" s="154"/>
      <c r="CJ2206" s="154"/>
      <c r="CK2206" s="154"/>
      <c r="CL2206" s="154"/>
      <c r="CM2206" s="154"/>
      <c r="CN2206" s="154"/>
      <c r="CO2206" s="154"/>
      <c r="CP2206" s="154"/>
      <c r="CQ2206" s="154"/>
      <c r="CR2206" s="154"/>
      <c r="CS2206" s="154"/>
      <c r="CT2206" s="154"/>
      <c r="CU2206" s="154"/>
      <c r="CV2206" s="154"/>
      <c r="CW2206" s="154"/>
      <c r="CX2206" s="154"/>
      <c r="CY2206" s="154"/>
      <c r="CZ2206" s="154"/>
      <c r="DA2206" s="154"/>
      <c r="DB2206" s="154"/>
      <c r="DC2206" s="154"/>
      <c r="DD2206" s="154"/>
      <c r="DE2206" s="154"/>
      <c r="DF2206" s="154"/>
      <c r="DG2206" s="154"/>
      <c r="DH2206" s="154"/>
      <c r="DI2206" s="154"/>
      <c r="DJ2206" s="154"/>
      <c r="DK2206" s="154"/>
      <c r="DL2206" s="154"/>
      <c r="DM2206" s="154"/>
      <c r="DN2206" s="154"/>
      <c r="DO2206" s="154"/>
      <c r="DP2206" s="154"/>
      <c r="DQ2206" s="154"/>
      <c r="DR2206" s="154"/>
      <c r="DS2206" s="154"/>
      <c r="DT2206" s="154"/>
      <c r="DU2206" s="154"/>
      <c r="DV2206" s="154"/>
      <c r="DW2206" s="154"/>
      <c r="DX2206" s="154"/>
      <c r="DY2206" s="154"/>
      <c r="DZ2206" s="154"/>
      <c r="EA2206" s="154"/>
      <c r="EB2206" s="154"/>
      <c r="EC2206" s="154"/>
      <c r="ED2206" s="154"/>
      <c r="EE2206" s="154"/>
      <c r="EF2206" s="154"/>
      <c r="EG2206" s="154"/>
      <c r="EH2206" s="154"/>
      <c r="EI2206" s="154"/>
      <c r="EJ2206" s="154"/>
      <c r="EK2206" s="154"/>
      <c r="EL2206" s="154"/>
      <c r="EM2206" s="154"/>
      <c r="EN2206" s="154"/>
      <c r="EO2206" s="154"/>
      <c r="EP2206" s="154"/>
      <c r="EQ2206" s="154"/>
      <c r="ER2206" s="154"/>
      <c r="ES2206" s="154"/>
      <c r="ET2206" s="154"/>
      <c r="EU2206" s="154"/>
      <c r="EV2206" s="154"/>
    </row>
    <row r="2207" spans="32:152" ht="12.75">
      <c r="AF2207" s="154"/>
      <c r="AG2207" s="154"/>
      <c r="AH2207" s="154"/>
      <c r="AI2207" s="154"/>
      <c r="AJ2207" s="154"/>
      <c r="AK2207" s="154"/>
      <c r="AL2207" s="154"/>
      <c r="AM2207" s="154"/>
      <c r="AN2207" s="154"/>
      <c r="AO2207" s="154"/>
      <c r="AP2207" s="154"/>
      <c r="AQ2207" s="154"/>
      <c r="AR2207" s="154"/>
      <c r="AS2207" s="154"/>
      <c r="AT2207" s="154"/>
      <c r="AU2207" s="154"/>
      <c r="AV2207" s="154"/>
      <c r="AW2207" s="154"/>
      <c r="AX2207" s="154"/>
      <c r="AY2207" s="154"/>
      <c r="AZ2207" s="154"/>
      <c r="BA2207" s="154"/>
      <c r="BB2207" s="154"/>
      <c r="BC2207" s="154"/>
      <c r="BD2207" s="154"/>
      <c r="BE2207" s="154"/>
      <c r="BF2207" s="154"/>
      <c r="BG2207" s="154"/>
      <c r="BH2207" s="154"/>
      <c r="BI2207" s="154"/>
      <c r="BJ2207" s="154"/>
      <c r="BK2207" s="154"/>
      <c r="BL2207" s="154"/>
      <c r="BM2207" s="154"/>
      <c r="BN2207" s="154"/>
      <c r="BO2207" s="154"/>
      <c r="BP2207" s="154"/>
      <c r="BQ2207" s="154"/>
      <c r="BR2207" s="154"/>
      <c r="BS2207" s="154"/>
      <c r="BT2207" s="154"/>
      <c r="BU2207" s="154"/>
      <c r="BV2207" s="154"/>
      <c r="BW2207" s="154"/>
      <c r="BX2207" s="154"/>
      <c r="BY2207" s="154"/>
      <c r="BZ2207" s="154"/>
      <c r="CA2207" s="154"/>
      <c r="CB2207" s="154"/>
      <c r="CC2207" s="154"/>
      <c r="CD2207" s="154"/>
      <c r="CE2207" s="154"/>
      <c r="CF2207" s="154"/>
      <c r="CG2207" s="154"/>
      <c r="CH2207" s="154"/>
      <c r="CI2207" s="154"/>
      <c r="CJ2207" s="154"/>
      <c r="CK2207" s="154"/>
      <c r="CL2207" s="154"/>
      <c r="CM2207" s="154"/>
      <c r="CN2207" s="154"/>
      <c r="CO2207" s="154"/>
      <c r="CP2207" s="154"/>
      <c r="CQ2207" s="154"/>
      <c r="CR2207" s="154"/>
      <c r="CS2207" s="154"/>
      <c r="CT2207" s="154"/>
      <c r="CU2207" s="154"/>
      <c r="CV2207" s="154"/>
      <c r="CW2207" s="154"/>
      <c r="CX2207" s="154"/>
      <c r="CY2207" s="154"/>
      <c r="CZ2207" s="154"/>
      <c r="DA2207" s="154"/>
      <c r="DB2207" s="154"/>
      <c r="DC2207" s="154"/>
      <c r="DD2207" s="154"/>
      <c r="DE2207" s="154"/>
      <c r="DF2207" s="154"/>
      <c r="DG2207" s="154"/>
      <c r="DH2207" s="154"/>
      <c r="DI2207" s="154"/>
      <c r="DJ2207" s="154"/>
      <c r="DK2207" s="154"/>
      <c r="DL2207" s="154"/>
      <c r="DM2207" s="154"/>
      <c r="DN2207" s="154"/>
      <c r="DO2207" s="154"/>
      <c r="DP2207" s="154"/>
      <c r="DQ2207" s="154"/>
      <c r="DR2207" s="154"/>
      <c r="DS2207" s="154"/>
      <c r="DT2207" s="154"/>
      <c r="DU2207" s="154"/>
      <c r="DV2207" s="154"/>
      <c r="DW2207" s="154"/>
      <c r="DX2207" s="154"/>
      <c r="DY2207" s="154"/>
      <c r="DZ2207" s="154"/>
      <c r="EA2207" s="154"/>
      <c r="EB2207" s="154"/>
      <c r="EC2207" s="154"/>
      <c r="ED2207" s="154"/>
      <c r="EE2207" s="154"/>
      <c r="EF2207" s="154"/>
      <c r="EG2207" s="154"/>
      <c r="EH2207" s="154"/>
      <c r="EI2207" s="154"/>
      <c r="EJ2207" s="154"/>
      <c r="EK2207" s="154"/>
      <c r="EL2207" s="154"/>
      <c r="EM2207" s="154"/>
      <c r="EN2207" s="154"/>
      <c r="EO2207" s="154"/>
      <c r="EP2207" s="154"/>
      <c r="EQ2207" s="154"/>
      <c r="ER2207" s="154"/>
      <c r="ES2207" s="154"/>
      <c r="ET2207" s="154"/>
      <c r="EU2207" s="154"/>
      <c r="EV2207" s="154"/>
    </row>
    <row r="2208" spans="32:152" ht="12.75">
      <c r="AF2208" s="154"/>
      <c r="AG2208" s="154"/>
      <c r="AH2208" s="154"/>
      <c r="AI2208" s="154"/>
      <c r="AJ2208" s="154"/>
      <c r="AK2208" s="154"/>
      <c r="AL2208" s="154"/>
      <c r="AM2208" s="154"/>
      <c r="AN2208" s="154"/>
      <c r="AO2208" s="154"/>
      <c r="AP2208" s="154"/>
      <c r="AQ2208" s="154"/>
      <c r="AR2208" s="154"/>
      <c r="AS2208" s="154"/>
      <c r="AT2208" s="154"/>
      <c r="AU2208" s="154"/>
      <c r="AV2208" s="154"/>
      <c r="AW2208" s="154"/>
      <c r="AX2208" s="154"/>
      <c r="AY2208" s="154"/>
      <c r="AZ2208" s="154"/>
      <c r="BA2208" s="154"/>
      <c r="BB2208" s="154"/>
      <c r="BC2208" s="154"/>
      <c r="BD2208" s="154"/>
      <c r="BE2208" s="154"/>
      <c r="BF2208" s="154"/>
      <c r="BG2208" s="154"/>
      <c r="BH2208" s="154"/>
      <c r="BI2208" s="154"/>
      <c r="BJ2208" s="154"/>
      <c r="BK2208" s="154"/>
      <c r="BL2208" s="154"/>
      <c r="BM2208" s="154"/>
      <c r="BN2208" s="154"/>
      <c r="BO2208" s="154"/>
      <c r="BP2208" s="154"/>
      <c r="BQ2208" s="154"/>
      <c r="BR2208" s="154"/>
      <c r="BS2208" s="154"/>
      <c r="BT2208" s="154"/>
      <c r="BU2208" s="154"/>
      <c r="BV2208" s="154"/>
      <c r="BW2208" s="154"/>
      <c r="BX2208" s="154"/>
      <c r="BY2208" s="154"/>
      <c r="BZ2208" s="154"/>
      <c r="CA2208" s="154"/>
      <c r="CB2208" s="154"/>
      <c r="CC2208" s="154"/>
      <c r="CD2208" s="154"/>
      <c r="CE2208" s="154"/>
      <c r="CF2208" s="154"/>
      <c r="CG2208" s="154"/>
      <c r="CH2208" s="154"/>
      <c r="CI2208" s="154"/>
      <c r="CJ2208" s="154"/>
      <c r="CK2208" s="154"/>
      <c r="CL2208" s="154"/>
      <c r="CM2208" s="154"/>
      <c r="CN2208" s="154"/>
      <c r="CO2208" s="154"/>
      <c r="CP2208" s="154"/>
      <c r="CQ2208" s="154"/>
      <c r="CR2208" s="154"/>
      <c r="CS2208" s="154"/>
      <c r="CT2208" s="154"/>
      <c r="CU2208" s="154"/>
      <c r="CV2208" s="154"/>
      <c r="CW2208" s="154"/>
      <c r="CX2208" s="154"/>
      <c r="CY2208" s="154"/>
      <c r="CZ2208" s="154"/>
      <c r="DA2208" s="154"/>
      <c r="DB2208" s="154"/>
      <c r="DC2208" s="154"/>
      <c r="DD2208" s="154"/>
      <c r="DE2208" s="154"/>
      <c r="DF2208" s="154"/>
      <c r="DG2208" s="154"/>
      <c r="DH2208" s="154"/>
      <c r="DI2208" s="154"/>
      <c r="DJ2208" s="154"/>
      <c r="DK2208" s="154"/>
      <c r="DL2208" s="154"/>
      <c r="DM2208" s="154"/>
      <c r="DN2208" s="154"/>
      <c r="DO2208" s="154"/>
      <c r="DP2208" s="154"/>
      <c r="DQ2208" s="154"/>
      <c r="DR2208" s="154"/>
      <c r="DS2208" s="154"/>
      <c r="DT2208" s="154"/>
      <c r="DU2208" s="154"/>
      <c r="DV2208" s="154"/>
      <c r="DW2208" s="154"/>
      <c r="DX2208" s="154"/>
      <c r="DY2208" s="154"/>
      <c r="DZ2208" s="154"/>
      <c r="EA2208" s="154"/>
      <c r="EB2208" s="154"/>
      <c r="EC2208" s="154"/>
      <c r="ED2208" s="154"/>
      <c r="EE2208" s="154"/>
      <c r="EF2208" s="154"/>
      <c r="EG2208" s="154"/>
      <c r="EH2208" s="154"/>
      <c r="EI2208" s="154"/>
      <c r="EJ2208" s="154"/>
      <c r="EK2208" s="154"/>
      <c r="EL2208" s="154"/>
      <c r="EM2208" s="154"/>
      <c r="EN2208" s="154"/>
      <c r="EO2208" s="154"/>
      <c r="EP2208" s="154"/>
      <c r="EQ2208" s="154"/>
      <c r="ER2208" s="154"/>
      <c r="ES2208" s="154"/>
      <c r="ET2208" s="154"/>
      <c r="EU2208" s="154"/>
      <c r="EV2208" s="154"/>
    </row>
    <row r="2209" spans="32:152" ht="12.75">
      <c r="AF2209" s="154"/>
      <c r="AG2209" s="154"/>
      <c r="AH2209" s="154"/>
      <c r="AI2209" s="154"/>
      <c r="AJ2209" s="154"/>
      <c r="AK2209" s="154"/>
      <c r="AL2209" s="154"/>
      <c r="AM2209" s="154"/>
      <c r="AN2209" s="154"/>
      <c r="AO2209" s="154"/>
      <c r="AP2209" s="154"/>
      <c r="AQ2209" s="154"/>
      <c r="AR2209" s="154"/>
      <c r="AS2209" s="154"/>
      <c r="AT2209" s="154"/>
      <c r="AU2209" s="154"/>
      <c r="AV2209" s="154"/>
      <c r="AW2209" s="154"/>
      <c r="AX2209" s="154"/>
      <c r="AY2209" s="154"/>
      <c r="AZ2209" s="154"/>
      <c r="BA2209" s="154"/>
      <c r="BB2209" s="154"/>
      <c r="BC2209" s="154"/>
      <c r="BD2209" s="154"/>
      <c r="BE2209" s="154"/>
      <c r="BF2209" s="154"/>
      <c r="BG2209" s="154"/>
      <c r="BH2209" s="154"/>
      <c r="BI2209" s="154"/>
      <c r="BJ2209" s="154"/>
      <c r="BK2209" s="154"/>
      <c r="BL2209" s="154"/>
      <c r="BM2209" s="154"/>
      <c r="BN2209" s="154"/>
      <c r="BO2209" s="154"/>
      <c r="BP2209" s="154"/>
      <c r="BQ2209" s="154"/>
      <c r="BR2209" s="154"/>
      <c r="BS2209" s="154"/>
      <c r="BT2209" s="154"/>
      <c r="BU2209" s="154"/>
      <c r="BV2209" s="154"/>
      <c r="BW2209" s="154"/>
      <c r="BX2209" s="154"/>
      <c r="BY2209" s="154"/>
      <c r="BZ2209" s="154"/>
      <c r="CA2209" s="154"/>
      <c r="CB2209" s="154"/>
      <c r="CC2209" s="154"/>
      <c r="CD2209" s="154"/>
      <c r="CE2209" s="154"/>
      <c r="CF2209" s="154"/>
      <c r="CG2209" s="154"/>
      <c r="CH2209" s="154"/>
      <c r="CI2209" s="154"/>
      <c r="CJ2209" s="154"/>
      <c r="CK2209" s="154"/>
      <c r="CL2209" s="154"/>
      <c r="CM2209" s="154"/>
      <c r="CN2209" s="154"/>
      <c r="CO2209" s="154"/>
      <c r="CP2209" s="154"/>
      <c r="CQ2209" s="154"/>
      <c r="CR2209" s="154"/>
      <c r="CS2209" s="154"/>
      <c r="CT2209" s="154"/>
      <c r="CU2209" s="154"/>
      <c r="CV2209" s="154"/>
      <c r="CW2209" s="154"/>
      <c r="CX2209" s="154"/>
      <c r="CY2209" s="154"/>
      <c r="CZ2209" s="154"/>
      <c r="DA2209" s="154"/>
      <c r="DB2209" s="154"/>
      <c r="DC2209" s="154"/>
      <c r="DD2209" s="154"/>
      <c r="DE2209" s="154"/>
      <c r="DF2209" s="154"/>
      <c r="DG2209" s="154"/>
      <c r="DH2209" s="154"/>
      <c r="DI2209" s="154"/>
      <c r="DJ2209" s="154"/>
      <c r="DK2209" s="154"/>
      <c r="DL2209" s="154"/>
      <c r="DM2209" s="154"/>
      <c r="DN2209" s="154"/>
      <c r="DO2209" s="154"/>
      <c r="DP2209" s="154"/>
      <c r="DQ2209" s="154"/>
      <c r="DR2209" s="154"/>
      <c r="DS2209" s="154"/>
      <c r="DT2209" s="154"/>
      <c r="DU2209" s="154"/>
      <c r="DV2209" s="154"/>
      <c r="DW2209" s="154"/>
      <c r="DX2209" s="154"/>
      <c r="DY2209" s="154"/>
      <c r="DZ2209" s="154"/>
      <c r="EA2209" s="154"/>
      <c r="EB2209" s="154"/>
      <c r="EC2209" s="154"/>
      <c r="ED2209" s="154"/>
      <c r="EE2209" s="154"/>
      <c r="EF2209" s="154"/>
      <c r="EG2209" s="154"/>
      <c r="EH2209" s="154"/>
      <c r="EI2209" s="154"/>
      <c r="EJ2209" s="154"/>
      <c r="EK2209" s="154"/>
      <c r="EL2209" s="154"/>
      <c r="EM2209" s="154"/>
      <c r="EN2209" s="154"/>
      <c r="EO2209" s="154"/>
      <c r="EP2209" s="154"/>
      <c r="EQ2209" s="154"/>
      <c r="ER2209" s="154"/>
      <c r="ES2209" s="154"/>
      <c r="ET2209" s="154"/>
      <c r="EU2209" s="154"/>
      <c r="EV2209" s="154"/>
    </row>
    <row r="2210" spans="32:152" ht="12.75">
      <c r="AF2210" s="154"/>
      <c r="AG2210" s="154"/>
      <c r="AH2210" s="154"/>
      <c r="AI2210" s="154"/>
      <c r="AJ2210" s="154"/>
      <c r="AK2210" s="154"/>
      <c r="AL2210" s="154"/>
      <c r="AM2210" s="154"/>
      <c r="AN2210" s="154"/>
      <c r="AO2210" s="154"/>
      <c r="AP2210" s="154"/>
      <c r="AQ2210" s="154"/>
      <c r="AR2210" s="154"/>
      <c r="AS2210" s="154"/>
      <c r="AT2210" s="154"/>
      <c r="AU2210" s="154"/>
      <c r="AV2210" s="154"/>
      <c r="AW2210" s="154"/>
      <c r="AX2210" s="154"/>
      <c r="AY2210" s="154"/>
      <c r="AZ2210" s="154"/>
      <c r="BA2210" s="154"/>
      <c r="BB2210" s="154"/>
      <c r="BC2210" s="154"/>
      <c r="BD2210" s="154"/>
      <c r="BE2210" s="154"/>
      <c r="BF2210" s="154"/>
      <c r="BG2210" s="154"/>
      <c r="BH2210" s="154"/>
      <c r="BI2210" s="154"/>
      <c r="BJ2210" s="154"/>
      <c r="BK2210" s="154"/>
      <c r="BL2210" s="154"/>
      <c r="BM2210" s="154"/>
      <c r="BN2210" s="154"/>
      <c r="BO2210" s="154"/>
      <c r="BP2210" s="154"/>
      <c r="BQ2210" s="154"/>
      <c r="BR2210" s="154"/>
      <c r="BS2210" s="154"/>
      <c r="BT2210" s="154"/>
      <c r="BU2210" s="154"/>
      <c r="BV2210" s="154"/>
      <c r="BW2210" s="154"/>
      <c r="BX2210" s="154"/>
      <c r="BY2210" s="154"/>
      <c r="BZ2210" s="154"/>
      <c r="CA2210" s="154"/>
      <c r="CB2210" s="154"/>
      <c r="CC2210" s="154"/>
      <c r="CD2210" s="154"/>
      <c r="CE2210" s="154"/>
      <c r="CF2210" s="154"/>
      <c r="CG2210" s="154"/>
      <c r="CH2210" s="154"/>
      <c r="CI2210" s="154"/>
      <c r="CJ2210" s="154"/>
      <c r="CK2210" s="154"/>
      <c r="CL2210" s="154"/>
      <c r="CM2210" s="154"/>
      <c r="CN2210" s="154"/>
      <c r="CO2210" s="154"/>
      <c r="CP2210" s="154"/>
      <c r="CQ2210" s="154"/>
      <c r="CR2210" s="154"/>
      <c r="CS2210" s="154"/>
      <c r="CT2210" s="154"/>
      <c r="CU2210" s="154"/>
      <c r="CV2210" s="154"/>
      <c r="CW2210" s="154"/>
      <c r="CX2210" s="154"/>
      <c r="CY2210" s="154"/>
      <c r="CZ2210" s="154"/>
      <c r="DA2210" s="154"/>
      <c r="DB2210" s="154"/>
      <c r="DC2210" s="154"/>
      <c r="DD2210" s="154"/>
      <c r="DE2210" s="154"/>
      <c r="DF2210" s="154"/>
      <c r="DG2210" s="154"/>
      <c r="DH2210" s="154"/>
      <c r="DI2210" s="154"/>
      <c r="DJ2210" s="154"/>
      <c r="DK2210" s="154"/>
      <c r="DL2210" s="154"/>
      <c r="DM2210" s="154"/>
      <c r="DN2210" s="154"/>
      <c r="DO2210" s="154"/>
      <c r="DP2210" s="154"/>
      <c r="DQ2210" s="154"/>
      <c r="DR2210" s="154"/>
      <c r="DS2210" s="154"/>
      <c r="DT2210" s="154"/>
      <c r="DU2210" s="154"/>
      <c r="DV2210" s="154"/>
      <c r="DW2210" s="154"/>
      <c r="DX2210" s="154"/>
      <c r="DY2210" s="154"/>
      <c r="DZ2210" s="154"/>
      <c r="EA2210" s="154"/>
      <c r="EB2210" s="154"/>
      <c r="EC2210" s="154"/>
      <c r="ED2210" s="154"/>
      <c r="EE2210" s="154"/>
      <c r="EF2210" s="154"/>
      <c r="EG2210" s="154"/>
      <c r="EH2210" s="154"/>
      <c r="EI2210" s="154"/>
      <c r="EJ2210" s="154"/>
      <c r="EK2210" s="154"/>
      <c r="EL2210" s="154"/>
      <c r="EM2210" s="154"/>
      <c r="EN2210" s="154"/>
      <c r="EO2210" s="154"/>
      <c r="EP2210" s="154"/>
      <c r="EQ2210" s="154"/>
      <c r="ER2210" s="154"/>
      <c r="ES2210" s="154"/>
      <c r="ET2210" s="154"/>
      <c r="EU2210" s="154"/>
      <c r="EV2210" s="154"/>
    </row>
    <row r="2211" spans="32:152" ht="12.75">
      <c r="AF2211" s="154"/>
      <c r="AG2211" s="154"/>
      <c r="AH2211" s="154"/>
      <c r="AI2211" s="154"/>
      <c r="AJ2211" s="154"/>
      <c r="AK2211" s="154"/>
      <c r="AL2211" s="154"/>
      <c r="AM2211" s="154"/>
      <c r="AN2211" s="154"/>
      <c r="AO2211" s="154"/>
      <c r="AP2211" s="154"/>
      <c r="AQ2211" s="154"/>
      <c r="AR2211" s="154"/>
      <c r="AS2211" s="154"/>
      <c r="AT2211" s="154"/>
      <c r="AU2211" s="154"/>
      <c r="AV2211" s="154"/>
      <c r="AW2211" s="154"/>
      <c r="AX2211" s="154"/>
      <c r="AY2211" s="154"/>
      <c r="AZ2211" s="154"/>
      <c r="BA2211" s="154"/>
      <c r="BB2211" s="154"/>
      <c r="BC2211" s="154"/>
      <c r="BD2211" s="154"/>
      <c r="BE2211" s="154"/>
      <c r="BF2211" s="154"/>
      <c r="BG2211" s="154"/>
      <c r="BH2211" s="154"/>
      <c r="BI2211" s="154"/>
      <c r="BJ2211" s="154"/>
      <c r="BK2211" s="154"/>
      <c r="BL2211" s="154"/>
      <c r="BM2211" s="154"/>
      <c r="BN2211" s="154"/>
      <c r="BO2211" s="154"/>
      <c r="BP2211" s="154"/>
      <c r="BQ2211" s="154"/>
      <c r="BR2211" s="154"/>
      <c r="BS2211" s="154"/>
      <c r="BT2211" s="154"/>
      <c r="BU2211" s="154"/>
      <c r="BV2211" s="154"/>
      <c r="BW2211" s="154"/>
      <c r="BX2211" s="154"/>
      <c r="BY2211" s="154"/>
      <c r="BZ2211" s="154"/>
      <c r="CA2211" s="154"/>
      <c r="CB2211" s="154"/>
      <c r="CC2211" s="154"/>
      <c r="CD2211" s="154"/>
      <c r="CE2211" s="154"/>
      <c r="CF2211" s="154"/>
      <c r="CG2211" s="154"/>
      <c r="CH2211" s="154"/>
      <c r="CI2211" s="154"/>
      <c r="CJ2211" s="154"/>
      <c r="CK2211" s="154"/>
      <c r="CL2211" s="154"/>
      <c r="CM2211" s="154"/>
      <c r="CN2211" s="154"/>
      <c r="CO2211" s="154"/>
      <c r="CP2211" s="154"/>
      <c r="CQ2211" s="154"/>
      <c r="CR2211" s="154"/>
      <c r="CS2211" s="154"/>
      <c r="CT2211" s="154"/>
      <c r="CU2211" s="154"/>
      <c r="CV2211" s="154"/>
      <c r="CW2211" s="154"/>
      <c r="CX2211" s="154"/>
      <c r="CY2211" s="154"/>
      <c r="CZ2211" s="154"/>
      <c r="DA2211" s="154"/>
      <c r="DB2211" s="154"/>
      <c r="DC2211" s="154"/>
      <c r="DD2211" s="154"/>
      <c r="DE2211" s="154"/>
      <c r="DF2211" s="154"/>
      <c r="DG2211" s="154"/>
      <c r="DH2211" s="154"/>
      <c r="DI2211" s="154"/>
      <c r="DJ2211" s="154"/>
      <c r="DK2211" s="154"/>
      <c r="DL2211" s="154"/>
      <c r="DM2211" s="154"/>
      <c r="DN2211" s="154"/>
      <c r="DO2211" s="154"/>
      <c r="DP2211" s="154"/>
      <c r="DQ2211" s="154"/>
      <c r="DR2211" s="154"/>
      <c r="DS2211" s="154"/>
      <c r="DT2211" s="154"/>
      <c r="DU2211" s="154"/>
      <c r="DV2211" s="154"/>
      <c r="DW2211" s="154"/>
      <c r="DX2211" s="154"/>
      <c r="DY2211" s="154"/>
      <c r="DZ2211" s="154"/>
      <c r="EA2211" s="154"/>
      <c r="EB2211" s="154"/>
      <c r="EC2211" s="154"/>
      <c r="ED2211" s="154"/>
      <c r="EE2211" s="154"/>
      <c r="EF2211" s="154"/>
      <c r="EG2211" s="154"/>
      <c r="EH2211" s="154"/>
      <c r="EI2211" s="154"/>
      <c r="EJ2211" s="154"/>
      <c r="EK2211" s="154"/>
      <c r="EL2211" s="154"/>
      <c r="EM2211" s="154"/>
      <c r="EN2211" s="154"/>
      <c r="EO2211" s="154"/>
      <c r="EP2211" s="154"/>
      <c r="EQ2211" s="154"/>
      <c r="ER2211" s="154"/>
      <c r="ES2211" s="154"/>
      <c r="ET2211" s="154"/>
      <c r="EU2211" s="154"/>
      <c r="EV2211" s="154"/>
    </row>
    <row r="2212" spans="32:152" ht="12.75">
      <c r="AF2212" s="154"/>
      <c r="AG2212" s="154"/>
      <c r="AH2212" s="154"/>
      <c r="AI2212" s="154"/>
      <c r="AJ2212" s="154"/>
      <c r="AK2212" s="154"/>
      <c r="AL2212" s="154"/>
      <c r="AM2212" s="154"/>
      <c r="AN2212" s="154"/>
      <c r="AO2212" s="154"/>
      <c r="AP2212" s="154"/>
      <c r="AQ2212" s="154"/>
      <c r="AR2212" s="154"/>
      <c r="AS2212" s="154"/>
      <c r="AT2212" s="154"/>
      <c r="AU2212" s="154"/>
      <c r="AV2212" s="154"/>
      <c r="AW2212" s="154"/>
      <c r="AX2212" s="154"/>
      <c r="AY2212" s="154"/>
      <c r="AZ2212" s="154"/>
      <c r="BA2212" s="154"/>
      <c r="BB2212" s="154"/>
      <c r="BC2212" s="154"/>
      <c r="BD2212" s="154"/>
      <c r="BE2212" s="154"/>
      <c r="BF2212" s="154"/>
      <c r="BG2212" s="154"/>
      <c r="BH2212" s="154"/>
      <c r="BI2212" s="154"/>
      <c r="BJ2212" s="154"/>
      <c r="BK2212" s="154"/>
      <c r="BL2212" s="154"/>
      <c r="BM2212" s="154"/>
      <c r="BN2212" s="154"/>
      <c r="BO2212" s="154"/>
      <c r="BP2212" s="154"/>
      <c r="BQ2212" s="154"/>
      <c r="BR2212" s="154"/>
      <c r="BS2212" s="154"/>
      <c r="BT2212" s="154"/>
      <c r="BU2212" s="154"/>
      <c r="BV2212" s="154"/>
      <c r="BW2212" s="154"/>
      <c r="BX2212" s="154"/>
      <c r="BY2212" s="154"/>
      <c r="BZ2212" s="154"/>
      <c r="CA2212" s="154"/>
      <c r="CB2212" s="154"/>
      <c r="CC2212" s="154"/>
      <c r="CD2212" s="154"/>
      <c r="CE2212" s="154"/>
      <c r="CF2212" s="154"/>
      <c r="CG2212" s="154"/>
      <c r="CH2212" s="154"/>
      <c r="CI2212" s="154"/>
      <c r="CJ2212" s="154"/>
      <c r="CK2212" s="154"/>
      <c r="CL2212" s="154"/>
      <c r="CM2212" s="154"/>
      <c r="CN2212" s="154"/>
      <c r="CO2212" s="154"/>
      <c r="CP2212" s="154"/>
      <c r="CQ2212" s="154"/>
      <c r="CR2212" s="154"/>
      <c r="CS2212" s="154"/>
      <c r="CT2212" s="154"/>
      <c r="CU2212" s="154"/>
      <c r="CV2212" s="154"/>
      <c r="CW2212" s="154"/>
      <c r="CX2212" s="154"/>
      <c r="CY2212" s="154"/>
      <c r="CZ2212" s="154"/>
      <c r="DA2212" s="154"/>
      <c r="DB2212" s="154"/>
      <c r="DC2212" s="154"/>
      <c r="DD2212" s="154"/>
      <c r="DE2212" s="154"/>
      <c r="DF2212" s="154"/>
      <c r="DG2212" s="154"/>
      <c r="DH2212" s="154"/>
      <c r="DI2212" s="154"/>
      <c r="DJ2212" s="154"/>
      <c r="DK2212" s="154"/>
      <c r="DL2212" s="154"/>
      <c r="DM2212" s="154"/>
      <c r="DN2212" s="154"/>
      <c r="DO2212" s="154"/>
      <c r="DP2212" s="154"/>
      <c r="DQ2212" s="154"/>
      <c r="DR2212" s="154"/>
      <c r="DS2212" s="154"/>
      <c r="DT2212" s="154"/>
      <c r="DU2212" s="154"/>
      <c r="DV2212" s="154"/>
      <c r="DW2212" s="154"/>
      <c r="DX2212" s="154"/>
      <c r="DY2212" s="154"/>
      <c r="DZ2212" s="154"/>
      <c r="EA2212" s="154"/>
      <c r="EB2212" s="154"/>
      <c r="EC2212" s="154"/>
      <c r="ED2212" s="154"/>
      <c r="EE2212" s="154"/>
      <c r="EF2212" s="154"/>
      <c r="EG2212" s="154"/>
      <c r="EH2212" s="154"/>
      <c r="EI2212" s="154"/>
      <c r="EJ2212" s="154"/>
      <c r="EK2212" s="154"/>
      <c r="EL2212" s="154"/>
      <c r="EM2212" s="154"/>
      <c r="EN2212" s="154"/>
      <c r="EO2212" s="154"/>
      <c r="EP2212" s="154"/>
      <c r="EQ2212" s="154"/>
      <c r="ER2212" s="154"/>
      <c r="ES2212" s="154"/>
      <c r="ET2212" s="154"/>
      <c r="EU2212" s="154"/>
      <c r="EV2212" s="154"/>
    </row>
    <row r="2213" spans="32:152" ht="12.75">
      <c r="AF2213" s="154"/>
      <c r="AG2213" s="154"/>
      <c r="AH2213" s="154"/>
      <c r="AI2213" s="154"/>
      <c r="AJ2213" s="154"/>
      <c r="AK2213" s="154"/>
      <c r="AL2213" s="154"/>
      <c r="AM2213" s="154"/>
      <c r="AN2213" s="154"/>
      <c r="AO2213" s="154"/>
      <c r="AP2213" s="154"/>
      <c r="AQ2213" s="154"/>
      <c r="AR2213" s="154"/>
      <c r="AS2213" s="154"/>
      <c r="AT2213" s="154"/>
      <c r="AU2213" s="154"/>
      <c r="AV2213" s="154"/>
      <c r="AW2213" s="154"/>
      <c r="AX2213" s="154"/>
      <c r="AY2213" s="154"/>
      <c r="AZ2213" s="154"/>
      <c r="BA2213" s="154"/>
      <c r="BB2213" s="154"/>
      <c r="BC2213" s="154"/>
      <c r="BD2213" s="154"/>
      <c r="BE2213" s="154"/>
      <c r="BF2213" s="154"/>
      <c r="BG2213" s="154"/>
      <c r="BH2213" s="154"/>
      <c r="BI2213" s="154"/>
      <c r="BJ2213" s="154"/>
      <c r="BK2213" s="154"/>
      <c r="BL2213" s="154"/>
      <c r="BM2213" s="154"/>
      <c r="BN2213" s="154"/>
      <c r="BO2213" s="154"/>
      <c r="BP2213" s="154"/>
      <c r="BQ2213" s="154"/>
      <c r="BR2213" s="154"/>
      <c r="BS2213" s="154"/>
      <c r="BT2213" s="154"/>
      <c r="BU2213" s="154"/>
      <c r="BV2213" s="154"/>
      <c r="BW2213" s="154"/>
      <c r="BX2213" s="154"/>
      <c r="BY2213" s="154"/>
      <c r="BZ2213" s="154"/>
      <c r="CA2213" s="154"/>
      <c r="CB2213" s="154"/>
      <c r="CC2213" s="154"/>
      <c r="CD2213" s="154"/>
      <c r="CE2213" s="154"/>
      <c r="CF2213" s="154"/>
      <c r="CG2213" s="154"/>
      <c r="CH2213" s="154"/>
      <c r="CI2213" s="154"/>
      <c r="CJ2213" s="154"/>
      <c r="CK2213" s="154"/>
      <c r="CL2213" s="154"/>
      <c r="CM2213" s="154"/>
      <c r="CN2213" s="154"/>
      <c r="CO2213" s="154"/>
      <c r="CP2213" s="154"/>
      <c r="CQ2213" s="154"/>
      <c r="CR2213" s="154"/>
      <c r="CS2213" s="154"/>
      <c r="CT2213" s="154"/>
      <c r="CU2213" s="154"/>
      <c r="CV2213" s="154"/>
      <c r="CW2213" s="154"/>
      <c r="CX2213" s="154"/>
      <c r="CY2213" s="154"/>
      <c r="CZ2213" s="154"/>
      <c r="DA2213" s="154"/>
      <c r="DB2213" s="154"/>
      <c r="DC2213" s="154"/>
      <c r="DD2213" s="154"/>
      <c r="DE2213" s="154"/>
      <c r="DF2213" s="154"/>
      <c r="DG2213" s="154"/>
      <c r="DH2213" s="154"/>
      <c r="DI2213" s="154"/>
      <c r="DJ2213" s="154"/>
      <c r="DK2213" s="154"/>
      <c r="DL2213" s="154"/>
      <c r="DM2213" s="154"/>
      <c r="DN2213" s="154"/>
      <c r="DO2213" s="154"/>
      <c r="DP2213" s="154"/>
      <c r="DQ2213" s="154"/>
      <c r="DR2213" s="154"/>
      <c r="DS2213" s="154"/>
      <c r="DT2213" s="154"/>
      <c r="DU2213" s="154"/>
      <c r="DV2213" s="154"/>
      <c r="DW2213" s="154"/>
      <c r="DX2213" s="154"/>
      <c r="DY2213" s="154"/>
      <c r="DZ2213" s="154"/>
      <c r="EA2213" s="154"/>
      <c r="EB2213" s="154"/>
      <c r="EC2213" s="154"/>
      <c r="ED2213" s="154"/>
      <c r="EE2213" s="154"/>
      <c r="EF2213" s="154"/>
      <c r="EG2213" s="154"/>
      <c r="EH2213" s="154"/>
      <c r="EI2213" s="154"/>
      <c r="EJ2213" s="154"/>
      <c r="EK2213" s="154"/>
      <c r="EL2213" s="154"/>
      <c r="EM2213" s="154"/>
      <c r="EN2213" s="154"/>
      <c r="EO2213" s="154"/>
      <c r="EP2213" s="154"/>
      <c r="EQ2213" s="154"/>
      <c r="ER2213" s="154"/>
      <c r="ES2213" s="154"/>
      <c r="ET2213" s="154"/>
      <c r="EU2213" s="154"/>
      <c r="EV2213" s="154"/>
    </row>
    <row r="2214" spans="32:152" ht="12.75">
      <c r="AF2214" s="154"/>
      <c r="AG2214" s="154"/>
      <c r="AH2214" s="154"/>
      <c r="AI2214" s="154"/>
      <c r="AJ2214" s="154"/>
      <c r="AK2214" s="154"/>
      <c r="AL2214" s="154"/>
      <c r="AM2214" s="154"/>
      <c r="AN2214" s="154"/>
      <c r="AO2214" s="154"/>
      <c r="AP2214" s="154"/>
      <c r="AQ2214" s="154"/>
      <c r="AR2214" s="154"/>
      <c r="AS2214" s="154"/>
      <c r="AT2214" s="154"/>
      <c r="AU2214" s="154"/>
      <c r="AV2214" s="154"/>
      <c r="AW2214" s="154"/>
      <c r="AX2214" s="154"/>
      <c r="AY2214" s="154"/>
      <c r="AZ2214" s="154"/>
      <c r="BA2214" s="154"/>
      <c r="BB2214" s="154"/>
      <c r="BC2214" s="154"/>
      <c r="BD2214" s="154"/>
      <c r="BE2214" s="154"/>
      <c r="BF2214" s="154"/>
      <c r="BG2214" s="154"/>
      <c r="BH2214" s="154"/>
      <c r="BI2214" s="154"/>
      <c r="BJ2214" s="154"/>
      <c r="BK2214" s="154"/>
      <c r="BL2214" s="154"/>
      <c r="BM2214" s="154"/>
      <c r="BN2214" s="154"/>
      <c r="BO2214" s="154"/>
      <c r="BP2214" s="154"/>
      <c r="BQ2214" s="154"/>
      <c r="BR2214" s="154"/>
      <c r="BS2214" s="154"/>
      <c r="BT2214" s="154"/>
      <c r="BU2214" s="154"/>
      <c r="BV2214" s="154"/>
      <c r="BW2214" s="154"/>
      <c r="BX2214" s="154"/>
      <c r="BY2214" s="154"/>
      <c r="BZ2214" s="154"/>
      <c r="CA2214" s="154"/>
      <c r="CB2214" s="154"/>
      <c r="CC2214" s="154"/>
      <c r="CD2214" s="154"/>
      <c r="CE2214" s="154"/>
      <c r="CF2214" s="154"/>
      <c r="CG2214" s="154"/>
      <c r="CH2214" s="154"/>
      <c r="CI2214" s="154"/>
      <c r="CJ2214" s="154"/>
      <c r="CK2214" s="154"/>
      <c r="CL2214" s="154"/>
      <c r="CM2214" s="154"/>
      <c r="CN2214" s="154"/>
      <c r="CO2214" s="154"/>
      <c r="CP2214" s="154"/>
      <c r="CQ2214" s="154"/>
      <c r="CR2214" s="154"/>
      <c r="CS2214" s="154"/>
      <c r="CT2214" s="154"/>
      <c r="CU2214" s="154"/>
      <c r="CV2214" s="154"/>
      <c r="CW2214" s="154"/>
      <c r="CX2214" s="154"/>
      <c r="CY2214" s="154"/>
      <c r="CZ2214" s="154"/>
      <c r="DA2214" s="154"/>
      <c r="DB2214" s="154"/>
      <c r="DC2214" s="154"/>
      <c r="DD2214" s="154"/>
      <c r="DE2214" s="154"/>
      <c r="DF2214" s="154"/>
      <c r="DG2214" s="154"/>
      <c r="DH2214" s="154"/>
      <c r="DI2214" s="154"/>
      <c r="DJ2214" s="154"/>
      <c r="DK2214" s="154"/>
      <c r="DL2214" s="154"/>
      <c r="DM2214" s="154"/>
      <c r="DN2214" s="154"/>
      <c r="DO2214" s="154"/>
      <c r="DP2214" s="154"/>
      <c r="DQ2214" s="154"/>
      <c r="DR2214" s="154"/>
      <c r="DS2214" s="154"/>
      <c r="DT2214" s="154"/>
      <c r="DU2214" s="154"/>
      <c r="DV2214" s="154"/>
      <c r="DW2214" s="154"/>
      <c r="DX2214" s="154"/>
      <c r="DY2214" s="154"/>
      <c r="DZ2214" s="154"/>
      <c r="EA2214" s="154"/>
      <c r="EB2214" s="154"/>
      <c r="EC2214" s="154"/>
      <c r="ED2214" s="154"/>
      <c r="EE2214" s="154"/>
      <c r="EF2214" s="154"/>
      <c r="EG2214" s="154"/>
      <c r="EH2214" s="154"/>
      <c r="EI2214" s="154"/>
      <c r="EJ2214" s="154"/>
      <c r="EK2214" s="154"/>
      <c r="EL2214" s="154"/>
      <c r="EM2214" s="154"/>
      <c r="EN2214" s="154"/>
      <c r="EO2214" s="154"/>
      <c r="EP2214" s="154"/>
      <c r="EQ2214" s="154"/>
      <c r="ER2214" s="154"/>
      <c r="ES2214" s="154"/>
      <c r="ET2214" s="154"/>
      <c r="EU2214" s="154"/>
      <c r="EV2214" s="154"/>
    </row>
    <row r="2215" spans="32:152" ht="12.75">
      <c r="AF2215" s="154"/>
      <c r="AG2215" s="154"/>
      <c r="AH2215" s="154"/>
      <c r="AI2215" s="154"/>
      <c r="AJ2215" s="154"/>
      <c r="AK2215" s="154"/>
      <c r="AL2215" s="154"/>
      <c r="AM2215" s="154"/>
      <c r="AN2215" s="154"/>
      <c r="AO2215" s="154"/>
      <c r="AP2215" s="154"/>
      <c r="AQ2215" s="154"/>
      <c r="AR2215" s="154"/>
      <c r="AS2215" s="154"/>
      <c r="AT2215" s="154"/>
      <c r="AU2215" s="154"/>
      <c r="AV2215" s="154"/>
      <c r="AW2215" s="154"/>
      <c r="AX2215" s="154"/>
      <c r="AY2215" s="154"/>
      <c r="AZ2215" s="154"/>
      <c r="BA2215" s="154"/>
      <c r="BB2215" s="154"/>
      <c r="BC2215" s="154"/>
      <c r="BD2215" s="154"/>
      <c r="BE2215" s="154"/>
      <c r="BF2215" s="154"/>
      <c r="BG2215" s="154"/>
      <c r="BH2215" s="154"/>
      <c r="BI2215" s="154"/>
      <c r="BJ2215" s="154"/>
      <c r="BK2215" s="154"/>
      <c r="BL2215" s="154"/>
      <c r="BM2215" s="154"/>
      <c r="BN2215" s="154"/>
      <c r="BO2215" s="154"/>
      <c r="BP2215" s="154"/>
      <c r="BQ2215" s="154"/>
      <c r="BR2215" s="154"/>
      <c r="BS2215" s="154"/>
      <c r="BT2215" s="154"/>
      <c r="BU2215" s="154"/>
      <c r="BV2215" s="154"/>
      <c r="BW2215" s="154"/>
      <c r="BX2215" s="154"/>
      <c r="BY2215" s="154"/>
      <c r="BZ2215" s="154"/>
      <c r="CA2215" s="154"/>
      <c r="CB2215" s="154"/>
      <c r="CC2215" s="154"/>
      <c r="CD2215" s="154"/>
      <c r="CE2215" s="154"/>
      <c r="CF2215" s="154"/>
      <c r="CG2215" s="154"/>
      <c r="CH2215" s="154"/>
      <c r="CI2215" s="154"/>
      <c r="CJ2215" s="154"/>
      <c r="CK2215" s="154"/>
      <c r="CL2215" s="154"/>
      <c r="CM2215" s="154"/>
      <c r="CN2215" s="154"/>
      <c r="CO2215" s="154"/>
      <c r="CP2215" s="154"/>
      <c r="CQ2215" s="154"/>
      <c r="CR2215" s="154"/>
      <c r="CS2215" s="154"/>
      <c r="CT2215" s="154"/>
      <c r="CU2215" s="154"/>
      <c r="CV2215" s="154"/>
      <c r="CW2215" s="154"/>
      <c r="CX2215" s="154"/>
      <c r="CY2215" s="154"/>
      <c r="CZ2215" s="154"/>
      <c r="DA2215" s="154"/>
      <c r="DB2215" s="154"/>
      <c r="DC2215" s="154"/>
      <c r="DD2215" s="154"/>
      <c r="DE2215" s="154"/>
      <c r="DF2215" s="154"/>
      <c r="DG2215" s="154"/>
      <c r="DH2215" s="154"/>
      <c r="DI2215" s="154"/>
      <c r="DJ2215" s="154"/>
      <c r="DK2215" s="154"/>
      <c r="DL2215" s="154"/>
      <c r="DM2215" s="154"/>
      <c r="DN2215" s="154"/>
      <c r="DO2215" s="154"/>
      <c r="DP2215" s="154"/>
      <c r="DQ2215" s="154"/>
      <c r="DR2215" s="154"/>
      <c r="DS2215" s="154"/>
      <c r="DT2215" s="154"/>
      <c r="DU2215" s="154"/>
      <c r="DV2215" s="154"/>
      <c r="DW2215" s="154"/>
      <c r="DX2215" s="154"/>
      <c r="DY2215" s="154"/>
      <c r="DZ2215" s="154"/>
      <c r="EA2215" s="154"/>
      <c r="EB2215" s="154"/>
      <c r="EC2215" s="154"/>
      <c r="ED2215" s="154"/>
      <c r="EE2215" s="154"/>
      <c r="EF2215" s="154"/>
      <c r="EG2215" s="154"/>
      <c r="EH2215" s="154"/>
      <c r="EI2215" s="154"/>
      <c r="EJ2215" s="154"/>
      <c r="EK2215" s="154"/>
      <c r="EL2215" s="154"/>
      <c r="EM2215" s="154"/>
      <c r="EN2215" s="154"/>
      <c r="EO2215" s="154"/>
      <c r="EP2215" s="154"/>
      <c r="EQ2215" s="154"/>
      <c r="ER2215" s="154"/>
      <c r="ES2215" s="154"/>
      <c r="ET2215" s="154"/>
      <c r="EU2215" s="154"/>
      <c r="EV2215" s="154"/>
    </row>
    <row r="2216" spans="32:152" ht="12.75">
      <c r="AF2216" s="154"/>
      <c r="AG2216" s="154"/>
      <c r="AH2216" s="154"/>
      <c r="AI2216" s="154"/>
      <c r="AJ2216" s="154"/>
      <c r="AK2216" s="154"/>
      <c r="AL2216" s="154"/>
      <c r="AM2216" s="154"/>
      <c r="AN2216" s="154"/>
      <c r="AO2216" s="154"/>
      <c r="AP2216" s="154"/>
      <c r="AQ2216" s="154"/>
      <c r="AR2216" s="154"/>
      <c r="AS2216" s="154"/>
      <c r="AT2216" s="154"/>
      <c r="AU2216" s="154"/>
      <c r="AV2216" s="154"/>
      <c r="AW2216" s="154"/>
      <c r="AX2216" s="154"/>
      <c r="AY2216" s="154"/>
      <c r="AZ2216" s="154"/>
      <c r="BA2216" s="154"/>
      <c r="BB2216" s="154"/>
      <c r="BC2216" s="154"/>
      <c r="BD2216" s="154"/>
      <c r="BE2216" s="154"/>
      <c r="BF2216" s="154"/>
      <c r="BG2216" s="154"/>
      <c r="BH2216" s="154"/>
      <c r="BI2216" s="154"/>
      <c r="BJ2216" s="154"/>
      <c r="BK2216" s="154"/>
      <c r="BL2216" s="154"/>
      <c r="BM2216" s="154"/>
      <c r="BN2216" s="154"/>
      <c r="BO2216" s="154"/>
      <c r="BP2216" s="154"/>
      <c r="BQ2216" s="154"/>
      <c r="BR2216" s="154"/>
      <c r="BS2216" s="154"/>
      <c r="BT2216" s="154"/>
      <c r="BU2216" s="154"/>
      <c r="BV2216" s="154"/>
      <c r="BW2216" s="154"/>
      <c r="BX2216" s="154"/>
      <c r="BY2216" s="154"/>
      <c r="BZ2216" s="154"/>
      <c r="CA2216" s="154"/>
      <c r="CB2216" s="154"/>
      <c r="CC2216" s="154"/>
      <c r="CD2216" s="154"/>
      <c r="CE2216" s="154"/>
      <c r="CF2216" s="154"/>
      <c r="CG2216" s="154"/>
      <c r="CH2216" s="154"/>
      <c r="CI2216" s="154"/>
      <c r="CJ2216" s="154"/>
      <c r="CK2216" s="154"/>
      <c r="CL2216" s="154"/>
      <c r="CM2216" s="154"/>
      <c r="CN2216" s="154"/>
      <c r="CO2216" s="154"/>
      <c r="CP2216" s="154"/>
      <c r="CQ2216" s="154"/>
      <c r="CR2216" s="154"/>
      <c r="CS2216" s="154"/>
      <c r="CT2216" s="154"/>
      <c r="CU2216" s="154"/>
      <c r="CV2216" s="154"/>
      <c r="CW2216" s="154"/>
      <c r="CX2216" s="154"/>
      <c r="CY2216" s="154"/>
      <c r="CZ2216" s="154"/>
      <c r="DA2216" s="154"/>
      <c r="DB2216" s="154"/>
      <c r="DC2216" s="154"/>
      <c r="DD2216" s="154"/>
      <c r="DE2216" s="154"/>
      <c r="DF2216" s="154"/>
      <c r="DG2216" s="154"/>
      <c r="DH2216" s="154"/>
      <c r="DI2216" s="154"/>
      <c r="DJ2216" s="154"/>
      <c r="DK2216" s="154"/>
      <c r="DL2216" s="154"/>
      <c r="DM2216" s="154"/>
      <c r="DN2216" s="154"/>
      <c r="DO2216" s="154"/>
      <c r="DP2216" s="154"/>
      <c r="DQ2216" s="154"/>
      <c r="DR2216" s="154"/>
      <c r="DS2216" s="154"/>
      <c r="DT2216" s="154"/>
      <c r="DU2216" s="154"/>
      <c r="DV2216" s="154"/>
      <c r="DW2216" s="154"/>
      <c r="DX2216" s="154"/>
      <c r="DY2216" s="154"/>
      <c r="DZ2216" s="154"/>
      <c r="EA2216" s="154"/>
      <c r="EB2216" s="154"/>
      <c r="EC2216" s="154"/>
      <c r="ED2216" s="154"/>
      <c r="EE2216" s="154"/>
      <c r="EF2216" s="154"/>
      <c r="EG2216" s="154"/>
      <c r="EH2216" s="154"/>
      <c r="EI2216" s="154"/>
      <c r="EJ2216" s="154"/>
      <c r="EK2216" s="154"/>
      <c r="EL2216" s="154"/>
      <c r="EM2216" s="154"/>
      <c r="EN2216" s="154"/>
      <c r="EO2216" s="154"/>
      <c r="EP2216" s="154"/>
      <c r="EQ2216" s="154"/>
      <c r="ER2216" s="154"/>
      <c r="ES2216" s="154"/>
      <c r="ET2216" s="154"/>
      <c r="EU2216" s="154"/>
      <c r="EV2216" s="154"/>
    </row>
    <row r="2217" spans="32:152" ht="12.75">
      <c r="AF2217" s="154"/>
      <c r="AG2217" s="154"/>
      <c r="AH2217" s="154"/>
      <c r="AI2217" s="154"/>
      <c r="AJ2217" s="154"/>
      <c r="AK2217" s="154"/>
      <c r="AL2217" s="154"/>
      <c r="AM2217" s="154"/>
      <c r="AN2217" s="154"/>
      <c r="AO2217" s="154"/>
      <c r="AP2217" s="154"/>
      <c r="AQ2217" s="154"/>
      <c r="AR2217" s="154"/>
      <c r="AS2217" s="154"/>
      <c r="AT2217" s="154"/>
      <c r="AU2217" s="154"/>
      <c r="AV2217" s="154"/>
      <c r="AW2217" s="154"/>
      <c r="AX2217" s="154"/>
      <c r="AY2217" s="154"/>
      <c r="AZ2217" s="154"/>
      <c r="BA2217" s="154"/>
      <c r="BB2217" s="154"/>
      <c r="BC2217" s="154"/>
      <c r="BD2217" s="154"/>
      <c r="BE2217" s="154"/>
      <c r="BF2217" s="154"/>
      <c r="BG2217" s="154"/>
      <c r="BH2217" s="154"/>
      <c r="BI2217" s="154"/>
      <c r="BJ2217" s="154"/>
      <c r="BK2217" s="154"/>
      <c r="BL2217" s="154"/>
      <c r="BM2217" s="154"/>
      <c r="BN2217" s="154"/>
      <c r="BO2217" s="154"/>
      <c r="BP2217" s="154"/>
      <c r="BQ2217" s="154"/>
      <c r="BR2217" s="154"/>
      <c r="BS2217" s="154"/>
      <c r="BT2217" s="154"/>
      <c r="BU2217" s="154"/>
      <c r="BV2217" s="154"/>
      <c r="BW2217" s="154"/>
      <c r="BX2217" s="154"/>
      <c r="BY2217" s="154"/>
      <c r="BZ2217" s="154"/>
      <c r="CA2217" s="154"/>
      <c r="CB2217" s="154"/>
      <c r="CC2217" s="154"/>
      <c r="CD2217" s="154"/>
      <c r="CE2217" s="154"/>
      <c r="CF2217" s="154"/>
      <c r="CG2217" s="154"/>
      <c r="CH2217" s="154"/>
      <c r="CI2217" s="154"/>
      <c r="CJ2217" s="154"/>
      <c r="CK2217" s="154"/>
      <c r="CL2217" s="154"/>
      <c r="CM2217" s="154"/>
      <c r="CN2217" s="154"/>
      <c r="CO2217" s="154"/>
      <c r="CP2217" s="154"/>
      <c r="CQ2217" s="154"/>
      <c r="CR2217" s="154"/>
      <c r="CS2217" s="154"/>
      <c r="CT2217" s="154"/>
      <c r="CU2217" s="154"/>
      <c r="CV2217" s="154"/>
      <c r="CW2217" s="154"/>
      <c r="CX2217" s="154"/>
      <c r="CY2217" s="154"/>
      <c r="CZ2217" s="154"/>
      <c r="DA2217" s="154"/>
      <c r="DB2217" s="154"/>
      <c r="DC2217" s="154"/>
      <c r="DD2217" s="154"/>
      <c r="DE2217" s="154"/>
      <c r="DF2217" s="154"/>
      <c r="DG2217" s="154"/>
      <c r="DH2217" s="154"/>
      <c r="DI2217" s="154"/>
      <c r="DJ2217" s="154"/>
      <c r="DK2217" s="154"/>
      <c r="DL2217" s="154"/>
      <c r="DM2217" s="154"/>
      <c r="DN2217" s="154"/>
      <c r="DO2217" s="154"/>
      <c r="DP2217" s="154"/>
      <c r="DQ2217" s="154"/>
      <c r="DR2217" s="154"/>
      <c r="DS2217" s="154"/>
      <c r="DT2217" s="154"/>
      <c r="DU2217" s="154"/>
      <c r="DV2217" s="154"/>
      <c r="DW2217" s="154"/>
      <c r="DX2217" s="154"/>
      <c r="DY2217" s="154"/>
      <c r="DZ2217" s="154"/>
      <c r="EA2217" s="154"/>
      <c r="EB2217" s="154"/>
      <c r="EC2217" s="154"/>
      <c r="ED2217" s="154"/>
      <c r="EE2217" s="154"/>
      <c r="EF2217" s="154"/>
      <c r="EG2217" s="154"/>
      <c r="EH2217" s="154"/>
      <c r="EI2217" s="154"/>
      <c r="EJ2217" s="154"/>
      <c r="EK2217" s="154"/>
      <c r="EL2217" s="154"/>
      <c r="EM2217" s="154"/>
      <c r="EN2217" s="154"/>
      <c r="EO2217" s="154"/>
      <c r="EP2217" s="154"/>
      <c r="EQ2217" s="154"/>
      <c r="ER2217" s="154"/>
      <c r="ES2217" s="154"/>
      <c r="ET2217" s="154"/>
      <c r="EU2217" s="154"/>
      <c r="EV2217" s="154"/>
    </row>
    <row r="2218" spans="32:152" ht="12.75">
      <c r="AF2218" s="154"/>
      <c r="AG2218" s="154"/>
      <c r="AH2218" s="154"/>
      <c r="AI2218" s="154"/>
      <c r="AJ2218" s="154"/>
      <c r="AK2218" s="154"/>
      <c r="AL2218" s="154"/>
      <c r="AM2218" s="154"/>
      <c r="AN2218" s="154"/>
      <c r="AO2218" s="154"/>
      <c r="AP2218" s="154"/>
      <c r="AQ2218" s="154"/>
      <c r="AR2218" s="154"/>
      <c r="AS2218" s="154"/>
      <c r="AT2218" s="154"/>
      <c r="AU2218" s="154"/>
      <c r="AV2218" s="154"/>
      <c r="AW2218" s="154"/>
      <c r="AX2218" s="154"/>
      <c r="AY2218" s="154"/>
      <c r="AZ2218" s="154"/>
      <c r="BA2218" s="154"/>
      <c r="BB2218" s="154"/>
      <c r="BC2218" s="154"/>
      <c r="BD2218" s="154"/>
      <c r="BE2218" s="154"/>
      <c r="BF2218" s="154"/>
      <c r="BG2218" s="154"/>
      <c r="BH2218" s="154"/>
      <c r="BI2218" s="154"/>
      <c r="BJ2218" s="154"/>
      <c r="BK2218" s="154"/>
      <c r="BL2218" s="154"/>
      <c r="BM2218" s="154"/>
      <c r="BN2218" s="154"/>
      <c r="BO2218" s="154"/>
      <c r="BP2218" s="154"/>
      <c r="BQ2218" s="154"/>
      <c r="BR2218" s="154"/>
      <c r="BS2218" s="154"/>
      <c r="BT2218" s="154"/>
      <c r="BU2218" s="154"/>
      <c r="BV2218" s="154"/>
      <c r="BW2218" s="154"/>
      <c r="BX2218" s="154"/>
      <c r="BY2218" s="154"/>
      <c r="BZ2218" s="154"/>
      <c r="CA2218" s="154"/>
      <c r="CB2218" s="154"/>
      <c r="CC2218" s="154"/>
      <c r="CD2218" s="154"/>
      <c r="CE2218" s="154"/>
      <c r="CF2218" s="154"/>
      <c r="CG2218" s="154"/>
      <c r="CH2218" s="154"/>
      <c r="CI2218" s="154"/>
      <c r="CJ2218" s="154"/>
      <c r="CK2218" s="154"/>
      <c r="CL2218" s="154"/>
      <c r="CM2218" s="154"/>
      <c r="CN2218" s="154"/>
      <c r="CO2218" s="154"/>
      <c r="CP2218" s="154"/>
      <c r="CQ2218" s="154"/>
      <c r="CR2218" s="154"/>
      <c r="CS2218" s="154"/>
      <c r="CT2218" s="154"/>
      <c r="CU2218" s="154"/>
      <c r="CV2218" s="154"/>
      <c r="CW2218" s="154"/>
      <c r="CX2218" s="154"/>
      <c r="CY2218" s="154"/>
      <c r="CZ2218" s="154"/>
      <c r="DA2218" s="154"/>
      <c r="DB2218" s="154"/>
      <c r="DC2218" s="154"/>
      <c r="DD2218" s="154"/>
      <c r="DE2218" s="154"/>
      <c r="DF2218" s="154"/>
      <c r="DG2218" s="154"/>
      <c r="DH2218" s="154"/>
      <c r="DI2218" s="154"/>
      <c r="DJ2218" s="154"/>
      <c r="DK2218" s="154"/>
      <c r="DL2218" s="154"/>
      <c r="DM2218" s="154"/>
      <c r="DN2218" s="154"/>
      <c r="DO2218" s="154"/>
      <c r="DP2218" s="154"/>
      <c r="DQ2218" s="154"/>
      <c r="DR2218" s="154"/>
      <c r="DS2218" s="154"/>
      <c r="DT2218" s="154"/>
      <c r="DU2218" s="154"/>
      <c r="DV2218" s="154"/>
      <c r="DW2218" s="154"/>
      <c r="DX2218" s="154"/>
      <c r="DY2218" s="154"/>
      <c r="DZ2218" s="154"/>
      <c r="EA2218" s="154"/>
      <c r="EB2218" s="154"/>
      <c r="EC2218" s="154"/>
      <c r="ED2218" s="154"/>
      <c r="EE2218" s="154"/>
      <c r="EF2218" s="154"/>
      <c r="EG2218" s="154"/>
      <c r="EH2218" s="154"/>
      <c r="EI2218" s="154"/>
      <c r="EJ2218" s="154"/>
      <c r="EK2218" s="154"/>
      <c r="EL2218" s="154"/>
      <c r="EM2218" s="154"/>
      <c r="EN2218" s="154"/>
      <c r="EO2218" s="154"/>
      <c r="EP2218" s="154"/>
      <c r="EQ2218" s="154"/>
      <c r="ER2218" s="154"/>
      <c r="ES2218" s="154"/>
      <c r="ET2218" s="154"/>
      <c r="EU2218" s="154"/>
      <c r="EV2218" s="154"/>
    </row>
    <row r="2219" spans="32:152" ht="12.75">
      <c r="AF2219" s="154"/>
      <c r="AG2219" s="154"/>
      <c r="AH2219" s="154"/>
      <c r="AI2219" s="154"/>
      <c r="AJ2219" s="154"/>
      <c r="AK2219" s="154"/>
      <c r="AL2219" s="154"/>
      <c r="AM2219" s="154"/>
      <c r="AN2219" s="154"/>
      <c r="AO2219" s="154"/>
      <c r="AP2219" s="154"/>
      <c r="AQ2219" s="154"/>
      <c r="AR2219" s="154"/>
      <c r="AS2219" s="154"/>
      <c r="AT2219" s="154"/>
      <c r="AU2219" s="154"/>
      <c r="AV2219" s="154"/>
      <c r="AW2219" s="154"/>
      <c r="AX2219" s="154"/>
      <c r="AY2219" s="154"/>
      <c r="AZ2219" s="154"/>
      <c r="BA2219" s="154"/>
      <c r="BB2219" s="154"/>
      <c r="BC2219" s="154"/>
      <c r="BD2219" s="154"/>
      <c r="BE2219" s="154"/>
      <c r="BF2219" s="154"/>
      <c r="BG2219" s="154"/>
      <c r="BH2219" s="154"/>
      <c r="BI2219" s="154"/>
      <c r="BJ2219" s="154"/>
      <c r="BK2219" s="154"/>
      <c r="BL2219" s="154"/>
      <c r="BM2219" s="154"/>
      <c r="BN2219" s="154"/>
      <c r="BO2219" s="154"/>
      <c r="BP2219" s="154"/>
      <c r="BQ2219" s="154"/>
      <c r="BR2219" s="154"/>
      <c r="BS2219" s="154"/>
      <c r="BT2219" s="154"/>
      <c r="BU2219" s="154"/>
      <c r="BV2219" s="154"/>
      <c r="BW2219" s="154"/>
      <c r="BX2219" s="154"/>
      <c r="BY2219" s="154"/>
      <c r="BZ2219" s="154"/>
      <c r="CA2219" s="154"/>
      <c r="CB2219" s="154"/>
      <c r="CC2219" s="154"/>
      <c r="CD2219" s="154"/>
      <c r="CE2219" s="154"/>
      <c r="CF2219" s="154"/>
      <c r="CG2219" s="154"/>
      <c r="CH2219" s="154"/>
      <c r="CI2219" s="154"/>
      <c r="CJ2219" s="154"/>
      <c r="CK2219" s="154"/>
      <c r="CL2219" s="154"/>
      <c r="CM2219" s="154"/>
      <c r="CN2219" s="154"/>
      <c r="CO2219" s="154"/>
      <c r="CP2219" s="154"/>
      <c r="CQ2219" s="154"/>
      <c r="CR2219" s="154"/>
      <c r="CS2219" s="154"/>
      <c r="CT2219" s="154"/>
      <c r="CU2219" s="154"/>
      <c r="CV2219" s="154"/>
      <c r="CW2219" s="154"/>
      <c r="CX2219" s="154"/>
      <c r="CY2219" s="154"/>
      <c r="CZ2219" s="154"/>
      <c r="DA2219" s="154"/>
      <c r="DB2219" s="154"/>
      <c r="DC2219" s="154"/>
      <c r="DD2219" s="154"/>
      <c r="DE2219" s="154"/>
      <c r="DF2219" s="154"/>
      <c r="DG2219" s="154"/>
      <c r="DH2219" s="154"/>
      <c r="DI2219" s="154"/>
      <c r="DJ2219" s="154"/>
      <c r="DK2219" s="154"/>
      <c r="DL2219" s="154"/>
      <c r="DM2219" s="154"/>
      <c r="DN2219" s="154"/>
      <c r="DO2219" s="154"/>
      <c r="DP2219" s="154"/>
      <c r="DQ2219" s="154"/>
      <c r="DR2219" s="154"/>
      <c r="DS2219" s="154"/>
      <c r="DT2219" s="154"/>
      <c r="DU2219" s="154"/>
      <c r="DV2219" s="154"/>
      <c r="DW2219" s="154"/>
      <c r="DX2219" s="154"/>
      <c r="DY2219" s="154"/>
      <c r="DZ2219" s="154"/>
      <c r="EA2219" s="154"/>
      <c r="EB2219" s="154"/>
      <c r="EC2219" s="154"/>
      <c r="ED2219" s="154"/>
      <c r="EE2219" s="154"/>
      <c r="EF2219" s="154"/>
      <c r="EG2219" s="154"/>
      <c r="EH2219" s="154"/>
      <c r="EI2219" s="154"/>
      <c r="EJ2219" s="154"/>
      <c r="EK2219" s="154"/>
      <c r="EL2219" s="154"/>
      <c r="EM2219" s="154"/>
      <c r="EN2219" s="154"/>
      <c r="EO2219" s="154"/>
      <c r="EP2219" s="154"/>
      <c r="EQ2219" s="154"/>
      <c r="ER2219" s="154"/>
      <c r="ES2219" s="154"/>
      <c r="ET2219" s="154"/>
      <c r="EU2219" s="154"/>
      <c r="EV2219" s="154"/>
    </row>
    <row r="2220" spans="32:152" ht="12.75">
      <c r="AF2220" s="154"/>
      <c r="AG2220" s="154"/>
      <c r="AH2220" s="154"/>
      <c r="AI2220" s="154"/>
      <c r="AJ2220" s="154"/>
      <c r="AK2220" s="154"/>
      <c r="AL2220" s="154"/>
      <c r="AM2220" s="154"/>
      <c r="AN2220" s="154"/>
      <c r="AO2220" s="154"/>
      <c r="AP2220" s="154"/>
      <c r="AQ2220" s="154"/>
      <c r="AR2220" s="154"/>
      <c r="AS2220" s="154"/>
      <c r="AT2220" s="154"/>
      <c r="AU2220" s="154"/>
      <c r="AV2220" s="154"/>
      <c r="AW2220" s="154"/>
      <c r="AX2220" s="154"/>
      <c r="AY2220" s="154"/>
      <c r="AZ2220" s="154"/>
      <c r="BA2220" s="154"/>
      <c r="BB2220" s="154"/>
      <c r="BC2220" s="154"/>
      <c r="BD2220" s="154"/>
      <c r="BE2220" s="154"/>
      <c r="BF2220" s="154"/>
      <c r="BG2220" s="154"/>
      <c r="BH2220" s="154"/>
      <c r="BI2220" s="154"/>
      <c r="BJ2220" s="154"/>
      <c r="BK2220" s="154"/>
      <c r="BL2220" s="154"/>
      <c r="BM2220" s="154"/>
      <c r="BN2220" s="154"/>
      <c r="BO2220" s="154"/>
      <c r="BP2220" s="154"/>
      <c r="BQ2220" s="154"/>
      <c r="BR2220" s="154"/>
      <c r="BS2220" s="154"/>
      <c r="BT2220" s="154"/>
      <c r="BU2220" s="154"/>
      <c r="BV2220" s="154"/>
      <c r="BW2220" s="154"/>
      <c r="BX2220" s="154"/>
      <c r="BY2220" s="154"/>
      <c r="BZ2220" s="154"/>
      <c r="CA2220" s="154"/>
      <c r="CB2220" s="154"/>
      <c r="CC2220" s="154"/>
      <c r="CD2220" s="154"/>
      <c r="CE2220" s="154"/>
      <c r="CF2220" s="154"/>
      <c r="CG2220" s="154"/>
      <c r="CH2220" s="154"/>
      <c r="CI2220" s="154"/>
      <c r="CJ2220" s="154"/>
      <c r="CK2220" s="154"/>
      <c r="CL2220" s="154"/>
      <c r="CM2220" s="154"/>
      <c r="CN2220" s="154"/>
      <c r="CO2220" s="154"/>
      <c r="CP2220" s="154"/>
      <c r="CQ2220" s="154"/>
      <c r="CR2220" s="154"/>
      <c r="CS2220" s="154"/>
      <c r="CT2220" s="154"/>
      <c r="CU2220" s="154"/>
      <c r="CV2220" s="154"/>
      <c r="CW2220" s="154"/>
      <c r="CX2220" s="154"/>
      <c r="CY2220" s="154"/>
      <c r="CZ2220" s="154"/>
      <c r="DA2220" s="154"/>
      <c r="DB2220" s="154"/>
      <c r="DC2220" s="154"/>
      <c r="DD2220" s="154"/>
      <c r="DE2220" s="154"/>
      <c r="DF2220" s="154"/>
      <c r="DG2220" s="154"/>
      <c r="DH2220" s="154"/>
      <c r="DI2220" s="154"/>
      <c r="DJ2220" s="154"/>
      <c r="DK2220" s="154"/>
      <c r="DL2220" s="154"/>
      <c r="DM2220" s="154"/>
      <c r="DN2220" s="154"/>
      <c r="DO2220" s="154"/>
      <c r="DP2220" s="154"/>
      <c r="DQ2220" s="154"/>
      <c r="DR2220" s="154"/>
      <c r="DS2220" s="154"/>
      <c r="DT2220" s="154"/>
      <c r="DU2220" s="154"/>
      <c r="DV2220" s="154"/>
      <c r="DW2220" s="154"/>
      <c r="DX2220" s="154"/>
      <c r="DY2220" s="154"/>
      <c r="DZ2220" s="154"/>
      <c r="EA2220" s="154"/>
      <c r="EB2220" s="154"/>
      <c r="EC2220" s="154"/>
      <c r="ED2220" s="154"/>
      <c r="EE2220" s="154"/>
      <c r="EF2220" s="154"/>
      <c r="EG2220" s="154"/>
      <c r="EH2220" s="154"/>
      <c r="EI2220" s="154"/>
      <c r="EJ2220" s="154"/>
      <c r="EK2220" s="154"/>
      <c r="EL2220" s="154"/>
      <c r="EM2220" s="154"/>
      <c r="EN2220" s="154"/>
      <c r="EO2220" s="154"/>
      <c r="EP2220" s="154"/>
      <c r="EQ2220" s="154"/>
      <c r="ER2220" s="154"/>
      <c r="ES2220" s="154"/>
      <c r="ET2220" s="154"/>
      <c r="EU2220" s="154"/>
      <c r="EV2220" s="154"/>
    </row>
    <row r="2221" spans="32:152" ht="12.75">
      <c r="AF2221" s="154"/>
      <c r="AG2221" s="154"/>
      <c r="AH2221" s="154"/>
      <c r="AI2221" s="154"/>
      <c r="AJ2221" s="154"/>
      <c r="AK2221" s="154"/>
      <c r="AL2221" s="154"/>
      <c r="AM2221" s="154"/>
      <c r="AN2221" s="154"/>
      <c r="AO2221" s="154"/>
      <c r="AP2221" s="154"/>
      <c r="AQ2221" s="154"/>
      <c r="AR2221" s="154"/>
      <c r="AS2221" s="154"/>
      <c r="AT2221" s="154"/>
      <c r="AU2221" s="154"/>
      <c r="AV2221" s="154"/>
      <c r="AW2221" s="154"/>
      <c r="AX2221" s="154"/>
      <c r="AY2221" s="154"/>
      <c r="AZ2221" s="154"/>
      <c r="BA2221" s="154"/>
      <c r="BB2221" s="154"/>
      <c r="BC2221" s="154"/>
      <c r="BD2221" s="154"/>
      <c r="BE2221" s="154"/>
      <c r="BF2221" s="154"/>
      <c r="BG2221" s="154"/>
      <c r="BH2221" s="154"/>
      <c r="BI2221" s="154"/>
      <c r="BJ2221" s="154"/>
      <c r="BK2221" s="154"/>
      <c r="BL2221" s="154"/>
      <c r="BM2221" s="154"/>
      <c r="BN2221" s="154"/>
      <c r="BO2221" s="154"/>
      <c r="BP2221" s="154"/>
      <c r="BQ2221" s="154"/>
      <c r="BR2221" s="154"/>
      <c r="BS2221" s="154"/>
      <c r="BT2221" s="154"/>
      <c r="BU2221" s="154"/>
      <c r="BV2221" s="154"/>
      <c r="BW2221" s="154"/>
      <c r="BX2221" s="154"/>
      <c r="BY2221" s="154"/>
      <c r="BZ2221" s="154"/>
      <c r="CA2221" s="154"/>
      <c r="CB2221" s="154"/>
      <c r="CC2221" s="154"/>
      <c r="CD2221" s="154"/>
      <c r="CE2221" s="154"/>
      <c r="CF2221" s="154"/>
      <c r="CG2221" s="154"/>
      <c r="CH2221" s="154"/>
      <c r="CI2221" s="154"/>
      <c r="CJ2221" s="154"/>
      <c r="CK2221" s="154"/>
      <c r="CL2221" s="154"/>
      <c r="CM2221" s="154"/>
      <c r="CN2221" s="154"/>
      <c r="CO2221" s="154"/>
      <c r="CP2221" s="154"/>
      <c r="CQ2221" s="154"/>
      <c r="CR2221" s="154"/>
      <c r="CS2221" s="154"/>
      <c r="CT2221" s="154"/>
      <c r="CU2221" s="154"/>
      <c r="CV2221" s="154"/>
      <c r="CW2221" s="154"/>
      <c r="CX2221" s="154"/>
      <c r="CY2221" s="154"/>
      <c r="CZ2221" s="154"/>
      <c r="DA2221" s="154"/>
      <c r="DB2221" s="154"/>
      <c r="DC2221" s="154"/>
      <c r="DD2221" s="154"/>
      <c r="DE2221" s="154"/>
      <c r="DF2221" s="154"/>
      <c r="DG2221" s="154"/>
      <c r="DH2221" s="154"/>
      <c r="DI2221" s="154"/>
      <c r="DJ2221" s="154"/>
      <c r="DK2221" s="154"/>
      <c r="DL2221" s="154"/>
      <c r="DM2221" s="154"/>
      <c r="DN2221" s="154"/>
      <c r="DO2221" s="154"/>
      <c r="DP2221" s="154"/>
      <c r="DQ2221" s="154"/>
      <c r="DR2221" s="154"/>
      <c r="DS2221" s="154"/>
      <c r="DT2221" s="154"/>
      <c r="DU2221" s="154"/>
      <c r="DV2221" s="154"/>
      <c r="DW2221" s="154"/>
      <c r="DX2221" s="154"/>
      <c r="DY2221" s="154"/>
      <c r="DZ2221" s="154"/>
      <c r="EA2221" s="154"/>
      <c r="EB2221" s="154"/>
      <c r="EC2221" s="154"/>
      <c r="ED2221" s="154"/>
      <c r="EE2221" s="154"/>
      <c r="EF2221" s="154"/>
      <c r="EG2221" s="154"/>
      <c r="EH2221" s="154"/>
      <c r="EI2221" s="154"/>
      <c r="EJ2221" s="154"/>
      <c r="EK2221" s="154"/>
      <c r="EL2221" s="154"/>
      <c r="EM2221" s="154"/>
      <c r="EN2221" s="154"/>
      <c r="EO2221" s="154"/>
      <c r="EP2221" s="154"/>
      <c r="EQ2221" s="154"/>
      <c r="ER2221" s="154"/>
      <c r="ES2221" s="154"/>
      <c r="ET2221" s="154"/>
      <c r="EU2221" s="154"/>
      <c r="EV2221" s="154"/>
    </row>
    <row r="2222" spans="32:152" ht="12.75">
      <c r="AF2222" s="154"/>
      <c r="AG2222" s="154"/>
      <c r="AH2222" s="154"/>
      <c r="AI2222" s="154"/>
      <c r="AJ2222" s="154"/>
      <c r="AK2222" s="154"/>
      <c r="AL2222" s="154"/>
      <c r="AM2222" s="154"/>
      <c r="AN2222" s="154"/>
      <c r="AO2222" s="154"/>
      <c r="AP2222" s="154"/>
      <c r="AQ2222" s="154"/>
      <c r="AR2222" s="154"/>
      <c r="AS2222" s="154"/>
      <c r="AT2222" s="154"/>
      <c r="AU2222" s="154"/>
      <c r="AV2222" s="154"/>
      <c r="AW2222" s="154"/>
      <c r="AX2222" s="154"/>
      <c r="AY2222" s="154"/>
      <c r="AZ2222" s="154"/>
      <c r="BA2222" s="154"/>
      <c r="BB2222" s="154"/>
      <c r="BC2222" s="154"/>
      <c r="BD2222" s="154"/>
      <c r="BE2222" s="154"/>
      <c r="BF2222" s="154"/>
      <c r="BG2222" s="154"/>
      <c r="BH2222" s="154"/>
      <c r="BI2222" s="154"/>
      <c r="BJ2222" s="154"/>
      <c r="BK2222" s="154"/>
      <c r="BL2222" s="154"/>
      <c r="BM2222" s="154"/>
      <c r="BN2222" s="154"/>
      <c r="BO2222" s="154"/>
      <c r="BP2222" s="154"/>
      <c r="BQ2222" s="154"/>
      <c r="BR2222" s="154"/>
      <c r="BS2222" s="154"/>
      <c r="BT2222" s="154"/>
      <c r="BU2222" s="154"/>
      <c r="BV2222" s="154"/>
      <c r="BW2222" s="154"/>
      <c r="BX2222" s="154"/>
      <c r="BY2222" s="154"/>
      <c r="BZ2222" s="154"/>
      <c r="CA2222" s="154"/>
      <c r="CB2222" s="154"/>
      <c r="CC2222" s="154"/>
      <c r="CD2222" s="154"/>
      <c r="CE2222" s="154"/>
      <c r="CF2222" s="154"/>
      <c r="CG2222" s="154"/>
      <c r="CH2222" s="154"/>
      <c r="CI2222" s="154"/>
      <c r="CJ2222" s="154"/>
      <c r="CK2222" s="154"/>
      <c r="CL2222" s="154"/>
      <c r="CM2222" s="154"/>
      <c r="CN2222" s="154"/>
      <c r="CO2222" s="154"/>
      <c r="CP2222" s="154"/>
      <c r="CQ2222" s="154"/>
      <c r="CR2222" s="154"/>
      <c r="CS2222" s="154"/>
      <c r="CT2222" s="154"/>
      <c r="CU2222" s="154"/>
      <c r="CV2222" s="154"/>
      <c r="CW2222" s="154"/>
      <c r="CX2222" s="154"/>
      <c r="CY2222" s="154"/>
      <c r="CZ2222" s="154"/>
      <c r="DA2222" s="154"/>
      <c r="DB2222" s="154"/>
      <c r="DC2222" s="154"/>
      <c r="DD2222" s="154"/>
      <c r="DE2222" s="154"/>
      <c r="DF2222" s="154"/>
      <c r="DG2222" s="154"/>
      <c r="DH2222" s="154"/>
      <c r="DI2222" s="154"/>
      <c r="DJ2222" s="154"/>
      <c r="DK2222" s="154"/>
      <c r="DL2222" s="154"/>
      <c r="DM2222" s="154"/>
      <c r="DN2222" s="154"/>
      <c r="DO2222" s="154"/>
      <c r="DP2222" s="154"/>
      <c r="DQ2222" s="154"/>
      <c r="DR2222" s="154"/>
      <c r="DS2222" s="154"/>
      <c r="DT2222" s="154"/>
      <c r="DU2222" s="154"/>
      <c r="DV2222" s="154"/>
      <c r="DW2222" s="154"/>
      <c r="DX2222" s="154"/>
      <c r="DY2222" s="154"/>
      <c r="DZ2222" s="154"/>
      <c r="EA2222" s="154"/>
      <c r="EB2222" s="154"/>
      <c r="EC2222" s="154"/>
      <c r="ED2222" s="154"/>
      <c r="EE2222" s="154"/>
      <c r="EF2222" s="154"/>
      <c r="EG2222" s="154"/>
      <c r="EH2222" s="154"/>
      <c r="EI2222" s="154"/>
      <c r="EJ2222" s="154"/>
      <c r="EK2222" s="154"/>
      <c r="EL2222" s="154"/>
      <c r="EM2222" s="154"/>
      <c r="EN2222" s="154"/>
      <c r="EO2222" s="154"/>
      <c r="EP2222" s="154"/>
      <c r="EQ2222" s="154"/>
      <c r="ER2222" s="154"/>
      <c r="ES2222" s="154"/>
      <c r="ET2222" s="154"/>
      <c r="EU2222" s="154"/>
      <c r="EV2222" s="154"/>
    </row>
    <row r="2223" spans="32:152" ht="12.75">
      <c r="AF2223" s="154"/>
      <c r="AG2223" s="154"/>
      <c r="AH2223" s="154"/>
      <c r="AI2223" s="154"/>
      <c r="AJ2223" s="154"/>
      <c r="AK2223" s="154"/>
      <c r="AL2223" s="154"/>
      <c r="AM2223" s="154"/>
      <c r="AN2223" s="154"/>
      <c r="AO2223" s="154"/>
      <c r="AP2223" s="154"/>
      <c r="AQ2223" s="154"/>
      <c r="AR2223" s="154"/>
      <c r="AS2223" s="154"/>
      <c r="AT2223" s="154"/>
      <c r="AU2223" s="154"/>
      <c r="AV2223" s="154"/>
      <c r="AW2223" s="154"/>
      <c r="AX2223" s="154"/>
      <c r="AY2223" s="154"/>
      <c r="AZ2223" s="154"/>
      <c r="BA2223" s="154"/>
      <c r="BB2223" s="154"/>
      <c r="BC2223" s="154"/>
      <c r="BD2223" s="154"/>
      <c r="BE2223" s="154"/>
      <c r="BF2223" s="154"/>
      <c r="BG2223" s="154"/>
      <c r="BH2223" s="154"/>
      <c r="BI2223" s="154"/>
      <c r="BJ2223" s="154"/>
      <c r="BK2223" s="154"/>
      <c r="BL2223" s="154"/>
      <c r="BM2223" s="154"/>
      <c r="BN2223" s="154"/>
      <c r="BO2223" s="154"/>
      <c r="BP2223" s="154"/>
      <c r="BQ2223" s="154"/>
      <c r="BR2223" s="154"/>
      <c r="BS2223" s="154"/>
      <c r="BT2223" s="154"/>
      <c r="BU2223" s="154"/>
      <c r="BV2223" s="154"/>
      <c r="BW2223" s="154"/>
      <c r="BX2223" s="154"/>
      <c r="BY2223" s="154"/>
      <c r="BZ2223" s="154"/>
      <c r="CA2223" s="154"/>
      <c r="CB2223" s="154"/>
      <c r="CC2223" s="154"/>
      <c r="CD2223" s="154"/>
      <c r="CE2223" s="154"/>
      <c r="CF2223" s="154"/>
      <c r="CG2223" s="154"/>
      <c r="CH2223" s="154"/>
      <c r="CI2223" s="154"/>
      <c r="CJ2223" s="154"/>
      <c r="CK2223" s="154"/>
      <c r="CL2223" s="154"/>
      <c r="CM2223" s="154"/>
      <c r="CN2223" s="154"/>
      <c r="CO2223" s="154"/>
      <c r="CP2223" s="154"/>
      <c r="CQ2223" s="154"/>
      <c r="CR2223" s="154"/>
      <c r="CS2223" s="154"/>
      <c r="CT2223" s="154"/>
      <c r="CU2223" s="154"/>
      <c r="CV2223" s="154"/>
      <c r="CW2223" s="154"/>
      <c r="CX2223" s="154"/>
      <c r="CY2223" s="154"/>
      <c r="CZ2223" s="154"/>
      <c r="DA2223" s="154"/>
      <c r="DB2223" s="154"/>
      <c r="DC2223" s="154"/>
      <c r="DD2223" s="154"/>
      <c r="DE2223" s="154"/>
      <c r="DF2223" s="154"/>
      <c r="DG2223" s="154"/>
      <c r="DH2223" s="154"/>
      <c r="DI2223" s="154"/>
      <c r="DJ2223" s="154"/>
      <c r="DK2223" s="154"/>
      <c r="DL2223" s="154"/>
      <c r="DM2223" s="154"/>
      <c r="DN2223" s="154"/>
      <c r="DO2223" s="154"/>
      <c r="DP2223" s="154"/>
      <c r="DQ2223" s="154"/>
      <c r="DR2223" s="154"/>
      <c r="DS2223" s="154"/>
      <c r="DT2223" s="154"/>
      <c r="DU2223" s="154"/>
      <c r="DV2223" s="154"/>
      <c r="DW2223" s="154"/>
      <c r="DX2223" s="154"/>
      <c r="DY2223" s="154"/>
      <c r="DZ2223" s="154"/>
      <c r="EA2223" s="154"/>
      <c r="EB2223" s="154"/>
      <c r="EC2223" s="154"/>
      <c r="ED2223" s="154"/>
      <c r="EE2223" s="154"/>
      <c r="EF2223" s="154"/>
      <c r="EG2223" s="154"/>
      <c r="EH2223" s="154"/>
      <c r="EI2223" s="154"/>
      <c r="EJ2223" s="154"/>
      <c r="EK2223" s="154"/>
      <c r="EL2223" s="154"/>
      <c r="EM2223" s="154"/>
      <c r="EN2223" s="154"/>
      <c r="EO2223" s="154"/>
      <c r="EP2223" s="154"/>
      <c r="EQ2223" s="154"/>
      <c r="ER2223" s="154"/>
      <c r="ES2223" s="154"/>
      <c r="ET2223" s="154"/>
      <c r="EU2223" s="154"/>
      <c r="EV2223" s="154"/>
    </row>
    <row r="2224" spans="32:152" ht="12.75">
      <c r="AF2224" s="154"/>
      <c r="AG2224" s="154"/>
      <c r="AH2224" s="154"/>
      <c r="AI2224" s="154"/>
      <c r="AJ2224" s="154"/>
      <c r="AK2224" s="154"/>
      <c r="AL2224" s="154"/>
      <c r="AM2224" s="154"/>
      <c r="AN2224" s="154"/>
      <c r="AO2224" s="154"/>
      <c r="AP2224" s="154"/>
      <c r="AQ2224" s="154"/>
      <c r="AR2224" s="154"/>
      <c r="AS2224" s="154"/>
      <c r="AT2224" s="154"/>
      <c r="AU2224" s="154"/>
      <c r="AV2224" s="154"/>
      <c r="AW2224" s="154"/>
      <c r="AX2224" s="154"/>
      <c r="AY2224" s="154"/>
      <c r="AZ2224" s="154"/>
      <c r="BA2224" s="154"/>
      <c r="BB2224" s="154"/>
      <c r="BC2224" s="154"/>
      <c r="BD2224" s="154"/>
      <c r="BE2224" s="154"/>
      <c r="BF2224" s="154"/>
      <c r="BG2224" s="154"/>
      <c r="BH2224" s="154"/>
      <c r="BI2224" s="154"/>
      <c r="BJ2224" s="154"/>
      <c r="BK2224" s="154"/>
      <c r="BL2224" s="154"/>
      <c r="BM2224" s="154"/>
      <c r="BN2224" s="154"/>
      <c r="BO2224" s="154"/>
      <c r="BP2224" s="154"/>
      <c r="BQ2224" s="154"/>
      <c r="BR2224" s="154"/>
      <c r="BS2224" s="154"/>
      <c r="BT2224" s="154"/>
      <c r="BU2224" s="154"/>
      <c r="BV2224" s="154"/>
      <c r="BW2224" s="154"/>
      <c r="BX2224" s="154"/>
      <c r="BY2224" s="154"/>
      <c r="BZ2224" s="154"/>
      <c r="CA2224" s="154"/>
      <c r="CB2224" s="154"/>
      <c r="CC2224" s="154"/>
      <c r="CD2224" s="154"/>
      <c r="CE2224" s="154"/>
      <c r="CF2224" s="154"/>
      <c r="CG2224" s="154"/>
      <c r="CH2224" s="154"/>
      <c r="CI2224" s="154"/>
      <c r="CJ2224" s="154"/>
      <c r="CK2224" s="154"/>
      <c r="CL2224" s="154"/>
      <c r="CM2224" s="154"/>
      <c r="CN2224" s="154"/>
      <c r="CO2224" s="154"/>
      <c r="CP2224" s="154"/>
      <c r="CQ2224" s="154"/>
      <c r="CR2224" s="154"/>
      <c r="CS2224" s="154"/>
      <c r="CT2224" s="154"/>
      <c r="CU2224" s="154"/>
      <c r="CV2224" s="154"/>
      <c r="CW2224" s="154"/>
      <c r="CX2224" s="154"/>
      <c r="CY2224" s="154"/>
      <c r="CZ2224" s="154"/>
      <c r="DA2224" s="154"/>
      <c r="DB2224" s="154"/>
      <c r="DC2224" s="154"/>
      <c r="DD2224" s="154"/>
      <c r="DE2224" s="154"/>
      <c r="DF2224" s="154"/>
      <c r="DG2224" s="154"/>
      <c r="DH2224" s="154"/>
      <c r="DI2224" s="154"/>
      <c r="DJ2224" s="154"/>
      <c r="DK2224" s="154"/>
      <c r="DL2224" s="154"/>
      <c r="DM2224" s="154"/>
      <c r="DN2224" s="154"/>
      <c r="DO2224" s="154"/>
      <c r="DP2224" s="154"/>
      <c r="DQ2224" s="154"/>
      <c r="DR2224" s="154"/>
      <c r="DS2224" s="154"/>
      <c r="DT2224" s="154"/>
      <c r="DU2224" s="154"/>
      <c r="DV2224" s="154"/>
      <c r="DW2224" s="154"/>
      <c r="DX2224" s="154"/>
      <c r="DY2224" s="154"/>
      <c r="DZ2224" s="154"/>
      <c r="EA2224" s="154"/>
      <c r="EB2224" s="154"/>
      <c r="EC2224" s="154"/>
      <c r="ED2224" s="154"/>
      <c r="EE2224" s="154"/>
      <c r="EF2224" s="154"/>
      <c r="EG2224" s="154"/>
      <c r="EH2224" s="154"/>
      <c r="EI2224" s="154"/>
      <c r="EJ2224" s="154"/>
      <c r="EK2224" s="154"/>
      <c r="EL2224" s="154"/>
      <c r="EM2224" s="154"/>
      <c r="EN2224" s="154"/>
      <c r="EO2224" s="154"/>
      <c r="EP2224" s="154"/>
      <c r="EQ2224" s="154"/>
      <c r="ER2224" s="154"/>
      <c r="ES2224" s="154"/>
      <c r="ET2224" s="154"/>
      <c r="EU2224" s="154"/>
      <c r="EV2224" s="154"/>
    </row>
    <row r="2225" spans="32:152" ht="12.75">
      <c r="AF2225" s="154"/>
      <c r="AG2225" s="154"/>
      <c r="AH2225" s="154"/>
      <c r="AI2225" s="154"/>
      <c r="AJ2225" s="154"/>
      <c r="AK2225" s="154"/>
      <c r="AL2225" s="154"/>
      <c r="AM2225" s="154"/>
      <c r="AN2225" s="154"/>
      <c r="AO2225" s="154"/>
      <c r="AP2225" s="154"/>
      <c r="AQ2225" s="154"/>
      <c r="AR2225" s="154"/>
      <c r="AS2225" s="154"/>
      <c r="AT2225" s="154"/>
      <c r="AU2225" s="154"/>
      <c r="AV2225" s="154"/>
      <c r="AW2225" s="154"/>
      <c r="AX2225" s="154"/>
      <c r="AY2225" s="154"/>
      <c r="AZ2225" s="154"/>
      <c r="BA2225" s="154"/>
      <c r="BB2225" s="154"/>
      <c r="BC2225" s="154"/>
      <c r="BD2225" s="154"/>
      <c r="BE2225" s="154"/>
      <c r="BF2225" s="154"/>
      <c r="BG2225" s="154"/>
      <c r="BH2225" s="154"/>
      <c r="BI2225" s="154"/>
      <c r="BJ2225" s="154"/>
      <c r="BK2225" s="154"/>
      <c r="BL2225" s="154"/>
      <c r="BM2225" s="154"/>
      <c r="BN2225" s="154"/>
      <c r="BO2225" s="154"/>
      <c r="BP2225" s="154"/>
      <c r="BQ2225" s="154"/>
      <c r="BR2225" s="154"/>
      <c r="BS2225" s="154"/>
      <c r="BT2225" s="154"/>
      <c r="BU2225" s="154"/>
      <c r="BV2225" s="154"/>
      <c r="BW2225" s="154"/>
      <c r="BX2225" s="154"/>
      <c r="BY2225" s="154"/>
      <c r="BZ2225" s="154"/>
      <c r="CA2225" s="154"/>
      <c r="CB2225" s="154"/>
      <c r="CC2225" s="154"/>
      <c r="CD2225" s="154"/>
      <c r="CE2225" s="154"/>
      <c r="CF2225" s="154"/>
      <c r="CG2225" s="154"/>
      <c r="CH2225" s="154"/>
      <c r="CI2225" s="154"/>
      <c r="CJ2225" s="154"/>
      <c r="CK2225" s="154"/>
      <c r="CL2225" s="154"/>
      <c r="CM2225" s="154"/>
      <c r="CN2225" s="154"/>
      <c r="CO2225" s="154"/>
      <c r="CP2225" s="154"/>
      <c r="CQ2225" s="154"/>
      <c r="CR2225" s="154"/>
      <c r="CS2225" s="154"/>
      <c r="CT2225" s="154"/>
      <c r="CU2225" s="154"/>
      <c r="CV2225" s="154"/>
      <c r="CW2225" s="154"/>
      <c r="CX2225" s="154"/>
      <c r="CY2225" s="154"/>
      <c r="CZ2225" s="154"/>
      <c r="DA2225" s="154"/>
      <c r="DB2225" s="154"/>
      <c r="DC2225" s="154"/>
      <c r="DD2225" s="154"/>
      <c r="DE2225" s="154"/>
      <c r="DF2225" s="154"/>
      <c r="DG2225" s="154"/>
      <c r="DH2225" s="154"/>
      <c r="DI2225" s="154"/>
      <c r="DJ2225" s="154"/>
      <c r="DK2225" s="154"/>
      <c r="DL2225" s="154"/>
      <c r="DM2225" s="154"/>
      <c r="DN2225" s="154"/>
      <c r="DO2225" s="154"/>
      <c r="DP2225" s="154"/>
      <c r="DQ2225" s="154"/>
      <c r="DR2225" s="154"/>
      <c r="DS2225" s="154"/>
      <c r="DT2225" s="154"/>
      <c r="DU2225" s="154"/>
      <c r="DV2225" s="154"/>
      <c r="DW2225" s="154"/>
      <c r="DX2225" s="154"/>
      <c r="DY2225" s="154"/>
      <c r="DZ2225" s="154"/>
      <c r="EA2225" s="154"/>
      <c r="EB2225" s="154"/>
      <c r="EC2225" s="154"/>
      <c r="ED2225" s="154"/>
      <c r="EE2225" s="154"/>
      <c r="EF2225" s="154"/>
      <c r="EG2225" s="154"/>
      <c r="EH2225" s="154"/>
      <c r="EI2225" s="154"/>
      <c r="EJ2225" s="154"/>
      <c r="EK2225" s="154"/>
      <c r="EL2225" s="154"/>
      <c r="EM2225" s="154"/>
      <c r="EN2225" s="154"/>
      <c r="EO2225" s="154"/>
      <c r="EP2225" s="154"/>
      <c r="EQ2225" s="154"/>
      <c r="ER2225" s="154"/>
      <c r="ES2225" s="154"/>
      <c r="ET2225" s="154"/>
      <c r="EU2225" s="154"/>
      <c r="EV2225" s="154"/>
    </row>
    <row r="2226" spans="32:152" ht="12.75">
      <c r="AF2226" s="154"/>
      <c r="AG2226" s="154"/>
      <c r="AH2226" s="154"/>
      <c r="AI2226" s="154"/>
      <c r="AJ2226" s="154"/>
      <c r="AK2226" s="154"/>
      <c r="AL2226" s="154"/>
      <c r="AM2226" s="154"/>
      <c r="AN2226" s="154"/>
      <c r="AO2226" s="154"/>
      <c r="AP2226" s="154"/>
      <c r="AQ2226" s="154"/>
      <c r="AR2226" s="154"/>
      <c r="AS2226" s="154"/>
      <c r="AT2226" s="154"/>
      <c r="AU2226" s="154"/>
      <c r="AV2226" s="154"/>
      <c r="AW2226" s="154"/>
      <c r="AX2226" s="154"/>
      <c r="AY2226" s="154"/>
      <c r="AZ2226" s="154"/>
      <c r="BA2226" s="154"/>
      <c r="BB2226" s="154"/>
      <c r="BC2226" s="154"/>
      <c r="BD2226" s="154"/>
      <c r="BE2226" s="154"/>
      <c r="BF2226" s="154"/>
      <c r="BG2226" s="154"/>
      <c r="BH2226" s="154"/>
      <c r="BI2226" s="154"/>
      <c r="BJ2226" s="154"/>
      <c r="BK2226" s="154"/>
      <c r="BL2226" s="154"/>
      <c r="BM2226" s="154"/>
      <c r="BN2226" s="154"/>
      <c r="BO2226" s="154"/>
      <c r="BP2226" s="154"/>
      <c r="BQ2226" s="154"/>
      <c r="BR2226" s="154"/>
      <c r="BS2226" s="154"/>
      <c r="BT2226" s="154"/>
      <c r="BU2226" s="154"/>
      <c r="BV2226" s="154"/>
      <c r="BW2226" s="154"/>
      <c r="BX2226" s="154"/>
      <c r="BY2226" s="154"/>
      <c r="BZ2226" s="154"/>
      <c r="CA2226" s="154"/>
      <c r="CB2226" s="154"/>
      <c r="CC2226" s="154"/>
      <c r="CD2226" s="154"/>
      <c r="CE2226" s="154"/>
      <c r="CF2226" s="154"/>
      <c r="CG2226" s="154"/>
      <c r="CH2226" s="154"/>
      <c r="CI2226" s="154"/>
      <c r="CJ2226" s="154"/>
      <c r="CK2226" s="154"/>
      <c r="CL2226" s="154"/>
      <c r="CM2226" s="154"/>
      <c r="CN2226" s="154"/>
      <c r="CO2226" s="154"/>
      <c r="CP2226" s="154"/>
      <c r="CQ2226" s="154"/>
      <c r="CR2226" s="154"/>
      <c r="CS2226" s="154"/>
      <c r="CT2226" s="154"/>
      <c r="CU2226" s="154"/>
      <c r="CV2226" s="154"/>
      <c r="CW2226" s="154"/>
      <c r="CX2226" s="154"/>
      <c r="CY2226" s="154"/>
      <c r="CZ2226" s="154"/>
      <c r="DA2226" s="154"/>
      <c r="DB2226" s="154"/>
      <c r="DC2226" s="154"/>
      <c r="DD2226" s="154"/>
      <c r="DE2226" s="154"/>
      <c r="DF2226" s="154"/>
      <c r="DG2226" s="154"/>
      <c r="DH2226" s="154"/>
      <c r="DI2226" s="154"/>
      <c r="DJ2226" s="154"/>
      <c r="DK2226" s="154"/>
      <c r="DL2226" s="154"/>
      <c r="DM2226" s="154"/>
      <c r="DN2226" s="154"/>
      <c r="DO2226" s="154"/>
      <c r="DP2226" s="154"/>
      <c r="DQ2226" s="154"/>
      <c r="DR2226" s="154"/>
      <c r="DS2226" s="154"/>
      <c r="DT2226" s="154"/>
      <c r="DU2226" s="154"/>
      <c r="DV2226" s="154"/>
      <c r="DW2226" s="154"/>
      <c r="DX2226" s="154"/>
      <c r="DY2226" s="154"/>
      <c r="DZ2226" s="154"/>
      <c r="EA2226" s="154"/>
      <c r="EB2226" s="154"/>
      <c r="EC2226" s="154"/>
      <c r="ED2226" s="154"/>
      <c r="EE2226" s="154"/>
      <c r="EF2226" s="154"/>
      <c r="EG2226" s="154"/>
      <c r="EH2226" s="154"/>
      <c r="EI2226" s="154"/>
      <c r="EJ2226" s="154"/>
      <c r="EK2226" s="154"/>
      <c r="EL2226" s="154"/>
      <c r="EM2226" s="154"/>
      <c r="EN2226" s="154"/>
      <c r="EO2226" s="154"/>
      <c r="EP2226" s="154"/>
      <c r="EQ2226" s="154"/>
      <c r="ER2226" s="154"/>
      <c r="ES2226" s="154"/>
      <c r="ET2226" s="154"/>
      <c r="EU2226" s="154"/>
      <c r="EV2226" s="154"/>
    </row>
    <row r="2227" spans="32:152" ht="12.75">
      <c r="AF2227" s="154"/>
      <c r="AG2227" s="154"/>
      <c r="AH2227" s="154"/>
      <c r="AI2227" s="154"/>
      <c r="AJ2227" s="154"/>
      <c r="AK2227" s="154"/>
      <c r="AL2227" s="154"/>
      <c r="AM2227" s="154"/>
      <c r="AN2227" s="154"/>
      <c r="AO2227" s="154"/>
      <c r="AP2227" s="154"/>
      <c r="AQ2227" s="154"/>
      <c r="AR2227" s="154"/>
      <c r="AS2227" s="154"/>
      <c r="AT2227" s="154"/>
      <c r="AU2227" s="154"/>
      <c r="AV2227" s="154"/>
      <c r="AW2227" s="154"/>
      <c r="AX2227" s="154"/>
      <c r="AY2227" s="154"/>
      <c r="AZ2227" s="154"/>
      <c r="BA2227" s="154"/>
      <c r="BB2227" s="154"/>
      <c r="BC2227" s="154"/>
      <c r="BD2227" s="154"/>
      <c r="BE2227" s="154"/>
      <c r="BF2227" s="154"/>
      <c r="BG2227" s="154"/>
      <c r="BH2227" s="154"/>
      <c r="BI2227" s="154"/>
      <c r="BJ2227" s="154"/>
      <c r="BK2227" s="154"/>
      <c r="BL2227" s="154"/>
      <c r="BM2227" s="154"/>
      <c r="BN2227" s="154"/>
      <c r="BO2227" s="154"/>
      <c r="BP2227" s="154"/>
      <c r="BQ2227" s="154"/>
      <c r="BR2227" s="154"/>
      <c r="BS2227" s="154"/>
      <c r="BT2227" s="154"/>
      <c r="BU2227" s="154"/>
      <c r="BV2227" s="154"/>
      <c r="BW2227" s="154"/>
      <c r="BX2227" s="154"/>
      <c r="BY2227" s="154"/>
      <c r="BZ2227" s="154"/>
      <c r="CA2227" s="154"/>
      <c r="CB2227" s="154"/>
      <c r="CC2227" s="154"/>
      <c r="CD2227" s="154"/>
      <c r="CE2227" s="154"/>
      <c r="CF2227" s="154"/>
      <c r="CG2227" s="154"/>
      <c r="CH2227" s="154"/>
      <c r="CI2227" s="154"/>
      <c r="CJ2227" s="154"/>
      <c r="CK2227" s="154"/>
      <c r="CL2227" s="154"/>
      <c r="CM2227" s="154"/>
      <c r="CN2227" s="154"/>
      <c r="CO2227" s="154"/>
      <c r="CP2227" s="154"/>
      <c r="CQ2227" s="154"/>
      <c r="CR2227" s="154"/>
      <c r="CS2227" s="154"/>
      <c r="CT2227" s="154"/>
      <c r="CU2227" s="154"/>
      <c r="CV2227" s="154"/>
      <c r="CW2227" s="154"/>
      <c r="CX2227" s="154"/>
      <c r="CY2227" s="154"/>
      <c r="CZ2227" s="154"/>
      <c r="DA2227" s="154"/>
      <c r="DB2227" s="154"/>
      <c r="DC2227" s="154"/>
      <c r="DD2227" s="154"/>
      <c r="DE2227" s="154"/>
      <c r="DF2227" s="154"/>
      <c r="DG2227" s="154"/>
      <c r="DH2227" s="154"/>
      <c r="DI2227" s="154"/>
      <c r="DJ2227" s="154"/>
      <c r="DK2227" s="154"/>
      <c r="DL2227" s="154"/>
      <c r="DM2227" s="154"/>
      <c r="DN2227" s="154"/>
      <c r="DO2227" s="154"/>
      <c r="DP2227" s="154"/>
      <c r="DQ2227" s="154"/>
      <c r="DR2227" s="154"/>
      <c r="DS2227" s="154"/>
      <c r="DT2227" s="154"/>
      <c r="DU2227" s="154"/>
      <c r="DV2227" s="154"/>
      <c r="DW2227" s="154"/>
      <c r="DX2227" s="154"/>
      <c r="DY2227" s="154"/>
      <c r="DZ2227" s="154"/>
      <c r="EA2227" s="154"/>
      <c r="EB2227" s="154"/>
      <c r="EC2227" s="154"/>
      <c r="ED2227" s="154"/>
      <c r="EE2227" s="154"/>
      <c r="EF2227" s="154"/>
      <c r="EG2227" s="154"/>
      <c r="EH2227" s="154"/>
      <c r="EI2227" s="154"/>
      <c r="EJ2227" s="154"/>
      <c r="EK2227" s="154"/>
      <c r="EL2227" s="154"/>
      <c r="EM2227" s="154"/>
      <c r="EN2227" s="154"/>
      <c r="EO2227" s="154"/>
      <c r="EP2227" s="154"/>
      <c r="EQ2227" s="154"/>
      <c r="ER2227" s="154"/>
      <c r="ES2227" s="154"/>
      <c r="ET2227" s="154"/>
      <c r="EU2227" s="154"/>
      <c r="EV2227" s="154"/>
    </row>
    <row r="2228" spans="32:152" ht="12.75">
      <c r="AF2228" s="154"/>
      <c r="AG2228" s="154"/>
      <c r="AH2228" s="154"/>
      <c r="AI2228" s="154"/>
      <c r="AJ2228" s="154"/>
      <c r="AK2228" s="154"/>
      <c r="AL2228" s="154"/>
      <c r="AM2228" s="154"/>
      <c r="AN2228" s="154"/>
      <c r="AO2228" s="154"/>
      <c r="AP2228" s="154"/>
      <c r="AQ2228" s="154"/>
      <c r="AR2228" s="154"/>
      <c r="AS2228" s="154"/>
      <c r="AT2228" s="154"/>
      <c r="AU2228" s="154"/>
      <c r="AV2228" s="154"/>
      <c r="AW2228" s="154"/>
      <c r="AX2228" s="154"/>
      <c r="AY2228" s="154"/>
      <c r="AZ2228" s="154"/>
      <c r="BA2228" s="154"/>
      <c r="BB2228" s="154"/>
      <c r="BC2228" s="154"/>
      <c r="BD2228" s="154"/>
      <c r="BE2228" s="154"/>
      <c r="BF2228" s="154"/>
      <c r="BG2228" s="154"/>
      <c r="BH2228" s="154"/>
      <c r="BI2228" s="154"/>
      <c r="BJ2228" s="154"/>
      <c r="BK2228" s="154"/>
      <c r="BL2228" s="154"/>
      <c r="BM2228" s="154"/>
      <c r="BN2228" s="154"/>
      <c r="BO2228" s="154"/>
      <c r="BP2228" s="154"/>
      <c r="BQ2228" s="154"/>
      <c r="BR2228" s="154"/>
      <c r="BS2228" s="154"/>
      <c r="BT2228" s="154"/>
      <c r="BU2228" s="154"/>
      <c r="BV2228" s="154"/>
      <c r="BW2228" s="154"/>
      <c r="BX2228" s="154"/>
      <c r="BY2228" s="154"/>
      <c r="BZ2228" s="154"/>
      <c r="CA2228" s="154"/>
      <c r="CB2228" s="154"/>
      <c r="CC2228" s="154"/>
      <c r="CD2228" s="154"/>
      <c r="CE2228" s="154"/>
      <c r="CF2228" s="154"/>
      <c r="CG2228" s="154"/>
      <c r="CH2228" s="154"/>
      <c r="CI2228" s="154"/>
      <c r="CJ2228" s="154"/>
      <c r="CK2228" s="154"/>
      <c r="CL2228" s="154"/>
      <c r="CM2228" s="154"/>
      <c r="CN2228" s="154"/>
      <c r="CO2228" s="154"/>
      <c r="CP2228" s="154"/>
      <c r="CQ2228" s="154"/>
      <c r="CR2228" s="154"/>
      <c r="CS2228" s="154"/>
      <c r="CT2228" s="154"/>
      <c r="CU2228" s="154"/>
      <c r="CV2228" s="154"/>
      <c r="CW2228" s="154"/>
      <c r="CX2228" s="154"/>
      <c r="CY2228" s="154"/>
      <c r="CZ2228" s="154"/>
      <c r="DA2228" s="154"/>
      <c r="DB2228" s="154"/>
      <c r="DC2228" s="154"/>
      <c r="DD2228" s="154"/>
      <c r="DE2228" s="154"/>
      <c r="DF2228" s="154"/>
      <c r="DG2228" s="154"/>
      <c r="DH2228" s="154"/>
      <c r="DI2228" s="154"/>
      <c r="DJ2228" s="154"/>
      <c r="DK2228" s="154"/>
      <c r="DL2228" s="154"/>
      <c r="DM2228" s="154"/>
      <c r="DN2228" s="154"/>
      <c r="DO2228" s="154"/>
      <c r="DP2228" s="154"/>
      <c r="DQ2228" s="154"/>
      <c r="DR2228" s="154"/>
      <c r="DS2228" s="154"/>
      <c r="DT2228" s="154"/>
      <c r="DU2228" s="154"/>
      <c r="DV2228" s="154"/>
      <c r="DW2228" s="154"/>
      <c r="DX2228" s="154"/>
      <c r="DY2228" s="154"/>
      <c r="DZ2228" s="154"/>
      <c r="EA2228" s="154"/>
      <c r="EB2228" s="154"/>
      <c r="EC2228" s="154"/>
      <c r="ED2228" s="154"/>
      <c r="EE2228" s="154"/>
      <c r="EF2228" s="154"/>
      <c r="EG2228" s="154"/>
      <c r="EH2228" s="154"/>
      <c r="EI2228" s="154"/>
      <c r="EJ2228" s="154"/>
      <c r="EK2228" s="154"/>
      <c r="EL2228" s="154"/>
      <c r="EM2228" s="154"/>
      <c r="EN2228" s="154"/>
      <c r="EO2228" s="154"/>
      <c r="EP2228" s="154"/>
      <c r="EQ2228" s="154"/>
      <c r="ER2228" s="154"/>
      <c r="ES2228" s="154"/>
      <c r="ET2228" s="154"/>
      <c r="EU2228" s="154"/>
      <c r="EV2228" s="154"/>
    </row>
    <row r="2229" spans="32:152" ht="12.75">
      <c r="AF2229" s="154"/>
      <c r="AG2229" s="154"/>
      <c r="AH2229" s="154"/>
      <c r="AI2229" s="154"/>
      <c r="AJ2229" s="154"/>
      <c r="AK2229" s="154"/>
      <c r="AL2229" s="154"/>
      <c r="AM2229" s="154"/>
      <c r="AN2229" s="154"/>
      <c r="AO2229" s="154"/>
      <c r="AP2229" s="154"/>
      <c r="AQ2229" s="154"/>
      <c r="AR2229" s="154"/>
      <c r="AS2229" s="154"/>
      <c r="AT2229" s="154"/>
      <c r="AU2229" s="154"/>
      <c r="AV2229" s="154"/>
      <c r="AW2229" s="154"/>
      <c r="AX2229" s="154"/>
      <c r="AY2229" s="154"/>
      <c r="AZ2229" s="154"/>
      <c r="BA2229" s="154"/>
      <c r="BB2229" s="154"/>
      <c r="BC2229" s="154"/>
      <c r="BD2229" s="154"/>
      <c r="BE2229" s="154"/>
      <c r="BF2229" s="154"/>
      <c r="BG2229" s="154"/>
      <c r="BH2229" s="154"/>
      <c r="BI2229" s="154"/>
      <c r="BJ2229" s="154"/>
      <c r="BK2229" s="154"/>
      <c r="BL2229" s="154"/>
      <c r="BM2229" s="154"/>
      <c r="BN2229" s="154"/>
      <c r="BO2229" s="154"/>
      <c r="BP2229" s="154"/>
      <c r="BQ2229" s="154"/>
      <c r="BR2229" s="154"/>
      <c r="BS2229" s="154"/>
      <c r="BT2229" s="154"/>
      <c r="BU2229" s="154"/>
      <c r="BV2229" s="154"/>
      <c r="BW2229" s="154"/>
      <c r="BX2229" s="154"/>
      <c r="BY2229" s="154"/>
      <c r="BZ2229" s="154"/>
      <c r="CA2229" s="154"/>
      <c r="CB2229" s="154"/>
      <c r="CC2229" s="154"/>
      <c r="CD2229" s="154"/>
      <c r="CE2229" s="154"/>
      <c r="CF2229" s="154"/>
      <c r="CG2229" s="154"/>
      <c r="CH2229" s="154"/>
      <c r="CI2229" s="154"/>
      <c r="CJ2229" s="154"/>
      <c r="CK2229" s="154"/>
      <c r="CL2229" s="154"/>
      <c r="CM2229" s="154"/>
      <c r="CN2229" s="154"/>
      <c r="CO2229" s="154"/>
      <c r="CP2229" s="154"/>
      <c r="CQ2229" s="154"/>
      <c r="CR2229" s="154"/>
      <c r="CS2229" s="154"/>
      <c r="CT2229" s="154"/>
      <c r="CU2229" s="154"/>
      <c r="CV2229" s="154"/>
      <c r="CW2229" s="154"/>
      <c r="CX2229" s="154"/>
      <c r="CY2229" s="154"/>
      <c r="CZ2229" s="154"/>
      <c r="DA2229" s="154"/>
      <c r="DB2229" s="154"/>
      <c r="DC2229" s="154"/>
      <c r="DD2229" s="154"/>
      <c r="DE2229" s="154"/>
      <c r="DF2229" s="154"/>
      <c r="DG2229" s="154"/>
      <c r="DH2229" s="154"/>
      <c r="DI2229" s="154"/>
      <c r="DJ2229" s="154"/>
      <c r="DK2229" s="154"/>
      <c r="DL2229" s="154"/>
      <c r="DM2229" s="154"/>
      <c r="DN2229" s="154"/>
      <c r="DO2229" s="154"/>
      <c r="DP2229" s="154"/>
      <c r="DQ2229" s="154"/>
      <c r="DR2229" s="154"/>
      <c r="DS2229" s="154"/>
      <c r="DT2229" s="154"/>
      <c r="DU2229" s="154"/>
      <c r="DV2229" s="154"/>
      <c r="DW2229" s="154"/>
      <c r="DX2229" s="154"/>
      <c r="DY2229" s="154"/>
      <c r="DZ2229" s="154"/>
      <c r="EA2229" s="154"/>
      <c r="EB2229" s="154"/>
      <c r="EC2229" s="154"/>
      <c r="ED2229" s="154"/>
      <c r="EE2229" s="154"/>
      <c r="EF2229" s="154"/>
      <c r="EG2229" s="154"/>
      <c r="EH2229" s="154"/>
      <c r="EI2229" s="154"/>
      <c r="EJ2229" s="154"/>
      <c r="EK2229" s="154"/>
      <c r="EL2229" s="154"/>
      <c r="EM2229" s="154"/>
      <c r="EN2229" s="154"/>
      <c r="EO2229" s="154"/>
      <c r="EP2229" s="154"/>
      <c r="EQ2229" s="154"/>
      <c r="ER2229" s="154"/>
      <c r="ES2229" s="154"/>
      <c r="ET2229" s="154"/>
      <c r="EU2229" s="154"/>
      <c r="EV2229" s="154"/>
    </row>
    <row r="2230" spans="32:152" ht="12.75">
      <c r="AF2230" s="154"/>
      <c r="AG2230" s="154"/>
      <c r="AH2230" s="154"/>
      <c r="AI2230" s="154"/>
      <c r="AJ2230" s="154"/>
      <c r="AK2230" s="154"/>
      <c r="AL2230" s="154"/>
      <c r="AM2230" s="154"/>
      <c r="AN2230" s="154"/>
      <c r="AO2230" s="154"/>
      <c r="AP2230" s="154"/>
      <c r="AQ2230" s="154"/>
      <c r="AR2230" s="154"/>
      <c r="AS2230" s="154"/>
      <c r="AT2230" s="154"/>
      <c r="AU2230" s="154"/>
      <c r="AV2230" s="154"/>
      <c r="AW2230" s="154"/>
      <c r="AX2230" s="154"/>
      <c r="AY2230" s="154"/>
      <c r="AZ2230" s="154"/>
      <c r="BA2230" s="154"/>
      <c r="BB2230" s="154"/>
      <c r="BC2230" s="154"/>
      <c r="BD2230" s="154"/>
      <c r="BE2230" s="154"/>
      <c r="BF2230" s="154"/>
      <c r="BG2230" s="154"/>
      <c r="BH2230" s="154"/>
      <c r="BI2230" s="154"/>
      <c r="BJ2230" s="154"/>
      <c r="BK2230" s="154"/>
      <c r="BL2230" s="154"/>
      <c r="BM2230" s="154"/>
      <c r="BN2230" s="154"/>
      <c r="BO2230" s="154"/>
      <c r="BP2230" s="154"/>
      <c r="BQ2230" s="154"/>
      <c r="BR2230" s="154"/>
      <c r="BS2230" s="154"/>
      <c r="BT2230" s="154"/>
      <c r="BU2230" s="154"/>
      <c r="BV2230" s="154"/>
      <c r="BW2230" s="154"/>
      <c r="BX2230" s="154"/>
      <c r="BY2230" s="154"/>
      <c r="BZ2230" s="154"/>
      <c r="CA2230" s="154"/>
      <c r="CB2230" s="154"/>
      <c r="CC2230" s="154"/>
      <c r="CD2230" s="154"/>
      <c r="CE2230" s="154"/>
      <c r="CF2230" s="154"/>
      <c r="CG2230" s="154"/>
      <c r="CH2230" s="154"/>
      <c r="CI2230" s="154"/>
      <c r="CJ2230" s="154"/>
      <c r="CK2230" s="154"/>
      <c r="CL2230" s="154"/>
      <c r="CM2230" s="154"/>
      <c r="CN2230" s="154"/>
      <c r="CO2230" s="154"/>
      <c r="CP2230" s="154"/>
      <c r="CQ2230" s="154"/>
      <c r="CR2230" s="154"/>
      <c r="CS2230" s="154"/>
      <c r="CT2230" s="154"/>
      <c r="CU2230" s="154"/>
      <c r="CV2230" s="154"/>
      <c r="CW2230" s="154"/>
      <c r="CX2230" s="154"/>
      <c r="CY2230" s="154"/>
      <c r="CZ2230" s="154"/>
      <c r="DA2230" s="154"/>
      <c r="DB2230" s="154"/>
      <c r="DC2230" s="154"/>
      <c r="DD2230" s="154"/>
      <c r="DE2230" s="154"/>
      <c r="DF2230" s="154"/>
      <c r="DG2230" s="154"/>
      <c r="DH2230" s="154"/>
      <c r="DI2230" s="154"/>
      <c r="DJ2230" s="154"/>
      <c r="DK2230" s="154"/>
      <c r="DL2230" s="154"/>
      <c r="DM2230" s="154"/>
      <c r="DN2230" s="154"/>
      <c r="DO2230" s="154"/>
      <c r="DP2230" s="154"/>
      <c r="DQ2230" s="154"/>
      <c r="DR2230" s="154"/>
      <c r="DS2230" s="154"/>
      <c r="DT2230" s="154"/>
      <c r="DU2230" s="154"/>
      <c r="DV2230" s="154"/>
      <c r="DW2230" s="154"/>
      <c r="DX2230" s="154"/>
      <c r="DY2230" s="154"/>
      <c r="DZ2230" s="154"/>
      <c r="EA2230" s="154"/>
      <c r="EB2230" s="154"/>
      <c r="EC2230" s="154"/>
      <c r="ED2230" s="154"/>
      <c r="EE2230" s="154"/>
      <c r="EF2230" s="154"/>
      <c r="EG2230" s="154"/>
      <c r="EH2230" s="154"/>
      <c r="EI2230" s="154"/>
      <c r="EJ2230" s="154"/>
      <c r="EK2230" s="154"/>
      <c r="EL2230" s="154"/>
      <c r="EM2230" s="154"/>
      <c r="EN2230" s="154"/>
      <c r="EO2230" s="154"/>
      <c r="EP2230" s="154"/>
      <c r="EQ2230" s="154"/>
      <c r="ER2230" s="154"/>
      <c r="ES2230" s="154"/>
      <c r="ET2230" s="154"/>
      <c r="EU2230" s="154"/>
      <c r="EV2230" s="154"/>
    </row>
    <row r="2231" spans="32:152" ht="12.75">
      <c r="AF2231" s="154"/>
      <c r="AG2231" s="154"/>
      <c r="AH2231" s="154"/>
      <c r="AI2231" s="154"/>
      <c r="AJ2231" s="154"/>
      <c r="AK2231" s="154"/>
      <c r="AL2231" s="154"/>
      <c r="AM2231" s="154"/>
      <c r="AN2231" s="154"/>
      <c r="AO2231" s="154"/>
      <c r="AP2231" s="154"/>
      <c r="AQ2231" s="154"/>
      <c r="AR2231" s="154"/>
      <c r="AS2231" s="154"/>
      <c r="AT2231" s="154"/>
      <c r="AU2231" s="154"/>
      <c r="AV2231" s="154"/>
      <c r="AW2231" s="154"/>
      <c r="AX2231" s="154"/>
      <c r="AY2231" s="154"/>
      <c r="AZ2231" s="154"/>
      <c r="BA2231" s="154"/>
      <c r="BB2231" s="154"/>
      <c r="BC2231" s="154"/>
      <c r="BD2231" s="154"/>
      <c r="BE2231" s="154"/>
      <c r="BF2231" s="154"/>
      <c r="BG2231" s="154"/>
      <c r="BH2231" s="154"/>
      <c r="BI2231" s="154"/>
      <c r="BJ2231" s="154"/>
      <c r="BK2231" s="154"/>
      <c r="BL2231" s="154"/>
      <c r="BM2231" s="154"/>
      <c r="BN2231" s="154"/>
      <c r="BO2231" s="154"/>
      <c r="BP2231" s="154"/>
      <c r="BQ2231" s="154"/>
      <c r="BR2231" s="154"/>
      <c r="BS2231" s="154"/>
      <c r="BT2231" s="154"/>
      <c r="BU2231" s="154"/>
      <c r="BV2231" s="154"/>
      <c r="BW2231" s="154"/>
      <c r="BX2231" s="154"/>
      <c r="BY2231" s="154"/>
      <c r="BZ2231" s="154"/>
      <c r="CA2231" s="154"/>
      <c r="CB2231" s="154"/>
      <c r="CC2231" s="154"/>
      <c r="CD2231" s="154"/>
      <c r="CE2231" s="154"/>
      <c r="CF2231" s="154"/>
      <c r="CG2231" s="154"/>
      <c r="CH2231" s="154"/>
      <c r="CI2231" s="154"/>
      <c r="CJ2231" s="154"/>
      <c r="CK2231" s="154"/>
      <c r="CL2231" s="154"/>
      <c r="CM2231" s="154"/>
      <c r="CN2231" s="154"/>
      <c r="CO2231" s="154"/>
      <c r="CP2231" s="154"/>
      <c r="CQ2231" s="154"/>
      <c r="CR2231" s="154"/>
      <c r="CS2231" s="154"/>
      <c r="CT2231" s="154"/>
      <c r="CU2231" s="154"/>
      <c r="CV2231" s="154"/>
      <c r="CW2231" s="154"/>
      <c r="CX2231" s="154"/>
      <c r="CY2231" s="154"/>
      <c r="CZ2231" s="154"/>
      <c r="DA2231" s="154"/>
      <c r="DB2231" s="154"/>
      <c r="DC2231" s="154"/>
      <c r="DD2231" s="154"/>
      <c r="DE2231" s="154"/>
      <c r="DF2231" s="154"/>
      <c r="DG2231" s="154"/>
      <c r="DH2231" s="154"/>
      <c r="DI2231" s="154"/>
      <c r="DJ2231" s="154"/>
      <c r="DK2231" s="154"/>
      <c r="DL2231" s="154"/>
      <c r="DM2231" s="154"/>
      <c r="DN2231" s="154"/>
      <c r="DO2231" s="154"/>
      <c r="DP2231" s="154"/>
      <c r="DQ2231" s="154"/>
      <c r="DR2231" s="154"/>
      <c r="DS2231" s="154"/>
      <c r="DT2231" s="154"/>
      <c r="DU2231" s="154"/>
      <c r="DV2231" s="154"/>
      <c r="DW2231" s="154"/>
      <c r="DX2231" s="154"/>
      <c r="DY2231" s="154"/>
      <c r="DZ2231" s="154"/>
      <c r="EA2231" s="154"/>
      <c r="EB2231" s="154"/>
      <c r="EC2231" s="154"/>
      <c r="ED2231" s="154"/>
      <c r="EE2231" s="154"/>
      <c r="EF2231" s="154"/>
      <c r="EG2231" s="154"/>
      <c r="EH2231" s="154"/>
      <c r="EI2231" s="154"/>
      <c r="EJ2231" s="154"/>
      <c r="EK2231" s="154"/>
      <c r="EL2231" s="154"/>
      <c r="EM2231" s="154"/>
      <c r="EN2231" s="154"/>
      <c r="EO2231" s="154"/>
      <c r="EP2231" s="154"/>
      <c r="EQ2231" s="154"/>
      <c r="ER2231" s="154"/>
      <c r="ES2231" s="154"/>
      <c r="ET2231" s="154"/>
      <c r="EU2231" s="154"/>
      <c r="EV2231" s="154"/>
    </row>
    <row r="2232" spans="32:152" ht="12.75">
      <c r="AF2232" s="154"/>
      <c r="AG2232" s="154"/>
      <c r="AH2232" s="154"/>
      <c r="AI2232" s="154"/>
      <c r="AJ2232" s="154"/>
      <c r="AK2232" s="154"/>
      <c r="AL2232" s="154"/>
      <c r="AM2232" s="154"/>
      <c r="AN2232" s="154"/>
      <c r="AO2232" s="154"/>
      <c r="AP2232" s="154"/>
      <c r="AQ2232" s="154"/>
      <c r="AR2232" s="154"/>
      <c r="AS2232" s="154"/>
      <c r="AT2232" s="154"/>
      <c r="AU2232" s="154"/>
      <c r="AV2232" s="154"/>
      <c r="AW2232" s="154"/>
      <c r="AX2232" s="154"/>
      <c r="AY2232" s="154"/>
      <c r="AZ2232" s="154"/>
      <c r="BA2232" s="154"/>
      <c r="BB2232" s="154"/>
      <c r="BC2232" s="154"/>
      <c r="BD2232" s="154"/>
      <c r="BE2232" s="154"/>
      <c r="BF2232" s="154"/>
      <c r="BG2232" s="154"/>
      <c r="BH2232" s="154"/>
      <c r="BI2232" s="154"/>
      <c r="BJ2232" s="154"/>
      <c r="BK2232" s="154"/>
      <c r="BL2232" s="154"/>
      <c r="BM2232" s="154"/>
      <c r="BN2232" s="154"/>
      <c r="BO2232" s="154"/>
      <c r="BP2232" s="154"/>
      <c r="BQ2232" s="154"/>
      <c r="BR2232" s="154"/>
      <c r="BS2232" s="154"/>
      <c r="BT2232" s="154"/>
      <c r="BU2232" s="154"/>
      <c r="BV2232" s="154"/>
      <c r="BW2232" s="154"/>
      <c r="BX2232" s="154"/>
      <c r="BY2232" s="154"/>
      <c r="BZ2232" s="154"/>
      <c r="CA2232" s="154"/>
      <c r="CB2232" s="154"/>
      <c r="CC2232" s="154"/>
      <c r="CD2232" s="154"/>
      <c r="CE2232" s="154"/>
      <c r="CF2232" s="154"/>
      <c r="CG2232" s="154"/>
      <c r="CH2232" s="154"/>
      <c r="CI2232" s="154"/>
      <c r="CJ2232" s="154"/>
      <c r="CK2232" s="154"/>
      <c r="CL2232" s="154"/>
      <c r="CM2232" s="154"/>
      <c r="CN2232" s="154"/>
      <c r="CO2232" s="154"/>
      <c r="CP2232" s="154"/>
      <c r="CQ2232" s="154"/>
      <c r="CR2232" s="154"/>
      <c r="CS2232" s="154"/>
      <c r="CT2232" s="154"/>
      <c r="CU2232" s="154"/>
      <c r="CV2232" s="154"/>
      <c r="CW2232" s="154"/>
      <c r="CX2232" s="154"/>
      <c r="CY2232" s="154"/>
      <c r="CZ2232" s="154"/>
      <c r="DA2232" s="154"/>
      <c r="DB2232" s="154"/>
      <c r="DC2232" s="154"/>
      <c r="DD2232" s="154"/>
      <c r="DE2232" s="154"/>
      <c r="DF2232" s="154"/>
      <c r="DG2232" s="154"/>
      <c r="DH2232" s="154"/>
      <c r="DI2232" s="154"/>
      <c r="DJ2232" s="154"/>
      <c r="DK2232" s="154"/>
      <c r="DL2232" s="154"/>
      <c r="DM2232" s="154"/>
      <c r="DN2232" s="154"/>
      <c r="DO2232" s="154"/>
      <c r="DP2232" s="154"/>
      <c r="DQ2232" s="154"/>
      <c r="DR2232" s="154"/>
      <c r="DS2232" s="154"/>
      <c r="DT2232" s="154"/>
      <c r="DU2232" s="154"/>
      <c r="DV2232" s="154"/>
      <c r="DW2232" s="154"/>
      <c r="DX2232" s="154"/>
      <c r="DY2232" s="154"/>
      <c r="DZ2232" s="154"/>
      <c r="EA2232" s="154"/>
      <c r="EB2232" s="154"/>
      <c r="EC2232" s="154"/>
      <c r="ED2232" s="154"/>
      <c r="EE2232" s="154"/>
      <c r="EF2232" s="154"/>
      <c r="EG2232" s="154"/>
      <c r="EH2232" s="154"/>
      <c r="EI2232" s="154"/>
      <c r="EJ2232" s="154"/>
      <c r="EK2232" s="154"/>
      <c r="EL2232" s="154"/>
      <c r="EM2232" s="154"/>
      <c r="EN2232" s="154"/>
      <c r="EO2232" s="154"/>
      <c r="EP2232" s="154"/>
      <c r="EQ2232" s="154"/>
      <c r="ER2232" s="154"/>
      <c r="ES2232" s="154"/>
      <c r="ET2232" s="154"/>
      <c r="EU2232" s="154"/>
      <c r="EV2232" s="154"/>
    </row>
    <row r="2233" spans="32:152" ht="12.75">
      <c r="AF2233" s="154"/>
      <c r="AG2233" s="154"/>
      <c r="AH2233" s="154"/>
      <c r="AI2233" s="154"/>
      <c r="AJ2233" s="154"/>
      <c r="AK2233" s="154"/>
      <c r="AL2233" s="154"/>
      <c r="AM2233" s="154"/>
      <c r="AN2233" s="154"/>
      <c r="AO2233" s="154"/>
      <c r="AP2233" s="154"/>
      <c r="AQ2233" s="154"/>
      <c r="AR2233" s="154"/>
      <c r="AS2233" s="154"/>
      <c r="AT2233" s="154"/>
      <c r="AU2233" s="154"/>
      <c r="AV2233" s="154"/>
      <c r="AW2233" s="154"/>
      <c r="AX2233" s="154"/>
      <c r="AY2233" s="154"/>
      <c r="AZ2233" s="154"/>
      <c r="BA2233" s="154"/>
      <c r="BB2233" s="154"/>
      <c r="BC2233" s="154"/>
      <c r="BD2233" s="154"/>
      <c r="BE2233" s="154"/>
      <c r="BF2233" s="154"/>
      <c r="BG2233" s="154"/>
      <c r="BH2233" s="154"/>
      <c r="BI2233" s="154"/>
      <c r="BJ2233" s="154"/>
      <c r="BK2233" s="154"/>
      <c r="BL2233" s="154"/>
      <c r="BM2233" s="154"/>
      <c r="BN2233" s="154"/>
      <c r="BO2233" s="154"/>
      <c r="BP2233" s="154"/>
      <c r="BQ2233" s="154"/>
      <c r="BR2233" s="154"/>
      <c r="BS2233" s="154"/>
      <c r="BT2233" s="154"/>
      <c r="BU2233" s="154"/>
      <c r="BV2233" s="154"/>
      <c r="BW2233" s="154"/>
      <c r="BX2233" s="154"/>
      <c r="BY2233" s="154"/>
      <c r="BZ2233" s="154"/>
      <c r="CA2233" s="154"/>
      <c r="CB2233" s="154"/>
      <c r="CC2233" s="154"/>
      <c r="CD2233" s="154"/>
      <c r="CE2233" s="154"/>
      <c r="CF2233" s="154"/>
      <c r="CG2233" s="154"/>
      <c r="CH2233" s="154"/>
      <c r="CI2233" s="154"/>
      <c r="CJ2233" s="154"/>
      <c r="CK2233" s="154"/>
      <c r="CL2233" s="154"/>
      <c r="CM2233" s="154"/>
      <c r="CN2233" s="154"/>
      <c r="CO2233" s="154"/>
      <c r="CP2233" s="154"/>
      <c r="CQ2233" s="154"/>
      <c r="CR2233" s="154"/>
      <c r="CS2233" s="154"/>
      <c r="CT2233" s="154"/>
      <c r="CU2233" s="154"/>
      <c r="CV2233" s="154"/>
      <c r="CW2233" s="154"/>
      <c r="CX2233" s="154"/>
      <c r="CY2233" s="154"/>
      <c r="CZ2233" s="154"/>
      <c r="DA2233" s="154"/>
      <c r="DB2233" s="154"/>
      <c r="DC2233" s="154"/>
      <c r="DD2233" s="154"/>
      <c r="DE2233" s="154"/>
      <c r="DF2233" s="154"/>
      <c r="DG2233" s="154"/>
      <c r="DH2233" s="154"/>
      <c r="DI2233" s="154"/>
      <c r="DJ2233" s="154"/>
      <c r="DK2233" s="154"/>
      <c r="DL2233" s="154"/>
      <c r="DM2233" s="154"/>
      <c r="DN2233" s="154"/>
      <c r="DO2233" s="154"/>
      <c r="DP2233" s="154"/>
      <c r="DQ2233" s="154"/>
      <c r="DR2233" s="154"/>
      <c r="DS2233" s="154"/>
      <c r="DT2233" s="154"/>
      <c r="DU2233" s="154"/>
      <c r="DV2233" s="154"/>
      <c r="DW2233" s="154"/>
      <c r="DX2233" s="154"/>
      <c r="DY2233" s="154"/>
      <c r="DZ2233" s="154"/>
      <c r="EA2233" s="154"/>
      <c r="EB2233" s="154"/>
      <c r="EC2233" s="154"/>
      <c r="ED2233" s="154"/>
      <c r="EE2233" s="154"/>
      <c r="EF2233" s="154"/>
      <c r="EG2233" s="154"/>
      <c r="EH2233" s="154"/>
      <c r="EI2233" s="154"/>
      <c r="EJ2233" s="154"/>
      <c r="EK2233" s="154"/>
      <c r="EL2233" s="154"/>
      <c r="EM2233" s="154"/>
      <c r="EN2233" s="154"/>
      <c r="EO2233" s="154"/>
      <c r="EP2233" s="154"/>
      <c r="EQ2233" s="154"/>
      <c r="ER2233" s="154"/>
      <c r="ES2233" s="154"/>
      <c r="ET2233" s="154"/>
      <c r="EU2233" s="154"/>
      <c r="EV2233" s="154"/>
    </row>
    <row r="2234" spans="32:152" ht="12.75">
      <c r="AF2234" s="154"/>
      <c r="AG2234" s="154"/>
      <c r="AH2234" s="154"/>
      <c r="AI2234" s="154"/>
      <c r="AJ2234" s="154"/>
      <c r="AK2234" s="154"/>
      <c r="AL2234" s="154"/>
      <c r="AM2234" s="154"/>
      <c r="AN2234" s="154"/>
      <c r="AO2234" s="154"/>
      <c r="AP2234" s="154"/>
      <c r="AQ2234" s="154"/>
      <c r="AR2234" s="154"/>
      <c r="AS2234" s="154"/>
      <c r="AT2234" s="154"/>
      <c r="AU2234" s="154"/>
      <c r="AV2234" s="154"/>
      <c r="AW2234" s="154"/>
      <c r="AX2234" s="154"/>
      <c r="AY2234" s="154"/>
      <c r="AZ2234" s="154"/>
      <c r="BA2234" s="154"/>
      <c r="BB2234" s="154"/>
      <c r="BC2234" s="154"/>
      <c r="BD2234" s="154"/>
      <c r="BE2234" s="154"/>
      <c r="BF2234" s="154"/>
      <c r="BG2234" s="154"/>
      <c r="BH2234" s="154"/>
      <c r="BI2234" s="154"/>
      <c r="BJ2234" s="154"/>
      <c r="BK2234" s="154"/>
      <c r="BL2234" s="154"/>
      <c r="BM2234" s="154"/>
      <c r="BN2234" s="154"/>
      <c r="BO2234" s="154"/>
      <c r="BP2234" s="154"/>
      <c r="BQ2234" s="154"/>
      <c r="BR2234" s="154"/>
      <c r="BS2234" s="154"/>
      <c r="BT2234" s="154"/>
      <c r="BU2234" s="154"/>
      <c r="BV2234" s="154"/>
      <c r="BW2234" s="154"/>
      <c r="BX2234" s="154"/>
      <c r="BY2234" s="154"/>
      <c r="BZ2234" s="154"/>
      <c r="CA2234" s="154"/>
      <c r="CB2234" s="154"/>
      <c r="CC2234" s="154"/>
      <c r="CD2234" s="154"/>
      <c r="CE2234" s="154"/>
      <c r="CF2234" s="154"/>
      <c r="CG2234" s="154"/>
      <c r="CH2234" s="154"/>
      <c r="CI2234" s="154"/>
      <c r="CJ2234" s="154"/>
      <c r="CK2234" s="154"/>
      <c r="CL2234" s="154"/>
      <c r="CM2234" s="154"/>
      <c r="CN2234" s="154"/>
      <c r="CO2234" s="154"/>
      <c r="CP2234" s="154"/>
      <c r="CQ2234" s="154"/>
      <c r="CR2234" s="154"/>
      <c r="CS2234" s="154"/>
      <c r="CT2234" s="154"/>
      <c r="CU2234" s="154"/>
      <c r="CV2234" s="154"/>
      <c r="CW2234" s="154"/>
      <c r="CX2234" s="154"/>
      <c r="CY2234" s="154"/>
      <c r="CZ2234" s="154"/>
      <c r="DA2234" s="154"/>
      <c r="DB2234" s="154"/>
      <c r="DC2234" s="154"/>
      <c r="DD2234" s="154"/>
      <c r="DE2234" s="154"/>
      <c r="DF2234" s="154"/>
      <c r="DG2234" s="154"/>
      <c r="DH2234" s="154"/>
      <c r="DI2234" s="154"/>
      <c r="DJ2234" s="154"/>
      <c r="DK2234" s="154"/>
      <c r="DL2234" s="154"/>
      <c r="DM2234" s="154"/>
      <c r="DN2234" s="154"/>
      <c r="DO2234" s="154"/>
      <c r="DP2234" s="154"/>
      <c r="DQ2234" s="154"/>
      <c r="DR2234" s="154"/>
      <c r="DS2234" s="154"/>
      <c r="DT2234" s="154"/>
      <c r="DU2234" s="154"/>
      <c r="DV2234" s="154"/>
      <c r="DW2234" s="154"/>
      <c r="DX2234" s="154"/>
      <c r="DY2234" s="154"/>
      <c r="DZ2234" s="154"/>
      <c r="EA2234" s="154"/>
      <c r="EB2234" s="154"/>
      <c r="EC2234" s="154"/>
      <c r="ED2234" s="154"/>
      <c r="EE2234" s="154"/>
      <c r="EF2234" s="154"/>
      <c r="EG2234" s="154"/>
      <c r="EH2234" s="154"/>
      <c r="EI2234" s="154"/>
      <c r="EJ2234" s="154"/>
      <c r="EK2234" s="154"/>
      <c r="EL2234" s="154"/>
      <c r="EM2234" s="154"/>
      <c r="EN2234" s="154"/>
      <c r="EO2234" s="154"/>
      <c r="EP2234" s="154"/>
      <c r="EQ2234" s="154"/>
      <c r="ER2234" s="154"/>
      <c r="ES2234" s="154"/>
      <c r="ET2234" s="154"/>
      <c r="EU2234" s="154"/>
      <c r="EV2234" s="154"/>
    </row>
    <row r="2235" spans="32:152" ht="12.75">
      <c r="AF2235" s="154"/>
      <c r="AG2235" s="154"/>
      <c r="AH2235" s="154"/>
      <c r="AI2235" s="154"/>
      <c r="AJ2235" s="154"/>
      <c r="AK2235" s="154"/>
      <c r="AL2235" s="154"/>
      <c r="AM2235" s="154"/>
      <c r="AN2235" s="154"/>
      <c r="AO2235" s="154"/>
      <c r="AP2235" s="154"/>
      <c r="AQ2235" s="154"/>
      <c r="AR2235" s="154"/>
      <c r="AS2235" s="154"/>
      <c r="AT2235" s="154"/>
      <c r="AU2235" s="154"/>
      <c r="AV2235" s="154"/>
      <c r="AW2235" s="154"/>
      <c r="AX2235" s="154"/>
      <c r="AY2235" s="154"/>
      <c r="AZ2235" s="154"/>
      <c r="BA2235" s="154"/>
      <c r="BB2235" s="154"/>
      <c r="BC2235" s="154"/>
      <c r="BD2235" s="154"/>
      <c r="BE2235" s="154"/>
      <c r="BF2235" s="154"/>
      <c r="BG2235" s="154"/>
      <c r="BH2235" s="154"/>
      <c r="BI2235" s="154"/>
      <c r="BJ2235" s="154"/>
      <c r="BK2235" s="154"/>
      <c r="BL2235" s="154"/>
      <c r="BM2235" s="154"/>
      <c r="BN2235" s="154"/>
      <c r="BO2235" s="154"/>
      <c r="BP2235" s="154"/>
      <c r="BQ2235" s="154"/>
      <c r="BR2235" s="154"/>
      <c r="BS2235" s="154"/>
      <c r="BT2235" s="154"/>
      <c r="BU2235" s="154"/>
      <c r="BV2235" s="154"/>
      <c r="BW2235" s="154"/>
      <c r="BX2235" s="154"/>
      <c r="BY2235" s="154"/>
      <c r="BZ2235" s="154"/>
      <c r="CA2235" s="154"/>
      <c r="CB2235" s="154"/>
      <c r="CC2235" s="154"/>
      <c r="CD2235" s="154"/>
      <c r="CE2235" s="154"/>
      <c r="CF2235" s="154"/>
      <c r="CG2235" s="154"/>
      <c r="CH2235" s="154"/>
      <c r="CI2235" s="154"/>
      <c r="CJ2235" s="154"/>
      <c r="CK2235" s="154"/>
      <c r="CL2235" s="154"/>
      <c r="CM2235" s="154"/>
      <c r="CN2235" s="154"/>
      <c r="CO2235" s="154"/>
      <c r="CP2235" s="154"/>
      <c r="CQ2235" s="154"/>
      <c r="CR2235" s="154"/>
      <c r="CS2235" s="154"/>
      <c r="CT2235" s="154"/>
      <c r="CU2235" s="154"/>
      <c r="CV2235" s="154"/>
      <c r="CW2235" s="154"/>
      <c r="CX2235" s="154"/>
      <c r="CY2235" s="154"/>
      <c r="CZ2235" s="154"/>
      <c r="DA2235" s="154"/>
      <c r="DB2235" s="154"/>
      <c r="DC2235" s="154"/>
      <c r="DD2235" s="154"/>
      <c r="DE2235" s="154"/>
      <c r="DF2235" s="154"/>
      <c r="DG2235" s="154"/>
      <c r="DH2235" s="154"/>
      <c r="DI2235" s="154"/>
      <c r="DJ2235" s="154"/>
      <c r="DK2235" s="154"/>
      <c r="DL2235" s="154"/>
      <c r="DM2235" s="154"/>
      <c r="DN2235" s="154"/>
      <c r="DO2235" s="154"/>
      <c r="DP2235" s="154"/>
      <c r="DQ2235" s="154"/>
      <c r="DR2235" s="154"/>
      <c r="DS2235" s="154"/>
      <c r="DT2235" s="154"/>
      <c r="DU2235" s="154"/>
      <c r="DV2235" s="154"/>
      <c r="DW2235" s="154"/>
      <c r="DX2235" s="154"/>
      <c r="DY2235" s="154"/>
      <c r="DZ2235" s="154"/>
      <c r="EA2235" s="154"/>
      <c r="EB2235" s="154"/>
      <c r="EC2235" s="154"/>
      <c r="ED2235" s="154"/>
      <c r="EE2235" s="154"/>
      <c r="EF2235" s="154"/>
      <c r="EG2235" s="154"/>
      <c r="EH2235" s="154"/>
      <c r="EI2235" s="154"/>
      <c r="EJ2235" s="154"/>
      <c r="EK2235" s="154"/>
      <c r="EL2235" s="154"/>
      <c r="EM2235" s="154"/>
      <c r="EN2235" s="154"/>
      <c r="EO2235" s="154"/>
      <c r="EP2235" s="154"/>
      <c r="EQ2235" s="154"/>
      <c r="ER2235" s="154"/>
      <c r="ES2235" s="154"/>
      <c r="ET2235" s="154"/>
      <c r="EU2235" s="154"/>
      <c r="EV2235" s="154"/>
    </row>
    <row r="2236" spans="32:152" ht="12.75">
      <c r="AF2236" s="154"/>
      <c r="AG2236" s="154"/>
      <c r="AH2236" s="154"/>
      <c r="AI2236" s="154"/>
      <c r="AJ2236" s="154"/>
      <c r="AK2236" s="154"/>
      <c r="AL2236" s="154"/>
      <c r="AM2236" s="154"/>
      <c r="AN2236" s="154"/>
      <c r="AO2236" s="154"/>
      <c r="AP2236" s="154"/>
      <c r="AQ2236" s="154"/>
      <c r="AR2236" s="154"/>
      <c r="AS2236" s="154"/>
      <c r="AT2236" s="154"/>
      <c r="AU2236" s="154"/>
      <c r="AV2236" s="154"/>
      <c r="AW2236" s="154"/>
      <c r="AX2236" s="154"/>
      <c r="AY2236" s="154"/>
      <c r="AZ2236" s="154"/>
      <c r="BA2236" s="154"/>
      <c r="BB2236" s="154"/>
      <c r="BC2236" s="154"/>
      <c r="BD2236" s="154"/>
      <c r="BE2236" s="154"/>
      <c r="BF2236" s="154"/>
      <c r="BG2236" s="154"/>
      <c r="BH2236" s="154"/>
      <c r="BI2236" s="154"/>
      <c r="BJ2236" s="154"/>
      <c r="BK2236" s="154"/>
      <c r="BL2236" s="154"/>
      <c r="BM2236" s="154"/>
      <c r="BN2236" s="154"/>
      <c r="BO2236" s="154"/>
      <c r="BP2236" s="154"/>
      <c r="BQ2236" s="154"/>
      <c r="BR2236" s="154"/>
      <c r="BS2236" s="154"/>
      <c r="BT2236" s="154"/>
      <c r="BU2236" s="154"/>
      <c r="BV2236" s="154"/>
      <c r="BW2236" s="154"/>
      <c r="BX2236" s="154"/>
      <c r="BY2236" s="154"/>
      <c r="BZ2236" s="154"/>
      <c r="CA2236" s="154"/>
      <c r="CB2236" s="154"/>
      <c r="CC2236" s="154"/>
      <c r="CD2236" s="154"/>
      <c r="CE2236" s="154"/>
      <c r="CF2236" s="154"/>
      <c r="CG2236" s="154"/>
      <c r="CH2236" s="154"/>
      <c r="CI2236" s="154"/>
      <c r="CJ2236" s="154"/>
      <c r="CK2236" s="154"/>
      <c r="CL2236" s="154"/>
      <c r="CM2236" s="154"/>
      <c r="CN2236" s="154"/>
      <c r="CO2236" s="154"/>
      <c r="CP2236" s="154"/>
      <c r="CQ2236" s="154"/>
      <c r="CR2236" s="154"/>
      <c r="CS2236" s="154"/>
      <c r="CT2236" s="154"/>
      <c r="CU2236" s="154"/>
      <c r="CV2236" s="154"/>
      <c r="CW2236" s="154"/>
      <c r="CX2236" s="154"/>
      <c r="CY2236" s="154"/>
      <c r="CZ2236" s="154"/>
      <c r="DA2236" s="154"/>
      <c r="DB2236" s="154"/>
      <c r="DC2236" s="154"/>
      <c r="DD2236" s="154"/>
      <c r="DE2236" s="154"/>
      <c r="DF2236" s="154"/>
      <c r="DG2236" s="154"/>
      <c r="DH2236" s="154"/>
      <c r="DI2236" s="154"/>
      <c r="DJ2236" s="154"/>
      <c r="DK2236" s="154"/>
      <c r="DL2236" s="154"/>
      <c r="DM2236" s="154"/>
      <c r="DN2236" s="154"/>
      <c r="DO2236" s="154"/>
      <c r="DP2236" s="154"/>
      <c r="DQ2236" s="154"/>
      <c r="DR2236" s="154"/>
      <c r="DS2236" s="154"/>
      <c r="DT2236" s="154"/>
      <c r="DU2236" s="154"/>
      <c r="DV2236" s="154"/>
      <c r="DW2236" s="154"/>
      <c r="DX2236" s="154"/>
      <c r="DY2236" s="154"/>
      <c r="DZ2236" s="154"/>
      <c r="EA2236" s="154"/>
      <c r="EB2236" s="154"/>
      <c r="EC2236" s="154"/>
      <c r="ED2236" s="154"/>
      <c r="EE2236" s="154"/>
      <c r="EF2236" s="154"/>
      <c r="EG2236" s="154"/>
      <c r="EH2236" s="154"/>
      <c r="EI2236" s="154"/>
      <c r="EJ2236" s="154"/>
      <c r="EK2236" s="154"/>
      <c r="EL2236" s="154"/>
      <c r="EM2236" s="154"/>
      <c r="EN2236" s="154"/>
      <c r="EO2236" s="154"/>
      <c r="EP2236" s="154"/>
      <c r="EQ2236" s="154"/>
      <c r="ER2236" s="154"/>
      <c r="ES2236" s="154"/>
      <c r="ET2236" s="154"/>
      <c r="EU2236" s="154"/>
      <c r="EV2236" s="154"/>
    </row>
    <row r="2237" spans="32:152" ht="12.75">
      <c r="AF2237" s="154"/>
      <c r="AG2237" s="154"/>
      <c r="AH2237" s="154"/>
      <c r="AI2237" s="154"/>
      <c r="AJ2237" s="154"/>
      <c r="AK2237" s="154"/>
      <c r="AL2237" s="154"/>
      <c r="AM2237" s="154"/>
      <c r="AN2237" s="154"/>
      <c r="AO2237" s="154"/>
      <c r="AP2237" s="154"/>
      <c r="AQ2237" s="154"/>
      <c r="AR2237" s="154"/>
      <c r="AS2237" s="154"/>
      <c r="AT2237" s="154"/>
      <c r="AU2237" s="154"/>
      <c r="AV2237" s="154"/>
      <c r="AW2237" s="154"/>
      <c r="AX2237" s="154"/>
      <c r="AY2237" s="154"/>
      <c r="AZ2237" s="154"/>
      <c r="BA2237" s="154"/>
      <c r="BB2237" s="154"/>
      <c r="BC2237" s="154"/>
      <c r="BD2237" s="154"/>
      <c r="BE2237" s="154"/>
      <c r="BF2237" s="154"/>
      <c r="BG2237" s="154"/>
      <c r="BH2237" s="154"/>
      <c r="BI2237" s="154"/>
      <c r="BJ2237" s="154"/>
      <c r="BK2237" s="154"/>
      <c r="BL2237" s="154"/>
      <c r="BM2237" s="154"/>
      <c r="BN2237" s="154"/>
      <c r="BO2237" s="154"/>
      <c r="BP2237" s="154"/>
      <c r="BQ2237" s="154"/>
      <c r="BR2237" s="154"/>
      <c r="BS2237" s="154"/>
      <c r="BT2237" s="154"/>
      <c r="BU2237" s="154"/>
      <c r="BV2237" s="154"/>
      <c r="BW2237" s="154"/>
      <c r="BX2237" s="154"/>
      <c r="BY2237" s="154"/>
      <c r="BZ2237" s="154"/>
      <c r="CA2237" s="154"/>
      <c r="CB2237" s="154"/>
      <c r="CC2237" s="154"/>
      <c r="CD2237" s="154"/>
      <c r="CE2237" s="154"/>
      <c r="CF2237" s="154"/>
      <c r="CG2237" s="154"/>
      <c r="CH2237" s="154"/>
      <c r="CI2237" s="154"/>
      <c r="CJ2237" s="154"/>
      <c r="CK2237" s="154"/>
      <c r="CL2237" s="154"/>
      <c r="CM2237" s="154"/>
      <c r="CN2237" s="154"/>
      <c r="CO2237" s="154"/>
      <c r="CP2237" s="154"/>
      <c r="CQ2237" s="154"/>
      <c r="CR2237" s="154"/>
      <c r="CS2237" s="154"/>
      <c r="CT2237" s="154"/>
      <c r="CU2237" s="154"/>
      <c r="CV2237" s="154"/>
      <c r="CW2237" s="154"/>
      <c r="CX2237" s="154"/>
      <c r="CY2237" s="154"/>
      <c r="CZ2237" s="154"/>
      <c r="DA2237" s="154"/>
      <c r="DB2237" s="154"/>
      <c r="DC2237" s="154"/>
      <c r="DD2237" s="154"/>
      <c r="DE2237" s="154"/>
      <c r="DF2237" s="154"/>
      <c r="DG2237" s="154"/>
      <c r="DH2237" s="154"/>
      <c r="DI2237" s="154"/>
      <c r="DJ2237" s="154"/>
      <c r="DK2237" s="154"/>
      <c r="DL2237" s="154"/>
      <c r="DM2237" s="154"/>
      <c r="DN2237" s="154"/>
      <c r="DO2237" s="154"/>
      <c r="DP2237" s="154"/>
      <c r="DQ2237" s="154"/>
      <c r="DR2237" s="154"/>
      <c r="DS2237" s="154"/>
      <c r="DT2237" s="154"/>
      <c r="DU2237" s="154"/>
      <c r="DV2237" s="154"/>
      <c r="DW2237" s="154"/>
      <c r="DX2237" s="154"/>
      <c r="DY2237" s="154"/>
      <c r="DZ2237" s="154"/>
      <c r="EA2237" s="154"/>
      <c r="EB2237" s="154"/>
      <c r="EC2237" s="154"/>
      <c r="ED2237" s="154"/>
      <c r="EE2237" s="154"/>
      <c r="EF2237" s="154"/>
      <c r="EG2237" s="154"/>
      <c r="EH2237" s="154"/>
      <c r="EI2237" s="154"/>
      <c r="EJ2237" s="154"/>
      <c r="EK2237" s="154"/>
      <c r="EL2237" s="154"/>
      <c r="EM2237" s="154"/>
      <c r="EN2237" s="154"/>
      <c r="EO2237" s="154"/>
      <c r="EP2237" s="154"/>
      <c r="EQ2237" s="154"/>
      <c r="ER2237" s="154"/>
      <c r="ES2237" s="154"/>
      <c r="ET2237" s="154"/>
      <c r="EU2237" s="154"/>
      <c r="EV2237" s="154"/>
    </row>
    <row r="2238" spans="32:152" ht="12.75">
      <c r="AF2238" s="154"/>
      <c r="AG2238" s="154"/>
      <c r="AH2238" s="154"/>
      <c r="AI2238" s="154"/>
      <c r="AJ2238" s="154"/>
      <c r="AK2238" s="154"/>
      <c r="AL2238" s="154"/>
      <c r="AM2238" s="154"/>
      <c r="AN2238" s="154"/>
      <c r="AO2238" s="154"/>
      <c r="AP2238" s="154"/>
      <c r="AQ2238" s="154"/>
      <c r="AR2238" s="154"/>
      <c r="AS2238" s="154"/>
      <c r="AT2238" s="154"/>
      <c r="AU2238" s="154"/>
      <c r="AV2238" s="154"/>
      <c r="AW2238" s="154"/>
      <c r="AX2238" s="154"/>
      <c r="AY2238" s="154"/>
      <c r="AZ2238" s="154"/>
      <c r="BA2238" s="154"/>
      <c r="BB2238" s="154"/>
      <c r="BC2238" s="154"/>
      <c r="BD2238" s="154"/>
      <c r="BE2238" s="154"/>
      <c r="BF2238" s="154"/>
      <c r="BG2238" s="154"/>
      <c r="BH2238" s="154"/>
      <c r="BI2238" s="154"/>
      <c r="BJ2238" s="154"/>
      <c r="BK2238" s="154"/>
      <c r="BL2238" s="154"/>
      <c r="BM2238" s="154"/>
      <c r="BN2238" s="154"/>
      <c r="BO2238" s="154"/>
      <c r="BP2238" s="154"/>
      <c r="BQ2238" s="154"/>
      <c r="BR2238" s="154"/>
      <c r="BS2238" s="154"/>
      <c r="BT2238" s="154"/>
      <c r="BU2238" s="154"/>
      <c r="BV2238" s="154"/>
      <c r="BW2238" s="154"/>
      <c r="BX2238" s="154"/>
      <c r="BY2238" s="154"/>
      <c r="BZ2238" s="154"/>
      <c r="CA2238" s="154"/>
      <c r="CB2238" s="154"/>
      <c r="CC2238" s="154"/>
      <c r="CD2238" s="154"/>
      <c r="CE2238" s="154"/>
      <c r="CF2238" s="154"/>
      <c r="CG2238" s="154"/>
      <c r="CH2238" s="154"/>
      <c r="CI2238" s="154"/>
      <c r="CJ2238" s="154"/>
      <c r="CK2238" s="154"/>
      <c r="CL2238" s="154"/>
      <c r="CM2238" s="154"/>
      <c r="CN2238" s="154"/>
      <c r="CO2238" s="154"/>
      <c r="CP2238" s="154"/>
      <c r="CQ2238" s="154"/>
      <c r="CR2238" s="154"/>
      <c r="CS2238" s="154"/>
      <c r="CT2238" s="154"/>
      <c r="CU2238" s="154"/>
      <c r="CV2238" s="154"/>
      <c r="CW2238" s="154"/>
      <c r="CX2238" s="154"/>
      <c r="CY2238" s="154"/>
      <c r="CZ2238" s="154"/>
      <c r="DA2238" s="154"/>
      <c r="DB2238" s="154"/>
      <c r="DC2238" s="154"/>
      <c r="DD2238" s="154"/>
      <c r="DE2238" s="154"/>
      <c r="DF2238" s="154"/>
      <c r="DG2238" s="154"/>
      <c r="DH2238" s="154"/>
      <c r="DI2238" s="154"/>
      <c r="DJ2238" s="154"/>
      <c r="DK2238" s="154"/>
      <c r="DL2238" s="154"/>
      <c r="DM2238" s="154"/>
      <c r="DN2238" s="154"/>
      <c r="DO2238" s="154"/>
      <c r="DP2238" s="154"/>
      <c r="DQ2238" s="154"/>
      <c r="DR2238" s="154"/>
      <c r="DS2238" s="154"/>
      <c r="DT2238" s="154"/>
      <c r="DU2238" s="154"/>
      <c r="DV2238" s="154"/>
      <c r="DW2238" s="154"/>
      <c r="DX2238" s="154"/>
      <c r="DY2238" s="154"/>
      <c r="DZ2238" s="154"/>
      <c r="EA2238" s="154"/>
      <c r="EB2238" s="154"/>
      <c r="EC2238" s="154"/>
      <c r="ED2238" s="154"/>
      <c r="EE2238" s="154"/>
      <c r="EF2238" s="154"/>
      <c r="EG2238" s="154"/>
      <c r="EH2238" s="154"/>
      <c r="EI2238" s="154"/>
      <c r="EJ2238" s="154"/>
      <c r="EK2238" s="154"/>
      <c r="EL2238" s="154"/>
      <c r="EM2238" s="154"/>
      <c r="EN2238" s="154"/>
      <c r="EO2238" s="154"/>
      <c r="EP2238" s="154"/>
      <c r="EQ2238" s="154"/>
      <c r="ER2238" s="154"/>
      <c r="ES2238" s="154"/>
      <c r="ET2238" s="154"/>
      <c r="EU2238" s="154"/>
      <c r="EV2238" s="154"/>
    </row>
    <row r="2239" spans="32:152" ht="12.75">
      <c r="AF2239" s="154"/>
      <c r="AG2239" s="154"/>
      <c r="AH2239" s="154"/>
      <c r="AI2239" s="154"/>
      <c r="AJ2239" s="154"/>
      <c r="AK2239" s="154"/>
      <c r="AL2239" s="154"/>
      <c r="AM2239" s="154"/>
      <c r="AN2239" s="154"/>
      <c r="AO2239" s="154"/>
      <c r="AP2239" s="154"/>
      <c r="AQ2239" s="154"/>
      <c r="AR2239" s="154"/>
      <c r="AS2239" s="154"/>
      <c r="AT2239" s="154"/>
      <c r="AU2239" s="154"/>
      <c r="AV2239" s="154"/>
      <c r="AW2239" s="154"/>
      <c r="AX2239" s="154"/>
      <c r="AY2239" s="154"/>
      <c r="AZ2239" s="154"/>
      <c r="BA2239" s="154"/>
      <c r="BB2239" s="154"/>
      <c r="BC2239" s="154"/>
      <c r="BD2239" s="154"/>
      <c r="BE2239" s="154"/>
      <c r="BF2239" s="154"/>
      <c r="BG2239" s="154"/>
      <c r="BH2239" s="154"/>
      <c r="BI2239" s="154"/>
      <c r="BJ2239" s="154"/>
      <c r="BK2239" s="154"/>
      <c r="BL2239" s="154"/>
      <c r="BM2239" s="154"/>
      <c r="BN2239" s="154"/>
      <c r="BO2239" s="154"/>
      <c r="BP2239" s="154"/>
      <c r="BQ2239" s="154"/>
      <c r="BR2239" s="154"/>
      <c r="BS2239" s="154"/>
      <c r="BT2239" s="154"/>
      <c r="BU2239" s="154"/>
      <c r="BV2239" s="154"/>
      <c r="BW2239" s="154"/>
      <c r="BX2239" s="154"/>
      <c r="BY2239" s="154"/>
      <c r="BZ2239" s="154"/>
      <c r="CA2239" s="154"/>
      <c r="CB2239" s="154"/>
      <c r="CC2239" s="154"/>
      <c r="CD2239" s="154"/>
      <c r="CE2239" s="154"/>
      <c r="CF2239" s="154"/>
      <c r="CG2239" s="154"/>
      <c r="CH2239" s="154"/>
      <c r="CI2239" s="154"/>
      <c r="CJ2239" s="154"/>
      <c r="CK2239" s="154"/>
      <c r="CL2239" s="154"/>
      <c r="CM2239" s="154"/>
      <c r="CN2239" s="154"/>
      <c r="CO2239" s="154"/>
      <c r="CP2239" s="154"/>
      <c r="CQ2239" s="154"/>
      <c r="CR2239" s="154"/>
      <c r="CS2239" s="154"/>
      <c r="CT2239" s="154"/>
      <c r="CU2239" s="154"/>
      <c r="CV2239" s="154"/>
      <c r="CW2239" s="154"/>
      <c r="CX2239" s="154"/>
      <c r="CY2239" s="154"/>
      <c r="CZ2239" s="154"/>
      <c r="DA2239" s="154"/>
      <c r="DB2239" s="154"/>
      <c r="DC2239" s="154"/>
      <c r="DD2239" s="154"/>
      <c r="DE2239" s="154"/>
      <c r="DF2239" s="154"/>
      <c r="DG2239" s="154"/>
      <c r="DH2239" s="154"/>
      <c r="DI2239" s="154"/>
      <c r="DJ2239" s="154"/>
      <c r="DK2239" s="154"/>
      <c r="DL2239" s="154"/>
      <c r="DM2239" s="154"/>
      <c r="DN2239" s="154"/>
      <c r="DO2239" s="154"/>
      <c r="DP2239" s="154"/>
      <c r="DQ2239" s="154"/>
      <c r="DR2239" s="154"/>
      <c r="DS2239" s="154"/>
      <c r="DT2239" s="154"/>
      <c r="DU2239" s="154"/>
      <c r="DV2239" s="154"/>
      <c r="DW2239" s="154"/>
      <c r="DX2239" s="154"/>
      <c r="DY2239" s="154"/>
      <c r="DZ2239" s="154"/>
      <c r="EA2239" s="154"/>
      <c r="EB2239" s="154"/>
      <c r="EC2239" s="154"/>
      <c r="ED2239" s="154"/>
      <c r="EE2239" s="154"/>
      <c r="EF2239" s="154"/>
      <c r="EG2239" s="154"/>
      <c r="EH2239" s="154"/>
      <c r="EI2239" s="154"/>
      <c r="EJ2239" s="154"/>
      <c r="EK2239" s="154"/>
      <c r="EL2239" s="154"/>
      <c r="EM2239" s="154"/>
      <c r="EN2239" s="154"/>
      <c r="EO2239" s="154"/>
      <c r="EP2239" s="154"/>
      <c r="EQ2239" s="154"/>
      <c r="ER2239" s="154"/>
      <c r="ES2239" s="154"/>
      <c r="ET2239" s="154"/>
      <c r="EU2239" s="154"/>
      <c r="EV2239" s="154"/>
    </row>
    <row r="2240" spans="32:152" ht="12.75">
      <c r="AF2240" s="154"/>
      <c r="AG2240" s="154"/>
      <c r="AH2240" s="154"/>
      <c r="AI2240" s="154"/>
      <c r="AJ2240" s="154"/>
      <c r="AK2240" s="154"/>
      <c r="AL2240" s="154"/>
      <c r="AM2240" s="154"/>
      <c r="AN2240" s="154"/>
      <c r="AO2240" s="154"/>
      <c r="AP2240" s="154"/>
      <c r="AQ2240" s="154"/>
      <c r="AR2240" s="154"/>
      <c r="AS2240" s="154"/>
      <c r="AT2240" s="154"/>
      <c r="AU2240" s="154"/>
      <c r="AV2240" s="154"/>
      <c r="AW2240" s="154"/>
      <c r="AX2240" s="154"/>
      <c r="AY2240" s="154"/>
      <c r="AZ2240" s="154"/>
      <c r="BA2240" s="154"/>
      <c r="BB2240" s="154"/>
      <c r="BC2240" s="154"/>
      <c r="BD2240" s="154"/>
      <c r="BE2240" s="154"/>
      <c r="BF2240" s="154"/>
      <c r="BG2240" s="154"/>
      <c r="BH2240" s="154"/>
      <c r="BI2240" s="154"/>
      <c r="BJ2240" s="154"/>
      <c r="BK2240" s="154"/>
      <c r="BL2240" s="154"/>
      <c r="BM2240" s="154"/>
      <c r="BN2240" s="154"/>
      <c r="BO2240" s="154"/>
      <c r="BP2240" s="154"/>
      <c r="BQ2240" s="154"/>
      <c r="BR2240" s="154"/>
      <c r="BS2240" s="154"/>
      <c r="BT2240" s="154"/>
      <c r="BU2240" s="154"/>
      <c r="BV2240" s="154"/>
      <c r="BW2240" s="154"/>
      <c r="BX2240" s="154"/>
      <c r="BY2240" s="154"/>
      <c r="BZ2240" s="154"/>
      <c r="CA2240" s="154"/>
      <c r="CB2240" s="154"/>
      <c r="CC2240" s="154"/>
      <c r="CD2240" s="154"/>
      <c r="CE2240" s="154"/>
      <c r="CF2240" s="154"/>
      <c r="CG2240" s="154"/>
      <c r="CH2240" s="154"/>
      <c r="CI2240" s="154"/>
      <c r="CJ2240" s="154"/>
      <c r="CK2240" s="154"/>
      <c r="CL2240" s="154"/>
      <c r="CM2240" s="154"/>
      <c r="CN2240" s="154"/>
      <c r="CO2240" s="154"/>
      <c r="CP2240" s="154"/>
      <c r="CQ2240" s="154"/>
      <c r="CR2240" s="154"/>
      <c r="CS2240" s="154"/>
      <c r="CT2240" s="154"/>
      <c r="CU2240" s="154"/>
      <c r="CV2240" s="154"/>
      <c r="CW2240" s="154"/>
      <c r="CX2240" s="154"/>
      <c r="CY2240" s="154"/>
      <c r="CZ2240" s="154"/>
      <c r="DA2240" s="154"/>
      <c r="DB2240" s="154"/>
      <c r="DC2240" s="154"/>
      <c r="DD2240" s="154"/>
      <c r="DE2240" s="154"/>
      <c r="DF2240" s="154"/>
      <c r="DG2240" s="154"/>
      <c r="DH2240" s="154"/>
      <c r="DI2240" s="154"/>
      <c r="DJ2240" s="154"/>
      <c r="DK2240" s="154"/>
      <c r="DL2240" s="154"/>
      <c r="DM2240" s="154"/>
      <c r="DN2240" s="154"/>
      <c r="DO2240" s="154"/>
      <c r="DP2240" s="154"/>
      <c r="DQ2240" s="154"/>
      <c r="DR2240" s="154"/>
      <c r="DS2240" s="154"/>
      <c r="DT2240" s="154"/>
      <c r="DU2240" s="154"/>
      <c r="DV2240" s="154"/>
      <c r="DW2240" s="154"/>
      <c r="DX2240" s="154"/>
      <c r="DY2240" s="154"/>
      <c r="DZ2240" s="154"/>
      <c r="EA2240" s="154"/>
      <c r="EB2240" s="154"/>
      <c r="EC2240" s="154"/>
      <c r="ED2240" s="154"/>
      <c r="EE2240" s="154"/>
      <c r="EF2240" s="154"/>
      <c r="EG2240" s="154"/>
      <c r="EH2240" s="154"/>
      <c r="EI2240" s="154"/>
      <c r="EJ2240" s="154"/>
      <c r="EK2240" s="154"/>
      <c r="EL2240" s="154"/>
      <c r="EM2240" s="154"/>
      <c r="EN2240" s="154"/>
      <c r="EO2240" s="154"/>
      <c r="EP2240" s="154"/>
      <c r="EQ2240" s="154"/>
      <c r="ER2240" s="154"/>
      <c r="ES2240" s="154"/>
      <c r="ET2240" s="154"/>
      <c r="EU2240" s="154"/>
      <c r="EV2240" s="154"/>
    </row>
    <row r="2241" spans="32:152" ht="12.75">
      <c r="AF2241" s="154"/>
      <c r="AG2241" s="154"/>
      <c r="AH2241" s="154"/>
      <c r="AI2241" s="154"/>
      <c r="AJ2241" s="154"/>
      <c r="AK2241" s="154"/>
      <c r="AL2241" s="154"/>
      <c r="AM2241" s="154"/>
      <c r="AN2241" s="154"/>
      <c r="AO2241" s="154"/>
      <c r="AP2241" s="154"/>
      <c r="AQ2241" s="154"/>
      <c r="AR2241" s="154"/>
      <c r="AS2241" s="154"/>
      <c r="AT2241" s="154"/>
      <c r="AU2241" s="154"/>
      <c r="AV2241" s="154"/>
      <c r="AW2241" s="154"/>
      <c r="AX2241" s="154"/>
      <c r="AY2241" s="154"/>
      <c r="AZ2241" s="154"/>
      <c r="BA2241" s="154"/>
      <c r="BB2241" s="154"/>
      <c r="BC2241" s="154"/>
      <c r="BD2241" s="154"/>
      <c r="BE2241" s="154"/>
      <c r="BF2241" s="154"/>
      <c r="BG2241" s="154"/>
      <c r="BH2241" s="154"/>
      <c r="BI2241" s="154"/>
      <c r="BJ2241" s="154"/>
      <c r="BK2241" s="154"/>
      <c r="BL2241" s="154"/>
      <c r="BM2241" s="154"/>
      <c r="BN2241" s="154"/>
      <c r="BO2241" s="154"/>
      <c r="BP2241" s="154"/>
      <c r="BQ2241" s="154"/>
      <c r="BR2241" s="154"/>
      <c r="BS2241" s="154"/>
      <c r="BT2241" s="154"/>
      <c r="BU2241" s="154"/>
      <c r="BV2241" s="154"/>
      <c r="BW2241" s="154"/>
      <c r="BX2241" s="154"/>
      <c r="BY2241" s="154"/>
      <c r="BZ2241" s="154"/>
      <c r="CA2241" s="154"/>
      <c r="CB2241" s="154"/>
      <c r="CC2241" s="154"/>
      <c r="CD2241" s="154"/>
      <c r="CE2241" s="154"/>
      <c r="CF2241" s="154"/>
      <c r="CG2241" s="154"/>
      <c r="CH2241" s="154"/>
      <c r="CI2241" s="154"/>
      <c r="CJ2241" s="154"/>
      <c r="CK2241" s="154"/>
      <c r="CL2241" s="154"/>
      <c r="CM2241" s="154"/>
      <c r="CN2241" s="154"/>
      <c r="CO2241" s="154"/>
      <c r="CP2241" s="154"/>
      <c r="CQ2241" s="154"/>
      <c r="CR2241" s="154"/>
      <c r="CS2241" s="154"/>
      <c r="CT2241" s="154"/>
      <c r="CU2241" s="154"/>
      <c r="CV2241" s="154"/>
      <c r="CW2241" s="154"/>
      <c r="CX2241" s="154"/>
      <c r="CY2241" s="154"/>
      <c r="CZ2241" s="154"/>
      <c r="DA2241" s="154"/>
      <c r="DB2241" s="154"/>
      <c r="DC2241" s="154"/>
      <c r="DD2241" s="154"/>
      <c r="DE2241" s="154"/>
      <c r="DF2241" s="154"/>
      <c r="DG2241" s="154"/>
      <c r="DH2241" s="154"/>
      <c r="DI2241" s="154"/>
      <c r="DJ2241" s="154"/>
      <c r="DK2241" s="154"/>
      <c r="DL2241" s="154"/>
      <c r="DM2241" s="154"/>
      <c r="DN2241" s="154"/>
      <c r="DO2241" s="154"/>
      <c r="DP2241" s="154"/>
      <c r="DQ2241" s="154"/>
      <c r="DR2241" s="154"/>
      <c r="DS2241" s="154"/>
      <c r="DT2241" s="154"/>
      <c r="DU2241" s="154"/>
      <c r="DV2241" s="154"/>
      <c r="DW2241" s="154"/>
      <c r="DX2241" s="154"/>
      <c r="DY2241" s="154"/>
      <c r="DZ2241" s="154"/>
      <c r="EA2241" s="154"/>
      <c r="EB2241" s="154"/>
      <c r="EC2241" s="154"/>
      <c r="ED2241" s="154"/>
      <c r="EE2241" s="154"/>
      <c r="EF2241" s="154"/>
      <c r="EG2241" s="154"/>
      <c r="EH2241" s="154"/>
      <c r="EI2241" s="154"/>
      <c r="EJ2241" s="154"/>
      <c r="EK2241" s="154"/>
      <c r="EL2241" s="154"/>
      <c r="EM2241" s="154"/>
      <c r="EN2241" s="154"/>
      <c r="EO2241" s="154"/>
      <c r="EP2241" s="154"/>
      <c r="EQ2241" s="154"/>
      <c r="ER2241" s="154"/>
      <c r="ES2241" s="154"/>
      <c r="ET2241" s="154"/>
      <c r="EU2241" s="154"/>
      <c r="EV2241" s="154"/>
    </row>
    <row r="2242" spans="32:152" ht="12.75">
      <c r="AF2242" s="154"/>
      <c r="AG2242" s="154"/>
      <c r="AH2242" s="154"/>
      <c r="AI2242" s="154"/>
      <c r="AJ2242" s="154"/>
      <c r="AK2242" s="154"/>
      <c r="AL2242" s="154"/>
      <c r="AM2242" s="154"/>
      <c r="AN2242" s="154"/>
      <c r="AO2242" s="154"/>
      <c r="AP2242" s="154"/>
      <c r="AQ2242" s="154"/>
      <c r="AR2242" s="154"/>
      <c r="AS2242" s="154"/>
      <c r="AT2242" s="154"/>
      <c r="AU2242" s="154"/>
      <c r="AV2242" s="154"/>
      <c r="AW2242" s="154"/>
      <c r="AX2242" s="154"/>
      <c r="AY2242" s="154"/>
      <c r="AZ2242" s="154"/>
      <c r="BA2242" s="154"/>
      <c r="BB2242" s="154"/>
      <c r="BC2242" s="154"/>
      <c r="BD2242" s="154"/>
      <c r="BE2242" s="154"/>
      <c r="BF2242" s="154"/>
      <c r="BG2242" s="154"/>
      <c r="BH2242" s="154"/>
      <c r="BI2242" s="154"/>
      <c r="BJ2242" s="154"/>
      <c r="BK2242" s="154"/>
      <c r="BL2242" s="154"/>
      <c r="BM2242" s="154"/>
      <c r="BN2242" s="154"/>
      <c r="BO2242" s="154"/>
      <c r="BP2242" s="154"/>
      <c r="BQ2242" s="154"/>
      <c r="BR2242" s="154"/>
      <c r="BS2242" s="154"/>
      <c r="BT2242" s="154"/>
      <c r="BU2242" s="154"/>
      <c r="BV2242" s="154"/>
      <c r="BW2242" s="154"/>
      <c r="BX2242" s="154"/>
      <c r="BY2242" s="154"/>
      <c r="BZ2242" s="154"/>
      <c r="CA2242" s="154"/>
      <c r="CB2242" s="154"/>
      <c r="CC2242" s="154"/>
      <c r="CD2242" s="154"/>
      <c r="CE2242" s="154"/>
      <c r="CF2242" s="154"/>
      <c r="CG2242" s="154"/>
      <c r="CH2242" s="154"/>
      <c r="CI2242" s="154"/>
      <c r="CJ2242" s="154"/>
      <c r="CK2242" s="154"/>
      <c r="CL2242" s="154"/>
      <c r="CM2242" s="154"/>
      <c r="CN2242" s="154"/>
      <c r="CO2242" s="154"/>
      <c r="CP2242" s="154"/>
      <c r="CQ2242" s="154"/>
      <c r="CR2242" s="154"/>
      <c r="CS2242" s="154"/>
      <c r="CT2242" s="154"/>
      <c r="CU2242" s="154"/>
      <c r="CV2242" s="154"/>
      <c r="CW2242" s="154"/>
      <c r="CX2242" s="154"/>
      <c r="CY2242" s="154"/>
      <c r="CZ2242" s="154"/>
      <c r="DA2242" s="154"/>
      <c r="DB2242" s="154"/>
      <c r="DC2242" s="154"/>
      <c r="DD2242" s="154"/>
      <c r="DE2242" s="154"/>
      <c r="DF2242" s="154"/>
      <c r="DG2242" s="154"/>
      <c r="DH2242" s="154"/>
      <c r="DI2242" s="154"/>
      <c r="DJ2242" s="154"/>
      <c r="DK2242" s="154"/>
      <c r="DL2242" s="154"/>
      <c r="DM2242" s="154"/>
      <c r="DN2242" s="154"/>
      <c r="DO2242" s="154"/>
      <c r="DP2242" s="154"/>
      <c r="DQ2242" s="154"/>
      <c r="DR2242" s="154"/>
      <c r="DS2242" s="154"/>
      <c r="DT2242" s="154"/>
      <c r="DU2242" s="154"/>
      <c r="DV2242" s="154"/>
      <c r="DW2242" s="154"/>
      <c r="DX2242" s="154"/>
      <c r="DY2242" s="154"/>
      <c r="DZ2242" s="154"/>
      <c r="EA2242" s="154"/>
      <c r="EB2242" s="154"/>
      <c r="EC2242" s="154"/>
      <c r="ED2242" s="154"/>
      <c r="EE2242" s="154"/>
      <c r="EF2242" s="154"/>
      <c r="EG2242" s="154"/>
      <c r="EH2242" s="154"/>
      <c r="EI2242" s="154"/>
      <c r="EJ2242" s="154"/>
      <c r="EK2242" s="154"/>
      <c r="EL2242" s="154"/>
      <c r="EM2242" s="154"/>
      <c r="EN2242" s="154"/>
      <c r="EO2242" s="154"/>
      <c r="EP2242" s="154"/>
      <c r="EQ2242" s="154"/>
      <c r="ER2242" s="154"/>
      <c r="ES2242" s="154"/>
      <c r="ET2242" s="154"/>
      <c r="EU2242" s="154"/>
      <c r="EV2242" s="154"/>
    </row>
    <row r="2243" spans="32:152" ht="12.75">
      <c r="AF2243" s="154"/>
      <c r="AG2243" s="154"/>
      <c r="AH2243" s="154"/>
      <c r="AI2243" s="154"/>
      <c r="AJ2243" s="154"/>
      <c r="AK2243" s="154"/>
      <c r="AL2243" s="154"/>
      <c r="AM2243" s="154"/>
      <c r="AN2243" s="154"/>
      <c r="AO2243" s="154"/>
      <c r="AP2243" s="154"/>
      <c r="AQ2243" s="154"/>
      <c r="AR2243" s="154"/>
      <c r="AS2243" s="154"/>
      <c r="AT2243" s="154"/>
      <c r="AU2243" s="154"/>
      <c r="AV2243" s="154"/>
      <c r="AW2243" s="154"/>
      <c r="AX2243" s="154"/>
      <c r="AY2243" s="154"/>
      <c r="AZ2243" s="154"/>
      <c r="BA2243" s="154"/>
      <c r="BB2243" s="154"/>
      <c r="BC2243" s="154"/>
      <c r="BD2243" s="154"/>
      <c r="BE2243" s="154"/>
      <c r="BF2243" s="154"/>
      <c r="BG2243" s="154"/>
      <c r="BH2243" s="154"/>
      <c r="BI2243" s="154"/>
      <c r="BJ2243" s="154"/>
      <c r="BK2243" s="154"/>
      <c r="BL2243" s="154"/>
      <c r="BM2243" s="154"/>
      <c r="BN2243" s="154"/>
      <c r="BO2243" s="154"/>
      <c r="BP2243" s="154"/>
      <c r="BQ2243" s="154"/>
      <c r="BR2243" s="154"/>
      <c r="BS2243" s="154"/>
      <c r="BT2243" s="154"/>
      <c r="BU2243" s="154"/>
      <c r="BV2243" s="154"/>
      <c r="BW2243" s="154"/>
      <c r="BX2243" s="154"/>
      <c r="BY2243" s="154"/>
      <c r="BZ2243" s="154"/>
      <c r="CA2243" s="154"/>
      <c r="CB2243" s="154"/>
      <c r="CC2243" s="154"/>
      <c r="CD2243" s="154"/>
      <c r="CE2243" s="154"/>
      <c r="CF2243" s="154"/>
      <c r="CG2243" s="154"/>
      <c r="CH2243" s="154"/>
      <c r="CI2243" s="154"/>
      <c r="CJ2243" s="154"/>
      <c r="CK2243" s="154"/>
      <c r="CL2243" s="154"/>
      <c r="CM2243" s="154"/>
      <c r="CN2243" s="154"/>
      <c r="CO2243" s="154"/>
      <c r="CP2243" s="154"/>
      <c r="CQ2243" s="154"/>
      <c r="CR2243" s="154"/>
      <c r="CS2243" s="154"/>
      <c r="CT2243" s="154"/>
      <c r="CU2243" s="154"/>
      <c r="CV2243" s="154"/>
      <c r="CW2243" s="154"/>
      <c r="CX2243" s="154"/>
      <c r="CY2243" s="154"/>
      <c r="CZ2243" s="154"/>
      <c r="DA2243" s="154"/>
      <c r="DB2243" s="154"/>
      <c r="DC2243" s="154"/>
      <c r="DD2243" s="154"/>
      <c r="DE2243" s="154"/>
      <c r="DF2243" s="154"/>
      <c r="DG2243" s="154"/>
      <c r="DH2243" s="154"/>
      <c r="DI2243" s="154"/>
      <c r="DJ2243" s="154"/>
      <c r="DK2243" s="154"/>
      <c r="DL2243" s="154"/>
      <c r="DM2243" s="154"/>
      <c r="DN2243" s="154"/>
      <c r="DO2243" s="154"/>
      <c r="DP2243" s="154"/>
      <c r="DQ2243" s="154"/>
      <c r="DR2243" s="154"/>
      <c r="DS2243" s="154"/>
      <c r="DT2243" s="154"/>
      <c r="DU2243" s="154"/>
      <c r="DV2243" s="154"/>
      <c r="DW2243" s="154"/>
      <c r="DX2243" s="154"/>
      <c r="DY2243" s="154"/>
      <c r="DZ2243" s="154"/>
      <c r="EA2243" s="154"/>
      <c r="EB2243" s="154"/>
      <c r="EC2243" s="154"/>
      <c r="ED2243" s="154"/>
      <c r="EE2243" s="154"/>
      <c r="EF2243" s="154"/>
      <c r="EG2243" s="154"/>
      <c r="EH2243" s="154"/>
      <c r="EI2243" s="154"/>
      <c r="EJ2243" s="154"/>
      <c r="EK2243" s="154"/>
      <c r="EL2243" s="154"/>
      <c r="EM2243" s="154"/>
      <c r="EN2243" s="154"/>
      <c r="EO2243" s="154"/>
      <c r="EP2243" s="154"/>
      <c r="EQ2243" s="154"/>
      <c r="ER2243" s="154"/>
      <c r="ES2243" s="154"/>
      <c r="ET2243" s="154"/>
      <c r="EU2243" s="154"/>
      <c r="EV2243" s="154"/>
    </row>
    <row r="2244" spans="32:152" ht="12.75">
      <c r="AF2244" s="154"/>
      <c r="AG2244" s="154"/>
      <c r="AH2244" s="154"/>
      <c r="AI2244" s="154"/>
      <c r="AJ2244" s="154"/>
      <c r="AK2244" s="154"/>
      <c r="AL2244" s="154"/>
      <c r="AM2244" s="154"/>
      <c r="AN2244" s="154"/>
      <c r="AO2244" s="154"/>
      <c r="AP2244" s="154"/>
      <c r="AQ2244" s="154"/>
      <c r="AR2244" s="154"/>
      <c r="AS2244" s="154"/>
      <c r="AT2244" s="154"/>
      <c r="AU2244" s="154"/>
      <c r="AV2244" s="154"/>
      <c r="AW2244" s="154"/>
      <c r="AX2244" s="154"/>
      <c r="AY2244" s="154"/>
      <c r="AZ2244" s="154"/>
      <c r="BA2244" s="154"/>
      <c r="BB2244" s="154"/>
      <c r="BC2244" s="154"/>
      <c r="BD2244" s="154"/>
      <c r="BE2244" s="154"/>
      <c r="BF2244" s="154"/>
      <c r="BG2244" s="154"/>
      <c r="BH2244" s="154"/>
      <c r="BI2244" s="154"/>
      <c r="BJ2244" s="154"/>
      <c r="BK2244" s="154"/>
      <c r="BL2244" s="154"/>
      <c r="BM2244" s="154"/>
      <c r="BN2244" s="154"/>
      <c r="BO2244" s="154"/>
      <c r="BP2244" s="154"/>
      <c r="BQ2244" s="154"/>
      <c r="BR2244" s="154"/>
      <c r="BS2244" s="154"/>
      <c r="BT2244" s="154"/>
      <c r="BU2244" s="154"/>
      <c r="BV2244" s="154"/>
      <c r="BW2244" s="154"/>
      <c r="BX2244" s="154"/>
      <c r="BY2244" s="154"/>
      <c r="BZ2244" s="154"/>
      <c r="CA2244" s="154"/>
      <c r="CB2244" s="154"/>
      <c r="CC2244" s="154"/>
      <c r="CD2244" s="154"/>
      <c r="CE2244" s="154"/>
      <c r="CF2244" s="154"/>
      <c r="CG2244" s="154"/>
      <c r="CH2244" s="154"/>
      <c r="CI2244" s="154"/>
      <c r="CJ2244" s="154"/>
      <c r="CK2244" s="154"/>
      <c r="CL2244" s="154"/>
      <c r="CM2244" s="154"/>
      <c r="CN2244" s="154"/>
      <c r="CO2244" s="154"/>
      <c r="CP2244" s="154"/>
      <c r="CQ2244" s="154"/>
      <c r="CR2244" s="154"/>
      <c r="CS2244" s="154"/>
      <c r="CT2244" s="154"/>
      <c r="CU2244" s="154"/>
      <c r="CV2244" s="154"/>
      <c r="CW2244" s="154"/>
      <c r="CX2244" s="154"/>
      <c r="CY2244" s="154"/>
      <c r="CZ2244" s="154"/>
      <c r="DA2244" s="154"/>
      <c r="DB2244" s="154"/>
      <c r="DC2244" s="154"/>
      <c r="DD2244" s="154"/>
      <c r="DE2244" s="154"/>
      <c r="DF2244" s="154"/>
      <c r="DG2244" s="154"/>
      <c r="DH2244" s="154"/>
      <c r="DI2244" s="154"/>
      <c r="DJ2244" s="154"/>
      <c r="DK2244" s="154"/>
      <c r="DL2244" s="154"/>
      <c r="DM2244" s="154"/>
      <c r="DN2244" s="154"/>
      <c r="DO2244" s="154"/>
      <c r="DP2244" s="154"/>
      <c r="DQ2244" s="154"/>
      <c r="DR2244" s="154"/>
      <c r="DS2244" s="154"/>
      <c r="DT2244" s="154"/>
      <c r="DU2244" s="154"/>
      <c r="DV2244" s="154"/>
      <c r="DW2244" s="154"/>
      <c r="DX2244" s="154"/>
      <c r="DY2244" s="154"/>
      <c r="DZ2244" s="154"/>
      <c r="EA2244" s="154"/>
      <c r="EB2244" s="154"/>
      <c r="EC2244" s="154"/>
      <c r="ED2244" s="154"/>
      <c r="EE2244" s="154"/>
      <c r="EF2244" s="154"/>
      <c r="EG2244" s="154"/>
      <c r="EH2244" s="154"/>
      <c r="EI2244" s="154"/>
      <c r="EJ2244" s="154"/>
      <c r="EK2244" s="154"/>
      <c r="EL2244" s="154"/>
      <c r="EM2244" s="154"/>
      <c r="EN2244" s="154"/>
      <c r="EO2244" s="154"/>
      <c r="EP2244" s="154"/>
      <c r="EQ2244" s="154"/>
      <c r="ER2244" s="154"/>
      <c r="ES2244" s="154"/>
      <c r="ET2244" s="154"/>
      <c r="EU2244" s="154"/>
      <c r="EV2244" s="154"/>
    </row>
    <row r="2245" spans="32:152" ht="12.75">
      <c r="AF2245" s="154"/>
      <c r="AG2245" s="154"/>
      <c r="AH2245" s="154"/>
      <c r="AI2245" s="154"/>
      <c r="AJ2245" s="154"/>
      <c r="AK2245" s="154"/>
      <c r="AL2245" s="154"/>
      <c r="AM2245" s="154"/>
      <c r="AN2245" s="154"/>
      <c r="AO2245" s="154"/>
      <c r="AP2245" s="154"/>
      <c r="AQ2245" s="154"/>
      <c r="AR2245" s="154"/>
      <c r="AS2245" s="154"/>
      <c r="AT2245" s="154"/>
      <c r="AU2245" s="154"/>
      <c r="AV2245" s="154"/>
      <c r="AW2245" s="154"/>
      <c r="AX2245" s="154"/>
      <c r="AY2245" s="154"/>
      <c r="AZ2245" s="154"/>
      <c r="BA2245" s="154"/>
      <c r="BB2245" s="154"/>
      <c r="BC2245" s="154"/>
      <c r="BD2245" s="154"/>
      <c r="BE2245" s="154"/>
      <c r="BF2245" s="154"/>
      <c r="BG2245" s="154"/>
      <c r="BH2245" s="154"/>
      <c r="BI2245" s="154"/>
      <c r="BJ2245" s="154"/>
      <c r="BK2245" s="154"/>
      <c r="BL2245" s="154"/>
      <c r="BM2245" s="154"/>
      <c r="BN2245" s="154"/>
      <c r="BO2245" s="154"/>
      <c r="BP2245" s="154"/>
      <c r="BQ2245" s="154"/>
      <c r="BR2245" s="154"/>
      <c r="BS2245" s="154"/>
      <c r="BT2245" s="154"/>
      <c r="BU2245" s="154"/>
      <c r="BV2245" s="154"/>
      <c r="BW2245" s="154"/>
      <c r="BX2245" s="154"/>
      <c r="BY2245" s="154"/>
      <c r="BZ2245" s="154"/>
      <c r="CA2245" s="154"/>
      <c r="CB2245" s="154"/>
      <c r="CC2245" s="154"/>
      <c r="CD2245" s="154"/>
      <c r="CE2245" s="154"/>
      <c r="CF2245" s="154"/>
      <c r="CG2245" s="154"/>
      <c r="CH2245" s="154"/>
      <c r="CI2245" s="154"/>
      <c r="CJ2245" s="154"/>
      <c r="CK2245" s="154"/>
      <c r="CL2245" s="154"/>
      <c r="CM2245" s="154"/>
      <c r="CN2245" s="154"/>
      <c r="CO2245" s="154"/>
      <c r="CP2245" s="154"/>
      <c r="CQ2245" s="154"/>
      <c r="CR2245" s="154"/>
      <c r="CS2245" s="154"/>
      <c r="CT2245" s="154"/>
      <c r="CU2245" s="154"/>
      <c r="CV2245" s="154"/>
      <c r="CW2245" s="154"/>
      <c r="CX2245" s="154"/>
      <c r="CY2245" s="154"/>
      <c r="CZ2245" s="154"/>
      <c r="DA2245" s="154"/>
      <c r="DB2245" s="154"/>
      <c r="DC2245" s="154"/>
      <c r="DD2245" s="154"/>
      <c r="DE2245" s="154"/>
      <c r="DF2245" s="154"/>
      <c r="DG2245" s="154"/>
      <c r="DH2245" s="154"/>
      <c r="DI2245" s="154"/>
      <c r="DJ2245" s="154"/>
      <c r="DK2245" s="154"/>
      <c r="DL2245" s="154"/>
      <c r="DM2245" s="154"/>
      <c r="DN2245" s="154"/>
      <c r="DO2245" s="154"/>
      <c r="DP2245" s="154"/>
      <c r="DQ2245" s="154"/>
      <c r="DR2245" s="154"/>
      <c r="DS2245" s="154"/>
      <c r="DT2245" s="154"/>
      <c r="DU2245" s="154"/>
      <c r="DV2245" s="154"/>
      <c r="DW2245" s="154"/>
      <c r="DX2245" s="154"/>
      <c r="DY2245" s="154"/>
      <c r="DZ2245" s="154"/>
      <c r="EA2245" s="154"/>
      <c r="EB2245" s="154"/>
      <c r="EC2245" s="154"/>
      <c r="ED2245" s="154"/>
      <c r="EE2245" s="154"/>
      <c r="EF2245" s="154"/>
      <c r="EG2245" s="154"/>
      <c r="EH2245" s="154"/>
      <c r="EI2245" s="154"/>
      <c r="EJ2245" s="154"/>
      <c r="EK2245" s="154"/>
      <c r="EL2245" s="154"/>
      <c r="EM2245" s="154"/>
      <c r="EN2245" s="154"/>
      <c r="EO2245" s="154"/>
      <c r="EP2245" s="154"/>
      <c r="EQ2245" s="154"/>
      <c r="ER2245" s="154"/>
      <c r="ES2245" s="154"/>
      <c r="ET2245" s="154"/>
      <c r="EU2245" s="154"/>
      <c r="EV2245" s="154"/>
    </row>
    <row r="2246" spans="32:152" ht="12.75">
      <c r="AF2246" s="154"/>
      <c r="AG2246" s="154"/>
      <c r="AH2246" s="154"/>
      <c r="AI2246" s="154"/>
      <c r="AJ2246" s="154"/>
      <c r="AK2246" s="154"/>
      <c r="AL2246" s="154"/>
      <c r="AM2246" s="154"/>
      <c r="AN2246" s="154"/>
      <c r="AO2246" s="154"/>
      <c r="AP2246" s="154"/>
      <c r="AQ2246" s="154"/>
      <c r="AR2246" s="154"/>
      <c r="AS2246" s="154"/>
      <c r="AT2246" s="154"/>
      <c r="AU2246" s="154"/>
      <c r="AV2246" s="154"/>
      <c r="AW2246" s="154"/>
      <c r="AX2246" s="154"/>
      <c r="AY2246" s="154"/>
      <c r="AZ2246" s="154"/>
      <c r="BA2246" s="154"/>
      <c r="BB2246" s="154"/>
      <c r="BC2246" s="154"/>
      <c r="BD2246" s="154"/>
      <c r="BE2246" s="154"/>
      <c r="BF2246" s="154"/>
      <c r="BG2246" s="154"/>
      <c r="BH2246" s="154"/>
      <c r="BI2246" s="154"/>
      <c r="BJ2246" s="154"/>
      <c r="BK2246" s="154"/>
      <c r="BL2246" s="154"/>
      <c r="BM2246" s="154"/>
      <c r="BN2246" s="154"/>
      <c r="BO2246" s="154"/>
      <c r="BP2246" s="154"/>
      <c r="BQ2246" s="154"/>
      <c r="BR2246" s="154"/>
      <c r="BS2246" s="154"/>
      <c r="BT2246" s="154"/>
      <c r="BU2246" s="154"/>
      <c r="BV2246" s="154"/>
      <c r="BW2246" s="154"/>
      <c r="BX2246" s="154"/>
      <c r="BY2246" s="154"/>
      <c r="BZ2246" s="154"/>
      <c r="CA2246" s="154"/>
      <c r="CB2246" s="154"/>
      <c r="CC2246" s="154"/>
      <c r="CD2246" s="154"/>
      <c r="CE2246" s="154"/>
      <c r="CF2246" s="154"/>
      <c r="CG2246" s="154"/>
      <c r="CH2246" s="154"/>
      <c r="CI2246" s="154"/>
      <c r="CJ2246" s="154"/>
      <c r="CK2246" s="154"/>
      <c r="CL2246" s="154"/>
      <c r="CM2246" s="154"/>
      <c r="CN2246" s="154"/>
      <c r="CO2246" s="154"/>
      <c r="CP2246" s="154"/>
      <c r="CQ2246" s="154"/>
      <c r="CR2246" s="154"/>
      <c r="CS2246" s="154"/>
      <c r="CT2246" s="154"/>
      <c r="CU2246" s="154"/>
      <c r="CV2246" s="154"/>
      <c r="CW2246" s="154"/>
      <c r="CX2246" s="154"/>
      <c r="CY2246" s="154"/>
      <c r="CZ2246" s="154"/>
      <c r="DA2246" s="154"/>
      <c r="DB2246" s="154"/>
      <c r="DC2246" s="154"/>
      <c r="DD2246" s="154"/>
      <c r="DE2246" s="154"/>
      <c r="DF2246" s="154"/>
      <c r="DG2246" s="154"/>
      <c r="DH2246" s="154"/>
      <c r="DI2246" s="154"/>
      <c r="DJ2246" s="154"/>
      <c r="DK2246" s="154"/>
      <c r="DL2246" s="154"/>
      <c r="DM2246" s="154"/>
      <c r="DN2246" s="154"/>
      <c r="DO2246" s="154"/>
      <c r="DP2246" s="154"/>
      <c r="DQ2246" s="154"/>
      <c r="DR2246" s="154"/>
      <c r="DS2246" s="154"/>
      <c r="DT2246" s="154"/>
      <c r="DU2246" s="154"/>
      <c r="DV2246" s="154"/>
      <c r="DW2246" s="154"/>
      <c r="DX2246" s="154"/>
      <c r="DY2246" s="154"/>
      <c r="DZ2246" s="154"/>
      <c r="EA2246" s="154"/>
      <c r="EB2246" s="154"/>
      <c r="EC2246" s="154"/>
      <c r="ED2246" s="154"/>
      <c r="EE2246" s="154"/>
      <c r="EF2246" s="154"/>
      <c r="EG2246" s="154"/>
      <c r="EH2246" s="154"/>
      <c r="EI2246" s="154"/>
      <c r="EJ2246" s="154"/>
      <c r="EK2246" s="154"/>
      <c r="EL2246" s="154"/>
      <c r="EM2246" s="154"/>
      <c r="EN2246" s="154"/>
      <c r="EO2246" s="154"/>
      <c r="EP2246" s="154"/>
      <c r="EQ2246" s="154"/>
      <c r="ER2246" s="154"/>
      <c r="ES2246" s="154"/>
      <c r="ET2246" s="154"/>
      <c r="EU2246" s="154"/>
      <c r="EV2246" s="154"/>
    </row>
    <row r="2247" spans="32:152" ht="12.75">
      <c r="AF2247" s="154"/>
      <c r="AG2247" s="154"/>
      <c r="AH2247" s="154"/>
      <c r="AI2247" s="154"/>
      <c r="AJ2247" s="154"/>
      <c r="AK2247" s="154"/>
      <c r="AL2247" s="154"/>
      <c r="AM2247" s="154"/>
      <c r="AN2247" s="154"/>
      <c r="AO2247" s="154"/>
      <c r="AP2247" s="154"/>
      <c r="AQ2247" s="154"/>
      <c r="AR2247" s="154"/>
      <c r="AS2247" s="154"/>
      <c r="AT2247" s="154"/>
      <c r="AU2247" s="154"/>
      <c r="AV2247" s="154"/>
      <c r="AW2247" s="154"/>
      <c r="AX2247" s="154"/>
      <c r="AY2247" s="154"/>
      <c r="AZ2247" s="154"/>
      <c r="BA2247" s="154"/>
      <c r="BB2247" s="154"/>
      <c r="BC2247" s="154"/>
      <c r="BD2247" s="154"/>
      <c r="BE2247" s="154"/>
      <c r="BF2247" s="154"/>
      <c r="BG2247" s="154"/>
      <c r="BH2247" s="154"/>
      <c r="BI2247" s="154"/>
      <c r="BJ2247" s="154"/>
      <c r="BK2247" s="154"/>
      <c r="BL2247" s="154"/>
      <c r="BM2247" s="154"/>
      <c r="BN2247" s="154"/>
      <c r="BO2247" s="154"/>
      <c r="BP2247" s="154"/>
      <c r="BQ2247" s="154"/>
      <c r="BR2247" s="154"/>
      <c r="BS2247" s="154"/>
      <c r="BT2247" s="154"/>
      <c r="BU2247" s="154"/>
      <c r="BV2247" s="154"/>
      <c r="BW2247" s="154"/>
      <c r="BX2247" s="154"/>
      <c r="BY2247" s="154"/>
      <c r="BZ2247" s="154"/>
      <c r="CA2247" s="154"/>
      <c r="CB2247" s="154"/>
      <c r="CC2247" s="154"/>
      <c r="CD2247" s="154"/>
      <c r="CE2247" s="154"/>
      <c r="CF2247" s="154"/>
      <c r="CG2247" s="154"/>
      <c r="CH2247" s="154"/>
      <c r="CI2247" s="154"/>
      <c r="CJ2247" s="154"/>
      <c r="CK2247" s="154"/>
      <c r="CL2247" s="154"/>
      <c r="CM2247" s="154"/>
      <c r="CN2247" s="154"/>
      <c r="CO2247" s="154"/>
      <c r="CP2247" s="154"/>
      <c r="CQ2247" s="154"/>
      <c r="CR2247" s="154"/>
      <c r="CS2247" s="154"/>
      <c r="CT2247" s="154"/>
      <c r="CU2247" s="154"/>
      <c r="CV2247" s="154"/>
      <c r="CW2247" s="154"/>
      <c r="CX2247" s="154"/>
      <c r="CY2247" s="154"/>
      <c r="CZ2247" s="154"/>
      <c r="DA2247" s="154"/>
      <c r="DB2247" s="154"/>
      <c r="DC2247" s="154"/>
      <c r="DD2247" s="154"/>
      <c r="DE2247" s="154"/>
      <c r="DF2247" s="154"/>
      <c r="DG2247" s="154"/>
      <c r="DH2247" s="154"/>
      <c r="DI2247" s="154"/>
      <c r="DJ2247" s="154"/>
      <c r="DK2247" s="154"/>
      <c r="DL2247" s="154"/>
      <c r="DM2247" s="154"/>
      <c r="DN2247" s="154"/>
      <c r="DO2247" s="154"/>
      <c r="DP2247" s="154"/>
      <c r="DQ2247" s="154"/>
      <c r="DR2247" s="154"/>
      <c r="DS2247" s="154"/>
      <c r="DT2247" s="154"/>
      <c r="DU2247" s="154"/>
      <c r="DV2247" s="154"/>
      <c r="DW2247" s="154"/>
      <c r="DX2247" s="154"/>
      <c r="DY2247" s="154"/>
      <c r="DZ2247" s="154"/>
      <c r="EA2247" s="154"/>
      <c r="EB2247" s="154"/>
      <c r="EC2247" s="154"/>
      <c r="ED2247" s="154"/>
      <c r="EE2247" s="154"/>
      <c r="EF2247" s="154"/>
      <c r="EG2247" s="154"/>
      <c r="EH2247" s="154"/>
      <c r="EI2247" s="154"/>
      <c r="EJ2247" s="154"/>
      <c r="EK2247" s="154"/>
      <c r="EL2247" s="154"/>
      <c r="EM2247" s="154"/>
      <c r="EN2247" s="154"/>
      <c r="EO2247" s="154"/>
      <c r="EP2247" s="154"/>
      <c r="EQ2247" s="154"/>
      <c r="ER2247" s="154"/>
      <c r="ES2247" s="154"/>
      <c r="ET2247" s="154"/>
      <c r="EU2247" s="154"/>
      <c r="EV2247" s="154"/>
    </row>
    <row r="2248" spans="32:152" ht="12.75">
      <c r="AF2248" s="154"/>
      <c r="AG2248" s="154"/>
      <c r="AH2248" s="154"/>
      <c r="AI2248" s="154"/>
      <c r="AJ2248" s="154"/>
      <c r="AK2248" s="154"/>
      <c r="AL2248" s="154"/>
      <c r="AM2248" s="154"/>
      <c r="AN2248" s="154"/>
      <c r="AO2248" s="154"/>
      <c r="AP2248" s="154"/>
      <c r="AQ2248" s="154"/>
      <c r="AR2248" s="154"/>
      <c r="AS2248" s="154"/>
      <c r="AT2248" s="154"/>
      <c r="AU2248" s="154"/>
      <c r="AV2248" s="154"/>
      <c r="AW2248" s="154"/>
      <c r="AX2248" s="154"/>
      <c r="AY2248" s="154"/>
      <c r="AZ2248" s="154"/>
      <c r="BA2248" s="154"/>
      <c r="BB2248" s="154"/>
      <c r="BC2248" s="154"/>
      <c r="BD2248" s="154"/>
      <c r="BE2248" s="154"/>
      <c r="BF2248" s="154"/>
      <c r="BG2248" s="154"/>
      <c r="BH2248" s="154"/>
      <c r="BI2248" s="154"/>
      <c r="BJ2248" s="154"/>
      <c r="BK2248" s="154"/>
      <c r="BL2248" s="154"/>
      <c r="BM2248" s="154"/>
      <c r="BN2248" s="154"/>
      <c r="BO2248" s="154"/>
      <c r="BP2248" s="154"/>
      <c r="BQ2248" s="154"/>
      <c r="BR2248" s="154"/>
      <c r="BS2248" s="154"/>
      <c r="BT2248" s="154"/>
      <c r="BU2248" s="154"/>
      <c r="BV2248" s="154"/>
      <c r="BW2248" s="154"/>
      <c r="BX2248" s="154"/>
      <c r="BY2248" s="154"/>
      <c r="BZ2248" s="154"/>
      <c r="CA2248" s="154"/>
      <c r="CB2248" s="154"/>
      <c r="CC2248" s="154"/>
      <c r="CD2248" s="154"/>
      <c r="CE2248" s="154"/>
      <c r="CF2248" s="154"/>
      <c r="CG2248" s="154"/>
      <c r="CH2248" s="154"/>
      <c r="CI2248" s="154"/>
      <c r="CJ2248" s="154"/>
      <c r="CK2248" s="154"/>
      <c r="CL2248" s="154"/>
      <c r="CM2248" s="154"/>
      <c r="CN2248" s="154"/>
      <c r="CO2248" s="154"/>
      <c r="CP2248" s="154"/>
      <c r="CQ2248" s="154"/>
      <c r="CR2248" s="154"/>
      <c r="CS2248" s="154"/>
      <c r="CT2248" s="154"/>
      <c r="CU2248" s="154"/>
      <c r="CV2248" s="154"/>
      <c r="CW2248" s="154"/>
      <c r="CX2248" s="154"/>
      <c r="CY2248" s="154"/>
      <c r="CZ2248" s="154"/>
      <c r="DA2248" s="154"/>
      <c r="DB2248" s="154"/>
      <c r="DC2248" s="154"/>
      <c r="DD2248" s="154"/>
      <c r="DE2248" s="154"/>
      <c r="DF2248" s="154"/>
      <c r="DG2248" s="154"/>
      <c r="DH2248" s="154"/>
      <c r="DI2248" s="154"/>
      <c r="DJ2248" s="154"/>
      <c r="DK2248" s="154"/>
      <c r="DL2248" s="154"/>
      <c r="DM2248" s="154"/>
      <c r="DN2248" s="154"/>
      <c r="DO2248" s="154"/>
      <c r="DP2248" s="154"/>
      <c r="DQ2248" s="154"/>
      <c r="DR2248" s="154"/>
      <c r="DS2248" s="154"/>
      <c r="DT2248" s="154"/>
      <c r="DU2248" s="154"/>
      <c r="DV2248" s="154"/>
      <c r="DW2248" s="154"/>
      <c r="DX2248" s="154"/>
      <c r="DY2248" s="154"/>
      <c r="DZ2248" s="154"/>
      <c r="EA2248" s="154"/>
      <c r="EB2248" s="154"/>
      <c r="EC2248" s="154"/>
      <c r="ED2248" s="154"/>
      <c r="EE2248" s="154"/>
      <c r="EF2248" s="154"/>
      <c r="EG2248" s="154"/>
      <c r="EH2248" s="154"/>
      <c r="EI2248" s="154"/>
      <c r="EJ2248" s="154"/>
      <c r="EK2248" s="154"/>
      <c r="EL2248" s="154"/>
      <c r="EM2248" s="154"/>
      <c r="EN2248" s="154"/>
      <c r="EO2248" s="154"/>
      <c r="EP2248" s="154"/>
      <c r="EQ2248" s="154"/>
      <c r="ER2248" s="154"/>
      <c r="ES2248" s="154"/>
      <c r="ET2248" s="154"/>
      <c r="EU2248" s="154"/>
      <c r="EV2248" s="154"/>
    </row>
    <row r="2249" spans="32:152" ht="12.75">
      <c r="AF2249" s="154"/>
      <c r="AG2249" s="154"/>
      <c r="AH2249" s="154"/>
      <c r="AI2249" s="154"/>
      <c r="AJ2249" s="154"/>
      <c r="AK2249" s="154"/>
      <c r="AL2249" s="154"/>
      <c r="AM2249" s="154"/>
      <c r="AN2249" s="154"/>
      <c r="AO2249" s="154"/>
      <c r="AP2249" s="154"/>
      <c r="AQ2249" s="154"/>
      <c r="AR2249" s="154"/>
      <c r="AS2249" s="154"/>
      <c r="AT2249" s="154"/>
      <c r="AU2249" s="154"/>
      <c r="AV2249" s="154"/>
      <c r="AW2249" s="154"/>
      <c r="AX2249" s="154"/>
      <c r="AY2249" s="154"/>
      <c r="AZ2249" s="154"/>
      <c r="BA2249" s="154"/>
      <c r="BB2249" s="154"/>
      <c r="BC2249" s="154"/>
      <c r="BD2249" s="154"/>
      <c r="BE2249" s="154"/>
      <c r="BF2249" s="154"/>
      <c r="BG2249" s="154"/>
      <c r="BH2249" s="154"/>
      <c r="BI2249" s="154"/>
      <c r="BJ2249" s="154"/>
      <c r="BK2249" s="154"/>
      <c r="BL2249" s="154"/>
      <c r="BM2249" s="154"/>
      <c r="BN2249" s="154"/>
      <c r="BO2249" s="154"/>
      <c r="BP2249" s="154"/>
      <c r="BQ2249" s="154"/>
      <c r="BR2249" s="154"/>
      <c r="BS2249" s="154"/>
      <c r="BT2249" s="154"/>
      <c r="BU2249" s="154"/>
      <c r="BV2249" s="154"/>
      <c r="BW2249" s="154"/>
      <c r="BX2249" s="154"/>
      <c r="BY2249" s="154"/>
      <c r="BZ2249" s="154"/>
      <c r="CA2249" s="154"/>
      <c r="CB2249" s="154"/>
      <c r="CC2249" s="154"/>
      <c r="CD2249" s="154"/>
      <c r="CE2249" s="154"/>
      <c r="CF2249" s="154"/>
      <c r="CG2249" s="154"/>
      <c r="CH2249" s="154"/>
      <c r="CI2249" s="154"/>
      <c r="CJ2249" s="154"/>
      <c r="CK2249" s="154"/>
      <c r="CL2249" s="154"/>
      <c r="CM2249" s="154"/>
      <c r="CN2249" s="154"/>
      <c r="CO2249" s="154"/>
      <c r="CP2249" s="154"/>
      <c r="CQ2249" s="154"/>
      <c r="CR2249" s="154"/>
      <c r="CS2249" s="154"/>
      <c r="CT2249" s="154"/>
      <c r="CU2249" s="154"/>
      <c r="CV2249" s="154"/>
      <c r="CW2249" s="154"/>
      <c r="CX2249" s="154"/>
      <c r="CY2249" s="154"/>
      <c r="CZ2249" s="154"/>
      <c r="DA2249" s="154"/>
      <c r="DB2249" s="154"/>
      <c r="DC2249" s="154"/>
      <c r="DD2249" s="154"/>
      <c r="DE2249" s="154"/>
      <c r="DF2249" s="154"/>
      <c r="DG2249" s="154"/>
      <c r="DH2249" s="154"/>
      <c r="DI2249" s="154"/>
      <c r="DJ2249" s="154"/>
      <c r="DK2249" s="154"/>
      <c r="DL2249" s="154"/>
      <c r="DM2249" s="154"/>
      <c r="DN2249" s="154"/>
      <c r="DO2249" s="154"/>
      <c r="DP2249" s="154"/>
      <c r="DQ2249" s="154"/>
      <c r="DR2249" s="154"/>
      <c r="DS2249" s="154"/>
      <c r="DT2249" s="154"/>
      <c r="DU2249" s="154"/>
      <c r="DV2249" s="154"/>
      <c r="DW2249" s="154"/>
      <c r="DX2249" s="154"/>
      <c r="DY2249" s="154"/>
      <c r="DZ2249" s="154"/>
      <c r="EA2249" s="154"/>
      <c r="EB2249" s="154"/>
      <c r="EC2249" s="154"/>
      <c r="ED2249" s="154"/>
      <c r="EE2249" s="154"/>
      <c r="EF2249" s="154"/>
      <c r="EG2249" s="154"/>
      <c r="EH2249" s="154"/>
      <c r="EI2249" s="154"/>
      <c r="EJ2249" s="154"/>
      <c r="EK2249" s="154"/>
      <c r="EL2249" s="154"/>
      <c r="EM2249" s="154"/>
      <c r="EN2249" s="154"/>
      <c r="EO2249" s="154"/>
      <c r="EP2249" s="154"/>
      <c r="EQ2249" s="154"/>
      <c r="ER2249" s="154"/>
      <c r="ES2249" s="154"/>
      <c r="ET2249" s="154"/>
      <c r="EU2249" s="154"/>
      <c r="EV2249" s="154"/>
    </row>
    <row r="2250" spans="32:152" ht="12.75">
      <c r="AF2250" s="154"/>
      <c r="AG2250" s="154"/>
      <c r="AH2250" s="154"/>
      <c r="AI2250" s="154"/>
      <c r="AJ2250" s="154"/>
      <c r="AK2250" s="154"/>
      <c r="AL2250" s="154"/>
      <c r="AM2250" s="154"/>
      <c r="AN2250" s="154"/>
      <c r="AO2250" s="154"/>
      <c r="AP2250" s="154"/>
      <c r="AQ2250" s="154"/>
      <c r="AR2250" s="154"/>
      <c r="AS2250" s="154"/>
      <c r="AT2250" s="154"/>
      <c r="AU2250" s="154"/>
      <c r="AV2250" s="154"/>
      <c r="AW2250" s="154"/>
      <c r="AX2250" s="154"/>
      <c r="AY2250" s="154"/>
      <c r="AZ2250" s="154"/>
      <c r="BA2250" s="154"/>
      <c r="BB2250" s="154"/>
      <c r="BC2250" s="154"/>
      <c r="BD2250" s="154"/>
      <c r="BE2250" s="154"/>
      <c r="BF2250" s="154"/>
      <c r="BG2250" s="154"/>
      <c r="BH2250" s="154"/>
      <c r="BI2250" s="154"/>
      <c r="BJ2250" s="154"/>
      <c r="BK2250" s="154"/>
      <c r="BL2250" s="154"/>
      <c r="BM2250" s="154"/>
      <c r="BN2250" s="154"/>
      <c r="BO2250" s="154"/>
      <c r="BP2250" s="154"/>
      <c r="BQ2250" s="154"/>
      <c r="BR2250" s="154"/>
      <c r="BS2250" s="154"/>
      <c r="BT2250" s="154"/>
      <c r="BU2250" s="154"/>
      <c r="BV2250" s="154"/>
      <c r="BW2250" s="154"/>
      <c r="BX2250" s="154"/>
      <c r="BY2250" s="154"/>
      <c r="BZ2250" s="154"/>
      <c r="CA2250" s="154"/>
      <c r="CB2250" s="154"/>
      <c r="CC2250" s="154"/>
      <c r="CD2250" s="154"/>
      <c r="CE2250" s="154"/>
      <c r="CF2250" s="154"/>
      <c r="CG2250" s="154"/>
      <c r="CH2250" s="154"/>
      <c r="CI2250" s="154"/>
      <c r="CJ2250" s="154"/>
      <c r="CK2250" s="154"/>
      <c r="CL2250" s="154"/>
      <c r="CM2250" s="154"/>
      <c r="CN2250" s="154"/>
      <c r="CO2250" s="154"/>
      <c r="CP2250" s="154"/>
      <c r="CQ2250" s="154"/>
      <c r="CR2250" s="154"/>
      <c r="CS2250" s="154"/>
      <c r="CT2250" s="154"/>
      <c r="CU2250" s="154"/>
      <c r="CV2250" s="154"/>
      <c r="CW2250" s="154"/>
      <c r="CX2250" s="154"/>
      <c r="CY2250" s="154"/>
      <c r="CZ2250" s="154"/>
      <c r="DA2250" s="154"/>
      <c r="DB2250" s="154"/>
      <c r="DC2250" s="154"/>
      <c r="DD2250" s="154"/>
      <c r="DE2250" s="154"/>
      <c r="DF2250" s="154"/>
      <c r="DG2250" s="154"/>
      <c r="DH2250" s="154"/>
      <c r="DI2250" s="154"/>
      <c r="DJ2250" s="154"/>
      <c r="DK2250" s="154"/>
      <c r="DL2250" s="154"/>
      <c r="DM2250" s="154"/>
      <c r="DN2250" s="154"/>
      <c r="DO2250" s="154"/>
      <c r="DP2250" s="154"/>
      <c r="DQ2250" s="154"/>
      <c r="DR2250" s="154"/>
      <c r="DS2250" s="154"/>
      <c r="DT2250" s="154"/>
      <c r="DU2250" s="154"/>
      <c r="DV2250" s="154"/>
      <c r="DW2250" s="154"/>
      <c r="DX2250" s="154"/>
      <c r="DY2250" s="154"/>
      <c r="DZ2250" s="154"/>
      <c r="EA2250" s="154"/>
      <c r="EB2250" s="154"/>
      <c r="EC2250" s="154"/>
      <c r="ED2250" s="154"/>
      <c r="EE2250" s="154"/>
      <c r="EF2250" s="154"/>
      <c r="EG2250" s="154"/>
      <c r="EH2250" s="154"/>
      <c r="EI2250" s="154"/>
      <c r="EJ2250" s="154"/>
      <c r="EK2250" s="154"/>
      <c r="EL2250" s="154"/>
      <c r="EM2250" s="154"/>
      <c r="EN2250" s="154"/>
      <c r="EO2250" s="154"/>
      <c r="EP2250" s="154"/>
      <c r="EQ2250" s="154"/>
      <c r="ER2250" s="154"/>
      <c r="ES2250" s="154"/>
      <c r="ET2250" s="154"/>
      <c r="EU2250" s="154"/>
      <c r="EV2250" s="154"/>
    </row>
    <row r="2251" spans="32:152" ht="12.75">
      <c r="AF2251" s="154"/>
      <c r="AG2251" s="154"/>
      <c r="AH2251" s="154"/>
      <c r="AI2251" s="154"/>
      <c r="AJ2251" s="154"/>
      <c r="AK2251" s="154"/>
      <c r="AL2251" s="154"/>
      <c r="AM2251" s="154"/>
      <c r="AN2251" s="154"/>
      <c r="AO2251" s="154"/>
      <c r="AP2251" s="154"/>
      <c r="AQ2251" s="154"/>
      <c r="AR2251" s="154"/>
      <c r="AS2251" s="154"/>
      <c r="AT2251" s="154"/>
      <c r="AU2251" s="154"/>
      <c r="AV2251" s="154"/>
      <c r="AW2251" s="154"/>
      <c r="AX2251" s="154"/>
      <c r="AY2251" s="154"/>
      <c r="AZ2251" s="154"/>
      <c r="BA2251" s="154"/>
      <c r="BB2251" s="154"/>
      <c r="BC2251" s="154"/>
      <c r="BD2251" s="154"/>
      <c r="BE2251" s="154"/>
      <c r="BF2251" s="154"/>
      <c r="BG2251" s="154"/>
      <c r="BH2251" s="154"/>
      <c r="BI2251" s="154"/>
      <c r="BJ2251" s="154"/>
      <c r="BK2251" s="154"/>
      <c r="BL2251" s="154"/>
      <c r="BM2251" s="154"/>
      <c r="BN2251" s="154"/>
      <c r="BO2251" s="154"/>
      <c r="BP2251" s="154"/>
      <c r="BQ2251" s="154"/>
      <c r="BR2251" s="154"/>
      <c r="BS2251" s="154"/>
      <c r="BT2251" s="154"/>
      <c r="BU2251" s="154"/>
      <c r="BV2251" s="154"/>
      <c r="BW2251" s="154"/>
      <c r="BX2251" s="154"/>
      <c r="BY2251" s="154"/>
      <c r="BZ2251" s="154"/>
      <c r="CA2251" s="154"/>
      <c r="CB2251" s="154"/>
      <c r="CC2251" s="154"/>
      <c r="CD2251" s="154"/>
      <c r="CE2251" s="154"/>
      <c r="CF2251" s="154"/>
      <c r="CG2251" s="154"/>
      <c r="CH2251" s="154"/>
      <c r="CI2251" s="154"/>
      <c r="CJ2251" s="154"/>
      <c r="CK2251" s="154"/>
      <c r="CL2251" s="154"/>
      <c r="CM2251" s="154"/>
      <c r="CN2251" s="154"/>
      <c r="CO2251" s="154"/>
      <c r="CP2251" s="154"/>
      <c r="CQ2251" s="154"/>
      <c r="CR2251" s="154"/>
      <c r="CS2251" s="154"/>
      <c r="CT2251" s="154"/>
      <c r="CU2251" s="154"/>
      <c r="CV2251" s="154"/>
      <c r="CW2251" s="154"/>
      <c r="CX2251" s="154"/>
      <c r="CY2251" s="154"/>
      <c r="CZ2251" s="154"/>
      <c r="DA2251" s="154"/>
      <c r="DB2251" s="154"/>
      <c r="DC2251" s="154"/>
      <c r="DD2251" s="154"/>
      <c r="DE2251" s="154"/>
      <c r="DF2251" s="154"/>
      <c r="DG2251" s="154"/>
      <c r="DH2251" s="154"/>
      <c r="DI2251" s="154"/>
      <c r="DJ2251" s="154"/>
      <c r="DK2251" s="154"/>
      <c r="DL2251" s="154"/>
      <c r="DM2251" s="154"/>
      <c r="DN2251" s="154"/>
      <c r="DO2251" s="154"/>
      <c r="DP2251" s="154"/>
      <c r="DQ2251" s="154"/>
      <c r="DR2251" s="154"/>
      <c r="DS2251" s="154"/>
      <c r="DT2251" s="154"/>
      <c r="DU2251" s="154"/>
      <c r="DV2251" s="154"/>
      <c r="DW2251" s="154"/>
      <c r="DX2251" s="154"/>
      <c r="DY2251" s="154"/>
      <c r="DZ2251" s="154"/>
      <c r="EA2251" s="154"/>
      <c r="EB2251" s="154"/>
      <c r="EC2251" s="154"/>
      <c r="ED2251" s="154"/>
      <c r="EE2251" s="154"/>
      <c r="EF2251" s="154"/>
      <c r="EG2251" s="154"/>
      <c r="EH2251" s="154"/>
      <c r="EI2251" s="154"/>
      <c r="EJ2251" s="154"/>
      <c r="EK2251" s="154"/>
      <c r="EL2251" s="154"/>
      <c r="EM2251" s="154"/>
      <c r="EN2251" s="154"/>
      <c r="EO2251" s="154"/>
      <c r="EP2251" s="154"/>
      <c r="EQ2251" s="154"/>
      <c r="ER2251" s="154"/>
      <c r="ES2251" s="154"/>
      <c r="ET2251" s="154"/>
      <c r="EU2251" s="154"/>
      <c r="EV2251" s="154"/>
    </row>
    <row r="2252" spans="32:152" ht="12.75">
      <c r="AF2252" s="154"/>
      <c r="AG2252" s="154"/>
      <c r="AH2252" s="154"/>
      <c r="AI2252" s="154"/>
      <c r="AJ2252" s="154"/>
      <c r="AK2252" s="154"/>
      <c r="AL2252" s="154"/>
      <c r="AM2252" s="154"/>
      <c r="AN2252" s="154"/>
      <c r="AO2252" s="154"/>
      <c r="AP2252" s="154"/>
      <c r="AQ2252" s="154"/>
      <c r="AR2252" s="154"/>
      <c r="AS2252" s="154"/>
      <c r="AT2252" s="154"/>
      <c r="AU2252" s="154"/>
      <c r="AV2252" s="154"/>
      <c r="AW2252" s="154"/>
      <c r="AX2252" s="154"/>
      <c r="AY2252" s="154"/>
      <c r="AZ2252" s="154"/>
      <c r="BA2252" s="154"/>
      <c r="BB2252" s="154"/>
      <c r="BC2252" s="154"/>
      <c r="BD2252" s="154"/>
      <c r="BE2252" s="154"/>
      <c r="BF2252" s="154"/>
      <c r="BG2252" s="154"/>
      <c r="BH2252" s="154"/>
      <c r="BI2252" s="154"/>
      <c r="BJ2252" s="154"/>
      <c r="BK2252" s="154"/>
      <c r="BL2252" s="154"/>
      <c r="BM2252" s="154"/>
      <c r="BN2252" s="154"/>
      <c r="BO2252" s="154"/>
      <c r="BP2252" s="154"/>
      <c r="BQ2252" s="154"/>
      <c r="BR2252" s="154"/>
      <c r="BS2252" s="154"/>
      <c r="BT2252" s="154"/>
      <c r="BU2252" s="154"/>
      <c r="BV2252" s="154"/>
      <c r="BW2252" s="154"/>
      <c r="BX2252" s="154"/>
      <c r="BY2252" s="154"/>
      <c r="BZ2252" s="154"/>
      <c r="CA2252" s="154"/>
      <c r="CB2252" s="154"/>
      <c r="CC2252" s="154"/>
      <c r="CD2252" s="154"/>
      <c r="CE2252" s="154"/>
      <c r="CF2252" s="154"/>
      <c r="CG2252" s="154"/>
      <c r="CH2252" s="154"/>
      <c r="CI2252" s="154"/>
      <c r="CJ2252" s="154"/>
      <c r="CK2252" s="154"/>
      <c r="CL2252" s="154"/>
      <c r="CM2252" s="154"/>
      <c r="CN2252" s="154"/>
      <c r="CO2252" s="154"/>
      <c r="CP2252" s="154"/>
      <c r="CQ2252" s="154"/>
      <c r="CR2252" s="154"/>
      <c r="CS2252" s="154"/>
      <c r="CT2252" s="154"/>
      <c r="CU2252" s="154"/>
      <c r="CV2252" s="154"/>
      <c r="CW2252" s="154"/>
      <c r="CX2252" s="154"/>
      <c r="CY2252" s="154"/>
      <c r="CZ2252" s="154"/>
      <c r="DA2252" s="154"/>
      <c r="DB2252" s="154"/>
      <c r="DC2252" s="154"/>
      <c r="DD2252" s="154"/>
      <c r="DE2252" s="154"/>
      <c r="DF2252" s="154"/>
      <c r="DG2252" s="154"/>
      <c r="DH2252" s="154"/>
      <c r="DI2252" s="154"/>
      <c r="DJ2252" s="154"/>
      <c r="DK2252" s="154"/>
      <c r="DL2252" s="154"/>
      <c r="DM2252" s="154"/>
      <c r="DN2252" s="154"/>
      <c r="DO2252" s="154"/>
      <c r="DP2252" s="154"/>
      <c r="DQ2252" s="154"/>
      <c r="DR2252" s="154"/>
      <c r="DS2252" s="154"/>
      <c r="DT2252" s="154"/>
      <c r="DU2252" s="154"/>
      <c r="DV2252" s="154"/>
      <c r="DW2252" s="154"/>
      <c r="DX2252" s="154"/>
      <c r="DY2252" s="154"/>
      <c r="DZ2252" s="154"/>
      <c r="EA2252" s="154"/>
      <c r="EB2252" s="154"/>
      <c r="EC2252" s="154"/>
      <c r="ED2252" s="154"/>
      <c r="EE2252" s="154"/>
      <c r="EF2252" s="154"/>
      <c r="EG2252" s="154"/>
      <c r="EH2252" s="154"/>
      <c r="EI2252" s="154"/>
      <c r="EJ2252" s="154"/>
      <c r="EK2252" s="154"/>
      <c r="EL2252" s="154"/>
      <c r="EM2252" s="154"/>
      <c r="EN2252" s="154"/>
      <c r="EO2252" s="154"/>
      <c r="EP2252" s="154"/>
      <c r="EQ2252" s="154"/>
      <c r="ER2252" s="154"/>
      <c r="ES2252" s="154"/>
      <c r="ET2252" s="154"/>
      <c r="EU2252" s="154"/>
      <c r="EV2252" s="154"/>
    </row>
    <row r="2253" spans="32:152" ht="12.75">
      <c r="AF2253" s="154"/>
      <c r="AG2253" s="154"/>
      <c r="AH2253" s="154"/>
      <c r="AI2253" s="154"/>
      <c r="AJ2253" s="154"/>
      <c r="AK2253" s="154"/>
      <c r="AL2253" s="154"/>
      <c r="AM2253" s="154"/>
      <c r="AN2253" s="154"/>
      <c r="AO2253" s="154"/>
      <c r="AP2253" s="154"/>
      <c r="AQ2253" s="154"/>
      <c r="AR2253" s="154"/>
      <c r="AS2253" s="154"/>
      <c r="AT2253" s="154"/>
      <c r="AU2253" s="154"/>
      <c r="AV2253" s="154"/>
      <c r="AW2253" s="154"/>
      <c r="AX2253" s="154"/>
      <c r="AY2253" s="154"/>
      <c r="AZ2253" s="154"/>
      <c r="BA2253" s="154"/>
      <c r="BB2253" s="154"/>
      <c r="BC2253" s="154"/>
      <c r="BD2253" s="154"/>
      <c r="BE2253" s="154"/>
      <c r="BF2253" s="154"/>
      <c r="BG2253" s="154"/>
      <c r="BH2253" s="154"/>
      <c r="BI2253" s="154"/>
      <c r="BJ2253" s="154"/>
      <c r="BK2253" s="154"/>
      <c r="BL2253" s="154"/>
      <c r="BM2253" s="154"/>
      <c r="BN2253" s="154"/>
      <c r="BO2253" s="154"/>
      <c r="BP2253" s="154"/>
      <c r="BQ2253" s="154"/>
      <c r="BR2253" s="154"/>
      <c r="BS2253" s="154"/>
      <c r="BT2253" s="154"/>
      <c r="BU2253" s="154"/>
      <c r="BV2253" s="154"/>
      <c r="BW2253" s="154"/>
      <c r="BX2253" s="154"/>
      <c r="BY2253" s="154"/>
      <c r="BZ2253" s="154"/>
      <c r="CA2253" s="154"/>
      <c r="CB2253" s="154"/>
      <c r="CC2253" s="154"/>
      <c r="CD2253" s="154"/>
      <c r="CE2253" s="154"/>
      <c r="CF2253" s="154"/>
      <c r="CG2253" s="154"/>
      <c r="CH2253" s="154"/>
      <c r="CI2253" s="154"/>
      <c r="CJ2253" s="154"/>
      <c r="CK2253" s="154"/>
      <c r="CL2253" s="154"/>
      <c r="CM2253" s="154"/>
      <c r="CN2253" s="154"/>
      <c r="CO2253" s="154"/>
      <c r="CP2253" s="154"/>
      <c r="CQ2253" s="154"/>
      <c r="CR2253" s="154"/>
      <c r="CS2253" s="154"/>
      <c r="CT2253" s="154"/>
      <c r="CU2253" s="154"/>
      <c r="CV2253" s="154"/>
      <c r="CW2253" s="154"/>
      <c r="CX2253" s="154"/>
      <c r="CY2253" s="154"/>
      <c r="CZ2253" s="154"/>
      <c r="DA2253" s="154"/>
      <c r="DB2253" s="154"/>
      <c r="DC2253" s="154"/>
      <c r="DD2253" s="154"/>
      <c r="DE2253" s="154"/>
      <c r="DF2253" s="154"/>
      <c r="DG2253" s="154"/>
      <c r="DH2253" s="154"/>
      <c r="DI2253" s="154"/>
      <c r="DJ2253" s="154"/>
      <c r="DK2253" s="154"/>
      <c r="DL2253" s="154"/>
      <c r="DM2253" s="154"/>
      <c r="DN2253" s="154"/>
      <c r="DO2253" s="154"/>
      <c r="DP2253" s="154"/>
      <c r="DQ2253" s="154"/>
      <c r="DR2253" s="154"/>
      <c r="DS2253" s="154"/>
      <c r="DT2253" s="154"/>
      <c r="DU2253" s="154"/>
      <c r="DV2253" s="154"/>
      <c r="DW2253" s="154"/>
      <c r="DX2253" s="154"/>
      <c r="DY2253" s="154"/>
      <c r="DZ2253" s="154"/>
      <c r="EA2253" s="154"/>
      <c r="EB2253" s="154"/>
      <c r="EC2253" s="154"/>
      <c r="ED2253" s="154"/>
      <c r="EE2253" s="154"/>
      <c r="EF2253" s="154"/>
      <c r="EG2253" s="154"/>
      <c r="EH2253" s="154"/>
      <c r="EI2253" s="154"/>
      <c r="EJ2253" s="154"/>
      <c r="EK2253" s="154"/>
      <c r="EL2253" s="154"/>
      <c r="EM2253" s="154"/>
      <c r="EN2253" s="154"/>
      <c r="EO2253" s="154"/>
      <c r="EP2253" s="154"/>
      <c r="EQ2253" s="154"/>
      <c r="ER2253" s="154"/>
      <c r="ES2253" s="154"/>
      <c r="ET2253" s="154"/>
      <c r="EU2253" s="154"/>
      <c r="EV2253" s="154"/>
    </row>
    <row r="2254" spans="32:152" ht="12.75">
      <c r="AF2254" s="154"/>
      <c r="AG2254" s="154"/>
      <c r="AH2254" s="154"/>
      <c r="AI2254" s="154"/>
      <c r="AJ2254" s="154"/>
      <c r="AK2254" s="154"/>
      <c r="AL2254" s="154"/>
      <c r="AM2254" s="154"/>
      <c r="AN2254" s="154"/>
      <c r="AO2254" s="154"/>
      <c r="AP2254" s="154"/>
      <c r="AQ2254" s="154"/>
      <c r="AR2254" s="154"/>
      <c r="AS2254" s="154"/>
      <c r="AT2254" s="154"/>
      <c r="AU2254" s="154"/>
      <c r="AV2254" s="154"/>
      <c r="AW2254" s="154"/>
      <c r="AX2254" s="154"/>
      <c r="AY2254" s="154"/>
      <c r="AZ2254" s="154"/>
      <c r="BA2254" s="154"/>
      <c r="BB2254" s="154"/>
      <c r="BC2254" s="154"/>
      <c r="BD2254" s="154"/>
      <c r="BE2254" s="154"/>
      <c r="BF2254" s="154"/>
      <c r="BG2254" s="154"/>
      <c r="BH2254" s="154"/>
      <c r="BI2254" s="154"/>
      <c r="BJ2254" s="154"/>
      <c r="BK2254" s="154"/>
      <c r="BL2254" s="154"/>
      <c r="BM2254" s="154"/>
      <c r="BN2254" s="154"/>
      <c r="BO2254" s="154"/>
      <c r="BP2254" s="154"/>
      <c r="BQ2254" s="154"/>
      <c r="BR2254" s="154"/>
      <c r="BS2254" s="154"/>
      <c r="BT2254" s="154"/>
      <c r="BU2254" s="154"/>
      <c r="BV2254" s="154"/>
      <c r="BW2254" s="154"/>
      <c r="BX2254" s="154"/>
      <c r="BY2254" s="154"/>
      <c r="BZ2254" s="154"/>
      <c r="CA2254" s="154"/>
      <c r="CB2254" s="154"/>
      <c r="CC2254" s="154"/>
      <c r="CD2254" s="154"/>
      <c r="CE2254" s="154"/>
      <c r="CF2254" s="154"/>
      <c r="CG2254" s="154"/>
      <c r="CH2254" s="154"/>
      <c r="CI2254" s="154"/>
      <c r="CJ2254" s="154"/>
      <c r="CK2254" s="154"/>
      <c r="CL2254" s="154"/>
      <c r="CM2254" s="154"/>
      <c r="CN2254" s="154"/>
      <c r="CO2254" s="154"/>
      <c r="CP2254" s="154"/>
      <c r="CQ2254" s="154"/>
      <c r="CR2254" s="154"/>
      <c r="CS2254" s="154"/>
      <c r="CT2254" s="154"/>
      <c r="CU2254" s="154"/>
      <c r="CV2254" s="154"/>
      <c r="CW2254" s="154"/>
      <c r="CX2254" s="154"/>
      <c r="CY2254" s="154"/>
      <c r="CZ2254" s="154"/>
      <c r="DA2254" s="154"/>
      <c r="DB2254" s="154"/>
      <c r="DC2254" s="154"/>
      <c r="DD2254" s="154"/>
      <c r="DE2254" s="154"/>
      <c r="DF2254" s="154"/>
      <c r="DG2254" s="154"/>
      <c r="DH2254" s="154"/>
      <c r="DI2254" s="154"/>
      <c r="DJ2254" s="154"/>
      <c r="DK2254" s="154"/>
      <c r="DL2254" s="154"/>
      <c r="DM2254" s="154"/>
      <c r="DN2254" s="154"/>
      <c r="DO2254" s="154"/>
      <c r="DP2254" s="154"/>
      <c r="DQ2254" s="154"/>
      <c r="DR2254" s="154"/>
      <c r="DS2254" s="154"/>
      <c r="DT2254" s="154"/>
      <c r="DU2254" s="154"/>
      <c r="DV2254" s="154"/>
      <c r="DW2254" s="154"/>
      <c r="DX2254" s="154"/>
      <c r="DY2254" s="154"/>
      <c r="DZ2254" s="154"/>
      <c r="EA2254" s="154"/>
      <c r="EB2254" s="154"/>
      <c r="EC2254" s="154"/>
      <c r="ED2254" s="154"/>
      <c r="EE2254" s="154"/>
      <c r="EF2254" s="154"/>
      <c r="EG2254" s="154"/>
      <c r="EH2254" s="154"/>
      <c r="EI2254" s="154"/>
      <c r="EJ2254" s="154"/>
      <c r="EK2254" s="154"/>
      <c r="EL2254" s="154"/>
      <c r="EM2254" s="154"/>
      <c r="EN2254" s="154"/>
      <c r="EO2254" s="154"/>
      <c r="EP2254" s="154"/>
      <c r="EQ2254" s="154"/>
      <c r="ER2254" s="154"/>
      <c r="ES2254" s="154"/>
      <c r="ET2254" s="154"/>
      <c r="EU2254" s="154"/>
      <c r="EV2254" s="154"/>
    </row>
    <row r="2255" spans="32:152" ht="12.75">
      <c r="AF2255" s="154"/>
      <c r="AG2255" s="154"/>
      <c r="AH2255" s="154"/>
      <c r="AI2255" s="154"/>
      <c r="AJ2255" s="154"/>
      <c r="AK2255" s="154"/>
      <c r="AL2255" s="154"/>
      <c r="AM2255" s="154"/>
      <c r="AN2255" s="154"/>
      <c r="AO2255" s="154"/>
      <c r="AP2255" s="154"/>
      <c r="AQ2255" s="154"/>
      <c r="AR2255" s="154"/>
      <c r="AS2255" s="154"/>
      <c r="AT2255" s="154"/>
      <c r="AU2255" s="154"/>
      <c r="AV2255" s="154"/>
      <c r="AW2255" s="154"/>
      <c r="AX2255" s="154"/>
      <c r="AY2255" s="154"/>
      <c r="AZ2255" s="154"/>
      <c r="BA2255" s="154"/>
      <c r="BB2255" s="154"/>
      <c r="BC2255" s="154"/>
      <c r="BD2255" s="154"/>
      <c r="BE2255" s="154"/>
      <c r="BF2255" s="154"/>
      <c r="BG2255" s="154"/>
      <c r="BH2255" s="154"/>
      <c r="BI2255" s="154"/>
      <c r="BJ2255" s="154"/>
      <c r="BK2255" s="154"/>
      <c r="BL2255" s="154"/>
      <c r="BM2255" s="154"/>
      <c r="BN2255" s="154"/>
      <c r="BO2255" s="154"/>
      <c r="BP2255" s="154"/>
      <c r="BQ2255" s="154"/>
      <c r="BR2255" s="154"/>
      <c r="BS2255" s="154"/>
      <c r="BT2255" s="154"/>
      <c r="BU2255" s="154"/>
      <c r="BV2255" s="154"/>
      <c r="BW2255" s="154"/>
      <c r="BX2255" s="154"/>
      <c r="BY2255" s="154"/>
      <c r="BZ2255" s="154"/>
      <c r="CA2255" s="154"/>
      <c r="CB2255" s="154"/>
      <c r="CC2255" s="154"/>
      <c r="CD2255" s="154"/>
      <c r="CE2255" s="154"/>
      <c r="CF2255" s="154"/>
      <c r="CG2255" s="154"/>
      <c r="CH2255" s="154"/>
      <c r="CI2255" s="154"/>
      <c r="CJ2255" s="154"/>
      <c r="CK2255" s="154"/>
      <c r="CL2255" s="154"/>
      <c r="CM2255" s="154"/>
      <c r="CN2255" s="154"/>
      <c r="CO2255" s="154"/>
      <c r="CP2255" s="154"/>
      <c r="CQ2255" s="154"/>
      <c r="CR2255" s="154"/>
      <c r="CS2255" s="154"/>
      <c r="CT2255" s="154"/>
      <c r="CU2255" s="154"/>
      <c r="CV2255" s="154"/>
      <c r="CW2255" s="154"/>
      <c r="CX2255" s="154"/>
      <c r="CY2255" s="154"/>
      <c r="CZ2255" s="154"/>
      <c r="DA2255" s="154"/>
      <c r="DB2255" s="154"/>
      <c r="DC2255" s="154"/>
      <c r="DD2255" s="154"/>
      <c r="DE2255" s="154"/>
      <c r="DF2255" s="154"/>
      <c r="DG2255" s="154"/>
      <c r="DH2255" s="154"/>
      <c r="DI2255" s="154"/>
      <c r="DJ2255" s="154"/>
      <c r="DK2255" s="154"/>
      <c r="DL2255" s="154"/>
      <c r="DM2255" s="154"/>
      <c r="DN2255" s="154"/>
      <c r="DO2255" s="154"/>
      <c r="DP2255" s="154"/>
      <c r="DQ2255" s="154"/>
      <c r="DR2255" s="154"/>
      <c r="DS2255" s="154"/>
      <c r="DT2255" s="154"/>
      <c r="DU2255" s="154"/>
      <c r="DV2255" s="154"/>
      <c r="DW2255" s="154"/>
      <c r="DX2255" s="154"/>
      <c r="DY2255" s="154"/>
      <c r="DZ2255" s="154"/>
      <c r="EA2255" s="154"/>
      <c r="EB2255" s="154"/>
      <c r="EC2255" s="154"/>
      <c r="ED2255" s="154"/>
      <c r="EE2255" s="154"/>
      <c r="EF2255" s="154"/>
      <c r="EG2255" s="154"/>
      <c r="EH2255" s="154"/>
      <c r="EI2255" s="154"/>
      <c r="EJ2255" s="154"/>
      <c r="EK2255" s="154"/>
      <c r="EL2255" s="154"/>
      <c r="EM2255" s="154"/>
      <c r="EN2255" s="154"/>
      <c r="EO2255" s="154"/>
      <c r="EP2255" s="154"/>
      <c r="EQ2255" s="154"/>
      <c r="ER2255" s="154"/>
      <c r="ES2255" s="154"/>
      <c r="ET2255" s="154"/>
      <c r="EU2255" s="154"/>
      <c r="EV2255" s="154"/>
    </row>
    <row r="2256" spans="32:152" ht="12.75">
      <c r="AF2256" s="154"/>
      <c r="AG2256" s="154"/>
      <c r="AH2256" s="154"/>
      <c r="AI2256" s="154"/>
      <c r="AJ2256" s="154"/>
      <c r="AK2256" s="154"/>
      <c r="AL2256" s="154"/>
      <c r="AM2256" s="154"/>
      <c r="AN2256" s="154"/>
      <c r="AO2256" s="154"/>
      <c r="AP2256" s="154"/>
      <c r="AQ2256" s="154"/>
      <c r="AR2256" s="154"/>
      <c r="AS2256" s="154"/>
      <c r="AT2256" s="154"/>
      <c r="AU2256" s="154"/>
      <c r="AV2256" s="154"/>
      <c r="AW2256" s="154"/>
      <c r="AX2256" s="154"/>
      <c r="AY2256" s="154"/>
      <c r="AZ2256" s="154"/>
      <c r="BA2256" s="154"/>
      <c r="BB2256" s="154"/>
      <c r="BC2256" s="154"/>
      <c r="BD2256" s="154"/>
      <c r="BE2256" s="154"/>
      <c r="BF2256" s="154"/>
      <c r="BG2256" s="154"/>
      <c r="BH2256" s="154"/>
      <c r="BI2256" s="154"/>
      <c r="BJ2256" s="154"/>
      <c r="BK2256" s="154"/>
      <c r="BL2256" s="154"/>
      <c r="BM2256" s="154"/>
      <c r="BN2256" s="154"/>
      <c r="BO2256" s="154"/>
      <c r="BP2256" s="154"/>
      <c r="BQ2256" s="154"/>
      <c r="BR2256" s="154"/>
      <c r="BS2256" s="154"/>
      <c r="BT2256" s="154"/>
      <c r="BU2256" s="154"/>
      <c r="BV2256" s="154"/>
      <c r="BW2256" s="154"/>
      <c r="BX2256" s="154"/>
      <c r="BY2256" s="154"/>
      <c r="BZ2256" s="154"/>
      <c r="CA2256" s="154"/>
      <c r="CB2256" s="154"/>
      <c r="CC2256" s="154"/>
      <c r="CD2256" s="154"/>
      <c r="CE2256" s="154"/>
      <c r="CF2256" s="154"/>
      <c r="CG2256" s="154"/>
      <c r="CH2256" s="154"/>
      <c r="CI2256" s="154"/>
      <c r="CJ2256" s="154"/>
      <c r="CK2256" s="154"/>
      <c r="CL2256" s="154"/>
      <c r="CM2256" s="154"/>
      <c r="CN2256" s="154"/>
      <c r="CO2256" s="154"/>
      <c r="CP2256" s="154"/>
      <c r="CQ2256" s="154"/>
      <c r="CR2256" s="154"/>
      <c r="CS2256" s="154"/>
      <c r="CT2256" s="154"/>
      <c r="CU2256" s="154"/>
      <c r="CV2256" s="154"/>
      <c r="CW2256" s="154"/>
      <c r="CX2256" s="154"/>
      <c r="CY2256" s="154"/>
      <c r="CZ2256" s="154"/>
      <c r="DA2256" s="154"/>
      <c r="DB2256" s="154"/>
      <c r="DC2256" s="154"/>
      <c r="DD2256" s="154"/>
      <c r="DE2256" s="154"/>
      <c r="DF2256" s="154"/>
      <c r="DG2256" s="154"/>
      <c r="DH2256" s="154"/>
      <c r="DI2256" s="154"/>
      <c r="DJ2256" s="154"/>
      <c r="DK2256" s="154"/>
      <c r="DL2256" s="154"/>
      <c r="DM2256" s="154"/>
      <c r="DN2256" s="154"/>
      <c r="DO2256" s="154"/>
      <c r="DP2256" s="154"/>
      <c r="DQ2256" s="154"/>
      <c r="DR2256" s="154"/>
      <c r="DS2256" s="154"/>
      <c r="DT2256" s="154"/>
      <c r="DU2256" s="154"/>
      <c r="DV2256" s="154"/>
      <c r="DW2256" s="154"/>
      <c r="DX2256" s="154"/>
      <c r="DY2256" s="154"/>
      <c r="DZ2256" s="154"/>
      <c r="EA2256" s="154"/>
      <c r="EB2256" s="154"/>
      <c r="EC2256" s="154"/>
      <c r="ED2256" s="154"/>
      <c r="EE2256" s="154"/>
      <c r="EF2256" s="154"/>
      <c r="EG2256" s="154"/>
      <c r="EH2256" s="154"/>
      <c r="EI2256" s="154"/>
      <c r="EJ2256" s="154"/>
      <c r="EK2256" s="154"/>
      <c r="EL2256" s="154"/>
      <c r="EM2256" s="154"/>
      <c r="EN2256" s="154"/>
      <c r="EO2256" s="154"/>
      <c r="EP2256" s="154"/>
      <c r="EQ2256" s="154"/>
      <c r="ER2256" s="154"/>
      <c r="ES2256" s="154"/>
      <c r="ET2256" s="154"/>
      <c r="EU2256" s="154"/>
      <c r="EV2256" s="154"/>
    </row>
    <row r="2257" spans="32:152" ht="12.75">
      <c r="AF2257" s="154"/>
      <c r="AG2257" s="154"/>
      <c r="AH2257" s="154"/>
      <c r="AI2257" s="154"/>
      <c r="AJ2257" s="154"/>
      <c r="AK2257" s="154"/>
      <c r="AL2257" s="154"/>
      <c r="AM2257" s="154"/>
      <c r="AN2257" s="154"/>
      <c r="AO2257" s="154"/>
      <c r="AP2257" s="154"/>
      <c r="AQ2257" s="154"/>
      <c r="AR2257" s="154"/>
      <c r="AS2257" s="154"/>
      <c r="AT2257" s="154"/>
      <c r="AU2257" s="154"/>
      <c r="AV2257" s="154"/>
      <c r="AW2257" s="154"/>
      <c r="AX2257" s="154"/>
      <c r="AY2257" s="154"/>
      <c r="AZ2257" s="154"/>
      <c r="BA2257" s="154"/>
      <c r="BB2257" s="154"/>
      <c r="BC2257" s="154"/>
      <c r="BD2257" s="154"/>
      <c r="BE2257" s="154"/>
      <c r="BF2257" s="154"/>
      <c r="BG2257" s="154"/>
      <c r="BH2257" s="154"/>
      <c r="BI2257" s="154"/>
      <c r="BJ2257" s="154"/>
      <c r="BK2257" s="154"/>
      <c r="BL2257" s="154"/>
      <c r="BM2257" s="154"/>
      <c r="BN2257" s="154"/>
      <c r="BO2257" s="154"/>
      <c r="BP2257" s="154"/>
      <c r="BQ2257" s="154"/>
      <c r="BR2257" s="154"/>
      <c r="BS2257" s="154"/>
      <c r="BT2257" s="154"/>
      <c r="BU2257" s="154"/>
      <c r="BV2257" s="154"/>
      <c r="BW2257" s="154"/>
      <c r="BX2257" s="154"/>
      <c r="BY2257" s="154"/>
      <c r="BZ2257" s="154"/>
      <c r="CA2257" s="154"/>
      <c r="CB2257" s="154"/>
      <c r="CC2257" s="154"/>
      <c r="CD2257" s="154"/>
      <c r="CE2257" s="154"/>
      <c r="CF2257" s="154"/>
      <c r="CG2257" s="154"/>
      <c r="CH2257" s="154"/>
      <c r="CI2257" s="154"/>
      <c r="CJ2257" s="154"/>
      <c r="CK2257" s="154"/>
      <c r="CL2257" s="154"/>
      <c r="CM2257" s="154"/>
      <c r="CN2257" s="154"/>
      <c r="CO2257" s="154"/>
      <c r="CP2257" s="154"/>
      <c r="CQ2257" s="154"/>
      <c r="CR2257" s="154"/>
      <c r="CS2257" s="154"/>
      <c r="CT2257" s="154"/>
      <c r="CU2257" s="154"/>
      <c r="CV2257" s="154"/>
      <c r="CW2257" s="154"/>
      <c r="CX2257" s="154"/>
      <c r="CY2257" s="154"/>
      <c r="CZ2257" s="154"/>
      <c r="DA2257" s="154"/>
      <c r="DB2257" s="154"/>
      <c r="DC2257" s="154"/>
      <c r="DD2257" s="154"/>
      <c r="DE2257" s="154"/>
      <c r="DF2257" s="154"/>
      <c r="DG2257" s="154"/>
      <c r="DH2257" s="154"/>
      <c r="DI2257" s="154"/>
      <c r="DJ2257" s="154"/>
      <c r="DK2257" s="154"/>
      <c r="DL2257" s="154"/>
      <c r="DM2257" s="154"/>
      <c r="DN2257" s="154"/>
      <c r="DO2257" s="154"/>
      <c r="DP2257" s="154"/>
      <c r="DQ2257" s="154"/>
      <c r="DR2257" s="154"/>
      <c r="DS2257" s="154"/>
      <c r="DT2257" s="154"/>
      <c r="DU2257" s="154"/>
      <c r="DV2257" s="154"/>
      <c r="DW2257" s="154"/>
      <c r="DX2257" s="154"/>
      <c r="DY2257" s="154"/>
      <c r="DZ2257" s="154"/>
      <c r="EA2257" s="154"/>
      <c r="EB2257" s="154"/>
      <c r="EC2257" s="154"/>
      <c r="ED2257" s="154"/>
      <c r="EE2257" s="154"/>
      <c r="EF2257" s="154"/>
      <c r="EG2257" s="154"/>
      <c r="EH2257" s="154"/>
      <c r="EI2257" s="154"/>
      <c r="EJ2257" s="154"/>
      <c r="EK2257" s="154"/>
      <c r="EL2257" s="154"/>
      <c r="EM2257" s="154"/>
      <c r="EN2257" s="154"/>
      <c r="EO2257" s="154"/>
      <c r="EP2257" s="154"/>
      <c r="EQ2257" s="154"/>
      <c r="ER2257" s="154"/>
      <c r="ES2257" s="154"/>
      <c r="ET2257" s="154"/>
      <c r="EU2257" s="154"/>
      <c r="EV2257" s="154"/>
    </row>
    <row r="2258" spans="32:152" ht="12.75">
      <c r="AF2258" s="154"/>
      <c r="AG2258" s="154"/>
      <c r="AH2258" s="154"/>
      <c r="AI2258" s="154"/>
      <c r="AJ2258" s="154"/>
      <c r="AK2258" s="154"/>
      <c r="AL2258" s="154"/>
      <c r="AM2258" s="154"/>
      <c r="AN2258" s="154"/>
      <c r="AO2258" s="154"/>
      <c r="AP2258" s="154"/>
      <c r="AQ2258" s="154"/>
      <c r="AR2258" s="154"/>
      <c r="AS2258" s="154"/>
      <c r="AT2258" s="154"/>
      <c r="AU2258" s="154"/>
      <c r="AV2258" s="154"/>
      <c r="AW2258" s="154"/>
      <c r="AX2258" s="154"/>
      <c r="AY2258" s="154"/>
      <c r="AZ2258" s="154"/>
      <c r="BA2258" s="154"/>
      <c r="BB2258" s="154"/>
      <c r="BC2258" s="154"/>
      <c r="BD2258" s="154"/>
      <c r="BE2258" s="154"/>
      <c r="BF2258" s="154"/>
      <c r="BG2258" s="154"/>
      <c r="BH2258" s="154"/>
      <c r="BI2258" s="154"/>
      <c r="BJ2258" s="154"/>
      <c r="BK2258" s="154"/>
      <c r="BL2258" s="154"/>
      <c r="BM2258" s="154"/>
      <c r="BN2258" s="154"/>
      <c r="BO2258" s="154"/>
      <c r="BP2258" s="154"/>
      <c r="BQ2258" s="154"/>
      <c r="BR2258" s="154"/>
      <c r="BS2258" s="154"/>
      <c r="BT2258" s="154"/>
      <c r="BU2258" s="154"/>
      <c r="BV2258" s="154"/>
      <c r="BW2258" s="154"/>
      <c r="BX2258" s="154"/>
      <c r="BY2258" s="154"/>
      <c r="BZ2258" s="154"/>
      <c r="CA2258" s="154"/>
      <c r="CB2258" s="154"/>
      <c r="CC2258" s="154"/>
      <c r="CD2258" s="154"/>
      <c r="CE2258" s="154"/>
      <c r="CF2258" s="154"/>
      <c r="CG2258" s="154"/>
      <c r="CH2258" s="154"/>
      <c r="CI2258" s="154"/>
      <c r="CJ2258" s="154"/>
      <c r="CK2258" s="154"/>
      <c r="CL2258" s="154"/>
      <c r="CM2258" s="154"/>
      <c r="CN2258" s="154"/>
      <c r="CO2258" s="154"/>
      <c r="CP2258" s="154"/>
      <c r="CQ2258" s="154"/>
      <c r="CR2258" s="154"/>
      <c r="CS2258" s="154"/>
      <c r="CT2258" s="154"/>
      <c r="CU2258" s="154"/>
      <c r="CV2258" s="154"/>
      <c r="CW2258" s="154"/>
      <c r="CX2258" s="154"/>
      <c r="CY2258" s="154"/>
      <c r="CZ2258" s="154"/>
      <c r="DA2258" s="154"/>
      <c r="DB2258" s="154"/>
      <c r="DC2258" s="154"/>
      <c r="DD2258" s="154"/>
      <c r="DE2258" s="154"/>
      <c r="DF2258" s="154"/>
      <c r="DG2258" s="154"/>
      <c r="DH2258" s="154"/>
      <c r="DI2258" s="154"/>
      <c r="DJ2258" s="154"/>
      <c r="DK2258" s="154"/>
      <c r="DL2258" s="154"/>
      <c r="DM2258" s="154"/>
      <c r="DN2258" s="154"/>
      <c r="DO2258" s="154"/>
      <c r="DP2258" s="154"/>
      <c r="DQ2258" s="154"/>
      <c r="DR2258" s="154"/>
      <c r="DS2258" s="154"/>
      <c r="DT2258" s="154"/>
      <c r="DU2258" s="154"/>
      <c r="DV2258" s="154"/>
      <c r="DW2258" s="154"/>
      <c r="DX2258" s="154"/>
      <c r="DY2258" s="154"/>
      <c r="DZ2258" s="154"/>
      <c r="EA2258" s="154"/>
      <c r="EB2258" s="154"/>
      <c r="EC2258" s="154"/>
      <c r="ED2258" s="154"/>
      <c r="EE2258" s="154"/>
      <c r="EF2258" s="154"/>
      <c r="EG2258" s="154"/>
      <c r="EH2258" s="154"/>
      <c r="EI2258" s="154"/>
      <c r="EJ2258" s="154"/>
      <c r="EK2258" s="154"/>
      <c r="EL2258" s="154"/>
      <c r="EM2258" s="154"/>
      <c r="EN2258" s="154"/>
      <c r="EO2258" s="154"/>
      <c r="EP2258" s="154"/>
      <c r="EQ2258" s="154"/>
      <c r="ER2258" s="154"/>
      <c r="ES2258" s="154"/>
      <c r="ET2258" s="154"/>
      <c r="EU2258" s="154"/>
      <c r="EV2258" s="154"/>
    </row>
    <row r="2259" spans="32:152" ht="12.75">
      <c r="AF2259" s="154"/>
      <c r="AG2259" s="154"/>
      <c r="AH2259" s="154"/>
      <c r="AI2259" s="154"/>
      <c r="AJ2259" s="154"/>
      <c r="AK2259" s="154"/>
      <c r="AL2259" s="154"/>
      <c r="AM2259" s="154"/>
      <c r="AN2259" s="154"/>
      <c r="AO2259" s="154"/>
      <c r="AP2259" s="154"/>
      <c r="AQ2259" s="154"/>
      <c r="AR2259" s="154"/>
      <c r="AS2259" s="154"/>
      <c r="AT2259" s="154"/>
      <c r="AU2259" s="154"/>
      <c r="AV2259" s="154"/>
      <c r="AW2259" s="154"/>
      <c r="AX2259" s="154"/>
      <c r="AY2259" s="154"/>
      <c r="AZ2259" s="154"/>
      <c r="BA2259" s="154"/>
      <c r="BB2259" s="154"/>
      <c r="BC2259" s="154"/>
      <c r="BD2259" s="154"/>
      <c r="BE2259" s="154"/>
      <c r="BF2259" s="154"/>
      <c r="BG2259" s="154"/>
      <c r="BH2259" s="154"/>
      <c r="BI2259" s="154"/>
      <c r="BJ2259" s="154"/>
      <c r="BK2259" s="154"/>
      <c r="BL2259" s="154"/>
      <c r="BM2259" s="154"/>
      <c r="BN2259" s="154"/>
      <c r="BO2259" s="154"/>
      <c r="BP2259" s="154"/>
      <c r="BQ2259" s="154"/>
      <c r="BR2259" s="154"/>
      <c r="BS2259" s="154"/>
      <c r="BT2259" s="154"/>
      <c r="BU2259" s="154"/>
      <c r="BV2259" s="154"/>
      <c r="BW2259" s="154"/>
      <c r="BX2259" s="154"/>
      <c r="BY2259" s="154"/>
      <c r="BZ2259" s="154"/>
      <c r="CA2259" s="154"/>
      <c r="CB2259" s="154"/>
      <c r="CC2259" s="154"/>
      <c r="CD2259" s="154"/>
      <c r="CE2259" s="154"/>
      <c r="CF2259" s="154"/>
      <c r="CG2259" s="154"/>
      <c r="CH2259" s="154"/>
      <c r="CI2259" s="154"/>
      <c r="CJ2259" s="154"/>
      <c r="CK2259" s="154"/>
      <c r="CL2259" s="154"/>
      <c r="CM2259" s="154"/>
      <c r="CN2259" s="154"/>
      <c r="CO2259" s="154"/>
      <c r="CP2259" s="154"/>
      <c r="CQ2259" s="154"/>
      <c r="CR2259" s="154"/>
      <c r="CS2259" s="154"/>
      <c r="CT2259" s="154"/>
      <c r="CU2259" s="154"/>
      <c r="CV2259" s="154"/>
      <c r="CW2259" s="154"/>
      <c r="CX2259" s="154"/>
      <c r="CY2259" s="154"/>
      <c r="CZ2259" s="154"/>
      <c r="DA2259" s="154"/>
      <c r="DB2259" s="154"/>
      <c r="DC2259" s="154"/>
      <c r="DD2259" s="154"/>
      <c r="DE2259" s="154"/>
      <c r="DF2259" s="154"/>
      <c r="DG2259" s="154"/>
      <c r="DH2259" s="154"/>
      <c r="DI2259" s="154"/>
      <c r="DJ2259" s="154"/>
      <c r="DK2259" s="154"/>
      <c r="DL2259" s="154"/>
      <c r="DM2259" s="154"/>
      <c r="DN2259" s="154"/>
      <c r="DO2259" s="154"/>
      <c r="DP2259" s="154"/>
      <c r="DQ2259" s="154"/>
      <c r="DR2259" s="154"/>
      <c r="DS2259" s="154"/>
      <c r="DT2259" s="154"/>
      <c r="DU2259" s="154"/>
      <c r="DV2259" s="154"/>
      <c r="DW2259" s="154"/>
      <c r="DX2259" s="154"/>
      <c r="DY2259" s="154"/>
      <c r="DZ2259" s="154"/>
      <c r="EA2259" s="154"/>
      <c r="EB2259" s="154"/>
      <c r="EC2259" s="154"/>
      <c r="ED2259" s="154"/>
      <c r="EE2259" s="154"/>
      <c r="EF2259" s="154"/>
      <c r="EG2259" s="154"/>
      <c r="EH2259" s="154"/>
      <c r="EI2259" s="154"/>
      <c r="EJ2259" s="154"/>
      <c r="EK2259" s="154"/>
      <c r="EL2259" s="154"/>
      <c r="EM2259" s="154"/>
      <c r="EN2259" s="154"/>
      <c r="EO2259" s="154"/>
      <c r="EP2259" s="154"/>
      <c r="EQ2259" s="154"/>
      <c r="ER2259" s="154"/>
      <c r="ES2259" s="154"/>
      <c r="ET2259" s="154"/>
      <c r="EU2259" s="154"/>
      <c r="EV2259" s="154"/>
    </row>
    <row r="2260" spans="32:152" ht="12.75">
      <c r="AF2260" s="154"/>
      <c r="AG2260" s="154"/>
      <c r="AH2260" s="154"/>
      <c r="AI2260" s="154"/>
      <c r="AJ2260" s="154"/>
      <c r="AK2260" s="154"/>
      <c r="AL2260" s="154"/>
      <c r="AM2260" s="154"/>
      <c r="AN2260" s="154"/>
      <c r="AO2260" s="154"/>
      <c r="AP2260" s="154"/>
      <c r="AQ2260" s="154"/>
      <c r="AR2260" s="154"/>
      <c r="AS2260" s="154"/>
      <c r="AT2260" s="154"/>
      <c r="AU2260" s="154"/>
      <c r="AV2260" s="154"/>
      <c r="AW2260" s="154"/>
      <c r="AX2260" s="154"/>
      <c r="AY2260" s="154"/>
      <c r="AZ2260" s="154"/>
      <c r="BA2260" s="154"/>
      <c r="BB2260" s="154"/>
      <c r="BC2260" s="154"/>
      <c r="BD2260" s="154"/>
      <c r="BE2260" s="154"/>
      <c r="BF2260" s="154"/>
      <c r="BG2260" s="154"/>
      <c r="BH2260" s="154"/>
      <c r="BI2260" s="154"/>
      <c r="BJ2260" s="154"/>
      <c r="BK2260" s="154"/>
      <c r="BL2260" s="154"/>
      <c r="BM2260" s="154"/>
      <c r="BN2260" s="154"/>
      <c r="BO2260" s="154"/>
      <c r="BP2260" s="154"/>
      <c r="BQ2260" s="154"/>
      <c r="BR2260" s="154"/>
      <c r="BS2260" s="154"/>
      <c r="BT2260" s="154"/>
      <c r="BU2260" s="154"/>
      <c r="BV2260" s="154"/>
      <c r="BW2260" s="154"/>
      <c r="BX2260" s="154"/>
      <c r="BY2260" s="154"/>
      <c r="BZ2260" s="154"/>
      <c r="CA2260" s="154"/>
      <c r="CB2260" s="154"/>
      <c r="CC2260" s="154"/>
      <c r="CD2260" s="154"/>
      <c r="CE2260" s="154"/>
      <c r="CF2260" s="154"/>
      <c r="CG2260" s="154"/>
      <c r="CH2260" s="154"/>
      <c r="CI2260" s="154"/>
      <c r="CJ2260" s="154"/>
      <c r="CK2260" s="154"/>
      <c r="CL2260" s="154"/>
      <c r="CM2260" s="154"/>
      <c r="CN2260" s="154"/>
      <c r="CO2260" s="154"/>
      <c r="CP2260" s="154"/>
      <c r="CQ2260" s="154"/>
      <c r="CR2260" s="154"/>
      <c r="CS2260" s="154"/>
      <c r="CT2260" s="154"/>
      <c r="CU2260" s="154"/>
      <c r="CV2260" s="154"/>
      <c r="CW2260" s="154"/>
      <c r="CX2260" s="154"/>
      <c r="CY2260" s="154"/>
      <c r="CZ2260" s="154"/>
      <c r="DA2260" s="154"/>
      <c r="DB2260" s="154"/>
      <c r="DC2260" s="154"/>
      <c r="DD2260" s="154"/>
      <c r="DE2260" s="154"/>
      <c r="DF2260" s="154"/>
      <c r="DG2260" s="154"/>
      <c r="DH2260" s="154"/>
      <c r="DI2260" s="154"/>
      <c r="DJ2260" s="154"/>
      <c r="DK2260" s="154"/>
      <c r="DL2260" s="154"/>
      <c r="DM2260" s="154"/>
      <c r="DN2260" s="154"/>
      <c r="DO2260" s="154"/>
      <c r="DP2260" s="154"/>
      <c r="DQ2260" s="154"/>
      <c r="DR2260" s="154"/>
      <c r="DS2260" s="154"/>
      <c r="DT2260" s="154"/>
      <c r="DU2260" s="154"/>
      <c r="DV2260" s="154"/>
      <c r="DW2260" s="154"/>
      <c r="DX2260" s="154"/>
      <c r="DY2260" s="154"/>
      <c r="DZ2260" s="154"/>
      <c r="EA2260" s="154"/>
      <c r="EB2260" s="154"/>
      <c r="EC2260" s="154"/>
      <c r="ED2260" s="154"/>
      <c r="EE2260" s="154"/>
      <c r="EF2260" s="154"/>
      <c r="EG2260" s="154"/>
      <c r="EH2260" s="154"/>
      <c r="EI2260" s="154"/>
      <c r="EJ2260" s="154"/>
      <c r="EK2260" s="154"/>
      <c r="EL2260" s="154"/>
      <c r="EM2260" s="154"/>
      <c r="EN2260" s="154"/>
      <c r="EO2260" s="154"/>
      <c r="EP2260" s="154"/>
      <c r="EQ2260" s="154"/>
      <c r="ER2260" s="154"/>
      <c r="ES2260" s="154"/>
      <c r="ET2260" s="154"/>
      <c r="EU2260" s="154"/>
      <c r="EV2260" s="154"/>
    </row>
    <row r="2261" spans="32:152" ht="12.75">
      <c r="AF2261" s="154"/>
      <c r="AG2261" s="154"/>
      <c r="AH2261" s="154"/>
      <c r="AI2261" s="154"/>
      <c r="AJ2261" s="154"/>
      <c r="AK2261" s="154"/>
      <c r="AL2261" s="154"/>
      <c r="AM2261" s="154"/>
      <c r="AN2261" s="154"/>
      <c r="AO2261" s="154"/>
      <c r="AP2261" s="154"/>
      <c r="AQ2261" s="154"/>
      <c r="AR2261" s="154"/>
      <c r="AS2261" s="154"/>
      <c r="AT2261" s="154"/>
      <c r="AU2261" s="154"/>
      <c r="AV2261" s="154"/>
      <c r="AW2261" s="154"/>
      <c r="AX2261" s="154"/>
      <c r="AY2261" s="154"/>
      <c r="AZ2261" s="154"/>
      <c r="BA2261" s="154"/>
      <c r="BB2261" s="154"/>
      <c r="BC2261" s="154"/>
      <c r="BD2261" s="154"/>
      <c r="BE2261" s="154"/>
      <c r="BF2261" s="154"/>
      <c r="BG2261" s="154"/>
      <c r="BH2261" s="154"/>
      <c r="BI2261" s="154"/>
      <c r="BJ2261" s="154"/>
      <c r="BK2261" s="154"/>
      <c r="BL2261" s="154"/>
      <c r="BM2261" s="154"/>
      <c r="BN2261" s="154"/>
      <c r="BO2261" s="154"/>
      <c r="BP2261" s="154"/>
      <c r="BQ2261" s="154"/>
      <c r="BR2261" s="154"/>
      <c r="BS2261" s="154"/>
      <c r="BT2261" s="154"/>
      <c r="BU2261" s="154"/>
      <c r="BV2261" s="154"/>
      <c r="BW2261" s="154"/>
      <c r="BX2261" s="154"/>
      <c r="BY2261" s="154"/>
      <c r="BZ2261" s="154"/>
      <c r="CA2261" s="154"/>
      <c r="CB2261" s="154"/>
      <c r="CC2261" s="154"/>
      <c r="CD2261" s="154"/>
      <c r="CE2261" s="154"/>
      <c r="CF2261" s="154"/>
      <c r="CG2261" s="154"/>
      <c r="CH2261" s="154"/>
      <c r="CI2261" s="154"/>
      <c r="CJ2261" s="154"/>
      <c r="CK2261" s="154"/>
      <c r="CL2261" s="154"/>
      <c r="CM2261" s="154"/>
      <c r="CN2261" s="154"/>
      <c r="CO2261" s="154"/>
      <c r="CP2261" s="154"/>
      <c r="CQ2261" s="154"/>
      <c r="CR2261" s="154"/>
      <c r="CS2261" s="154"/>
      <c r="CT2261" s="154"/>
      <c r="CU2261" s="154"/>
      <c r="CV2261" s="154"/>
      <c r="CW2261" s="154"/>
      <c r="CX2261" s="154"/>
      <c r="CY2261" s="154"/>
      <c r="CZ2261" s="154"/>
      <c r="DA2261" s="154"/>
      <c r="DB2261" s="154"/>
      <c r="DC2261" s="154"/>
      <c r="DD2261" s="154"/>
      <c r="DE2261" s="154"/>
      <c r="DF2261" s="154"/>
      <c r="DG2261" s="154"/>
      <c r="DH2261" s="154"/>
      <c r="DI2261" s="154"/>
      <c r="DJ2261" s="154"/>
      <c r="DK2261" s="154"/>
      <c r="DL2261" s="154"/>
      <c r="DM2261" s="154"/>
      <c r="DN2261" s="154"/>
      <c r="DO2261" s="154"/>
      <c r="DP2261" s="154"/>
      <c r="DQ2261" s="154"/>
      <c r="DR2261" s="154"/>
      <c r="DS2261" s="154"/>
      <c r="DT2261" s="154"/>
      <c r="DU2261" s="154"/>
      <c r="DV2261" s="154"/>
      <c r="DW2261" s="154"/>
      <c r="DX2261" s="154"/>
      <c r="DY2261" s="154"/>
      <c r="DZ2261" s="154"/>
      <c r="EA2261" s="154"/>
      <c r="EB2261" s="154"/>
      <c r="EC2261" s="154"/>
      <c r="ED2261" s="154"/>
      <c r="EE2261" s="154"/>
      <c r="EF2261" s="154"/>
      <c r="EG2261" s="154"/>
      <c r="EH2261" s="154"/>
      <c r="EI2261" s="154"/>
      <c r="EJ2261" s="154"/>
      <c r="EK2261" s="154"/>
      <c r="EL2261" s="154"/>
      <c r="EM2261" s="154"/>
      <c r="EN2261" s="154"/>
      <c r="EO2261" s="154"/>
      <c r="EP2261" s="154"/>
      <c r="EQ2261" s="154"/>
      <c r="ER2261" s="154"/>
      <c r="ES2261" s="154"/>
      <c r="ET2261" s="154"/>
      <c r="EU2261" s="154"/>
      <c r="EV2261" s="154"/>
    </row>
    <row r="2262" spans="32:152" ht="12.75">
      <c r="AF2262" s="154"/>
      <c r="AG2262" s="154"/>
      <c r="AH2262" s="154"/>
      <c r="AI2262" s="154"/>
      <c r="AJ2262" s="154"/>
      <c r="AK2262" s="154"/>
      <c r="AL2262" s="154"/>
      <c r="AM2262" s="154"/>
      <c r="AN2262" s="154"/>
      <c r="AO2262" s="154"/>
      <c r="AP2262" s="154"/>
      <c r="AQ2262" s="154"/>
      <c r="AR2262" s="154"/>
      <c r="AS2262" s="154"/>
      <c r="AT2262" s="154"/>
      <c r="AU2262" s="154"/>
      <c r="AV2262" s="154"/>
      <c r="AW2262" s="154"/>
      <c r="AX2262" s="154"/>
      <c r="AY2262" s="154"/>
      <c r="AZ2262" s="154"/>
      <c r="BA2262" s="154"/>
      <c r="BB2262" s="154"/>
      <c r="BC2262" s="154"/>
      <c r="BD2262" s="154"/>
      <c r="BE2262" s="154"/>
      <c r="BF2262" s="154"/>
      <c r="BG2262" s="154"/>
      <c r="BH2262" s="154"/>
      <c r="BI2262" s="154"/>
      <c r="BJ2262" s="154"/>
      <c r="BK2262" s="154"/>
      <c r="BL2262" s="154"/>
      <c r="BM2262" s="154"/>
      <c r="BN2262" s="154"/>
      <c r="BO2262" s="154"/>
      <c r="BP2262" s="154"/>
      <c r="BQ2262" s="154"/>
      <c r="BR2262" s="154"/>
      <c r="BS2262" s="154"/>
      <c r="BT2262" s="154"/>
      <c r="BU2262" s="154"/>
      <c r="BV2262" s="154"/>
      <c r="BW2262" s="154"/>
      <c r="BX2262" s="154"/>
      <c r="BY2262" s="154"/>
      <c r="BZ2262" s="154"/>
      <c r="CA2262" s="154"/>
      <c r="CB2262" s="154"/>
      <c r="CC2262" s="154"/>
      <c r="CD2262" s="154"/>
      <c r="CE2262" s="154"/>
      <c r="CF2262" s="154"/>
      <c r="CG2262" s="154"/>
      <c r="CH2262" s="154"/>
      <c r="CI2262" s="154"/>
      <c r="CJ2262" s="154"/>
      <c r="CK2262" s="154"/>
      <c r="CL2262" s="154"/>
      <c r="CM2262" s="154"/>
      <c r="CN2262" s="154"/>
      <c r="CO2262" s="154"/>
      <c r="CP2262" s="154"/>
      <c r="CQ2262" s="154"/>
      <c r="CR2262" s="154"/>
      <c r="CS2262" s="154"/>
      <c r="CT2262" s="154"/>
      <c r="CU2262" s="154"/>
      <c r="CV2262" s="154"/>
      <c r="CW2262" s="154"/>
      <c r="CX2262" s="154"/>
      <c r="CY2262" s="154"/>
      <c r="CZ2262" s="154"/>
      <c r="DA2262" s="154"/>
      <c r="DB2262" s="154"/>
      <c r="DC2262" s="154"/>
      <c r="DD2262" s="154"/>
      <c r="DE2262" s="154"/>
      <c r="DF2262" s="154"/>
      <c r="DG2262" s="154"/>
      <c r="DH2262" s="154"/>
      <c r="DI2262" s="154"/>
      <c r="DJ2262" s="154"/>
      <c r="DK2262" s="154"/>
      <c r="DL2262" s="154"/>
      <c r="DM2262" s="154"/>
      <c r="DN2262" s="154"/>
      <c r="DO2262" s="154"/>
      <c r="DP2262" s="154"/>
      <c r="DQ2262" s="154"/>
      <c r="DR2262" s="154"/>
      <c r="DS2262" s="154"/>
      <c r="DT2262" s="154"/>
      <c r="DU2262" s="154"/>
      <c r="DV2262" s="154"/>
      <c r="DW2262" s="154"/>
      <c r="DX2262" s="154"/>
      <c r="DY2262" s="154"/>
      <c r="DZ2262" s="154"/>
      <c r="EA2262" s="154"/>
      <c r="EB2262" s="154"/>
      <c r="EC2262" s="154"/>
      <c r="ED2262" s="154"/>
      <c r="EE2262" s="154"/>
      <c r="EF2262" s="154"/>
      <c r="EG2262" s="154"/>
      <c r="EH2262" s="154"/>
      <c r="EI2262" s="154"/>
      <c r="EJ2262" s="154"/>
      <c r="EK2262" s="154"/>
      <c r="EL2262" s="154"/>
      <c r="EM2262" s="154"/>
      <c r="EN2262" s="154"/>
      <c r="EO2262" s="154"/>
      <c r="EP2262" s="154"/>
      <c r="EQ2262" s="154"/>
      <c r="ER2262" s="154"/>
      <c r="ES2262" s="154"/>
      <c r="ET2262" s="154"/>
      <c r="EU2262" s="154"/>
      <c r="EV2262" s="154"/>
    </row>
    <row r="2263" spans="32:152" ht="12.75">
      <c r="AF2263" s="154"/>
      <c r="AG2263" s="154"/>
      <c r="AH2263" s="154"/>
      <c r="AI2263" s="154"/>
      <c r="AJ2263" s="154"/>
      <c r="AK2263" s="154"/>
      <c r="AL2263" s="154"/>
      <c r="AM2263" s="154"/>
      <c r="AN2263" s="154"/>
      <c r="AO2263" s="154"/>
      <c r="AP2263" s="154"/>
      <c r="AQ2263" s="154"/>
      <c r="AR2263" s="154"/>
      <c r="AS2263" s="154"/>
      <c r="AT2263" s="154"/>
      <c r="AU2263" s="154"/>
      <c r="AV2263" s="154"/>
      <c r="AW2263" s="154"/>
      <c r="AX2263" s="154"/>
      <c r="AY2263" s="154"/>
      <c r="AZ2263" s="154"/>
      <c r="BA2263" s="154"/>
      <c r="BB2263" s="154"/>
      <c r="BC2263" s="154"/>
      <c r="BD2263" s="154"/>
      <c r="BE2263" s="154"/>
      <c r="BF2263" s="154"/>
      <c r="BG2263" s="154"/>
      <c r="BH2263" s="154"/>
      <c r="BI2263" s="154"/>
      <c r="BJ2263" s="154"/>
      <c r="BK2263" s="154"/>
      <c r="BL2263" s="154"/>
      <c r="BM2263" s="154"/>
      <c r="BN2263" s="154"/>
      <c r="BO2263" s="154"/>
      <c r="BP2263" s="154"/>
      <c r="BQ2263" s="154"/>
      <c r="BR2263" s="154"/>
      <c r="BS2263" s="154"/>
      <c r="BT2263" s="154"/>
      <c r="BU2263" s="154"/>
      <c r="BV2263" s="154"/>
      <c r="BW2263" s="154"/>
      <c r="BX2263" s="154"/>
      <c r="BY2263" s="154"/>
      <c r="BZ2263" s="154"/>
      <c r="CA2263" s="154"/>
      <c r="CB2263" s="154"/>
      <c r="CC2263" s="154"/>
      <c r="CD2263" s="154"/>
      <c r="CE2263" s="154"/>
      <c r="CF2263" s="154"/>
      <c r="CG2263" s="154"/>
      <c r="CH2263" s="154"/>
      <c r="CI2263" s="154"/>
      <c r="CJ2263" s="154"/>
      <c r="CK2263" s="154"/>
      <c r="CL2263" s="154"/>
      <c r="CM2263" s="154"/>
      <c r="CN2263" s="154"/>
      <c r="CO2263" s="154"/>
      <c r="CP2263" s="154"/>
      <c r="CQ2263" s="154"/>
      <c r="CR2263" s="154"/>
      <c r="CS2263" s="154"/>
      <c r="CT2263" s="154"/>
      <c r="CU2263" s="154"/>
      <c r="CV2263" s="154"/>
      <c r="CW2263" s="154"/>
      <c r="CX2263" s="154"/>
      <c r="CY2263" s="154"/>
      <c r="CZ2263" s="154"/>
      <c r="DA2263" s="154"/>
      <c r="DB2263" s="154"/>
      <c r="DC2263" s="154"/>
      <c r="DD2263" s="154"/>
      <c r="DE2263" s="154"/>
      <c r="DF2263" s="154"/>
      <c r="DG2263" s="154"/>
      <c r="DH2263" s="154"/>
      <c r="DI2263" s="154"/>
      <c r="DJ2263" s="154"/>
      <c r="DK2263" s="154"/>
      <c r="DL2263" s="154"/>
      <c r="DM2263" s="154"/>
      <c r="DN2263" s="154"/>
      <c r="DO2263" s="154"/>
      <c r="DP2263" s="154"/>
      <c r="DQ2263" s="154"/>
      <c r="DR2263" s="154"/>
      <c r="DS2263" s="154"/>
      <c r="DT2263" s="154"/>
      <c r="DU2263" s="154"/>
      <c r="DV2263" s="154"/>
      <c r="DW2263" s="154"/>
      <c r="DX2263" s="154"/>
      <c r="DY2263" s="154"/>
      <c r="DZ2263" s="154"/>
      <c r="EA2263" s="154"/>
      <c r="EB2263" s="154"/>
      <c r="EC2263" s="154"/>
      <c r="ED2263" s="154"/>
      <c r="EE2263" s="154"/>
      <c r="EF2263" s="154"/>
      <c r="EG2263" s="154"/>
      <c r="EH2263" s="154"/>
      <c r="EI2263" s="154"/>
      <c r="EJ2263" s="154"/>
      <c r="EK2263" s="154"/>
      <c r="EL2263" s="154"/>
      <c r="EM2263" s="154"/>
      <c r="EN2263" s="154"/>
      <c r="EO2263" s="154"/>
      <c r="EP2263" s="154"/>
      <c r="EQ2263" s="154"/>
      <c r="ER2263" s="154"/>
      <c r="ES2263" s="154"/>
      <c r="ET2263" s="154"/>
      <c r="EU2263" s="154"/>
      <c r="EV2263" s="154"/>
    </row>
    <row r="2264" spans="32:152" ht="12.75">
      <c r="AF2264" s="154"/>
      <c r="AG2264" s="154"/>
      <c r="AH2264" s="154"/>
      <c r="AI2264" s="154"/>
      <c r="AJ2264" s="154"/>
      <c r="AK2264" s="154"/>
      <c r="AL2264" s="154"/>
      <c r="AM2264" s="154"/>
      <c r="AN2264" s="154"/>
      <c r="AO2264" s="154"/>
      <c r="AP2264" s="154"/>
      <c r="AQ2264" s="154"/>
      <c r="AR2264" s="154"/>
      <c r="AS2264" s="154"/>
      <c r="AT2264" s="154"/>
      <c r="AU2264" s="154"/>
      <c r="AV2264" s="154"/>
      <c r="AW2264" s="154"/>
      <c r="AX2264" s="154"/>
      <c r="AY2264" s="154"/>
      <c r="AZ2264" s="154"/>
      <c r="BA2264" s="154"/>
      <c r="BB2264" s="154"/>
      <c r="BC2264" s="154"/>
      <c r="BD2264" s="154"/>
      <c r="BE2264" s="154"/>
      <c r="BF2264" s="154"/>
      <c r="BG2264" s="154"/>
      <c r="BH2264" s="154"/>
      <c r="BI2264" s="154"/>
      <c r="BJ2264" s="154"/>
      <c r="BK2264" s="154"/>
      <c r="BL2264" s="154"/>
      <c r="BM2264" s="154"/>
      <c r="BN2264" s="154"/>
      <c r="BO2264" s="154"/>
      <c r="BP2264" s="154"/>
      <c r="BQ2264" s="154"/>
      <c r="BR2264" s="154"/>
      <c r="BS2264" s="154"/>
      <c r="BT2264" s="154"/>
      <c r="BU2264" s="154"/>
      <c r="BV2264" s="154"/>
      <c r="BW2264" s="154"/>
      <c r="BX2264" s="154"/>
      <c r="BY2264" s="154"/>
      <c r="BZ2264" s="154"/>
      <c r="CA2264" s="154"/>
      <c r="CB2264" s="154"/>
      <c r="CC2264" s="154"/>
      <c r="CD2264" s="154"/>
      <c r="CE2264" s="154"/>
      <c r="CF2264" s="154"/>
      <c r="CG2264" s="154"/>
      <c r="CH2264" s="154"/>
      <c r="CI2264" s="154"/>
      <c r="CJ2264" s="154"/>
      <c r="CK2264" s="154"/>
      <c r="CL2264" s="154"/>
      <c r="CM2264" s="154"/>
      <c r="CN2264" s="154"/>
      <c r="CO2264" s="154"/>
      <c r="CP2264" s="154"/>
      <c r="CQ2264" s="154"/>
      <c r="CR2264" s="154"/>
      <c r="CS2264" s="154"/>
      <c r="CT2264" s="154"/>
      <c r="CU2264" s="154"/>
      <c r="CV2264" s="154"/>
      <c r="CW2264" s="154"/>
      <c r="CX2264" s="154"/>
      <c r="CY2264" s="154"/>
      <c r="CZ2264" s="154"/>
      <c r="DA2264" s="154"/>
      <c r="DB2264" s="154"/>
      <c r="DC2264" s="154"/>
      <c r="DD2264" s="154"/>
      <c r="DE2264" s="154"/>
      <c r="DF2264" s="154"/>
      <c r="DG2264" s="154"/>
      <c r="DH2264" s="154"/>
      <c r="DI2264" s="154"/>
      <c r="DJ2264" s="154"/>
      <c r="DK2264" s="154"/>
      <c r="DL2264" s="154"/>
      <c r="DM2264" s="154"/>
      <c r="DN2264" s="154"/>
      <c r="DO2264" s="154"/>
      <c r="DP2264" s="154"/>
      <c r="DQ2264" s="154"/>
      <c r="DR2264" s="154"/>
      <c r="DS2264" s="154"/>
      <c r="DT2264" s="154"/>
      <c r="DU2264" s="154"/>
      <c r="DV2264" s="154"/>
      <c r="DW2264" s="154"/>
      <c r="DX2264" s="154"/>
      <c r="DY2264" s="154"/>
      <c r="DZ2264" s="154"/>
      <c r="EA2264" s="154"/>
      <c r="EB2264" s="154"/>
      <c r="EC2264" s="154"/>
      <c r="ED2264" s="154"/>
      <c r="EE2264" s="154"/>
      <c r="EF2264" s="154"/>
      <c r="EG2264" s="154"/>
      <c r="EH2264" s="154"/>
      <c r="EI2264" s="154"/>
      <c r="EJ2264" s="154"/>
      <c r="EK2264" s="154"/>
      <c r="EL2264" s="154"/>
      <c r="EM2264" s="154"/>
      <c r="EN2264" s="154"/>
      <c r="EO2264" s="154"/>
      <c r="EP2264" s="154"/>
      <c r="EQ2264" s="154"/>
      <c r="ER2264" s="154"/>
      <c r="ES2264" s="154"/>
      <c r="ET2264" s="154"/>
      <c r="EU2264" s="154"/>
      <c r="EV2264" s="154"/>
    </row>
    <row r="2265" spans="32:152" ht="12.75">
      <c r="AF2265" s="154"/>
      <c r="AG2265" s="154"/>
      <c r="AH2265" s="154"/>
      <c r="AI2265" s="154"/>
      <c r="AJ2265" s="154"/>
      <c r="AK2265" s="154"/>
      <c r="AL2265" s="154"/>
      <c r="AM2265" s="154"/>
      <c r="AN2265" s="154"/>
      <c r="AO2265" s="154"/>
      <c r="AP2265" s="154"/>
      <c r="AQ2265" s="154"/>
      <c r="AR2265" s="154"/>
      <c r="AS2265" s="154"/>
      <c r="AT2265" s="154"/>
      <c r="AU2265" s="154"/>
      <c r="AV2265" s="154"/>
      <c r="AW2265" s="154"/>
      <c r="AX2265" s="154"/>
      <c r="AY2265" s="154"/>
      <c r="AZ2265" s="154"/>
      <c r="BA2265" s="154"/>
      <c r="BB2265" s="154"/>
      <c r="BC2265" s="154"/>
      <c r="BD2265" s="154"/>
      <c r="BE2265" s="154"/>
      <c r="BF2265" s="154"/>
      <c r="BG2265" s="154"/>
      <c r="BH2265" s="154"/>
      <c r="BI2265" s="154"/>
      <c r="BJ2265" s="154"/>
      <c r="BK2265" s="154"/>
      <c r="BL2265" s="154"/>
      <c r="BM2265" s="154"/>
      <c r="BN2265" s="154"/>
      <c r="BO2265" s="154"/>
      <c r="BP2265" s="154"/>
      <c r="BQ2265" s="154"/>
      <c r="BR2265" s="154"/>
      <c r="BS2265" s="154"/>
      <c r="BT2265" s="154"/>
      <c r="BU2265" s="154"/>
      <c r="BV2265" s="154"/>
      <c r="BW2265" s="154"/>
      <c r="BX2265" s="154"/>
      <c r="BY2265" s="154"/>
      <c r="BZ2265" s="154"/>
      <c r="CA2265" s="154"/>
      <c r="CB2265" s="154"/>
      <c r="CC2265" s="154"/>
      <c r="CD2265" s="154"/>
      <c r="CE2265" s="154"/>
      <c r="CF2265" s="154"/>
      <c r="CG2265" s="154"/>
      <c r="CH2265" s="154"/>
      <c r="CI2265" s="154"/>
      <c r="CJ2265" s="154"/>
      <c r="CK2265" s="154"/>
      <c r="CL2265" s="154"/>
      <c r="CM2265" s="154"/>
      <c r="CN2265" s="154"/>
      <c r="CO2265" s="154"/>
      <c r="CP2265" s="154"/>
      <c r="CQ2265" s="154"/>
      <c r="CR2265" s="154"/>
      <c r="CS2265" s="154"/>
      <c r="CT2265" s="154"/>
      <c r="CU2265" s="154"/>
      <c r="CV2265" s="154"/>
      <c r="CW2265" s="154"/>
      <c r="CX2265" s="154"/>
      <c r="CY2265" s="154"/>
      <c r="CZ2265" s="154"/>
      <c r="DA2265" s="154"/>
      <c r="DB2265" s="154"/>
      <c r="DC2265" s="154"/>
      <c r="DD2265" s="154"/>
      <c r="DE2265" s="154"/>
      <c r="DF2265" s="154"/>
      <c r="DG2265" s="154"/>
      <c r="DH2265" s="154"/>
      <c r="DI2265" s="154"/>
      <c r="DJ2265" s="154"/>
      <c r="DK2265" s="154"/>
      <c r="DL2265" s="154"/>
      <c r="DM2265" s="154"/>
      <c r="DN2265" s="154"/>
      <c r="DO2265" s="154"/>
      <c r="DP2265" s="154"/>
      <c r="DQ2265" s="154"/>
      <c r="DR2265" s="154"/>
      <c r="DS2265" s="154"/>
      <c r="DT2265" s="154"/>
      <c r="DU2265" s="154"/>
      <c r="DV2265" s="154"/>
      <c r="DW2265" s="154"/>
      <c r="DX2265" s="154"/>
      <c r="DY2265" s="154"/>
      <c r="DZ2265" s="154"/>
      <c r="EA2265" s="154"/>
      <c r="EB2265" s="154"/>
      <c r="EC2265" s="154"/>
      <c r="ED2265" s="154"/>
      <c r="EE2265" s="154"/>
      <c r="EF2265" s="154"/>
      <c r="EG2265" s="154"/>
      <c r="EH2265" s="154"/>
      <c r="EI2265" s="154"/>
      <c r="EJ2265" s="154"/>
      <c r="EK2265" s="154"/>
      <c r="EL2265" s="154"/>
      <c r="EM2265" s="154"/>
      <c r="EN2265" s="154"/>
      <c r="EO2265" s="154"/>
      <c r="EP2265" s="154"/>
      <c r="EQ2265" s="154"/>
      <c r="ER2265" s="154"/>
      <c r="ES2265" s="154"/>
      <c r="ET2265" s="154"/>
      <c r="EU2265" s="154"/>
      <c r="EV2265" s="154"/>
    </row>
    <row r="2266" spans="32:152" ht="12.75">
      <c r="AF2266" s="154"/>
      <c r="AG2266" s="154"/>
      <c r="AH2266" s="154"/>
      <c r="AI2266" s="154"/>
      <c r="AJ2266" s="154"/>
      <c r="AK2266" s="154"/>
      <c r="AL2266" s="154"/>
      <c r="AM2266" s="154"/>
      <c r="AN2266" s="154"/>
      <c r="AO2266" s="154"/>
      <c r="AP2266" s="154"/>
      <c r="AQ2266" s="154"/>
      <c r="AR2266" s="154"/>
      <c r="AS2266" s="154"/>
      <c r="AT2266" s="154"/>
      <c r="AU2266" s="154"/>
      <c r="AV2266" s="154"/>
      <c r="AW2266" s="154"/>
      <c r="AX2266" s="154"/>
      <c r="AY2266" s="154"/>
      <c r="AZ2266" s="154"/>
      <c r="BA2266" s="154"/>
      <c r="BB2266" s="154"/>
      <c r="BC2266" s="154"/>
      <c r="BD2266" s="154"/>
      <c r="BE2266" s="154"/>
      <c r="BF2266" s="154"/>
      <c r="BG2266" s="154"/>
      <c r="BH2266" s="154"/>
      <c r="BI2266" s="154"/>
      <c r="BJ2266" s="154"/>
      <c r="BK2266" s="154"/>
      <c r="BL2266" s="154"/>
      <c r="BM2266" s="154"/>
      <c r="BN2266" s="154"/>
      <c r="BO2266" s="154"/>
      <c r="BP2266" s="154"/>
      <c r="BQ2266" s="154"/>
      <c r="BR2266" s="154"/>
      <c r="BS2266" s="154"/>
      <c r="BT2266" s="154"/>
      <c r="BU2266" s="154"/>
      <c r="BV2266" s="154"/>
      <c r="BW2266" s="154"/>
      <c r="BX2266" s="154"/>
      <c r="BY2266" s="154"/>
      <c r="BZ2266" s="154"/>
      <c r="CA2266" s="154"/>
      <c r="CB2266" s="154"/>
      <c r="CC2266" s="154"/>
      <c r="CD2266" s="154"/>
      <c r="CE2266" s="154"/>
      <c r="CF2266" s="154"/>
      <c r="CG2266" s="154"/>
      <c r="CH2266" s="154"/>
      <c r="CI2266" s="154"/>
      <c r="CJ2266" s="154"/>
      <c r="CK2266" s="154"/>
      <c r="CL2266" s="154"/>
      <c r="CM2266" s="154"/>
      <c r="CN2266" s="154"/>
      <c r="CO2266" s="154"/>
      <c r="CP2266" s="154"/>
      <c r="CQ2266" s="154"/>
      <c r="CR2266" s="154"/>
      <c r="CS2266" s="154"/>
      <c r="CT2266" s="154"/>
      <c r="CU2266" s="154"/>
      <c r="CV2266" s="154"/>
      <c r="CW2266" s="154"/>
      <c r="CX2266" s="154"/>
      <c r="CY2266" s="154"/>
      <c r="CZ2266" s="154"/>
      <c r="DA2266" s="154"/>
      <c r="DB2266" s="154"/>
      <c r="DC2266" s="154"/>
      <c r="DD2266" s="154"/>
      <c r="DE2266" s="154"/>
      <c r="DF2266" s="154"/>
      <c r="DG2266" s="154"/>
      <c r="DH2266" s="154"/>
      <c r="DI2266" s="154"/>
      <c r="DJ2266" s="154"/>
      <c r="DK2266" s="154"/>
      <c r="DL2266" s="154"/>
      <c r="DM2266" s="154"/>
      <c r="DN2266" s="154"/>
      <c r="DO2266" s="154"/>
      <c r="DP2266" s="154"/>
      <c r="DQ2266" s="154"/>
      <c r="DR2266" s="154"/>
      <c r="DS2266" s="154"/>
      <c r="DT2266" s="154"/>
      <c r="DU2266" s="154"/>
      <c r="DV2266" s="154"/>
      <c r="DW2266" s="154"/>
      <c r="DX2266" s="154"/>
      <c r="DY2266" s="154"/>
      <c r="DZ2266" s="154"/>
      <c r="EA2266" s="154"/>
      <c r="EB2266" s="154"/>
      <c r="EC2266" s="154"/>
      <c r="ED2266" s="154"/>
      <c r="EE2266" s="154"/>
      <c r="EF2266" s="154"/>
      <c r="EG2266" s="154"/>
      <c r="EH2266" s="154"/>
      <c r="EI2266" s="154"/>
      <c r="EJ2266" s="154"/>
      <c r="EK2266" s="154"/>
      <c r="EL2266" s="154"/>
      <c r="EM2266" s="154"/>
      <c r="EN2266" s="154"/>
      <c r="EO2266" s="154"/>
      <c r="EP2266" s="154"/>
      <c r="EQ2266" s="154"/>
      <c r="ER2266" s="154"/>
      <c r="ES2266" s="154"/>
      <c r="ET2266" s="154"/>
      <c r="EU2266" s="154"/>
      <c r="EV2266" s="154"/>
    </row>
    <row r="2267" spans="32:152" ht="12.75">
      <c r="AF2267" s="154"/>
      <c r="AG2267" s="154"/>
      <c r="AH2267" s="154"/>
      <c r="AI2267" s="154"/>
      <c r="AJ2267" s="154"/>
      <c r="AK2267" s="154"/>
      <c r="AL2267" s="154"/>
      <c r="AM2267" s="154"/>
      <c r="AN2267" s="154"/>
      <c r="AO2267" s="154"/>
      <c r="AP2267" s="154"/>
      <c r="AQ2267" s="154"/>
      <c r="AR2267" s="154"/>
      <c r="AS2267" s="154"/>
      <c r="AT2267" s="154"/>
      <c r="AU2267" s="154"/>
      <c r="AV2267" s="154"/>
      <c r="AW2267" s="154"/>
      <c r="AX2267" s="154"/>
      <c r="AY2267" s="154"/>
      <c r="AZ2267" s="154"/>
      <c r="BA2267" s="154"/>
      <c r="BB2267" s="154"/>
      <c r="BC2267" s="154"/>
      <c r="BD2267" s="154"/>
      <c r="BE2267" s="154"/>
      <c r="BF2267" s="154"/>
      <c r="BG2267" s="154"/>
      <c r="BH2267" s="154"/>
      <c r="BI2267" s="154"/>
      <c r="BJ2267" s="154"/>
      <c r="BK2267" s="154"/>
      <c r="BL2267" s="154"/>
      <c r="BM2267" s="154"/>
      <c r="BN2267" s="154"/>
      <c r="BO2267" s="154"/>
      <c r="BP2267" s="154"/>
      <c r="BQ2267" s="154"/>
      <c r="BR2267" s="154"/>
      <c r="BS2267" s="154"/>
      <c r="BT2267" s="154"/>
      <c r="BU2267" s="154"/>
      <c r="BV2267" s="154"/>
      <c r="BW2267" s="154"/>
      <c r="BX2267" s="154"/>
      <c r="BY2267" s="154"/>
      <c r="BZ2267" s="154"/>
      <c r="CA2267" s="154"/>
      <c r="CB2267" s="154"/>
      <c r="CC2267" s="154"/>
      <c r="CD2267" s="154"/>
      <c r="CE2267" s="154"/>
      <c r="CF2267" s="154"/>
      <c r="CG2267" s="154"/>
      <c r="CH2267" s="154"/>
      <c r="CI2267" s="154"/>
      <c r="CJ2267" s="154"/>
      <c r="CK2267" s="154"/>
      <c r="CL2267" s="154"/>
      <c r="CM2267" s="154"/>
      <c r="CN2267" s="154"/>
      <c r="CO2267" s="154"/>
      <c r="CP2267" s="154"/>
      <c r="CQ2267" s="154"/>
      <c r="CR2267" s="154"/>
      <c r="CS2267" s="154"/>
      <c r="CT2267" s="154"/>
      <c r="CU2267" s="154"/>
      <c r="CV2267" s="154"/>
      <c r="CW2267" s="154"/>
      <c r="CX2267" s="154"/>
      <c r="CY2267" s="154"/>
      <c r="CZ2267" s="154"/>
      <c r="DA2267" s="154"/>
      <c r="DB2267" s="154"/>
      <c r="DC2267" s="154"/>
      <c r="DD2267" s="154"/>
      <c r="DE2267" s="154"/>
      <c r="DF2267" s="154"/>
      <c r="DG2267" s="154"/>
      <c r="DH2267" s="154"/>
      <c r="DI2267" s="154"/>
      <c r="DJ2267" s="154"/>
      <c r="DK2267" s="154"/>
      <c r="DL2267" s="154"/>
      <c r="DM2267" s="154"/>
      <c r="DN2267" s="154"/>
      <c r="DO2267" s="154"/>
      <c r="DP2267" s="154"/>
      <c r="DQ2267" s="154"/>
      <c r="DR2267" s="154"/>
      <c r="DS2267" s="154"/>
      <c r="DT2267" s="154"/>
      <c r="DU2267" s="154"/>
      <c r="DV2267" s="154"/>
      <c r="DW2267" s="154"/>
      <c r="DX2267" s="154"/>
      <c r="DY2267" s="154"/>
      <c r="DZ2267" s="154"/>
      <c r="EA2267" s="154"/>
      <c r="EB2267" s="154"/>
      <c r="EC2267" s="154"/>
      <c r="ED2267" s="154"/>
      <c r="EE2267" s="154"/>
      <c r="EF2267" s="154"/>
      <c r="EG2267" s="154"/>
      <c r="EH2267" s="154"/>
      <c r="EI2267" s="154"/>
      <c r="EJ2267" s="154"/>
      <c r="EK2267" s="154"/>
      <c r="EL2267" s="154"/>
      <c r="EM2267" s="154"/>
      <c r="EN2267" s="154"/>
      <c r="EO2267" s="154"/>
      <c r="EP2267" s="154"/>
      <c r="EQ2267" s="154"/>
      <c r="ER2267" s="154"/>
      <c r="ES2267" s="154"/>
      <c r="ET2267" s="154"/>
      <c r="EU2267" s="154"/>
      <c r="EV2267" s="154"/>
    </row>
    <row r="2268" spans="32:152" ht="12.75">
      <c r="AF2268" s="154"/>
      <c r="AG2268" s="154"/>
      <c r="AH2268" s="154"/>
      <c r="AI2268" s="154"/>
      <c r="AJ2268" s="154"/>
      <c r="AK2268" s="154"/>
      <c r="AL2268" s="154"/>
      <c r="AM2268" s="154"/>
      <c r="AN2268" s="154"/>
      <c r="AO2268" s="154"/>
      <c r="AP2268" s="154"/>
      <c r="AQ2268" s="154"/>
      <c r="AR2268" s="154"/>
      <c r="AS2268" s="154"/>
      <c r="AT2268" s="154"/>
      <c r="AU2268" s="154"/>
      <c r="AV2268" s="154"/>
      <c r="AW2268" s="154"/>
      <c r="AX2268" s="154"/>
      <c r="AY2268" s="154"/>
      <c r="AZ2268" s="154"/>
      <c r="BA2268" s="154"/>
      <c r="BB2268" s="154"/>
      <c r="BC2268" s="154"/>
      <c r="BD2268" s="154"/>
      <c r="BE2268" s="154"/>
      <c r="BF2268" s="154"/>
      <c r="BG2268" s="154"/>
      <c r="BH2268" s="154"/>
      <c r="BI2268" s="154"/>
      <c r="BJ2268" s="154"/>
      <c r="BK2268" s="154"/>
      <c r="BL2268" s="154"/>
      <c r="BM2268" s="154"/>
      <c r="BN2268" s="154"/>
      <c r="BO2268" s="154"/>
      <c r="BP2268" s="154"/>
      <c r="BQ2268" s="154"/>
      <c r="BR2268" s="154"/>
      <c r="BS2268" s="154"/>
      <c r="BT2268" s="154"/>
      <c r="BU2268" s="154"/>
      <c r="BV2268" s="154"/>
      <c r="BW2268" s="154"/>
      <c r="BX2268" s="154"/>
      <c r="BY2268" s="154"/>
      <c r="BZ2268" s="154"/>
      <c r="CA2268" s="154"/>
      <c r="CB2268" s="154"/>
      <c r="CC2268" s="154"/>
      <c r="CD2268" s="154"/>
      <c r="CE2268" s="154"/>
      <c r="CF2268" s="154"/>
      <c r="CG2268" s="154"/>
      <c r="CH2268" s="154"/>
      <c r="CI2268" s="154"/>
      <c r="CJ2268" s="154"/>
      <c r="CK2268" s="154"/>
      <c r="CL2268" s="154"/>
      <c r="CM2268" s="154"/>
      <c r="CN2268" s="154"/>
      <c r="CO2268" s="154"/>
      <c r="CP2268" s="154"/>
      <c r="CQ2268" s="154"/>
      <c r="CR2268" s="154"/>
      <c r="CS2268" s="154"/>
      <c r="CT2268" s="154"/>
      <c r="CU2268" s="154"/>
      <c r="CV2268" s="154"/>
      <c r="CW2268" s="154"/>
      <c r="CX2268" s="154"/>
      <c r="CY2268" s="154"/>
      <c r="CZ2268" s="154"/>
      <c r="DA2268" s="154"/>
      <c r="DB2268" s="154"/>
      <c r="DC2268" s="154"/>
      <c r="DD2268" s="154"/>
      <c r="DE2268" s="154"/>
      <c r="DF2268" s="154"/>
      <c r="DG2268" s="154"/>
      <c r="DH2268" s="154"/>
      <c r="DI2268" s="154"/>
      <c r="DJ2268" s="154"/>
      <c r="DK2268" s="154"/>
      <c r="DL2268" s="154"/>
      <c r="DM2268" s="154"/>
      <c r="DN2268" s="154"/>
      <c r="DO2268" s="154"/>
      <c r="DP2268" s="154"/>
      <c r="DQ2268" s="154"/>
      <c r="DR2268" s="154"/>
      <c r="DS2268" s="154"/>
      <c r="DT2268" s="154"/>
      <c r="DU2268" s="154"/>
      <c r="DV2268" s="154"/>
      <c r="DW2268" s="154"/>
      <c r="DX2268" s="154"/>
      <c r="DY2268" s="154"/>
      <c r="DZ2268" s="154"/>
      <c r="EA2268" s="154"/>
      <c r="EB2268" s="154"/>
      <c r="EC2268" s="154"/>
      <c r="ED2268" s="154"/>
      <c r="EE2268" s="154"/>
      <c r="EF2268" s="154"/>
      <c r="EG2268" s="154"/>
      <c r="EH2268" s="154"/>
      <c r="EI2268" s="154"/>
      <c r="EJ2268" s="154"/>
      <c r="EK2268" s="154"/>
      <c r="EL2268" s="154"/>
      <c r="EM2268" s="154"/>
      <c r="EN2268" s="154"/>
      <c r="EO2268" s="154"/>
      <c r="EP2268" s="154"/>
      <c r="EQ2268" s="154"/>
      <c r="ER2268" s="154"/>
      <c r="ES2268" s="154"/>
      <c r="ET2268" s="154"/>
      <c r="EU2268" s="154"/>
      <c r="EV2268" s="154"/>
    </row>
    <row r="2269" spans="32:152" ht="12.75">
      <c r="AF2269" s="154"/>
      <c r="AG2269" s="154"/>
      <c r="AH2269" s="154"/>
      <c r="AI2269" s="154"/>
      <c r="AJ2269" s="154"/>
      <c r="AK2269" s="154"/>
      <c r="AL2269" s="154"/>
      <c r="AM2269" s="154"/>
      <c r="AN2269" s="154"/>
      <c r="AO2269" s="154"/>
      <c r="AP2269" s="154"/>
      <c r="AQ2269" s="154"/>
      <c r="AR2269" s="154"/>
      <c r="AS2269" s="154"/>
      <c r="AT2269" s="154"/>
      <c r="AU2269" s="154"/>
      <c r="AV2269" s="154"/>
      <c r="AW2269" s="154"/>
      <c r="AX2269" s="154"/>
      <c r="AY2269" s="154"/>
      <c r="AZ2269" s="154"/>
      <c r="BA2269" s="154"/>
      <c r="BB2269" s="154"/>
      <c r="BC2269" s="154"/>
      <c r="BD2269" s="154"/>
      <c r="BE2269" s="154"/>
      <c r="BF2269" s="154"/>
      <c r="BG2269" s="154"/>
      <c r="BH2269" s="154"/>
      <c r="BI2269" s="154"/>
      <c r="BJ2269" s="154"/>
      <c r="BK2269" s="154"/>
      <c r="BL2269" s="154"/>
      <c r="BM2269" s="154"/>
      <c r="BN2269" s="154"/>
      <c r="BO2269" s="154"/>
      <c r="BP2269" s="154"/>
      <c r="BQ2269" s="154"/>
      <c r="BR2269" s="154"/>
      <c r="BS2269" s="154"/>
      <c r="BT2269" s="154"/>
      <c r="BU2269" s="154"/>
      <c r="BV2269" s="154"/>
      <c r="BW2269" s="154"/>
      <c r="BX2269" s="154"/>
      <c r="BY2269" s="154"/>
      <c r="BZ2269" s="154"/>
      <c r="CA2269" s="154"/>
      <c r="CB2269" s="154"/>
      <c r="CC2269" s="154"/>
      <c r="CD2269" s="154"/>
      <c r="CE2269" s="154"/>
      <c r="CF2269" s="154"/>
      <c r="CG2269" s="154"/>
      <c r="CH2269" s="154"/>
      <c r="CI2269" s="154"/>
      <c r="CJ2269" s="154"/>
      <c r="CK2269" s="154"/>
      <c r="CL2269" s="154"/>
      <c r="CM2269" s="154"/>
      <c r="CN2269" s="154"/>
      <c r="CO2269" s="154"/>
      <c r="CP2269" s="154"/>
      <c r="CQ2269" s="154"/>
      <c r="CR2269" s="154"/>
      <c r="CS2269" s="154"/>
      <c r="CT2269" s="154"/>
      <c r="CU2269" s="154"/>
      <c r="CV2269" s="154"/>
      <c r="CW2269" s="154"/>
      <c r="CX2269" s="154"/>
      <c r="CY2269" s="154"/>
      <c r="CZ2269" s="154"/>
      <c r="DA2269" s="154"/>
      <c r="DB2269" s="154"/>
      <c r="DC2269" s="154"/>
      <c r="DD2269" s="154"/>
      <c r="DE2269" s="154"/>
      <c r="DF2269" s="154"/>
      <c r="DG2269" s="154"/>
      <c r="DH2269" s="154"/>
      <c r="DI2269" s="154"/>
      <c r="DJ2269" s="154"/>
      <c r="DK2269" s="154"/>
      <c r="DL2269" s="154"/>
      <c r="DM2269" s="154"/>
      <c r="DN2269" s="154"/>
      <c r="DO2269" s="154"/>
      <c r="DP2269" s="154"/>
      <c r="DQ2269" s="154"/>
      <c r="DR2269" s="154"/>
      <c r="DS2269" s="154"/>
      <c r="DT2269" s="154"/>
      <c r="DU2269" s="154"/>
      <c r="DV2269" s="154"/>
      <c r="DW2269" s="154"/>
      <c r="DX2269" s="154"/>
      <c r="DY2269" s="154"/>
      <c r="DZ2269" s="154"/>
      <c r="EA2269" s="154"/>
      <c r="EB2269" s="154"/>
      <c r="EC2269" s="154"/>
      <c r="ED2269" s="154"/>
      <c r="EE2269" s="154"/>
      <c r="EF2269" s="154"/>
      <c r="EG2269" s="154"/>
      <c r="EH2269" s="154"/>
      <c r="EI2269" s="154"/>
      <c r="EJ2269" s="154"/>
      <c r="EK2269" s="154"/>
      <c r="EL2269" s="154"/>
      <c r="EM2269" s="154"/>
      <c r="EN2269" s="154"/>
      <c r="EO2269" s="154"/>
      <c r="EP2269" s="154"/>
      <c r="EQ2269" s="154"/>
      <c r="ER2269" s="154"/>
      <c r="ES2269" s="154"/>
      <c r="ET2269" s="154"/>
      <c r="EU2269" s="154"/>
      <c r="EV2269" s="154"/>
    </row>
    <row r="2270" spans="32:152" ht="12.75">
      <c r="AF2270" s="154"/>
      <c r="AG2270" s="154"/>
      <c r="AH2270" s="154"/>
      <c r="AI2270" s="154"/>
      <c r="AJ2270" s="154"/>
      <c r="AK2270" s="154"/>
      <c r="AL2270" s="154"/>
      <c r="AM2270" s="154"/>
      <c r="AN2270" s="154"/>
      <c r="AO2270" s="154"/>
      <c r="AP2270" s="154"/>
      <c r="AQ2270" s="154"/>
      <c r="AR2270" s="154"/>
      <c r="AS2270" s="154"/>
      <c r="AT2270" s="154"/>
      <c r="AU2270" s="154"/>
      <c r="AV2270" s="154"/>
      <c r="AW2270" s="154"/>
      <c r="AX2270" s="154"/>
      <c r="AY2270" s="154"/>
      <c r="AZ2270" s="154"/>
      <c r="BA2270" s="154"/>
      <c r="BB2270" s="154"/>
      <c r="BC2270" s="154"/>
      <c r="BD2270" s="154"/>
      <c r="BE2270" s="154"/>
      <c r="BF2270" s="154"/>
      <c r="BG2270" s="154"/>
      <c r="BH2270" s="154"/>
      <c r="BI2270" s="154"/>
      <c r="BJ2270" s="154"/>
      <c r="BK2270" s="154"/>
      <c r="BL2270" s="154"/>
      <c r="BM2270" s="154"/>
      <c r="BN2270" s="154"/>
      <c r="BO2270" s="154"/>
      <c r="BP2270" s="154"/>
      <c r="BQ2270" s="154"/>
      <c r="BR2270" s="154"/>
      <c r="BS2270" s="154"/>
      <c r="BT2270" s="154"/>
      <c r="BU2270" s="154"/>
      <c r="BV2270" s="154"/>
      <c r="BW2270" s="154"/>
      <c r="BX2270" s="154"/>
      <c r="BY2270" s="154"/>
      <c r="BZ2270" s="154"/>
      <c r="CA2270" s="154"/>
      <c r="CB2270" s="154"/>
      <c r="CC2270" s="154"/>
      <c r="CD2270" s="154"/>
      <c r="CE2270" s="154"/>
      <c r="CF2270" s="154"/>
      <c r="CG2270" s="154"/>
      <c r="CH2270" s="154"/>
      <c r="CI2270" s="154"/>
      <c r="CJ2270" s="154"/>
      <c r="CK2270" s="154"/>
      <c r="CL2270" s="154"/>
      <c r="CM2270" s="154"/>
      <c r="CN2270" s="154"/>
      <c r="CO2270" s="154"/>
      <c r="CP2270" s="154"/>
      <c r="CQ2270" s="154"/>
      <c r="CR2270" s="154"/>
      <c r="CS2270" s="154"/>
      <c r="CT2270" s="154"/>
      <c r="CU2270" s="154"/>
      <c r="CV2270" s="154"/>
      <c r="CW2270" s="154"/>
      <c r="CX2270" s="154"/>
      <c r="CY2270" s="154"/>
      <c r="CZ2270" s="154"/>
      <c r="DA2270" s="154"/>
      <c r="DB2270" s="154"/>
      <c r="DC2270" s="154"/>
      <c r="DD2270" s="154"/>
      <c r="DE2270" s="154"/>
      <c r="DF2270" s="154"/>
      <c r="DG2270" s="154"/>
      <c r="DH2270" s="154"/>
      <c r="DI2270" s="154"/>
      <c r="DJ2270" s="154"/>
      <c r="DK2270" s="154"/>
      <c r="DL2270" s="154"/>
      <c r="DM2270" s="154"/>
      <c r="DN2270" s="154"/>
      <c r="DO2270" s="154"/>
      <c r="DP2270" s="154"/>
      <c r="DQ2270" s="154"/>
      <c r="DR2270" s="154"/>
      <c r="DS2270" s="154"/>
      <c r="DT2270" s="154"/>
      <c r="DU2270" s="154"/>
      <c r="DV2270" s="154"/>
      <c r="DW2270" s="154"/>
      <c r="DX2270" s="154"/>
      <c r="DY2270" s="154"/>
      <c r="DZ2270" s="154"/>
      <c r="EA2270" s="154"/>
      <c r="EB2270" s="154"/>
      <c r="EC2270" s="154"/>
      <c r="ED2270" s="154"/>
      <c r="EE2270" s="154"/>
      <c r="EF2270" s="154"/>
      <c r="EG2270" s="154"/>
      <c r="EH2270" s="154"/>
      <c r="EI2270" s="154"/>
      <c r="EJ2270" s="154"/>
      <c r="EK2270" s="154"/>
      <c r="EL2270" s="154"/>
      <c r="EM2270" s="154"/>
      <c r="EN2270" s="154"/>
      <c r="EO2270" s="154"/>
      <c r="EP2270" s="154"/>
      <c r="EQ2270" s="154"/>
      <c r="ER2270" s="154"/>
      <c r="ES2270" s="154"/>
      <c r="ET2270" s="154"/>
      <c r="EU2270" s="154"/>
      <c r="EV2270" s="154"/>
    </row>
    <row r="2271" spans="32:152" ht="12.75">
      <c r="AF2271" s="154"/>
      <c r="AG2271" s="154"/>
      <c r="AH2271" s="154"/>
      <c r="AI2271" s="154"/>
      <c r="AJ2271" s="154"/>
      <c r="AK2271" s="154"/>
      <c r="AL2271" s="154"/>
      <c r="AM2271" s="154"/>
      <c r="AN2271" s="154"/>
      <c r="AO2271" s="154"/>
      <c r="AP2271" s="154"/>
      <c r="AQ2271" s="154"/>
      <c r="AR2271" s="154"/>
      <c r="AS2271" s="154"/>
      <c r="AT2271" s="154"/>
      <c r="AU2271" s="154"/>
      <c r="AV2271" s="154"/>
      <c r="AW2271" s="154"/>
      <c r="AX2271" s="154"/>
      <c r="AY2271" s="154"/>
      <c r="AZ2271" s="154"/>
      <c r="BA2271" s="154"/>
      <c r="BB2271" s="154"/>
      <c r="BC2271" s="154"/>
      <c r="BD2271" s="154"/>
      <c r="BE2271" s="154"/>
      <c r="BF2271" s="154"/>
      <c r="BG2271" s="154"/>
      <c r="BH2271" s="154"/>
      <c r="BI2271" s="154"/>
      <c r="BJ2271" s="154"/>
      <c r="BK2271" s="154"/>
      <c r="BL2271" s="154"/>
      <c r="BM2271" s="154"/>
      <c r="BN2271" s="154"/>
      <c r="BO2271" s="154"/>
      <c r="BP2271" s="154"/>
      <c r="BQ2271" s="154"/>
      <c r="BR2271" s="154"/>
      <c r="BS2271" s="154"/>
      <c r="BT2271" s="154"/>
      <c r="BU2271" s="154"/>
      <c r="BV2271" s="154"/>
      <c r="BW2271" s="154"/>
      <c r="BX2271" s="154"/>
      <c r="BY2271" s="154"/>
      <c r="BZ2271" s="154"/>
      <c r="CA2271" s="154"/>
      <c r="CB2271" s="154"/>
      <c r="CC2271" s="154"/>
      <c r="CD2271" s="154"/>
      <c r="CE2271" s="154"/>
      <c r="CF2271" s="154"/>
      <c r="CG2271" s="154"/>
      <c r="CH2271" s="154"/>
      <c r="CI2271" s="154"/>
      <c r="CJ2271" s="154"/>
      <c r="CK2271" s="154"/>
      <c r="CL2271" s="154"/>
      <c r="CM2271" s="154"/>
      <c r="CN2271" s="154"/>
      <c r="CO2271" s="154"/>
      <c r="CP2271" s="154"/>
      <c r="CQ2271" s="154"/>
      <c r="CR2271" s="154"/>
      <c r="CS2271" s="154"/>
      <c r="CT2271" s="154"/>
      <c r="CU2271" s="154"/>
      <c r="CV2271" s="154"/>
      <c r="CW2271" s="154"/>
      <c r="CX2271" s="154"/>
      <c r="CY2271" s="154"/>
      <c r="CZ2271" s="154"/>
      <c r="DA2271" s="154"/>
      <c r="DB2271" s="154"/>
      <c r="DC2271" s="154"/>
      <c r="DD2271" s="154"/>
      <c r="DE2271" s="154"/>
      <c r="DF2271" s="154"/>
      <c r="DG2271" s="154"/>
      <c r="DH2271" s="154"/>
      <c r="DI2271" s="154"/>
      <c r="DJ2271" s="154"/>
      <c r="DK2271" s="154"/>
      <c r="DL2271" s="154"/>
      <c r="DM2271" s="154"/>
      <c r="DN2271" s="154"/>
      <c r="DO2271" s="154"/>
      <c r="DP2271" s="154"/>
      <c r="DQ2271" s="154"/>
      <c r="DR2271" s="154"/>
      <c r="DS2271" s="154"/>
      <c r="DT2271" s="154"/>
      <c r="DU2271" s="154"/>
      <c r="DV2271" s="154"/>
      <c r="DW2271" s="154"/>
      <c r="DX2271" s="154"/>
      <c r="DY2271" s="154"/>
      <c r="DZ2271" s="154"/>
      <c r="EA2271" s="154"/>
      <c r="EB2271" s="154"/>
      <c r="EC2271" s="154"/>
      <c r="ED2271" s="154"/>
      <c r="EE2271" s="154"/>
      <c r="EF2271" s="154"/>
      <c r="EG2271" s="154"/>
      <c r="EH2271" s="154"/>
      <c r="EI2271" s="154"/>
      <c r="EJ2271" s="154"/>
      <c r="EK2271" s="154"/>
      <c r="EL2271" s="154"/>
      <c r="EM2271" s="154"/>
      <c r="EN2271" s="154"/>
      <c r="EO2271" s="154"/>
      <c r="EP2271" s="154"/>
      <c r="EQ2271" s="154"/>
      <c r="ER2271" s="154"/>
      <c r="ES2271" s="154"/>
      <c r="ET2271" s="154"/>
      <c r="EU2271" s="154"/>
      <c r="EV2271" s="154"/>
    </row>
    <row r="2272" spans="32:152" ht="12.75">
      <c r="AF2272" s="154"/>
      <c r="AG2272" s="154"/>
      <c r="AH2272" s="154"/>
      <c r="AI2272" s="154"/>
      <c r="AJ2272" s="154"/>
      <c r="AK2272" s="154"/>
      <c r="AL2272" s="154"/>
      <c r="AM2272" s="154"/>
      <c r="AN2272" s="154"/>
      <c r="AO2272" s="154"/>
      <c r="AP2272" s="154"/>
      <c r="AQ2272" s="154"/>
      <c r="AR2272" s="154"/>
      <c r="AS2272" s="154"/>
      <c r="AT2272" s="154"/>
      <c r="AU2272" s="154"/>
      <c r="AV2272" s="154"/>
      <c r="AW2272" s="154"/>
      <c r="AX2272" s="154"/>
      <c r="AY2272" s="154"/>
      <c r="AZ2272" s="154"/>
      <c r="BA2272" s="154"/>
      <c r="BB2272" s="154"/>
      <c r="BC2272" s="154"/>
      <c r="BD2272" s="154"/>
      <c r="BE2272" s="154"/>
      <c r="BF2272" s="154"/>
      <c r="BG2272" s="154"/>
      <c r="BH2272" s="154"/>
      <c r="BI2272" s="154"/>
      <c r="BJ2272" s="154"/>
      <c r="BK2272" s="154"/>
      <c r="BL2272" s="154"/>
      <c r="BM2272" s="154"/>
      <c r="BN2272" s="154"/>
      <c r="BO2272" s="154"/>
      <c r="BP2272" s="154"/>
      <c r="BQ2272" s="154"/>
      <c r="BR2272" s="154"/>
      <c r="BS2272" s="154"/>
      <c r="BT2272" s="154"/>
      <c r="BU2272" s="154"/>
      <c r="BV2272" s="154"/>
      <c r="BW2272" s="154"/>
      <c r="BX2272" s="154"/>
      <c r="BY2272" s="154"/>
      <c r="BZ2272" s="154"/>
      <c r="CA2272" s="154"/>
      <c r="CB2272" s="154"/>
      <c r="CC2272" s="154"/>
      <c r="CD2272" s="154"/>
      <c r="CE2272" s="154"/>
      <c r="CF2272" s="154"/>
      <c r="CG2272" s="154"/>
      <c r="CH2272" s="154"/>
      <c r="CI2272" s="154"/>
      <c r="CJ2272" s="154"/>
      <c r="CK2272" s="154"/>
      <c r="CL2272" s="154"/>
      <c r="CM2272" s="154"/>
      <c r="CN2272" s="154"/>
      <c r="CO2272" s="154"/>
      <c r="CP2272" s="154"/>
      <c r="CQ2272" s="154"/>
      <c r="CR2272" s="154"/>
      <c r="CS2272" s="154"/>
      <c r="CT2272" s="154"/>
      <c r="CU2272" s="154"/>
      <c r="CV2272" s="154"/>
      <c r="CW2272" s="154"/>
      <c r="CX2272" s="154"/>
      <c r="CY2272" s="154"/>
      <c r="CZ2272" s="154"/>
      <c r="DA2272" s="154"/>
      <c r="DB2272" s="154"/>
      <c r="DC2272" s="154"/>
      <c r="DD2272" s="154"/>
      <c r="DE2272" s="154"/>
      <c r="DF2272" s="154"/>
      <c r="DG2272" s="154"/>
      <c r="DH2272" s="154"/>
      <c r="DI2272" s="154"/>
      <c r="DJ2272" s="154"/>
      <c r="DK2272" s="154"/>
      <c r="DL2272" s="154"/>
      <c r="DM2272" s="154"/>
      <c r="DN2272" s="154"/>
      <c r="DO2272" s="154"/>
      <c r="DP2272" s="154"/>
      <c r="DQ2272" s="154"/>
      <c r="DR2272" s="154"/>
      <c r="DS2272" s="154"/>
      <c r="DT2272" s="154"/>
      <c r="DU2272" s="154"/>
      <c r="DV2272" s="154"/>
      <c r="DW2272" s="154"/>
      <c r="DX2272" s="154"/>
      <c r="DY2272" s="154"/>
      <c r="DZ2272" s="154"/>
      <c r="EA2272" s="154"/>
      <c r="EB2272" s="154"/>
      <c r="EC2272" s="154"/>
      <c r="ED2272" s="154"/>
      <c r="EE2272" s="154"/>
      <c r="EF2272" s="154"/>
      <c r="EG2272" s="154"/>
      <c r="EH2272" s="154"/>
      <c r="EI2272" s="154"/>
      <c r="EJ2272" s="154"/>
      <c r="EK2272" s="154"/>
      <c r="EL2272" s="154"/>
      <c r="EM2272" s="154"/>
      <c r="EN2272" s="154"/>
      <c r="EO2272" s="154"/>
      <c r="EP2272" s="154"/>
      <c r="EQ2272" s="154"/>
      <c r="ER2272" s="154"/>
      <c r="ES2272" s="154"/>
      <c r="ET2272" s="154"/>
      <c r="EU2272" s="154"/>
      <c r="EV2272" s="154"/>
    </row>
    <row r="2273" spans="32:152" ht="12.75">
      <c r="AF2273" s="154"/>
      <c r="AG2273" s="154"/>
      <c r="AH2273" s="154"/>
      <c r="AI2273" s="154"/>
      <c r="AJ2273" s="154"/>
      <c r="AK2273" s="154"/>
      <c r="AL2273" s="154"/>
      <c r="AM2273" s="154"/>
      <c r="AN2273" s="154"/>
      <c r="AO2273" s="154"/>
      <c r="AP2273" s="154"/>
      <c r="AQ2273" s="154"/>
      <c r="AR2273" s="154"/>
      <c r="AS2273" s="154"/>
      <c r="AT2273" s="154"/>
      <c r="AU2273" s="154"/>
      <c r="AV2273" s="154"/>
      <c r="AW2273" s="154"/>
      <c r="AX2273" s="154"/>
      <c r="AY2273" s="154"/>
      <c r="AZ2273" s="154"/>
      <c r="BA2273" s="154"/>
      <c r="BB2273" s="154"/>
      <c r="BC2273" s="154"/>
      <c r="BD2273" s="154"/>
      <c r="BE2273" s="154"/>
      <c r="BF2273" s="154"/>
      <c r="BG2273" s="154"/>
      <c r="BH2273" s="154"/>
      <c r="BI2273" s="154"/>
      <c r="BJ2273" s="154"/>
      <c r="BK2273" s="154"/>
      <c r="BL2273" s="154"/>
      <c r="BM2273" s="154"/>
      <c r="BN2273" s="154"/>
      <c r="BO2273" s="154"/>
      <c r="BP2273" s="154"/>
      <c r="BQ2273" s="154"/>
      <c r="BR2273" s="154"/>
      <c r="BS2273" s="154"/>
      <c r="BT2273" s="154"/>
      <c r="BU2273" s="154"/>
      <c r="BV2273" s="154"/>
      <c r="BW2273" s="154"/>
      <c r="BX2273" s="154"/>
      <c r="BY2273" s="154"/>
      <c r="BZ2273" s="154"/>
      <c r="CA2273" s="154"/>
      <c r="CB2273" s="154"/>
      <c r="CC2273" s="154"/>
      <c r="CD2273" s="154"/>
      <c r="CE2273" s="154"/>
      <c r="CF2273" s="154"/>
      <c r="CG2273" s="154"/>
      <c r="CH2273" s="154"/>
      <c r="CI2273" s="154"/>
      <c r="CJ2273" s="154"/>
      <c r="CK2273" s="154"/>
      <c r="CL2273" s="154"/>
      <c r="CM2273" s="154"/>
      <c r="CN2273" s="154"/>
      <c r="CO2273" s="154"/>
      <c r="CP2273" s="154"/>
      <c r="CQ2273" s="154"/>
      <c r="CR2273" s="154"/>
      <c r="CS2273" s="154"/>
      <c r="CT2273" s="154"/>
      <c r="CU2273" s="154"/>
      <c r="CV2273" s="154"/>
      <c r="CW2273" s="154"/>
      <c r="CX2273" s="154"/>
      <c r="CY2273" s="154"/>
      <c r="CZ2273" s="154"/>
      <c r="DA2273" s="154"/>
      <c r="DB2273" s="154"/>
      <c r="DC2273" s="154"/>
      <c r="DD2273" s="154"/>
      <c r="DE2273" s="154"/>
      <c r="DF2273" s="154"/>
      <c r="DG2273" s="154"/>
      <c r="DH2273" s="154"/>
      <c r="DI2273" s="154"/>
      <c r="DJ2273" s="154"/>
      <c r="DK2273" s="154"/>
      <c r="DL2273" s="154"/>
      <c r="DM2273" s="154"/>
      <c r="DN2273" s="154"/>
      <c r="DO2273" s="154"/>
      <c r="DP2273" s="154"/>
      <c r="DQ2273" s="154"/>
      <c r="DR2273" s="154"/>
      <c r="DS2273" s="154"/>
      <c r="DT2273" s="154"/>
      <c r="DU2273" s="154"/>
      <c r="DV2273" s="154"/>
      <c r="DW2273" s="154"/>
      <c r="DX2273" s="154"/>
      <c r="DY2273" s="154"/>
      <c r="DZ2273" s="154"/>
      <c r="EA2273" s="154"/>
      <c r="EB2273" s="154"/>
      <c r="EC2273" s="154"/>
      <c r="ED2273" s="154"/>
      <c r="EE2273" s="154"/>
      <c r="EF2273" s="154"/>
      <c r="EG2273" s="154"/>
      <c r="EH2273" s="154"/>
      <c r="EI2273" s="154"/>
      <c r="EJ2273" s="154"/>
      <c r="EK2273" s="154"/>
      <c r="EL2273" s="154"/>
      <c r="EM2273" s="154"/>
      <c r="EN2273" s="154"/>
      <c r="EO2273" s="154"/>
      <c r="EP2273" s="154"/>
      <c r="EQ2273" s="154"/>
      <c r="ER2273" s="154"/>
      <c r="ES2273" s="154"/>
      <c r="ET2273" s="154"/>
      <c r="EU2273" s="154"/>
      <c r="EV2273" s="154"/>
    </row>
    <row r="2274" spans="32:152" ht="12.75">
      <c r="AF2274" s="154"/>
      <c r="AG2274" s="154"/>
      <c r="AH2274" s="154"/>
      <c r="AI2274" s="154"/>
      <c r="AJ2274" s="154"/>
      <c r="AK2274" s="154"/>
      <c r="AL2274" s="154"/>
      <c r="AM2274" s="154"/>
      <c r="AN2274" s="154"/>
      <c r="AO2274" s="154"/>
      <c r="AP2274" s="154"/>
      <c r="AQ2274" s="154"/>
      <c r="AR2274" s="154"/>
      <c r="AS2274" s="154"/>
      <c r="AT2274" s="154"/>
      <c r="AU2274" s="154"/>
      <c r="AV2274" s="154"/>
      <c r="AW2274" s="154"/>
      <c r="AX2274" s="154"/>
      <c r="AY2274" s="154"/>
      <c r="AZ2274" s="154"/>
      <c r="BA2274" s="154"/>
      <c r="BB2274" s="154"/>
      <c r="BC2274" s="154"/>
      <c r="BD2274" s="154"/>
      <c r="BE2274" s="154"/>
      <c r="BF2274" s="154"/>
      <c r="BG2274" s="154"/>
      <c r="BH2274" s="154"/>
      <c r="BI2274" s="154"/>
      <c r="BJ2274" s="154"/>
      <c r="BK2274" s="154"/>
      <c r="BL2274" s="154"/>
      <c r="BM2274" s="154"/>
      <c r="BN2274" s="154"/>
      <c r="BO2274" s="154"/>
      <c r="BP2274" s="154"/>
      <c r="BQ2274" s="154"/>
      <c r="BR2274" s="154"/>
      <c r="BS2274" s="154"/>
      <c r="BT2274" s="154"/>
      <c r="BU2274" s="154"/>
      <c r="BV2274" s="154"/>
      <c r="BW2274" s="154"/>
      <c r="BX2274" s="154"/>
      <c r="BY2274" s="154"/>
      <c r="BZ2274" s="154"/>
      <c r="CA2274" s="154"/>
      <c r="CB2274" s="154"/>
      <c r="CC2274" s="154"/>
      <c r="CD2274" s="154"/>
      <c r="CE2274" s="154"/>
      <c r="CF2274" s="154"/>
      <c r="CG2274" s="154"/>
      <c r="CH2274" s="154"/>
      <c r="CI2274" s="154"/>
      <c r="CJ2274" s="154"/>
      <c r="CK2274" s="154"/>
      <c r="CL2274" s="154"/>
      <c r="CM2274" s="154"/>
      <c r="CN2274" s="154"/>
      <c r="CO2274" s="154"/>
      <c r="CP2274" s="154"/>
      <c r="CQ2274" s="154"/>
      <c r="CR2274" s="154"/>
      <c r="CS2274" s="154"/>
      <c r="CT2274" s="154"/>
      <c r="CU2274" s="154"/>
      <c r="CV2274" s="154"/>
      <c r="CW2274" s="154"/>
      <c r="CX2274" s="154"/>
      <c r="CY2274" s="154"/>
      <c r="CZ2274" s="154"/>
      <c r="DA2274" s="154"/>
      <c r="DB2274" s="154"/>
      <c r="DC2274" s="154"/>
      <c r="DD2274" s="154"/>
      <c r="DE2274" s="154"/>
      <c r="DF2274" s="154"/>
      <c r="DG2274" s="154"/>
      <c r="DH2274" s="154"/>
      <c r="DI2274" s="154"/>
      <c r="DJ2274" s="154"/>
      <c r="DK2274" s="154"/>
      <c r="DL2274" s="154"/>
      <c r="DM2274" s="154"/>
      <c r="DN2274" s="154"/>
      <c r="DO2274" s="154"/>
      <c r="DP2274" s="154"/>
      <c r="DQ2274" s="154"/>
      <c r="DR2274" s="154"/>
      <c r="DS2274" s="154"/>
      <c r="DT2274" s="154"/>
      <c r="DU2274" s="154"/>
      <c r="DV2274" s="154"/>
      <c r="DW2274" s="154"/>
      <c r="DX2274" s="154"/>
      <c r="DY2274" s="154"/>
      <c r="DZ2274" s="154"/>
      <c r="EA2274" s="154"/>
      <c r="EB2274" s="154"/>
      <c r="EC2274" s="154"/>
      <c r="ED2274" s="154"/>
      <c r="EE2274" s="154"/>
      <c r="EF2274" s="154"/>
      <c r="EG2274" s="154"/>
      <c r="EH2274" s="154"/>
      <c r="EI2274" s="154"/>
      <c r="EJ2274" s="154"/>
      <c r="EK2274" s="154"/>
      <c r="EL2274" s="154"/>
      <c r="EM2274" s="154"/>
      <c r="EN2274" s="154"/>
      <c r="EO2274" s="154"/>
      <c r="EP2274" s="154"/>
      <c r="EQ2274" s="154"/>
      <c r="ER2274" s="154"/>
      <c r="ES2274" s="154"/>
      <c r="ET2274" s="154"/>
      <c r="EU2274" s="154"/>
      <c r="EV2274" s="154"/>
    </row>
    <row r="2275" spans="32:152" ht="12.75">
      <c r="AF2275" s="154"/>
      <c r="AG2275" s="154"/>
      <c r="AH2275" s="154"/>
      <c r="AI2275" s="154"/>
      <c r="AJ2275" s="154"/>
      <c r="AK2275" s="154"/>
      <c r="AL2275" s="154"/>
      <c r="AM2275" s="154"/>
      <c r="AN2275" s="154"/>
      <c r="AO2275" s="154"/>
      <c r="AP2275" s="154"/>
      <c r="AQ2275" s="154"/>
      <c r="AR2275" s="154"/>
      <c r="AS2275" s="154"/>
      <c r="AT2275" s="154"/>
      <c r="AU2275" s="154"/>
      <c r="AV2275" s="154"/>
      <c r="AW2275" s="154"/>
      <c r="AX2275" s="154"/>
      <c r="AY2275" s="154"/>
      <c r="AZ2275" s="154"/>
      <c r="BA2275" s="154"/>
      <c r="BB2275" s="154"/>
      <c r="BC2275" s="154"/>
      <c r="BD2275" s="154"/>
      <c r="BE2275" s="154"/>
      <c r="BF2275" s="154"/>
      <c r="BG2275" s="154"/>
      <c r="BH2275" s="154"/>
      <c r="BI2275" s="154"/>
      <c r="BJ2275" s="154"/>
      <c r="BK2275" s="154"/>
      <c r="BL2275" s="154"/>
      <c r="BM2275" s="154"/>
      <c r="BN2275" s="154"/>
      <c r="BO2275" s="154"/>
      <c r="BP2275" s="154"/>
      <c r="BQ2275" s="154"/>
      <c r="BR2275" s="154"/>
      <c r="BS2275" s="154"/>
      <c r="BT2275" s="154"/>
      <c r="BU2275" s="154"/>
      <c r="BV2275" s="154"/>
      <c r="BW2275" s="154"/>
      <c r="BX2275" s="154"/>
      <c r="BY2275" s="154"/>
      <c r="BZ2275" s="154"/>
      <c r="CA2275" s="154"/>
      <c r="CB2275" s="154"/>
      <c r="CC2275" s="154"/>
      <c r="CD2275" s="154"/>
      <c r="CE2275" s="154"/>
      <c r="CF2275" s="154"/>
      <c r="CG2275" s="154"/>
      <c r="CH2275" s="154"/>
      <c r="CI2275" s="154"/>
      <c r="CJ2275" s="154"/>
      <c r="CK2275" s="154"/>
      <c r="CL2275" s="154"/>
      <c r="CM2275" s="154"/>
      <c r="CN2275" s="154"/>
      <c r="CO2275" s="154"/>
      <c r="CP2275" s="154"/>
      <c r="CQ2275" s="154"/>
      <c r="CR2275" s="154"/>
      <c r="CS2275" s="154"/>
      <c r="CT2275" s="154"/>
      <c r="CU2275" s="154"/>
      <c r="CV2275" s="154"/>
      <c r="CW2275" s="154"/>
      <c r="CX2275" s="154"/>
      <c r="CY2275" s="154"/>
      <c r="CZ2275" s="154"/>
      <c r="DA2275" s="154"/>
      <c r="DB2275" s="154"/>
      <c r="DC2275" s="154"/>
      <c r="DD2275" s="154"/>
      <c r="DE2275" s="154"/>
      <c r="DF2275" s="154"/>
      <c r="DG2275" s="154"/>
      <c r="DH2275" s="154"/>
      <c r="DI2275" s="154"/>
      <c r="DJ2275" s="154"/>
      <c r="DK2275" s="154"/>
      <c r="DL2275" s="154"/>
      <c r="DM2275" s="154"/>
      <c r="DN2275" s="154"/>
      <c r="DO2275" s="154"/>
      <c r="DP2275" s="154"/>
      <c r="DQ2275" s="154"/>
      <c r="DR2275" s="154"/>
      <c r="DS2275" s="154"/>
      <c r="DT2275" s="154"/>
      <c r="DU2275" s="154"/>
      <c r="DV2275" s="154"/>
      <c r="DW2275" s="154"/>
      <c r="DX2275" s="154"/>
      <c r="DY2275" s="154"/>
      <c r="DZ2275" s="154"/>
      <c r="EA2275" s="154"/>
      <c r="EB2275" s="154"/>
      <c r="EC2275" s="154"/>
      <c r="ED2275" s="154"/>
      <c r="EE2275" s="154"/>
      <c r="EF2275" s="154"/>
      <c r="EG2275" s="154"/>
      <c r="EH2275" s="154"/>
      <c r="EI2275" s="154"/>
      <c r="EJ2275" s="154"/>
      <c r="EK2275" s="154"/>
      <c r="EL2275" s="154"/>
      <c r="EM2275" s="154"/>
      <c r="EN2275" s="154"/>
      <c r="EO2275" s="154"/>
      <c r="EP2275" s="154"/>
      <c r="EQ2275" s="154"/>
      <c r="ER2275" s="154"/>
      <c r="ES2275" s="154"/>
      <c r="ET2275" s="154"/>
      <c r="EU2275" s="154"/>
      <c r="EV2275" s="154"/>
    </row>
    <row r="2276" spans="32:152" ht="12.75">
      <c r="AF2276" s="154"/>
      <c r="AG2276" s="154"/>
      <c r="AH2276" s="154"/>
      <c r="AI2276" s="154"/>
      <c r="AJ2276" s="154"/>
      <c r="AK2276" s="154"/>
      <c r="AL2276" s="154"/>
      <c r="AM2276" s="154"/>
      <c r="AN2276" s="154"/>
      <c r="AO2276" s="154"/>
      <c r="AP2276" s="154"/>
      <c r="AQ2276" s="154"/>
      <c r="AR2276" s="154"/>
      <c r="AS2276" s="154"/>
      <c r="AT2276" s="154"/>
      <c r="AU2276" s="154"/>
      <c r="AV2276" s="154"/>
      <c r="AW2276" s="154"/>
      <c r="AX2276" s="154"/>
      <c r="AY2276" s="154"/>
      <c r="AZ2276" s="154"/>
      <c r="BA2276" s="154"/>
      <c r="BB2276" s="154"/>
      <c r="BC2276" s="154"/>
      <c r="BD2276" s="154"/>
      <c r="BE2276" s="154"/>
      <c r="BF2276" s="154"/>
      <c r="BG2276" s="154"/>
      <c r="BH2276" s="154"/>
      <c r="BI2276" s="154"/>
      <c r="BJ2276" s="154"/>
      <c r="BK2276" s="154"/>
      <c r="BL2276" s="154"/>
      <c r="BM2276" s="154"/>
      <c r="BN2276" s="154"/>
      <c r="BO2276" s="154"/>
      <c r="BP2276" s="154"/>
      <c r="BQ2276" s="154"/>
      <c r="BR2276" s="154"/>
      <c r="BS2276" s="154"/>
      <c r="BT2276" s="154"/>
      <c r="BU2276" s="154"/>
      <c r="BV2276" s="154"/>
      <c r="BW2276" s="154"/>
      <c r="BX2276" s="154"/>
      <c r="BY2276" s="154"/>
      <c r="BZ2276" s="154"/>
      <c r="CA2276" s="154"/>
      <c r="CB2276" s="154"/>
      <c r="CC2276" s="154"/>
      <c r="CD2276" s="154"/>
      <c r="CE2276" s="154"/>
      <c r="CF2276" s="154"/>
      <c r="CG2276" s="154"/>
      <c r="CH2276" s="154"/>
      <c r="CI2276" s="154"/>
      <c r="CJ2276" s="154"/>
      <c r="CK2276" s="154"/>
      <c r="CL2276" s="154"/>
      <c r="CM2276" s="154"/>
      <c r="CN2276" s="154"/>
      <c r="CO2276" s="154"/>
      <c r="CP2276" s="154"/>
      <c r="CQ2276" s="154"/>
      <c r="CR2276" s="154"/>
      <c r="CS2276" s="154"/>
      <c r="CT2276" s="154"/>
      <c r="CU2276" s="154"/>
      <c r="CV2276" s="154"/>
      <c r="CW2276" s="154"/>
      <c r="CX2276" s="154"/>
      <c r="CY2276" s="154"/>
      <c r="CZ2276" s="154"/>
      <c r="DA2276" s="154"/>
      <c r="DB2276" s="154"/>
      <c r="DC2276" s="154"/>
      <c r="DD2276" s="154"/>
      <c r="DE2276" s="154"/>
      <c r="DF2276" s="154"/>
      <c r="DG2276" s="154"/>
      <c r="DH2276" s="154"/>
      <c r="DI2276" s="154"/>
      <c r="DJ2276" s="154"/>
      <c r="DK2276" s="154"/>
      <c r="DL2276" s="154"/>
      <c r="DM2276" s="154"/>
      <c r="DN2276" s="154"/>
      <c r="DO2276" s="154"/>
      <c r="DP2276" s="154"/>
      <c r="DQ2276" s="154"/>
      <c r="DR2276" s="154"/>
      <c r="DS2276" s="154"/>
      <c r="DT2276" s="154"/>
      <c r="DU2276" s="154"/>
      <c r="DV2276" s="154"/>
      <c r="DW2276" s="154"/>
      <c r="DX2276" s="154"/>
      <c r="DY2276" s="154"/>
      <c r="DZ2276" s="154"/>
      <c r="EA2276" s="154"/>
      <c r="EB2276" s="154"/>
      <c r="EC2276" s="154"/>
      <c r="ED2276" s="154"/>
      <c r="EE2276" s="154"/>
      <c r="EF2276" s="154"/>
      <c r="EG2276" s="154"/>
      <c r="EH2276" s="154"/>
      <c r="EI2276" s="154"/>
      <c r="EJ2276" s="154"/>
      <c r="EK2276" s="154"/>
      <c r="EL2276" s="154"/>
      <c r="EM2276" s="154"/>
      <c r="EN2276" s="154"/>
      <c r="EO2276" s="154"/>
      <c r="EP2276" s="154"/>
      <c r="EQ2276" s="154"/>
      <c r="ER2276" s="154"/>
      <c r="ES2276" s="154"/>
      <c r="ET2276" s="154"/>
      <c r="EU2276" s="154"/>
      <c r="EV2276" s="154"/>
    </row>
    <row r="2277" spans="32:152" ht="12.75">
      <c r="AF2277" s="154"/>
      <c r="AG2277" s="154"/>
      <c r="AH2277" s="154"/>
      <c r="AI2277" s="154"/>
      <c r="AJ2277" s="154"/>
      <c r="AK2277" s="154"/>
      <c r="AL2277" s="154"/>
      <c r="AM2277" s="154"/>
      <c r="AN2277" s="154"/>
      <c r="AO2277" s="154"/>
      <c r="AP2277" s="154"/>
      <c r="AQ2277" s="154"/>
      <c r="AR2277" s="154"/>
      <c r="AS2277" s="154"/>
      <c r="AT2277" s="154"/>
      <c r="AU2277" s="154"/>
      <c r="AV2277" s="154"/>
      <c r="AW2277" s="154"/>
      <c r="AX2277" s="154"/>
      <c r="AY2277" s="154"/>
      <c r="AZ2277" s="154"/>
      <c r="BA2277" s="154"/>
      <c r="BB2277" s="154"/>
      <c r="BC2277" s="154"/>
      <c r="BD2277" s="154"/>
      <c r="BE2277" s="154"/>
      <c r="BF2277" s="154"/>
      <c r="BG2277" s="154"/>
      <c r="BH2277" s="154"/>
      <c r="BI2277" s="154"/>
      <c r="BJ2277" s="154"/>
      <c r="BK2277" s="154"/>
      <c r="BL2277" s="154"/>
      <c r="BM2277" s="154"/>
      <c r="BN2277" s="154"/>
      <c r="BO2277" s="154"/>
      <c r="BP2277" s="154"/>
      <c r="BQ2277" s="154"/>
      <c r="BR2277" s="154"/>
      <c r="BS2277" s="154"/>
      <c r="BT2277" s="154"/>
      <c r="BU2277" s="154"/>
      <c r="BV2277" s="154"/>
      <c r="BW2277" s="154"/>
      <c r="BX2277" s="154"/>
      <c r="BY2277" s="154"/>
      <c r="BZ2277" s="154"/>
      <c r="CA2277" s="154"/>
      <c r="CB2277" s="154"/>
      <c r="CC2277" s="154"/>
      <c r="CD2277" s="154"/>
      <c r="CE2277" s="154"/>
      <c r="CF2277" s="154"/>
      <c r="CG2277" s="154"/>
      <c r="CH2277" s="154"/>
      <c r="CI2277" s="154"/>
      <c r="CJ2277" s="154"/>
      <c r="CK2277" s="154"/>
      <c r="CL2277" s="154"/>
      <c r="CM2277" s="154"/>
      <c r="CN2277" s="154"/>
      <c r="CO2277" s="154"/>
      <c r="CP2277" s="154"/>
      <c r="CQ2277" s="154"/>
      <c r="CR2277" s="154"/>
      <c r="CS2277" s="154"/>
      <c r="CT2277" s="154"/>
      <c r="CU2277" s="154"/>
      <c r="CV2277" s="154"/>
      <c r="CW2277" s="154"/>
      <c r="CX2277" s="154"/>
      <c r="CY2277" s="154"/>
      <c r="CZ2277" s="154"/>
      <c r="DA2277" s="154"/>
      <c r="DB2277" s="154"/>
      <c r="DC2277" s="154"/>
      <c r="DD2277" s="154"/>
      <c r="DE2277" s="154"/>
      <c r="DF2277" s="154"/>
      <c r="DG2277" s="154"/>
      <c r="DH2277" s="154"/>
      <c r="DI2277" s="154"/>
      <c r="DJ2277" s="154"/>
      <c r="DK2277" s="154"/>
      <c r="DL2277" s="154"/>
      <c r="DM2277" s="154"/>
      <c r="DN2277" s="154"/>
      <c r="DO2277" s="154"/>
      <c r="DP2277" s="154"/>
      <c r="DQ2277" s="154"/>
      <c r="DR2277" s="154"/>
      <c r="DS2277" s="154"/>
      <c r="DT2277" s="154"/>
      <c r="DU2277" s="154"/>
      <c r="DV2277" s="154"/>
      <c r="DW2277" s="154"/>
      <c r="DX2277" s="154"/>
      <c r="DY2277" s="154"/>
      <c r="DZ2277" s="154"/>
      <c r="EA2277" s="154"/>
      <c r="EB2277" s="154"/>
      <c r="EC2277" s="154"/>
      <c r="ED2277" s="154"/>
      <c r="EE2277" s="154"/>
      <c r="EF2277" s="154"/>
      <c r="EG2277" s="154"/>
      <c r="EH2277" s="154"/>
      <c r="EI2277" s="154"/>
      <c r="EJ2277" s="154"/>
      <c r="EK2277" s="154"/>
      <c r="EL2277" s="154"/>
      <c r="EM2277" s="154"/>
      <c r="EN2277" s="154"/>
      <c r="EO2277" s="154"/>
      <c r="EP2277" s="154"/>
      <c r="EQ2277" s="154"/>
      <c r="ER2277" s="154"/>
      <c r="ES2277" s="154"/>
      <c r="ET2277" s="154"/>
      <c r="EU2277" s="154"/>
      <c r="EV2277" s="154"/>
    </row>
    <row r="2278" spans="32:152" ht="12.75">
      <c r="AF2278" s="154"/>
      <c r="AG2278" s="154"/>
      <c r="AH2278" s="154"/>
      <c r="AI2278" s="154"/>
      <c r="AJ2278" s="154"/>
      <c r="AK2278" s="154"/>
      <c r="AL2278" s="154"/>
      <c r="AM2278" s="154"/>
      <c r="AN2278" s="154"/>
      <c r="AO2278" s="154"/>
      <c r="AP2278" s="154"/>
      <c r="AQ2278" s="154"/>
      <c r="AR2278" s="154"/>
      <c r="AS2278" s="154"/>
      <c r="AT2278" s="154"/>
      <c r="AU2278" s="154"/>
      <c r="AV2278" s="154"/>
      <c r="AW2278" s="154"/>
      <c r="AX2278" s="154"/>
      <c r="AY2278" s="154"/>
      <c r="AZ2278" s="154"/>
      <c r="BA2278" s="154"/>
      <c r="BB2278" s="154"/>
      <c r="BC2278" s="154"/>
      <c r="BD2278" s="154"/>
      <c r="BE2278" s="154"/>
      <c r="BF2278" s="154"/>
      <c r="BG2278" s="154"/>
      <c r="BH2278" s="154"/>
      <c r="BI2278" s="154"/>
      <c r="BJ2278" s="154"/>
      <c r="BK2278" s="154"/>
      <c r="BL2278" s="154"/>
      <c r="BM2278" s="154"/>
      <c r="BN2278" s="154"/>
      <c r="BO2278" s="154"/>
      <c r="BP2278" s="154"/>
      <c r="BQ2278" s="154"/>
      <c r="BR2278" s="154"/>
      <c r="BS2278" s="154"/>
      <c r="BT2278" s="154"/>
      <c r="BU2278" s="154"/>
      <c r="BV2278" s="154"/>
      <c r="BW2278" s="154"/>
      <c r="BX2278" s="154"/>
      <c r="BY2278" s="154"/>
      <c r="BZ2278" s="154"/>
      <c r="CA2278" s="154"/>
      <c r="CB2278" s="154"/>
      <c r="CC2278" s="154"/>
      <c r="CD2278" s="154"/>
      <c r="CE2278" s="154"/>
      <c r="CF2278" s="154"/>
      <c r="CG2278" s="154"/>
      <c r="CH2278" s="154"/>
      <c r="CI2278" s="154"/>
      <c r="CJ2278" s="154"/>
      <c r="CK2278" s="154"/>
      <c r="CL2278" s="154"/>
      <c r="CM2278" s="154"/>
      <c r="CN2278" s="154"/>
      <c r="CO2278" s="154"/>
      <c r="CP2278" s="154"/>
      <c r="CQ2278" s="154"/>
      <c r="CR2278" s="154"/>
      <c r="CS2278" s="154"/>
      <c r="CT2278" s="154"/>
      <c r="CU2278" s="154"/>
      <c r="CV2278" s="154"/>
      <c r="CW2278" s="154"/>
      <c r="CX2278" s="154"/>
      <c r="CY2278" s="154"/>
      <c r="CZ2278" s="154"/>
      <c r="DA2278" s="154"/>
      <c r="DB2278" s="154"/>
      <c r="DC2278" s="154"/>
      <c r="DD2278" s="154"/>
      <c r="DE2278" s="154"/>
      <c r="DF2278" s="154"/>
      <c r="DG2278" s="154"/>
      <c r="DH2278" s="154"/>
      <c r="DI2278" s="154"/>
      <c r="DJ2278" s="154"/>
      <c r="DK2278" s="154"/>
      <c r="DL2278" s="154"/>
      <c r="DM2278" s="154"/>
      <c r="DN2278" s="154"/>
      <c r="DO2278" s="154"/>
      <c r="DP2278" s="154"/>
      <c r="DQ2278" s="154"/>
      <c r="DR2278" s="154"/>
      <c r="DS2278" s="154"/>
      <c r="DT2278" s="154"/>
      <c r="DU2278" s="154"/>
      <c r="DV2278" s="154"/>
      <c r="DW2278" s="154"/>
      <c r="DX2278" s="154"/>
      <c r="DY2278" s="154"/>
      <c r="DZ2278" s="154"/>
      <c r="EA2278" s="154"/>
      <c r="EB2278" s="154"/>
      <c r="EC2278" s="154"/>
      <c r="ED2278" s="154"/>
      <c r="EE2278" s="154"/>
      <c r="EF2278" s="154"/>
      <c r="EG2278" s="154"/>
      <c r="EH2278" s="154"/>
      <c r="EI2278" s="154"/>
      <c r="EJ2278" s="154"/>
      <c r="EK2278" s="154"/>
      <c r="EL2278" s="154"/>
      <c r="EM2278" s="154"/>
      <c r="EN2278" s="154"/>
      <c r="EO2278" s="154"/>
      <c r="EP2278" s="154"/>
      <c r="EQ2278" s="154"/>
      <c r="ER2278" s="154"/>
      <c r="ES2278" s="154"/>
      <c r="ET2278" s="154"/>
      <c r="EU2278" s="154"/>
      <c r="EV2278" s="154"/>
    </row>
    <row r="2279" spans="32:152" ht="12.75">
      <c r="AF2279" s="154"/>
      <c r="AG2279" s="154"/>
      <c r="AH2279" s="154"/>
      <c r="AI2279" s="154"/>
      <c r="AJ2279" s="154"/>
      <c r="AK2279" s="154"/>
      <c r="AL2279" s="154"/>
      <c r="AM2279" s="154"/>
      <c r="AN2279" s="154"/>
      <c r="AO2279" s="154"/>
      <c r="AP2279" s="154"/>
      <c r="AQ2279" s="154"/>
      <c r="AR2279" s="154"/>
      <c r="AS2279" s="154"/>
      <c r="AT2279" s="154"/>
      <c r="AU2279" s="154"/>
      <c r="AV2279" s="154"/>
      <c r="AW2279" s="154"/>
      <c r="AX2279" s="154"/>
      <c r="AY2279" s="154"/>
      <c r="AZ2279" s="154"/>
      <c r="BA2279" s="154"/>
      <c r="BB2279" s="154"/>
      <c r="BC2279" s="154"/>
      <c r="BD2279" s="154"/>
      <c r="BE2279" s="154"/>
      <c r="BF2279" s="154"/>
      <c r="BG2279" s="154"/>
      <c r="BH2279" s="154"/>
      <c r="BI2279" s="154"/>
      <c r="BJ2279" s="154"/>
      <c r="BK2279" s="154"/>
      <c r="BL2279" s="154"/>
      <c r="BM2279" s="154"/>
      <c r="BN2279" s="154"/>
      <c r="BO2279" s="154"/>
      <c r="BP2279" s="154"/>
      <c r="BQ2279" s="154"/>
      <c r="BR2279" s="154"/>
      <c r="BS2279" s="154"/>
      <c r="BT2279" s="154"/>
      <c r="BU2279" s="154"/>
      <c r="BV2279" s="154"/>
      <c r="BW2279" s="154"/>
      <c r="BX2279" s="154"/>
      <c r="BY2279" s="154"/>
      <c r="BZ2279" s="154"/>
      <c r="CA2279" s="154"/>
      <c r="CB2279" s="154"/>
      <c r="CC2279" s="154"/>
      <c r="CD2279" s="154"/>
      <c r="CE2279" s="154"/>
      <c r="CF2279" s="154"/>
      <c r="CG2279" s="154"/>
      <c r="CH2279" s="154"/>
      <c r="CI2279" s="154"/>
      <c r="CJ2279" s="154"/>
      <c r="CK2279" s="154"/>
      <c r="CL2279" s="154"/>
      <c r="CM2279" s="154"/>
      <c r="CN2279" s="154"/>
      <c r="CO2279" s="154"/>
      <c r="CP2279" s="154"/>
      <c r="CQ2279" s="154"/>
      <c r="CR2279" s="154"/>
      <c r="CS2279" s="154"/>
      <c r="CT2279" s="154"/>
      <c r="CU2279" s="154"/>
      <c r="CV2279" s="154"/>
      <c r="CW2279" s="154"/>
      <c r="CX2279" s="154"/>
      <c r="CY2279" s="154"/>
      <c r="CZ2279" s="154"/>
      <c r="DA2279" s="154"/>
      <c r="DB2279" s="154"/>
      <c r="DC2279" s="154"/>
      <c r="DD2279" s="154"/>
      <c r="DE2279" s="154"/>
      <c r="DF2279" s="154"/>
      <c r="DG2279" s="154"/>
      <c r="DH2279" s="154"/>
      <c r="DI2279" s="154"/>
      <c r="DJ2279" s="154"/>
      <c r="DK2279" s="154"/>
      <c r="DL2279" s="154"/>
      <c r="DM2279" s="154"/>
      <c r="DN2279" s="154"/>
      <c r="DO2279" s="154"/>
      <c r="DP2279" s="154"/>
      <c r="DQ2279" s="154"/>
      <c r="DR2279" s="154"/>
      <c r="DS2279" s="154"/>
      <c r="DT2279" s="154"/>
      <c r="DU2279" s="154"/>
      <c r="DV2279" s="154"/>
      <c r="DW2279" s="154"/>
      <c r="DX2279" s="154"/>
      <c r="DY2279" s="154"/>
      <c r="DZ2279" s="154"/>
      <c r="EA2279" s="154"/>
      <c r="EB2279" s="154"/>
      <c r="EC2279" s="154"/>
      <c r="ED2279" s="154"/>
      <c r="EE2279" s="154"/>
      <c r="EF2279" s="154"/>
      <c r="EG2279" s="154"/>
      <c r="EH2279" s="154"/>
      <c r="EI2279" s="154"/>
      <c r="EJ2279" s="154"/>
      <c r="EK2279" s="154"/>
      <c r="EL2279" s="154"/>
      <c r="EM2279" s="154"/>
      <c r="EN2279" s="154"/>
      <c r="EO2279" s="154"/>
      <c r="EP2279" s="154"/>
      <c r="EQ2279" s="154"/>
      <c r="ER2279" s="154"/>
      <c r="ES2279" s="154"/>
      <c r="ET2279" s="154"/>
      <c r="EU2279" s="154"/>
      <c r="EV2279" s="154"/>
    </row>
    <row r="2280" spans="32:152" ht="12.75">
      <c r="AF2280" s="154"/>
      <c r="AG2280" s="154"/>
      <c r="AH2280" s="154"/>
      <c r="AI2280" s="154"/>
      <c r="AJ2280" s="154"/>
      <c r="AK2280" s="154"/>
      <c r="AL2280" s="154"/>
      <c r="AM2280" s="154"/>
      <c r="AN2280" s="154"/>
      <c r="AO2280" s="154"/>
      <c r="AP2280" s="154"/>
      <c r="AQ2280" s="154"/>
      <c r="AR2280" s="154"/>
      <c r="AS2280" s="154"/>
      <c r="AT2280" s="154"/>
      <c r="AU2280" s="154"/>
      <c r="AV2280" s="154"/>
      <c r="AW2280" s="154"/>
      <c r="AX2280" s="154"/>
      <c r="AY2280" s="154"/>
      <c r="AZ2280" s="154"/>
      <c r="BA2280" s="154"/>
      <c r="BB2280" s="154"/>
      <c r="BC2280" s="154"/>
      <c r="BD2280" s="154"/>
      <c r="BE2280" s="154"/>
      <c r="BF2280" s="154"/>
      <c r="BG2280" s="154"/>
      <c r="BH2280" s="154"/>
      <c r="BI2280" s="154"/>
      <c r="BJ2280" s="154"/>
      <c r="BK2280" s="154"/>
      <c r="BL2280" s="154"/>
      <c r="BM2280" s="154"/>
      <c r="BN2280" s="154"/>
      <c r="BO2280" s="154"/>
      <c r="BP2280" s="154"/>
      <c r="BQ2280" s="154"/>
      <c r="BR2280" s="154"/>
      <c r="BS2280" s="154"/>
      <c r="BT2280" s="154"/>
      <c r="BU2280" s="154"/>
      <c r="BV2280" s="154"/>
      <c r="BW2280" s="154"/>
      <c r="BX2280" s="154"/>
      <c r="BY2280" s="154"/>
      <c r="BZ2280" s="154"/>
      <c r="CA2280" s="154"/>
      <c r="CB2280" s="154"/>
      <c r="CC2280" s="154"/>
      <c r="CD2280" s="154"/>
      <c r="CE2280" s="154"/>
      <c r="CF2280" s="154"/>
      <c r="CG2280" s="154"/>
      <c r="CH2280" s="154"/>
      <c r="CI2280" s="154"/>
      <c r="CJ2280" s="154"/>
      <c r="CK2280" s="154"/>
      <c r="CL2280" s="154"/>
      <c r="CM2280" s="154"/>
      <c r="CN2280" s="154"/>
      <c r="CO2280" s="154"/>
      <c r="CP2280" s="154"/>
      <c r="CQ2280" s="154"/>
      <c r="CR2280" s="154"/>
      <c r="CS2280" s="154"/>
      <c r="CT2280" s="154"/>
      <c r="CU2280" s="154"/>
      <c r="CV2280" s="154"/>
      <c r="CW2280" s="154"/>
      <c r="CX2280" s="154"/>
      <c r="CY2280" s="154"/>
      <c r="CZ2280" s="154"/>
      <c r="DA2280" s="154"/>
      <c r="DB2280" s="154"/>
      <c r="DC2280" s="154"/>
      <c r="DD2280" s="154"/>
      <c r="DE2280" s="154"/>
      <c r="DF2280" s="154"/>
      <c r="DG2280" s="154"/>
      <c r="DH2280" s="154"/>
      <c r="DI2280" s="154"/>
      <c r="DJ2280" s="154"/>
      <c r="DK2280" s="154"/>
      <c r="DL2280" s="154"/>
      <c r="DM2280" s="154"/>
      <c r="DN2280" s="154"/>
      <c r="DO2280" s="154"/>
      <c r="DP2280" s="154"/>
      <c r="DQ2280" s="154"/>
      <c r="DR2280" s="154"/>
      <c r="DS2280" s="154"/>
      <c r="DT2280" s="154"/>
      <c r="DU2280" s="154"/>
      <c r="DV2280" s="154"/>
      <c r="DW2280" s="154"/>
      <c r="DX2280" s="154"/>
      <c r="DY2280" s="154"/>
      <c r="DZ2280" s="154"/>
      <c r="EA2280" s="154"/>
      <c r="EB2280" s="154"/>
      <c r="EC2280" s="154"/>
      <c r="ED2280" s="154"/>
      <c r="EE2280" s="154"/>
      <c r="EF2280" s="154"/>
      <c r="EG2280" s="154"/>
      <c r="EH2280" s="154"/>
      <c r="EI2280" s="154"/>
      <c r="EJ2280" s="154"/>
      <c r="EK2280" s="154"/>
      <c r="EL2280" s="154"/>
      <c r="EM2280" s="154"/>
      <c r="EN2280" s="154"/>
      <c r="EO2280" s="154"/>
      <c r="EP2280" s="154"/>
      <c r="EQ2280" s="154"/>
      <c r="ER2280" s="154"/>
      <c r="ES2280" s="154"/>
      <c r="ET2280" s="154"/>
      <c r="EU2280" s="154"/>
      <c r="EV2280" s="154"/>
    </row>
    <row r="2281" spans="32:152" ht="12.75">
      <c r="AF2281" s="154"/>
      <c r="AG2281" s="154"/>
      <c r="AH2281" s="154"/>
      <c r="AI2281" s="154"/>
      <c r="AJ2281" s="154"/>
      <c r="AK2281" s="154"/>
      <c r="AL2281" s="154"/>
      <c r="AM2281" s="154"/>
      <c r="AN2281" s="154"/>
      <c r="AO2281" s="154"/>
      <c r="AP2281" s="154"/>
      <c r="AQ2281" s="154"/>
      <c r="AR2281" s="154"/>
      <c r="AS2281" s="154"/>
      <c r="AT2281" s="154"/>
      <c r="AU2281" s="154"/>
      <c r="AV2281" s="154"/>
      <c r="AW2281" s="154"/>
      <c r="AX2281" s="154"/>
      <c r="AY2281" s="154"/>
      <c r="AZ2281" s="154"/>
      <c r="BA2281" s="154"/>
      <c r="BB2281" s="154"/>
      <c r="BC2281" s="154"/>
      <c r="BD2281" s="154"/>
      <c r="BE2281" s="154"/>
      <c r="BF2281" s="154"/>
      <c r="BG2281" s="154"/>
      <c r="BH2281" s="154"/>
      <c r="BI2281" s="154"/>
      <c r="BJ2281" s="154"/>
      <c r="BK2281" s="154"/>
      <c r="BL2281" s="154"/>
      <c r="BM2281" s="154"/>
      <c r="BN2281" s="154"/>
      <c r="BO2281" s="154"/>
      <c r="BP2281" s="154"/>
      <c r="BQ2281" s="154"/>
      <c r="BR2281" s="154"/>
      <c r="BS2281" s="154"/>
      <c r="BT2281" s="154"/>
      <c r="BU2281" s="154"/>
      <c r="BV2281" s="154"/>
      <c r="BW2281" s="154"/>
      <c r="BX2281" s="154"/>
      <c r="BY2281" s="154"/>
      <c r="BZ2281" s="154"/>
      <c r="CA2281" s="154"/>
      <c r="CB2281" s="154"/>
      <c r="CC2281" s="154"/>
      <c r="CD2281" s="154"/>
      <c r="CE2281" s="154"/>
      <c r="CF2281" s="154"/>
      <c r="CG2281" s="154"/>
      <c r="CH2281" s="154"/>
      <c r="CI2281" s="154"/>
      <c r="CJ2281" s="154"/>
      <c r="CK2281" s="154"/>
      <c r="CL2281" s="154"/>
      <c r="CM2281" s="154"/>
      <c r="CN2281" s="154"/>
      <c r="CO2281" s="154"/>
      <c r="CP2281" s="154"/>
      <c r="CQ2281" s="154"/>
      <c r="CR2281" s="154"/>
      <c r="CS2281" s="154"/>
      <c r="CT2281" s="154"/>
      <c r="CU2281" s="154"/>
      <c r="CV2281" s="154"/>
      <c r="CW2281" s="154"/>
      <c r="CX2281" s="154"/>
      <c r="CY2281" s="154"/>
      <c r="CZ2281" s="154"/>
      <c r="DA2281" s="154"/>
      <c r="DB2281" s="154"/>
      <c r="DC2281" s="154"/>
      <c r="DD2281" s="154"/>
      <c r="DE2281" s="154"/>
      <c r="DF2281" s="154"/>
      <c r="DG2281" s="154"/>
      <c r="DH2281" s="154"/>
      <c r="DI2281" s="154"/>
      <c r="DJ2281" s="154"/>
      <c r="DK2281" s="154"/>
      <c r="DL2281" s="154"/>
      <c r="DM2281" s="154"/>
      <c r="DN2281" s="154"/>
      <c r="DO2281" s="154"/>
      <c r="DP2281" s="154"/>
      <c r="DQ2281" s="154"/>
      <c r="DR2281" s="154"/>
      <c r="DS2281" s="154"/>
      <c r="DT2281" s="154"/>
      <c r="DU2281" s="154"/>
      <c r="DV2281" s="154"/>
      <c r="DW2281" s="154"/>
      <c r="DX2281" s="154"/>
      <c r="DY2281" s="154"/>
      <c r="DZ2281" s="154"/>
      <c r="EA2281" s="154"/>
      <c r="EB2281" s="154"/>
      <c r="EC2281" s="154"/>
      <c r="ED2281" s="154"/>
      <c r="EE2281" s="154"/>
      <c r="EF2281" s="154"/>
      <c r="EG2281" s="154"/>
      <c r="EH2281" s="154"/>
      <c r="EI2281" s="154"/>
      <c r="EJ2281" s="154"/>
      <c r="EK2281" s="154"/>
      <c r="EL2281" s="154"/>
      <c r="EM2281" s="154"/>
      <c r="EN2281" s="154"/>
      <c r="EO2281" s="154"/>
      <c r="EP2281" s="154"/>
      <c r="EQ2281" s="154"/>
      <c r="ER2281" s="154"/>
      <c r="ES2281" s="154"/>
      <c r="ET2281" s="154"/>
      <c r="EU2281" s="154"/>
      <c r="EV2281" s="154"/>
    </row>
    <row r="2282" spans="32:152" ht="12.75">
      <c r="AF2282" s="154"/>
      <c r="AG2282" s="154"/>
      <c r="AH2282" s="154"/>
      <c r="AI2282" s="154"/>
      <c r="AJ2282" s="154"/>
      <c r="AK2282" s="154"/>
      <c r="AL2282" s="154"/>
      <c r="AM2282" s="154"/>
      <c r="AN2282" s="154"/>
      <c r="AO2282" s="154"/>
      <c r="AP2282" s="154"/>
      <c r="AQ2282" s="154"/>
      <c r="AR2282" s="154"/>
      <c r="AS2282" s="154"/>
      <c r="AT2282" s="154"/>
      <c r="AU2282" s="154"/>
      <c r="AV2282" s="154"/>
      <c r="AW2282" s="154"/>
      <c r="AX2282" s="154"/>
      <c r="AY2282" s="154"/>
      <c r="AZ2282" s="154"/>
      <c r="BA2282" s="154"/>
      <c r="BB2282" s="154"/>
      <c r="BC2282" s="154"/>
      <c r="BD2282" s="154"/>
      <c r="BE2282" s="154"/>
      <c r="BF2282" s="154"/>
      <c r="BG2282" s="154"/>
      <c r="BH2282" s="154"/>
      <c r="BI2282" s="154"/>
      <c r="BJ2282" s="154"/>
      <c r="BK2282" s="154"/>
      <c r="BL2282" s="154"/>
      <c r="BM2282" s="154"/>
      <c r="BN2282" s="154"/>
      <c r="BO2282" s="154"/>
      <c r="BP2282" s="154"/>
      <c r="BQ2282" s="154"/>
      <c r="BR2282" s="154"/>
      <c r="BS2282" s="154"/>
      <c r="BT2282" s="154"/>
      <c r="BU2282" s="154"/>
      <c r="BV2282" s="154"/>
      <c r="BW2282" s="154"/>
      <c r="BX2282" s="154"/>
      <c r="BY2282" s="154"/>
      <c r="BZ2282" s="154"/>
      <c r="CA2282" s="154"/>
      <c r="CB2282" s="154"/>
      <c r="CC2282" s="154"/>
      <c r="CD2282" s="154"/>
      <c r="CE2282" s="154"/>
      <c r="CF2282" s="154"/>
      <c r="CG2282" s="154"/>
      <c r="CH2282" s="154"/>
      <c r="CI2282" s="154"/>
      <c r="CJ2282" s="154"/>
      <c r="CK2282" s="154"/>
      <c r="CL2282" s="154"/>
      <c r="CM2282" s="154"/>
      <c r="CN2282" s="154"/>
      <c r="CO2282" s="154"/>
      <c r="CP2282" s="154"/>
      <c r="CQ2282" s="154"/>
      <c r="CR2282" s="154"/>
      <c r="CS2282" s="154"/>
      <c r="CT2282" s="154"/>
      <c r="CU2282" s="154"/>
      <c r="CV2282" s="154"/>
      <c r="CW2282" s="154"/>
      <c r="CX2282" s="154"/>
      <c r="CY2282" s="154"/>
      <c r="CZ2282" s="154"/>
      <c r="DA2282" s="154"/>
      <c r="DB2282" s="154"/>
      <c r="DC2282" s="154"/>
      <c r="DD2282" s="154"/>
      <c r="DE2282" s="154"/>
      <c r="DF2282" s="154"/>
      <c r="DG2282" s="154"/>
      <c r="DH2282" s="154"/>
      <c r="DI2282" s="154"/>
      <c r="DJ2282" s="154"/>
      <c r="DK2282" s="154"/>
      <c r="DL2282" s="154"/>
      <c r="DM2282" s="154"/>
      <c r="DN2282" s="154"/>
      <c r="DO2282" s="154"/>
      <c r="DP2282" s="154"/>
      <c r="DQ2282" s="154"/>
      <c r="DR2282" s="154"/>
      <c r="DS2282" s="154"/>
      <c r="DT2282" s="154"/>
      <c r="DU2282" s="154"/>
      <c r="DV2282" s="154"/>
      <c r="DW2282" s="154"/>
      <c r="DX2282" s="154"/>
      <c r="DY2282" s="154"/>
      <c r="DZ2282" s="154"/>
      <c r="EA2282" s="154"/>
      <c r="EB2282" s="154"/>
      <c r="EC2282" s="154"/>
      <c r="ED2282" s="154"/>
      <c r="EE2282" s="154"/>
      <c r="EF2282" s="154"/>
      <c r="EG2282" s="154"/>
      <c r="EH2282" s="154"/>
      <c r="EI2282" s="154"/>
      <c r="EJ2282" s="154"/>
      <c r="EK2282" s="154"/>
      <c r="EL2282" s="154"/>
      <c r="EM2282" s="154"/>
      <c r="EN2282" s="154"/>
      <c r="EO2282" s="154"/>
      <c r="EP2282" s="154"/>
      <c r="EQ2282" s="154"/>
      <c r="ER2282" s="154"/>
      <c r="ES2282" s="154"/>
      <c r="ET2282" s="154"/>
      <c r="EU2282" s="154"/>
      <c r="EV2282" s="154"/>
    </row>
    <row r="2283" spans="32:152" ht="12.75">
      <c r="AF2283" s="154"/>
      <c r="AG2283" s="154"/>
      <c r="AH2283" s="154"/>
      <c r="AI2283" s="154"/>
      <c r="AJ2283" s="154"/>
      <c r="AK2283" s="154"/>
      <c r="AL2283" s="154"/>
      <c r="AM2283" s="154"/>
      <c r="AN2283" s="154"/>
      <c r="AO2283" s="154"/>
      <c r="AP2283" s="154"/>
      <c r="AQ2283" s="154"/>
      <c r="AR2283" s="154"/>
      <c r="AS2283" s="154"/>
      <c r="AT2283" s="154"/>
      <c r="AU2283" s="154"/>
      <c r="AV2283" s="154"/>
      <c r="AW2283" s="154"/>
      <c r="AX2283" s="154"/>
      <c r="AY2283" s="154"/>
      <c r="AZ2283" s="154"/>
      <c r="BA2283" s="154"/>
      <c r="BB2283" s="154"/>
      <c r="BC2283" s="154"/>
      <c r="BD2283" s="154"/>
      <c r="BE2283" s="154"/>
      <c r="BF2283" s="154"/>
      <c r="BG2283" s="154"/>
      <c r="BH2283" s="154"/>
      <c r="BI2283" s="154"/>
      <c r="BJ2283" s="154"/>
      <c r="BK2283" s="154"/>
      <c r="BL2283" s="154"/>
      <c r="BM2283" s="154"/>
      <c r="BN2283" s="154"/>
      <c r="BO2283" s="154"/>
      <c r="BP2283" s="154"/>
      <c r="BQ2283" s="154"/>
      <c r="BR2283" s="154"/>
      <c r="BS2283" s="154"/>
      <c r="BT2283" s="154"/>
      <c r="BU2283" s="154"/>
      <c r="BV2283" s="154"/>
      <c r="BW2283" s="154"/>
      <c r="BX2283" s="154"/>
      <c r="BY2283" s="154"/>
      <c r="BZ2283" s="154"/>
      <c r="CA2283" s="154"/>
      <c r="CB2283" s="154"/>
      <c r="CC2283" s="154"/>
      <c r="CD2283" s="154"/>
      <c r="CE2283" s="154"/>
      <c r="CF2283" s="154"/>
      <c r="CG2283" s="154"/>
      <c r="CH2283" s="154"/>
      <c r="CI2283" s="154"/>
      <c r="CJ2283" s="154"/>
      <c r="CK2283" s="154"/>
      <c r="CL2283" s="154"/>
      <c r="CM2283" s="154"/>
      <c r="CN2283" s="154"/>
      <c r="CO2283" s="154"/>
      <c r="CP2283" s="154"/>
      <c r="CQ2283" s="154"/>
      <c r="CR2283" s="154"/>
      <c r="CS2283" s="154"/>
      <c r="CT2283" s="154"/>
      <c r="CU2283" s="154"/>
      <c r="CV2283" s="154"/>
      <c r="CW2283" s="154"/>
      <c r="CX2283" s="154"/>
      <c r="CY2283" s="154"/>
      <c r="CZ2283" s="154"/>
      <c r="DA2283" s="154"/>
      <c r="DB2283" s="154"/>
      <c r="DC2283" s="154"/>
      <c r="DD2283" s="154"/>
      <c r="DE2283" s="154"/>
      <c r="DF2283" s="154"/>
      <c r="DG2283" s="154"/>
      <c r="DH2283" s="154"/>
      <c r="DI2283" s="154"/>
      <c r="DJ2283" s="154"/>
      <c r="DK2283" s="154"/>
      <c r="DL2283" s="154"/>
      <c r="DM2283" s="154"/>
      <c r="DN2283" s="154"/>
      <c r="DO2283" s="154"/>
      <c r="DP2283" s="154"/>
      <c r="DQ2283" s="154"/>
      <c r="DR2283" s="154"/>
      <c r="DS2283" s="154"/>
      <c r="DT2283" s="154"/>
      <c r="DU2283" s="154"/>
      <c r="DV2283" s="154"/>
      <c r="DW2283" s="154"/>
      <c r="DX2283" s="154"/>
      <c r="DY2283" s="154"/>
      <c r="DZ2283" s="154"/>
      <c r="EA2283" s="154"/>
      <c r="EB2283" s="154"/>
      <c r="EC2283" s="154"/>
      <c r="ED2283" s="154"/>
      <c r="EE2283" s="154"/>
      <c r="EF2283" s="154"/>
      <c r="EG2283" s="154"/>
      <c r="EH2283" s="154"/>
      <c r="EI2283" s="154"/>
      <c r="EJ2283" s="154"/>
      <c r="EK2283" s="154"/>
      <c r="EL2283" s="154"/>
      <c r="EM2283" s="154"/>
      <c r="EN2283" s="154"/>
      <c r="EO2283" s="154"/>
      <c r="EP2283" s="154"/>
      <c r="EQ2283" s="154"/>
      <c r="ER2283" s="154"/>
      <c r="ES2283" s="154"/>
      <c r="ET2283" s="154"/>
      <c r="EU2283" s="154"/>
      <c r="EV2283" s="154"/>
    </row>
    <row r="2284" spans="32:152" ht="12.75">
      <c r="AF2284" s="154"/>
      <c r="AG2284" s="154"/>
      <c r="AH2284" s="154"/>
      <c r="AI2284" s="154"/>
      <c r="AJ2284" s="154"/>
      <c r="AK2284" s="154"/>
      <c r="AL2284" s="154"/>
      <c r="AM2284" s="154"/>
      <c r="AN2284" s="154"/>
      <c r="AO2284" s="154"/>
      <c r="AP2284" s="154"/>
      <c r="AQ2284" s="154"/>
      <c r="AR2284" s="154"/>
      <c r="AS2284" s="154"/>
      <c r="AT2284" s="154"/>
      <c r="AU2284" s="154"/>
      <c r="AV2284" s="154"/>
      <c r="AW2284" s="154"/>
      <c r="AX2284" s="154"/>
      <c r="AY2284" s="154"/>
      <c r="AZ2284" s="154"/>
      <c r="BA2284" s="154"/>
      <c r="BB2284" s="154"/>
      <c r="BC2284" s="154"/>
      <c r="BD2284" s="154"/>
      <c r="BE2284" s="154"/>
      <c r="BF2284" s="154"/>
      <c r="BG2284" s="154"/>
      <c r="BH2284" s="154"/>
      <c r="BI2284" s="154"/>
      <c r="BJ2284" s="154"/>
      <c r="BK2284" s="154"/>
      <c r="BL2284" s="154"/>
      <c r="BM2284" s="154"/>
      <c r="BN2284" s="154"/>
      <c r="BO2284" s="154"/>
      <c r="BP2284" s="154"/>
      <c r="BQ2284" s="154"/>
      <c r="BR2284" s="154"/>
      <c r="BS2284" s="154"/>
      <c r="BT2284" s="154"/>
      <c r="BU2284" s="154"/>
      <c r="BV2284" s="154"/>
      <c r="BW2284" s="154"/>
      <c r="BX2284" s="154"/>
      <c r="BY2284" s="154"/>
      <c r="BZ2284" s="154"/>
      <c r="CA2284" s="154"/>
      <c r="CB2284" s="154"/>
      <c r="CC2284" s="154"/>
      <c r="CD2284" s="154"/>
      <c r="CE2284" s="154"/>
      <c r="CF2284" s="154"/>
      <c r="CG2284" s="154"/>
      <c r="CH2284" s="154"/>
      <c r="CI2284" s="154"/>
      <c r="CJ2284" s="154"/>
      <c r="CK2284" s="154"/>
      <c r="CL2284" s="154"/>
      <c r="CM2284" s="154"/>
      <c r="CN2284" s="154"/>
      <c r="CO2284" s="154"/>
      <c r="CP2284" s="154"/>
      <c r="CQ2284" s="154"/>
      <c r="CR2284" s="154"/>
      <c r="CS2284" s="154"/>
      <c r="CT2284" s="154"/>
      <c r="CU2284" s="154"/>
      <c r="CV2284" s="154"/>
      <c r="CW2284" s="154"/>
      <c r="CX2284" s="154"/>
      <c r="CY2284" s="154"/>
      <c r="CZ2284" s="154"/>
      <c r="DA2284" s="154"/>
      <c r="DB2284" s="154"/>
      <c r="DC2284" s="154"/>
      <c r="DD2284" s="154"/>
      <c r="DE2284" s="154"/>
      <c r="DF2284" s="154"/>
      <c r="DG2284" s="154"/>
      <c r="DH2284" s="154"/>
      <c r="DI2284" s="154"/>
      <c r="DJ2284" s="154"/>
      <c r="DK2284" s="154"/>
      <c r="DL2284" s="154"/>
      <c r="DM2284" s="154"/>
      <c r="DN2284" s="154"/>
      <c r="DO2284" s="154"/>
      <c r="DP2284" s="154"/>
      <c r="DQ2284" s="154"/>
      <c r="DR2284" s="154"/>
      <c r="DS2284" s="154"/>
      <c r="DT2284" s="154"/>
      <c r="DU2284" s="154"/>
      <c r="DV2284" s="154"/>
      <c r="DW2284" s="154"/>
      <c r="DX2284" s="154"/>
      <c r="DY2284" s="154"/>
      <c r="DZ2284" s="154"/>
      <c r="EA2284" s="154"/>
      <c r="EB2284" s="154"/>
      <c r="EC2284" s="154"/>
      <c r="ED2284" s="154"/>
      <c r="EE2284" s="154"/>
      <c r="EF2284" s="154"/>
      <c r="EG2284" s="154"/>
      <c r="EH2284" s="154"/>
      <c r="EI2284" s="154"/>
      <c r="EJ2284" s="154"/>
      <c r="EK2284" s="154"/>
      <c r="EL2284" s="154"/>
      <c r="EM2284" s="154"/>
      <c r="EN2284" s="154"/>
      <c r="EO2284" s="154"/>
      <c r="EP2284" s="154"/>
      <c r="EQ2284" s="154"/>
      <c r="ER2284" s="154"/>
      <c r="ES2284" s="154"/>
      <c r="ET2284" s="154"/>
      <c r="EU2284" s="154"/>
      <c r="EV2284" s="154"/>
    </row>
    <row r="2285" spans="32:152" ht="12.75">
      <c r="AF2285" s="154"/>
      <c r="AG2285" s="154"/>
      <c r="AH2285" s="154"/>
      <c r="AI2285" s="154"/>
      <c r="AJ2285" s="154"/>
      <c r="AK2285" s="154"/>
      <c r="AL2285" s="154"/>
      <c r="AM2285" s="154"/>
      <c r="AN2285" s="154"/>
      <c r="AO2285" s="154"/>
      <c r="AP2285" s="154"/>
      <c r="AQ2285" s="154"/>
      <c r="AR2285" s="154"/>
      <c r="AS2285" s="154"/>
      <c r="AT2285" s="154"/>
      <c r="AU2285" s="154"/>
      <c r="AV2285" s="154"/>
      <c r="AW2285" s="154"/>
      <c r="AX2285" s="154"/>
      <c r="AY2285" s="154"/>
      <c r="AZ2285" s="154"/>
      <c r="BA2285" s="154"/>
      <c r="BB2285" s="154"/>
      <c r="BC2285" s="154"/>
      <c r="BD2285" s="154"/>
      <c r="BE2285" s="154"/>
      <c r="BF2285" s="154"/>
      <c r="BG2285" s="154"/>
      <c r="BH2285" s="154"/>
      <c r="BI2285" s="154"/>
      <c r="BJ2285" s="154"/>
      <c r="BK2285" s="154"/>
      <c r="BL2285" s="154"/>
      <c r="BM2285" s="154"/>
      <c r="BN2285" s="154"/>
      <c r="BO2285" s="154"/>
      <c r="BP2285" s="154"/>
      <c r="BQ2285" s="154"/>
      <c r="BR2285" s="154"/>
      <c r="BS2285" s="154"/>
      <c r="BT2285" s="154"/>
      <c r="BU2285" s="154"/>
      <c r="BV2285" s="154"/>
      <c r="BW2285" s="154"/>
      <c r="BX2285" s="154"/>
      <c r="BY2285" s="154"/>
      <c r="BZ2285" s="154"/>
      <c r="CA2285" s="154"/>
      <c r="CB2285" s="154"/>
      <c r="CC2285" s="154"/>
      <c r="CD2285" s="154"/>
      <c r="CE2285" s="154"/>
      <c r="CF2285" s="154"/>
      <c r="CG2285" s="154"/>
      <c r="CH2285" s="154"/>
      <c r="CI2285" s="154"/>
      <c r="CJ2285" s="154"/>
      <c r="CK2285" s="154"/>
      <c r="CL2285" s="154"/>
      <c r="CM2285" s="154"/>
      <c r="CN2285" s="154"/>
      <c r="CO2285" s="154"/>
      <c r="CP2285" s="154"/>
      <c r="CQ2285" s="154"/>
      <c r="CR2285" s="154"/>
      <c r="CS2285" s="154"/>
      <c r="CT2285" s="154"/>
      <c r="CU2285" s="154"/>
      <c r="CV2285" s="154"/>
      <c r="CW2285" s="154"/>
      <c r="CX2285" s="154"/>
      <c r="CY2285" s="154"/>
      <c r="CZ2285" s="154"/>
      <c r="DA2285" s="154"/>
      <c r="DB2285" s="154"/>
      <c r="DC2285" s="154"/>
      <c r="DD2285" s="154"/>
      <c r="DE2285" s="154"/>
      <c r="DF2285" s="154"/>
      <c r="DG2285" s="154"/>
      <c r="DH2285" s="154"/>
      <c r="DI2285" s="154"/>
      <c r="DJ2285" s="154"/>
      <c r="DK2285" s="154"/>
      <c r="DL2285" s="154"/>
      <c r="DM2285" s="154"/>
      <c r="DN2285" s="154"/>
      <c r="DO2285" s="154"/>
      <c r="DP2285" s="154"/>
      <c r="DQ2285" s="154"/>
      <c r="DR2285" s="154"/>
      <c r="DS2285" s="154"/>
      <c r="DT2285" s="154"/>
      <c r="DU2285" s="154"/>
      <c r="DV2285" s="154"/>
      <c r="DW2285" s="154"/>
      <c r="DX2285" s="154"/>
      <c r="DY2285" s="154"/>
      <c r="DZ2285" s="154"/>
      <c r="EA2285" s="154"/>
      <c r="EB2285" s="154"/>
      <c r="EC2285" s="154"/>
      <c r="ED2285" s="154"/>
      <c r="EE2285" s="154"/>
      <c r="EF2285" s="154"/>
      <c r="EG2285" s="154"/>
      <c r="EH2285" s="154"/>
      <c r="EI2285" s="154"/>
      <c r="EJ2285" s="154"/>
      <c r="EK2285" s="154"/>
      <c r="EL2285" s="154"/>
      <c r="EM2285" s="154"/>
      <c r="EN2285" s="154"/>
      <c r="EO2285" s="154"/>
      <c r="EP2285" s="154"/>
      <c r="EQ2285" s="154"/>
      <c r="ER2285" s="154"/>
      <c r="ES2285" s="154"/>
      <c r="ET2285" s="154"/>
      <c r="EU2285" s="154"/>
      <c r="EV2285" s="154"/>
    </row>
    <row r="2286" spans="32:152" ht="12.75">
      <c r="AF2286" s="154"/>
      <c r="AG2286" s="154"/>
      <c r="AH2286" s="154"/>
      <c r="AI2286" s="154"/>
      <c r="AJ2286" s="154"/>
      <c r="AK2286" s="154"/>
      <c r="AL2286" s="154"/>
      <c r="AM2286" s="154"/>
      <c r="AN2286" s="154"/>
      <c r="AO2286" s="154"/>
      <c r="AP2286" s="154"/>
      <c r="AQ2286" s="154"/>
      <c r="AR2286" s="154"/>
      <c r="AS2286" s="154"/>
      <c r="AT2286" s="154"/>
      <c r="AU2286" s="154"/>
      <c r="AV2286" s="154"/>
      <c r="AW2286" s="154"/>
      <c r="AX2286" s="154"/>
      <c r="AY2286" s="154"/>
      <c r="AZ2286" s="154"/>
      <c r="BA2286" s="154"/>
      <c r="BB2286" s="154"/>
      <c r="BC2286" s="154"/>
      <c r="BD2286" s="154"/>
      <c r="BE2286" s="154"/>
      <c r="BF2286" s="154"/>
      <c r="BG2286" s="154"/>
      <c r="BH2286" s="154"/>
      <c r="BI2286" s="154"/>
      <c r="BJ2286" s="154"/>
      <c r="BK2286" s="154"/>
      <c r="BL2286" s="154"/>
      <c r="BM2286" s="154"/>
      <c r="BN2286" s="154"/>
      <c r="BO2286" s="154"/>
      <c r="BP2286" s="154"/>
      <c r="BQ2286" s="154"/>
      <c r="BR2286" s="154"/>
      <c r="BS2286" s="154"/>
      <c r="BT2286" s="154"/>
      <c r="BU2286" s="154"/>
      <c r="BV2286" s="154"/>
      <c r="BW2286" s="154"/>
      <c r="BX2286" s="154"/>
      <c r="BY2286" s="154"/>
      <c r="BZ2286" s="154"/>
      <c r="CA2286" s="154"/>
      <c r="CB2286" s="154"/>
      <c r="CC2286" s="154"/>
      <c r="CD2286" s="154"/>
      <c r="CE2286" s="154"/>
      <c r="CF2286" s="154"/>
      <c r="CG2286" s="154"/>
      <c r="CH2286" s="154"/>
      <c r="CI2286" s="154"/>
      <c r="CJ2286" s="154"/>
      <c r="CK2286" s="154"/>
      <c r="CL2286" s="154"/>
      <c r="CM2286" s="154"/>
      <c r="CN2286" s="154"/>
      <c r="CO2286" s="154"/>
      <c r="CP2286" s="154"/>
      <c r="CQ2286" s="154"/>
      <c r="CR2286" s="154"/>
      <c r="CS2286" s="154"/>
      <c r="CT2286" s="154"/>
      <c r="CU2286" s="154"/>
      <c r="CV2286" s="154"/>
      <c r="CW2286" s="154"/>
      <c r="CX2286" s="154"/>
      <c r="CY2286" s="154"/>
      <c r="CZ2286" s="154"/>
      <c r="DA2286" s="154"/>
      <c r="DB2286" s="154"/>
      <c r="DC2286" s="154"/>
      <c r="DD2286" s="154"/>
      <c r="DE2286" s="154"/>
      <c r="DF2286" s="154"/>
      <c r="DG2286" s="154"/>
      <c r="DH2286" s="154"/>
      <c r="DI2286" s="154"/>
      <c r="DJ2286" s="154"/>
      <c r="DK2286" s="154"/>
      <c r="DL2286" s="154"/>
      <c r="DM2286" s="154"/>
      <c r="DN2286" s="154"/>
      <c r="DO2286" s="154"/>
      <c r="DP2286" s="154"/>
      <c r="DQ2286" s="154"/>
      <c r="DR2286" s="154"/>
      <c r="DS2286" s="154"/>
      <c r="DT2286" s="154"/>
      <c r="DU2286" s="154"/>
      <c r="DV2286" s="154"/>
      <c r="DW2286" s="154"/>
      <c r="DX2286" s="154"/>
      <c r="DY2286" s="154"/>
      <c r="DZ2286" s="154"/>
      <c r="EA2286" s="154"/>
      <c r="EB2286" s="154"/>
      <c r="EC2286" s="154"/>
      <c r="ED2286" s="154"/>
      <c r="EE2286" s="154"/>
      <c r="EF2286" s="154"/>
      <c r="EG2286" s="154"/>
      <c r="EH2286" s="154"/>
      <c r="EI2286" s="154"/>
      <c r="EJ2286" s="154"/>
      <c r="EK2286" s="154"/>
      <c r="EL2286" s="154"/>
      <c r="EM2286" s="154"/>
      <c r="EN2286" s="154"/>
      <c r="EO2286" s="154"/>
      <c r="EP2286" s="154"/>
      <c r="EQ2286" s="154"/>
      <c r="ER2286" s="154"/>
      <c r="ES2286" s="154"/>
      <c r="ET2286" s="154"/>
      <c r="EU2286" s="154"/>
      <c r="EV2286" s="154"/>
    </row>
    <row r="2287" spans="32:152" ht="12.75">
      <c r="AF2287" s="154"/>
      <c r="AG2287" s="154"/>
      <c r="AH2287" s="154"/>
      <c r="AI2287" s="154"/>
      <c r="AJ2287" s="154"/>
      <c r="AK2287" s="154"/>
      <c r="AL2287" s="154"/>
      <c r="AM2287" s="154"/>
      <c r="AN2287" s="154"/>
      <c r="AO2287" s="154"/>
      <c r="AP2287" s="154"/>
      <c r="AQ2287" s="154"/>
      <c r="AR2287" s="154"/>
      <c r="AS2287" s="154"/>
      <c r="AT2287" s="154"/>
      <c r="AU2287" s="154"/>
      <c r="AV2287" s="154"/>
      <c r="AW2287" s="154"/>
      <c r="AX2287" s="154"/>
      <c r="AY2287" s="154"/>
      <c r="AZ2287" s="154"/>
      <c r="BA2287" s="154"/>
      <c r="BB2287" s="154"/>
      <c r="BC2287" s="154"/>
      <c r="BD2287" s="154"/>
      <c r="BE2287" s="154"/>
      <c r="BF2287" s="154"/>
      <c r="BG2287" s="154"/>
      <c r="BH2287" s="154"/>
      <c r="BI2287" s="154"/>
      <c r="BJ2287" s="154"/>
      <c r="BK2287" s="154"/>
      <c r="BL2287" s="154"/>
      <c r="BM2287" s="154"/>
      <c r="BN2287" s="154"/>
      <c r="BO2287" s="154"/>
      <c r="BP2287" s="154"/>
      <c r="BQ2287" s="154"/>
      <c r="BR2287" s="154"/>
      <c r="BS2287" s="154"/>
      <c r="BT2287" s="154"/>
      <c r="BU2287" s="154"/>
      <c r="BV2287" s="154"/>
      <c r="BW2287" s="154"/>
      <c r="BX2287" s="154"/>
      <c r="BY2287" s="154"/>
      <c r="BZ2287" s="154"/>
      <c r="CA2287" s="154"/>
      <c r="CB2287" s="154"/>
      <c r="CC2287" s="154"/>
      <c r="CD2287" s="154"/>
      <c r="CE2287" s="154"/>
      <c r="CF2287" s="154"/>
      <c r="CG2287" s="154"/>
      <c r="CH2287" s="154"/>
      <c r="CI2287" s="154"/>
      <c r="CJ2287" s="154"/>
      <c r="CK2287" s="154"/>
      <c r="CL2287" s="154"/>
      <c r="CM2287" s="154"/>
      <c r="CN2287" s="154"/>
      <c r="CO2287" s="154"/>
      <c r="CP2287" s="154"/>
      <c r="CQ2287" s="154"/>
      <c r="CR2287" s="154"/>
      <c r="CS2287" s="154"/>
      <c r="CT2287" s="154"/>
      <c r="CU2287" s="154"/>
      <c r="CV2287" s="154"/>
      <c r="CW2287" s="154"/>
      <c r="CX2287" s="154"/>
      <c r="CY2287" s="154"/>
      <c r="CZ2287" s="154"/>
      <c r="DA2287" s="154"/>
      <c r="DB2287" s="154"/>
      <c r="DC2287" s="154"/>
      <c r="DD2287" s="154"/>
      <c r="DE2287" s="154"/>
      <c r="DF2287" s="154"/>
      <c r="DG2287" s="154"/>
      <c r="DH2287" s="154"/>
      <c r="DI2287" s="154"/>
      <c r="DJ2287" s="154"/>
      <c r="DK2287" s="154"/>
      <c r="DL2287" s="154"/>
      <c r="DM2287" s="154"/>
      <c r="DN2287" s="154"/>
      <c r="DO2287" s="154"/>
      <c r="DP2287" s="154"/>
      <c r="DQ2287" s="154"/>
      <c r="DR2287" s="154"/>
      <c r="DS2287" s="154"/>
      <c r="DT2287" s="154"/>
      <c r="DU2287" s="154"/>
      <c r="DV2287" s="154"/>
      <c r="DW2287" s="154"/>
      <c r="DX2287" s="154"/>
      <c r="DY2287" s="154"/>
      <c r="DZ2287" s="154"/>
      <c r="EA2287" s="154"/>
      <c r="EB2287" s="154"/>
      <c r="EC2287" s="154"/>
      <c r="ED2287" s="154"/>
      <c r="EE2287" s="154"/>
      <c r="EF2287" s="154"/>
      <c r="EG2287" s="154"/>
      <c r="EH2287" s="154"/>
      <c r="EI2287" s="154"/>
      <c r="EJ2287" s="154"/>
      <c r="EK2287" s="154"/>
      <c r="EL2287" s="154"/>
      <c r="EM2287" s="154"/>
      <c r="EN2287" s="154"/>
      <c r="EO2287" s="154"/>
      <c r="EP2287" s="154"/>
      <c r="EQ2287" s="154"/>
      <c r="ER2287" s="154"/>
      <c r="ES2287" s="154"/>
      <c r="ET2287" s="154"/>
      <c r="EU2287" s="154"/>
      <c r="EV2287" s="154"/>
    </row>
    <row r="2288" spans="32:152" ht="12.75">
      <c r="AF2288" s="154"/>
      <c r="AG2288" s="154"/>
      <c r="AH2288" s="154"/>
      <c r="AI2288" s="154"/>
      <c r="AJ2288" s="154"/>
      <c r="AK2288" s="154"/>
      <c r="AL2288" s="154"/>
      <c r="AM2288" s="154"/>
      <c r="AN2288" s="154"/>
      <c r="AO2288" s="154"/>
      <c r="AP2288" s="154"/>
      <c r="AQ2288" s="154"/>
      <c r="AR2288" s="154"/>
      <c r="AS2288" s="154"/>
      <c r="AT2288" s="154"/>
      <c r="AU2288" s="154"/>
      <c r="AV2288" s="154"/>
      <c r="AW2288" s="154"/>
      <c r="AX2288" s="154"/>
      <c r="AY2288" s="154"/>
      <c r="AZ2288" s="154"/>
      <c r="BA2288" s="154"/>
      <c r="BB2288" s="154"/>
      <c r="BC2288" s="154"/>
      <c r="BD2288" s="154"/>
      <c r="BE2288" s="154"/>
      <c r="BF2288" s="154"/>
      <c r="BG2288" s="154"/>
      <c r="BH2288" s="154"/>
      <c r="BI2288" s="154"/>
      <c r="BJ2288" s="154"/>
      <c r="BK2288" s="154"/>
      <c r="BL2288" s="154"/>
      <c r="BM2288" s="154"/>
      <c r="BN2288" s="154"/>
      <c r="BO2288" s="154"/>
      <c r="BP2288" s="154"/>
      <c r="BQ2288" s="154"/>
      <c r="BR2288" s="154"/>
      <c r="BS2288" s="154"/>
      <c r="BT2288" s="154"/>
      <c r="BU2288" s="154"/>
      <c r="BV2288" s="154"/>
      <c r="BW2288" s="154"/>
      <c r="BX2288" s="154"/>
      <c r="BY2288" s="154"/>
      <c r="BZ2288" s="154"/>
      <c r="CA2288" s="154"/>
      <c r="CB2288" s="154"/>
      <c r="CC2288" s="154"/>
      <c r="CD2288" s="154"/>
      <c r="CE2288" s="154"/>
      <c r="CF2288" s="154"/>
      <c r="CG2288" s="154"/>
      <c r="CH2288" s="154"/>
      <c r="CI2288" s="154"/>
      <c r="CJ2288" s="154"/>
      <c r="CK2288" s="154"/>
      <c r="CL2288" s="154"/>
      <c r="CM2288" s="154"/>
      <c r="CN2288" s="154"/>
      <c r="CO2288" s="154"/>
      <c r="CP2288" s="154"/>
      <c r="CQ2288" s="154"/>
      <c r="CR2288" s="154"/>
      <c r="CS2288" s="154"/>
      <c r="CT2288" s="154"/>
      <c r="CU2288" s="154"/>
      <c r="CV2288" s="154"/>
      <c r="CW2288" s="154"/>
      <c r="CX2288" s="154"/>
      <c r="CY2288" s="154"/>
      <c r="CZ2288" s="154"/>
      <c r="DA2288" s="154"/>
      <c r="DB2288" s="154"/>
      <c r="DC2288" s="154"/>
      <c r="DD2288" s="154"/>
      <c r="DE2288" s="154"/>
      <c r="DF2288" s="154"/>
      <c r="DG2288" s="154"/>
      <c r="DH2288" s="154"/>
      <c r="DI2288" s="154"/>
      <c r="DJ2288" s="154"/>
      <c r="DK2288" s="154"/>
      <c r="DL2288" s="154"/>
      <c r="DM2288" s="154"/>
      <c r="DN2288" s="154"/>
      <c r="DO2288" s="154"/>
      <c r="DP2288" s="154"/>
      <c r="DQ2288" s="154"/>
      <c r="DR2288" s="154"/>
      <c r="DS2288" s="154"/>
      <c r="DT2288" s="154"/>
      <c r="DU2288" s="154"/>
      <c r="DV2288" s="154"/>
      <c r="DW2288" s="154"/>
      <c r="DX2288" s="154"/>
      <c r="DY2288" s="154"/>
      <c r="DZ2288" s="154"/>
      <c r="EA2288" s="154"/>
      <c r="EB2288" s="154"/>
      <c r="EC2288" s="154"/>
      <c r="ED2288" s="154"/>
      <c r="EE2288" s="154"/>
      <c r="EF2288" s="154"/>
      <c r="EG2288" s="154"/>
      <c r="EH2288" s="154"/>
      <c r="EI2288" s="154"/>
      <c r="EJ2288" s="154"/>
      <c r="EK2288" s="154"/>
      <c r="EL2288" s="154"/>
      <c r="EM2288" s="154"/>
      <c r="EN2288" s="154"/>
      <c r="EO2288" s="154"/>
      <c r="EP2288" s="154"/>
      <c r="EQ2288" s="154"/>
      <c r="ER2288" s="154"/>
      <c r="ES2288" s="154"/>
      <c r="ET2288" s="154"/>
      <c r="EU2288" s="154"/>
      <c r="EV2288" s="154"/>
    </row>
    <row r="2289" spans="32:152" ht="12.75">
      <c r="AF2289" s="154"/>
      <c r="AG2289" s="154"/>
      <c r="AH2289" s="154"/>
      <c r="AI2289" s="154"/>
      <c r="AJ2289" s="154"/>
      <c r="AK2289" s="154"/>
      <c r="AL2289" s="154"/>
      <c r="AM2289" s="154"/>
      <c r="AN2289" s="154"/>
      <c r="AO2289" s="154"/>
      <c r="AP2289" s="154"/>
      <c r="AQ2289" s="154"/>
      <c r="AR2289" s="154"/>
      <c r="AS2289" s="154"/>
      <c r="AT2289" s="154"/>
      <c r="AU2289" s="154"/>
      <c r="AV2289" s="154"/>
      <c r="AW2289" s="154"/>
      <c r="AX2289" s="154"/>
      <c r="AY2289" s="154"/>
      <c r="AZ2289" s="154"/>
      <c r="BA2289" s="154"/>
      <c r="BB2289" s="154"/>
      <c r="BC2289" s="154"/>
      <c r="BD2289" s="154"/>
      <c r="BE2289" s="154"/>
      <c r="BF2289" s="154"/>
      <c r="BG2289" s="154"/>
      <c r="BH2289" s="154"/>
      <c r="BI2289" s="154"/>
      <c r="BJ2289" s="154"/>
      <c r="BK2289" s="154"/>
      <c r="BL2289" s="154"/>
      <c r="BM2289" s="154"/>
      <c r="BN2289" s="154"/>
      <c r="BO2289" s="154"/>
      <c r="BP2289" s="154"/>
      <c r="BQ2289" s="154"/>
      <c r="BR2289" s="154"/>
      <c r="BS2289" s="154"/>
      <c r="BT2289" s="154"/>
      <c r="BU2289" s="154"/>
      <c r="BV2289" s="154"/>
      <c r="BW2289" s="154"/>
      <c r="BX2289" s="154"/>
      <c r="BY2289" s="154"/>
      <c r="BZ2289" s="154"/>
      <c r="CA2289" s="154"/>
      <c r="CB2289" s="154"/>
      <c r="CC2289" s="154"/>
      <c r="CD2289" s="154"/>
      <c r="CE2289" s="154"/>
      <c r="CF2289" s="154"/>
      <c r="CG2289" s="154"/>
      <c r="CH2289" s="154"/>
      <c r="CI2289" s="154"/>
      <c r="CJ2289" s="154"/>
      <c r="CK2289" s="154"/>
      <c r="CL2289" s="154"/>
      <c r="CM2289" s="154"/>
      <c r="CN2289" s="154"/>
      <c r="CO2289" s="154"/>
      <c r="CP2289" s="154"/>
      <c r="CQ2289" s="154"/>
      <c r="CR2289" s="154"/>
      <c r="CS2289" s="154"/>
      <c r="CT2289" s="154"/>
      <c r="CU2289" s="154"/>
      <c r="CV2289" s="154"/>
      <c r="CW2289" s="154"/>
      <c r="CX2289" s="154"/>
      <c r="CY2289" s="154"/>
      <c r="CZ2289" s="154"/>
      <c r="DA2289" s="154"/>
      <c r="DB2289" s="154"/>
      <c r="DC2289" s="154"/>
      <c r="DD2289" s="154"/>
      <c r="DE2289" s="154"/>
      <c r="DF2289" s="154"/>
      <c r="DG2289" s="154"/>
      <c r="DH2289" s="154"/>
      <c r="DI2289" s="154"/>
      <c r="DJ2289" s="154"/>
      <c r="DK2289" s="154"/>
      <c r="DL2289" s="154"/>
      <c r="DM2289" s="154"/>
      <c r="DN2289" s="154"/>
      <c r="DO2289" s="154"/>
      <c r="DP2289" s="154"/>
      <c r="DQ2289" s="154"/>
      <c r="DR2289" s="154"/>
      <c r="DS2289" s="154"/>
      <c r="DT2289" s="154"/>
      <c r="DU2289" s="154"/>
      <c r="DV2289" s="154"/>
      <c r="DW2289" s="154"/>
      <c r="DX2289" s="154"/>
      <c r="DY2289" s="154"/>
      <c r="DZ2289" s="154"/>
      <c r="EA2289" s="154"/>
      <c r="EB2289" s="154"/>
      <c r="EC2289" s="154"/>
      <c r="ED2289" s="154"/>
      <c r="EE2289" s="154"/>
      <c r="EF2289" s="154"/>
      <c r="EG2289" s="154"/>
      <c r="EH2289" s="154"/>
      <c r="EI2289" s="154"/>
      <c r="EJ2289" s="154"/>
      <c r="EK2289" s="154"/>
      <c r="EL2289" s="154"/>
      <c r="EM2289" s="154"/>
      <c r="EN2289" s="154"/>
      <c r="EO2289" s="154"/>
      <c r="EP2289" s="154"/>
      <c r="EQ2289" s="154"/>
      <c r="ER2289" s="154"/>
      <c r="ES2289" s="154"/>
      <c r="ET2289" s="154"/>
      <c r="EU2289" s="154"/>
      <c r="EV2289" s="154"/>
    </row>
    <row r="2290" spans="32:152" ht="12.75">
      <c r="AF2290" s="154"/>
      <c r="AG2290" s="154"/>
      <c r="AH2290" s="154"/>
      <c r="AI2290" s="154"/>
      <c r="AJ2290" s="154"/>
      <c r="AK2290" s="154"/>
      <c r="AL2290" s="154"/>
      <c r="AM2290" s="154"/>
      <c r="AN2290" s="154"/>
      <c r="AO2290" s="154"/>
      <c r="AP2290" s="154"/>
      <c r="AQ2290" s="154"/>
      <c r="AR2290" s="154"/>
      <c r="AS2290" s="154"/>
      <c r="AT2290" s="154"/>
      <c r="AU2290" s="154"/>
      <c r="AV2290" s="154"/>
      <c r="AW2290" s="154"/>
      <c r="AX2290" s="154"/>
      <c r="AY2290" s="154"/>
      <c r="AZ2290" s="154"/>
      <c r="BA2290" s="154"/>
      <c r="BB2290" s="154"/>
      <c r="BC2290" s="154"/>
      <c r="BD2290" s="154"/>
      <c r="BE2290" s="154"/>
      <c r="BF2290" s="154"/>
      <c r="BG2290" s="154"/>
      <c r="BH2290" s="154"/>
      <c r="BI2290" s="154"/>
      <c r="BJ2290" s="154"/>
      <c r="BK2290" s="154"/>
      <c r="BL2290" s="154"/>
      <c r="BM2290" s="154"/>
      <c r="BN2290" s="154"/>
      <c r="BO2290" s="154"/>
      <c r="BP2290" s="154"/>
      <c r="BQ2290" s="154"/>
      <c r="BR2290" s="154"/>
      <c r="BS2290" s="154"/>
      <c r="BT2290" s="154"/>
      <c r="BU2290" s="154"/>
      <c r="BV2290" s="154"/>
      <c r="BW2290" s="154"/>
      <c r="BX2290" s="154"/>
      <c r="BY2290" s="154"/>
      <c r="BZ2290" s="154"/>
      <c r="CA2290" s="154"/>
      <c r="CB2290" s="154"/>
      <c r="CC2290" s="154"/>
      <c r="CD2290" s="154"/>
      <c r="CE2290" s="154"/>
      <c r="CF2290" s="154"/>
      <c r="CG2290" s="154"/>
      <c r="CH2290" s="154"/>
      <c r="CI2290" s="154"/>
      <c r="CJ2290" s="154"/>
      <c r="CK2290" s="154"/>
      <c r="CL2290" s="154"/>
      <c r="CM2290" s="154"/>
      <c r="CN2290" s="154"/>
      <c r="CO2290" s="154"/>
      <c r="CP2290" s="154"/>
      <c r="CQ2290" s="154"/>
      <c r="CR2290" s="154"/>
      <c r="CS2290" s="154"/>
      <c r="CT2290" s="154"/>
      <c r="CU2290" s="154"/>
      <c r="CV2290" s="154"/>
      <c r="CW2290" s="154"/>
      <c r="CX2290" s="154"/>
      <c r="CY2290" s="154"/>
      <c r="CZ2290" s="154"/>
      <c r="DA2290" s="154"/>
      <c r="DB2290" s="154"/>
      <c r="DC2290" s="154"/>
      <c r="DD2290" s="154"/>
      <c r="DE2290" s="154"/>
      <c r="DF2290" s="154"/>
      <c r="DG2290" s="154"/>
      <c r="DH2290" s="154"/>
      <c r="DI2290" s="154"/>
      <c r="DJ2290" s="154"/>
      <c r="DK2290" s="154"/>
      <c r="DL2290" s="154"/>
      <c r="DM2290" s="154"/>
      <c r="DN2290" s="154"/>
      <c r="DO2290" s="154"/>
      <c r="DP2290" s="154"/>
      <c r="DQ2290" s="154"/>
      <c r="DR2290" s="154"/>
      <c r="DS2290" s="154"/>
      <c r="DT2290" s="154"/>
      <c r="DU2290" s="154"/>
      <c r="DV2290" s="154"/>
      <c r="DW2290" s="154"/>
      <c r="DX2290" s="154"/>
      <c r="DY2290" s="154"/>
      <c r="DZ2290" s="154"/>
      <c r="EA2290" s="154"/>
      <c r="EB2290" s="154"/>
      <c r="EC2290" s="154"/>
      <c r="ED2290" s="154"/>
      <c r="EE2290" s="154"/>
      <c r="EF2290" s="154"/>
      <c r="EG2290" s="154"/>
      <c r="EH2290" s="154"/>
      <c r="EI2290" s="154"/>
      <c r="EJ2290" s="154"/>
      <c r="EK2290" s="154"/>
      <c r="EL2290" s="154"/>
      <c r="EM2290" s="154"/>
      <c r="EN2290" s="154"/>
      <c r="EO2290" s="154"/>
      <c r="EP2290" s="154"/>
      <c r="EQ2290" s="154"/>
      <c r="ER2290" s="154"/>
      <c r="ES2290" s="154"/>
      <c r="ET2290" s="154"/>
      <c r="EU2290" s="154"/>
      <c r="EV2290" s="154"/>
    </row>
    <row r="2291" spans="32:152" ht="12.75">
      <c r="AF2291" s="154"/>
      <c r="AG2291" s="154"/>
      <c r="AH2291" s="154"/>
      <c r="AI2291" s="154"/>
      <c r="AJ2291" s="154"/>
      <c r="AK2291" s="154"/>
      <c r="AL2291" s="154"/>
      <c r="AM2291" s="154"/>
      <c r="AN2291" s="154"/>
      <c r="AO2291" s="154"/>
      <c r="AP2291" s="154"/>
      <c r="AQ2291" s="154"/>
      <c r="AR2291" s="154"/>
      <c r="AS2291" s="154"/>
      <c r="AT2291" s="154"/>
      <c r="AU2291" s="154"/>
      <c r="AV2291" s="154"/>
      <c r="AW2291" s="154"/>
      <c r="AX2291" s="154"/>
      <c r="AY2291" s="154"/>
      <c r="AZ2291" s="154"/>
      <c r="BA2291" s="154"/>
      <c r="BB2291" s="154"/>
      <c r="BC2291" s="154"/>
      <c r="BD2291" s="154"/>
      <c r="BE2291" s="154"/>
      <c r="BF2291" s="154"/>
      <c r="BG2291" s="154"/>
      <c r="BH2291" s="154"/>
      <c r="BI2291" s="154"/>
      <c r="BJ2291" s="154"/>
      <c r="BK2291" s="154"/>
      <c r="BL2291" s="154"/>
      <c r="BM2291" s="154"/>
      <c r="BN2291" s="154"/>
      <c r="BO2291" s="154"/>
      <c r="BP2291" s="154"/>
      <c r="BQ2291" s="154"/>
      <c r="BR2291" s="154"/>
      <c r="BS2291" s="154"/>
      <c r="BT2291" s="154"/>
      <c r="BU2291" s="154"/>
      <c r="BV2291" s="154"/>
      <c r="BW2291" s="154"/>
      <c r="BX2291" s="154"/>
      <c r="BY2291" s="154"/>
      <c r="BZ2291" s="154"/>
      <c r="CA2291" s="154"/>
      <c r="CB2291" s="154"/>
      <c r="CC2291" s="154"/>
      <c r="CD2291" s="154"/>
      <c r="CE2291" s="154"/>
      <c r="CF2291" s="154"/>
      <c r="CG2291" s="154"/>
      <c r="CH2291" s="154"/>
      <c r="CI2291" s="154"/>
      <c r="CJ2291" s="154"/>
      <c r="CK2291" s="154"/>
      <c r="CL2291" s="154"/>
      <c r="CM2291" s="154"/>
      <c r="CN2291" s="154"/>
      <c r="CO2291" s="154"/>
      <c r="CP2291" s="154"/>
      <c r="CQ2291" s="154"/>
      <c r="CR2291" s="154"/>
      <c r="CS2291" s="154"/>
      <c r="CT2291" s="154"/>
      <c r="CU2291" s="154"/>
      <c r="CV2291" s="154"/>
      <c r="CW2291" s="154"/>
      <c r="CX2291" s="154"/>
      <c r="CY2291" s="154"/>
      <c r="CZ2291" s="154"/>
      <c r="DA2291" s="154"/>
      <c r="DB2291" s="154"/>
      <c r="DC2291" s="154"/>
      <c r="DD2291" s="154"/>
      <c r="DE2291" s="154"/>
      <c r="DF2291" s="154"/>
      <c r="DG2291" s="154"/>
      <c r="DH2291" s="154"/>
      <c r="DI2291" s="154"/>
      <c r="DJ2291" s="154"/>
      <c r="DK2291" s="154"/>
      <c r="DL2291" s="154"/>
      <c r="DM2291" s="154"/>
      <c r="DN2291" s="154"/>
      <c r="DO2291" s="154"/>
      <c r="DP2291" s="154"/>
      <c r="DQ2291" s="154"/>
      <c r="DR2291" s="154"/>
      <c r="DS2291" s="154"/>
      <c r="DT2291" s="154"/>
      <c r="DU2291" s="154"/>
      <c r="DV2291" s="154"/>
      <c r="DW2291" s="154"/>
      <c r="DX2291" s="154"/>
      <c r="DY2291" s="154"/>
      <c r="DZ2291" s="154"/>
      <c r="EA2291" s="154"/>
      <c r="EB2291" s="154"/>
      <c r="EC2291" s="154"/>
      <c r="ED2291" s="154"/>
      <c r="EE2291" s="154"/>
      <c r="EF2291" s="154"/>
      <c r="EG2291" s="154"/>
      <c r="EH2291" s="154"/>
      <c r="EI2291" s="154"/>
      <c r="EJ2291" s="154"/>
      <c r="EK2291" s="154"/>
      <c r="EL2291" s="154"/>
      <c r="EM2291" s="154"/>
      <c r="EN2291" s="154"/>
      <c r="EO2291" s="154"/>
      <c r="EP2291" s="154"/>
      <c r="EQ2291" s="154"/>
      <c r="ER2291" s="154"/>
      <c r="ES2291" s="154"/>
      <c r="ET2291" s="154"/>
      <c r="EU2291" s="154"/>
      <c r="EV2291" s="154"/>
    </row>
    <row r="2292" spans="32:152" ht="12.75">
      <c r="AF2292" s="154"/>
      <c r="AG2292" s="154"/>
      <c r="AH2292" s="154"/>
      <c r="AI2292" s="154"/>
      <c r="AJ2292" s="154"/>
      <c r="AK2292" s="154"/>
      <c r="AL2292" s="154"/>
      <c r="AM2292" s="154"/>
      <c r="AN2292" s="154"/>
      <c r="AO2292" s="154"/>
      <c r="AP2292" s="154"/>
      <c r="AQ2292" s="154"/>
      <c r="AR2292" s="154"/>
      <c r="AS2292" s="154"/>
      <c r="AT2292" s="154"/>
      <c r="AU2292" s="154"/>
      <c r="AV2292" s="154"/>
      <c r="AW2292" s="154"/>
      <c r="AX2292" s="154"/>
      <c r="AY2292" s="154"/>
      <c r="AZ2292" s="154"/>
      <c r="BA2292" s="154"/>
      <c r="BB2292" s="154"/>
      <c r="BC2292" s="154"/>
      <c r="BD2292" s="154"/>
      <c r="BE2292" s="154"/>
      <c r="BF2292" s="154"/>
      <c r="BG2292" s="154"/>
      <c r="BH2292" s="154"/>
      <c r="BI2292" s="154"/>
      <c r="BJ2292" s="154"/>
      <c r="BK2292" s="154"/>
      <c r="BL2292" s="154"/>
      <c r="BM2292" s="154"/>
      <c r="BN2292" s="154"/>
      <c r="BO2292" s="154"/>
      <c r="BP2292" s="154"/>
      <c r="BQ2292" s="154"/>
      <c r="BR2292" s="154"/>
      <c r="BS2292" s="154"/>
      <c r="BT2292" s="154"/>
      <c r="BU2292" s="154"/>
      <c r="BV2292" s="154"/>
      <c r="BW2292" s="154"/>
      <c r="BX2292" s="154"/>
      <c r="BY2292" s="154"/>
      <c r="BZ2292" s="154"/>
      <c r="CA2292" s="154"/>
      <c r="CB2292" s="154"/>
      <c r="CC2292" s="154"/>
      <c r="CD2292" s="154"/>
      <c r="CE2292" s="154"/>
      <c r="CF2292" s="154"/>
      <c r="CG2292" s="154"/>
      <c r="CH2292" s="154"/>
      <c r="CI2292" s="154"/>
      <c r="CJ2292" s="154"/>
      <c r="CK2292" s="154"/>
      <c r="CL2292" s="154"/>
      <c r="CM2292" s="154"/>
      <c r="CN2292" s="154"/>
      <c r="CO2292" s="154"/>
      <c r="CP2292" s="154"/>
      <c r="CQ2292" s="154"/>
      <c r="CR2292" s="154"/>
      <c r="CS2292" s="154"/>
      <c r="CT2292" s="154"/>
      <c r="CU2292" s="154"/>
      <c r="CV2292" s="154"/>
      <c r="CW2292" s="154"/>
      <c r="CX2292" s="154"/>
      <c r="CY2292" s="154"/>
      <c r="CZ2292" s="154"/>
      <c r="DA2292" s="154"/>
      <c r="DB2292" s="154"/>
      <c r="DC2292" s="154"/>
      <c r="DD2292" s="154"/>
      <c r="DE2292" s="154"/>
      <c r="DF2292" s="154"/>
      <c r="DG2292" s="154"/>
      <c r="DH2292" s="154"/>
      <c r="DI2292" s="154"/>
      <c r="DJ2292" s="154"/>
      <c r="DK2292" s="154"/>
      <c r="DL2292" s="154"/>
      <c r="DM2292" s="154"/>
      <c r="DN2292" s="154"/>
      <c r="DO2292" s="154"/>
      <c r="DP2292" s="154"/>
      <c r="DQ2292" s="154"/>
      <c r="DR2292" s="154"/>
      <c r="DS2292" s="154"/>
      <c r="DT2292" s="154"/>
      <c r="DU2292" s="154"/>
      <c r="DV2292" s="154"/>
      <c r="DW2292" s="154"/>
      <c r="DX2292" s="154"/>
      <c r="DY2292" s="154"/>
      <c r="DZ2292" s="154"/>
      <c r="EA2292" s="154"/>
      <c r="EB2292" s="154"/>
      <c r="EC2292" s="154"/>
      <c r="ED2292" s="154"/>
      <c r="EE2292" s="154"/>
      <c r="EF2292" s="154"/>
      <c r="EG2292" s="154"/>
      <c r="EH2292" s="154"/>
      <c r="EI2292" s="154"/>
      <c r="EJ2292" s="154"/>
      <c r="EK2292" s="154"/>
      <c r="EL2292" s="154"/>
      <c r="EM2292" s="154"/>
      <c r="EN2292" s="154"/>
      <c r="EO2292" s="154"/>
      <c r="EP2292" s="154"/>
      <c r="EQ2292" s="154"/>
      <c r="ER2292" s="154"/>
      <c r="ES2292" s="154"/>
      <c r="ET2292" s="154"/>
      <c r="EU2292" s="154"/>
      <c r="EV2292" s="154"/>
    </row>
    <row r="2293" spans="32:152" ht="12.75">
      <c r="AF2293" s="154"/>
      <c r="AG2293" s="154"/>
      <c r="AH2293" s="154"/>
      <c r="AI2293" s="154"/>
      <c r="AJ2293" s="154"/>
      <c r="AK2293" s="154"/>
      <c r="AL2293" s="154"/>
      <c r="AM2293" s="154"/>
      <c r="AN2293" s="154"/>
      <c r="AO2293" s="154"/>
      <c r="AP2293" s="154"/>
      <c r="AQ2293" s="154"/>
      <c r="AR2293" s="154"/>
      <c r="AS2293" s="154"/>
      <c r="AT2293" s="154"/>
      <c r="AU2293" s="154"/>
      <c r="AV2293" s="154"/>
      <c r="AW2293" s="154"/>
      <c r="AX2293" s="154"/>
      <c r="AY2293" s="154"/>
      <c r="AZ2293" s="154"/>
      <c r="BA2293" s="154"/>
      <c r="BB2293" s="154"/>
      <c r="BC2293" s="154"/>
      <c r="BD2293" s="154"/>
      <c r="BE2293" s="154"/>
      <c r="BF2293" s="154"/>
      <c r="BG2293" s="154"/>
      <c r="BH2293" s="154"/>
      <c r="BI2293" s="154"/>
      <c r="BJ2293" s="154"/>
      <c r="BK2293" s="154"/>
      <c r="BL2293" s="154"/>
      <c r="BM2293" s="154"/>
      <c r="BN2293" s="154"/>
      <c r="BO2293" s="154"/>
      <c r="BP2293" s="154"/>
      <c r="BQ2293" s="154"/>
      <c r="BR2293" s="154"/>
      <c r="BS2293" s="154"/>
      <c r="BT2293" s="154"/>
      <c r="BU2293" s="154"/>
      <c r="BV2293" s="154"/>
      <c r="BW2293" s="154"/>
      <c r="BX2293" s="154"/>
      <c r="BY2293" s="154"/>
      <c r="BZ2293" s="154"/>
      <c r="CA2293" s="154"/>
      <c r="CB2293" s="154"/>
      <c r="CC2293" s="154"/>
      <c r="CD2293" s="154"/>
      <c r="CE2293" s="154"/>
      <c r="CF2293" s="154"/>
      <c r="CG2293" s="154"/>
      <c r="CH2293" s="154"/>
      <c r="CI2293" s="154"/>
      <c r="CJ2293" s="154"/>
      <c r="CK2293" s="154"/>
      <c r="CL2293" s="154"/>
      <c r="CM2293" s="154"/>
      <c r="CN2293" s="154"/>
      <c r="CO2293" s="154"/>
      <c r="CP2293" s="154"/>
      <c r="CQ2293" s="154"/>
      <c r="CR2293" s="154"/>
      <c r="CS2293" s="154"/>
      <c r="CT2293" s="154"/>
      <c r="CU2293" s="154"/>
      <c r="CV2293" s="154"/>
      <c r="CW2293" s="154"/>
      <c r="CX2293" s="154"/>
      <c r="CY2293" s="154"/>
      <c r="CZ2293" s="154"/>
      <c r="DA2293" s="154"/>
      <c r="DB2293" s="154"/>
      <c r="DC2293" s="154"/>
      <c r="DD2293" s="154"/>
      <c r="DE2293" s="154"/>
      <c r="DF2293" s="154"/>
      <c r="DG2293" s="154"/>
      <c r="DH2293" s="154"/>
      <c r="DI2293" s="154"/>
      <c r="DJ2293" s="154"/>
      <c r="DK2293" s="154"/>
      <c r="DL2293" s="154"/>
      <c r="DM2293" s="154"/>
      <c r="DN2293" s="154"/>
      <c r="DO2293" s="154"/>
      <c r="DP2293" s="154"/>
      <c r="DQ2293" s="154"/>
      <c r="DR2293" s="154"/>
      <c r="DS2293" s="154"/>
      <c r="DT2293" s="154"/>
      <c r="DU2293" s="154"/>
      <c r="DV2293" s="154"/>
      <c r="DW2293" s="154"/>
      <c r="DX2293" s="154"/>
      <c r="DY2293" s="154"/>
      <c r="DZ2293" s="154"/>
      <c r="EA2293" s="154"/>
      <c r="EB2293" s="154"/>
      <c r="EC2293" s="154"/>
      <c r="ED2293" s="154"/>
      <c r="EE2293" s="154"/>
      <c r="EF2293" s="154"/>
      <c r="EG2293" s="154"/>
      <c r="EH2293" s="154"/>
      <c r="EI2293" s="154"/>
      <c r="EJ2293" s="154"/>
      <c r="EK2293" s="154"/>
      <c r="EL2293" s="154"/>
      <c r="EM2293" s="154"/>
      <c r="EN2293" s="154"/>
      <c r="EO2293" s="154"/>
      <c r="EP2293" s="154"/>
      <c r="EQ2293" s="154"/>
      <c r="ER2293" s="154"/>
      <c r="ES2293" s="154"/>
      <c r="ET2293" s="154"/>
      <c r="EU2293" s="154"/>
      <c r="EV2293" s="154"/>
    </row>
    <row r="2294" spans="32:152" ht="12.75">
      <c r="AF2294" s="154"/>
      <c r="AG2294" s="154"/>
      <c r="AH2294" s="154"/>
      <c r="AI2294" s="154"/>
      <c r="AJ2294" s="154"/>
      <c r="AK2294" s="154"/>
      <c r="AL2294" s="154"/>
      <c r="AM2294" s="154"/>
      <c r="AN2294" s="154"/>
      <c r="AO2294" s="154"/>
      <c r="AP2294" s="154"/>
      <c r="AQ2294" s="154"/>
      <c r="AR2294" s="154"/>
      <c r="AS2294" s="154"/>
      <c r="AT2294" s="154"/>
      <c r="AU2294" s="154"/>
      <c r="AV2294" s="154"/>
      <c r="AW2294" s="154"/>
      <c r="AX2294" s="154"/>
      <c r="AY2294" s="154"/>
      <c r="AZ2294" s="154"/>
      <c r="BA2294" s="154"/>
      <c r="BB2294" s="154"/>
      <c r="BC2294" s="154"/>
      <c r="BD2294" s="154"/>
      <c r="BE2294" s="154"/>
      <c r="BF2294" s="154"/>
      <c r="BG2294" s="154"/>
      <c r="BH2294" s="154"/>
      <c r="BI2294" s="154"/>
      <c r="BJ2294" s="154"/>
      <c r="BK2294" s="154"/>
      <c r="BL2294" s="154"/>
      <c r="BM2294" s="154"/>
      <c r="BN2294" s="154"/>
      <c r="BO2294" s="154"/>
      <c r="BP2294" s="154"/>
      <c r="BQ2294" s="154"/>
      <c r="BR2294" s="154"/>
      <c r="BS2294" s="154"/>
      <c r="BT2294" s="154"/>
      <c r="BU2294" s="154"/>
      <c r="BV2294" s="154"/>
      <c r="BW2294" s="154"/>
      <c r="BX2294" s="154"/>
      <c r="BY2294" s="154"/>
      <c r="BZ2294" s="154"/>
      <c r="CA2294" s="154"/>
      <c r="CB2294" s="154"/>
      <c r="CC2294" s="154"/>
      <c r="CD2294" s="154"/>
      <c r="CE2294" s="154"/>
      <c r="CF2294" s="154"/>
      <c r="CG2294" s="154"/>
      <c r="CH2294" s="154"/>
      <c r="CI2294" s="154"/>
      <c r="CJ2294" s="154"/>
      <c r="CK2294" s="154"/>
      <c r="CL2294" s="154"/>
      <c r="CM2294" s="154"/>
      <c r="CN2294" s="154"/>
      <c r="CO2294" s="154"/>
      <c r="CP2294" s="154"/>
      <c r="CQ2294" s="154"/>
      <c r="CR2294" s="154"/>
      <c r="CS2294" s="154"/>
      <c r="CT2294" s="154"/>
      <c r="CU2294" s="154"/>
      <c r="CV2294" s="154"/>
      <c r="CW2294" s="154"/>
      <c r="CX2294" s="154"/>
      <c r="CY2294" s="154"/>
      <c r="CZ2294" s="154"/>
      <c r="DA2294" s="154"/>
      <c r="DB2294" s="154"/>
      <c r="DC2294" s="154"/>
      <c r="DD2294" s="154"/>
      <c r="DE2294" s="154"/>
      <c r="DF2294" s="154"/>
      <c r="DG2294" s="154"/>
      <c r="DH2294" s="154"/>
      <c r="DI2294" s="154"/>
      <c r="DJ2294" s="154"/>
      <c r="DK2294" s="154"/>
      <c r="DL2294" s="154"/>
      <c r="DM2294" s="154"/>
      <c r="DN2294" s="154"/>
      <c r="DO2294" s="154"/>
      <c r="DP2294" s="154"/>
      <c r="DQ2294" s="154"/>
      <c r="DR2294" s="154"/>
      <c r="DS2294" s="154"/>
      <c r="DT2294" s="154"/>
      <c r="DU2294" s="154"/>
      <c r="DV2294" s="154"/>
      <c r="DW2294" s="154"/>
      <c r="DX2294" s="154"/>
      <c r="DY2294" s="154"/>
      <c r="DZ2294" s="154"/>
      <c r="EA2294" s="154"/>
      <c r="EB2294" s="154"/>
      <c r="EC2294" s="154"/>
      <c r="ED2294" s="154"/>
      <c r="EE2294" s="154"/>
      <c r="EF2294" s="154"/>
      <c r="EG2294" s="154"/>
      <c r="EH2294" s="154"/>
      <c r="EI2294" s="154"/>
      <c r="EJ2294" s="154"/>
      <c r="EK2294" s="154"/>
      <c r="EL2294" s="154"/>
      <c r="EM2294" s="154"/>
      <c r="EN2294" s="154"/>
      <c r="EO2294" s="154"/>
      <c r="EP2294" s="154"/>
      <c r="EQ2294" s="154"/>
      <c r="ER2294" s="154"/>
      <c r="ES2294" s="154"/>
      <c r="ET2294" s="154"/>
      <c r="EU2294" s="154"/>
      <c r="EV2294" s="154"/>
    </row>
    <row r="2295" spans="32:152" ht="12.75">
      <c r="AF2295" s="154"/>
      <c r="AG2295" s="154"/>
      <c r="AH2295" s="154"/>
      <c r="AI2295" s="154"/>
      <c r="AJ2295" s="154"/>
      <c r="AK2295" s="154"/>
      <c r="AL2295" s="154"/>
      <c r="AM2295" s="154"/>
      <c r="AN2295" s="154"/>
      <c r="AO2295" s="154"/>
      <c r="AP2295" s="154"/>
      <c r="AQ2295" s="154"/>
      <c r="AR2295" s="154"/>
      <c r="AS2295" s="154"/>
      <c r="AT2295" s="154"/>
      <c r="AU2295" s="154"/>
      <c r="AV2295" s="154"/>
      <c r="AW2295" s="154"/>
      <c r="AX2295" s="154"/>
      <c r="AY2295" s="154"/>
      <c r="AZ2295" s="154"/>
      <c r="BA2295" s="154"/>
      <c r="BB2295" s="154"/>
      <c r="BC2295" s="154"/>
      <c r="BD2295" s="154"/>
      <c r="BE2295" s="154"/>
      <c r="BF2295" s="154"/>
      <c r="BG2295" s="154"/>
      <c r="BH2295" s="154"/>
      <c r="BI2295" s="154"/>
      <c r="BJ2295" s="154"/>
      <c r="BK2295" s="154"/>
      <c r="BL2295" s="154"/>
      <c r="BM2295" s="154"/>
      <c r="BN2295" s="154"/>
      <c r="BO2295" s="154"/>
      <c r="BP2295" s="154"/>
      <c r="BQ2295" s="154"/>
      <c r="BR2295" s="154"/>
      <c r="BS2295" s="154"/>
      <c r="BT2295" s="154"/>
      <c r="BU2295" s="154"/>
      <c r="BV2295" s="154"/>
      <c r="BW2295" s="154"/>
      <c r="BX2295" s="154"/>
      <c r="BY2295" s="154"/>
      <c r="BZ2295" s="154"/>
      <c r="CA2295" s="154"/>
      <c r="CB2295" s="154"/>
      <c r="CC2295" s="154"/>
      <c r="CD2295" s="154"/>
      <c r="CE2295" s="154"/>
      <c r="CF2295" s="154"/>
      <c r="CG2295" s="154"/>
      <c r="CH2295" s="154"/>
      <c r="CI2295" s="154"/>
      <c r="CJ2295" s="154"/>
      <c r="CK2295" s="154"/>
      <c r="CL2295" s="154"/>
      <c r="CM2295" s="154"/>
      <c r="CN2295" s="154"/>
      <c r="CO2295" s="154"/>
      <c r="CP2295" s="154"/>
      <c r="CQ2295" s="154"/>
      <c r="CR2295" s="154"/>
      <c r="CS2295" s="154"/>
      <c r="CT2295" s="154"/>
      <c r="CU2295" s="154"/>
      <c r="CV2295" s="154"/>
      <c r="CW2295" s="154"/>
      <c r="CX2295" s="154"/>
      <c r="CY2295" s="154"/>
      <c r="CZ2295" s="154"/>
      <c r="DA2295" s="154"/>
      <c r="DB2295" s="154"/>
      <c r="DC2295" s="154"/>
      <c r="DD2295" s="154"/>
      <c r="DE2295" s="154"/>
      <c r="DF2295" s="154"/>
      <c r="DG2295" s="154"/>
      <c r="DH2295" s="154"/>
      <c r="DI2295" s="154"/>
      <c r="DJ2295" s="154"/>
      <c r="DK2295" s="154"/>
      <c r="DL2295" s="154"/>
      <c r="DM2295" s="154"/>
      <c r="DN2295" s="154"/>
      <c r="DO2295" s="154"/>
      <c r="DP2295" s="154"/>
      <c r="DQ2295" s="154"/>
      <c r="DR2295" s="154"/>
      <c r="DS2295" s="154"/>
      <c r="DT2295" s="154"/>
      <c r="DU2295" s="154"/>
      <c r="DV2295" s="154"/>
      <c r="DW2295" s="154"/>
      <c r="DX2295" s="154"/>
      <c r="DY2295" s="154"/>
      <c r="DZ2295" s="154"/>
      <c r="EA2295" s="154"/>
      <c r="EB2295" s="154"/>
      <c r="EC2295" s="154"/>
      <c r="ED2295" s="154"/>
      <c r="EE2295" s="154"/>
      <c r="EF2295" s="154"/>
      <c r="EG2295" s="154"/>
      <c r="EH2295" s="154"/>
      <c r="EI2295" s="154"/>
      <c r="EJ2295" s="154"/>
      <c r="EK2295" s="154"/>
      <c r="EL2295" s="154"/>
      <c r="EM2295" s="154"/>
      <c r="EN2295" s="154"/>
      <c r="EO2295" s="154"/>
      <c r="EP2295" s="154"/>
      <c r="EQ2295" s="154"/>
      <c r="ER2295" s="154"/>
      <c r="ES2295" s="154"/>
      <c r="ET2295" s="154"/>
      <c r="EU2295" s="154"/>
      <c r="EV2295" s="154"/>
    </row>
    <row r="2296" spans="32:152" ht="12.75">
      <c r="AF2296" s="154"/>
      <c r="AG2296" s="154"/>
      <c r="AH2296" s="154"/>
      <c r="AI2296" s="154"/>
      <c r="AJ2296" s="154"/>
      <c r="AK2296" s="154"/>
      <c r="AL2296" s="154"/>
      <c r="AM2296" s="154"/>
      <c r="AN2296" s="154"/>
      <c r="AO2296" s="154"/>
      <c r="AP2296" s="154"/>
      <c r="AQ2296" s="154"/>
      <c r="AR2296" s="154"/>
      <c r="AS2296" s="154"/>
      <c r="AT2296" s="154"/>
      <c r="AU2296" s="154"/>
      <c r="AV2296" s="154"/>
      <c r="AW2296" s="154"/>
      <c r="AX2296" s="154"/>
      <c r="AY2296" s="154"/>
      <c r="AZ2296" s="154"/>
      <c r="BA2296" s="154"/>
      <c r="BB2296" s="154"/>
      <c r="BC2296" s="154"/>
      <c r="BD2296" s="154"/>
      <c r="BE2296" s="154"/>
      <c r="BF2296" s="154"/>
      <c r="BG2296" s="154"/>
      <c r="BH2296" s="154"/>
      <c r="BI2296" s="154"/>
      <c r="BJ2296" s="154"/>
      <c r="BK2296" s="154"/>
      <c r="BL2296" s="154"/>
      <c r="BM2296" s="154"/>
      <c r="BN2296" s="154"/>
      <c r="BO2296" s="154"/>
      <c r="BP2296" s="154"/>
      <c r="BQ2296" s="154"/>
      <c r="BR2296" s="154"/>
      <c r="BS2296" s="154"/>
      <c r="BT2296" s="154"/>
      <c r="BU2296" s="154"/>
      <c r="BV2296" s="154"/>
      <c r="BW2296" s="154"/>
      <c r="BX2296" s="154"/>
      <c r="BY2296" s="154"/>
      <c r="BZ2296" s="154"/>
      <c r="CA2296" s="154"/>
      <c r="CB2296" s="154"/>
      <c r="CC2296" s="154"/>
      <c r="CD2296" s="154"/>
      <c r="CE2296" s="154"/>
      <c r="CF2296" s="154"/>
      <c r="CG2296" s="154"/>
      <c r="CH2296" s="154"/>
      <c r="CI2296" s="154"/>
      <c r="CJ2296" s="154"/>
      <c r="CK2296" s="154"/>
      <c r="CL2296" s="154"/>
      <c r="CM2296" s="154"/>
      <c r="CN2296" s="154"/>
      <c r="CO2296" s="154"/>
      <c r="CP2296" s="154"/>
      <c r="CQ2296" s="154"/>
      <c r="CR2296" s="154"/>
      <c r="CS2296" s="154"/>
      <c r="CT2296" s="154"/>
      <c r="CU2296" s="154"/>
      <c r="CV2296" s="154"/>
      <c r="CW2296" s="154"/>
      <c r="CX2296" s="154"/>
      <c r="CY2296" s="154"/>
      <c r="CZ2296" s="154"/>
      <c r="DA2296" s="154"/>
      <c r="DB2296" s="154"/>
      <c r="DC2296" s="154"/>
      <c r="DD2296" s="154"/>
      <c r="DE2296" s="154"/>
      <c r="DF2296" s="154"/>
      <c r="DG2296" s="154"/>
      <c r="DH2296" s="154"/>
      <c r="DI2296" s="154"/>
      <c r="DJ2296" s="154"/>
      <c r="DK2296" s="154"/>
      <c r="DL2296" s="154"/>
      <c r="DM2296" s="154"/>
      <c r="DN2296" s="154"/>
      <c r="DO2296" s="154"/>
      <c r="DP2296" s="154"/>
      <c r="DQ2296" s="154"/>
      <c r="DR2296" s="154"/>
      <c r="DS2296" s="154"/>
      <c r="DT2296" s="154"/>
      <c r="DU2296" s="154"/>
      <c r="DV2296" s="154"/>
      <c r="DW2296" s="154"/>
      <c r="DX2296" s="154"/>
      <c r="DY2296" s="154"/>
      <c r="DZ2296" s="154"/>
      <c r="EA2296" s="154"/>
      <c r="EB2296" s="154"/>
      <c r="EC2296" s="154"/>
      <c r="ED2296" s="154"/>
      <c r="EE2296" s="154"/>
      <c r="EF2296" s="154"/>
      <c r="EG2296" s="154"/>
      <c r="EH2296" s="154"/>
      <c r="EI2296" s="154"/>
      <c r="EJ2296" s="154"/>
      <c r="EK2296" s="154"/>
      <c r="EL2296" s="154"/>
      <c r="EM2296" s="154"/>
      <c r="EN2296" s="154"/>
      <c r="EO2296" s="154"/>
      <c r="EP2296" s="154"/>
      <c r="EQ2296" s="154"/>
      <c r="ER2296" s="154"/>
      <c r="ES2296" s="154"/>
      <c r="ET2296" s="154"/>
      <c r="EU2296" s="154"/>
      <c r="EV2296" s="154"/>
    </row>
    <row r="2297" spans="32:152" ht="12.75">
      <c r="AF2297" s="154"/>
      <c r="AG2297" s="154"/>
      <c r="AH2297" s="154"/>
      <c r="AI2297" s="154"/>
      <c r="AJ2297" s="154"/>
      <c r="AK2297" s="154"/>
      <c r="AL2297" s="154"/>
      <c r="AM2297" s="154"/>
      <c r="AN2297" s="154"/>
      <c r="AO2297" s="154"/>
      <c r="AP2297" s="154"/>
      <c r="AQ2297" s="154"/>
      <c r="AR2297" s="154"/>
      <c r="AS2297" s="154"/>
      <c r="AT2297" s="154"/>
      <c r="AU2297" s="154"/>
      <c r="AV2297" s="154"/>
      <c r="AW2297" s="154"/>
      <c r="AX2297" s="154"/>
      <c r="AY2297" s="154"/>
      <c r="AZ2297" s="154"/>
      <c r="BA2297" s="154"/>
      <c r="BB2297" s="154"/>
      <c r="BC2297" s="154"/>
      <c r="BD2297" s="154"/>
      <c r="BE2297" s="154"/>
      <c r="BF2297" s="154"/>
      <c r="BG2297" s="154"/>
      <c r="BH2297" s="154"/>
      <c r="BI2297" s="154"/>
      <c r="BJ2297" s="154"/>
      <c r="BK2297" s="154"/>
      <c r="BL2297" s="154"/>
      <c r="BM2297" s="154"/>
      <c r="BN2297" s="154"/>
      <c r="BO2297" s="154"/>
      <c r="BP2297" s="154"/>
      <c r="BQ2297" s="154"/>
      <c r="BR2297" s="154"/>
      <c r="BS2297" s="154"/>
      <c r="BT2297" s="154"/>
      <c r="BU2297" s="154"/>
      <c r="BV2297" s="154"/>
      <c r="BW2297" s="154"/>
      <c r="BX2297" s="154"/>
      <c r="BY2297" s="154"/>
      <c r="BZ2297" s="154"/>
      <c r="CA2297" s="154"/>
      <c r="CB2297" s="154"/>
      <c r="CC2297" s="154"/>
      <c r="CD2297" s="154"/>
      <c r="CE2297" s="154"/>
      <c r="CF2297" s="154"/>
      <c r="CG2297" s="154"/>
      <c r="CH2297" s="154"/>
      <c r="CI2297" s="154"/>
      <c r="CJ2297" s="154"/>
      <c r="CK2297" s="154"/>
      <c r="CL2297" s="154"/>
      <c r="CM2297" s="154"/>
      <c r="CN2297" s="154"/>
      <c r="CO2297" s="154"/>
      <c r="CP2297" s="154"/>
      <c r="CQ2297" s="154"/>
      <c r="CR2297" s="154"/>
      <c r="CS2297" s="154"/>
      <c r="CT2297" s="154"/>
      <c r="CU2297" s="154"/>
      <c r="CV2297" s="154"/>
      <c r="CW2297" s="154"/>
      <c r="CX2297" s="154"/>
      <c r="CY2297" s="154"/>
      <c r="CZ2297" s="154"/>
      <c r="DA2297" s="154"/>
      <c r="DB2297" s="154"/>
      <c r="DC2297" s="154"/>
      <c r="DD2297" s="154"/>
      <c r="DE2297" s="154"/>
      <c r="DF2297" s="154"/>
      <c r="DG2297" s="154"/>
      <c r="DH2297" s="154"/>
      <c r="DI2297" s="154"/>
      <c r="DJ2297" s="154"/>
      <c r="DK2297" s="154"/>
      <c r="DL2297" s="154"/>
      <c r="DM2297" s="154"/>
      <c r="DN2297" s="154"/>
      <c r="DO2297" s="154"/>
      <c r="DP2297" s="154"/>
      <c r="DQ2297" s="154"/>
      <c r="DR2297" s="154"/>
      <c r="DS2297" s="154"/>
      <c r="DT2297" s="154"/>
      <c r="DU2297" s="154"/>
      <c r="DV2297" s="154"/>
      <c r="DW2297" s="154"/>
      <c r="DX2297" s="154"/>
      <c r="DY2297" s="154"/>
      <c r="DZ2297" s="154"/>
      <c r="EA2297" s="154"/>
      <c r="EB2297" s="154"/>
      <c r="EC2297" s="154"/>
      <c r="ED2297" s="154"/>
      <c r="EE2297" s="154"/>
      <c r="EF2297" s="154"/>
      <c r="EG2297" s="154"/>
      <c r="EH2297" s="154"/>
      <c r="EI2297" s="154"/>
      <c r="EJ2297" s="154"/>
      <c r="EK2297" s="154"/>
      <c r="EL2297" s="154"/>
      <c r="EM2297" s="154"/>
      <c r="EN2297" s="154"/>
      <c r="EO2297" s="154"/>
      <c r="EP2297" s="154"/>
      <c r="EQ2297" s="154"/>
      <c r="ER2297" s="154"/>
      <c r="ES2297" s="154"/>
      <c r="ET2297" s="154"/>
      <c r="EU2297" s="154"/>
      <c r="EV2297" s="154"/>
    </row>
    <row r="2298" spans="32:152" ht="12.75">
      <c r="AF2298" s="154"/>
      <c r="AG2298" s="154"/>
      <c r="AH2298" s="154"/>
      <c r="AI2298" s="154"/>
      <c r="AJ2298" s="154"/>
      <c r="AK2298" s="154"/>
      <c r="AL2298" s="154"/>
      <c r="AM2298" s="154"/>
      <c r="AN2298" s="154"/>
      <c r="AO2298" s="154"/>
      <c r="AP2298" s="154"/>
      <c r="AQ2298" s="154"/>
      <c r="AR2298" s="154"/>
      <c r="AS2298" s="154"/>
      <c r="AT2298" s="154"/>
      <c r="AU2298" s="154"/>
      <c r="AV2298" s="154"/>
      <c r="AW2298" s="154"/>
      <c r="AX2298" s="154"/>
      <c r="AY2298" s="154"/>
      <c r="AZ2298" s="154"/>
      <c r="BA2298" s="154"/>
      <c r="BB2298" s="154"/>
      <c r="BC2298" s="154"/>
      <c r="BD2298" s="154"/>
      <c r="BE2298" s="154"/>
      <c r="BF2298" s="154"/>
      <c r="BG2298" s="154"/>
      <c r="BH2298" s="154"/>
      <c r="BI2298" s="154"/>
      <c r="BJ2298" s="154"/>
      <c r="BK2298" s="154"/>
      <c r="BL2298" s="154"/>
      <c r="BM2298" s="154"/>
      <c r="BN2298" s="154"/>
      <c r="BO2298" s="154"/>
      <c r="BP2298" s="154"/>
      <c r="BQ2298" s="154"/>
      <c r="BR2298" s="154"/>
      <c r="BS2298" s="154"/>
      <c r="BT2298" s="154"/>
      <c r="BU2298" s="154"/>
      <c r="BV2298" s="154"/>
      <c r="BW2298" s="154"/>
      <c r="BX2298" s="154"/>
      <c r="BY2298" s="154"/>
      <c r="BZ2298" s="154"/>
      <c r="CA2298" s="154"/>
      <c r="CB2298" s="154"/>
      <c r="CC2298" s="154"/>
      <c r="CD2298" s="154"/>
      <c r="CE2298" s="154"/>
      <c r="CF2298" s="154"/>
      <c r="CG2298" s="154"/>
      <c r="CH2298" s="154"/>
      <c r="CI2298" s="154"/>
      <c r="CJ2298" s="154"/>
      <c r="CK2298" s="154"/>
      <c r="CL2298" s="154"/>
      <c r="CM2298" s="154"/>
      <c r="CN2298" s="154"/>
      <c r="CO2298" s="154"/>
      <c r="CP2298" s="154"/>
      <c r="CQ2298" s="154"/>
      <c r="CR2298" s="154"/>
      <c r="CS2298" s="154"/>
      <c r="CT2298" s="154"/>
      <c r="CU2298" s="154"/>
      <c r="CV2298" s="154"/>
      <c r="CW2298" s="154"/>
      <c r="CX2298" s="154"/>
      <c r="CY2298" s="154"/>
      <c r="CZ2298" s="154"/>
      <c r="DA2298" s="154"/>
      <c r="DB2298" s="154"/>
      <c r="DC2298" s="154"/>
      <c r="DD2298" s="154"/>
      <c r="DE2298" s="154"/>
      <c r="DF2298" s="154"/>
      <c r="DG2298" s="154"/>
      <c r="DH2298" s="154"/>
      <c r="DI2298" s="154"/>
      <c r="DJ2298" s="154"/>
      <c r="DK2298" s="154"/>
      <c r="DL2298" s="154"/>
      <c r="DM2298" s="154"/>
      <c r="DN2298" s="154"/>
      <c r="DO2298" s="154"/>
      <c r="DP2298" s="154"/>
      <c r="DQ2298" s="154"/>
      <c r="DR2298" s="154"/>
      <c r="DS2298" s="154"/>
      <c r="DT2298" s="154"/>
      <c r="DU2298" s="154"/>
      <c r="DV2298" s="154"/>
      <c r="DW2298" s="154"/>
      <c r="DX2298" s="154"/>
      <c r="DY2298" s="154"/>
      <c r="DZ2298" s="154"/>
      <c r="EA2298" s="154"/>
      <c r="EB2298" s="154"/>
      <c r="EC2298" s="154"/>
      <c r="ED2298" s="154"/>
      <c r="EE2298" s="154"/>
      <c r="EF2298" s="154"/>
      <c r="EG2298" s="154"/>
      <c r="EH2298" s="154"/>
      <c r="EI2298" s="154"/>
      <c r="EJ2298" s="154"/>
      <c r="EK2298" s="154"/>
      <c r="EL2298" s="154"/>
      <c r="EM2298" s="154"/>
      <c r="EN2298" s="154"/>
      <c r="EO2298" s="154"/>
      <c r="EP2298" s="154"/>
      <c r="EQ2298" s="154"/>
      <c r="ER2298" s="154"/>
      <c r="ES2298" s="154"/>
      <c r="ET2298" s="154"/>
      <c r="EU2298" s="154"/>
      <c r="EV2298" s="154"/>
    </row>
    <row r="2299" spans="32:152" ht="12.75">
      <c r="AF2299" s="154"/>
      <c r="AG2299" s="154"/>
      <c r="AH2299" s="154"/>
      <c r="AI2299" s="154"/>
      <c r="AJ2299" s="154"/>
      <c r="AK2299" s="154"/>
      <c r="AL2299" s="154"/>
      <c r="AM2299" s="154"/>
      <c r="AN2299" s="154"/>
      <c r="AO2299" s="154"/>
      <c r="AP2299" s="154"/>
      <c r="AQ2299" s="154"/>
      <c r="AR2299" s="154"/>
      <c r="AS2299" s="154"/>
      <c r="AT2299" s="154"/>
      <c r="AU2299" s="154"/>
      <c r="AV2299" s="154"/>
      <c r="AW2299" s="154"/>
      <c r="AX2299" s="154"/>
      <c r="AY2299" s="154"/>
      <c r="AZ2299" s="154"/>
      <c r="BA2299" s="154"/>
      <c r="BB2299" s="154"/>
      <c r="BC2299" s="154"/>
      <c r="BD2299" s="154"/>
      <c r="BE2299" s="154"/>
      <c r="BF2299" s="154"/>
      <c r="BG2299" s="154"/>
      <c r="BH2299" s="154"/>
      <c r="BI2299" s="154"/>
      <c r="BJ2299" s="154"/>
      <c r="BK2299" s="154"/>
      <c r="BL2299" s="154"/>
      <c r="BM2299" s="154"/>
      <c r="BN2299" s="154"/>
      <c r="BO2299" s="154"/>
      <c r="BP2299" s="154"/>
      <c r="BQ2299" s="154"/>
      <c r="BR2299" s="154"/>
      <c r="BS2299" s="154"/>
      <c r="BT2299" s="154"/>
      <c r="BU2299" s="154"/>
      <c r="BV2299" s="154"/>
      <c r="BW2299" s="154"/>
      <c r="BX2299" s="154"/>
      <c r="BY2299" s="154"/>
      <c r="BZ2299" s="154"/>
      <c r="CA2299" s="154"/>
      <c r="CB2299" s="154"/>
      <c r="CC2299" s="154"/>
      <c r="CD2299" s="154"/>
      <c r="CE2299" s="154"/>
      <c r="CF2299" s="154"/>
      <c r="CG2299" s="154"/>
      <c r="CH2299" s="154"/>
      <c r="CI2299" s="154"/>
      <c r="CJ2299" s="154"/>
      <c r="CK2299" s="154"/>
      <c r="CL2299" s="154"/>
      <c r="CM2299" s="154"/>
      <c r="CN2299" s="154"/>
      <c r="CO2299" s="154"/>
      <c r="CP2299" s="154"/>
      <c r="CQ2299" s="154"/>
      <c r="CR2299" s="154"/>
      <c r="CS2299" s="154"/>
      <c r="CT2299" s="154"/>
      <c r="CU2299" s="154"/>
      <c r="CV2299" s="154"/>
      <c r="CW2299" s="154"/>
      <c r="CX2299" s="154"/>
      <c r="CY2299" s="154"/>
      <c r="CZ2299" s="154"/>
      <c r="DA2299" s="154"/>
      <c r="DB2299" s="154"/>
      <c r="DC2299" s="154"/>
      <c r="DD2299" s="154"/>
      <c r="DE2299" s="154"/>
      <c r="DF2299" s="154"/>
      <c r="DG2299" s="154"/>
      <c r="DH2299" s="154"/>
      <c r="DI2299" s="154"/>
      <c r="DJ2299" s="154"/>
      <c r="DK2299" s="154"/>
      <c r="DL2299" s="154"/>
      <c r="DM2299" s="154"/>
      <c r="DN2299" s="154"/>
      <c r="DO2299" s="154"/>
      <c r="DP2299" s="154"/>
      <c r="DQ2299" s="154"/>
      <c r="DR2299" s="154"/>
      <c r="DS2299" s="154"/>
      <c r="DT2299" s="154"/>
      <c r="DU2299" s="154"/>
      <c r="DV2299" s="154"/>
      <c r="DW2299" s="154"/>
      <c r="DX2299" s="154"/>
      <c r="DY2299" s="154"/>
      <c r="DZ2299" s="154"/>
      <c r="EA2299" s="154"/>
      <c r="EB2299" s="154"/>
      <c r="EC2299" s="154"/>
      <c r="ED2299" s="154"/>
      <c r="EE2299" s="154"/>
      <c r="EF2299" s="154"/>
      <c r="EG2299" s="154"/>
      <c r="EH2299" s="154"/>
      <c r="EI2299" s="154"/>
      <c r="EJ2299" s="154"/>
      <c r="EK2299" s="154"/>
      <c r="EL2299" s="154"/>
      <c r="EM2299" s="154"/>
      <c r="EN2299" s="154"/>
      <c r="EO2299" s="154"/>
      <c r="EP2299" s="154"/>
      <c r="EQ2299" s="154"/>
      <c r="ER2299" s="154"/>
      <c r="ES2299" s="154"/>
      <c r="ET2299" s="154"/>
      <c r="EU2299" s="154"/>
      <c r="EV2299" s="154"/>
    </row>
    <row r="2300" spans="32:152" ht="12.75">
      <c r="AF2300" s="154"/>
      <c r="AG2300" s="154"/>
      <c r="AH2300" s="154"/>
      <c r="AI2300" s="154"/>
      <c r="AJ2300" s="154"/>
      <c r="AK2300" s="154"/>
      <c r="AL2300" s="154"/>
      <c r="AM2300" s="154"/>
      <c r="AN2300" s="154"/>
      <c r="AO2300" s="154"/>
      <c r="AP2300" s="154"/>
      <c r="AQ2300" s="154"/>
      <c r="AR2300" s="154"/>
      <c r="AS2300" s="154"/>
      <c r="AT2300" s="154"/>
      <c r="AU2300" s="154"/>
      <c r="AV2300" s="154"/>
      <c r="AW2300" s="154"/>
      <c r="AX2300" s="154"/>
      <c r="AY2300" s="154"/>
      <c r="AZ2300" s="154"/>
      <c r="BA2300" s="154"/>
      <c r="BB2300" s="154"/>
      <c r="BC2300" s="154"/>
      <c r="BD2300" s="154"/>
      <c r="BE2300" s="154"/>
      <c r="BF2300" s="154"/>
      <c r="BG2300" s="154"/>
      <c r="BH2300" s="154"/>
      <c r="BI2300" s="154"/>
      <c r="BJ2300" s="154"/>
      <c r="BK2300" s="154"/>
      <c r="BL2300" s="154"/>
      <c r="BM2300" s="154"/>
      <c r="BN2300" s="154"/>
      <c r="BO2300" s="154"/>
      <c r="BP2300" s="154"/>
      <c r="BQ2300" s="154"/>
      <c r="BR2300" s="154"/>
      <c r="BS2300" s="154"/>
      <c r="BT2300" s="154"/>
      <c r="BU2300" s="154"/>
      <c r="BV2300" s="154"/>
      <c r="BW2300" s="154"/>
      <c r="BX2300" s="154"/>
      <c r="BY2300" s="154"/>
      <c r="BZ2300" s="154"/>
      <c r="CA2300" s="154"/>
      <c r="CB2300" s="154"/>
      <c r="CC2300" s="154"/>
      <c r="CD2300" s="154"/>
      <c r="CE2300" s="154"/>
      <c r="CF2300" s="154"/>
      <c r="CG2300" s="154"/>
      <c r="CH2300" s="154"/>
      <c r="CI2300" s="154"/>
      <c r="CJ2300" s="154"/>
      <c r="CK2300" s="154"/>
      <c r="CL2300" s="154"/>
      <c r="CM2300" s="154"/>
      <c r="CN2300" s="154"/>
      <c r="CO2300" s="154"/>
      <c r="CP2300" s="154"/>
      <c r="CQ2300" s="154"/>
      <c r="CR2300" s="154"/>
      <c r="CS2300" s="154"/>
      <c r="CT2300" s="154"/>
      <c r="CU2300" s="154"/>
      <c r="CV2300" s="154"/>
      <c r="CW2300" s="154"/>
      <c r="CX2300" s="154"/>
      <c r="CY2300" s="154"/>
      <c r="CZ2300" s="154"/>
      <c r="DA2300" s="154"/>
      <c r="DB2300" s="154"/>
      <c r="DC2300" s="154"/>
      <c r="DD2300" s="154"/>
      <c r="DE2300" s="154"/>
      <c r="DF2300" s="154"/>
      <c r="DG2300" s="154"/>
      <c r="DH2300" s="154"/>
      <c r="DI2300" s="154"/>
      <c r="DJ2300" s="154"/>
      <c r="DK2300" s="154"/>
      <c r="DL2300" s="154"/>
      <c r="DM2300" s="154"/>
      <c r="DN2300" s="154"/>
      <c r="DO2300" s="154"/>
      <c r="DP2300" s="154"/>
      <c r="DQ2300" s="154"/>
      <c r="DR2300" s="154"/>
      <c r="DS2300" s="154"/>
      <c r="DT2300" s="154"/>
      <c r="DU2300" s="154"/>
      <c r="DV2300" s="154"/>
      <c r="DW2300" s="154"/>
      <c r="DX2300" s="154"/>
      <c r="DY2300" s="154"/>
      <c r="DZ2300" s="154"/>
      <c r="EA2300" s="154"/>
      <c r="EB2300" s="154"/>
      <c r="EC2300" s="154"/>
      <c r="ED2300" s="154"/>
      <c r="EE2300" s="154"/>
      <c r="EF2300" s="154"/>
      <c r="EG2300" s="154"/>
      <c r="EH2300" s="154"/>
      <c r="EI2300" s="154"/>
      <c r="EJ2300" s="154"/>
      <c r="EK2300" s="154"/>
      <c r="EL2300" s="154"/>
      <c r="EM2300" s="154"/>
      <c r="EN2300" s="154"/>
      <c r="EO2300" s="154"/>
      <c r="EP2300" s="154"/>
      <c r="EQ2300" s="154"/>
      <c r="ER2300" s="154"/>
      <c r="ES2300" s="154"/>
      <c r="ET2300" s="154"/>
      <c r="EU2300" s="154"/>
      <c r="EV2300" s="154"/>
    </row>
    <row r="2301" spans="32:152" ht="12.75">
      <c r="AF2301" s="154"/>
      <c r="AG2301" s="154"/>
      <c r="AH2301" s="154"/>
      <c r="AI2301" s="154"/>
      <c r="AJ2301" s="154"/>
      <c r="AK2301" s="154"/>
      <c r="AL2301" s="154"/>
      <c r="AM2301" s="154"/>
      <c r="AN2301" s="154"/>
      <c r="AO2301" s="154"/>
      <c r="AP2301" s="154"/>
      <c r="AQ2301" s="154"/>
      <c r="AR2301" s="154"/>
      <c r="AS2301" s="154"/>
      <c r="AT2301" s="154"/>
      <c r="AU2301" s="154"/>
      <c r="AV2301" s="154"/>
      <c r="AW2301" s="154"/>
      <c r="AX2301" s="154"/>
      <c r="AY2301" s="154"/>
      <c r="AZ2301" s="154"/>
      <c r="BA2301" s="154"/>
      <c r="BB2301" s="154"/>
      <c r="BC2301" s="154"/>
      <c r="BD2301" s="154"/>
      <c r="BE2301" s="154"/>
      <c r="BF2301" s="154"/>
      <c r="BG2301" s="154"/>
      <c r="BH2301" s="154"/>
      <c r="BI2301" s="154"/>
      <c r="BJ2301" s="154"/>
      <c r="BK2301" s="154"/>
      <c r="BL2301" s="154"/>
      <c r="BM2301" s="154"/>
      <c r="BN2301" s="154"/>
      <c r="BO2301" s="154"/>
      <c r="BP2301" s="154"/>
      <c r="BQ2301" s="154"/>
      <c r="BR2301" s="154"/>
      <c r="BS2301" s="154"/>
      <c r="BT2301" s="154"/>
      <c r="BU2301" s="154"/>
      <c r="BV2301" s="154"/>
      <c r="BW2301" s="154"/>
      <c r="BX2301" s="154"/>
      <c r="BY2301" s="154"/>
      <c r="BZ2301" s="154"/>
      <c r="CA2301" s="154"/>
      <c r="CB2301" s="154"/>
      <c r="CC2301" s="154"/>
      <c r="CD2301" s="154"/>
      <c r="CE2301" s="154"/>
      <c r="CF2301" s="154"/>
      <c r="CG2301" s="154"/>
      <c r="CH2301" s="154"/>
      <c r="CI2301" s="154"/>
      <c r="CJ2301" s="154"/>
      <c r="CK2301" s="154"/>
      <c r="CL2301" s="154"/>
      <c r="CM2301" s="154"/>
      <c r="CN2301" s="154"/>
      <c r="CO2301" s="154"/>
      <c r="CP2301" s="154"/>
      <c r="CQ2301" s="154"/>
      <c r="CR2301" s="154"/>
      <c r="CS2301" s="154"/>
      <c r="CT2301" s="154"/>
      <c r="CU2301" s="154"/>
      <c r="CV2301" s="154"/>
      <c r="CW2301" s="154"/>
      <c r="CX2301" s="154"/>
      <c r="CY2301" s="154"/>
      <c r="CZ2301" s="154"/>
      <c r="DA2301" s="154"/>
      <c r="DB2301" s="154"/>
      <c r="DC2301" s="154"/>
      <c r="DD2301" s="154"/>
      <c r="DE2301" s="154"/>
      <c r="DF2301" s="154"/>
      <c r="DG2301" s="154"/>
      <c r="DH2301" s="154"/>
      <c r="DI2301" s="154"/>
      <c r="DJ2301" s="154"/>
      <c r="DK2301" s="154"/>
      <c r="DL2301" s="154"/>
      <c r="DM2301" s="154"/>
      <c r="DN2301" s="154"/>
      <c r="DO2301" s="154"/>
      <c r="DP2301" s="154"/>
      <c r="DQ2301" s="154"/>
      <c r="DR2301" s="154"/>
      <c r="DS2301" s="154"/>
      <c r="DT2301" s="154"/>
      <c r="DU2301" s="154"/>
      <c r="DV2301" s="154"/>
      <c r="DW2301" s="154"/>
      <c r="DX2301" s="154"/>
      <c r="DY2301" s="154"/>
      <c r="DZ2301" s="154"/>
      <c r="EA2301" s="154"/>
      <c r="EB2301" s="154"/>
      <c r="EC2301" s="154"/>
      <c r="ED2301" s="154"/>
      <c r="EE2301" s="154"/>
      <c r="EF2301" s="154"/>
      <c r="EG2301" s="154"/>
      <c r="EH2301" s="154"/>
      <c r="EI2301" s="154"/>
      <c r="EJ2301" s="154"/>
      <c r="EK2301" s="154"/>
      <c r="EL2301" s="154"/>
      <c r="EM2301" s="154"/>
      <c r="EN2301" s="154"/>
      <c r="EO2301" s="154"/>
      <c r="EP2301" s="154"/>
      <c r="EQ2301" s="154"/>
      <c r="ER2301" s="154"/>
      <c r="ES2301" s="154"/>
      <c r="ET2301" s="154"/>
      <c r="EU2301" s="154"/>
      <c r="EV2301" s="154"/>
    </row>
    <row r="2302" spans="32:152" ht="12.75">
      <c r="AF2302" s="154"/>
      <c r="AG2302" s="154"/>
      <c r="AH2302" s="154"/>
      <c r="AI2302" s="154"/>
      <c r="AJ2302" s="154"/>
      <c r="AK2302" s="154"/>
      <c r="AL2302" s="154"/>
      <c r="AM2302" s="154"/>
      <c r="AN2302" s="154"/>
      <c r="AO2302" s="154"/>
      <c r="AP2302" s="154"/>
      <c r="AQ2302" s="154"/>
      <c r="AR2302" s="154"/>
      <c r="AS2302" s="154"/>
      <c r="AT2302" s="154"/>
      <c r="AU2302" s="154"/>
      <c r="AV2302" s="154"/>
      <c r="AW2302" s="154"/>
      <c r="AX2302" s="154"/>
      <c r="AY2302" s="154"/>
      <c r="AZ2302" s="154"/>
      <c r="BA2302" s="154"/>
      <c r="BB2302" s="154"/>
      <c r="BC2302" s="154"/>
      <c r="BD2302" s="154"/>
      <c r="BE2302" s="154"/>
      <c r="BF2302" s="154"/>
      <c r="BG2302" s="154"/>
      <c r="BH2302" s="154"/>
      <c r="BI2302" s="154"/>
      <c r="BJ2302" s="154"/>
      <c r="BK2302" s="154"/>
      <c r="BL2302" s="154"/>
      <c r="BM2302" s="154"/>
      <c r="BN2302" s="154"/>
      <c r="BO2302" s="154"/>
      <c r="BP2302" s="154"/>
      <c r="BQ2302" s="154"/>
      <c r="BR2302" s="154"/>
      <c r="BS2302" s="154"/>
      <c r="BT2302" s="154"/>
      <c r="BU2302" s="154"/>
      <c r="BV2302" s="154"/>
      <c r="BW2302" s="154"/>
      <c r="BX2302" s="154"/>
      <c r="BY2302" s="154"/>
      <c r="BZ2302" s="154"/>
      <c r="CA2302" s="154"/>
      <c r="CB2302" s="154"/>
      <c r="CC2302" s="154"/>
      <c r="CD2302" s="154"/>
      <c r="CE2302" s="154"/>
      <c r="CF2302" s="154"/>
      <c r="CG2302" s="154"/>
      <c r="CH2302" s="154"/>
      <c r="CI2302" s="154"/>
      <c r="CJ2302" s="154"/>
      <c r="CK2302" s="154"/>
      <c r="CL2302" s="154"/>
      <c r="CM2302" s="154"/>
      <c r="CN2302" s="154"/>
      <c r="CO2302" s="154"/>
      <c r="CP2302" s="154"/>
      <c r="CQ2302" s="154"/>
      <c r="CR2302" s="154"/>
      <c r="CS2302" s="154"/>
      <c r="CT2302" s="154"/>
      <c r="CU2302" s="154"/>
      <c r="CV2302" s="154"/>
      <c r="CW2302" s="154"/>
      <c r="CX2302" s="154"/>
      <c r="CY2302" s="154"/>
      <c r="CZ2302" s="154"/>
      <c r="DA2302" s="154"/>
      <c r="DB2302" s="154"/>
      <c r="DC2302" s="154"/>
      <c r="DD2302" s="154"/>
      <c r="DE2302" s="154"/>
      <c r="DF2302" s="154"/>
      <c r="DG2302" s="154"/>
      <c r="DH2302" s="154"/>
      <c r="DI2302" s="154"/>
      <c r="DJ2302" s="154"/>
      <c r="DK2302" s="154"/>
      <c r="DL2302" s="154"/>
      <c r="DM2302" s="154"/>
      <c r="DN2302" s="154"/>
      <c r="DO2302" s="154"/>
      <c r="DP2302" s="154"/>
      <c r="DQ2302" s="154"/>
      <c r="DR2302" s="154"/>
      <c r="DS2302" s="154"/>
      <c r="DT2302" s="154"/>
      <c r="DU2302" s="154"/>
      <c r="DV2302" s="154"/>
      <c r="DW2302" s="154"/>
      <c r="DX2302" s="154"/>
      <c r="DY2302" s="154"/>
      <c r="DZ2302" s="154"/>
      <c r="EA2302" s="154"/>
      <c r="EB2302" s="154"/>
      <c r="EC2302" s="154"/>
      <c r="ED2302" s="154"/>
      <c r="EE2302" s="154"/>
      <c r="EF2302" s="154"/>
      <c r="EG2302" s="154"/>
      <c r="EH2302" s="154"/>
      <c r="EI2302" s="154"/>
      <c r="EJ2302" s="154"/>
      <c r="EK2302" s="154"/>
      <c r="EL2302" s="154"/>
      <c r="EM2302" s="154"/>
      <c r="EN2302" s="154"/>
      <c r="EO2302" s="154"/>
      <c r="EP2302" s="154"/>
      <c r="EQ2302" s="154"/>
      <c r="ER2302" s="154"/>
      <c r="ES2302" s="154"/>
      <c r="ET2302" s="154"/>
      <c r="EU2302" s="154"/>
      <c r="EV2302" s="154"/>
    </row>
    <row r="2303" spans="32:152" ht="12.75">
      <c r="AF2303" s="154"/>
      <c r="AG2303" s="154"/>
      <c r="AH2303" s="154"/>
      <c r="AI2303" s="154"/>
      <c r="AJ2303" s="154"/>
      <c r="AK2303" s="154"/>
      <c r="AL2303" s="154"/>
      <c r="AM2303" s="154"/>
      <c r="AN2303" s="154"/>
      <c r="AO2303" s="154"/>
      <c r="AP2303" s="154"/>
      <c r="AQ2303" s="154"/>
      <c r="AR2303" s="154"/>
      <c r="AS2303" s="154"/>
      <c r="AT2303" s="154"/>
      <c r="AU2303" s="154"/>
      <c r="AV2303" s="154"/>
      <c r="AW2303" s="154"/>
      <c r="AX2303" s="154"/>
      <c r="AY2303" s="154"/>
      <c r="AZ2303" s="154"/>
      <c r="BA2303" s="154"/>
      <c r="BB2303" s="154"/>
      <c r="BC2303" s="154"/>
      <c r="BD2303" s="154"/>
      <c r="BE2303" s="154"/>
      <c r="BF2303" s="154"/>
      <c r="BG2303" s="154"/>
      <c r="BH2303" s="154"/>
      <c r="BI2303" s="154"/>
      <c r="BJ2303" s="154"/>
      <c r="BK2303" s="154"/>
      <c r="BL2303" s="154"/>
      <c r="BM2303" s="154"/>
      <c r="BN2303" s="154"/>
      <c r="BO2303" s="154"/>
      <c r="BP2303" s="154"/>
      <c r="BQ2303" s="154"/>
      <c r="BR2303" s="154"/>
      <c r="BS2303" s="154"/>
      <c r="BT2303" s="154"/>
      <c r="BU2303" s="154"/>
      <c r="BV2303" s="154"/>
      <c r="BW2303" s="154"/>
      <c r="BX2303" s="154"/>
      <c r="BY2303" s="154"/>
      <c r="BZ2303" s="154"/>
      <c r="CA2303" s="154"/>
      <c r="CB2303" s="154"/>
      <c r="CC2303" s="154"/>
      <c r="CD2303" s="154"/>
      <c r="CE2303" s="154"/>
      <c r="CF2303" s="154"/>
      <c r="CG2303" s="154"/>
      <c r="CH2303" s="154"/>
      <c r="CI2303" s="154"/>
      <c r="CJ2303" s="154"/>
      <c r="CK2303" s="154"/>
      <c r="CL2303" s="154"/>
      <c r="CM2303" s="154"/>
      <c r="CN2303" s="154"/>
      <c r="CO2303" s="154"/>
      <c r="CP2303" s="154"/>
      <c r="CQ2303" s="154"/>
      <c r="CR2303" s="154"/>
      <c r="CS2303" s="154"/>
      <c r="CT2303" s="154"/>
      <c r="CU2303" s="154"/>
      <c r="CV2303" s="154"/>
      <c r="CW2303" s="154"/>
      <c r="CX2303" s="154"/>
      <c r="CY2303" s="154"/>
      <c r="CZ2303" s="154"/>
      <c r="DA2303" s="154"/>
      <c r="DB2303" s="154"/>
      <c r="DC2303" s="154"/>
      <c r="DD2303" s="154"/>
      <c r="DE2303" s="154"/>
      <c r="DF2303" s="154"/>
      <c r="DG2303" s="154"/>
      <c r="DH2303" s="154"/>
      <c r="DI2303" s="154"/>
      <c r="DJ2303" s="154"/>
      <c r="DK2303" s="154"/>
      <c r="DL2303" s="154"/>
      <c r="DM2303" s="154"/>
      <c r="DN2303" s="154"/>
      <c r="DO2303" s="154"/>
      <c r="DP2303" s="154"/>
      <c r="DQ2303" s="154"/>
      <c r="DR2303" s="154"/>
      <c r="DS2303" s="154"/>
      <c r="DT2303" s="154"/>
      <c r="DU2303" s="154"/>
      <c r="DV2303" s="154"/>
      <c r="DW2303" s="154"/>
      <c r="DX2303" s="154"/>
      <c r="DY2303" s="154"/>
      <c r="DZ2303" s="154"/>
      <c r="EA2303" s="154"/>
      <c r="EB2303" s="154"/>
      <c r="EC2303" s="154"/>
      <c r="ED2303" s="154"/>
      <c r="EE2303" s="154"/>
      <c r="EF2303" s="154"/>
      <c r="EG2303" s="154"/>
      <c r="EH2303" s="154"/>
      <c r="EI2303" s="154"/>
      <c r="EJ2303" s="154"/>
      <c r="EK2303" s="154"/>
      <c r="EL2303" s="154"/>
      <c r="EM2303" s="154"/>
      <c r="EN2303" s="154"/>
      <c r="EO2303" s="154"/>
      <c r="EP2303" s="154"/>
      <c r="EQ2303" s="154"/>
      <c r="ER2303" s="154"/>
      <c r="ES2303" s="154"/>
      <c r="ET2303" s="154"/>
      <c r="EU2303" s="154"/>
      <c r="EV2303" s="154"/>
    </row>
    <row r="2304" spans="32:152" ht="12.75">
      <c r="AF2304" s="154"/>
      <c r="AG2304" s="154"/>
      <c r="AH2304" s="154"/>
      <c r="AI2304" s="154"/>
      <c r="AJ2304" s="154"/>
      <c r="AK2304" s="154"/>
      <c r="AL2304" s="154"/>
      <c r="AM2304" s="154"/>
      <c r="AN2304" s="154"/>
      <c r="AO2304" s="154"/>
      <c r="AP2304" s="154"/>
      <c r="AQ2304" s="154"/>
      <c r="AR2304" s="154"/>
      <c r="AS2304" s="154"/>
      <c r="AT2304" s="154"/>
      <c r="AU2304" s="154"/>
      <c r="AV2304" s="154"/>
      <c r="AW2304" s="154"/>
      <c r="AX2304" s="154"/>
      <c r="AY2304" s="154"/>
      <c r="AZ2304" s="154"/>
      <c r="BA2304" s="154"/>
      <c r="BB2304" s="154"/>
      <c r="BC2304" s="154"/>
      <c r="BD2304" s="154"/>
      <c r="BE2304" s="154"/>
      <c r="BF2304" s="154"/>
      <c r="BG2304" s="154"/>
      <c r="BH2304" s="154"/>
      <c r="BI2304" s="154"/>
      <c r="BJ2304" s="154"/>
      <c r="BK2304" s="154"/>
      <c r="BL2304" s="154"/>
      <c r="BM2304" s="154"/>
      <c r="BN2304" s="154"/>
      <c r="BO2304" s="154"/>
      <c r="BP2304" s="154"/>
      <c r="BQ2304" s="154"/>
      <c r="BR2304" s="154"/>
      <c r="BS2304" s="154"/>
      <c r="BT2304" s="154"/>
      <c r="BU2304" s="154"/>
      <c r="BV2304" s="154"/>
      <c r="BW2304" s="154"/>
      <c r="BX2304" s="154"/>
      <c r="BY2304" s="154"/>
      <c r="BZ2304" s="154"/>
      <c r="CA2304" s="154"/>
      <c r="CB2304" s="154"/>
      <c r="CC2304" s="154"/>
      <c r="CD2304" s="154"/>
      <c r="CE2304" s="154"/>
      <c r="CF2304" s="154"/>
      <c r="CG2304" s="154"/>
      <c r="CH2304" s="154"/>
      <c r="CI2304" s="154"/>
      <c r="CJ2304" s="154"/>
      <c r="CK2304" s="154"/>
      <c r="CL2304" s="154"/>
      <c r="CM2304" s="154"/>
      <c r="CN2304" s="154"/>
      <c r="CO2304" s="154"/>
      <c r="CP2304" s="154"/>
      <c r="CQ2304" s="154"/>
      <c r="CR2304" s="154"/>
      <c r="CS2304" s="154"/>
      <c r="CT2304" s="154"/>
      <c r="CU2304" s="154"/>
      <c r="CV2304" s="154"/>
      <c r="CW2304" s="154"/>
      <c r="CX2304" s="154"/>
      <c r="CY2304" s="154"/>
      <c r="CZ2304" s="154"/>
      <c r="DA2304" s="154"/>
      <c r="DB2304" s="154"/>
      <c r="DC2304" s="154"/>
      <c r="DD2304" s="154"/>
      <c r="DE2304" s="154"/>
      <c r="DF2304" s="154"/>
      <c r="DG2304" s="154"/>
      <c r="DH2304" s="154"/>
      <c r="DI2304" s="154"/>
      <c r="DJ2304" s="154"/>
      <c r="DK2304" s="154"/>
      <c r="DL2304" s="154"/>
      <c r="DM2304" s="154"/>
      <c r="DN2304" s="154"/>
      <c r="DO2304" s="154"/>
      <c r="DP2304" s="154"/>
      <c r="DQ2304" s="154"/>
      <c r="DR2304" s="154"/>
      <c r="DS2304" s="154"/>
      <c r="DT2304" s="154"/>
      <c r="DU2304" s="154"/>
      <c r="DV2304" s="154"/>
      <c r="DW2304" s="154"/>
      <c r="DX2304" s="154"/>
      <c r="DY2304" s="154"/>
      <c r="DZ2304" s="154"/>
      <c r="EA2304" s="154"/>
      <c r="EB2304" s="154"/>
      <c r="EC2304" s="154"/>
      <c r="ED2304" s="154"/>
      <c r="EE2304" s="154"/>
      <c r="EF2304" s="154"/>
      <c r="EG2304" s="154"/>
      <c r="EH2304" s="154"/>
      <c r="EI2304" s="154"/>
      <c r="EJ2304" s="154"/>
      <c r="EK2304" s="154"/>
      <c r="EL2304" s="154"/>
      <c r="EM2304" s="154"/>
      <c r="EN2304" s="154"/>
      <c r="EO2304" s="154"/>
      <c r="EP2304" s="154"/>
      <c r="EQ2304" s="154"/>
      <c r="ER2304" s="154"/>
      <c r="ES2304" s="154"/>
      <c r="ET2304" s="154"/>
      <c r="EU2304" s="154"/>
      <c r="EV2304" s="154"/>
    </row>
    <row r="2305" spans="32:152" ht="12.75">
      <c r="AF2305" s="154"/>
      <c r="AG2305" s="154"/>
      <c r="AH2305" s="154"/>
      <c r="AI2305" s="154"/>
      <c r="AJ2305" s="154"/>
      <c r="AK2305" s="154"/>
      <c r="AL2305" s="154"/>
      <c r="AM2305" s="154"/>
      <c r="AN2305" s="154"/>
      <c r="AO2305" s="154"/>
      <c r="AP2305" s="154"/>
      <c r="AQ2305" s="154"/>
      <c r="AR2305" s="154"/>
      <c r="AS2305" s="154"/>
      <c r="AT2305" s="154"/>
      <c r="AU2305" s="154"/>
      <c r="AV2305" s="154"/>
      <c r="AW2305" s="154"/>
      <c r="AX2305" s="154"/>
      <c r="AY2305" s="154"/>
      <c r="AZ2305" s="154"/>
      <c r="BA2305" s="154"/>
      <c r="BB2305" s="154"/>
      <c r="BC2305" s="154"/>
      <c r="BD2305" s="154"/>
      <c r="BE2305" s="154"/>
      <c r="BF2305" s="154"/>
      <c r="BG2305" s="154"/>
      <c r="BH2305" s="154"/>
      <c r="BI2305" s="154"/>
      <c r="BJ2305" s="154"/>
      <c r="BK2305" s="154"/>
      <c r="BL2305" s="154"/>
      <c r="BM2305" s="154"/>
      <c r="BN2305" s="154"/>
      <c r="BO2305" s="154"/>
      <c r="BP2305" s="154"/>
      <c r="BQ2305" s="154"/>
      <c r="BR2305" s="154"/>
      <c r="BS2305" s="154"/>
      <c r="BT2305" s="154"/>
      <c r="BU2305" s="154"/>
      <c r="BV2305" s="154"/>
      <c r="BW2305" s="154"/>
      <c r="BX2305" s="154"/>
      <c r="BY2305" s="154"/>
      <c r="BZ2305" s="154"/>
      <c r="CA2305" s="154"/>
      <c r="CB2305" s="154"/>
      <c r="CC2305" s="154"/>
      <c r="CD2305" s="154"/>
      <c r="CE2305" s="154"/>
      <c r="CF2305" s="154"/>
      <c r="CG2305" s="154"/>
      <c r="CH2305" s="154"/>
      <c r="CI2305" s="154"/>
      <c r="CJ2305" s="154"/>
      <c r="CK2305" s="154"/>
      <c r="CL2305" s="154"/>
      <c r="CM2305" s="154"/>
      <c r="CN2305" s="154"/>
      <c r="CO2305" s="154"/>
      <c r="CP2305" s="154"/>
      <c r="CQ2305" s="154"/>
      <c r="CR2305" s="154"/>
      <c r="CS2305" s="154"/>
      <c r="CT2305" s="154"/>
      <c r="CU2305" s="154"/>
      <c r="CV2305" s="154"/>
      <c r="CW2305" s="154"/>
      <c r="CX2305" s="154"/>
      <c r="CY2305" s="154"/>
      <c r="CZ2305" s="154"/>
      <c r="DA2305" s="154"/>
      <c r="DB2305" s="154"/>
      <c r="DC2305" s="154"/>
      <c r="DD2305" s="154"/>
      <c r="DE2305" s="154"/>
      <c r="DF2305" s="154"/>
      <c r="DG2305" s="154"/>
      <c r="DH2305" s="154"/>
      <c r="DI2305" s="154"/>
      <c r="DJ2305" s="154"/>
      <c r="DK2305" s="154"/>
      <c r="DL2305" s="154"/>
      <c r="DM2305" s="154"/>
      <c r="DN2305" s="154"/>
      <c r="DO2305" s="154"/>
      <c r="DP2305" s="154"/>
      <c r="DQ2305" s="154"/>
      <c r="DR2305" s="154"/>
      <c r="DS2305" s="154"/>
      <c r="DT2305" s="154"/>
      <c r="DU2305" s="154"/>
      <c r="DV2305" s="154"/>
      <c r="DW2305" s="154"/>
      <c r="DX2305" s="154"/>
      <c r="DY2305" s="154"/>
      <c r="DZ2305" s="154"/>
      <c r="EA2305" s="154"/>
      <c r="EB2305" s="154"/>
      <c r="EC2305" s="154"/>
      <c r="ED2305" s="154"/>
      <c r="EE2305" s="154"/>
      <c r="EF2305" s="154"/>
      <c r="EG2305" s="154"/>
      <c r="EH2305" s="154"/>
      <c r="EI2305" s="154"/>
      <c r="EJ2305" s="154"/>
      <c r="EK2305" s="154"/>
      <c r="EL2305" s="154"/>
      <c r="EM2305" s="154"/>
      <c r="EN2305" s="154"/>
      <c r="EO2305" s="154"/>
      <c r="EP2305" s="154"/>
      <c r="EQ2305" s="154"/>
      <c r="ER2305" s="154"/>
      <c r="ES2305" s="154"/>
      <c r="ET2305" s="154"/>
      <c r="EU2305" s="154"/>
      <c r="EV2305" s="154"/>
    </row>
    <row r="2306" spans="32:152" ht="12.75">
      <c r="AF2306" s="154"/>
      <c r="AG2306" s="154"/>
      <c r="AH2306" s="154"/>
      <c r="AI2306" s="154"/>
      <c r="AJ2306" s="154"/>
      <c r="AK2306" s="154"/>
      <c r="AL2306" s="154"/>
      <c r="AM2306" s="154"/>
      <c r="AN2306" s="154"/>
      <c r="AO2306" s="154"/>
      <c r="AP2306" s="154"/>
      <c r="AQ2306" s="154"/>
      <c r="AR2306" s="154"/>
      <c r="AS2306" s="154"/>
      <c r="AT2306" s="154"/>
      <c r="AU2306" s="154"/>
      <c r="AV2306" s="154"/>
      <c r="AW2306" s="154"/>
      <c r="AX2306" s="154"/>
      <c r="AY2306" s="154"/>
      <c r="AZ2306" s="154"/>
      <c r="BA2306" s="154"/>
      <c r="BB2306" s="154"/>
      <c r="BC2306" s="154"/>
      <c r="BD2306" s="154"/>
      <c r="BE2306" s="154"/>
      <c r="BF2306" s="154"/>
      <c r="BG2306" s="154"/>
      <c r="BH2306" s="154"/>
      <c r="BI2306" s="154"/>
      <c r="BJ2306" s="154"/>
      <c r="BK2306" s="154"/>
      <c r="BL2306" s="154"/>
      <c r="BM2306" s="154"/>
      <c r="BN2306" s="154"/>
      <c r="BO2306" s="154"/>
      <c r="BP2306" s="154"/>
      <c r="BQ2306" s="154"/>
      <c r="BR2306" s="154"/>
      <c r="BS2306" s="154"/>
      <c r="BT2306" s="154"/>
      <c r="BU2306" s="154"/>
      <c r="BV2306" s="154"/>
      <c r="BW2306" s="154"/>
      <c r="BX2306" s="154"/>
      <c r="BY2306" s="154"/>
      <c r="BZ2306" s="154"/>
      <c r="CA2306" s="154"/>
      <c r="CB2306" s="154"/>
      <c r="CC2306" s="154"/>
      <c r="CD2306" s="154"/>
      <c r="CE2306" s="154"/>
      <c r="CF2306" s="154"/>
      <c r="CG2306" s="154"/>
      <c r="CH2306" s="154"/>
      <c r="CI2306" s="154"/>
      <c r="CJ2306" s="154"/>
      <c r="CK2306" s="154"/>
      <c r="CL2306" s="154"/>
      <c r="CM2306" s="154"/>
      <c r="CN2306" s="154"/>
      <c r="CO2306" s="154"/>
      <c r="CP2306" s="154"/>
      <c r="CQ2306" s="154"/>
      <c r="CR2306" s="154"/>
      <c r="CS2306" s="154"/>
      <c r="CT2306" s="154"/>
      <c r="CU2306" s="154"/>
      <c r="CV2306" s="154"/>
      <c r="CW2306" s="154"/>
      <c r="CX2306" s="154"/>
      <c r="CY2306" s="154"/>
      <c r="CZ2306" s="154"/>
      <c r="DA2306" s="154"/>
      <c r="DB2306" s="154"/>
      <c r="DC2306" s="154"/>
      <c r="DD2306" s="154"/>
      <c r="DE2306" s="154"/>
      <c r="DF2306" s="154"/>
      <c r="DG2306" s="154"/>
      <c r="DH2306" s="154"/>
      <c r="DI2306" s="154"/>
      <c r="DJ2306" s="154"/>
      <c r="DK2306" s="154"/>
      <c r="DL2306" s="154"/>
      <c r="DM2306" s="154"/>
      <c r="DN2306" s="154"/>
      <c r="DO2306" s="154"/>
      <c r="DP2306" s="154"/>
      <c r="DQ2306" s="154"/>
      <c r="DR2306" s="154"/>
      <c r="DS2306" s="154"/>
      <c r="DT2306" s="154"/>
      <c r="DU2306" s="154"/>
      <c r="DV2306" s="154"/>
      <c r="DW2306" s="154"/>
      <c r="DX2306" s="154"/>
      <c r="DY2306" s="154"/>
      <c r="DZ2306" s="154"/>
      <c r="EA2306" s="154"/>
      <c r="EB2306" s="154"/>
      <c r="EC2306" s="154"/>
      <c r="ED2306" s="154"/>
      <c r="EE2306" s="154"/>
      <c r="EF2306" s="154"/>
      <c r="EG2306" s="154"/>
      <c r="EH2306" s="154"/>
      <c r="EI2306" s="154"/>
      <c r="EJ2306" s="154"/>
      <c r="EK2306" s="154"/>
      <c r="EL2306" s="154"/>
      <c r="EM2306" s="154"/>
      <c r="EN2306" s="154"/>
      <c r="EO2306" s="154"/>
      <c r="EP2306" s="154"/>
      <c r="EQ2306" s="154"/>
      <c r="ER2306" s="154"/>
      <c r="ES2306" s="154"/>
      <c r="ET2306" s="154"/>
      <c r="EU2306" s="154"/>
      <c r="EV2306" s="154"/>
    </row>
    <row r="2307" spans="32:152" ht="12.75">
      <c r="AF2307" s="154"/>
      <c r="AG2307" s="154"/>
      <c r="AH2307" s="154"/>
      <c r="AI2307" s="154"/>
      <c r="AJ2307" s="154"/>
      <c r="AK2307" s="154"/>
      <c r="AL2307" s="154"/>
      <c r="AM2307" s="154"/>
      <c r="AN2307" s="154"/>
      <c r="AO2307" s="154"/>
      <c r="AP2307" s="154"/>
      <c r="AQ2307" s="154"/>
      <c r="AR2307" s="154"/>
      <c r="AS2307" s="154"/>
      <c r="AT2307" s="154"/>
      <c r="AU2307" s="154"/>
      <c r="AV2307" s="154"/>
      <c r="AW2307" s="154"/>
      <c r="AX2307" s="154"/>
      <c r="AY2307" s="154"/>
      <c r="AZ2307" s="154"/>
      <c r="BA2307" s="154"/>
      <c r="BB2307" s="154"/>
      <c r="BC2307" s="154"/>
      <c r="BD2307" s="154"/>
      <c r="BE2307" s="154"/>
      <c r="BF2307" s="154"/>
      <c r="BG2307" s="154"/>
      <c r="BH2307" s="154"/>
      <c r="BI2307" s="154"/>
      <c r="BJ2307" s="154"/>
      <c r="BK2307" s="154"/>
      <c r="BL2307" s="154"/>
      <c r="BM2307" s="154"/>
      <c r="BN2307" s="154"/>
      <c r="BO2307" s="154"/>
      <c r="BP2307" s="154"/>
      <c r="BQ2307" s="154"/>
      <c r="BR2307" s="154"/>
      <c r="BS2307" s="154"/>
      <c r="BT2307" s="154"/>
      <c r="BU2307" s="154"/>
      <c r="BV2307" s="154"/>
      <c r="BW2307" s="154"/>
      <c r="BX2307" s="154"/>
      <c r="BY2307" s="154"/>
      <c r="BZ2307" s="154"/>
      <c r="CA2307" s="154"/>
      <c r="CB2307" s="154"/>
      <c r="CC2307" s="154"/>
      <c r="CD2307" s="154"/>
      <c r="CE2307" s="154"/>
      <c r="CF2307" s="154"/>
      <c r="CG2307" s="154"/>
      <c r="CH2307" s="154"/>
      <c r="CI2307" s="154"/>
      <c r="CJ2307" s="154"/>
      <c r="CK2307" s="154"/>
      <c r="CL2307" s="154"/>
      <c r="CM2307" s="154"/>
      <c r="CN2307" s="154"/>
      <c r="CO2307" s="154"/>
      <c r="CP2307" s="154"/>
      <c r="CQ2307" s="154"/>
      <c r="CR2307" s="154"/>
      <c r="CS2307" s="154"/>
      <c r="CT2307" s="154"/>
      <c r="CU2307" s="154"/>
      <c r="CV2307" s="154"/>
      <c r="CW2307" s="154"/>
      <c r="CX2307" s="154"/>
      <c r="CY2307" s="154"/>
      <c r="CZ2307" s="154"/>
      <c r="DA2307" s="154"/>
      <c r="DB2307" s="154"/>
      <c r="DC2307" s="154"/>
      <c r="DD2307" s="154"/>
      <c r="DE2307" s="154"/>
      <c r="DF2307" s="154"/>
      <c r="DG2307" s="154"/>
      <c r="DH2307" s="154"/>
      <c r="DI2307" s="154"/>
      <c r="DJ2307" s="154"/>
      <c r="DK2307" s="154"/>
      <c r="DL2307" s="154"/>
      <c r="DM2307" s="154"/>
      <c r="DN2307" s="154"/>
      <c r="DO2307" s="154"/>
      <c r="DP2307" s="154"/>
      <c r="DQ2307" s="154"/>
      <c r="DR2307" s="154"/>
      <c r="DS2307" s="154"/>
      <c r="DT2307" s="154"/>
      <c r="DU2307" s="154"/>
      <c r="DV2307" s="154"/>
      <c r="DW2307" s="154"/>
      <c r="DX2307" s="154"/>
      <c r="DY2307" s="154"/>
      <c r="DZ2307" s="154"/>
      <c r="EA2307" s="154"/>
      <c r="EB2307" s="154"/>
      <c r="EC2307" s="154"/>
      <c r="ED2307" s="154"/>
      <c r="EE2307" s="154"/>
      <c r="EF2307" s="154"/>
      <c r="EG2307" s="154"/>
      <c r="EH2307" s="154"/>
      <c r="EI2307" s="154"/>
      <c r="EJ2307" s="154"/>
      <c r="EK2307" s="154"/>
      <c r="EL2307" s="154"/>
      <c r="EM2307" s="154"/>
      <c r="EN2307" s="154"/>
      <c r="EO2307" s="154"/>
      <c r="EP2307" s="154"/>
      <c r="EQ2307" s="154"/>
      <c r="ER2307" s="154"/>
      <c r="ES2307" s="154"/>
      <c r="ET2307" s="154"/>
      <c r="EU2307" s="154"/>
      <c r="EV2307" s="154"/>
    </row>
    <row r="2308" spans="32:152" ht="12.75">
      <c r="AF2308" s="154"/>
      <c r="AG2308" s="154"/>
      <c r="AH2308" s="154"/>
      <c r="AI2308" s="154"/>
      <c r="AJ2308" s="154"/>
      <c r="AK2308" s="154"/>
      <c r="AL2308" s="154"/>
      <c r="AM2308" s="154"/>
      <c r="AN2308" s="154"/>
      <c r="AO2308" s="154"/>
      <c r="AP2308" s="154"/>
      <c r="AQ2308" s="154"/>
      <c r="AR2308" s="154"/>
      <c r="AS2308" s="154"/>
      <c r="AT2308" s="154"/>
      <c r="AU2308" s="154"/>
      <c r="AV2308" s="154"/>
      <c r="AW2308" s="154"/>
      <c r="AX2308" s="154"/>
      <c r="AY2308" s="154"/>
      <c r="AZ2308" s="154"/>
      <c r="BA2308" s="154"/>
      <c r="BB2308" s="154"/>
      <c r="BC2308" s="154"/>
      <c r="BD2308" s="154"/>
      <c r="BE2308" s="154"/>
      <c r="BF2308" s="154"/>
      <c r="BG2308" s="154"/>
      <c r="BH2308" s="154"/>
      <c r="BI2308" s="154"/>
      <c r="BJ2308" s="154"/>
      <c r="BK2308" s="154"/>
      <c r="BL2308" s="154"/>
      <c r="BM2308" s="154"/>
      <c r="BN2308" s="154"/>
      <c r="BO2308" s="154"/>
      <c r="BP2308" s="154"/>
      <c r="BQ2308" s="154"/>
      <c r="BR2308" s="154"/>
      <c r="BS2308" s="154"/>
      <c r="BT2308" s="154"/>
      <c r="BU2308" s="154"/>
      <c r="BV2308" s="154"/>
      <c r="BW2308" s="154"/>
      <c r="BX2308" s="154"/>
      <c r="BY2308" s="154"/>
      <c r="BZ2308" s="154"/>
      <c r="CA2308" s="154"/>
      <c r="CB2308" s="154"/>
      <c r="CC2308" s="154"/>
      <c r="CD2308" s="154"/>
      <c r="CE2308" s="154"/>
      <c r="CF2308" s="154"/>
      <c r="CG2308" s="154"/>
      <c r="CH2308" s="154"/>
      <c r="CI2308" s="154"/>
      <c r="CJ2308" s="154"/>
      <c r="CK2308" s="154"/>
      <c r="CL2308" s="154"/>
      <c r="CM2308" s="154"/>
      <c r="CN2308" s="154"/>
      <c r="CO2308" s="154"/>
      <c r="CP2308" s="154"/>
      <c r="CQ2308" s="154"/>
      <c r="CR2308" s="154"/>
      <c r="CS2308" s="154"/>
      <c r="CT2308" s="154"/>
      <c r="CU2308" s="154"/>
      <c r="CV2308" s="154"/>
      <c r="CW2308" s="154"/>
      <c r="CX2308" s="154"/>
      <c r="CY2308" s="154"/>
      <c r="CZ2308" s="154"/>
      <c r="DA2308" s="154"/>
      <c r="DB2308" s="154"/>
      <c r="DC2308" s="154"/>
      <c r="DD2308" s="154"/>
      <c r="DE2308" s="154"/>
      <c r="DF2308" s="154"/>
      <c r="DG2308" s="154"/>
      <c r="DH2308" s="154"/>
      <c r="DI2308" s="154"/>
      <c r="DJ2308" s="154"/>
      <c r="DK2308" s="154"/>
      <c r="DL2308" s="154"/>
      <c r="DM2308" s="154"/>
      <c r="DN2308" s="154"/>
      <c r="DO2308" s="154"/>
      <c r="DP2308" s="154"/>
      <c r="DQ2308" s="154"/>
      <c r="DR2308" s="154"/>
      <c r="DS2308" s="154"/>
      <c r="DT2308" s="154"/>
      <c r="DU2308" s="154"/>
      <c r="DV2308" s="154"/>
      <c r="DW2308" s="154"/>
      <c r="DX2308" s="154"/>
      <c r="DY2308" s="154"/>
      <c r="DZ2308" s="154"/>
      <c r="EA2308" s="154"/>
      <c r="EB2308" s="154"/>
      <c r="EC2308" s="154"/>
      <c r="ED2308" s="154"/>
      <c r="EE2308" s="154"/>
      <c r="EF2308" s="154"/>
      <c r="EG2308" s="154"/>
      <c r="EH2308" s="154"/>
      <c r="EI2308" s="154"/>
      <c r="EJ2308" s="154"/>
      <c r="EK2308" s="154"/>
      <c r="EL2308" s="154"/>
      <c r="EM2308" s="154"/>
      <c r="EN2308" s="154"/>
      <c r="EO2308" s="154"/>
      <c r="EP2308" s="154"/>
      <c r="EQ2308" s="154"/>
      <c r="ER2308" s="154"/>
      <c r="ES2308" s="154"/>
      <c r="ET2308" s="154"/>
      <c r="EU2308" s="154"/>
      <c r="EV2308" s="154"/>
    </row>
    <row r="2309" spans="32:152" ht="12.75">
      <c r="AF2309" s="154"/>
      <c r="AG2309" s="154"/>
      <c r="AH2309" s="154"/>
      <c r="AI2309" s="154"/>
      <c r="AJ2309" s="154"/>
      <c r="AK2309" s="154"/>
      <c r="AL2309" s="154"/>
      <c r="AM2309" s="154"/>
      <c r="AN2309" s="154"/>
      <c r="AO2309" s="154"/>
      <c r="AP2309" s="154"/>
      <c r="AQ2309" s="154"/>
      <c r="AR2309" s="154"/>
      <c r="AS2309" s="154"/>
      <c r="AT2309" s="154"/>
      <c r="AU2309" s="154"/>
      <c r="AV2309" s="154"/>
      <c r="AW2309" s="154"/>
      <c r="AX2309" s="154"/>
      <c r="AY2309" s="154"/>
      <c r="AZ2309" s="154"/>
      <c r="BA2309" s="154"/>
      <c r="BB2309" s="154"/>
      <c r="BC2309" s="154"/>
      <c r="BD2309" s="154"/>
      <c r="BE2309" s="154"/>
      <c r="BF2309" s="154"/>
      <c r="BG2309" s="154"/>
      <c r="BH2309" s="154"/>
      <c r="BI2309" s="154"/>
      <c r="BJ2309" s="154"/>
      <c r="BK2309" s="154"/>
      <c r="BL2309" s="154"/>
      <c r="BM2309" s="154"/>
      <c r="BN2309" s="154"/>
      <c r="BO2309" s="154"/>
      <c r="BP2309" s="154"/>
      <c r="BQ2309" s="154"/>
      <c r="BR2309" s="154"/>
      <c r="BS2309" s="154"/>
      <c r="BT2309" s="154"/>
      <c r="BU2309" s="154"/>
      <c r="BV2309" s="154"/>
      <c r="BW2309" s="154"/>
      <c r="BX2309" s="154"/>
      <c r="BY2309" s="154"/>
      <c r="BZ2309" s="154"/>
      <c r="CA2309" s="154"/>
      <c r="CB2309" s="154"/>
      <c r="CC2309" s="154"/>
      <c r="CD2309" s="154"/>
      <c r="CE2309" s="154"/>
      <c r="CF2309" s="154"/>
      <c r="CG2309" s="154"/>
      <c r="CH2309" s="154"/>
      <c r="CI2309" s="154"/>
      <c r="CJ2309" s="154"/>
      <c r="CK2309" s="154"/>
      <c r="CL2309" s="154"/>
      <c r="CM2309" s="154"/>
      <c r="CN2309" s="154"/>
      <c r="CO2309" s="154"/>
      <c r="CP2309" s="154"/>
      <c r="CQ2309" s="154"/>
      <c r="CR2309" s="154"/>
      <c r="CS2309" s="154"/>
      <c r="CT2309" s="154"/>
      <c r="CU2309" s="154"/>
      <c r="CV2309" s="154"/>
      <c r="CW2309" s="154"/>
      <c r="CX2309" s="154"/>
      <c r="CY2309" s="154"/>
      <c r="CZ2309" s="154"/>
      <c r="DA2309" s="154"/>
      <c r="DB2309" s="154"/>
      <c r="DC2309" s="154"/>
      <c r="DD2309" s="154"/>
      <c r="DE2309" s="154"/>
      <c r="DF2309" s="154"/>
      <c r="DG2309" s="154"/>
      <c r="DH2309" s="154"/>
      <c r="DI2309" s="154"/>
      <c r="DJ2309" s="154"/>
      <c r="DK2309" s="154"/>
      <c r="DL2309" s="154"/>
      <c r="DM2309" s="154"/>
      <c r="DN2309" s="154"/>
      <c r="DO2309" s="154"/>
      <c r="DP2309" s="154"/>
      <c r="DQ2309" s="154"/>
      <c r="DR2309" s="154"/>
      <c r="DS2309" s="154"/>
      <c r="DT2309" s="154"/>
      <c r="DU2309" s="154"/>
      <c r="DV2309" s="154"/>
      <c r="DW2309" s="154"/>
      <c r="DX2309" s="154"/>
      <c r="DY2309" s="154"/>
      <c r="DZ2309" s="154"/>
      <c r="EA2309" s="154"/>
      <c r="EB2309" s="154"/>
      <c r="EC2309" s="154"/>
      <c r="ED2309" s="154"/>
      <c r="EE2309" s="154"/>
      <c r="EF2309" s="154"/>
      <c r="EG2309" s="154"/>
      <c r="EH2309" s="154"/>
      <c r="EI2309" s="154"/>
      <c r="EJ2309" s="154"/>
      <c r="EK2309" s="154"/>
      <c r="EL2309" s="154"/>
      <c r="EM2309" s="154"/>
      <c r="EN2309" s="154"/>
      <c r="EO2309" s="154"/>
      <c r="EP2309" s="154"/>
      <c r="EQ2309" s="154"/>
      <c r="ER2309" s="154"/>
      <c r="ES2309" s="154"/>
      <c r="ET2309" s="154"/>
      <c r="EU2309" s="154"/>
      <c r="EV2309" s="154"/>
    </row>
    <row r="2310" spans="32:152" ht="12.75">
      <c r="AF2310" s="154"/>
      <c r="AG2310" s="154"/>
      <c r="AH2310" s="154"/>
      <c r="AI2310" s="154"/>
      <c r="AJ2310" s="154"/>
      <c r="AK2310" s="154"/>
      <c r="AL2310" s="154"/>
      <c r="AM2310" s="154"/>
      <c r="AN2310" s="154"/>
      <c r="AO2310" s="154"/>
      <c r="AP2310" s="154"/>
      <c r="AQ2310" s="154"/>
      <c r="AR2310" s="154"/>
      <c r="AS2310" s="154"/>
      <c r="AT2310" s="154"/>
      <c r="AU2310" s="154"/>
      <c r="AV2310" s="154"/>
      <c r="AW2310" s="154"/>
      <c r="AX2310" s="154"/>
      <c r="AY2310" s="154"/>
      <c r="AZ2310" s="154"/>
      <c r="BA2310" s="154"/>
      <c r="BB2310" s="154"/>
      <c r="BC2310" s="154"/>
      <c r="BD2310" s="154"/>
      <c r="BE2310" s="154"/>
      <c r="BF2310" s="154"/>
      <c r="BG2310" s="154"/>
      <c r="BH2310" s="154"/>
      <c r="BI2310" s="154"/>
      <c r="BJ2310" s="154"/>
      <c r="BK2310" s="154"/>
      <c r="BL2310" s="154"/>
      <c r="BM2310" s="154"/>
      <c r="BN2310" s="154"/>
      <c r="BO2310" s="154"/>
      <c r="BP2310" s="154"/>
      <c r="BQ2310" s="154"/>
      <c r="BR2310" s="154"/>
      <c r="BS2310" s="154"/>
      <c r="BT2310" s="154"/>
      <c r="BU2310" s="154"/>
      <c r="BV2310" s="154"/>
      <c r="BW2310" s="154"/>
      <c r="BX2310" s="154"/>
      <c r="BY2310" s="154"/>
      <c r="BZ2310" s="154"/>
      <c r="CA2310" s="154"/>
      <c r="CB2310" s="154"/>
      <c r="CC2310" s="154"/>
      <c r="CD2310" s="154"/>
      <c r="CE2310" s="154"/>
      <c r="CF2310" s="154"/>
      <c r="CG2310" s="154"/>
      <c r="CH2310" s="154"/>
      <c r="CI2310" s="154"/>
      <c r="CJ2310" s="154"/>
      <c r="CK2310" s="154"/>
      <c r="CL2310" s="154"/>
      <c r="CM2310" s="154"/>
      <c r="CN2310" s="154"/>
      <c r="CO2310" s="154"/>
      <c r="CP2310" s="154"/>
      <c r="CQ2310" s="154"/>
      <c r="CR2310" s="154"/>
      <c r="CS2310" s="154"/>
      <c r="CT2310" s="154"/>
      <c r="CU2310" s="154"/>
      <c r="CV2310" s="154"/>
      <c r="CW2310" s="154"/>
      <c r="CX2310" s="154"/>
      <c r="CY2310" s="154"/>
      <c r="CZ2310" s="154"/>
      <c r="DA2310" s="154"/>
      <c r="DB2310" s="154"/>
      <c r="DC2310" s="154"/>
      <c r="DD2310" s="154"/>
      <c r="DE2310" s="154"/>
      <c r="DF2310" s="154"/>
      <c r="DG2310" s="154"/>
      <c r="DH2310" s="154"/>
      <c r="DI2310" s="154"/>
      <c r="DJ2310" s="154"/>
      <c r="DK2310" s="154"/>
      <c r="DL2310" s="154"/>
      <c r="DM2310" s="154"/>
      <c r="DN2310" s="154"/>
      <c r="DO2310" s="154"/>
      <c r="DP2310" s="154"/>
      <c r="DQ2310" s="154"/>
      <c r="DR2310" s="154"/>
      <c r="DS2310" s="154"/>
      <c r="DT2310" s="154"/>
      <c r="DU2310" s="154"/>
      <c r="DV2310" s="154"/>
      <c r="DW2310" s="154"/>
      <c r="DX2310" s="154"/>
      <c r="DY2310" s="154"/>
      <c r="DZ2310" s="154"/>
      <c r="EA2310" s="154"/>
      <c r="EB2310" s="154"/>
      <c r="EC2310" s="154"/>
      <c r="ED2310" s="154"/>
      <c r="EE2310" s="154"/>
      <c r="EF2310" s="154"/>
      <c r="EG2310" s="154"/>
      <c r="EH2310" s="154"/>
      <c r="EI2310" s="154"/>
      <c r="EJ2310" s="154"/>
      <c r="EK2310" s="154"/>
      <c r="EL2310" s="154"/>
      <c r="EM2310" s="154"/>
      <c r="EN2310" s="154"/>
      <c r="EO2310" s="154"/>
      <c r="EP2310" s="154"/>
      <c r="EQ2310" s="154"/>
      <c r="ER2310" s="154"/>
      <c r="ES2310" s="154"/>
      <c r="ET2310" s="154"/>
      <c r="EU2310" s="154"/>
      <c r="EV2310" s="154"/>
    </row>
    <row r="2311" spans="32:152" ht="12.75">
      <c r="AF2311" s="154"/>
      <c r="AG2311" s="154"/>
      <c r="AH2311" s="154"/>
      <c r="AI2311" s="154"/>
      <c r="AJ2311" s="154"/>
      <c r="AK2311" s="154"/>
      <c r="AL2311" s="154"/>
      <c r="AM2311" s="154"/>
      <c r="AN2311" s="154"/>
      <c r="AO2311" s="154"/>
      <c r="AP2311" s="154"/>
      <c r="AQ2311" s="154"/>
      <c r="AR2311" s="154"/>
      <c r="AS2311" s="154"/>
      <c r="AT2311" s="154"/>
      <c r="AU2311" s="154"/>
      <c r="AV2311" s="154"/>
      <c r="AW2311" s="154"/>
      <c r="AX2311" s="154"/>
      <c r="AY2311" s="154"/>
      <c r="AZ2311" s="154"/>
      <c r="BA2311" s="154"/>
      <c r="BB2311" s="154"/>
      <c r="BC2311" s="154"/>
      <c r="BD2311" s="154"/>
      <c r="BE2311" s="154"/>
      <c r="BF2311" s="154"/>
      <c r="BG2311" s="154"/>
      <c r="BH2311" s="154"/>
      <c r="BI2311" s="154"/>
      <c r="BJ2311" s="154"/>
      <c r="BK2311" s="154"/>
      <c r="BL2311" s="154"/>
      <c r="BM2311" s="154"/>
      <c r="BN2311" s="154"/>
      <c r="BO2311" s="154"/>
      <c r="BP2311" s="154"/>
      <c r="BQ2311" s="154"/>
      <c r="BR2311" s="154"/>
      <c r="BS2311" s="154"/>
      <c r="BT2311" s="154"/>
      <c r="BU2311" s="154"/>
      <c r="BV2311" s="154"/>
      <c r="BW2311" s="154"/>
      <c r="BX2311" s="154"/>
      <c r="BY2311" s="154"/>
      <c r="BZ2311" s="154"/>
      <c r="CA2311" s="154"/>
      <c r="CB2311" s="154"/>
      <c r="CC2311" s="154"/>
      <c r="CD2311" s="154"/>
      <c r="CE2311" s="154"/>
      <c r="CF2311" s="154"/>
      <c r="CG2311" s="154"/>
      <c r="CH2311" s="154"/>
      <c r="CI2311" s="154"/>
      <c r="CJ2311" s="154"/>
      <c r="CK2311" s="154"/>
      <c r="CL2311" s="154"/>
      <c r="CM2311" s="154"/>
      <c r="CN2311" s="154"/>
      <c r="CO2311" s="154"/>
      <c r="CP2311" s="154"/>
      <c r="CQ2311" s="154"/>
      <c r="CR2311" s="154"/>
      <c r="CS2311" s="154"/>
      <c r="CT2311" s="154"/>
      <c r="CU2311" s="154"/>
      <c r="CV2311" s="154"/>
      <c r="CW2311" s="154"/>
      <c r="CX2311" s="154"/>
      <c r="CY2311" s="154"/>
      <c r="CZ2311" s="154"/>
      <c r="DA2311" s="154"/>
      <c r="DB2311" s="154"/>
      <c r="DC2311" s="154"/>
      <c r="DD2311" s="154"/>
      <c r="DE2311" s="154"/>
      <c r="DF2311" s="154"/>
      <c r="DG2311" s="154"/>
      <c r="DH2311" s="154"/>
      <c r="DI2311" s="154"/>
      <c r="DJ2311" s="154"/>
      <c r="DK2311" s="154"/>
      <c r="DL2311" s="154"/>
      <c r="DM2311" s="154"/>
      <c r="DN2311" s="154"/>
      <c r="DO2311" s="154"/>
      <c r="DP2311" s="154"/>
      <c r="DQ2311" s="154"/>
      <c r="DR2311" s="154"/>
      <c r="DS2311" s="154"/>
      <c r="DT2311" s="154"/>
      <c r="DU2311" s="154"/>
      <c r="DV2311" s="154"/>
      <c r="DW2311" s="154"/>
      <c r="DX2311" s="154"/>
      <c r="DY2311" s="154"/>
      <c r="DZ2311" s="154"/>
      <c r="EA2311" s="154"/>
      <c r="EB2311" s="154"/>
      <c r="EC2311" s="154"/>
      <c r="ED2311" s="154"/>
      <c r="EE2311" s="154"/>
      <c r="EF2311" s="154"/>
      <c r="EG2311" s="154"/>
      <c r="EH2311" s="154"/>
      <c r="EI2311" s="154"/>
      <c r="EJ2311" s="154"/>
      <c r="EK2311" s="154"/>
      <c r="EL2311" s="154"/>
      <c r="EM2311" s="154"/>
      <c r="EN2311" s="154"/>
      <c r="EO2311" s="154"/>
      <c r="EP2311" s="154"/>
      <c r="EQ2311" s="154"/>
      <c r="ER2311" s="154"/>
      <c r="ES2311" s="154"/>
      <c r="ET2311" s="154"/>
      <c r="EU2311" s="154"/>
      <c r="EV2311" s="154"/>
    </row>
    <row r="2312" spans="32:152" ht="12.75">
      <c r="AF2312" s="154"/>
      <c r="AG2312" s="154"/>
      <c r="AH2312" s="154"/>
      <c r="AI2312" s="154"/>
      <c r="AJ2312" s="154"/>
      <c r="AK2312" s="154"/>
      <c r="AL2312" s="154"/>
      <c r="AM2312" s="154"/>
      <c r="AN2312" s="154"/>
      <c r="AO2312" s="154"/>
      <c r="AP2312" s="154"/>
      <c r="AQ2312" s="154"/>
      <c r="AR2312" s="154"/>
      <c r="AS2312" s="154"/>
      <c r="AT2312" s="154"/>
      <c r="AU2312" s="154"/>
      <c r="AV2312" s="154"/>
      <c r="AW2312" s="154"/>
      <c r="AX2312" s="154"/>
      <c r="AY2312" s="154"/>
      <c r="AZ2312" s="154"/>
      <c r="BA2312" s="154"/>
      <c r="BB2312" s="154"/>
      <c r="BC2312" s="154"/>
      <c r="BD2312" s="154"/>
      <c r="BE2312" s="154"/>
      <c r="BF2312" s="154"/>
      <c r="BG2312" s="154"/>
      <c r="BH2312" s="154"/>
      <c r="BI2312" s="154"/>
      <c r="BJ2312" s="154"/>
      <c r="BK2312" s="154"/>
      <c r="BL2312" s="154"/>
      <c r="BM2312" s="154"/>
      <c r="BN2312" s="154"/>
      <c r="BO2312" s="154"/>
      <c r="BP2312" s="154"/>
      <c r="BQ2312" s="154"/>
      <c r="BR2312" s="154"/>
      <c r="BS2312" s="154"/>
      <c r="BT2312" s="154"/>
      <c r="BU2312" s="154"/>
      <c r="BV2312" s="154"/>
      <c r="BW2312" s="154"/>
      <c r="BX2312" s="154"/>
      <c r="BY2312" s="154"/>
      <c r="BZ2312" s="154"/>
      <c r="CA2312" s="154"/>
      <c r="CB2312" s="154"/>
      <c r="CC2312" s="154"/>
      <c r="CD2312" s="154"/>
      <c r="CE2312" s="154"/>
      <c r="CF2312" s="154"/>
      <c r="CG2312" s="154"/>
      <c r="CH2312" s="154"/>
      <c r="CI2312" s="154"/>
      <c r="CJ2312" s="154"/>
      <c r="CK2312" s="154"/>
      <c r="CL2312" s="154"/>
      <c r="CM2312" s="154"/>
      <c r="CN2312" s="154"/>
      <c r="CO2312" s="154"/>
      <c r="CP2312" s="154"/>
      <c r="CQ2312" s="154"/>
      <c r="CR2312" s="154"/>
      <c r="CS2312" s="154"/>
      <c r="CT2312" s="154"/>
      <c r="CU2312" s="154"/>
      <c r="CV2312" s="154"/>
      <c r="CW2312" s="154"/>
      <c r="CX2312" s="154"/>
      <c r="CY2312" s="154"/>
      <c r="CZ2312" s="154"/>
      <c r="DA2312" s="154"/>
      <c r="DB2312" s="154"/>
      <c r="DC2312" s="154"/>
      <c r="DD2312" s="154"/>
      <c r="DE2312" s="154"/>
      <c r="DF2312" s="154"/>
      <c r="DG2312" s="154"/>
      <c r="DH2312" s="154"/>
      <c r="DI2312" s="154"/>
      <c r="DJ2312" s="154"/>
      <c r="DK2312" s="154"/>
      <c r="DL2312" s="154"/>
      <c r="DM2312" s="154"/>
      <c r="DN2312" s="154"/>
      <c r="DO2312" s="154"/>
      <c r="DP2312" s="154"/>
      <c r="DQ2312" s="154"/>
      <c r="DR2312" s="154"/>
      <c r="DS2312" s="154"/>
      <c r="DT2312" s="154"/>
      <c r="DU2312" s="154"/>
      <c r="DV2312" s="154"/>
      <c r="DW2312" s="154"/>
      <c r="DX2312" s="154"/>
      <c r="DY2312" s="154"/>
      <c r="DZ2312" s="154"/>
      <c r="EA2312" s="154"/>
      <c r="EB2312" s="154"/>
      <c r="EC2312" s="154"/>
      <c r="ED2312" s="154"/>
      <c r="EE2312" s="154"/>
      <c r="EF2312" s="154"/>
      <c r="EG2312" s="154"/>
      <c r="EH2312" s="154"/>
      <c r="EI2312" s="154"/>
      <c r="EJ2312" s="154"/>
      <c r="EK2312" s="154"/>
      <c r="EL2312" s="154"/>
      <c r="EM2312" s="154"/>
      <c r="EN2312" s="154"/>
      <c r="EO2312" s="154"/>
      <c r="EP2312" s="154"/>
      <c r="EQ2312" s="154"/>
      <c r="ER2312" s="154"/>
      <c r="ES2312" s="154"/>
      <c r="ET2312" s="154"/>
      <c r="EU2312" s="154"/>
      <c r="EV2312" s="154"/>
    </row>
    <row r="2313" spans="32:152" ht="12.75">
      <c r="AF2313" s="154"/>
      <c r="AG2313" s="154"/>
      <c r="AH2313" s="154"/>
      <c r="AI2313" s="154"/>
      <c r="AJ2313" s="154"/>
      <c r="AK2313" s="154"/>
      <c r="AL2313" s="154"/>
      <c r="AM2313" s="154"/>
      <c r="AN2313" s="154"/>
      <c r="AO2313" s="154"/>
      <c r="AP2313" s="154"/>
      <c r="AQ2313" s="154"/>
      <c r="AR2313" s="154"/>
      <c r="AS2313" s="154"/>
      <c r="AT2313" s="154"/>
      <c r="AU2313" s="154"/>
      <c r="AV2313" s="154"/>
      <c r="AW2313" s="154"/>
      <c r="AX2313" s="154"/>
      <c r="AY2313" s="154"/>
      <c r="AZ2313" s="154"/>
      <c r="BA2313" s="154"/>
      <c r="BB2313" s="154"/>
      <c r="BC2313" s="154"/>
      <c r="BD2313" s="154"/>
      <c r="BE2313" s="154"/>
      <c r="BF2313" s="154"/>
      <c r="BG2313" s="154"/>
      <c r="BH2313" s="154"/>
      <c r="BI2313" s="154"/>
      <c r="BJ2313" s="154"/>
      <c r="BK2313" s="154"/>
      <c r="BL2313" s="154"/>
      <c r="BM2313" s="154"/>
      <c r="BN2313" s="154"/>
      <c r="BO2313" s="154"/>
      <c r="BP2313" s="154"/>
      <c r="BQ2313" s="154"/>
      <c r="BR2313" s="154"/>
      <c r="BS2313" s="154"/>
      <c r="BT2313" s="154"/>
      <c r="BU2313" s="154"/>
      <c r="BV2313" s="154"/>
      <c r="BW2313" s="154"/>
      <c r="BX2313" s="154"/>
      <c r="BY2313" s="154"/>
      <c r="BZ2313" s="154"/>
      <c r="CA2313" s="154"/>
      <c r="CB2313" s="154"/>
      <c r="CC2313" s="154"/>
      <c r="CD2313" s="154"/>
      <c r="CE2313" s="154"/>
      <c r="CF2313" s="154"/>
      <c r="CG2313" s="154"/>
      <c r="CH2313" s="154"/>
      <c r="CI2313" s="154"/>
      <c r="CJ2313" s="154"/>
      <c r="CK2313" s="154"/>
      <c r="CL2313" s="154"/>
      <c r="CM2313" s="154"/>
      <c r="CN2313" s="154"/>
      <c r="CO2313" s="154"/>
      <c r="CP2313" s="154"/>
      <c r="CQ2313" s="154"/>
      <c r="CR2313" s="154"/>
      <c r="CS2313" s="154"/>
      <c r="CT2313" s="154"/>
      <c r="CU2313" s="154"/>
      <c r="CV2313" s="154"/>
      <c r="CW2313" s="154"/>
      <c r="CX2313" s="154"/>
      <c r="CY2313" s="154"/>
      <c r="CZ2313" s="154"/>
      <c r="DA2313" s="154"/>
      <c r="DB2313" s="154"/>
      <c r="DC2313" s="154"/>
      <c r="DD2313" s="154"/>
      <c r="DE2313" s="154"/>
      <c r="DF2313" s="154"/>
      <c r="DG2313" s="154"/>
      <c r="DH2313" s="154"/>
      <c r="DI2313" s="154"/>
      <c r="DJ2313" s="154"/>
      <c r="DK2313" s="154"/>
      <c r="DL2313" s="154"/>
      <c r="DM2313" s="154"/>
      <c r="DN2313" s="154"/>
      <c r="DO2313" s="154"/>
      <c r="DP2313" s="154"/>
      <c r="DQ2313" s="154"/>
      <c r="DR2313" s="154"/>
      <c r="DS2313" s="154"/>
      <c r="DT2313" s="154"/>
      <c r="DU2313" s="154"/>
      <c r="DV2313" s="154"/>
      <c r="DW2313" s="154"/>
      <c r="DX2313" s="154"/>
      <c r="DY2313" s="154"/>
      <c r="DZ2313" s="154"/>
      <c r="EA2313" s="154"/>
      <c r="EB2313" s="154"/>
      <c r="EC2313" s="154"/>
      <c r="ED2313" s="154"/>
      <c r="EE2313" s="154"/>
      <c r="EF2313" s="154"/>
      <c r="EG2313" s="154"/>
      <c r="EH2313" s="154"/>
      <c r="EI2313" s="154"/>
      <c r="EJ2313" s="154"/>
      <c r="EK2313" s="154"/>
      <c r="EL2313" s="154"/>
      <c r="EM2313" s="154"/>
      <c r="EN2313" s="154"/>
      <c r="EO2313" s="154"/>
      <c r="EP2313" s="154"/>
      <c r="EQ2313" s="154"/>
      <c r="ER2313" s="154"/>
      <c r="ES2313" s="154"/>
      <c r="ET2313" s="154"/>
      <c r="EU2313" s="154"/>
      <c r="EV2313" s="154"/>
    </row>
    <row r="2314" spans="32:152" ht="12.75">
      <c r="AF2314" s="154"/>
      <c r="AG2314" s="154"/>
      <c r="AH2314" s="154"/>
      <c r="AI2314" s="154"/>
      <c r="AJ2314" s="154"/>
      <c r="AK2314" s="154"/>
      <c r="AL2314" s="154"/>
      <c r="AM2314" s="154"/>
      <c r="AN2314" s="154"/>
      <c r="AO2314" s="154"/>
      <c r="AP2314" s="154"/>
      <c r="AQ2314" s="154"/>
      <c r="AR2314" s="154"/>
      <c r="AS2314" s="154"/>
      <c r="AT2314" s="154"/>
      <c r="AU2314" s="154"/>
      <c r="AV2314" s="154"/>
      <c r="AW2314" s="154"/>
      <c r="AX2314" s="154"/>
      <c r="AY2314" s="154"/>
      <c r="AZ2314" s="154"/>
      <c r="BA2314" s="154"/>
      <c r="BB2314" s="154"/>
      <c r="BC2314" s="154"/>
      <c r="BD2314" s="154"/>
      <c r="BE2314" s="154"/>
      <c r="BF2314" s="154"/>
      <c r="BG2314" s="154"/>
      <c r="BH2314" s="154"/>
      <c r="BI2314" s="154"/>
      <c r="BJ2314" s="154"/>
      <c r="BK2314" s="154"/>
      <c r="BL2314" s="154"/>
      <c r="BM2314" s="154"/>
      <c r="BN2314" s="154"/>
      <c r="BO2314" s="154"/>
      <c r="BP2314" s="154"/>
      <c r="BQ2314" s="154"/>
      <c r="BR2314" s="154"/>
      <c r="BS2314" s="154"/>
      <c r="BT2314" s="154"/>
      <c r="BU2314" s="154"/>
      <c r="BV2314" s="154"/>
      <c r="BW2314" s="154"/>
      <c r="BX2314" s="154"/>
      <c r="BY2314" s="154"/>
      <c r="BZ2314" s="154"/>
      <c r="CA2314" s="154"/>
      <c r="CB2314" s="154"/>
      <c r="CC2314" s="154"/>
      <c r="CD2314" s="154"/>
      <c r="CE2314" s="154"/>
      <c r="CF2314" s="154"/>
      <c r="CG2314" s="154"/>
      <c r="CH2314" s="154"/>
      <c r="CI2314" s="154"/>
      <c r="CJ2314" s="154"/>
      <c r="CK2314" s="154"/>
      <c r="CL2314" s="154"/>
      <c r="CM2314" s="154"/>
      <c r="CN2314" s="154"/>
      <c r="CO2314" s="154"/>
      <c r="CP2314" s="154"/>
      <c r="CQ2314" s="154"/>
      <c r="CR2314" s="154"/>
      <c r="CS2314" s="154"/>
      <c r="CT2314" s="154"/>
      <c r="CU2314" s="154"/>
      <c r="CV2314" s="154"/>
      <c r="CW2314" s="154"/>
      <c r="CX2314" s="154"/>
      <c r="CY2314" s="154"/>
      <c r="CZ2314" s="154"/>
      <c r="DA2314" s="154"/>
      <c r="DB2314" s="154"/>
      <c r="DC2314" s="154"/>
      <c r="DD2314" s="154"/>
      <c r="DE2314" s="154"/>
      <c r="DF2314" s="154"/>
      <c r="DG2314" s="154"/>
      <c r="DH2314" s="154"/>
      <c r="DI2314" s="154"/>
      <c r="DJ2314" s="154"/>
      <c r="DK2314" s="154"/>
      <c r="DL2314" s="154"/>
      <c r="DM2314" s="154"/>
      <c r="DN2314" s="154"/>
      <c r="DO2314" s="154"/>
      <c r="DP2314" s="154"/>
      <c r="DQ2314" s="154"/>
      <c r="DR2314" s="154"/>
      <c r="DS2314" s="154"/>
      <c r="DT2314" s="154"/>
      <c r="DU2314" s="154"/>
      <c r="DV2314" s="154"/>
      <c r="DW2314" s="154"/>
      <c r="DX2314" s="154"/>
      <c r="DY2314" s="154"/>
      <c r="DZ2314" s="154"/>
      <c r="EA2314" s="154"/>
      <c r="EB2314" s="154"/>
      <c r="EC2314" s="154"/>
      <c r="ED2314" s="154"/>
      <c r="EE2314" s="154"/>
      <c r="EF2314" s="154"/>
      <c r="EG2314" s="154"/>
      <c r="EH2314" s="154"/>
      <c r="EI2314" s="154"/>
      <c r="EJ2314" s="154"/>
      <c r="EK2314" s="154"/>
      <c r="EL2314" s="154"/>
      <c r="EM2314" s="154"/>
      <c r="EN2314" s="154"/>
      <c r="EO2314" s="154"/>
      <c r="EP2314" s="154"/>
      <c r="EQ2314" s="154"/>
      <c r="ER2314" s="154"/>
      <c r="ES2314" s="154"/>
      <c r="ET2314" s="154"/>
      <c r="EU2314" s="154"/>
      <c r="EV2314" s="154"/>
    </row>
    <row r="2315" spans="32:152" ht="12.75">
      <c r="AF2315" s="154"/>
      <c r="AG2315" s="154"/>
      <c r="AH2315" s="154"/>
      <c r="AI2315" s="154"/>
      <c r="AJ2315" s="154"/>
      <c r="AK2315" s="154"/>
      <c r="AL2315" s="154"/>
      <c r="AM2315" s="154"/>
      <c r="AN2315" s="154"/>
      <c r="AO2315" s="154"/>
      <c r="AP2315" s="154"/>
      <c r="AQ2315" s="154"/>
      <c r="AR2315" s="154"/>
      <c r="AS2315" s="154"/>
      <c r="AT2315" s="154"/>
      <c r="AU2315" s="154"/>
      <c r="AV2315" s="154"/>
      <c r="AW2315" s="154"/>
      <c r="AX2315" s="154"/>
      <c r="AY2315" s="154"/>
      <c r="AZ2315" s="154"/>
      <c r="BA2315" s="154"/>
      <c r="BB2315" s="154"/>
      <c r="BC2315" s="154"/>
      <c r="BD2315" s="154"/>
      <c r="BE2315" s="154"/>
      <c r="BF2315" s="154"/>
      <c r="BG2315" s="154"/>
      <c r="BH2315" s="154"/>
      <c r="BI2315" s="154"/>
      <c r="BJ2315" s="154"/>
      <c r="BK2315" s="154"/>
      <c r="BL2315" s="154"/>
      <c r="BM2315" s="154"/>
      <c r="BN2315" s="154"/>
      <c r="BO2315" s="154"/>
      <c r="BP2315" s="154"/>
      <c r="BQ2315" s="154"/>
      <c r="BR2315" s="154"/>
      <c r="BS2315" s="154"/>
      <c r="BT2315" s="154"/>
      <c r="BU2315" s="154"/>
      <c r="BV2315" s="154"/>
      <c r="BW2315" s="154"/>
      <c r="BX2315" s="154"/>
      <c r="BY2315" s="154"/>
      <c r="BZ2315" s="154"/>
      <c r="CA2315" s="154"/>
      <c r="CB2315" s="154"/>
      <c r="CC2315" s="154"/>
      <c r="CD2315" s="154"/>
      <c r="CE2315" s="154"/>
      <c r="CF2315" s="154"/>
      <c r="CG2315" s="154"/>
      <c r="CH2315" s="154"/>
      <c r="CI2315" s="154"/>
      <c r="CJ2315" s="154"/>
      <c r="CK2315" s="154"/>
      <c r="CL2315" s="154"/>
      <c r="CM2315" s="154"/>
      <c r="CN2315" s="154"/>
      <c r="CO2315" s="154"/>
      <c r="CP2315" s="154"/>
      <c r="CQ2315" s="154"/>
      <c r="CR2315" s="154"/>
      <c r="CS2315" s="154"/>
      <c r="CT2315" s="154"/>
      <c r="CU2315" s="154"/>
      <c r="CV2315" s="154"/>
      <c r="CW2315" s="154"/>
      <c r="CX2315" s="154"/>
      <c r="CY2315" s="154"/>
      <c r="CZ2315" s="154"/>
      <c r="DA2315" s="154"/>
      <c r="DB2315" s="154"/>
      <c r="DC2315" s="154"/>
      <c r="DD2315" s="154"/>
      <c r="DE2315" s="154"/>
      <c r="DF2315" s="154"/>
      <c r="DG2315" s="154"/>
      <c r="DH2315" s="154"/>
      <c r="DI2315" s="154"/>
      <c r="DJ2315" s="154"/>
      <c r="DK2315" s="154"/>
      <c r="DL2315" s="154"/>
      <c r="DM2315" s="154"/>
      <c r="DN2315" s="154"/>
      <c r="DO2315" s="154"/>
      <c r="DP2315" s="154"/>
      <c r="DQ2315" s="154"/>
      <c r="DR2315" s="154"/>
      <c r="DS2315" s="154"/>
      <c r="DT2315" s="154"/>
      <c r="DU2315" s="154"/>
      <c r="DV2315" s="154"/>
      <c r="DW2315" s="154"/>
      <c r="DX2315" s="154"/>
      <c r="DY2315" s="154"/>
      <c r="DZ2315" s="154"/>
      <c r="EA2315" s="154"/>
      <c r="EB2315" s="154"/>
      <c r="EC2315" s="154"/>
      <c r="ED2315" s="154"/>
      <c r="EE2315" s="154"/>
      <c r="EF2315" s="154"/>
      <c r="EG2315" s="154"/>
      <c r="EH2315" s="154"/>
      <c r="EI2315" s="154"/>
      <c r="EJ2315" s="154"/>
      <c r="EK2315" s="154"/>
      <c r="EL2315" s="154"/>
      <c r="EM2315" s="154"/>
      <c r="EN2315" s="154"/>
      <c r="EO2315" s="154"/>
      <c r="EP2315" s="154"/>
      <c r="EQ2315" s="154"/>
      <c r="ER2315" s="154"/>
      <c r="ES2315" s="154"/>
      <c r="ET2315" s="154"/>
      <c r="EU2315" s="154"/>
      <c r="EV2315" s="154"/>
    </row>
    <row r="2316" spans="32:152" ht="12.75">
      <c r="AF2316" s="154"/>
      <c r="AG2316" s="154"/>
      <c r="AH2316" s="154"/>
      <c r="AI2316" s="154"/>
      <c r="AJ2316" s="154"/>
      <c r="AK2316" s="154"/>
      <c r="AL2316" s="154"/>
      <c r="AM2316" s="154"/>
      <c r="AN2316" s="154"/>
      <c r="AO2316" s="154"/>
      <c r="AP2316" s="154"/>
      <c r="AQ2316" s="154"/>
      <c r="AR2316" s="154"/>
      <c r="AS2316" s="154"/>
      <c r="AT2316" s="154"/>
      <c r="AU2316" s="154"/>
      <c r="AV2316" s="154"/>
      <c r="AW2316" s="154"/>
      <c r="AX2316" s="154"/>
      <c r="AY2316" s="154"/>
      <c r="AZ2316" s="154"/>
      <c r="BA2316" s="154"/>
      <c r="BB2316" s="154"/>
      <c r="BC2316" s="154"/>
      <c r="BD2316" s="154"/>
      <c r="BE2316" s="154"/>
      <c r="BF2316" s="154"/>
      <c r="BG2316" s="154"/>
      <c r="BH2316" s="154"/>
      <c r="BI2316" s="154"/>
      <c r="BJ2316" s="154"/>
      <c r="BK2316" s="154"/>
      <c r="BL2316" s="154"/>
      <c r="BM2316" s="154"/>
      <c r="BN2316" s="154"/>
      <c r="BO2316" s="154"/>
      <c r="BP2316" s="154"/>
      <c r="BQ2316" s="154"/>
      <c r="BR2316" s="154"/>
      <c r="BS2316" s="154"/>
      <c r="BT2316" s="154"/>
      <c r="BU2316" s="154"/>
      <c r="BV2316" s="154"/>
      <c r="BW2316" s="154"/>
      <c r="BX2316" s="154"/>
      <c r="BY2316" s="154"/>
      <c r="BZ2316" s="154"/>
      <c r="CA2316" s="154"/>
      <c r="CB2316" s="154"/>
      <c r="CC2316" s="154"/>
      <c r="CD2316" s="154"/>
      <c r="CE2316" s="154"/>
      <c r="CF2316" s="154"/>
      <c r="CG2316" s="154"/>
      <c r="CH2316" s="154"/>
      <c r="CI2316" s="154"/>
      <c r="CJ2316" s="154"/>
      <c r="CK2316" s="154"/>
      <c r="CL2316" s="154"/>
      <c r="CM2316" s="154"/>
      <c r="CN2316" s="154"/>
      <c r="CO2316" s="154"/>
      <c r="CP2316" s="154"/>
      <c r="CQ2316" s="154"/>
      <c r="CR2316" s="154"/>
      <c r="CS2316" s="154"/>
      <c r="CT2316" s="154"/>
      <c r="CU2316" s="154"/>
      <c r="CV2316" s="154"/>
      <c r="CW2316" s="154"/>
      <c r="CX2316" s="154"/>
      <c r="CY2316" s="154"/>
      <c r="CZ2316" s="154"/>
      <c r="DA2316" s="154"/>
      <c r="DB2316" s="154"/>
      <c r="DC2316" s="154"/>
      <c r="DD2316" s="154"/>
      <c r="DE2316" s="154"/>
      <c r="DF2316" s="154"/>
      <c r="DG2316" s="154"/>
      <c r="DH2316" s="154"/>
      <c r="DI2316" s="154"/>
      <c r="DJ2316" s="154"/>
      <c r="DK2316" s="154"/>
      <c r="DL2316" s="154"/>
      <c r="DM2316" s="154"/>
      <c r="DN2316" s="154"/>
      <c r="DO2316" s="154"/>
      <c r="DP2316" s="154"/>
      <c r="DQ2316" s="154"/>
      <c r="DR2316" s="154"/>
      <c r="DS2316" s="154"/>
      <c r="DT2316" s="154"/>
      <c r="DU2316" s="154"/>
      <c r="DV2316" s="154"/>
      <c r="DW2316" s="154"/>
      <c r="DX2316" s="154"/>
      <c r="DY2316" s="154"/>
      <c r="DZ2316" s="154"/>
      <c r="EA2316" s="154"/>
      <c r="EB2316" s="154"/>
      <c r="EC2316" s="154"/>
      <c r="ED2316" s="154"/>
      <c r="EE2316" s="154"/>
      <c r="EF2316" s="154"/>
      <c r="EG2316" s="154"/>
      <c r="EH2316" s="154"/>
      <c r="EI2316" s="154"/>
      <c r="EJ2316" s="154"/>
      <c r="EK2316" s="154"/>
      <c r="EL2316" s="154"/>
      <c r="EM2316" s="154"/>
      <c r="EN2316" s="154"/>
      <c r="EO2316" s="154"/>
      <c r="EP2316" s="154"/>
      <c r="EQ2316" s="154"/>
      <c r="ER2316" s="154"/>
      <c r="ES2316" s="154"/>
      <c r="ET2316" s="154"/>
      <c r="EU2316" s="154"/>
      <c r="EV2316" s="154"/>
    </row>
    <row r="2317" spans="32:152" ht="12.75">
      <c r="AF2317" s="154"/>
      <c r="AG2317" s="154"/>
      <c r="AH2317" s="154"/>
      <c r="AI2317" s="154"/>
      <c r="AJ2317" s="154"/>
      <c r="AK2317" s="154"/>
      <c r="AL2317" s="154"/>
      <c r="AM2317" s="154"/>
      <c r="AN2317" s="154"/>
      <c r="AO2317" s="154"/>
      <c r="AP2317" s="154"/>
      <c r="AQ2317" s="154"/>
      <c r="AR2317" s="154"/>
      <c r="AS2317" s="154"/>
      <c r="AT2317" s="154"/>
      <c r="AU2317" s="154"/>
      <c r="AV2317" s="154"/>
      <c r="AW2317" s="154"/>
      <c r="AX2317" s="154"/>
      <c r="AY2317" s="154"/>
      <c r="AZ2317" s="154"/>
      <c r="BA2317" s="154"/>
      <c r="BB2317" s="154"/>
      <c r="BC2317" s="154"/>
      <c r="BD2317" s="154"/>
      <c r="BE2317" s="154"/>
      <c r="BF2317" s="154"/>
      <c r="BG2317" s="154"/>
      <c r="BH2317" s="154"/>
      <c r="BI2317" s="154"/>
      <c r="BJ2317" s="154"/>
      <c r="BK2317" s="154"/>
      <c r="BL2317" s="154"/>
      <c r="BM2317" s="154"/>
      <c r="BN2317" s="154"/>
      <c r="BO2317" s="154"/>
      <c r="BP2317" s="154"/>
      <c r="BQ2317" s="154"/>
      <c r="BR2317" s="154"/>
      <c r="BS2317" s="154"/>
      <c r="BT2317" s="154"/>
      <c r="BU2317" s="154"/>
      <c r="BV2317" s="154"/>
      <c r="BW2317" s="154"/>
      <c r="BX2317" s="154"/>
      <c r="BY2317" s="154"/>
      <c r="BZ2317" s="154"/>
      <c r="CA2317" s="154"/>
      <c r="CB2317" s="154"/>
      <c r="CC2317" s="154"/>
      <c r="CD2317" s="154"/>
      <c r="CE2317" s="154"/>
      <c r="CF2317" s="154"/>
      <c r="CG2317" s="154"/>
      <c r="CH2317" s="154"/>
      <c r="CI2317" s="154"/>
      <c r="CJ2317" s="154"/>
      <c r="CK2317" s="154"/>
      <c r="CL2317" s="154"/>
      <c r="CM2317" s="154"/>
      <c r="CN2317" s="154"/>
      <c r="CO2317" s="154"/>
      <c r="CP2317" s="154"/>
      <c r="CQ2317" s="154"/>
      <c r="CR2317" s="154"/>
      <c r="CS2317" s="154"/>
      <c r="CT2317" s="154"/>
      <c r="CU2317" s="154"/>
      <c r="CV2317" s="154"/>
      <c r="CW2317" s="154"/>
      <c r="CX2317" s="154"/>
      <c r="CY2317" s="154"/>
      <c r="CZ2317" s="154"/>
      <c r="DA2317" s="154"/>
      <c r="DB2317" s="154"/>
      <c r="DC2317" s="154"/>
      <c r="DD2317" s="154"/>
      <c r="DE2317" s="154"/>
      <c r="DF2317" s="154"/>
      <c r="DG2317" s="154"/>
      <c r="DH2317" s="154"/>
      <c r="DI2317" s="154"/>
      <c r="DJ2317" s="154"/>
      <c r="DK2317" s="154"/>
      <c r="DL2317" s="154"/>
      <c r="DM2317" s="154"/>
      <c r="DN2317" s="154"/>
      <c r="DO2317" s="154"/>
      <c r="DP2317" s="154"/>
      <c r="DQ2317" s="154"/>
      <c r="DR2317" s="154"/>
      <c r="DS2317" s="154"/>
      <c r="DT2317" s="154"/>
      <c r="DU2317" s="154"/>
      <c r="DV2317" s="154"/>
      <c r="DW2317" s="154"/>
      <c r="DX2317" s="154"/>
      <c r="DY2317" s="154"/>
      <c r="DZ2317" s="154"/>
      <c r="EA2317" s="154"/>
      <c r="EB2317" s="154"/>
      <c r="EC2317" s="154"/>
      <c r="ED2317" s="154"/>
      <c r="EE2317" s="154"/>
      <c r="EF2317" s="154"/>
      <c r="EG2317" s="154"/>
      <c r="EH2317" s="154"/>
      <c r="EI2317" s="154"/>
      <c r="EJ2317" s="154"/>
      <c r="EK2317" s="154"/>
      <c r="EL2317" s="154"/>
      <c r="EM2317" s="154"/>
      <c r="EN2317" s="154"/>
      <c r="EO2317" s="154"/>
      <c r="EP2317" s="154"/>
      <c r="EQ2317" s="154"/>
      <c r="ER2317" s="154"/>
      <c r="ES2317" s="154"/>
      <c r="ET2317" s="154"/>
      <c r="EU2317" s="154"/>
      <c r="EV2317" s="154"/>
    </row>
    <row r="2318" spans="32:152" ht="12.75">
      <c r="AF2318" s="154"/>
      <c r="AG2318" s="154"/>
      <c r="AH2318" s="154"/>
      <c r="AI2318" s="154"/>
      <c r="AJ2318" s="154"/>
      <c r="AK2318" s="154"/>
      <c r="AL2318" s="154"/>
      <c r="AM2318" s="154"/>
      <c r="AN2318" s="154"/>
      <c r="AO2318" s="154"/>
      <c r="AP2318" s="154"/>
      <c r="AQ2318" s="154"/>
      <c r="AR2318" s="154"/>
      <c r="AS2318" s="154"/>
      <c r="AT2318" s="154"/>
      <c r="AU2318" s="154"/>
      <c r="AV2318" s="154"/>
      <c r="AW2318" s="154"/>
      <c r="AX2318" s="154"/>
      <c r="AY2318" s="154"/>
      <c r="AZ2318" s="154"/>
      <c r="BA2318" s="154"/>
      <c r="BB2318" s="154"/>
      <c r="BC2318" s="154"/>
      <c r="BD2318" s="154"/>
      <c r="BE2318" s="154"/>
      <c r="BF2318" s="154"/>
      <c r="BG2318" s="154"/>
      <c r="BH2318" s="154"/>
      <c r="BI2318" s="154"/>
      <c r="BJ2318" s="154"/>
      <c r="BK2318" s="154"/>
      <c r="BL2318" s="154"/>
      <c r="BM2318" s="154"/>
      <c r="BN2318" s="154"/>
      <c r="BO2318" s="154"/>
      <c r="BP2318" s="154"/>
      <c r="BQ2318" s="154"/>
      <c r="BR2318" s="154"/>
      <c r="BS2318" s="154"/>
      <c r="BT2318" s="154"/>
      <c r="BU2318" s="154"/>
      <c r="BV2318" s="154"/>
      <c r="BW2318" s="154"/>
      <c r="BX2318" s="154"/>
      <c r="BY2318" s="154"/>
      <c r="BZ2318" s="154"/>
      <c r="CA2318" s="154"/>
      <c r="CB2318" s="154"/>
      <c r="CC2318" s="154"/>
      <c r="CD2318" s="154"/>
      <c r="CE2318" s="154"/>
      <c r="CF2318" s="154"/>
      <c r="CG2318" s="154"/>
      <c r="CH2318" s="154"/>
      <c r="CI2318" s="154"/>
      <c r="CJ2318" s="154"/>
      <c r="CK2318" s="154"/>
      <c r="CL2318" s="154"/>
      <c r="CM2318" s="154"/>
      <c r="CN2318" s="154"/>
      <c r="CO2318" s="154"/>
      <c r="CP2318" s="154"/>
      <c r="CQ2318" s="154"/>
      <c r="CR2318" s="154"/>
      <c r="CS2318" s="154"/>
      <c r="CT2318" s="154"/>
      <c r="CU2318" s="154"/>
      <c r="CV2318" s="154"/>
      <c r="CW2318" s="154"/>
      <c r="CX2318" s="154"/>
      <c r="CY2318" s="154"/>
      <c r="CZ2318" s="154"/>
      <c r="DA2318" s="154"/>
      <c r="DB2318" s="154"/>
      <c r="DC2318" s="154"/>
      <c r="DD2318" s="154"/>
      <c r="DE2318" s="154"/>
      <c r="DF2318" s="154"/>
      <c r="DG2318" s="154"/>
      <c r="DH2318" s="154"/>
      <c r="DI2318" s="154"/>
      <c r="DJ2318" s="154"/>
      <c r="DK2318" s="154"/>
      <c r="DL2318" s="154"/>
      <c r="DM2318" s="154"/>
      <c r="DN2318" s="154"/>
      <c r="DO2318" s="154"/>
      <c r="DP2318" s="154"/>
      <c r="DQ2318" s="154"/>
      <c r="DR2318" s="154"/>
      <c r="DS2318" s="154"/>
      <c r="DT2318" s="154"/>
      <c r="DU2318" s="154"/>
      <c r="DV2318" s="154"/>
      <c r="DW2318" s="154"/>
      <c r="DX2318" s="154"/>
      <c r="DY2318" s="154"/>
      <c r="DZ2318" s="154"/>
      <c r="EA2318" s="154"/>
      <c r="EB2318" s="154"/>
      <c r="EC2318" s="154"/>
      <c r="ED2318" s="154"/>
      <c r="EE2318" s="154"/>
      <c r="EF2318" s="154"/>
      <c r="EG2318" s="154"/>
      <c r="EH2318" s="154"/>
      <c r="EI2318" s="154"/>
      <c r="EJ2318" s="154"/>
      <c r="EK2318" s="154"/>
      <c r="EL2318" s="154"/>
      <c r="EM2318" s="154"/>
      <c r="EN2318" s="154"/>
      <c r="EO2318" s="154"/>
      <c r="EP2318" s="154"/>
      <c r="EQ2318" s="154"/>
      <c r="ER2318" s="154"/>
      <c r="ES2318" s="154"/>
      <c r="ET2318" s="154"/>
      <c r="EU2318" s="154"/>
      <c r="EV2318" s="154"/>
    </row>
    <row r="2319" spans="32:152" ht="12.75">
      <c r="AF2319" s="154"/>
      <c r="AG2319" s="154"/>
      <c r="AH2319" s="154"/>
      <c r="AI2319" s="154"/>
      <c r="AJ2319" s="154"/>
      <c r="AK2319" s="154"/>
      <c r="AL2319" s="154"/>
      <c r="AM2319" s="154"/>
      <c r="AN2319" s="154"/>
      <c r="AO2319" s="154"/>
      <c r="AP2319" s="154"/>
      <c r="AQ2319" s="154"/>
      <c r="AR2319" s="154"/>
      <c r="AS2319" s="154"/>
      <c r="AT2319" s="154"/>
      <c r="AU2319" s="154"/>
      <c r="AV2319" s="154"/>
      <c r="AW2319" s="154"/>
      <c r="AX2319" s="154"/>
      <c r="AY2319" s="154"/>
      <c r="AZ2319" s="154"/>
      <c r="BA2319" s="154"/>
      <c r="BB2319" s="154"/>
      <c r="BC2319" s="154"/>
      <c r="BD2319" s="154"/>
      <c r="BE2319" s="154"/>
      <c r="BF2319" s="154"/>
      <c r="BG2319" s="154"/>
      <c r="BH2319" s="154"/>
      <c r="BI2319" s="154"/>
      <c r="BJ2319" s="154"/>
      <c r="BK2319" s="154"/>
      <c r="BL2319" s="154"/>
      <c r="BM2319" s="154"/>
      <c r="BN2319" s="154"/>
      <c r="BO2319" s="154"/>
      <c r="BP2319" s="154"/>
      <c r="BQ2319" s="154"/>
      <c r="BR2319" s="154"/>
      <c r="BS2319" s="154"/>
      <c r="BT2319" s="154"/>
      <c r="BU2319" s="154"/>
      <c r="BV2319" s="154"/>
      <c r="BW2319" s="154"/>
      <c r="BX2319" s="154"/>
      <c r="BY2319" s="154"/>
      <c r="BZ2319" s="154"/>
      <c r="CA2319" s="154"/>
      <c r="CB2319" s="154"/>
      <c r="CC2319" s="154"/>
      <c r="CD2319" s="154"/>
      <c r="CE2319" s="154"/>
      <c r="CF2319" s="154"/>
      <c r="CG2319" s="154"/>
      <c r="CH2319" s="154"/>
      <c r="CI2319" s="154"/>
      <c r="CJ2319" s="154"/>
      <c r="CK2319" s="154"/>
      <c r="CL2319" s="154"/>
      <c r="CM2319" s="154"/>
      <c r="CN2319" s="154"/>
      <c r="CO2319" s="154"/>
      <c r="CP2319" s="154"/>
      <c r="CQ2319" s="154"/>
      <c r="CR2319" s="154"/>
      <c r="CS2319" s="154"/>
      <c r="CT2319" s="154"/>
      <c r="CU2319" s="154"/>
      <c r="CV2319" s="154"/>
      <c r="CW2319" s="154"/>
      <c r="CX2319" s="154"/>
      <c r="CY2319" s="154"/>
      <c r="CZ2319" s="154"/>
      <c r="DA2319" s="154"/>
      <c r="DB2319" s="154"/>
      <c r="DC2319" s="154"/>
      <c r="DD2319" s="154"/>
      <c r="DE2319" s="154"/>
      <c r="DF2319" s="154"/>
      <c r="DG2319" s="154"/>
      <c r="DH2319" s="154"/>
      <c r="DI2319" s="154"/>
      <c r="DJ2319" s="154"/>
      <c r="DK2319" s="154"/>
      <c r="DL2319" s="154"/>
      <c r="DM2319" s="154"/>
      <c r="DN2319" s="154"/>
      <c r="DO2319" s="154"/>
      <c r="DP2319" s="154"/>
      <c r="DQ2319" s="154"/>
      <c r="DR2319" s="154"/>
      <c r="DS2319" s="154"/>
      <c r="DT2319" s="154"/>
      <c r="DU2319" s="154"/>
      <c r="DV2319" s="154"/>
      <c r="DW2319" s="154"/>
      <c r="DX2319" s="154"/>
      <c r="DY2319" s="154"/>
      <c r="DZ2319" s="154"/>
      <c r="EA2319" s="154"/>
      <c r="EB2319" s="154"/>
      <c r="EC2319" s="154"/>
      <c r="ED2319" s="154"/>
      <c r="EE2319" s="154"/>
      <c r="EF2319" s="154"/>
      <c r="EG2319" s="154"/>
      <c r="EH2319" s="154"/>
      <c r="EI2319" s="154"/>
      <c r="EJ2319" s="154"/>
      <c r="EK2319" s="154"/>
      <c r="EL2319" s="154"/>
      <c r="EM2319" s="154"/>
      <c r="EN2319" s="154"/>
      <c r="EO2319" s="154"/>
      <c r="EP2319" s="154"/>
      <c r="EQ2319" s="154"/>
      <c r="ER2319" s="154"/>
      <c r="ES2319" s="154"/>
      <c r="ET2319" s="154"/>
      <c r="EU2319" s="154"/>
      <c r="EV2319" s="154"/>
    </row>
    <row r="2320" spans="32:152" ht="12.75">
      <c r="AF2320" s="154"/>
      <c r="AG2320" s="154"/>
      <c r="AH2320" s="154"/>
      <c r="AI2320" s="154"/>
      <c r="AJ2320" s="154"/>
      <c r="AK2320" s="154"/>
      <c r="AL2320" s="154"/>
      <c r="AM2320" s="154"/>
      <c r="AN2320" s="154"/>
      <c r="AO2320" s="154"/>
      <c r="AP2320" s="154"/>
      <c r="AQ2320" s="154"/>
      <c r="AR2320" s="154"/>
      <c r="AS2320" s="154"/>
      <c r="AT2320" s="154"/>
      <c r="AU2320" s="154"/>
      <c r="AV2320" s="154"/>
      <c r="AW2320" s="154"/>
      <c r="AX2320" s="154"/>
      <c r="AY2320" s="154"/>
      <c r="AZ2320" s="154"/>
      <c r="BA2320" s="154"/>
      <c r="BB2320" s="154"/>
      <c r="BC2320" s="154"/>
      <c r="BD2320" s="154"/>
      <c r="BE2320" s="154"/>
      <c r="BF2320" s="154"/>
      <c r="BG2320" s="154"/>
      <c r="BH2320" s="154"/>
      <c r="BI2320" s="154"/>
      <c r="BJ2320" s="154"/>
      <c r="BK2320" s="154"/>
      <c r="BL2320" s="154"/>
      <c r="BM2320" s="154"/>
      <c r="BN2320" s="154"/>
      <c r="BO2320" s="154"/>
      <c r="BP2320" s="154"/>
      <c r="BQ2320" s="154"/>
      <c r="BR2320" s="154"/>
      <c r="BS2320" s="154"/>
      <c r="BT2320" s="154"/>
      <c r="BU2320" s="154"/>
      <c r="BV2320" s="154"/>
      <c r="BW2320" s="154"/>
      <c r="BX2320" s="154"/>
      <c r="BY2320" s="154"/>
      <c r="BZ2320" s="154"/>
      <c r="CA2320" s="154"/>
      <c r="CB2320" s="154"/>
      <c r="CC2320" s="154"/>
      <c r="CD2320" s="154"/>
      <c r="CE2320" s="154"/>
      <c r="CF2320" s="154"/>
      <c r="CG2320" s="154"/>
      <c r="CH2320" s="154"/>
      <c r="CI2320" s="154"/>
      <c r="CJ2320" s="154"/>
      <c r="CK2320" s="154"/>
      <c r="CL2320" s="154"/>
      <c r="CM2320" s="154"/>
      <c r="CN2320" s="154"/>
      <c r="CO2320" s="154"/>
      <c r="CP2320" s="154"/>
      <c r="CQ2320" s="154"/>
      <c r="CR2320" s="154"/>
      <c r="CS2320" s="154"/>
      <c r="CT2320" s="154"/>
      <c r="CU2320" s="154"/>
      <c r="CV2320" s="154"/>
      <c r="CW2320" s="154"/>
      <c r="CX2320" s="154"/>
      <c r="CY2320" s="154"/>
      <c r="CZ2320" s="154"/>
      <c r="DA2320" s="154"/>
      <c r="DB2320" s="154"/>
      <c r="DC2320" s="154"/>
      <c r="DD2320" s="154"/>
      <c r="DE2320" s="154"/>
      <c r="DF2320" s="154"/>
      <c r="DG2320" s="154"/>
      <c r="DH2320" s="154"/>
      <c r="DI2320" s="154"/>
      <c r="DJ2320" s="154"/>
      <c r="DK2320" s="154"/>
      <c r="DL2320" s="154"/>
      <c r="DM2320" s="154"/>
      <c r="DN2320" s="154"/>
      <c r="DO2320" s="154"/>
      <c r="DP2320" s="154"/>
      <c r="DQ2320" s="154"/>
      <c r="DR2320" s="154"/>
      <c r="DS2320" s="154"/>
      <c r="DT2320" s="154"/>
      <c r="DU2320" s="154"/>
      <c r="DV2320" s="154"/>
      <c r="DW2320" s="154"/>
      <c r="DX2320" s="154"/>
      <c r="DY2320" s="154"/>
      <c r="DZ2320" s="154"/>
      <c r="EA2320" s="154"/>
      <c r="EB2320" s="154"/>
      <c r="EC2320" s="154"/>
      <c r="ED2320" s="154"/>
      <c r="EE2320" s="154"/>
      <c r="EF2320" s="154"/>
      <c r="EG2320" s="154"/>
      <c r="EH2320" s="154"/>
      <c r="EI2320" s="154"/>
      <c r="EJ2320" s="154"/>
      <c r="EK2320" s="154"/>
      <c r="EL2320" s="154"/>
      <c r="EM2320" s="154"/>
      <c r="EN2320" s="154"/>
      <c r="EO2320" s="154"/>
      <c r="EP2320" s="154"/>
      <c r="EQ2320" s="154"/>
      <c r="ER2320" s="154"/>
      <c r="ES2320" s="154"/>
      <c r="ET2320" s="154"/>
      <c r="EU2320" s="154"/>
      <c r="EV2320" s="154"/>
    </row>
    <row r="2321" spans="32:152" ht="12.75">
      <c r="AF2321" s="154"/>
      <c r="AG2321" s="154"/>
      <c r="AH2321" s="154"/>
      <c r="AI2321" s="154"/>
      <c r="AJ2321" s="154"/>
      <c r="AK2321" s="154"/>
      <c r="AL2321" s="154"/>
      <c r="AM2321" s="154"/>
      <c r="AN2321" s="154"/>
      <c r="AO2321" s="154"/>
      <c r="AP2321" s="154"/>
      <c r="AQ2321" s="154"/>
      <c r="AR2321" s="154"/>
      <c r="AS2321" s="154"/>
      <c r="AT2321" s="154"/>
      <c r="AU2321" s="154"/>
      <c r="AV2321" s="154"/>
      <c r="AW2321" s="154"/>
      <c r="AX2321" s="154"/>
      <c r="AY2321" s="154"/>
      <c r="AZ2321" s="154"/>
      <c r="BA2321" s="154"/>
      <c r="BB2321" s="154"/>
      <c r="BC2321" s="154"/>
      <c r="BD2321" s="154"/>
      <c r="BE2321" s="154"/>
      <c r="BF2321" s="154"/>
      <c r="BG2321" s="154"/>
      <c r="BH2321" s="154"/>
      <c r="BI2321" s="154"/>
      <c r="BJ2321" s="154"/>
      <c r="BK2321" s="154"/>
      <c r="BL2321" s="154"/>
      <c r="BM2321" s="154"/>
      <c r="BN2321" s="154"/>
      <c r="BO2321" s="154"/>
      <c r="BP2321" s="154"/>
      <c r="BQ2321" s="154"/>
      <c r="BR2321" s="154"/>
      <c r="BS2321" s="154"/>
      <c r="BT2321" s="154"/>
      <c r="BU2321" s="154"/>
      <c r="BV2321" s="154"/>
      <c r="BW2321" s="154"/>
      <c r="BX2321" s="154"/>
      <c r="BY2321" s="154"/>
      <c r="BZ2321" s="154"/>
      <c r="CA2321" s="154"/>
      <c r="CB2321" s="154"/>
      <c r="CC2321" s="154"/>
      <c r="CD2321" s="154"/>
      <c r="CE2321" s="154"/>
      <c r="CF2321" s="154"/>
      <c r="CG2321" s="154"/>
      <c r="CH2321" s="154"/>
      <c r="CI2321" s="154"/>
      <c r="CJ2321" s="154"/>
      <c r="CK2321" s="154"/>
      <c r="CL2321" s="154"/>
      <c r="CM2321" s="154"/>
      <c r="CN2321" s="154"/>
      <c r="CO2321" s="154"/>
      <c r="CP2321" s="154"/>
      <c r="CQ2321" s="154"/>
      <c r="CR2321" s="154"/>
      <c r="CS2321" s="154"/>
      <c r="CT2321" s="154"/>
      <c r="CU2321" s="154"/>
      <c r="CV2321" s="154"/>
      <c r="CW2321" s="154"/>
      <c r="CX2321" s="154"/>
      <c r="CY2321" s="154"/>
      <c r="CZ2321" s="154"/>
      <c r="DA2321" s="154"/>
      <c r="DB2321" s="154"/>
      <c r="DC2321" s="154"/>
      <c r="DD2321" s="154"/>
      <c r="DE2321" s="154"/>
      <c r="DF2321" s="154"/>
      <c r="DG2321" s="154"/>
      <c r="DH2321" s="154"/>
      <c r="DI2321" s="154"/>
      <c r="DJ2321" s="154"/>
      <c r="DK2321" s="154"/>
      <c r="DL2321" s="154"/>
      <c r="DM2321" s="154"/>
      <c r="DN2321" s="154"/>
      <c r="DO2321" s="154"/>
      <c r="DP2321" s="154"/>
      <c r="DQ2321" s="154"/>
      <c r="DR2321" s="154"/>
      <c r="DS2321" s="154"/>
      <c r="DT2321" s="154"/>
      <c r="DU2321" s="154"/>
      <c r="DV2321" s="154"/>
      <c r="DW2321" s="154"/>
      <c r="DX2321" s="154"/>
      <c r="DY2321" s="154"/>
      <c r="DZ2321" s="154"/>
      <c r="EA2321" s="154"/>
      <c r="EB2321" s="154"/>
      <c r="EC2321" s="154"/>
      <c r="ED2321" s="154"/>
      <c r="EE2321" s="154"/>
      <c r="EF2321" s="154"/>
      <c r="EG2321" s="154"/>
      <c r="EH2321" s="154"/>
      <c r="EI2321" s="154"/>
      <c r="EJ2321" s="154"/>
      <c r="EK2321" s="154"/>
      <c r="EL2321" s="154"/>
      <c r="EM2321" s="154"/>
      <c r="EN2321" s="154"/>
      <c r="EO2321" s="154"/>
      <c r="EP2321" s="154"/>
      <c r="EQ2321" s="154"/>
      <c r="ER2321" s="154"/>
      <c r="ES2321" s="154"/>
      <c r="ET2321" s="154"/>
      <c r="EU2321" s="154"/>
      <c r="EV2321" s="154"/>
    </row>
    <row r="2322" spans="32:152" ht="12.75">
      <c r="AF2322" s="154"/>
      <c r="AG2322" s="154"/>
      <c r="AH2322" s="154"/>
      <c r="AI2322" s="154"/>
      <c r="AJ2322" s="154"/>
      <c r="AK2322" s="154"/>
      <c r="AL2322" s="154"/>
      <c r="AM2322" s="154"/>
      <c r="AN2322" s="154"/>
      <c r="AO2322" s="154"/>
      <c r="AP2322" s="154"/>
      <c r="AQ2322" s="154"/>
      <c r="AR2322" s="154"/>
      <c r="AS2322" s="154"/>
      <c r="AT2322" s="154"/>
      <c r="AU2322" s="154"/>
      <c r="AV2322" s="154"/>
      <c r="AW2322" s="154"/>
      <c r="AX2322" s="154"/>
      <c r="AY2322" s="154"/>
      <c r="AZ2322" s="154"/>
      <c r="BA2322" s="154"/>
      <c r="BB2322" s="154"/>
      <c r="BC2322" s="154"/>
      <c r="BD2322" s="154"/>
      <c r="BE2322" s="154"/>
      <c r="BF2322" s="154"/>
      <c r="BG2322" s="154"/>
      <c r="BH2322" s="154"/>
      <c r="BI2322" s="154"/>
      <c r="BJ2322" s="154"/>
      <c r="BK2322" s="154"/>
      <c r="BL2322" s="154"/>
      <c r="BM2322" s="154"/>
      <c r="BN2322" s="154"/>
      <c r="BO2322" s="154"/>
      <c r="BP2322" s="154"/>
      <c r="BQ2322" s="154"/>
      <c r="BR2322" s="154"/>
      <c r="BS2322" s="154"/>
      <c r="BT2322" s="154"/>
      <c r="BU2322" s="154"/>
      <c r="BV2322" s="154"/>
      <c r="BW2322" s="154"/>
      <c r="BX2322" s="154"/>
      <c r="BY2322" s="154"/>
      <c r="BZ2322" s="154"/>
      <c r="CA2322" s="154"/>
      <c r="CB2322" s="154"/>
      <c r="CC2322" s="154"/>
      <c r="CD2322" s="154"/>
      <c r="CE2322" s="154"/>
      <c r="CF2322" s="154"/>
      <c r="CG2322" s="154"/>
      <c r="CH2322" s="154"/>
      <c r="CI2322" s="154"/>
      <c r="CJ2322" s="154"/>
      <c r="CK2322" s="154"/>
      <c r="CL2322" s="154"/>
      <c r="CM2322" s="154"/>
      <c r="CN2322" s="154"/>
      <c r="CO2322" s="154"/>
      <c r="CP2322" s="154"/>
      <c r="CQ2322" s="154"/>
      <c r="CR2322" s="154"/>
      <c r="CS2322" s="154"/>
      <c r="CT2322" s="154"/>
      <c r="CU2322" s="154"/>
      <c r="CV2322" s="154"/>
      <c r="CW2322" s="154"/>
      <c r="CX2322" s="154"/>
      <c r="CY2322" s="154"/>
      <c r="CZ2322" s="154"/>
      <c r="DA2322" s="154"/>
      <c r="DB2322" s="154"/>
      <c r="DC2322" s="154"/>
      <c r="DD2322" s="154"/>
      <c r="DE2322" s="154"/>
      <c r="DF2322" s="154"/>
      <c r="DG2322" s="154"/>
      <c r="DH2322" s="154"/>
      <c r="DI2322" s="154"/>
      <c r="DJ2322" s="154"/>
      <c r="DK2322" s="154"/>
      <c r="DL2322" s="154"/>
      <c r="DM2322" s="154"/>
      <c r="DN2322" s="154"/>
      <c r="DO2322" s="154"/>
      <c r="DP2322" s="154"/>
      <c r="DQ2322" s="154"/>
      <c r="DR2322" s="154"/>
      <c r="DS2322" s="154"/>
      <c r="DT2322" s="154"/>
      <c r="DU2322" s="154"/>
      <c r="DV2322" s="154"/>
      <c r="DW2322" s="154"/>
      <c r="DX2322" s="154"/>
      <c r="DY2322" s="154"/>
      <c r="DZ2322" s="154"/>
      <c r="EA2322" s="154"/>
      <c r="EB2322" s="154"/>
      <c r="EC2322" s="154"/>
      <c r="ED2322" s="154"/>
      <c r="EE2322" s="154"/>
      <c r="EF2322" s="154"/>
      <c r="EG2322" s="154"/>
      <c r="EH2322" s="154"/>
      <c r="EI2322" s="154"/>
      <c r="EJ2322" s="154"/>
      <c r="EK2322" s="154"/>
      <c r="EL2322" s="154"/>
      <c r="EM2322" s="154"/>
      <c r="EN2322" s="154"/>
      <c r="EO2322" s="154"/>
      <c r="EP2322" s="154"/>
      <c r="EQ2322" s="154"/>
      <c r="ER2322" s="154"/>
      <c r="ES2322" s="154"/>
      <c r="ET2322" s="154"/>
      <c r="EU2322" s="154"/>
      <c r="EV2322" s="154"/>
    </row>
    <row r="2323" spans="32:152" ht="12.75">
      <c r="AF2323" s="154"/>
      <c r="AG2323" s="154"/>
      <c r="AH2323" s="154"/>
      <c r="AI2323" s="154"/>
      <c r="AJ2323" s="154"/>
      <c r="AK2323" s="154"/>
      <c r="AL2323" s="154"/>
      <c r="AM2323" s="154"/>
      <c r="AN2323" s="154"/>
      <c r="AO2323" s="154"/>
      <c r="AP2323" s="154"/>
      <c r="AQ2323" s="154"/>
      <c r="AR2323" s="154"/>
      <c r="AS2323" s="154"/>
      <c r="AT2323" s="154"/>
      <c r="AU2323" s="154"/>
      <c r="AV2323" s="154"/>
      <c r="AW2323" s="154"/>
      <c r="AX2323" s="154"/>
      <c r="AY2323" s="154"/>
      <c r="AZ2323" s="154"/>
      <c r="BA2323" s="154"/>
      <c r="BB2323" s="154"/>
      <c r="BC2323" s="154"/>
      <c r="BD2323" s="154"/>
      <c r="BE2323" s="154"/>
      <c r="BF2323" s="154"/>
      <c r="BG2323" s="154"/>
      <c r="BH2323" s="154"/>
      <c r="BI2323" s="154"/>
      <c r="BJ2323" s="154"/>
      <c r="BK2323" s="154"/>
      <c r="BL2323" s="154"/>
      <c r="BM2323" s="154"/>
      <c r="BN2323" s="154"/>
      <c r="BO2323" s="154"/>
      <c r="BP2323" s="154"/>
      <c r="BQ2323" s="154"/>
      <c r="BR2323" s="154"/>
      <c r="BS2323" s="154"/>
      <c r="BT2323" s="154"/>
      <c r="BU2323" s="154"/>
      <c r="BV2323" s="154"/>
      <c r="BW2323" s="154"/>
      <c r="BX2323" s="154"/>
      <c r="BY2323" s="154"/>
      <c r="BZ2323" s="154"/>
      <c r="CA2323" s="154"/>
      <c r="CB2323" s="154"/>
      <c r="CC2323" s="154"/>
      <c r="CD2323" s="154"/>
      <c r="CE2323" s="154"/>
      <c r="CF2323" s="154"/>
      <c r="CG2323" s="154"/>
      <c r="CH2323" s="154"/>
      <c r="CI2323" s="154"/>
      <c r="CJ2323" s="154"/>
      <c r="CK2323" s="154"/>
      <c r="CL2323" s="154"/>
      <c r="CM2323" s="154"/>
      <c r="CN2323" s="154"/>
      <c r="CO2323" s="154"/>
      <c r="CP2323" s="154"/>
      <c r="CQ2323" s="154"/>
      <c r="CR2323" s="154"/>
      <c r="CS2323" s="154"/>
      <c r="CT2323" s="154"/>
      <c r="CU2323" s="154"/>
      <c r="CV2323" s="154"/>
      <c r="CW2323" s="154"/>
      <c r="CX2323" s="154"/>
      <c r="CY2323" s="154"/>
      <c r="CZ2323" s="154"/>
      <c r="DA2323" s="154"/>
      <c r="DB2323" s="154"/>
      <c r="DC2323" s="154"/>
      <c r="DD2323" s="154"/>
      <c r="DE2323" s="154"/>
      <c r="DF2323" s="154"/>
      <c r="DG2323" s="154"/>
      <c r="DH2323" s="154"/>
      <c r="DI2323" s="154"/>
      <c r="DJ2323" s="154"/>
      <c r="DK2323" s="154"/>
      <c r="DL2323" s="154"/>
      <c r="DM2323" s="154"/>
      <c r="DN2323" s="154"/>
      <c r="DO2323" s="154"/>
      <c r="DP2323" s="154"/>
      <c r="DQ2323" s="154"/>
      <c r="DR2323" s="154"/>
      <c r="DS2323" s="154"/>
      <c r="DT2323" s="154"/>
      <c r="DU2323" s="154"/>
      <c r="DV2323" s="154"/>
      <c r="DW2323" s="154"/>
      <c r="DX2323" s="154"/>
      <c r="DY2323" s="154"/>
      <c r="DZ2323" s="154"/>
      <c r="EA2323" s="154"/>
      <c r="EB2323" s="154"/>
      <c r="EC2323" s="154"/>
      <c r="ED2323" s="154"/>
      <c r="EE2323" s="154"/>
      <c r="EF2323" s="154"/>
      <c r="EG2323" s="154"/>
      <c r="EH2323" s="154"/>
      <c r="EI2323" s="154"/>
      <c r="EJ2323" s="154"/>
      <c r="EK2323" s="154"/>
      <c r="EL2323" s="154"/>
      <c r="EM2323" s="154"/>
      <c r="EN2323" s="154"/>
      <c r="EO2323" s="154"/>
      <c r="EP2323" s="154"/>
      <c r="EQ2323" s="154"/>
      <c r="ER2323" s="154"/>
      <c r="ES2323" s="154"/>
      <c r="ET2323" s="154"/>
      <c r="EU2323" s="154"/>
      <c r="EV2323" s="154"/>
    </row>
    <row r="2324" spans="32:152" ht="12.75">
      <c r="AF2324" s="154"/>
      <c r="AG2324" s="154"/>
      <c r="AH2324" s="154"/>
      <c r="AI2324" s="154"/>
      <c r="AJ2324" s="154"/>
      <c r="AK2324" s="154"/>
      <c r="AL2324" s="154"/>
      <c r="AM2324" s="154"/>
      <c r="AN2324" s="154"/>
      <c r="AO2324" s="154"/>
      <c r="AP2324" s="154"/>
      <c r="AQ2324" s="154"/>
      <c r="AR2324" s="154"/>
      <c r="AS2324" s="154"/>
      <c r="AT2324" s="154"/>
      <c r="AU2324" s="154"/>
      <c r="AV2324" s="154"/>
      <c r="AW2324" s="154"/>
      <c r="AX2324" s="154"/>
      <c r="AY2324" s="154"/>
      <c r="AZ2324" s="154"/>
      <c r="BA2324" s="154"/>
      <c r="BB2324" s="154"/>
      <c r="BC2324" s="154"/>
      <c r="BD2324" s="154"/>
      <c r="BE2324" s="154"/>
      <c r="BF2324" s="154"/>
      <c r="BG2324" s="154"/>
      <c r="BH2324" s="154"/>
      <c r="BI2324" s="154"/>
      <c r="BJ2324" s="154"/>
      <c r="BK2324" s="154"/>
      <c r="BL2324" s="154"/>
      <c r="BM2324" s="154"/>
      <c r="BN2324" s="154"/>
      <c r="BO2324" s="154"/>
      <c r="BP2324" s="154"/>
      <c r="BQ2324" s="154"/>
      <c r="BR2324" s="154"/>
      <c r="BS2324" s="154"/>
      <c r="BT2324" s="154"/>
      <c r="BU2324" s="154"/>
      <c r="BV2324" s="154"/>
      <c r="BW2324" s="154"/>
      <c r="BX2324" s="154"/>
      <c r="BY2324" s="154"/>
      <c r="BZ2324" s="154"/>
      <c r="CA2324" s="154"/>
      <c r="CB2324" s="154"/>
      <c r="CC2324" s="154"/>
      <c r="CD2324" s="154"/>
      <c r="CE2324" s="154"/>
      <c r="CF2324" s="154"/>
      <c r="CG2324" s="154"/>
      <c r="CH2324" s="154"/>
      <c r="CI2324" s="154"/>
      <c r="CJ2324" s="154"/>
      <c r="CK2324" s="154"/>
      <c r="CL2324" s="154"/>
      <c r="CM2324" s="154"/>
      <c r="CN2324" s="154"/>
      <c r="CO2324" s="154"/>
      <c r="CP2324" s="154"/>
      <c r="CQ2324" s="154"/>
      <c r="CR2324" s="154"/>
      <c r="CS2324" s="154"/>
      <c r="CT2324" s="154"/>
      <c r="CU2324" s="154"/>
      <c r="CV2324" s="154"/>
      <c r="CW2324" s="154"/>
      <c r="CX2324" s="154"/>
      <c r="CY2324" s="154"/>
      <c r="CZ2324" s="154"/>
      <c r="DA2324" s="154"/>
      <c r="DB2324" s="154"/>
      <c r="DC2324" s="154"/>
      <c r="DD2324" s="154"/>
      <c r="DE2324" s="154"/>
      <c r="DF2324" s="154"/>
      <c r="DG2324" s="154"/>
      <c r="DH2324" s="154"/>
      <c r="DI2324" s="154"/>
      <c r="DJ2324" s="154"/>
      <c r="DK2324" s="154"/>
      <c r="DL2324" s="154"/>
      <c r="DM2324" s="154"/>
      <c r="DN2324" s="154"/>
      <c r="DO2324" s="154"/>
      <c r="DP2324" s="154"/>
      <c r="DQ2324" s="154"/>
      <c r="DR2324" s="154"/>
      <c r="DS2324" s="154"/>
      <c r="DT2324" s="154"/>
      <c r="DU2324" s="154"/>
      <c r="DV2324" s="154"/>
      <c r="DW2324" s="154"/>
      <c r="DX2324" s="154"/>
      <c r="DY2324" s="154"/>
      <c r="DZ2324" s="154"/>
      <c r="EA2324" s="154"/>
      <c r="EB2324" s="154"/>
      <c r="EC2324" s="154"/>
      <c r="ED2324" s="154"/>
      <c r="EE2324" s="154"/>
      <c r="EF2324" s="154"/>
      <c r="EG2324" s="154"/>
      <c r="EH2324" s="154"/>
      <c r="EI2324" s="154"/>
      <c r="EJ2324" s="154"/>
      <c r="EK2324" s="154"/>
      <c r="EL2324" s="154"/>
      <c r="EM2324" s="154"/>
      <c r="EN2324" s="154"/>
      <c r="EO2324" s="154"/>
      <c r="EP2324" s="154"/>
      <c r="EQ2324" s="154"/>
      <c r="ER2324" s="154"/>
      <c r="ES2324" s="154"/>
      <c r="ET2324" s="154"/>
      <c r="EU2324" s="154"/>
      <c r="EV2324" s="154"/>
    </row>
    <row r="2325" spans="32:152" ht="12.75">
      <c r="AF2325" s="154"/>
      <c r="AG2325" s="154"/>
      <c r="AH2325" s="154"/>
      <c r="AI2325" s="154"/>
      <c r="AJ2325" s="154"/>
      <c r="AK2325" s="154"/>
      <c r="AL2325" s="154"/>
      <c r="AM2325" s="154"/>
      <c r="AN2325" s="154"/>
      <c r="AO2325" s="154"/>
      <c r="AP2325" s="154"/>
      <c r="AQ2325" s="154"/>
      <c r="AR2325" s="154"/>
      <c r="AS2325" s="154"/>
      <c r="AT2325" s="154"/>
      <c r="AU2325" s="154"/>
      <c r="AV2325" s="154"/>
      <c r="AW2325" s="154"/>
      <c r="AX2325" s="154"/>
      <c r="AY2325" s="154"/>
      <c r="AZ2325" s="154"/>
      <c r="BA2325" s="154"/>
      <c r="BB2325" s="154"/>
      <c r="BC2325" s="154"/>
      <c r="BD2325" s="154"/>
      <c r="BE2325" s="154"/>
      <c r="BF2325" s="154"/>
      <c r="BG2325" s="154"/>
      <c r="BH2325" s="154"/>
      <c r="BI2325" s="154"/>
      <c r="BJ2325" s="154"/>
      <c r="BK2325" s="154"/>
      <c r="BL2325" s="154"/>
      <c r="BM2325" s="154"/>
      <c r="BN2325" s="154"/>
      <c r="BO2325" s="154"/>
      <c r="BP2325" s="154"/>
      <c r="BQ2325" s="154"/>
      <c r="BR2325" s="154"/>
      <c r="BS2325" s="154"/>
      <c r="BT2325" s="154"/>
      <c r="BU2325" s="154"/>
      <c r="BV2325" s="154"/>
      <c r="BW2325" s="154"/>
      <c r="BX2325" s="154"/>
      <c r="BY2325" s="154"/>
      <c r="BZ2325" s="154"/>
      <c r="CA2325" s="154"/>
      <c r="CB2325" s="154"/>
      <c r="CC2325" s="154"/>
      <c r="CD2325" s="154"/>
      <c r="CE2325" s="154"/>
      <c r="CF2325" s="154"/>
      <c r="CG2325" s="154"/>
      <c r="CH2325" s="154"/>
      <c r="CI2325" s="154"/>
      <c r="CJ2325" s="154"/>
      <c r="CK2325" s="154"/>
      <c r="CL2325" s="154"/>
      <c r="CM2325" s="154"/>
      <c r="CN2325" s="154"/>
      <c r="CO2325" s="154"/>
      <c r="CP2325" s="154"/>
      <c r="CQ2325" s="154"/>
      <c r="CR2325" s="154"/>
      <c r="CS2325" s="154"/>
      <c r="CT2325" s="154"/>
      <c r="CU2325" s="154"/>
      <c r="CV2325" s="154"/>
      <c r="CW2325" s="154"/>
      <c r="CX2325" s="154"/>
      <c r="CY2325" s="154"/>
      <c r="CZ2325" s="154"/>
      <c r="DA2325" s="154"/>
      <c r="DB2325" s="154"/>
      <c r="DC2325" s="154"/>
      <c r="DD2325" s="154"/>
      <c r="DE2325" s="154"/>
      <c r="DF2325" s="154"/>
      <c r="DG2325" s="154"/>
      <c r="DH2325" s="154"/>
      <c r="DI2325" s="154"/>
      <c r="DJ2325" s="154"/>
      <c r="DK2325" s="154"/>
      <c r="DL2325" s="154"/>
      <c r="DM2325" s="154"/>
      <c r="DN2325" s="154"/>
      <c r="DO2325" s="154"/>
      <c r="DP2325" s="154"/>
      <c r="DQ2325" s="154"/>
      <c r="DR2325" s="154"/>
      <c r="DS2325" s="154"/>
      <c r="DT2325" s="154"/>
      <c r="DU2325" s="154"/>
      <c r="DV2325" s="154"/>
      <c r="DW2325" s="154"/>
      <c r="DX2325" s="154"/>
      <c r="DY2325" s="154"/>
      <c r="DZ2325" s="154"/>
      <c r="EA2325" s="154"/>
      <c r="EB2325" s="154"/>
      <c r="EC2325" s="154"/>
      <c r="ED2325" s="154"/>
      <c r="EE2325" s="154"/>
      <c r="EF2325" s="154"/>
      <c r="EG2325" s="154"/>
      <c r="EH2325" s="154"/>
      <c r="EI2325" s="154"/>
      <c r="EJ2325" s="154"/>
      <c r="EK2325" s="154"/>
      <c r="EL2325" s="154"/>
      <c r="EM2325" s="154"/>
      <c r="EN2325" s="154"/>
      <c r="EO2325" s="154"/>
      <c r="EP2325" s="154"/>
      <c r="EQ2325" s="154"/>
      <c r="ER2325" s="154"/>
      <c r="ES2325" s="154"/>
      <c r="ET2325" s="154"/>
      <c r="EU2325" s="154"/>
      <c r="EV2325" s="154"/>
    </row>
    <row r="2326" spans="32:152" ht="12.75">
      <c r="AF2326" s="154"/>
      <c r="AG2326" s="154"/>
      <c r="AH2326" s="154"/>
      <c r="AI2326" s="154"/>
      <c r="AJ2326" s="154"/>
      <c r="AK2326" s="154"/>
      <c r="AL2326" s="154"/>
      <c r="AM2326" s="154"/>
      <c r="AN2326" s="154"/>
      <c r="AO2326" s="154"/>
      <c r="AP2326" s="154"/>
      <c r="AQ2326" s="154"/>
      <c r="AR2326" s="154"/>
      <c r="AS2326" s="154"/>
      <c r="AT2326" s="154"/>
      <c r="AU2326" s="154"/>
      <c r="AV2326" s="154"/>
      <c r="AW2326" s="154"/>
      <c r="AX2326" s="154"/>
      <c r="AY2326" s="154"/>
      <c r="AZ2326" s="154"/>
      <c r="BA2326" s="154"/>
      <c r="BB2326" s="154"/>
      <c r="BC2326" s="154"/>
      <c r="BD2326" s="154"/>
      <c r="BE2326" s="154"/>
      <c r="BF2326" s="154"/>
      <c r="BG2326" s="154"/>
      <c r="BH2326" s="154"/>
      <c r="BI2326" s="154"/>
      <c r="BJ2326" s="154"/>
      <c r="BK2326" s="154"/>
      <c r="BL2326" s="154"/>
      <c r="BM2326" s="154"/>
      <c r="BN2326" s="154"/>
      <c r="BO2326" s="154"/>
      <c r="BP2326" s="154"/>
      <c r="BQ2326" s="154"/>
      <c r="BR2326" s="154"/>
      <c r="BS2326" s="154"/>
      <c r="BT2326" s="154"/>
      <c r="BU2326" s="154"/>
      <c r="BV2326" s="154"/>
      <c r="BW2326" s="154"/>
      <c r="BX2326" s="154"/>
      <c r="BY2326" s="154"/>
      <c r="BZ2326" s="154"/>
      <c r="CA2326" s="154"/>
      <c r="CB2326" s="154"/>
      <c r="CC2326" s="154"/>
      <c r="CD2326" s="154"/>
      <c r="CE2326" s="154"/>
      <c r="CF2326" s="154"/>
      <c r="CG2326" s="154"/>
      <c r="CH2326" s="154"/>
      <c r="CI2326" s="154"/>
      <c r="CJ2326" s="154"/>
      <c r="CK2326" s="154"/>
      <c r="CL2326" s="154"/>
      <c r="CM2326" s="154"/>
      <c r="CN2326" s="154"/>
      <c r="CO2326" s="154"/>
      <c r="CP2326" s="154"/>
      <c r="CQ2326" s="154"/>
      <c r="CR2326" s="154"/>
      <c r="CS2326" s="154"/>
      <c r="CT2326" s="154"/>
      <c r="CU2326" s="154"/>
      <c r="CV2326" s="154"/>
      <c r="CW2326" s="154"/>
      <c r="CX2326" s="154"/>
      <c r="CY2326" s="154"/>
      <c r="CZ2326" s="154"/>
      <c r="DA2326" s="154"/>
      <c r="DB2326" s="154"/>
      <c r="DC2326" s="154"/>
      <c r="DD2326" s="154"/>
      <c r="DE2326" s="154"/>
      <c r="DF2326" s="154"/>
      <c r="DG2326" s="154"/>
      <c r="DH2326" s="154"/>
      <c r="DI2326" s="154"/>
      <c r="DJ2326" s="154"/>
      <c r="DK2326" s="154"/>
      <c r="DL2326" s="154"/>
      <c r="DM2326" s="154"/>
      <c r="DN2326" s="154"/>
      <c r="DO2326" s="154"/>
      <c r="DP2326" s="154"/>
      <c r="DQ2326" s="154"/>
      <c r="DR2326" s="154"/>
      <c r="DS2326" s="154"/>
      <c r="DT2326" s="154"/>
      <c r="DU2326" s="154"/>
      <c r="DV2326" s="154"/>
      <c r="DW2326" s="154"/>
      <c r="DX2326" s="154"/>
      <c r="DY2326" s="154"/>
      <c r="DZ2326" s="154"/>
      <c r="EA2326" s="154"/>
      <c r="EB2326" s="154"/>
      <c r="EC2326" s="154"/>
      <c r="ED2326" s="154"/>
      <c r="EE2326" s="154"/>
      <c r="EF2326" s="154"/>
      <c r="EG2326" s="154"/>
      <c r="EH2326" s="154"/>
      <c r="EI2326" s="154"/>
      <c r="EJ2326" s="154"/>
      <c r="EK2326" s="154"/>
      <c r="EL2326" s="154"/>
      <c r="EM2326" s="154"/>
      <c r="EN2326" s="154"/>
      <c r="EO2326" s="154"/>
      <c r="EP2326" s="154"/>
      <c r="EQ2326" s="154"/>
      <c r="ER2326" s="154"/>
      <c r="ES2326" s="154"/>
      <c r="ET2326" s="154"/>
      <c r="EU2326" s="154"/>
      <c r="EV2326" s="154"/>
    </row>
    <row r="2327" spans="32:152" ht="12.75">
      <c r="AF2327" s="154"/>
      <c r="AG2327" s="154"/>
      <c r="AH2327" s="154"/>
      <c r="AI2327" s="154"/>
      <c r="AJ2327" s="154"/>
      <c r="AK2327" s="154"/>
      <c r="AL2327" s="154"/>
      <c r="AM2327" s="154"/>
      <c r="AN2327" s="154"/>
      <c r="AO2327" s="154"/>
      <c r="AP2327" s="154"/>
      <c r="AQ2327" s="154"/>
      <c r="AR2327" s="154"/>
      <c r="AS2327" s="154"/>
      <c r="AT2327" s="154"/>
      <c r="AU2327" s="154"/>
      <c r="AV2327" s="154"/>
      <c r="AW2327" s="154"/>
      <c r="AX2327" s="154"/>
      <c r="AY2327" s="154"/>
      <c r="AZ2327" s="154"/>
      <c r="BA2327" s="154"/>
      <c r="BB2327" s="154"/>
      <c r="BC2327" s="154"/>
      <c r="BD2327" s="154"/>
      <c r="BE2327" s="154"/>
      <c r="BF2327" s="154"/>
      <c r="BG2327" s="154"/>
      <c r="BH2327" s="154"/>
      <c r="BI2327" s="154"/>
      <c r="BJ2327" s="154"/>
      <c r="BK2327" s="154"/>
      <c r="BL2327" s="154"/>
      <c r="BM2327" s="154"/>
      <c r="BN2327" s="154"/>
      <c r="BO2327" s="154"/>
      <c r="BP2327" s="154"/>
      <c r="BQ2327" s="154"/>
      <c r="BR2327" s="154"/>
      <c r="BS2327" s="154"/>
      <c r="BT2327" s="154"/>
      <c r="BU2327" s="154"/>
      <c r="BV2327" s="154"/>
      <c r="BW2327" s="154"/>
      <c r="BX2327" s="154"/>
      <c r="BY2327" s="154"/>
      <c r="BZ2327" s="154"/>
      <c r="CA2327" s="154"/>
      <c r="CB2327" s="154"/>
      <c r="CC2327" s="154"/>
      <c r="CD2327" s="154"/>
      <c r="CE2327" s="154"/>
      <c r="CF2327" s="154"/>
      <c r="CG2327" s="154"/>
      <c r="CH2327" s="154"/>
      <c r="CI2327" s="154"/>
      <c r="CJ2327" s="154"/>
      <c r="CK2327" s="154"/>
      <c r="CL2327" s="154"/>
      <c r="CM2327" s="154"/>
      <c r="CN2327" s="154"/>
      <c r="CO2327" s="154"/>
      <c r="CP2327" s="154"/>
      <c r="CQ2327" s="154"/>
      <c r="CR2327" s="154"/>
      <c r="CS2327" s="154"/>
      <c r="CT2327" s="154"/>
      <c r="CU2327" s="154"/>
      <c r="CV2327" s="154"/>
      <c r="CW2327" s="154"/>
      <c r="CX2327" s="154"/>
      <c r="CY2327" s="154"/>
      <c r="CZ2327" s="154"/>
      <c r="DA2327" s="154"/>
      <c r="DB2327" s="154"/>
      <c r="DC2327" s="154"/>
      <c r="DD2327" s="154"/>
      <c r="DE2327" s="154"/>
      <c r="DF2327" s="154"/>
      <c r="DG2327" s="154"/>
      <c r="DH2327" s="154"/>
      <c r="DI2327" s="154"/>
      <c r="DJ2327" s="154"/>
      <c r="DK2327" s="154"/>
      <c r="DL2327" s="154"/>
      <c r="DM2327" s="154"/>
      <c r="DN2327" s="154"/>
      <c r="DO2327" s="154"/>
      <c r="DP2327" s="154"/>
      <c r="DQ2327" s="154"/>
      <c r="DR2327" s="154"/>
      <c r="DS2327" s="154"/>
      <c r="DT2327" s="154"/>
      <c r="DU2327" s="154"/>
      <c r="DV2327" s="154"/>
      <c r="DW2327" s="154"/>
      <c r="DX2327" s="154"/>
      <c r="DY2327" s="154"/>
      <c r="DZ2327" s="154"/>
      <c r="EA2327" s="154"/>
      <c r="EB2327" s="154"/>
      <c r="EC2327" s="154"/>
      <c r="ED2327" s="154"/>
      <c r="EE2327" s="154"/>
      <c r="EF2327" s="154"/>
      <c r="EG2327" s="154"/>
      <c r="EH2327" s="154"/>
      <c r="EI2327" s="154"/>
      <c r="EJ2327" s="154"/>
      <c r="EK2327" s="154"/>
      <c r="EL2327" s="154"/>
      <c r="EM2327" s="154"/>
      <c r="EN2327" s="154"/>
      <c r="EO2327" s="154"/>
      <c r="EP2327" s="154"/>
      <c r="EQ2327" s="154"/>
      <c r="ER2327" s="154"/>
      <c r="ES2327" s="154"/>
      <c r="ET2327" s="154"/>
      <c r="EU2327" s="154"/>
      <c r="EV2327" s="154"/>
    </row>
    <row r="2328" spans="32:152" ht="12.75">
      <c r="AF2328" s="154"/>
      <c r="AG2328" s="154"/>
      <c r="AH2328" s="154"/>
      <c r="AI2328" s="154"/>
      <c r="AJ2328" s="154"/>
      <c r="AK2328" s="154"/>
      <c r="AL2328" s="154"/>
      <c r="AM2328" s="154"/>
      <c r="AN2328" s="154"/>
      <c r="AO2328" s="154"/>
      <c r="AP2328" s="154"/>
      <c r="AQ2328" s="154"/>
      <c r="AR2328" s="154"/>
      <c r="AS2328" s="154"/>
      <c r="AT2328" s="154"/>
      <c r="AU2328" s="154"/>
      <c r="AV2328" s="154"/>
      <c r="AW2328" s="154"/>
      <c r="AX2328" s="154"/>
      <c r="AY2328" s="154"/>
      <c r="AZ2328" s="154"/>
      <c r="BA2328" s="154"/>
      <c r="BB2328" s="154"/>
      <c r="BC2328" s="154"/>
      <c r="BD2328" s="154"/>
      <c r="BE2328" s="154"/>
      <c r="BF2328" s="154"/>
      <c r="BG2328" s="154"/>
      <c r="BH2328" s="154"/>
      <c r="BI2328" s="154"/>
      <c r="BJ2328" s="154"/>
      <c r="BK2328" s="154"/>
      <c r="BL2328" s="154"/>
      <c r="BM2328" s="154"/>
      <c r="BN2328" s="154"/>
      <c r="BO2328" s="154"/>
      <c r="BP2328" s="154"/>
      <c r="BQ2328" s="154"/>
      <c r="BR2328" s="154"/>
      <c r="BS2328" s="154"/>
      <c r="BT2328" s="154"/>
      <c r="BU2328" s="154"/>
      <c r="BV2328" s="154"/>
      <c r="BW2328" s="154"/>
      <c r="BX2328" s="154"/>
      <c r="BY2328" s="154"/>
      <c r="BZ2328" s="154"/>
      <c r="CA2328" s="154"/>
      <c r="CB2328" s="154"/>
      <c r="CC2328" s="154"/>
      <c r="CD2328" s="154"/>
      <c r="CE2328" s="154"/>
      <c r="CF2328" s="154"/>
      <c r="CG2328" s="154"/>
      <c r="CH2328" s="154"/>
      <c r="CI2328" s="154"/>
      <c r="CJ2328" s="154"/>
      <c r="CK2328" s="154"/>
      <c r="CL2328" s="154"/>
      <c r="CM2328" s="154"/>
      <c r="CN2328" s="154"/>
      <c r="CO2328" s="154"/>
      <c r="CP2328" s="154"/>
      <c r="CQ2328" s="154"/>
      <c r="CR2328" s="154"/>
      <c r="CS2328" s="154"/>
      <c r="CT2328" s="154"/>
      <c r="CU2328" s="154"/>
      <c r="CV2328" s="154"/>
      <c r="CW2328" s="154"/>
      <c r="CX2328" s="154"/>
      <c r="CY2328" s="154"/>
      <c r="CZ2328" s="154"/>
      <c r="DA2328" s="154"/>
      <c r="DB2328" s="154"/>
      <c r="DC2328" s="154"/>
      <c r="DD2328" s="154"/>
      <c r="DE2328" s="154"/>
      <c r="DF2328" s="154"/>
      <c r="DG2328" s="154"/>
      <c r="DH2328" s="154"/>
      <c r="DI2328" s="154"/>
      <c r="DJ2328" s="154"/>
      <c r="DK2328" s="154"/>
      <c r="DL2328" s="154"/>
      <c r="DM2328" s="154"/>
      <c r="DN2328" s="154"/>
      <c r="DO2328" s="154"/>
      <c r="DP2328" s="154"/>
      <c r="DQ2328" s="154"/>
      <c r="DR2328" s="154"/>
      <c r="DS2328" s="154"/>
      <c r="DT2328" s="154"/>
      <c r="DU2328" s="154"/>
      <c r="DV2328" s="154"/>
      <c r="DW2328" s="154"/>
      <c r="DX2328" s="154"/>
      <c r="DY2328" s="154"/>
      <c r="DZ2328" s="154"/>
      <c r="EA2328" s="154"/>
      <c r="EB2328" s="154"/>
      <c r="EC2328" s="154"/>
      <c r="ED2328" s="154"/>
      <c r="EE2328" s="154"/>
      <c r="EF2328" s="154"/>
      <c r="EG2328" s="154"/>
      <c r="EH2328" s="154"/>
      <c r="EI2328" s="154"/>
      <c r="EJ2328" s="154"/>
      <c r="EK2328" s="154"/>
      <c r="EL2328" s="154"/>
      <c r="EM2328" s="154"/>
      <c r="EN2328" s="154"/>
      <c r="EO2328" s="154"/>
      <c r="EP2328" s="154"/>
      <c r="EQ2328" s="154"/>
      <c r="ER2328" s="154"/>
      <c r="ES2328" s="154"/>
      <c r="ET2328" s="154"/>
      <c r="EU2328" s="154"/>
      <c r="EV2328" s="154"/>
    </row>
    <row r="2329" spans="32:152" ht="12.75">
      <c r="AF2329" s="154"/>
      <c r="AG2329" s="154"/>
      <c r="AH2329" s="154"/>
      <c r="AI2329" s="154"/>
      <c r="AJ2329" s="154"/>
      <c r="AK2329" s="154"/>
      <c r="AL2329" s="154"/>
      <c r="AM2329" s="154"/>
      <c r="AN2329" s="154"/>
      <c r="AO2329" s="154"/>
      <c r="AP2329" s="154"/>
      <c r="AQ2329" s="154"/>
      <c r="AR2329" s="154"/>
      <c r="AS2329" s="154"/>
      <c r="AT2329" s="154"/>
      <c r="AU2329" s="154"/>
      <c r="AV2329" s="154"/>
      <c r="AW2329" s="154"/>
      <c r="AX2329" s="154"/>
      <c r="AY2329" s="154"/>
      <c r="AZ2329" s="154"/>
      <c r="BA2329" s="154"/>
      <c r="BB2329" s="154"/>
      <c r="BC2329" s="154"/>
      <c r="BD2329" s="154"/>
      <c r="BE2329" s="154"/>
      <c r="BF2329" s="154"/>
      <c r="BG2329" s="154"/>
      <c r="BH2329" s="154"/>
      <c r="BI2329" s="154"/>
      <c r="BJ2329" s="154"/>
      <c r="BK2329" s="154"/>
      <c r="BL2329" s="154"/>
      <c r="BM2329" s="154"/>
      <c r="BN2329" s="154"/>
      <c r="BO2329" s="154"/>
      <c r="BP2329" s="154"/>
      <c r="BQ2329" s="154"/>
      <c r="BR2329" s="154"/>
      <c r="BS2329" s="154"/>
      <c r="BT2329" s="154"/>
      <c r="BU2329" s="154"/>
      <c r="BV2329" s="154"/>
      <c r="BW2329" s="154"/>
      <c r="BX2329" s="154"/>
      <c r="BY2329" s="154"/>
      <c r="BZ2329" s="154"/>
      <c r="CA2329" s="154"/>
      <c r="CB2329" s="154"/>
      <c r="CC2329" s="154"/>
      <c r="CD2329" s="154"/>
      <c r="CE2329" s="154"/>
      <c r="CF2329" s="154"/>
      <c r="CG2329" s="154"/>
      <c r="CH2329" s="154"/>
      <c r="CI2329" s="154"/>
      <c r="CJ2329" s="154"/>
      <c r="CK2329" s="154"/>
      <c r="CL2329" s="154"/>
      <c r="CM2329" s="154"/>
      <c r="CN2329" s="154"/>
      <c r="CO2329" s="154"/>
      <c r="CP2329" s="154"/>
      <c r="CQ2329" s="154"/>
      <c r="CR2329" s="154"/>
      <c r="CS2329" s="154"/>
      <c r="CT2329" s="154"/>
      <c r="CU2329" s="154"/>
      <c r="CV2329" s="154"/>
      <c r="CW2329" s="154"/>
      <c r="CX2329" s="154"/>
      <c r="CY2329" s="154"/>
      <c r="CZ2329" s="154"/>
      <c r="DA2329" s="154"/>
      <c r="DB2329" s="154"/>
      <c r="DC2329" s="154"/>
      <c r="DD2329" s="154"/>
      <c r="DE2329" s="154"/>
      <c r="DF2329" s="154"/>
      <c r="DG2329" s="154"/>
      <c r="DH2329" s="154"/>
      <c r="DI2329" s="154"/>
      <c r="DJ2329" s="154"/>
      <c r="DK2329" s="154"/>
      <c r="DL2329" s="154"/>
      <c r="DM2329" s="154"/>
      <c r="DN2329" s="154"/>
      <c r="DO2329" s="154"/>
      <c r="DP2329" s="154"/>
      <c r="DQ2329" s="154"/>
      <c r="DR2329" s="154"/>
      <c r="DS2329" s="154"/>
      <c r="DT2329" s="154"/>
      <c r="DU2329" s="154"/>
      <c r="DV2329" s="154"/>
      <c r="DW2329" s="154"/>
      <c r="DX2329" s="154"/>
      <c r="DY2329" s="154"/>
      <c r="DZ2329" s="154"/>
      <c r="EA2329" s="154"/>
      <c r="EB2329" s="154"/>
      <c r="EC2329" s="154"/>
      <c r="ED2329" s="154"/>
      <c r="EE2329" s="154"/>
      <c r="EF2329" s="154"/>
      <c r="EG2329" s="154"/>
      <c r="EH2329" s="154"/>
      <c r="EI2329" s="154"/>
      <c r="EJ2329" s="154"/>
      <c r="EK2329" s="154"/>
      <c r="EL2329" s="154"/>
      <c r="EM2329" s="154"/>
      <c r="EN2329" s="154"/>
      <c r="EO2329" s="154"/>
      <c r="EP2329" s="154"/>
      <c r="EQ2329" s="154"/>
      <c r="ER2329" s="154"/>
      <c r="ES2329" s="154"/>
      <c r="ET2329" s="154"/>
      <c r="EU2329" s="154"/>
      <c r="EV2329" s="154"/>
    </row>
    <row r="2330" spans="32:152" ht="12.75">
      <c r="AF2330" s="154"/>
      <c r="AG2330" s="154"/>
      <c r="AH2330" s="154"/>
      <c r="AI2330" s="154"/>
      <c r="AJ2330" s="154"/>
      <c r="AK2330" s="154"/>
      <c r="AL2330" s="154"/>
      <c r="AM2330" s="154"/>
      <c r="AN2330" s="154"/>
      <c r="AO2330" s="154"/>
      <c r="AP2330" s="154"/>
      <c r="AQ2330" s="154"/>
      <c r="AR2330" s="154"/>
      <c r="AS2330" s="154"/>
      <c r="AT2330" s="154"/>
      <c r="AU2330" s="154"/>
      <c r="AV2330" s="154"/>
      <c r="AW2330" s="154"/>
      <c r="AX2330" s="154"/>
      <c r="AY2330" s="154"/>
      <c r="AZ2330" s="154"/>
      <c r="BA2330" s="154"/>
      <c r="BB2330" s="154"/>
      <c r="BC2330" s="154"/>
      <c r="BD2330" s="154"/>
      <c r="BE2330" s="154"/>
      <c r="BF2330" s="154"/>
      <c r="BG2330" s="154"/>
      <c r="BH2330" s="154"/>
      <c r="BI2330" s="154"/>
      <c r="BJ2330" s="154"/>
      <c r="BK2330" s="154"/>
      <c r="BL2330" s="154"/>
      <c r="BM2330" s="154"/>
      <c r="BN2330" s="154"/>
      <c r="BO2330" s="154"/>
      <c r="BP2330" s="154"/>
      <c r="BQ2330" s="154"/>
      <c r="BR2330" s="154"/>
      <c r="BS2330" s="154"/>
      <c r="BT2330" s="154"/>
      <c r="BU2330" s="154"/>
      <c r="BV2330" s="154"/>
      <c r="BW2330" s="154"/>
      <c r="BX2330" s="154"/>
      <c r="BY2330" s="154"/>
      <c r="BZ2330" s="154"/>
      <c r="CA2330" s="154"/>
      <c r="CB2330" s="154"/>
      <c r="CC2330" s="154"/>
      <c r="CD2330" s="154"/>
      <c r="CE2330" s="154"/>
      <c r="CF2330" s="154"/>
      <c r="CG2330" s="154"/>
      <c r="CH2330" s="154"/>
      <c r="CI2330" s="154"/>
      <c r="CJ2330" s="154"/>
      <c r="CK2330" s="154"/>
      <c r="CL2330" s="154"/>
      <c r="CM2330" s="154"/>
      <c r="CN2330" s="154"/>
      <c r="CO2330" s="154"/>
      <c r="CP2330" s="154"/>
      <c r="CQ2330" s="154"/>
      <c r="CR2330" s="154"/>
      <c r="CS2330" s="154"/>
      <c r="CT2330" s="154"/>
      <c r="CU2330" s="154"/>
      <c r="CV2330" s="154"/>
      <c r="CW2330" s="154"/>
      <c r="CX2330" s="154"/>
      <c r="CY2330" s="154"/>
      <c r="CZ2330" s="154"/>
      <c r="DA2330" s="154"/>
      <c r="DB2330" s="154"/>
      <c r="DC2330" s="154"/>
      <c r="DD2330" s="154"/>
      <c r="DE2330" s="154"/>
      <c r="DF2330" s="154"/>
      <c r="DG2330" s="154"/>
      <c r="DH2330" s="154"/>
      <c r="DI2330" s="154"/>
      <c r="DJ2330" s="154"/>
      <c r="DK2330" s="154"/>
      <c r="DL2330" s="154"/>
      <c r="DM2330" s="154"/>
      <c r="DN2330" s="154"/>
      <c r="DO2330" s="154"/>
      <c r="DP2330" s="154"/>
      <c r="DQ2330" s="154"/>
      <c r="DR2330" s="154"/>
      <c r="DS2330" s="154"/>
      <c r="DT2330" s="154"/>
      <c r="DU2330" s="154"/>
      <c r="DV2330" s="154"/>
      <c r="DW2330" s="154"/>
      <c r="DX2330" s="154"/>
      <c r="DY2330" s="154"/>
      <c r="DZ2330" s="154"/>
      <c r="EA2330" s="154"/>
      <c r="EB2330" s="154"/>
      <c r="EC2330" s="154"/>
      <c r="ED2330" s="154"/>
      <c r="EE2330" s="154"/>
      <c r="EF2330" s="154"/>
      <c r="EG2330" s="154"/>
      <c r="EH2330" s="154"/>
      <c r="EI2330" s="154"/>
      <c r="EJ2330" s="154"/>
      <c r="EK2330" s="154"/>
      <c r="EL2330" s="154"/>
      <c r="EM2330" s="154"/>
      <c r="EN2330" s="154"/>
      <c r="EO2330" s="154"/>
      <c r="EP2330" s="154"/>
      <c r="EQ2330" s="154"/>
      <c r="ER2330" s="154"/>
      <c r="ES2330" s="154"/>
      <c r="ET2330" s="154"/>
      <c r="EU2330" s="154"/>
      <c r="EV2330" s="154"/>
    </row>
    <row r="2331" spans="32:152" ht="12.75">
      <c r="AF2331" s="154"/>
      <c r="AG2331" s="154"/>
      <c r="AH2331" s="154"/>
      <c r="AI2331" s="154"/>
      <c r="AJ2331" s="154"/>
      <c r="AK2331" s="154"/>
      <c r="AL2331" s="154"/>
      <c r="AM2331" s="154"/>
      <c r="AN2331" s="154"/>
      <c r="AO2331" s="154"/>
      <c r="AP2331" s="154"/>
      <c r="AQ2331" s="154"/>
      <c r="AR2331" s="154"/>
      <c r="AS2331" s="154"/>
      <c r="AT2331" s="154"/>
      <c r="AU2331" s="154"/>
      <c r="AV2331" s="154"/>
      <c r="AW2331" s="154"/>
      <c r="AX2331" s="154"/>
      <c r="AY2331" s="154"/>
      <c r="AZ2331" s="154"/>
      <c r="BA2331" s="154"/>
      <c r="BB2331" s="154"/>
      <c r="BC2331" s="154"/>
      <c r="BD2331" s="154"/>
      <c r="BE2331" s="154"/>
      <c r="BF2331" s="154"/>
      <c r="BG2331" s="154"/>
      <c r="BH2331" s="154"/>
      <c r="BI2331" s="154"/>
      <c r="BJ2331" s="154"/>
      <c r="BK2331" s="154"/>
      <c r="BL2331" s="154"/>
      <c r="BM2331" s="154"/>
      <c r="BN2331" s="154"/>
      <c r="BO2331" s="154"/>
      <c r="BP2331" s="154"/>
      <c r="BQ2331" s="154"/>
      <c r="BR2331" s="154"/>
      <c r="BS2331" s="154"/>
      <c r="BT2331" s="154"/>
      <c r="BU2331" s="154"/>
      <c r="BV2331" s="154"/>
      <c r="BW2331" s="154"/>
      <c r="BX2331" s="154"/>
      <c r="BY2331" s="154"/>
      <c r="BZ2331" s="154"/>
      <c r="CA2331" s="154"/>
      <c r="CB2331" s="154"/>
      <c r="CC2331" s="154"/>
      <c r="CD2331" s="154"/>
      <c r="CE2331" s="154"/>
      <c r="CF2331" s="154"/>
      <c r="CG2331" s="154"/>
      <c r="CH2331" s="154"/>
      <c r="CI2331" s="154"/>
      <c r="CJ2331" s="154"/>
      <c r="CK2331" s="154"/>
      <c r="CL2331" s="154"/>
      <c r="CM2331" s="154"/>
      <c r="CN2331" s="154"/>
      <c r="CO2331" s="154"/>
      <c r="CP2331" s="154"/>
      <c r="CQ2331" s="154"/>
      <c r="CR2331" s="154"/>
      <c r="CS2331" s="154"/>
      <c r="CT2331" s="154"/>
      <c r="CU2331" s="154"/>
      <c r="CV2331" s="154"/>
      <c r="CW2331" s="154"/>
      <c r="CX2331" s="154"/>
      <c r="CY2331" s="154"/>
      <c r="CZ2331" s="154"/>
      <c r="DA2331" s="154"/>
      <c r="DB2331" s="154"/>
      <c r="DC2331" s="154"/>
      <c r="DD2331" s="154"/>
      <c r="DE2331" s="154"/>
      <c r="DF2331" s="154"/>
      <c r="DG2331" s="154"/>
      <c r="DH2331" s="154"/>
      <c r="DI2331" s="154"/>
      <c r="DJ2331" s="154"/>
      <c r="DK2331" s="154"/>
      <c r="DL2331" s="154"/>
      <c r="DM2331" s="154"/>
      <c r="DN2331" s="154"/>
      <c r="DO2331" s="154"/>
      <c r="DP2331" s="154"/>
      <c r="DQ2331" s="154"/>
      <c r="DR2331" s="154"/>
      <c r="DS2331" s="154"/>
      <c r="DT2331" s="154"/>
      <c r="DU2331" s="154"/>
      <c r="DV2331" s="154"/>
      <c r="DW2331" s="154"/>
      <c r="DX2331" s="154"/>
      <c r="DY2331" s="154"/>
      <c r="DZ2331" s="154"/>
      <c r="EA2331" s="154"/>
      <c r="EB2331" s="154"/>
      <c r="EC2331" s="154"/>
      <c r="ED2331" s="154"/>
      <c r="EE2331" s="154"/>
      <c r="EF2331" s="154"/>
      <c r="EG2331" s="154"/>
      <c r="EH2331" s="154"/>
      <c r="EI2331" s="154"/>
      <c r="EJ2331" s="154"/>
      <c r="EK2331" s="154"/>
      <c r="EL2331" s="154"/>
      <c r="EM2331" s="154"/>
      <c r="EN2331" s="154"/>
      <c r="EO2331" s="154"/>
      <c r="EP2331" s="154"/>
      <c r="EQ2331" s="154"/>
      <c r="ER2331" s="154"/>
      <c r="ES2331" s="154"/>
      <c r="ET2331" s="154"/>
      <c r="EU2331" s="154"/>
      <c r="EV2331" s="154"/>
    </row>
    <row r="2332" spans="32:152" ht="12.75">
      <c r="AF2332" s="154"/>
      <c r="AG2332" s="154"/>
      <c r="AH2332" s="154"/>
      <c r="AI2332" s="154"/>
      <c r="AJ2332" s="154"/>
      <c r="AK2332" s="154"/>
      <c r="AL2332" s="154"/>
      <c r="AM2332" s="154"/>
      <c r="AN2332" s="154"/>
      <c r="AO2332" s="154"/>
      <c r="AP2332" s="154"/>
      <c r="AQ2332" s="154"/>
      <c r="AR2332" s="154"/>
      <c r="AS2332" s="154"/>
      <c r="AT2332" s="154"/>
      <c r="AU2332" s="154"/>
      <c r="AV2332" s="154"/>
      <c r="AW2332" s="154"/>
      <c r="AX2332" s="154"/>
      <c r="AY2332" s="154"/>
      <c r="AZ2332" s="154"/>
      <c r="BA2332" s="154"/>
      <c r="BB2332" s="154"/>
      <c r="BC2332" s="154"/>
      <c r="BD2332" s="154"/>
      <c r="BE2332" s="154"/>
      <c r="BF2332" s="154"/>
      <c r="BG2332" s="154"/>
      <c r="BH2332" s="154"/>
      <c r="BI2332" s="154"/>
      <c r="BJ2332" s="154"/>
      <c r="BK2332" s="154"/>
      <c r="BL2332" s="154"/>
      <c r="BM2332" s="154"/>
      <c r="BN2332" s="154"/>
      <c r="BO2332" s="154"/>
      <c r="BP2332" s="154"/>
      <c r="BQ2332" s="154"/>
      <c r="BR2332" s="154"/>
      <c r="BS2332" s="154"/>
      <c r="BT2332" s="154"/>
      <c r="BU2332" s="154"/>
      <c r="BV2332" s="154"/>
      <c r="BW2332" s="154"/>
      <c r="BX2332" s="154"/>
      <c r="BY2332" s="154"/>
      <c r="BZ2332" s="154"/>
      <c r="CA2332" s="154"/>
      <c r="CB2332" s="154"/>
      <c r="CC2332" s="154"/>
      <c r="CD2332" s="154"/>
      <c r="CE2332" s="154"/>
      <c r="CF2332" s="154"/>
      <c r="CG2332" s="154"/>
      <c r="CH2332" s="154"/>
      <c r="CI2332" s="154"/>
      <c r="CJ2332" s="154"/>
      <c r="CK2332" s="154"/>
      <c r="CL2332" s="154"/>
      <c r="CM2332" s="154"/>
      <c r="CN2332" s="154"/>
      <c r="CO2332" s="154"/>
      <c r="CP2332" s="154"/>
      <c r="CQ2332" s="154"/>
      <c r="CR2332" s="154"/>
      <c r="CS2332" s="154"/>
      <c r="CT2332" s="154"/>
      <c r="CU2332" s="154"/>
      <c r="CV2332" s="154"/>
      <c r="CW2332" s="154"/>
      <c r="CX2332" s="154"/>
      <c r="CY2332" s="154"/>
      <c r="CZ2332" s="154"/>
      <c r="DA2332" s="154"/>
      <c r="DB2332" s="154"/>
      <c r="DC2332" s="154"/>
      <c r="DD2332" s="154"/>
      <c r="DE2332" s="154"/>
      <c r="DF2332" s="154"/>
      <c r="DG2332" s="154"/>
      <c r="DH2332" s="154"/>
      <c r="DI2332" s="154"/>
      <c r="DJ2332" s="154"/>
      <c r="DK2332" s="154"/>
      <c r="DL2332" s="154"/>
      <c r="DM2332" s="154"/>
      <c r="DN2332" s="154"/>
      <c r="DO2332" s="154"/>
      <c r="DP2332" s="154"/>
      <c r="DQ2332" s="154"/>
      <c r="DR2332" s="154"/>
      <c r="DS2332" s="154"/>
      <c r="DT2332" s="154"/>
      <c r="DU2332" s="154"/>
      <c r="DV2332" s="154"/>
      <c r="DW2332" s="154"/>
      <c r="DX2332" s="154"/>
      <c r="DY2332" s="154"/>
      <c r="DZ2332" s="154"/>
      <c r="EA2332" s="154"/>
      <c r="EB2332" s="154"/>
      <c r="EC2332" s="154"/>
      <c r="ED2332" s="154"/>
      <c r="EE2332" s="154"/>
      <c r="EF2332" s="154"/>
      <c r="EG2332" s="154"/>
      <c r="EH2332" s="154"/>
      <c r="EI2332" s="154"/>
      <c r="EJ2332" s="154"/>
      <c r="EK2332" s="154"/>
      <c r="EL2332" s="154"/>
      <c r="EM2332" s="154"/>
      <c r="EN2332" s="154"/>
      <c r="EO2332" s="154"/>
      <c r="EP2332" s="154"/>
      <c r="EQ2332" s="154"/>
      <c r="ER2332" s="154"/>
      <c r="ES2332" s="154"/>
      <c r="ET2332" s="154"/>
      <c r="EU2332" s="154"/>
      <c r="EV2332" s="154"/>
    </row>
    <row r="2333" spans="32:152" ht="12.75">
      <c r="AF2333" s="154"/>
      <c r="AG2333" s="154"/>
      <c r="AH2333" s="154"/>
      <c r="AI2333" s="154"/>
      <c r="AJ2333" s="154"/>
      <c r="AK2333" s="154"/>
      <c r="AL2333" s="154"/>
      <c r="AM2333" s="154"/>
      <c r="AN2333" s="154"/>
      <c r="AO2333" s="154"/>
      <c r="AP2333" s="154"/>
      <c r="AQ2333" s="154"/>
      <c r="AR2333" s="154"/>
      <c r="AS2333" s="154"/>
      <c r="AT2333" s="154"/>
      <c r="AU2333" s="154"/>
      <c r="AV2333" s="154"/>
      <c r="AW2333" s="154"/>
      <c r="AX2333" s="154"/>
      <c r="AY2333" s="154"/>
      <c r="AZ2333" s="154"/>
      <c r="BA2333" s="154"/>
      <c r="BB2333" s="154"/>
      <c r="BC2333" s="154"/>
      <c r="BD2333" s="154"/>
      <c r="BE2333" s="154"/>
      <c r="BF2333" s="154"/>
      <c r="BG2333" s="154"/>
      <c r="BH2333" s="154"/>
      <c r="BI2333" s="154"/>
      <c r="BJ2333" s="154"/>
      <c r="BK2333" s="154"/>
      <c r="BL2333" s="154"/>
      <c r="BM2333" s="154"/>
      <c r="BN2333" s="154"/>
      <c r="BO2333" s="154"/>
      <c r="BP2333" s="154"/>
      <c r="BQ2333" s="154"/>
      <c r="BR2333" s="154"/>
      <c r="BS2333" s="154"/>
      <c r="BT2333" s="154"/>
      <c r="BU2333" s="154"/>
      <c r="BV2333" s="154"/>
      <c r="BW2333" s="154"/>
      <c r="BX2333" s="154"/>
      <c r="BY2333" s="154"/>
      <c r="BZ2333" s="154"/>
      <c r="CA2333" s="154"/>
      <c r="CB2333" s="154"/>
      <c r="CC2333" s="154"/>
      <c r="CD2333" s="154"/>
      <c r="CE2333" s="154"/>
      <c r="CF2333" s="154"/>
      <c r="CG2333" s="154"/>
      <c r="CH2333" s="154"/>
      <c r="CI2333" s="154"/>
      <c r="CJ2333" s="154"/>
      <c r="CK2333" s="154"/>
      <c r="CL2333" s="154"/>
      <c r="CM2333" s="154"/>
      <c r="CN2333" s="154"/>
      <c r="CO2333" s="154"/>
      <c r="CP2333" s="154"/>
      <c r="CQ2333" s="154"/>
      <c r="CR2333" s="154"/>
      <c r="CS2333" s="154"/>
      <c r="CT2333" s="154"/>
      <c r="CU2333" s="154"/>
      <c r="CV2333" s="154"/>
      <c r="CW2333" s="154"/>
      <c r="CX2333" s="154"/>
      <c r="CY2333" s="154"/>
      <c r="CZ2333" s="154"/>
      <c r="DA2333" s="154"/>
      <c r="DB2333" s="154"/>
      <c r="DC2333" s="154"/>
      <c r="DD2333" s="154"/>
      <c r="DE2333" s="154"/>
      <c r="DF2333" s="154"/>
      <c r="DG2333" s="154"/>
      <c r="DH2333" s="154"/>
      <c r="DI2333" s="154"/>
      <c r="DJ2333" s="154"/>
      <c r="DK2333" s="154"/>
      <c r="DL2333" s="154"/>
      <c r="DM2333" s="154"/>
      <c r="DN2333" s="154"/>
      <c r="DO2333" s="154"/>
      <c r="DP2333" s="154"/>
      <c r="DQ2333" s="154"/>
      <c r="DR2333" s="154"/>
      <c r="DS2333" s="154"/>
      <c r="DT2333" s="154"/>
      <c r="DU2333" s="154"/>
      <c r="DV2333" s="154"/>
      <c r="DW2333" s="154"/>
      <c r="DX2333" s="154"/>
      <c r="DY2333" s="154"/>
      <c r="DZ2333" s="154"/>
      <c r="EA2333" s="154"/>
      <c r="EB2333" s="154"/>
      <c r="EC2333" s="154"/>
      <c r="ED2333" s="154"/>
      <c r="EE2333" s="154"/>
      <c r="EF2333" s="154"/>
      <c r="EG2333" s="154"/>
      <c r="EH2333" s="154"/>
      <c r="EI2333" s="154"/>
      <c r="EJ2333" s="154"/>
      <c r="EK2333" s="154"/>
      <c r="EL2333" s="154"/>
      <c r="EM2333" s="154"/>
      <c r="EN2333" s="154"/>
      <c r="EO2333" s="154"/>
      <c r="EP2333" s="154"/>
      <c r="EQ2333" s="154"/>
      <c r="ER2333" s="154"/>
      <c r="ES2333" s="154"/>
      <c r="ET2333" s="154"/>
      <c r="EU2333" s="154"/>
      <c r="EV2333" s="154"/>
    </row>
    <row r="2334" spans="32:152" ht="12.75">
      <c r="AF2334" s="154"/>
      <c r="AG2334" s="154"/>
      <c r="AH2334" s="154"/>
      <c r="AI2334" s="154"/>
      <c r="AJ2334" s="154"/>
      <c r="AK2334" s="154"/>
      <c r="AL2334" s="154"/>
      <c r="AM2334" s="154"/>
      <c r="AN2334" s="154"/>
      <c r="AO2334" s="154"/>
      <c r="AP2334" s="154"/>
      <c r="AQ2334" s="154"/>
      <c r="AR2334" s="154"/>
      <c r="AS2334" s="154"/>
      <c r="AT2334" s="154"/>
      <c r="AU2334" s="154"/>
      <c r="AV2334" s="154"/>
      <c r="AW2334" s="154"/>
      <c r="AX2334" s="154"/>
      <c r="AY2334" s="154"/>
      <c r="AZ2334" s="154"/>
      <c r="BA2334" s="154"/>
      <c r="BB2334" s="154"/>
      <c r="BC2334" s="154"/>
      <c r="BD2334" s="154"/>
      <c r="BE2334" s="154"/>
      <c r="BF2334" s="154"/>
      <c r="BG2334" s="154"/>
      <c r="BH2334" s="154"/>
      <c r="BI2334" s="154"/>
      <c r="BJ2334" s="154"/>
      <c r="BK2334" s="154"/>
      <c r="BL2334" s="154"/>
      <c r="BM2334" s="154"/>
      <c r="BN2334" s="154"/>
      <c r="BO2334" s="154"/>
      <c r="BP2334" s="154"/>
      <c r="BQ2334" s="154"/>
      <c r="BR2334" s="154"/>
      <c r="BS2334" s="154"/>
      <c r="BT2334" s="154"/>
      <c r="BU2334" s="154"/>
      <c r="BV2334" s="154"/>
      <c r="BW2334" s="154"/>
      <c r="BX2334" s="154"/>
      <c r="BY2334" s="154"/>
      <c r="BZ2334" s="154"/>
      <c r="CA2334" s="154"/>
      <c r="CB2334" s="154"/>
      <c r="CC2334" s="154"/>
      <c r="CD2334" s="154"/>
      <c r="CE2334" s="154"/>
      <c r="CF2334" s="154"/>
      <c r="CG2334" s="154"/>
      <c r="CH2334" s="154"/>
      <c r="CI2334" s="154"/>
      <c r="CJ2334" s="154"/>
      <c r="CK2334" s="154"/>
      <c r="CL2334" s="154"/>
      <c r="CM2334" s="154"/>
      <c r="CN2334" s="154"/>
      <c r="CO2334" s="154"/>
      <c r="CP2334" s="154"/>
      <c r="CQ2334" s="154"/>
      <c r="CR2334" s="154"/>
      <c r="CS2334" s="154"/>
      <c r="CT2334" s="154"/>
      <c r="CU2334" s="154"/>
      <c r="CV2334" s="154"/>
      <c r="CW2334" s="154"/>
      <c r="CX2334" s="154"/>
      <c r="CY2334" s="154"/>
      <c r="CZ2334" s="154"/>
      <c r="DA2334" s="154"/>
      <c r="DB2334" s="154"/>
      <c r="DC2334" s="154"/>
      <c r="DD2334" s="154"/>
      <c r="DE2334" s="154"/>
      <c r="DF2334" s="154"/>
      <c r="DG2334" s="154"/>
      <c r="DH2334" s="154"/>
      <c r="DI2334" s="154"/>
      <c r="DJ2334" s="154"/>
      <c r="DK2334" s="154"/>
      <c r="DL2334" s="154"/>
      <c r="DM2334" s="154"/>
      <c r="DN2334" s="154"/>
      <c r="DO2334" s="154"/>
      <c r="DP2334" s="154"/>
      <c r="DQ2334" s="154"/>
      <c r="DR2334" s="154"/>
      <c r="DS2334" s="154"/>
      <c r="DT2334" s="154"/>
      <c r="DU2334" s="154"/>
      <c r="DV2334" s="154"/>
      <c r="DW2334" s="154"/>
      <c r="DX2334" s="154"/>
      <c r="DY2334" s="154"/>
      <c r="DZ2334" s="154"/>
      <c r="EA2334" s="154"/>
      <c r="EB2334" s="154"/>
      <c r="EC2334" s="154"/>
      <c r="ED2334" s="154"/>
      <c r="EE2334" s="154"/>
      <c r="EF2334" s="154"/>
      <c r="EG2334" s="154"/>
      <c r="EH2334" s="154"/>
      <c r="EI2334" s="154"/>
      <c r="EJ2334" s="154"/>
      <c r="EK2334" s="154"/>
      <c r="EL2334" s="154"/>
      <c r="EM2334" s="154"/>
      <c r="EN2334" s="154"/>
      <c r="EO2334" s="154"/>
      <c r="EP2334" s="154"/>
      <c r="EQ2334" s="154"/>
      <c r="ER2334" s="154"/>
      <c r="ES2334" s="154"/>
      <c r="ET2334" s="154"/>
      <c r="EU2334" s="154"/>
      <c r="EV2334" s="154"/>
    </row>
    <row r="2335" spans="32:152" ht="12.75">
      <c r="AF2335" s="154"/>
      <c r="AG2335" s="154"/>
      <c r="AH2335" s="154"/>
      <c r="AI2335" s="154"/>
      <c r="AJ2335" s="154"/>
      <c r="AK2335" s="154"/>
      <c r="AL2335" s="154"/>
      <c r="AM2335" s="154"/>
      <c r="AN2335" s="154"/>
      <c r="AO2335" s="154"/>
      <c r="AP2335" s="154"/>
      <c r="AQ2335" s="154"/>
      <c r="AR2335" s="154"/>
      <c r="AS2335" s="154"/>
      <c r="AT2335" s="154"/>
      <c r="AU2335" s="154"/>
      <c r="AV2335" s="154"/>
      <c r="AW2335" s="154"/>
      <c r="AX2335" s="154"/>
      <c r="AY2335" s="154"/>
      <c r="AZ2335" s="154"/>
      <c r="BA2335" s="154"/>
      <c r="BB2335" s="154"/>
      <c r="BC2335" s="154"/>
      <c r="BD2335" s="154"/>
      <c r="BE2335" s="154"/>
      <c r="BF2335" s="154"/>
      <c r="BG2335" s="154"/>
      <c r="BH2335" s="154"/>
      <c r="BI2335" s="154"/>
      <c r="BJ2335" s="154"/>
      <c r="BK2335" s="154"/>
      <c r="BL2335" s="154"/>
      <c r="BM2335" s="154"/>
      <c r="BN2335" s="154"/>
      <c r="BO2335" s="154"/>
      <c r="BP2335" s="154"/>
      <c r="BQ2335" s="154"/>
      <c r="BR2335" s="154"/>
      <c r="BS2335" s="154"/>
      <c r="BT2335" s="154"/>
      <c r="BU2335" s="154"/>
      <c r="BV2335" s="154"/>
      <c r="BW2335" s="154"/>
      <c r="BX2335" s="154"/>
      <c r="BY2335" s="154"/>
      <c r="BZ2335" s="154"/>
      <c r="CA2335" s="154"/>
      <c r="CB2335" s="154"/>
      <c r="CC2335" s="154"/>
      <c r="CD2335" s="154"/>
      <c r="CE2335" s="154"/>
      <c r="CF2335" s="154"/>
      <c r="CG2335" s="154"/>
      <c r="CH2335" s="154"/>
      <c r="CI2335" s="154"/>
      <c r="CJ2335" s="154"/>
      <c r="CK2335" s="154"/>
      <c r="CL2335" s="154"/>
      <c r="CM2335" s="154"/>
      <c r="CN2335" s="154"/>
      <c r="CO2335" s="154"/>
      <c r="CP2335" s="154"/>
      <c r="CQ2335" s="154"/>
      <c r="CR2335" s="154"/>
      <c r="CS2335" s="154"/>
      <c r="CT2335" s="154"/>
      <c r="CU2335" s="154"/>
      <c r="CV2335" s="154"/>
      <c r="CW2335" s="154"/>
      <c r="CX2335" s="154"/>
      <c r="CY2335" s="154"/>
      <c r="CZ2335" s="154"/>
      <c r="DA2335" s="154"/>
      <c r="DB2335" s="154"/>
      <c r="DC2335" s="154"/>
      <c r="DD2335" s="154"/>
      <c r="DE2335" s="154"/>
      <c r="DF2335" s="154"/>
      <c r="DG2335" s="154"/>
      <c r="DH2335" s="154"/>
      <c r="DI2335" s="154"/>
      <c r="DJ2335" s="154"/>
      <c r="DK2335" s="154"/>
      <c r="DL2335" s="154"/>
      <c r="DM2335" s="154"/>
      <c r="DN2335" s="154"/>
      <c r="DO2335" s="154"/>
      <c r="DP2335" s="154"/>
      <c r="DQ2335" s="154"/>
      <c r="DR2335" s="154"/>
      <c r="DS2335" s="154"/>
      <c r="DT2335" s="154"/>
      <c r="DU2335" s="154"/>
      <c r="DV2335" s="154"/>
      <c r="DW2335" s="154"/>
      <c r="DX2335" s="154"/>
      <c r="DY2335" s="154"/>
      <c r="DZ2335" s="154"/>
      <c r="EA2335" s="154"/>
      <c r="EB2335" s="154"/>
      <c r="EC2335" s="154"/>
      <c r="ED2335" s="154"/>
      <c r="EE2335" s="154"/>
      <c r="EF2335" s="154"/>
      <c r="EG2335" s="154"/>
      <c r="EH2335" s="154"/>
      <c r="EI2335" s="154"/>
      <c r="EJ2335" s="154"/>
      <c r="EK2335" s="154"/>
      <c r="EL2335" s="154"/>
      <c r="EM2335" s="154"/>
      <c r="EN2335" s="154"/>
      <c r="EO2335" s="154"/>
      <c r="EP2335" s="154"/>
      <c r="EQ2335" s="154"/>
      <c r="ER2335" s="154"/>
      <c r="ES2335" s="154"/>
      <c r="ET2335" s="154"/>
      <c r="EU2335" s="154"/>
      <c r="EV2335" s="154"/>
    </row>
    <row r="2336" spans="32:152" ht="12.75">
      <c r="AF2336" s="154"/>
      <c r="AG2336" s="154"/>
      <c r="AH2336" s="154"/>
      <c r="AI2336" s="154"/>
      <c r="AJ2336" s="154"/>
      <c r="AK2336" s="154"/>
      <c r="AL2336" s="154"/>
      <c r="AM2336" s="154"/>
      <c r="AN2336" s="154"/>
      <c r="AO2336" s="154"/>
      <c r="AP2336" s="154"/>
      <c r="AQ2336" s="154"/>
      <c r="AR2336" s="154"/>
      <c r="AS2336" s="154"/>
      <c r="AT2336" s="154"/>
      <c r="AU2336" s="154"/>
      <c r="AV2336" s="154"/>
      <c r="AW2336" s="154"/>
      <c r="AX2336" s="154"/>
      <c r="AY2336" s="154"/>
      <c r="AZ2336" s="154"/>
      <c r="BA2336" s="154"/>
      <c r="BB2336" s="154"/>
      <c r="BC2336" s="154"/>
      <c r="BD2336" s="154"/>
      <c r="BE2336" s="154"/>
      <c r="BF2336" s="154"/>
      <c r="BG2336" s="154"/>
      <c r="BH2336" s="154"/>
      <c r="BI2336" s="154"/>
      <c r="BJ2336" s="154"/>
      <c r="BK2336" s="154"/>
      <c r="BL2336" s="154"/>
      <c r="BM2336" s="154"/>
      <c r="BN2336" s="154"/>
      <c r="BO2336" s="154"/>
      <c r="BP2336" s="154"/>
      <c r="BQ2336" s="154"/>
      <c r="BR2336" s="154"/>
      <c r="BS2336" s="154"/>
      <c r="BT2336" s="154"/>
      <c r="BU2336" s="154"/>
      <c r="BV2336" s="154"/>
      <c r="BW2336" s="154"/>
      <c r="BX2336" s="154"/>
      <c r="BY2336" s="154"/>
      <c r="BZ2336" s="154"/>
      <c r="CA2336" s="154"/>
      <c r="CB2336" s="154"/>
      <c r="CC2336" s="154"/>
      <c r="CD2336" s="154"/>
      <c r="CE2336" s="154"/>
      <c r="CF2336" s="154"/>
      <c r="CG2336" s="154"/>
      <c r="CH2336" s="154"/>
      <c r="CI2336" s="154"/>
      <c r="CJ2336" s="154"/>
      <c r="CK2336" s="154"/>
      <c r="CL2336" s="154"/>
      <c r="CM2336" s="154"/>
      <c r="CN2336" s="154"/>
      <c r="CO2336" s="154"/>
      <c r="CP2336" s="154"/>
      <c r="CQ2336" s="154"/>
      <c r="CR2336" s="154"/>
      <c r="CS2336" s="154"/>
      <c r="CT2336" s="154"/>
      <c r="CU2336" s="154"/>
      <c r="CV2336" s="154"/>
      <c r="CW2336" s="154"/>
      <c r="CX2336" s="154"/>
      <c r="CY2336" s="154"/>
      <c r="CZ2336" s="154"/>
      <c r="DA2336" s="154"/>
      <c r="DB2336" s="154"/>
      <c r="DC2336" s="154"/>
      <c r="DD2336" s="154"/>
      <c r="DE2336" s="154"/>
      <c r="DF2336" s="154"/>
      <c r="DG2336" s="154"/>
      <c r="DH2336" s="154"/>
      <c r="DI2336" s="154"/>
      <c r="DJ2336" s="154"/>
      <c r="DK2336" s="154"/>
      <c r="DL2336" s="154"/>
      <c r="DM2336" s="154"/>
      <c r="DN2336" s="154"/>
      <c r="DO2336" s="154"/>
      <c r="DP2336" s="154"/>
      <c r="DQ2336" s="154"/>
      <c r="DR2336" s="154"/>
      <c r="DS2336" s="154"/>
      <c r="DT2336" s="154"/>
      <c r="DU2336" s="154"/>
      <c r="DV2336" s="154"/>
      <c r="DW2336" s="154"/>
      <c r="DX2336" s="154"/>
      <c r="DY2336" s="154"/>
      <c r="DZ2336" s="154"/>
      <c r="EA2336" s="154"/>
      <c r="EB2336" s="154"/>
      <c r="EC2336" s="154"/>
      <c r="ED2336" s="154"/>
      <c r="EE2336" s="154"/>
      <c r="EF2336" s="154"/>
      <c r="EG2336" s="154"/>
      <c r="EH2336" s="154"/>
      <c r="EI2336" s="154"/>
      <c r="EJ2336" s="154"/>
      <c r="EK2336" s="154"/>
      <c r="EL2336" s="154"/>
      <c r="EM2336" s="154"/>
      <c r="EN2336" s="154"/>
      <c r="EO2336" s="154"/>
      <c r="EP2336" s="154"/>
      <c r="EQ2336" s="154"/>
      <c r="ER2336" s="154"/>
      <c r="ES2336" s="154"/>
      <c r="ET2336" s="154"/>
      <c r="EU2336" s="154"/>
      <c r="EV2336" s="154"/>
    </row>
    <row r="2337" spans="32:152" ht="12.75">
      <c r="AF2337" s="154"/>
      <c r="AG2337" s="154"/>
      <c r="AH2337" s="154"/>
      <c r="AI2337" s="154"/>
      <c r="AJ2337" s="154"/>
      <c r="AK2337" s="154"/>
      <c r="AL2337" s="154"/>
      <c r="AM2337" s="154"/>
      <c r="AN2337" s="154"/>
      <c r="AO2337" s="154"/>
      <c r="AP2337" s="154"/>
      <c r="AQ2337" s="154"/>
      <c r="AR2337" s="154"/>
      <c r="AS2337" s="154"/>
      <c r="AT2337" s="154"/>
      <c r="AU2337" s="154"/>
      <c r="AV2337" s="154"/>
      <c r="AW2337" s="154"/>
      <c r="AX2337" s="154"/>
      <c r="AY2337" s="154"/>
      <c r="AZ2337" s="154"/>
      <c r="BA2337" s="154"/>
      <c r="BB2337" s="154"/>
      <c r="BC2337" s="154"/>
      <c r="BD2337" s="154"/>
      <c r="BE2337" s="154"/>
      <c r="BF2337" s="154"/>
      <c r="BG2337" s="154"/>
      <c r="BH2337" s="154"/>
      <c r="BI2337" s="154"/>
      <c r="BJ2337" s="154"/>
      <c r="BK2337" s="154"/>
      <c r="BL2337" s="154"/>
      <c r="BM2337" s="154"/>
      <c r="BN2337" s="154"/>
      <c r="BO2337" s="154"/>
      <c r="BP2337" s="154"/>
      <c r="BQ2337" s="154"/>
      <c r="BR2337" s="154"/>
      <c r="BS2337" s="154"/>
      <c r="BT2337" s="154"/>
      <c r="BU2337" s="154"/>
      <c r="BV2337" s="154"/>
      <c r="BW2337" s="154"/>
      <c r="BX2337" s="154"/>
      <c r="BY2337" s="154"/>
      <c r="BZ2337" s="154"/>
      <c r="CA2337" s="154"/>
      <c r="CB2337" s="154"/>
      <c r="CC2337" s="154"/>
      <c r="CD2337" s="154"/>
      <c r="CE2337" s="154"/>
      <c r="CF2337" s="154"/>
      <c r="CG2337" s="154"/>
      <c r="CH2337" s="154"/>
      <c r="CI2337" s="154"/>
      <c r="CJ2337" s="154"/>
      <c r="CK2337" s="154"/>
      <c r="CL2337" s="154"/>
      <c r="CM2337" s="154"/>
      <c r="CN2337" s="154"/>
      <c r="CO2337" s="154"/>
      <c r="CP2337" s="154"/>
      <c r="CQ2337" s="154"/>
      <c r="CR2337" s="154"/>
      <c r="CS2337" s="154"/>
      <c r="CT2337" s="154"/>
      <c r="CU2337" s="154"/>
      <c r="CV2337" s="154"/>
      <c r="CW2337" s="154"/>
      <c r="CX2337" s="154"/>
      <c r="CY2337" s="154"/>
      <c r="CZ2337" s="154"/>
      <c r="DA2337" s="154"/>
      <c r="DB2337" s="154"/>
      <c r="DC2337" s="154"/>
      <c r="DD2337" s="154"/>
      <c r="DE2337" s="154"/>
      <c r="DF2337" s="154"/>
      <c r="DG2337" s="154"/>
      <c r="DH2337" s="154"/>
      <c r="DI2337" s="154"/>
      <c r="DJ2337" s="154"/>
      <c r="DK2337" s="154"/>
      <c r="DL2337" s="154"/>
      <c r="DM2337" s="154"/>
      <c r="DN2337" s="154"/>
      <c r="DO2337" s="154"/>
      <c r="DP2337" s="154"/>
      <c r="DQ2337" s="154"/>
      <c r="DR2337" s="154"/>
      <c r="DS2337" s="154"/>
      <c r="DT2337" s="154"/>
      <c r="DU2337" s="154"/>
      <c r="DV2337" s="154"/>
      <c r="DW2337" s="154"/>
      <c r="DX2337" s="154"/>
      <c r="DY2337" s="154"/>
      <c r="DZ2337" s="154"/>
      <c r="EA2337" s="154"/>
      <c r="EB2337" s="154"/>
      <c r="EC2337" s="154"/>
      <c r="ED2337" s="154"/>
      <c r="EE2337" s="154"/>
      <c r="EF2337" s="154"/>
      <c r="EG2337" s="154"/>
      <c r="EH2337" s="154"/>
      <c r="EI2337" s="154"/>
      <c r="EJ2337" s="154"/>
      <c r="EK2337" s="154"/>
      <c r="EL2337" s="154"/>
      <c r="EM2337" s="154"/>
      <c r="EN2337" s="154"/>
      <c r="EO2337" s="154"/>
      <c r="EP2337" s="154"/>
      <c r="EQ2337" s="154"/>
      <c r="ER2337" s="154"/>
      <c r="ES2337" s="154"/>
      <c r="ET2337" s="154"/>
      <c r="EU2337" s="154"/>
      <c r="EV2337" s="154"/>
    </row>
    <row r="2338" spans="32:152" ht="12.75">
      <c r="AF2338" s="154"/>
      <c r="AG2338" s="154"/>
      <c r="AH2338" s="154"/>
      <c r="AI2338" s="154"/>
      <c r="AJ2338" s="154"/>
      <c r="AK2338" s="154"/>
      <c r="AL2338" s="154"/>
      <c r="AM2338" s="154"/>
      <c r="AN2338" s="154"/>
      <c r="AO2338" s="154"/>
      <c r="AP2338" s="154"/>
      <c r="AQ2338" s="154"/>
      <c r="AR2338" s="154"/>
      <c r="AS2338" s="154"/>
      <c r="AT2338" s="154"/>
      <c r="AU2338" s="154"/>
      <c r="AV2338" s="154"/>
      <c r="AW2338" s="154"/>
      <c r="AX2338" s="154"/>
      <c r="AY2338" s="154"/>
      <c r="AZ2338" s="154"/>
      <c r="BA2338" s="154"/>
      <c r="BB2338" s="154"/>
      <c r="BC2338" s="154"/>
      <c r="BD2338" s="154"/>
      <c r="BE2338" s="154"/>
      <c r="BF2338" s="154"/>
      <c r="BG2338" s="154"/>
      <c r="BH2338" s="154"/>
      <c r="BI2338" s="154"/>
      <c r="BJ2338" s="154"/>
      <c r="BK2338" s="154"/>
      <c r="BL2338" s="154"/>
      <c r="BM2338" s="154"/>
      <c r="BN2338" s="154"/>
      <c r="BO2338" s="154"/>
      <c r="BP2338" s="154"/>
      <c r="BQ2338" s="154"/>
      <c r="BR2338" s="154"/>
      <c r="BS2338" s="154"/>
      <c r="BT2338" s="154"/>
      <c r="BU2338" s="154"/>
      <c r="BV2338" s="154"/>
      <c r="BW2338" s="154"/>
      <c r="BX2338" s="154"/>
      <c r="BY2338" s="154"/>
      <c r="BZ2338" s="154"/>
      <c r="CA2338" s="154"/>
      <c r="CB2338" s="154"/>
      <c r="CC2338" s="154"/>
      <c r="CD2338" s="154"/>
      <c r="CE2338" s="154"/>
      <c r="CF2338" s="154"/>
      <c r="CG2338" s="154"/>
      <c r="CH2338" s="154"/>
      <c r="CI2338" s="154"/>
      <c r="CJ2338" s="154"/>
      <c r="CK2338" s="154"/>
      <c r="CL2338" s="154"/>
      <c r="CM2338" s="154"/>
      <c r="CN2338" s="154"/>
      <c r="CO2338" s="154"/>
      <c r="CP2338" s="154"/>
      <c r="CQ2338" s="154"/>
      <c r="CR2338" s="154"/>
      <c r="CS2338" s="154"/>
      <c r="CT2338" s="154"/>
      <c r="CU2338" s="154"/>
      <c r="CV2338" s="154"/>
      <c r="CW2338" s="154"/>
      <c r="CX2338" s="154"/>
      <c r="CY2338" s="154"/>
      <c r="CZ2338" s="154"/>
      <c r="DA2338" s="154"/>
      <c r="DB2338" s="154"/>
      <c r="DC2338" s="154"/>
      <c r="DD2338" s="154"/>
      <c r="DE2338" s="154"/>
      <c r="DF2338" s="154"/>
      <c r="DG2338" s="154"/>
      <c r="DH2338" s="154"/>
      <c r="DI2338" s="154"/>
      <c r="DJ2338" s="154"/>
      <c r="DK2338" s="154"/>
      <c r="DL2338" s="154"/>
      <c r="DM2338" s="154"/>
      <c r="DN2338" s="154"/>
      <c r="DO2338" s="154"/>
      <c r="DP2338" s="154"/>
      <c r="DQ2338" s="154"/>
      <c r="DR2338" s="154"/>
      <c r="DS2338" s="154"/>
      <c r="DT2338" s="154"/>
      <c r="DU2338" s="154"/>
      <c r="DV2338" s="154"/>
      <c r="DW2338" s="154"/>
      <c r="DX2338" s="154"/>
      <c r="DY2338" s="154"/>
      <c r="DZ2338" s="154"/>
      <c r="EA2338" s="154"/>
      <c r="EB2338" s="154"/>
      <c r="EC2338" s="154"/>
      <c r="ED2338" s="154"/>
      <c r="EE2338" s="154"/>
      <c r="EF2338" s="154"/>
      <c r="EG2338" s="154"/>
      <c r="EH2338" s="154"/>
      <c r="EI2338" s="154"/>
      <c r="EJ2338" s="154"/>
      <c r="EK2338" s="154"/>
      <c r="EL2338" s="154"/>
      <c r="EM2338" s="154"/>
      <c r="EN2338" s="154"/>
      <c r="EO2338" s="154"/>
      <c r="EP2338" s="154"/>
      <c r="EQ2338" s="154"/>
      <c r="ER2338" s="154"/>
      <c r="ES2338" s="154"/>
      <c r="ET2338" s="154"/>
      <c r="EU2338" s="154"/>
      <c r="EV2338" s="154"/>
    </row>
    <row r="2339" spans="32:152" ht="12.75">
      <c r="AF2339" s="154"/>
      <c r="AG2339" s="154"/>
      <c r="AH2339" s="154"/>
      <c r="AI2339" s="154"/>
      <c r="AJ2339" s="154"/>
      <c r="AK2339" s="154"/>
      <c r="AL2339" s="154"/>
      <c r="AM2339" s="154"/>
      <c r="AN2339" s="154"/>
      <c r="AO2339" s="154"/>
      <c r="AP2339" s="154"/>
      <c r="AQ2339" s="154"/>
      <c r="AR2339" s="154"/>
      <c r="AS2339" s="154"/>
      <c r="AT2339" s="154"/>
      <c r="AU2339" s="154"/>
      <c r="AV2339" s="154"/>
      <c r="AW2339" s="154"/>
      <c r="AX2339" s="154"/>
      <c r="AY2339" s="154"/>
      <c r="AZ2339" s="154"/>
      <c r="BA2339" s="154"/>
      <c r="BB2339" s="154"/>
      <c r="BC2339" s="154"/>
      <c r="BD2339" s="154"/>
      <c r="BE2339" s="154"/>
      <c r="BF2339" s="154"/>
      <c r="BG2339" s="154"/>
      <c r="BH2339" s="154"/>
      <c r="BI2339" s="154"/>
      <c r="BJ2339" s="154"/>
      <c r="BK2339" s="154"/>
      <c r="BL2339" s="154"/>
      <c r="BM2339" s="154"/>
      <c r="BN2339" s="154"/>
      <c r="BO2339" s="154"/>
      <c r="BP2339" s="154"/>
      <c r="BQ2339" s="154"/>
      <c r="BR2339" s="154"/>
      <c r="BS2339" s="154"/>
      <c r="BT2339" s="154"/>
      <c r="BU2339" s="154"/>
      <c r="BV2339" s="154"/>
      <c r="BW2339" s="154"/>
      <c r="BX2339" s="154"/>
      <c r="BY2339" s="154"/>
      <c r="BZ2339" s="154"/>
      <c r="CA2339" s="154"/>
      <c r="CB2339" s="154"/>
      <c r="CC2339" s="154"/>
      <c r="CD2339" s="154"/>
      <c r="CE2339" s="154"/>
      <c r="CF2339" s="154"/>
      <c r="CG2339" s="154"/>
      <c r="CH2339" s="154"/>
      <c r="CI2339" s="154"/>
      <c r="CJ2339" s="154"/>
      <c r="CK2339" s="154"/>
      <c r="CL2339" s="154"/>
      <c r="CM2339" s="154"/>
      <c r="CN2339" s="154"/>
      <c r="CO2339" s="154"/>
      <c r="CP2339" s="154"/>
      <c r="CQ2339" s="154"/>
      <c r="CR2339" s="154"/>
      <c r="CS2339" s="154"/>
      <c r="CT2339" s="154"/>
      <c r="CU2339" s="154"/>
      <c r="CV2339" s="154"/>
      <c r="CW2339" s="154"/>
      <c r="CX2339" s="154"/>
      <c r="CY2339" s="154"/>
      <c r="CZ2339" s="154"/>
      <c r="DA2339" s="154"/>
      <c r="DB2339" s="154"/>
      <c r="DC2339" s="154"/>
      <c r="DD2339" s="154"/>
      <c r="DE2339" s="154"/>
      <c r="DF2339" s="154"/>
      <c r="DG2339" s="154"/>
      <c r="DH2339" s="154"/>
      <c r="DI2339" s="154"/>
      <c r="DJ2339" s="154"/>
      <c r="DK2339" s="154"/>
      <c r="DL2339" s="154"/>
      <c r="DM2339" s="154"/>
      <c r="DN2339" s="154"/>
      <c r="DO2339" s="154"/>
      <c r="DP2339" s="154"/>
      <c r="DQ2339" s="154"/>
      <c r="DR2339" s="154"/>
      <c r="DS2339" s="154"/>
      <c r="DT2339" s="154"/>
      <c r="DU2339" s="154"/>
      <c r="DV2339" s="154"/>
      <c r="DW2339" s="154"/>
      <c r="DX2339" s="154"/>
      <c r="DY2339" s="154"/>
      <c r="DZ2339" s="154"/>
      <c r="EA2339" s="154"/>
      <c r="EB2339" s="154"/>
      <c r="EC2339" s="154"/>
      <c r="ED2339" s="154"/>
      <c r="EE2339" s="154"/>
      <c r="EF2339" s="154"/>
      <c r="EG2339" s="154"/>
      <c r="EH2339" s="154"/>
      <c r="EI2339" s="154"/>
      <c r="EJ2339" s="154"/>
      <c r="EK2339" s="154"/>
      <c r="EL2339" s="154"/>
      <c r="EM2339" s="154"/>
      <c r="EN2339" s="154"/>
      <c r="EO2339" s="154"/>
      <c r="EP2339" s="154"/>
      <c r="EQ2339" s="154"/>
      <c r="ER2339" s="154"/>
      <c r="ES2339" s="154"/>
      <c r="ET2339" s="154"/>
      <c r="EU2339" s="154"/>
      <c r="EV2339" s="154"/>
    </row>
    <row r="2340" spans="32:152" ht="12.75">
      <c r="AF2340" s="154"/>
      <c r="AG2340" s="154"/>
      <c r="AH2340" s="154"/>
      <c r="AI2340" s="154"/>
      <c r="AJ2340" s="154"/>
      <c r="AK2340" s="154"/>
      <c r="AL2340" s="154"/>
      <c r="AM2340" s="154"/>
      <c r="AN2340" s="154"/>
      <c r="AO2340" s="154"/>
      <c r="AP2340" s="154"/>
      <c r="AQ2340" s="154"/>
      <c r="AR2340" s="154"/>
      <c r="AS2340" s="154"/>
      <c r="AT2340" s="154"/>
      <c r="AU2340" s="154"/>
      <c r="AV2340" s="154"/>
      <c r="AW2340" s="154"/>
      <c r="AX2340" s="154"/>
      <c r="AY2340" s="154"/>
      <c r="AZ2340" s="154"/>
      <c r="BA2340" s="154"/>
      <c r="BB2340" s="154"/>
      <c r="BC2340" s="154"/>
      <c r="BD2340" s="154"/>
      <c r="BE2340" s="154"/>
      <c r="BF2340" s="154"/>
      <c r="BG2340" s="154"/>
      <c r="BH2340" s="154"/>
      <c r="BI2340" s="154"/>
      <c r="BJ2340" s="154"/>
      <c r="BK2340" s="154"/>
      <c r="BL2340" s="154"/>
      <c r="BM2340" s="154"/>
      <c r="BN2340" s="154"/>
      <c r="BO2340" s="154"/>
      <c r="BP2340" s="154"/>
      <c r="BQ2340" s="154"/>
      <c r="BR2340" s="154"/>
      <c r="BS2340" s="154"/>
      <c r="BT2340" s="154"/>
      <c r="BU2340" s="154"/>
      <c r="BV2340" s="154"/>
      <c r="BW2340" s="154"/>
      <c r="BX2340" s="154"/>
      <c r="BY2340" s="154"/>
      <c r="BZ2340" s="154"/>
      <c r="CA2340" s="154"/>
      <c r="CB2340" s="154"/>
      <c r="CC2340" s="154"/>
      <c r="CD2340" s="154"/>
      <c r="CE2340" s="154"/>
      <c r="CF2340" s="154"/>
      <c r="CG2340" s="154"/>
      <c r="CH2340" s="154"/>
      <c r="CI2340" s="154"/>
      <c r="CJ2340" s="154"/>
      <c r="CK2340" s="154"/>
      <c r="CL2340" s="154"/>
      <c r="CM2340" s="154"/>
      <c r="CN2340" s="154"/>
      <c r="CO2340" s="154"/>
      <c r="CP2340" s="154"/>
      <c r="CQ2340" s="154"/>
      <c r="CR2340" s="154"/>
      <c r="CS2340" s="154"/>
      <c r="CT2340" s="154"/>
      <c r="CU2340" s="154"/>
      <c r="CV2340" s="154"/>
      <c r="CW2340" s="154"/>
      <c r="CX2340" s="154"/>
      <c r="CY2340" s="154"/>
      <c r="CZ2340" s="154"/>
      <c r="DA2340" s="154"/>
      <c r="DB2340" s="154"/>
      <c r="DC2340" s="154"/>
      <c r="DD2340" s="154"/>
      <c r="DE2340" s="154"/>
      <c r="DF2340" s="154"/>
      <c r="DG2340" s="154"/>
      <c r="DH2340" s="154"/>
      <c r="DI2340" s="154"/>
      <c r="DJ2340" s="154"/>
      <c r="DK2340" s="154"/>
      <c r="DL2340" s="154"/>
      <c r="DM2340" s="154"/>
      <c r="DN2340" s="154"/>
      <c r="DO2340" s="154"/>
      <c r="DP2340" s="154"/>
      <c r="DQ2340" s="154"/>
      <c r="DR2340" s="154"/>
      <c r="DS2340" s="154"/>
      <c r="DT2340" s="154"/>
      <c r="DU2340" s="154"/>
      <c r="DV2340" s="154"/>
      <c r="DW2340" s="154"/>
      <c r="DX2340" s="154"/>
      <c r="DY2340" s="154"/>
      <c r="DZ2340" s="154"/>
      <c r="EA2340" s="154"/>
      <c r="EB2340" s="154"/>
      <c r="EC2340" s="154"/>
      <c r="ED2340" s="154"/>
      <c r="EE2340" s="154"/>
      <c r="EF2340" s="154"/>
      <c r="EG2340" s="154"/>
      <c r="EH2340" s="154"/>
      <c r="EI2340" s="154"/>
      <c r="EJ2340" s="154"/>
      <c r="EK2340" s="154"/>
      <c r="EL2340" s="154"/>
      <c r="EM2340" s="154"/>
      <c r="EN2340" s="154"/>
      <c r="EO2340" s="154"/>
      <c r="EP2340" s="154"/>
      <c r="EQ2340" s="154"/>
      <c r="ER2340" s="154"/>
      <c r="ES2340" s="154"/>
      <c r="ET2340" s="154"/>
      <c r="EU2340" s="154"/>
      <c r="EV2340" s="154"/>
    </row>
    <row r="2341" spans="32:152" ht="12.75">
      <c r="AF2341" s="154"/>
      <c r="AG2341" s="154"/>
      <c r="AH2341" s="154"/>
      <c r="AI2341" s="154"/>
      <c r="AJ2341" s="154"/>
      <c r="AK2341" s="154"/>
      <c r="AL2341" s="154"/>
      <c r="AM2341" s="154"/>
      <c r="AN2341" s="154"/>
      <c r="AO2341" s="154"/>
      <c r="AP2341" s="154"/>
      <c r="AQ2341" s="154"/>
      <c r="AR2341" s="154"/>
      <c r="AS2341" s="154"/>
      <c r="AT2341" s="154"/>
      <c r="AU2341" s="154"/>
      <c r="AV2341" s="154"/>
      <c r="AW2341" s="154"/>
      <c r="AX2341" s="154"/>
      <c r="AY2341" s="154"/>
      <c r="AZ2341" s="154"/>
      <c r="BA2341" s="154"/>
      <c r="BB2341" s="154"/>
      <c r="BC2341" s="154"/>
      <c r="BD2341" s="154"/>
      <c r="BE2341" s="154"/>
      <c r="BF2341" s="154"/>
      <c r="BG2341" s="154"/>
      <c r="BH2341" s="154"/>
      <c r="BI2341" s="154"/>
      <c r="BJ2341" s="154"/>
      <c r="BK2341" s="154"/>
      <c r="BL2341" s="154"/>
      <c r="BM2341" s="154"/>
      <c r="BN2341" s="154"/>
      <c r="BO2341" s="154"/>
      <c r="BP2341" s="154"/>
      <c r="BQ2341" s="154"/>
      <c r="BR2341" s="154"/>
      <c r="BS2341" s="154"/>
      <c r="BT2341" s="154"/>
      <c r="BU2341" s="154"/>
      <c r="BV2341" s="154"/>
      <c r="BW2341" s="154"/>
      <c r="BX2341" s="154"/>
      <c r="BY2341" s="154"/>
      <c r="BZ2341" s="154"/>
      <c r="CA2341" s="154"/>
      <c r="CB2341" s="154"/>
      <c r="CC2341" s="154"/>
      <c r="CD2341" s="154"/>
      <c r="CE2341" s="154"/>
      <c r="CF2341" s="154"/>
      <c r="CG2341" s="154"/>
      <c r="CH2341" s="154"/>
      <c r="CI2341" s="154"/>
      <c r="CJ2341" s="154"/>
      <c r="CK2341" s="154"/>
      <c r="CL2341" s="154"/>
      <c r="CM2341" s="154"/>
      <c r="CN2341" s="154"/>
      <c r="CO2341" s="154"/>
      <c r="CP2341" s="154"/>
      <c r="CQ2341" s="154"/>
      <c r="CR2341" s="154"/>
      <c r="CS2341" s="154"/>
      <c r="CT2341" s="154"/>
      <c r="CU2341" s="154"/>
      <c r="CV2341" s="154"/>
      <c r="CW2341" s="154"/>
      <c r="CX2341" s="154"/>
      <c r="CY2341" s="154"/>
      <c r="CZ2341" s="154"/>
      <c r="DA2341" s="154"/>
      <c r="DB2341" s="154"/>
      <c r="DC2341" s="154"/>
      <c r="DD2341" s="154"/>
      <c r="DE2341" s="154"/>
      <c r="DF2341" s="154"/>
      <c r="DG2341" s="154"/>
      <c r="DH2341" s="154"/>
      <c r="DI2341" s="154"/>
      <c r="DJ2341" s="154"/>
      <c r="DK2341" s="154"/>
      <c r="DL2341" s="154"/>
      <c r="DM2341" s="154"/>
      <c r="DN2341" s="154"/>
      <c r="DO2341" s="154"/>
      <c r="DP2341" s="154"/>
      <c r="DQ2341" s="154"/>
      <c r="DR2341" s="154"/>
      <c r="DS2341" s="154"/>
      <c r="DT2341" s="154"/>
      <c r="DU2341" s="154"/>
      <c r="DV2341" s="154"/>
      <c r="DW2341" s="154"/>
      <c r="DX2341" s="154"/>
      <c r="DY2341" s="154"/>
      <c r="DZ2341" s="154"/>
      <c r="EA2341" s="154"/>
      <c r="EB2341" s="154"/>
      <c r="EC2341" s="154"/>
      <c r="ED2341" s="154"/>
      <c r="EE2341" s="154"/>
      <c r="EF2341" s="154"/>
      <c r="EG2341" s="154"/>
      <c r="EH2341" s="154"/>
      <c r="EI2341" s="154"/>
      <c r="EJ2341" s="154"/>
      <c r="EK2341" s="154"/>
      <c r="EL2341" s="154"/>
      <c r="EM2341" s="154"/>
      <c r="EN2341" s="154"/>
      <c r="EO2341" s="154"/>
      <c r="EP2341" s="154"/>
      <c r="EQ2341" s="154"/>
      <c r="ER2341" s="154"/>
      <c r="ES2341" s="154"/>
      <c r="ET2341" s="154"/>
      <c r="EU2341" s="154"/>
      <c r="EV2341" s="154"/>
    </row>
    <row r="2342" spans="32:152" ht="12.75">
      <c r="AF2342" s="154"/>
      <c r="AG2342" s="154"/>
      <c r="AH2342" s="154"/>
      <c r="AI2342" s="154"/>
      <c r="AJ2342" s="154"/>
      <c r="AK2342" s="154"/>
      <c r="AL2342" s="154"/>
      <c r="AM2342" s="154"/>
      <c r="AN2342" s="154"/>
      <c r="AO2342" s="154"/>
      <c r="AP2342" s="154"/>
      <c r="AQ2342" s="154"/>
      <c r="AR2342" s="154"/>
      <c r="AS2342" s="154"/>
      <c r="AT2342" s="154"/>
      <c r="AU2342" s="154"/>
      <c r="AV2342" s="154"/>
      <c r="AW2342" s="154"/>
      <c r="AX2342" s="154"/>
      <c r="AY2342" s="154"/>
      <c r="AZ2342" s="154"/>
      <c r="BA2342" s="154"/>
      <c r="BB2342" s="154"/>
      <c r="BC2342" s="154"/>
      <c r="BD2342" s="154"/>
      <c r="BE2342" s="154"/>
      <c r="BF2342" s="154"/>
      <c r="BG2342" s="154"/>
      <c r="BH2342" s="154"/>
      <c r="BI2342" s="154"/>
      <c r="BJ2342" s="154"/>
      <c r="BK2342" s="154"/>
      <c r="BL2342" s="154"/>
      <c r="BM2342" s="154"/>
      <c r="BN2342" s="154"/>
      <c r="BO2342" s="154"/>
      <c r="BP2342" s="154"/>
      <c r="BQ2342" s="154"/>
      <c r="BR2342" s="154"/>
      <c r="BS2342" s="154"/>
      <c r="BT2342" s="154"/>
      <c r="BU2342" s="154"/>
      <c r="BV2342" s="154"/>
      <c r="BW2342" s="154"/>
      <c r="BX2342" s="154"/>
      <c r="BY2342" s="154"/>
      <c r="BZ2342" s="154"/>
      <c r="CA2342" s="154"/>
      <c r="CB2342" s="154"/>
      <c r="CC2342" s="154"/>
      <c r="CD2342" s="154"/>
      <c r="CE2342" s="154"/>
      <c r="CF2342" s="154"/>
      <c r="CG2342" s="154"/>
      <c r="CH2342" s="154"/>
      <c r="CI2342" s="154"/>
      <c r="CJ2342" s="154"/>
      <c r="CK2342" s="154"/>
      <c r="CL2342" s="154"/>
      <c r="CM2342" s="154"/>
      <c r="CN2342" s="154"/>
      <c r="CO2342" s="154"/>
      <c r="CP2342" s="154"/>
      <c r="CQ2342" s="154"/>
      <c r="CR2342" s="154"/>
      <c r="CS2342" s="154"/>
      <c r="CT2342" s="154"/>
      <c r="CU2342" s="154"/>
      <c r="CV2342" s="154"/>
      <c r="CW2342" s="154"/>
      <c r="CX2342" s="154"/>
      <c r="CY2342" s="154"/>
      <c r="CZ2342" s="154"/>
      <c r="DA2342" s="154"/>
      <c r="DB2342" s="154"/>
      <c r="DC2342" s="154"/>
      <c r="DD2342" s="154"/>
      <c r="DE2342" s="154"/>
      <c r="DF2342" s="154"/>
      <c r="DG2342" s="154"/>
      <c r="DH2342" s="154"/>
      <c r="DI2342" s="154"/>
      <c r="DJ2342" s="154"/>
      <c r="DK2342" s="154"/>
      <c r="DL2342" s="154"/>
      <c r="DM2342" s="154"/>
      <c r="DN2342" s="154"/>
      <c r="DO2342" s="154"/>
      <c r="DP2342" s="154"/>
      <c r="DQ2342" s="154"/>
      <c r="DR2342" s="154"/>
      <c r="DS2342" s="154"/>
      <c r="DT2342" s="154"/>
      <c r="DU2342" s="154"/>
      <c r="DV2342" s="154"/>
      <c r="DW2342" s="154"/>
      <c r="DX2342" s="154"/>
      <c r="DY2342" s="154"/>
      <c r="DZ2342" s="154"/>
      <c r="EA2342" s="154"/>
      <c r="EB2342" s="154"/>
      <c r="EC2342" s="154"/>
      <c r="ED2342" s="154"/>
      <c r="EE2342" s="154"/>
      <c r="EF2342" s="154"/>
      <c r="EG2342" s="154"/>
      <c r="EH2342" s="154"/>
      <c r="EI2342" s="154"/>
      <c r="EJ2342" s="154"/>
      <c r="EK2342" s="154"/>
      <c r="EL2342" s="154"/>
      <c r="EM2342" s="154"/>
      <c r="EN2342" s="154"/>
      <c r="EO2342" s="154"/>
      <c r="EP2342" s="154"/>
      <c r="EQ2342" s="154"/>
      <c r="ER2342" s="154"/>
      <c r="ES2342" s="154"/>
      <c r="ET2342" s="154"/>
      <c r="EU2342" s="154"/>
      <c r="EV2342" s="154"/>
    </row>
    <row r="2343" spans="32:152" ht="12.75">
      <c r="AF2343" s="154"/>
      <c r="AG2343" s="154"/>
      <c r="AH2343" s="154"/>
      <c r="AI2343" s="154"/>
      <c r="AJ2343" s="154"/>
      <c r="AK2343" s="154"/>
      <c r="AL2343" s="154"/>
      <c r="AM2343" s="154"/>
      <c r="AN2343" s="154"/>
      <c r="AO2343" s="154"/>
      <c r="AP2343" s="154"/>
      <c r="AQ2343" s="154"/>
      <c r="AR2343" s="154"/>
      <c r="AS2343" s="154"/>
      <c r="AT2343" s="154"/>
      <c r="AU2343" s="154"/>
      <c r="AV2343" s="154"/>
      <c r="AW2343" s="154"/>
      <c r="AX2343" s="154"/>
      <c r="AY2343" s="154"/>
      <c r="AZ2343" s="154"/>
      <c r="BA2343" s="154"/>
      <c r="BB2343" s="154"/>
      <c r="BC2343" s="154"/>
      <c r="BD2343" s="154"/>
      <c r="BE2343" s="154"/>
      <c r="BF2343" s="154"/>
      <c r="BG2343" s="154"/>
      <c r="BH2343" s="154"/>
      <c r="BI2343" s="154"/>
      <c r="BJ2343" s="154"/>
      <c r="BK2343" s="154"/>
      <c r="BL2343" s="154"/>
      <c r="BM2343" s="154"/>
      <c r="BN2343" s="154"/>
      <c r="BO2343" s="154"/>
      <c r="BP2343" s="154"/>
      <c r="BQ2343" s="154"/>
      <c r="BR2343" s="154"/>
      <c r="BS2343" s="154"/>
      <c r="BT2343" s="154"/>
      <c r="BU2343" s="154"/>
      <c r="BV2343" s="154"/>
      <c r="BW2343" s="154"/>
      <c r="BX2343" s="154"/>
      <c r="BY2343" s="154"/>
      <c r="BZ2343" s="154"/>
      <c r="CA2343" s="154"/>
      <c r="CB2343" s="154"/>
      <c r="CC2343" s="154"/>
      <c r="CD2343" s="154"/>
      <c r="CE2343" s="154"/>
      <c r="CF2343" s="154"/>
      <c r="CG2343" s="154"/>
      <c r="CH2343" s="154"/>
      <c r="CI2343" s="154"/>
      <c r="CJ2343" s="154"/>
      <c r="CK2343" s="154"/>
      <c r="CL2343" s="154"/>
      <c r="CM2343" s="154"/>
      <c r="CN2343" s="154"/>
      <c r="CO2343" s="154"/>
      <c r="CP2343" s="154"/>
      <c r="CQ2343" s="154"/>
      <c r="CR2343" s="154"/>
      <c r="CS2343" s="154"/>
      <c r="CT2343" s="154"/>
      <c r="CU2343" s="154"/>
      <c r="CV2343" s="154"/>
      <c r="CW2343" s="154"/>
      <c r="CX2343" s="154"/>
      <c r="CY2343" s="154"/>
      <c r="CZ2343" s="154"/>
      <c r="DA2343" s="154"/>
      <c r="DB2343" s="154"/>
      <c r="DC2343" s="154"/>
      <c r="DD2343" s="154"/>
      <c r="DE2343" s="154"/>
      <c r="DF2343" s="154"/>
      <c r="DG2343" s="154"/>
      <c r="DH2343" s="154"/>
      <c r="DI2343" s="154"/>
      <c r="DJ2343" s="154"/>
      <c r="DK2343" s="154"/>
      <c r="DL2343" s="154"/>
      <c r="DM2343" s="154"/>
      <c r="DN2343" s="154"/>
      <c r="DO2343" s="154"/>
      <c r="DP2343" s="154"/>
      <c r="DQ2343" s="154"/>
      <c r="DR2343" s="154"/>
      <c r="DS2343" s="154"/>
      <c r="DT2343" s="154"/>
      <c r="DU2343" s="154"/>
      <c r="DV2343" s="154"/>
      <c r="DW2343" s="154"/>
      <c r="DX2343" s="154"/>
      <c r="DY2343" s="154"/>
      <c r="DZ2343" s="154"/>
      <c r="EA2343" s="154"/>
      <c r="EB2343" s="154"/>
      <c r="EC2343" s="154"/>
      <c r="ED2343" s="154"/>
      <c r="EE2343" s="154"/>
      <c r="EF2343" s="154"/>
      <c r="EG2343" s="154"/>
      <c r="EH2343" s="154"/>
      <c r="EI2343" s="154"/>
      <c r="EJ2343" s="154"/>
      <c r="EK2343" s="154"/>
      <c r="EL2343" s="154"/>
      <c r="EM2343" s="154"/>
      <c r="EN2343" s="154"/>
      <c r="EO2343" s="154"/>
      <c r="EP2343" s="154"/>
      <c r="EQ2343" s="154"/>
      <c r="ER2343" s="154"/>
      <c r="ES2343" s="154"/>
      <c r="ET2343" s="154"/>
      <c r="EU2343" s="154"/>
      <c r="EV2343" s="154"/>
    </row>
    <row r="2344" spans="32:152" ht="12.75">
      <c r="AF2344" s="154"/>
      <c r="AG2344" s="154"/>
      <c r="AH2344" s="154"/>
      <c r="AI2344" s="154"/>
      <c r="AJ2344" s="154"/>
      <c r="AK2344" s="154"/>
      <c r="AL2344" s="154"/>
      <c r="AM2344" s="154"/>
      <c r="AN2344" s="154"/>
      <c r="AO2344" s="154"/>
      <c r="AP2344" s="154"/>
      <c r="AQ2344" s="154"/>
      <c r="AR2344" s="154"/>
      <c r="AS2344" s="154"/>
      <c r="AT2344" s="154"/>
      <c r="AU2344" s="154"/>
      <c r="AV2344" s="154"/>
      <c r="AW2344" s="154"/>
      <c r="AX2344" s="154"/>
      <c r="AY2344" s="154"/>
      <c r="AZ2344" s="154"/>
      <c r="BA2344" s="154"/>
      <c r="BB2344" s="154"/>
      <c r="BC2344" s="154"/>
      <c r="BD2344" s="154"/>
      <c r="BE2344" s="154"/>
      <c r="BF2344" s="154"/>
      <c r="BG2344" s="154"/>
      <c r="BH2344" s="154"/>
      <c r="BI2344" s="154"/>
      <c r="BJ2344" s="154"/>
      <c r="BK2344" s="154"/>
      <c r="BL2344" s="154"/>
      <c r="BM2344" s="154"/>
      <c r="BN2344" s="154"/>
      <c r="BO2344" s="154"/>
      <c r="BP2344" s="154"/>
      <c r="BQ2344" s="154"/>
      <c r="BR2344" s="154"/>
      <c r="BS2344" s="154"/>
      <c r="BT2344" s="154"/>
      <c r="BU2344" s="154"/>
      <c r="BV2344" s="154"/>
      <c r="BW2344" s="154"/>
      <c r="BX2344" s="154"/>
      <c r="BY2344" s="154"/>
      <c r="BZ2344" s="154"/>
      <c r="CA2344" s="154"/>
      <c r="CB2344" s="154"/>
      <c r="CC2344" s="154"/>
      <c r="CD2344" s="154"/>
      <c r="CE2344" s="154"/>
      <c r="CF2344" s="154"/>
      <c r="CG2344" s="154"/>
      <c r="CH2344" s="154"/>
      <c r="CI2344" s="154"/>
      <c r="CJ2344" s="154"/>
      <c r="CK2344" s="154"/>
      <c r="CL2344" s="154"/>
      <c r="CM2344" s="154"/>
      <c r="CN2344" s="154"/>
      <c r="CO2344" s="154"/>
      <c r="CP2344" s="154"/>
      <c r="CQ2344" s="154"/>
      <c r="CR2344" s="154"/>
      <c r="CS2344" s="154"/>
      <c r="CT2344" s="154"/>
      <c r="CU2344" s="154"/>
      <c r="CV2344" s="154"/>
      <c r="CW2344" s="154"/>
      <c r="CX2344" s="154"/>
      <c r="CY2344" s="154"/>
      <c r="CZ2344" s="154"/>
      <c r="DA2344" s="154"/>
      <c r="DB2344" s="154"/>
      <c r="DC2344" s="154"/>
      <c r="DD2344" s="154"/>
      <c r="DE2344" s="154"/>
      <c r="DF2344" s="154"/>
      <c r="DG2344" s="154"/>
      <c r="DH2344" s="154"/>
      <c r="DI2344" s="154"/>
      <c r="DJ2344" s="154"/>
      <c r="DK2344" s="154"/>
      <c r="DL2344" s="154"/>
      <c r="DM2344" s="154"/>
      <c r="DN2344" s="154"/>
      <c r="DO2344" s="154"/>
      <c r="DP2344" s="154"/>
      <c r="DQ2344" s="154"/>
      <c r="DR2344" s="154"/>
      <c r="DS2344" s="154"/>
      <c r="DT2344" s="154"/>
      <c r="DU2344" s="154"/>
      <c r="DV2344" s="154"/>
      <c r="DW2344" s="154"/>
      <c r="DX2344" s="154"/>
      <c r="DY2344" s="154"/>
      <c r="DZ2344" s="154"/>
      <c r="EA2344" s="154"/>
      <c r="EB2344" s="154"/>
      <c r="EC2344" s="154"/>
      <c r="ED2344" s="154"/>
      <c r="EE2344" s="154"/>
      <c r="EF2344" s="154"/>
      <c r="EG2344" s="154"/>
      <c r="EH2344" s="154"/>
      <c r="EI2344" s="154"/>
      <c r="EJ2344" s="154"/>
      <c r="EK2344" s="154"/>
      <c r="EL2344" s="154"/>
      <c r="EM2344" s="154"/>
      <c r="EN2344" s="154"/>
      <c r="EO2344" s="154"/>
      <c r="EP2344" s="154"/>
      <c r="EQ2344" s="154"/>
      <c r="ER2344" s="154"/>
      <c r="ES2344" s="154"/>
      <c r="ET2344" s="154"/>
      <c r="EU2344" s="154"/>
      <c r="EV2344" s="154"/>
    </row>
    <row r="2345" spans="32:152" ht="12.75">
      <c r="AF2345" s="154"/>
      <c r="AG2345" s="154"/>
      <c r="AH2345" s="154"/>
      <c r="AI2345" s="154"/>
      <c r="AJ2345" s="154"/>
      <c r="AK2345" s="154"/>
      <c r="AL2345" s="154"/>
      <c r="AM2345" s="154"/>
      <c r="AN2345" s="154"/>
      <c r="AO2345" s="154"/>
      <c r="AP2345" s="154"/>
      <c r="AQ2345" s="154"/>
      <c r="AR2345" s="154"/>
      <c r="AS2345" s="154"/>
      <c r="AT2345" s="154"/>
      <c r="AU2345" s="154"/>
      <c r="AV2345" s="154"/>
      <c r="AW2345" s="154"/>
      <c r="AX2345" s="154"/>
      <c r="AY2345" s="154"/>
      <c r="AZ2345" s="154"/>
      <c r="BA2345" s="154"/>
      <c r="BB2345" s="154"/>
      <c r="BC2345" s="154"/>
      <c r="BD2345" s="154"/>
      <c r="BE2345" s="154"/>
      <c r="BF2345" s="154"/>
      <c r="BG2345" s="154"/>
      <c r="BH2345" s="154"/>
      <c r="BI2345" s="154"/>
      <c r="BJ2345" s="154"/>
      <c r="BK2345" s="154"/>
      <c r="BL2345" s="154"/>
      <c r="BM2345" s="154"/>
      <c r="BN2345" s="154"/>
      <c r="BO2345" s="154"/>
      <c r="BP2345" s="154"/>
      <c r="BQ2345" s="154"/>
      <c r="BR2345" s="154"/>
      <c r="BS2345" s="154"/>
      <c r="BT2345" s="154"/>
      <c r="BU2345" s="154"/>
      <c r="BV2345" s="154"/>
      <c r="BW2345" s="154"/>
      <c r="BX2345" s="154"/>
      <c r="BY2345" s="154"/>
      <c r="BZ2345" s="154"/>
      <c r="CA2345" s="154"/>
      <c r="CB2345" s="154"/>
      <c r="CC2345" s="154"/>
      <c r="CD2345" s="154"/>
      <c r="CE2345" s="154"/>
      <c r="CF2345" s="154"/>
      <c r="CG2345" s="154"/>
      <c r="CH2345" s="154"/>
      <c r="CI2345" s="154"/>
      <c r="CJ2345" s="154"/>
      <c r="CK2345" s="154"/>
      <c r="CL2345" s="154"/>
      <c r="CM2345" s="154"/>
      <c r="CN2345" s="154"/>
      <c r="CO2345" s="154"/>
      <c r="CP2345" s="154"/>
      <c r="CQ2345" s="154"/>
      <c r="CR2345" s="154"/>
      <c r="CS2345" s="154"/>
      <c r="CT2345" s="154"/>
      <c r="CU2345" s="154"/>
      <c r="CV2345" s="154"/>
      <c r="CW2345" s="154"/>
      <c r="CX2345" s="154"/>
      <c r="CY2345" s="154"/>
      <c r="CZ2345" s="154"/>
      <c r="DA2345" s="154"/>
      <c r="DB2345" s="154"/>
      <c r="DC2345" s="154"/>
      <c r="DD2345" s="154"/>
      <c r="DE2345" s="154"/>
      <c r="DF2345" s="154"/>
      <c r="DG2345" s="154"/>
      <c r="DH2345" s="154"/>
      <c r="DI2345" s="154"/>
      <c r="DJ2345" s="154"/>
      <c r="DK2345" s="154"/>
      <c r="DL2345" s="154"/>
      <c r="DM2345" s="154"/>
      <c r="DN2345" s="154"/>
      <c r="DO2345" s="154"/>
      <c r="DP2345" s="154"/>
      <c r="DQ2345" s="154"/>
      <c r="DR2345" s="154"/>
      <c r="DS2345" s="154"/>
      <c r="DT2345" s="154"/>
      <c r="DU2345" s="154"/>
      <c r="DV2345" s="154"/>
      <c r="DW2345" s="154"/>
      <c r="DX2345" s="154"/>
      <c r="DY2345" s="154"/>
      <c r="DZ2345" s="154"/>
      <c r="EA2345" s="154"/>
      <c r="EB2345" s="154"/>
      <c r="EC2345" s="154"/>
      <c r="ED2345" s="154"/>
      <c r="EE2345" s="154"/>
      <c r="EF2345" s="154"/>
      <c r="EG2345" s="154"/>
      <c r="EH2345" s="154"/>
      <c r="EI2345" s="154"/>
      <c r="EJ2345" s="154"/>
      <c r="EK2345" s="154"/>
      <c r="EL2345" s="154"/>
      <c r="EM2345" s="154"/>
      <c r="EN2345" s="154"/>
      <c r="EO2345" s="154"/>
      <c r="EP2345" s="154"/>
      <c r="EQ2345" s="154"/>
      <c r="ER2345" s="154"/>
      <c r="ES2345" s="154"/>
      <c r="ET2345" s="154"/>
      <c r="EU2345" s="154"/>
      <c r="EV2345" s="154"/>
    </row>
    <row r="2346" spans="32:152" ht="12.75">
      <c r="AF2346" s="154"/>
      <c r="AG2346" s="154"/>
      <c r="AH2346" s="154"/>
      <c r="AI2346" s="154"/>
      <c r="AJ2346" s="154"/>
      <c r="AK2346" s="154"/>
      <c r="AL2346" s="154"/>
      <c r="AM2346" s="154"/>
      <c r="AN2346" s="154"/>
      <c r="AO2346" s="154"/>
      <c r="AP2346" s="154"/>
      <c r="AQ2346" s="154"/>
      <c r="AR2346" s="154"/>
      <c r="AS2346" s="154"/>
      <c r="AT2346" s="154"/>
      <c r="AU2346" s="154"/>
      <c r="AV2346" s="154"/>
      <c r="AW2346" s="154"/>
      <c r="AX2346" s="154"/>
      <c r="AY2346" s="154"/>
      <c r="AZ2346" s="154"/>
      <c r="BA2346" s="154"/>
      <c r="BB2346" s="154"/>
      <c r="BC2346" s="154"/>
      <c r="BD2346" s="154"/>
      <c r="BE2346" s="154"/>
      <c r="BF2346" s="154"/>
      <c r="BG2346" s="154"/>
      <c r="BH2346" s="154"/>
      <c r="BI2346" s="154"/>
      <c r="BJ2346" s="154"/>
      <c r="BK2346" s="154"/>
      <c r="BL2346" s="154"/>
      <c r="BM2346" s="154"/>
      <c r="BN2346" s="154"/>
      <c r="BO2346" s="154"/>
      <c r="BP2346" s="154"/>
      <c r="BQ2346" s="154"/>
      <c r="BR2346" s="154"/>
      <c r="BS2346" s="154"/>
      <c r="BT2346" s="154"/>
      <c r="BU2346" s="154"/>
      <c r="BV2346" s="154"/>
      <c r="BW2346" s="154"/>
      <c r="BX2346" s="154"/>
      <c r="BY2346" s="154"/>
      <c r="BZ2346" s="154"/>
      <c r="CA2346" s="154"/>
      <c r="CB2346" s="154"/>
      <c r="CC2346" s="154"/>
      <c r="CD2346" s="154"/>
      <c r="CE2346" s="154"/>
      <c r="CF2346" s="154"/>
      <c r="CG2346" s="154"/>
      <c r="CH2346" s="154"/>
      <c r="CI2346" s="154"/>
      <c r="CJ2346" s="154"/>
      <c r="CK2346" s="154"/>
      <c r="CL2346" s="154"/>
      <c r="CM2346" s="154"/>
      <c r="CN2346" s="154"/>
      <c r="CO2346" s="154"/>
      <c r="CP2346" s="154"/>
      <c r="CQ2346" s="154"/>
      <c r="CR2346" s="154"/>
      <c r="CS2346" s="154"/>
      <c r="CT2346" s="154"/>
      <c r="CU2346" s="154"/>
      <c r="CV2346" s="154"/>
      <c r="CW2346" s="154"/>
      <c r="CX2346" s="154"/>
      <c r="CY2346" s="154"/>
      <c r="CZ2346" s="154"/>
      <c r="DA2346" s="154"/>
      <c r="DB2346" s="154"/>
      <c r="DC2346" s="154"/>
      <c r="DD2346" s="154"/>
      <c r="DE2346" s="154"/>
      <c r="DF2346" s="154"/>
      <c r="DG2346" s="154"/>
      <c r="DH2346" s="154"/>
      <c r="DI2346" s="154"/>
      <c r="DJ2346" s="154"/>
      <c r="DK2346" s="154"/>
      <c r="DL2346" s="154"/>
      <c r="DM2346" s="154"/>
      <c r="DN2346" s="154"/>
      <c r="DO2346" s="154"/>
      <c r="DP2346" s="154"/>
      <c r="DQ2346" s="154"/>
      <c r="DR2346" s="154"/>
      <c r="DS2346" s="154"/>
      <c r="DT2346" s="154"/>
      <c r="DU2346" s="154"/>
      <c r="DV2346" s="154"/>
      <c r="DW2346" s="154"/>
      <c r="DX2346" s="154"/>
      <c r="DY2346" s="154"/>
      <c r="DZ2346" s="154"/>
      <c r="EA2346" s="154"/>
      <c r="EB2346" s="154"/>
      <c r="EC2346" s="154"/>
      <c r="ED2346" s="154"/>
      <c r="EE2346" s="154"/>
      <c r="EF2346" s="154"/>
      <c r="EG2346" s="154"/>
      <c r="EH2346" s="154"/>
      <c r="EI2346" s="154"/>
      <c r="EJ2346" s="154"/>
      <c r="EK2346" s="154"/>
      <c r="EL2346" s="154"/>
      <c r="EM2346" s="154"/>
      <c r="EN2346" s="154"/>
      <c r="EO2346" s="154"/>
      <c r="EP2346" s="154"/>
      <c r="EQ2346" s="154"/>
      <c r="ER2346" s="154"/>
      <c r="ES2346" s="154"/>
      <c r="ET2346" s="154"/>
      <c r="EU2346" s="154"/>
      <c r="EV2346" s="154"/>
    </row>
    <row r="2347" spans="32:152" ht="12.75">
      <c r="AF2347" s="154"/>
      <c r="AG2347" s="154"/>
      <c r="AH2347" s="154"/>
      <c r="AI2347" s="154"/>
      <c r="AJ2347" s="154"/>
      <c r="AK2347" s="154"/>
      <c r="AL2347" s="154"/>
      <c r="AM2347" s="154"/>
      <c r="AN2347" s="154"/>
      <c r="AO2347" s="154"/>
      <c r="AP2347" s="154"/>
      <c r="AQ2347" s="154"/>
      <c r="AR2347" s="154"/>
      <c r="AS2347" s="154"/>
      <c r="AT2347" s="154"/>
      <c r="AU2347" s="154"/>
      <c r="AV2347" s="154"/>
      <c r="AW2347" s="154"/>
      <c r="AX2347" s="154"/>
      <c r="AY2347" s="154"/>
      <c r="AZ2347" s="154"/>
      <c r="BA2347" s="154"/>
      <c r="BB2347" s="154"/>
      <c r="BC2347" s="154"/>
      <c r="BD2347" s="154"/>
      <c r="BE2347" s="154"/>
      <c r="BF2347" s="154"/>
      <c r="BG2347" s="154"/>
      <c r="BH2347" s="154"/>
      <c r="BI2347" s="154"/>
      <c r="BJ2347" s="154"/>
      <c r="BK2347" s="154"/>
      <c r="BL2347" s="154"/>
      <c r="BM2347" s="154"/>
      <c r="BN2347" s="154"/>
      <c r="BO2347" s="154"/>
      <c r="BP2347" s="154"/>
      <c r="BQ2347" s="154"/>
      <c r="BR2347" s="154"/>
      <c r="BS2347" s="154"/>
      <c r="BT2347" s="154"/>
      <c r="BU2347" s="154"/>
      <c r="BV2347" s="154"/>
      <c r="BW2347" s="154"/>
      <c r="BX2347" s="154"/>
      <c r="BY2347" s="154"/>
      <c r="BZ2347" s="154"/>
      <c r="CA2347" s="154"/>
      <c r="CB2347" s="154"/>
      <c r="CC2347" s="154"/>
      <c r="CD2347" s="154"/>
      <c r="CE2347" s="154"/>
      <c r="CF2347" s="154"/>
      <c r="CG2347" s="154"/>
      <c r="CH2347" s="154"/>
      <c r="CI2347" s="154"/>
      <c r="CJ2347" s="154"/>
      <c r="CK2347" s="154"/>
      <c r="CL2347" s="154"/>
      <c r="CM2347" s="154"/>
      <c r="CN2347" s="154"/>
      <c r="CO2347" s="154"/>
      <c r="CP2347" s="154"/>
      <c r="CQ2347" s="154"/>
      <c r="CR2347" s="154"/>
      <c r="CS2347" s="154"/>
      <c r="CT2347" s="154"/>
      <c r="CU2347" s="154"/>
      <c r="CV2347" s="154"/>
      <c r="CW2347" s="154"/>
      <c r="CX2347" s="154"/>
      <c r="CY2347" s="154"/>
      <c r="CZ2347" s="154"/>
      <c r="DA2347" s="154"/>
      <c r="DB2347" s="154"/>
      <c r="DC2347" s="154"/>
      <c r="DD2347" s="154"/>
      <c r="DE2347" s="154"/>
      <c r="DF2347" s="154"/>
      <c r="DG2347" s="154"/>
      <c r="DH2347" s="154"/>
      <c r="DI2347" s="154"/>
      <c r="DJ2347" s="154"/>
      <c r="DK2347" s="154"/>
      <c r="DL2347" s="154"/>
      <c r="DM2347" s="154"/>
      <c r="DN2347" s="154"/>
      <c r="DO2347" s="154"/>
      <c r="DP2347" s="154"/>
      <c r="DQ2347" s="154"/>
      <c r="DR2347" s="154"/>
      <c r="DS2347" s="154"/>
      <c r="DT2347" s="154"/>
      <c r="DU2347" s="154"/>
      <c r="DV2347" s="154"/>
      <c r="DW2347" s="154"/>
      <c r="DX2347" s="154"/>
      <c r="DY2347" s="154"/>
      <c r="DZ2347" s="154"/>
      <c r="EA2347" s="154"/>
      <c r="EB2347" s="154"/>
      <c r="EC2347" s="154"/>
      <c r="ED2347" s="154"/>
      <c r="EE2347" s="154"/>
      <c r="EF2347" s="154"/>
      <c r="EG2347" s="154"/>
      <c r="EH2347" s="154"/>
      <c r="EI2347" s="154"/>
      <c r="EJ2347" s="154"/>
      <c r="EK2347" s="154"/>
      <c r="EL2347" s="154"/>
      <c r="EM2347" s="154"/>
      <c r="EN2347" s="154"/>
      <c r="EO2347" s="154"/>
      <c r="EP2347" s="154"/>
      <c r="EQ2347" s="154"/>
      <c r="ER2347" s="154"/>
      <c r="ES2347" s="154"/>
      <c r="ET2347" s="154"/>
      <c r="EU2347" s="154"/>
      <c r="EV2347" s="154"/>
    </row>
    <row r="2348" spans="32:152" ht="12.75">
      <c r="AF2348" s="154"/>
      <c r="AG2348" s="154"/>
      <c r="AH2348" s="154"/>
      <c r="AI2348" s="154"/>
      <c r="AJ2348" s="154"/>
      <c r="AK2348" s="154"/>
      <c r="AL2348" s="154"/>
      <c r="AM2348" s="154"/>
      <c r="AN2348" s="154"/>
      <c r="AO2348" s="154"/>
      <c r="AP2348" s="154"/>
      <c r="AQ2348" s="154"/>
      <c r="AR2348" s="154"/>
      <c r="AS2348" s="154"/>
      <c r="AT2348" s="154"/>
      <c r="AU2348" s="154"/>
      <c r="AV2348" s="154"/>
      <c r="AW2348" s="154"/>
      <c r="AX2348" s="154"/>
      <c r="AY2348" s="154"/>
      <c r="AZ2348" s="154"/>
      <c r="BA2348" s="154"/>
      <c r="BB2348" s="154"/>
      <c r="BC2348" s="154"/>
      <c r="BD2348" s="154"/>
      <c r="BE2348" s="154"/>
      <c r="BF2348" s="154"/>
      <c r="BG2348" s="154"/>
      <c r="BH2348" s="154"/>
      <c r="BI2348" s="154"/>
      <c r="BJ2348" s="154"/>
      <c r="BK2348" s="154"/>
      <c r="BL2348" s="154"/>
      <c r="BM2348" s="154"/>
      <c r="BN2348" s="154"/>
      <c r="BO2348" s="154"/>
      <c r="BP2348" s="154"/>
      <c r="BQ2348" s="154"/>
      <c r="BR2348" s="154"/>
      <c r="BS2348" s="154"/>
      <c r="BT2348" s="154"/>
      <c r="BU2348" s="154"/>
      <c r="BV2348" s="154"/>
      <c r="BW2348" s="154"/>
      <c r="BX2348" s="154"/>
      <c r="BY2348" s="154"/>
      <c r="BZ2348" s="154"/>
      <c r="CA2348" s="154"/>
      <c r="CB2348" s="154"/>
      <c r="CC2348" s="154"/>
      <c r="CD2348" s="154"/>
      <c r="CE2348" s="154"/>
      <c r="CF2348" s="154"/>
      <c r="CG2348" s="154"/>
      <c r="CH2348" s="154"/>
      <c r="CI2348" s="154"/>
      <c r="CJ2348" s="154"/>
      <c r="CK2348" s="154"/>
      <c r="CL2348" s="154"/>
      <c r="CM2348" s="154"/>
      <c r="CN2348" s="154"/>
      <c r="CO2348" s="154"/>
      <c r="CP2348" s="154"/>
      <c r="CQ2348" s="154"/>
      <c r="CR2348" s="154"/>
      <c r="CS2348" s="154"/>
      <c r="CT2348" s="154"/>
      <c r="CU2348" s="154"/>
      <c r="CV2348" s="154"/>
      <c r="CW2348" s="154"/>
      <c r="CX2348" s="154"/>
      <c r="CY2348" s="154"/>
      <c r="CZ2348" s="154"/>
      <c r="DA2348" s="154"/>
      <c r="DB2348" s="154"/>
      <c r="DC2348" s="154"/>
      <c r="DD2348" s="154"/>
      <c r="DE2348" s="154"/>
      <c r="DF2348" s="154"/>
      <c r="DG2348" s="154"/>
      <c r="DH2348" s="154"/>
      <c r="DI2348" s="154"/>
      <c r="DJ2348" s="154"/>
      <c r="DK2348" s="154"/>
      <c r="DL2348" s="154"/>
      <c r="DM2348" s="154"/>
      <c r="DN2348" s="154"/>
      <c r="DO2348" s="154"/>
      <c r="DP2348" s="154"/>
      <c r="DQ2348" s="154"/>
      <c r="DR2348" s="154"/>
      <c r="DS2348" s="154"/>
      <c r="DT2348" s="154"/>
      <c r="DU2348" s="154"/>
      <c r="DV2348" s="154"/>
      <c r="DW2348" s="154"/>
      <c r="DX2348" s="154"/>
      <c r="DY2348" s="154"/>
      <c r="DZ2348" s="154"/>
      <c r="EA2348" s="154"/>
      <c r="EB2348" s="154"/>
      <c r="EC2348" s="154"/>
      <c r="ED2348" s="154"/>
      <c r="EE2348" s="154"/>
      <c r="EF2348" s="154"/>
      <c r="EG2348" s="154"/>
      <c r="EH2348" s="154"/>
      <c r="EI2348" s="154"/>
      <c r="EJ2348" s="154"/>
      <c r="EK2348" s="154"/>
      <c r="EL2348" s="154"/>
      <c r="EM2348" s="154"/>
      <c r="EN2348" s="154"/>
      <c r="EO2348" s="154"/>
      <c r="EP2348" s="154"/>
      <c r="EQ2348" s="154"/>
      <c r="ER2348" s="154"/>
      <c r="ES2348" s="154"/>
      <c r="ET2348" s="154"/>
      <c r="EU2348" s="154"/>
      <c r="EV2348" s="154"/>
    </row>
    <row r="2349" spans="32:152" ht="12.75">
      <c r="AF2349" s="154"/>
      <c r="AG2349" s="154"/>
      <c r="AH2349" s="154"/>
      <c r="AI2349" s="154"/>
      <c r="AJ2349" s="154"/>
      <c r="AK2349" s="154"/>
      <c r="AL2349" s="154"/>
      <c r="AM2349" s="154"/>
      <c r="AN2349" s="154"/>
      <c r="AO2349" s="154"/>
      <c r="AP2349" s="154"/>
      <c r="AQ2349" s="154"/>
      <c r="AR2349" s="154"/>
      <c r="AS2349" s="154"/>
      <c r="AT2349" s="154"/>
      <c r="AU2349" s="154"/>
      <c r="AV2349" s="154"/>
      <c r="AW2349" s="154"/>
      <c r="AX2349" s="154"/>
      <c r="AY2349" s="154"/>
      <c r="AZ2349" s="154"/>
      <c r="BA2349" s="154"/>
      <c r="BB2349" s="154"/>
      <c r="BC2349" s="154"/>
      <c r="BD2349" s="154"/>
      <c r="BE2349" s="154"/>
      <c r="BF2349" s="154"/>
      <c r="BG2349" s="154"/>
      <c r="BH2349" s="154"/>
      <c r="BI2349" s="154"/>
      <c r="BJ2349" s="154"/>
      <c r="BK2349" s="154"/>
      <c r="BL2349" s="154"/>
      <c r="BM2349" s="154"/>
      <c r="BN2349" s="154"/>
      <c r="BO2349" s="154"/>
      <c r="BP2349" s="154"/>
      <c r="BQ2349" s="154"/>
      <c r="BR2349" s="154"/>
      <c r="BS2349" s="154"/>
      <c r="BT2349" s="154"/>
      <c r="BU2349" s="154"/>
      <c r="BV2349" s="154"/>
      <c r="BW2349" s="154"/>
      <c r="BX2349" s="154"/>
      <c r="BY2349" s="154"/>
      <c r="BZ2349" s="154"/>
      <c r="CA2349" s="154"/>
      <c r="CB2349" s="154"/>
      <c r="CC2349" s="154"/>
      <c r="CD2349" s="154"/>
      <c r="CE2349" s="154"/>
      <c r="CF2349" s="154"/>
      <c r="CG2349" s="154"/>
      <c r="CH2349" s="154"/>
      <c r="CI2349" s="154"/>
      <c r="CJ2349" s="154"/>
      <c r="CK2349" s="154"/>
      <c r="CL2349" s="154"/>
      <c r="CM2349" s="154"/>
      <c r="CN2349" s="154"/>
      <c r="CO2349" s="154"/>
      <c r="CP2349" s="154"/>
      <c r="CQ2349" s="154"/>
      <c r="CR2349" s="154"/>
      <c r="CS2349" s="154"/>
      <c r="CT2349" s="154"/>
      <c r="CU2349" s="154"/>
      <c r="CV2349" s="154"/>
      <c r="CW2349" s="154"/>
      <c r="CX2349" s="154"/>
      <c r="CY2349" s="154"/>
      <c r="CZ2349" s="154"/>
      <c r="DA2349" s="154"/>
      <c r="DB2349" s="154"/>
      <c r="DC2349" s="154"/>
      <c r="DD2349" s="154"/>
      <c r="DE2349" s="154"/>
      <c r="DF2349" s="154"/>
      <c r="DG2349" s="154"/>
      <c r="DH2349" s="154"/>
      <c r="DI2349" s="154"/>
      <c r="DJ2349" s="154"/>
      <c r="DK2349" s="154"/>
      <c r="DL2349" s="154"/>
      <c r="DM2349" s="154"/>
      <c r="DN2349" s="154"/>
      <c r="DO2349" s="154"/>
      <c r="DP2349" s="154"/>
      <c r="DQ2349" s="154"/>
      <c r="DR2349" s="154"/>
      <c r="DS2349" s="154"/>
      <c r="DT2349" s="154"/>
      <c r="DU2349" s="154"/>
      <c r="DV2349" s="154"/>
      <c r="DW2349" s="154"/>
      <c r="DX2349" s="154"/>
      <c r="DY2349" s="154"/>
      <c r="DZ2349" s="154"/>
      <c r="EA2349" s="154"/>
      <c r="EB2349" s="154"/>
      <c r="EC2349" s="154"/>
      <c r="ED2349" s="154"/>
      <c r="EE2349" s="154"/>
      <c r="EF2349" s="154"/>
      <c r="EG2349" s="154"/>
      <c r="EH2349" s="154"/>
      <c r="EI2349" s="154"/>
      <c r="EJ2349" s="154"/>
      <c r="EK2349" s="154"/>
      <c r="EL2349" s="154"/>
      <c r="EM2349" s="154"/>
      <c r="EN2349" s="154"/>
      <c r="EO2349" s="154"/>
      <c r="EP2349" s="154"/>
      <c r="EQ2349" s="154"/>
      <c r="ER2349" s="154"/>
      <c r="ES2349" s="154"/>
      <c r="ET2349" s="154"/>
      <c r="EU2349" s="154"/>
      <c r="EV2349" s="154"/>
    </row>
    <row r="2350" spans="32:152" ht="12.75">
      <c r="AF2350" s="154"/>
      <c r="AG2350" s="154"/>
      <c r="AH2350" s="154"/>
      <c r="AI2350" s="154"/>
      <c r="AJ2350" s="154"/>
      <c r="AK2350" s="154"/>
      <c r="AL2350" s="154"/>
      <c r="AM2350" s="154"/>
      <c r="AN2350" s="154"/>
      <c r="AO2350" s="154"/>
      <c r="AP2350" s="154"/>
      <c r="AQ2350" s="154"/>
      <c r="AR2350" s="154"/>
      <c r="AS2350" s="154"/>
      <c r="AT2350" s="154"/>
      <c r="AU2350" s="154"/>
      <c r="AV2350" s="154"/>
      <c r="AW2350" s="154"/>
      <c r="AX2350" s="154"/>
      <c r="AY2350" s="154"/>
      <c r="AZ2350" s="154"/>
      <c r="BA2350" s="154"/>
      <c r="BB2350" s="154"/>
      <c r="BC2350" s="154"/>
      <c r="BD2350" s="154"/>
      <c r="BE2350" s="154"/>
      <c r="BF2350" s="154"/>
      <c r="BG2350" s="154"/>
      <c r="BH2350" s="154"/>
      <c r="BI2350" s="154"/>
      <c r="BJ2350" s="154"/>
      <c r="BK2350" s="154"/>
      <c r="BL2350" s="154"/>
      <c r="BM2350" s="154"/>
      <c r="BN2350" s="154"/>
      <c r="BO2350" s="154"/>
      <c r="BP2350" s="154"/>
      <c r="BQ2350" s="154"/>
      <c r="BR2350" s="154"/>
      <c r="BS2350" s="154"/>
      <c r="BT2350" s="154"/>
      <c r="BU2350" s="154"/>
      <c r="BV2350" s="154"/>
      <c r="BW2350" s="154"/>
      <c r="BX2350" s="154"/>
      <c r="BY2350" s="154"/>
      <c r="BZ2350" s="154"/>
      <c r="CA2350" s="154"/>
      <c r="CB2350" s="154"/>
      <c r="CC2350" s="154"/>
      <c r="CD2350" s="154"/>
      <c r="CE2350" s="154"/>
      <c r="CF2350" s="154"/>
      <c r="CG2350" s="154"/>
      <c r="CH2350" s="154"/>
      <c r="CI2350" s="154"/>
      <c r="CJ2350" s="154"/>
      <c r="CK2350" s="154"/>
      <c r="CL2350" s="154"/>
      <c r="CM2350" s="154"/>
      <c r="CN2350" s="154"/>
      <c r="CO2350" s="154"/>
      <c r="CP2350" s="154"/>
      <c r="CQ2350" s="154"/>
      <c r="CR2350" s="154"/>
      <c r="CS2350" s="154"/>
      <c r="CT2350" s="154"/>
      <c r="CU2350" s="154"/>
      <c r="CV2350" s="154"/>
      <c r="CW2350" s="154"/>
      <c r="CX2350" s="154"/>
      <c r="CY2350" s="154"/>
      <c r="CZ2350" s="154"/>
      <c r="DA2350" s="154"/>
      <c r="DB2350" s="154"/>
      <c r="DC2350" s="154"/>
      <c r="DD2350" s="154"/>
      <c r="DE2350" s="154"/>
      <c r="DF2350" s="154"/>
      <c r="DG2350" s="154"/>
      <c r="DH2350" s="154"/>
      <c r="DI2350" s="154"/>
      <c r="DJ2350" s="154"/>
      <c r="DK2350" s="154"/>
      <c r="DL2350" s="154"/>
      <c r="DM2350" s="154"/>
      <c r="DN2350" s="154"/>
      <c r="DO2350" s="154"/>
      <c r="DP2350" s="154"/>
      <c r="DQ2350" s="154"/>
      <c r="DR2350" s="154"/>
      <c r="DS2350" s="154"/>
      <c r="DT2350" s="154"/>
      <c r="DU2350" s="154"/>
      <c r="DV2350" s="154"/>
      <c r="DW2350" s="154"/>
      <c r="DX2350" s="154"/>
      <c r="DY2350" s="154"/>
      <c r="DZ2350" s="154"/>
      <c r="EA2350" s="154"/>
      <c r="EB2350" s="154"/>
      <c r="EC2350" s="154"/>
      <c r="ED2350" s="154"/>
      <c r="EE2350" s="154"/>
      <c r="EF2350" s="154"/>
      <c r="EG2350" s="154"/>
      <c r="EH2350" s="154"/>
      <c r="EI2350" s="154"/>
      <c r="EJ2350" s="154"/>
      <c r="EK2350" s="154"/>
      <c r="EL2350" s="154"/>
      <c r="EM2350" s="154"/>
      <c r="EN2350" s="154"/>
      <c r="EO2350" s="154"/>
      <c r="EP2350" s="154"/>
      <c r="EQ2350" s="154"/>
      <c r="ER2350" s="154"/>
      <c r="ES2350" s="154"/>
      <c r="ET2350" s="154"/>
      <c r="EU2350" s="154"/>
      <c r="EV2350" s="154"/>
    </row>
    <row r="2351" spans="32:152" ht="12.75">
      <c r="AF2351" s="154"/>
      <c r="AG2351" s="154"/>
      <c r="AH2351" s="154"/>
      <c r="AI2351" s="154"/>
      <c r="AJ2351" s="154"/>
      <c r="AK2351" s="154"/>
      <c r="AL2351" s="154"/>
      <c r="AM2351" s="154"/>
      <c r="AN2351" s="154"/>
      <c r="AO2351" s="154"/>
      <c r="AP2351" s="154"/>
      <c r="AQ2351" s="154"/>
      <c r="AR2351" s="154"/>
      <c r="AS2351" s="154"/>
      <c r="AT2351" s="154"/>
      <c r="AU2351" s="154"/>
      <c r="AV2351" s="154"/>
      <c r="AW2351" s="154"/>
      <c r="AX2351" s="154"/>
      <c r="AY2351" s="154"/>
      <c r="AZ2351" s="154"/>
      <c r="BA2351" s="154"/>
      <c r="BB2351" s="154"/>
      <c r="BC2351" s="154"/>
      <c r="BD2351" s="154"/>
      <c r="BE2351" s="154"/>
      <c r="BF2351" s="154"/>
      <c r="BG2351" s="154"/>
      <c r="BH2351" s="154"/>
      <c r="BI2351" s="154"/>
      <c r="BJ2351" s="154"/>
      <c r="BK2351" s="154"/>
      <c r="BL2351" s="154"/>
      <c r="BM2351" s="154"/>
      <c r="BN2351" s="154"/>
      <c r="BO2351" s="154"/>
      <c r="BP2351" s="154"/>
      <c r="BQ2351" s="154"/>
      <c r="BR2351" s="154"/>
      <c r="BS2351" s="154"/>
      <c r="BT2351" s="154"/>
      <c r="BU2351" s="154"/>
      <c r="BV2351" s="154"/>
      <c r="BW2351" s="154"/>
      <c r="BX2351" s="154"/>
      <c r="BY2351" s="154"/>
      <c r="BZ2351" s="154"/>
      <c r="CA2351" s="154"/>
      <c r="CB2351" s="154"/>
      <c r="CC2351" s="154"/>
      <c r="CD2351" s="154"/>
      <c r="CE2351" s="154"/>
      <c r="CF2351" s="154"/>
      <c r="CG2351" s="154"/>
      <c r="CH2351" s="154"/>
      <c r="CI2351" s="154"/>
      <c r="CJ2351" s="154"/>
      <c r="CK2351" s="154"/>
      <c r="CL2351" s="154"/>
      <c r="CM2351" s="154"/>
      <c r="CN2351" s="154"/>
      <c r="CO2351" s="154"/>
      <c r="CP2351" s="154"/>
      <c r="CQ2351" s="154"/>
      <c r="CR2351" s="154"/>
      <c r="CS2351" s="154"/>
      <c r="CT2351" s="154"/>
      <c r="CU2351" s="154"/>
      <c r="CV2351" s="154"/>
      <c r="CW2351" s="154"/>
      <c r="CX2351" s="154"/>
      <c r="CY2351" s="154"/>
      <c r="CZ2351" s="154"/>
      <c r="DA2351" s="154"/>
      <c r="DB2351" s="154"/>
      <c r="DC2351" s="154"/>
      <c r="DD2351" s="154"/>
      <c r="DE2351" s="154"/>
      <c r="DF2351" s="154"/>
      <c r="DG2351" s="154"/>
      <c r="DH2351" s="154"/>
      <c r="DI2351" s="154"/>
      <c r="DJ2351" s="154"/>
      <c r="DK2351" s="154"/>
      <c r="DL2351" s="154"/>
      <c r="DM2351" s="154"/>
      <c r="DN2351" s="154"/>
      <c r="DO2351" s="154"/>
      <c r="DP2351" s="154"/>
      <c r="DQ2351" s="154"/>
      <c r="DR2351" s="154"/>
      <c r="DS2351" s="154"/>
      <c r="DT2351" s="154"/>
      <c r="DU2351" s="154"/>
      <c r="DV2351" s="154"/>
      <c r="DW2351" s="154"/>
      <c r="DX2351" s="154"/>
      <c r="DY2351" s="154"/>
      <c r="DZ2351" s="154"/>
      <c r="EA2351" s="154"/>
      <c r="EB2351" s="154"/>
      <c r="EC2351" s="154"/>
      <c r="ED2351" s="154"/>
      <c r="EE2351" s="154"/>
      <c r="EF2351" s="154"/>
      <c r="EG2351" s="154"/>
      <c r="EH2351" s="154"/>
      <c r="EI2351" s="154"/>
      <c r="EJ2351" s="154"/>
      <c r="EK2351" s="154"/>
      <c r="EL2351" s="154"/>
      <c r="EM2351" s="154"/>
      <c r="EN2351" s="154"/>
      <c r="EO2351" s="154"/>
      <c r="EP2351" s="154"/>
      <c r="EQ2351" s="154"/>
      <c r="ER2351" s="154"/>
      <c r="ES2351" s="154"/>
      <c r="ET2351" s="154"/>
      <c r="EU2351" s="154"/>
      <c r="EV2351" s="154"/>
    </row>
    <row r="2352" spans="32:152" ht="12.75">
      <c r="AF2352" s="154"/>
      <c r="AG2352" s="154"/>
      <c r="AH2352" s="154"/>
      <c r="AI2352" s="154"/>
      <c r="AJ2352" s="154"/>
      <c r="AK2352" s="154"/>
      <c r="AL2352" s="154"/>
      <c r="AM2352" s="154"/>
      <c r="AN2352" s="154"/>
      <c r="AO2352" s="154"/>
      <c r="AP2352" s="154"/>
      <c r="AQ2352" s="154"/>
      <c r="AR2352" s="154"/>
      <c r="AS2352" s="154"/>
      <c r="AT2352" s="154"/>
      <c r="AU2352" s="154"/>
      <c r="AV2352" s="154"/>
      <c r="AW2352" s="154"/>
      <c r="AX2352" s="154"/>
      <c r="AY2352" s="154"/>
      <c r="AZ2352" s="154"/>
      <c r="BA2352" s="154"/>
      <c r="BB2352" s="154"/>
      <c r="BC2352" s="154"/>
      <c r="BD2352" s="154"/>
      <c r="BE2352" s="154"/>
      <c r="BF2352" s="154"/>
      <c r="BG2352" s="154"/>
      <c r="BH2352" s="154"/>
      <c r="BI2352" s="154"/>
      <c r="BJ2352" s="154"/>
      <c r="BK2352" s="154"/>
      <c r="BL2352" s="154"/>
      <c r="BM2352" s="154"/>
      <c r="BN2352" s="154"/>
      <c r="BO2352" s="154"/>
      <c r="BP2352" s="154"/>
      <c r="BQ2352" s="154"/>
      <c r="BR2352" s="154"/>
      <c r="BS2352" s="154"/>
      <c r="BT2352" s="154"/>
      <c r="BU2352" s="154"/>
      <c r="BV2352" s="154"/>
      <c r="BW2352" s="154"/>
      <c r="BX2352" s="154"/>
      <c r="BY2352" s="154"/>
      <c r="BZ2352" s="154"/>
      <c r="CA2352" s="154"/>
      <c r="CB2352" s="154"/>
      <c r="CC2352" s="154"/>
      <c r="CD2352" s="154"/>
      <c r="CE2352" s="154"/>
      <c r="CF2352" s="154"/>
      <c r="CG2352" s="154"/>
      <c r="CH2352" s="154"/>
      <c r="CI2352" s="154"/>
      <c r="CJ2352" s="154"/>
      <c r="CK2352" s="154"/>
      <c r="CL2352" s="154"/>
      <c r="CM2352" s="154"/>
      <c r="CN2352" s="154"/>
      <c r="CO2352" s="154"/>
      <c r="CP2352" s="154"/>
      <c r="CQ2352" s="154"/>
      <c r="CR2352" s="154"/>
      <c r="CS2352" s="154"/>
      <c r="CT2352" s="154"/>
      <c r="CU2352" s="154"/>
      <c r="CV2352" s="154"/>
      <c r="CW2352" s="154"/>
      <c r="CX2352" s="154"/>
      <c r="CY2352" s="154"/>
      <c r="CZ2352" s="154"/>
      <c r="DA2352" s="154"/>
      <c r="DB2352" s="154"/>
      <c r="DC2352" s="154"/>
      <c r="DD2352" s="154"/>
      <c r="DE2352" s="154"/>
      <c r="DF2352" s="154"/>
      <c r="DG2352" s="154"/>
      <c r="DH2352" s="154"/>
      <c r="DI2352" s="154"/>
      <c r="DJ2352" s="154"/>
      <c r="DK2352" s="154"/>
      <c r="DL2352" s="154"/>
      <c r="DM2352" s="154"/>
      <c r="DN2352" s="154"/>
      <c r="DO2352" s="154"/>
      <c r="DP2352" s="154"/>
      <c r="DQ2352" s="154"/>
      <c r="DR2352" s="154"/>
      <c r="DS2352" s="154"/>
      <c r="DT2352" s="154"/>
      <c r="DU2352" s="154"/>
      <c r="DV2352" s="154"/>
      <c r="DW2352" s="154"/>
      <c r="DX2352" s="154"/>
      <c r="DY2352" s="154"/>
      <c r="DZ2352" s="154"/>
      <c r="EA2352" s="154"/>
      <c r="EB2352" s="154"/>
      <c r="EC2352" s="154"/>
      <c r="ED2352" s="154"/>
      <c r="EE2352" s="154"/>
      <c r="EF2352" s="154"/>
      <c r="EG2352" s="154"/>
      <c r="EH2352" s="154"/>
      <c r="EI2352" s="154"/>
      <c r="EJ2352" s="154"/>
      <c r="EK2352" s="154"/>
      <c r="EL2352" s="154"/>
      <c r="EM2352" s="154"/>
      <c r="EN2352" s="154"/>
      <c r="EO2352" s="154"/>
      <c r="EP2352" s="154"/>
      <c r="EQ2352" s="154"/>
      <c r="ER2352" s="154"/>
      <c r="ES2352" s="154"/>
      <c r="ET2352" s="154"/>
      <c r="EU2352" s="154"/>
      <c r="EV2352" s="154"/>
    </row>
    <row r="2353" spans="32:152" ht="12.75">
      <c r="AF2353" s="154"/>
      <c r="AG2353" s="154"/>
      <c r="AH2353" s="154"/>
      <c r="AI2353" s="154"/>
      <c r="AJ2353" s="154"/>
      <c r="AK2353" s="154"/>
      <c r="AL2353" s="154"/>
      <c r="AM2353" s="154"/>
      <c r="AN2353" s="154"/>
      <c r="AO2353" s="154"/>
      <c r="AP2353" s="154"/>
      <c r="AQ2353" s="154"/>
      <c r="AR2353" s="154"/>
      <c r="AS2353" s="154"/>
      <c r="AT2353" s="154"/>
      <c r="AU2353" s="154"/>
      <c r="AV2353" s="154"/>
      <c r="AW2353" s="154"/>
      <c r="AX2353" s="154"/>
      <c r="AY2353" s="154"/>
      <c r="AZ2353" s="154"/>
      <c r="BA2353" s="154"/>
      <c r="BB2353" s="154"/>
      <c r="BC2353" s="154"/>
      <c r="BD2353" s="154"/>
      <c r="BE2353" s="154"/>
      <c r="BF2353" s="154"/>
      <c r="BG2353" s="154"/>
      <c r="BH2353" s="154"/>
      <c r="BI2353" s="154"/>
      <c r="BJ2353" s="154"/>
      <c r="BK2353" s="154"/>
      <c r="BL2353" s="154"/>
      <c r="BM2353" s="154"/>
      <c r="BN2353" s="154"/>
      <c r="BO2353" s="154"/>
      <c r="BP2353" s="154"/>
      <c r="BQ2353" s="154"/>
      <c r="BR2353" s="154"/>
      <c r="BS2353" s="154"/>
      <c r="BT2353" s="154"/>
      <c r="BU2353" s="154"/>
      <c r="BV2353" s="154"/>
      <c r="BW2353" s="154"/>
      <c r="BX2353" s="154"/>
      <c r="BY2353" s="154"/>
      <c r="BZ2353" s="154"/>
      <c r="CA2353" s="154"/>
      <c r="CB2353" s="154"/>
      <c r="CC2353" s="154"/>
      <c r="CD2353" s="154"/>
      <c r="CE2353" s="154"/>
      <c r="CF2353" s="154"/>
      <c r="CG2353" s="154"/>
      <c r="CH2353" s="154"/>
      <c r="CI2353" s="154"/>
      <c r="CJ2353" s="154"/>
      <c r="CK2353" s="154"/>
      <c r="CL2353" s="154"/>
      <c r="CM2353" s="154"/>
      <c r="CN2353" s="154"/>
      <c r="CO2353" s="154"/>
      <c r="CP2353" s="154"/>
      <c r="CQ2353" s="154"/>
      <c r="CR2353" s="154"/>
      <c r="CS2353" s="154"/>
      <c r="CT2353" s="154"/>
      <c r="CU2353" s="154"/>
      <c r="CV2353" s="154"/>
      <c r="CW2353" s="154"/>
      <c r="CX2353" s="154"/>
      <c r="CY2353" s="154"/>
      <c r="CZ2353" s="154"/>
      <c r="DA2353" s="154"/>
      <c r="DB2353" s="154"/>
      <c r="DC2353" s="154"/>
      <c r="DD2353" s="154"/>
      <c r="DE2353" s="154"/>
      <c r="DF2353" s="154"/>
      <c r="DG2353" s="154"/>
      <c r="DH2353" s="154"/>
      <c r="DI2353" s="154"/>
      <c r="DJ2353" s="154"/>
      <c r="DK2353" s="154"/>
      <c r="DL2353" s="154"/>
      <c r="DM2353" s="154"/>
      <c r="DN2353" s="154"/>
      <c r="DO2353" s="154"/>
      <c r="DP2353" s="154"/>
      <c r="DQ2353" s="154"/>
      <c r="DR2353" s="154"/>
      <c r="DS2353" s="154"/>
      <c r="DT2353" s="154"/>
      <c r="DU2353" s="154"/>
      <c r="DV2353" s="154"/>
      <c r="DW2353" s="154"/>
      <c r="DX2353" s="154"/>
      <c r="DY2353" s="154"/>
      <c r="DZ2353" s="154"/>
      <c r="EA2353" s="154"/>
      <c r="EB2353" s="154"/>
      <c r="EC2353" s="154"/>
      <c r="ED2353" s="154"/>
      <c r="EE2353" s="154"/>
      <c r="EF2353" s="154"/>
      <c r="EG2353" s="154"/>
      <c r="EH2353" s="154"/>
      <c r="EI2353" s="154"/>
      <c r="EJ2353" s="154"/>
      <c r="EK2353" s="154"/>
      <c r="EL2353" s="154"/>
      <c r="EM2353" s="154"/>
      <c r="EN2353" s="154"/>
      <c r="EO2353" s="154"/>
      <c r="EP2353" s="154"/>
      <c r="EQ2353" s="154"/>
      <c r="ER2353" s="154"/>
      <c r="ES2353" s="154"/>
      <c r="ET2353" s="154"/>
      <c r="EU2353" s="154"/>
      <c r="EV2353" s="154"/>
    </row>
    <row r="2354" spans="32:152" ht="12.75">
      <c r="AF2354" s="154"/>
      <c r="AG2354" s="154"/>
      <c r="AH2354" s="154"/>
      <c r="AI2354" s="154"/>
      <c r="AJ2354" s="154"/>
      <c r="AK2354" s="154"/>
      <c r="AL2354" s="154"/>
      <c r="AM2354" s="154"/>
      <c r="AN2354" s="154"/>
      <c r="AO2354" s="154"/>
      <c r="AP2354" s="154"/>
      <c r="AQ2354" s="154"/>
      <c r="AR2354" s="154"/>
      <c r="AS2354" s="154"/>
      <c r="AT2354" s="154"/>
      <c r="AU2354" s="154"/>
      <c r="AV2354" s="154"/>
      <c r="AW2354" s="154"/>
      <c r="AX2354" s="154"/>
      <c r="AY2354" s="154"/>
      <c r="AZ2354" s="154"/>
      <c r="BA2354" s="154"/>
      <c r="BB2354" s="154"/>
      <c r="BC2354" s="154"/>
      <c r="BD2354" s="154"/>
      <c r="BE2354" s="154"/>
      <c r="BF2354" s="154"/>
      <c r="BG2354" s="154"/>
      <c r="BH2354" s="154"/>
      <c r="BI2354" s="154"/>
      <c r="BJ2354" s="154"/>
      <c r="BK2354" s="154"/>
      <c r="BL2354" s="154"/>
      <c r="BM2354" s="154"/>
      <c r="BN2354" s="154"/>
      <c r="BO2354" s="154"/>
      <c r="BP2354" s="154"/>
      <c r="BQ2354" s="154"/>
      <c r="BR2354" s="154"/>
      <c r="BS2354" s="154"/>
      <c r="BT2354" s="154"/>
      <c r="BU2354" s="154"/>
      <c r="BV2354" s="154"/>
      <c r="BW2354" s="154"/>
      <c r="BX2354" s="154"/>
      <c r="BY2354" s="154"/>
      <c r="BZ2354" s="154"/>
      <c r="CA2354" s="154"/>
      <c r="CB2354" s="154"/>
      <c r="CC2354" s="154"/>
      <c r="CD2354" s="154"/>
      <c r="CE2354" s="154"/>
      <c r="CF2354" s="154"/>
      <c r="CG2354" s="154"/>
      <c r="CH2354" s="154"/>
      <c r="CI2354" s="154"/>
      <c r="CJ2354" s="154"/>
      <c r="CK2354" s="154"/>
      <c r="CL2354" s="154"/>
      <c r="CM2354" s="154"/>
      <c r="CN2354" s="154"/>
      <c r="CO2354" s="154"/>
      <c r="CP2354" s="154"/>
      <c r="CQ2354" s="154"/>
      <c r="CR2354" s="154"/>
      <c r="CS2354" s="154"/>
      <c r="CT2354" s="154"/>
      <c r="CU2354" s="154"/>
      <c r="CV2354" s="154"/>
      <c r="CW2354" s="154"/>
      <c r="CX2354" s="154"/>
      <c r="CY2354" s="154"/>
      <c r="CZ2354" s="154"/>
      <c r="DA2354" s="154"/>
      <c r="DB2354" s="154"/>
      <c r="DC2354" s="154"/>
      <c r="DD2354" s="154"/>
      <c r="DE2354" s="154"/>
      <c r="DF2354" s="154"/>
      <c r="DG2354" s="154"/>
      <c r="DH2354" s="154"/>
      <c r="DI2354" s="154"/>
      <c r="DJ2354" s="154"/>
      <c r="DK2354" s="154"/>
      <c r="DL2354" s="154"/>
      <c r="DM2354" s="154"/>
      <c r="DN2354" s="154"/>
      <c r="DO2354" s="154"/>
      <c r="DP2354" s="154"/>
      <c r="DQ2354" s="154"/>
      <c r="DR2354" s="154"/>
      <c r="DS2354" s="154"/>
      <c r="DT2354" s="154"/>
      <c r="DU2354" s="154"/>
      <c r="DV2354" s="154"/>
      <c r="DW2354" s="154"/>
      <c r="DX2354" s="154"/>
      <c r="DY2354" s="154"/>
      <c r="DZ2354" s="154"/>
      <c r="EA2354" s="154"/>
      <c r="EB2354" s="154"/>
      <c r="EC2354" s="154"/>
      <c r="ED2354" s="154"/>
      <c r="EE2354" s="154"/>
      <c r="EF2354" s="154"/>
      <c r="EG2354" s="154"/>
      <c r="EH2354" s="154"/>
      <c r="EI2354" s="154"/>
      <c r="EJ2354" s="154"/>
      <c r="EK2354" s="154"/>
      <c r="EL2354" s="154"/>
      <c r="EM2354" s="154"/>
      <c r="EN2354" s="154"/>
      <c r="EO2354" s="154"/>
      <c r="EP2354" s="154"/>
      <c r="EQ2354" s="154"/>
      <c r="ER2354" s="154"/>
      <c r="ES2354" s="154"/>
      <c r="ET2354" s="154"/>
      <c r="EU2354" s="154"/>
      <c r="EV2354" s="154"/>
    </row>
    <row r="2355" spans="32:152" ht="12.75">
      <c r="AF2355" s="154"/>
      <c r="AG2355" s="154"/>
      <c r="AH2355" s="154"/>
      <c r="AI2355" s="154"/>
      <c r="AJ2355" s="154"/>
      <c r="AK2355" s="154"/>
      <c r="AL2355" s="154"/>
      <c r="AM2355" s="154"/>
      <c r="AN2355" s="154"/>
      <c r="AO2355" s="154"/>
      <c r="AP2355" s="154"/>
      <c r="AQ2355" s="154"/>
      <c r="AR2355" s="154"/>
      <c r="AS2355" s="154"/>
      <c r="AT2355" s="154"/>
      <c r="AU2355" s="154"/>
      <c r="AV2355" s="154"/>
      <c r="AW2355" s="154"/>
      <c r="AX2355" s="154"/>
      <c r="AY2355" s="154"/>
      <c r="AZ2355" s="154"/>
      <c r="BA2355" s="154"/>
      <c r="BB2355" s="154"/>
      <c r="BC2355" s="154"/>
      <c r="BD2355" s="154"/>
      <c r="BE2355" s="154"/>
      <c r="BF2355" s="154"/>
      <c r="BG2355" s="154"/>
      <c r="BH2355" s="154"/>
      <c r="BI2355" s="154"/>
      <c r="BJ2355" s="154"/>
      <c r="BK2355" s="154"/>
      <c r="BL2355" s="154"/>
      <c r="BM2355" s="154"/>
      <c r="BN2355" s="154"/>
      <c r="BO2355" s="154"/>
      <c r="BP2355" s="154"/>
      <c r="BQ2355" s="154"/>
      <c r="BR2355" s="154"/>
      <c r="BS2355" s="154"/>
      <c r="BT2355" s="154"/>
      <c r="BU2355" s="154"/>
      <c r="BV2355" s="154"/>
      <c r="BW2355" s="154"/>
      <c r="BX2355" s="154"/>
      <c r="BY2355" s="154"/>
      <c r="BZ2355" s="154"/>
      <c r="CA2355" s="154"/>
      <c r="CB2355" s="154"/>
      <c r="CC2355" s="154"/>
      <c r="CD2355" s="154"/>
      <c r="CE2355" s="154"/>
      <c r="CF2355" s="154"/>
      <c r="CG2355" s="154"/>
      <c r="CH2355" s="154"/>
      <c r="CI2355" s="154"/>
      <c r="CJ2355" s="154"/>
      <c r="CK2355" s="154"/>
      <c r="CL2355" s="154"/>
      <c r="CM2355" s="154"/>
      <c r="CN2355" s="154"/>
      <c r="CO2355" s="154"/>
      <c r="CP2355" s="154"/>
      <c r="CQ2355" s="154"/>
      <c r="CR2355" s="154"/>
      <c r="CS2355" s="154"/>
      <c r="CT2355" s="154"/>
      <c r="CU2355" s="154"/>
      <c r="CV2355" s="154"/>
      <c r="CW2355" s="154"/>
      <c r="CX2355" s="154"/>
      <c r="CY2355" s="154"/>
      <c r="CZ2355" s="154"/>
      <c r="DA2355" s="154"/>
      <c r="DB2355" s="154"/>
      <c r="DC2355" s="154"/>
      <c r="DD2355" s="154"/>
      <c r="DE2355" s="154"/>
      <c r="DF2355" s="154"/>
      <c r="DG2355" s="154"/>
      <c r="DH2355" s="154"/>
      <c r="DI2355" s="154"/>
      <c r="DJ2355" s="154"/>
      <c r="DK2355" s="154"/>
      <c r="DL2355" s="154"/>
      <c r="DM2355" s="154"/>
      <c r="DN2355" s="154"/>
      <c r="DO2355" s="154"/>
      <c r="DP2355" s="154"/>
      <c r="DQ2355" s="154"/>
      <c r="DR2355" s="154"/>
      <c r="DS2355" s="154"/>
      <c r="DT2355" s="154"/>
      <c r="DU2355" s="154"/>
      <c r="DV2355" s="154"/>
      <c r="DW2355" s="154"/>
      <c r="DX2355" s="154"/>
      <c r="DY2355" s="154"/>
      <c r="DZ2355" s="154"/>
      <c r="EA2355" s="154"/>
      <c r="EB2355" s="154"/>
      <c r="EC2355" s="154"/>
      <c r="ED2355" s="154"/>
      <c r="EE2355" s="154"/>
      <c r="EF2355" s="154"/>
      <c r="EG2355" s="154"/>
      <c r="EH2355" s="154"/>
      <c r="EI2355" s="154"/>
      <c r="EJ2355" s="154"/>
      <c r="EK2355" s="154"/>
      <c r="EL2355" s="154"/>
      <c r="EM2355" s="154"/>
      <c r="EN2355" s="154"/>
      <c r="EO2355" s="154"/>
      <c r="EP2355" s="154"/>
      <c r="EQ2355" s="154"/>
      <c r="ER2355" s="154"/>
      <c r="ES2355" s="154"/>
      <c r="ET2355" s="154"/>
      <c r="EU2355" s="154"/>
      <c r="EV2355" s="154"/>
    </row>
    <row r="2356" spans="32:152" ht="12.75">
      <c r="AF2356" s="154"/>
      <c r="AG2356" s="154"/>
      <c r="AH2356" s="154"/>
      <c r="AI2356" s="154"/>
      <c r="AJ2356" s="154"/>
      <c r="AK2356" s="154"/>
      <c r="AL2356" s="154"/>
      <c r="AM2356" s="154"/>
      <c r="AN2356" s="154"/>
      <c r="AO2356" s="154"/>
      <c r="AP2356" s="154"/>
      <c r="AQ2356" s="154"/>
      <c r="AR2356" s="154"/>
      <c r="AS2356" s="154"/>
      <c r="AT2356" s="154"/>
      <c r="AU2356" s="154"/>
      <c r="AV2356" s="154"/>
      <c r="AW2356" s="154"/>
      <c r="AX2356" s="154"/>
      <c r="AY2356" s="154"/>
      <c r="AZ2356" s="154"/>
      <c r="BA2356" s="154"/>
      <c r="BB2356" s="154"/>
      <c r="BC2356" s="154"/>
      <c r="BD2356" s="154"/>
      <c r="BE2356" s="154"/>
      <c r="BF2356" s="154"/>
      <c r="BG2356" s="154"/>
      <c r="BH2356" s="154"/>
      <c r="BI2356" s="154"/>
      <c r="BJ2356" s="154"/>
      <c r="BK2356" s="154"/>
      <c r="BL2356" s="154"/>
      <c r="BM2356" s="154"/>
      <c r="BN2356" s="154"/>
      <c r="BO2356" s="154"/>
      <c r="BP2356" s="154"/>
      <c r="BQ2356" s="154"/>
      <c r="BR2356" s="154"/>
      <c r="BS2356" s="154"/>
      <c r="BT2356" s="154"/>
      <c r="BU2356" s="154"/>
      <c r="BV2356" s="154"/>
      <c r="BW2356" s="154"/>
      <c r="BX2356" s="154"/>
      <c r="BY2356" s="154"/>
      <c r="BZ2356" s="154"/>
      <c r="CA2356" s="154"/>
      <c r="CB2356" s="154"/>
      <c r="CC2356" s="154"/>
      <c r="CD2356" s="154"/>
      <c r="CE2356" s="154"/>
      <c r="CF2356" s="154"/>
      <c r="CG2356" s="154"/>
      <c r="CH2356" s="154"/>
      <c r="CI2356" s="154"/>
      <c r="CJ2356" s="154"/>
      <c r="CK2356" s="154"/>
      <c r="CL2356" s="154"/>
      <c r="CM2356" s="154"/>
      <c r="CN2356" s="154"/>
      <c r="CO2356" s="154"/>
      <c r="CP2356" s="154"/>
      <c r="CQ2356" s="154"/>
      <c r="CR2356" s="154"/>
      <c r="CS2356" s="154"/>
      <c r="CT2356" s="154"/>
      <c r="CU2356" s="154"/>
      <c r="CV2356" s="154"/>
      <c r="CW2356" s="154"/>
      <c r="CX2356" s="154"/>
      <c r="CY2356" s="154"/>
      <c r="CZ2356" s="154"/>
      <c r="DA2356" s="154"/>
      <c r="DB2356" s="154"/>
      <c r="DC2356" s="154"/>
      <c r="DD2356" s="154"/>
      <c r="DE2356" s="154"/>
      <c r="DF2356" s="154"/>
      <c r="DG2356" s="154"/>
      <c r="DH2356" s="154"/>
      <c r="DI2356" s="154"/>
      <c r="DJ2356" s="154"/>
      <c r="DK2356" s="154"/>
      <c r="DL2356" s="154"/>
      <c r="DM2356" s="154"/>
      <c r="DN2356" s="154"/>
      <c r="DO2356" s="154"/>
      <c r="DP2356" s="154"/>
      <c r="DQ2356" s="154"/>
      <c r="DR2356" s="154"/>
      <c r="DS2356" s="154"/>
      <c r="DT2356" s="154"/>
      <c r="DU2356" s="154"/>
      <c r="DV2356" s="154"/>
      <c r="DW2356" s="154"/>
      <c r="DX2356" s="154"/>
      <c r="DY2356" s="154"/>
      <c r="DZ2356" s="154"/>
      <c r="EA2356" s="154"/>
      <c r="EB2356" s="154"/>
      <c r="EC2356" s="154"/>
      <c r="ED2356" s="154"/>
      <c r="EE2356" s="154"/>
      <c r="EF2356" s="154"/>
      <c r="EG2356" s="154"/>
      <c r="EH2356" s="154"/>
      <c r="EI2356" s="154"/>
      <c r="EJ2356" s="154"/>
      <c r="EK2356" s="154"/>
      <c r="EL2356" s="154"/>
      <c r="EM2356" s="154"/>
      <c r="EN2356" s="154"/>
      <c r="EO2356" s="154"/>
      <c r="EP2356" s="154"/>
      <c r="EQ2356" s="154"/>
      <c r="ER2356" s="154"/>
      <c r="ES2356" s="154"/>
      <c r="ET2356" s="154"/>
      <c r="EU2356" s="154"/>
      <c r="EV2356" s="154"/>
    </row>
    <row r="2357" spans="32:152" ht="12.75">
      <c r="AF2357" s="154"/>
      <c r="AG2357" s="154"/>
      <c r="AH2357" s="154"/>
      <c r="AI2357" s="154"/>
      <c r="AJ2357" s="154"/>
      <c r="AK2357" s="154"/>
      <c r="AL2357" s="154"/>
      <c r="AM2357" s="154"/>
      <c r="AN2357" s="154"/>
      <c r="AO2357" s="154"/>
      <c r="AP2357" s="154"/>
      <c r="AQ2357" s="154"/>
      <c r="AR2357" s="154"/>
      <c r="AS2357" s="154"/>
      <c r="AT2357" s="154"/>
      <c r="AU2357" s="154"/>
      <c r="AV2357" s="154"/>
      <c r="AW2357" s="154"/>
      <c r="AX2357" s="154"/>
      <c r="AY2357" s="154"/>
      <c r="AZ2357" s="154"/>
      <c r="BA2357" s="154"/>
      <c r="BB2357" s="154"/>
      <c r="BC2357" s="154"/>
      <c r="BD2357" s="154"/>
      <c r="BE2357" s="154"/>
      <c r="BF2357" s="154"/>
      <c r="BG2357" s="154"/>
      <c r="BH2357" s="154"/>
      <c r="BI2357" s="154"/>
      <c r="BJ2357" s="154"/>
      <c r="BK2357" s="154"/>
      <c r="BL2357" s="154"/>
      <c r="BM2357" s="154"/>
      <c r="BN2357" s="154"/>
      <c r="BO2357" s="154"/>
      <c r="BP2357" s="154"/>
      <c r="BQ2357" s="154"/>
      <c r="BR2357" s="154"/>
      <c r="BS2357" s="154"/>
      <c r="BT2357" s="154"/>
      <c r="BU2357" s="154"/>
      <c r="BV2357" s="154"/>
      <c r="BW2357" s="154"/>
      <c r="BX2357" s="154"/>
      <c r="BY2357" s="154"/>
      <c r="BZ2357" s="154"/>
      <c r="CA2357" s="154"/>
      <c r="CB2357" s="154"/>
      <c r="CC2357" s="154"/>
      <c r="CD2357" s="154"/>
      <c r="CE2357" s="154"/>
      <c r="CF2357" s="154"/>
      <c r="CG2357" s="154"/>
      <c r="CH2357" s="154"/>
      <c r="CI2357" s="154"/>
      <c r="CJ2357" s="154"/>
      <c r="CK2357" s="154"/>
      <c r="CL2357" s="154"/>
      <c r="CM2357" s="154"/>
      <c r="CN2357" s="154"/>
      <c r="CO2357" s="154"/>
      <c r="CP2357" s="154"/>
      <c r="CQ2357" s="154"/>
      <c r="CR2357" s="154"/>
      <c r="CS2357" s="154"/>
      <c r="CT2357" s="154"/>
      <c r="CU2357" s="154"/>
      <c r="CV2357" s="154"/>
      <c r="CW2357" s="154"/>
      <c r="CX2357" s="154"/>
      <c r="CY2357" s="154"/>
      <c r="CZ2357" s="154"/>
      <c r="DA2357" s="154"/>
      <c r="DB2357" s="154"/>
      <c r="DC2357" s="154"/>
      <c r="DD2357" s="154"/>
      <c r="DE2357" s="154"/>
      <c r="DF2357" s="154"/>
      <c r="DG2357" s="154"/>
      <c r="DH2357" s="154"/>
      <c r="DI2357" s="154"/>
      <c r="DJ2357" s="154"/>
      <c r="DK2357" s="154"/>
      <c r="DL2357" s="154"/>
      <c r="DM2357" s="154"/>
      <c r="DN2357" s="154"/>
      <c r="DO2357" s="154"/>
      <c r="DP2357" s="154"/>
      <c r="DQ2357" s="154"/>
      <c r="DR2357" s="154"/>
      <c r="DS2357" s="154"/>
      <c r="DT2357" s="154"/>
      <c r="DU2357" s="154"/>
      <c r="DV2357" s="154"/>
      <c r="DW2357" s="154"/>
      <c r="DX2357" s="154"/>
      <c r="DY2357" s="154"/>
      <c r="DZ2357" s="154"/>
      <c r="EA2357" s="154"/>
      <c r="EB2357" s="154"/>
      <c r="EC2357" s="154"/>
      <c r="ED2357" s="154"/>
      <c r="EE2357" s="154"/>
      <c r="EF2357" s="154"/>
      <c r="EG2357" s="154"/>
      <c r="EH2357" s="154"/>
      <c r="EI2357" s="154"/>
      <c r="EJ2357" s="154"/>
      <c r="EK2357" s="154"/>
      <c r="EL2357" s="154"/>
      <c r="EM2357" s="154"/>
      <c r="EN2357" s="154"/>
      <c r="EO2357" s="154"/>
      <c r="EP2357" s="154"/>
      <c r="EQ2357" s="154"/>
      <c r="ER2357" s="154"/>
      <c r="ES2357" s="154"/>
      <c r="ET2357" s="154"/>
      <c r="EU2357" s="154"/>
      <c r="EV2357" s="154"/>
    </row>
    <row r="2358" spans="32:152" ht="12.75">
      <c r="AF2358" s="154"/>
      <c r="AG2358" s="154"/>
      <c r="AH2358" s="154"/>
      <c r="AI2358" s="154"/>
      <c r="AJ2358" s="154"/>
      <c r="AK2358" s="154"/>
      <c r="AL2358" s="154"/>
      <c r="AM2358" s="154"/>
      <c r="AN2358" s="154"/>
      <c r="AO2358" s="154"/>
      <c r="AP2358" s="154"/>
      <c r="AQ2358" s="154"/>
      <c r="AR2358" s="154"/>
      <c r="AS2358" s="154"/>
      <c r="AT2358" s="154"/>
      <c r="AU2358" s="154"/>
      <c r="AV2358" s="154"/>
      <c r="AW2358" s="154"/>
      <c r="AX2358" s="154"/>
      <c r="AY2358" s="154"/>
      <c r="AZ2358" s="154"/>
      <c r="BA2358" s="154"/>
      <c r="BB2358" s="154"/>
      <c r="BC2358" s="154"/>
      <c r="BD2358" s="154"/>
      <c r="BE2358" s="154"/>
      <c r="BF2358" s="154"/>
      <c r="BG2358" s="154"/>
      <c r="BH2358" s="154"/>
      <c r="BI2358" s="154"/>
      <c r="BJ2358" s="154"/>
      <c r="BK2358" s="154"/>
      <c r="BL2358" s="154"/>
      <c r="BM2358" s="154"/>
      <c r="BN2358" s="154"/>
      <c r="BO2358" s="154"/>
      <c r="BP2358" s="154"/>
      <c r="BQ2358" s="154"/>
      <c r="BR2358" s="154"/>
      <c r="BS2358" s="154"/>
      <c r="BT2358" s="154"/>
      <c r="BU2358" s="154"/>
      <c r="BV2358" s="154"/>
      <c r="BW2358" s="154"/>
      <c r="BX2358" s="154"/>
      <c r="BY2358" s="154"/>
      <c r="BZ2358" s="154"/>
      <c r="CA2358" s="154"/>
      <c r="CB2358" s="154"/>
      <c r="CC2358" s="154"/>
      <c r="CD2358" s="154"/>
      <c r="CE2358" s="154"/>
      <c r="CF2358" s="154"/>
      <c r="CG2358" s="154"/>
      <c r="CH2358" s="154"/>
      <c r="CI2358" s="154"/>
      <c r="CJ2358" s="154"/>
      <c r="CK2358" s="154"/>
      <c r="CL2358" s="154"/>
      <c r="CM2358" s="154"/>
      <c r="CN2358" s="154"/>
      <c r="CO2358" s="154"/>
      <c r="CP2358" s="154"/>
      <c r="CQ2358" s="154"/>
      <c r="CR2358" s="154"/>
      <c r="CS2358" s="154"/>
      <c r="CT2358" s="154"/>
      <c r="CU2358" s="154"/>
      <c r="CV2358" s="154"/>
      <c r="CW2358" s="154"/>
      <c r="CX2358" s="154"/>
      <c r="CY2358" s="154"/>
      <c r="CZ2358" s="154"/>
      <c r="DA2358" s="154"/>
      <c r="DB2358" s="154"/>
      <c r="DC2358" s="154"/>
      <c r="DD2358" s="154"/>
      <c r="DE2358" s="154"/>
      <c r="DF2358" s="154"/>
      <c r="DG2358" s="154"/>
      <c r="DH2358" s="154"/>
      <c r="DI2358" s="154"/>
      <c r="DJ2358" s="154"/>
      <c r="DK2358" s="154"/>
      <c r="DL2358" s="154"/>
      <c r="DM2358" s="154"/>
      <c r="DN2358" s="154"/>
      <c r="DO2358" s="154"/>
      <c r="DP2358" s="154"/>
      <c r="DQ2358" s="154"/>
      <c r="DR2358" s="154"/>
      <c r="DS2358" s="154"/>
      <c r="DT2358" s="154"/>
      <c r="DU2358" s="154"/>
      <c r="DV2358" s="154"/>
      <c r="DW2358" s="154"/>
      <c r="DX2358" s="154"/>
      <c r="DY2358" s="154"/>
      <c r="DZ2358" s="154"/>
      <c r="EA2358" s="154"/>
      <c r="EB2358" s="154"/>
      <c r="EC2358" s="154"/>
      <c r="ED2358" s="154"/>
      <c r="EE2358" s="154"/>
      <c r="EF2358" s="154"/>
      <c r="EG2358" s="154"/>
      <c r="EH2358" s="154"/>
      <c r="EI2358" s="154"/>
      <c r="EJ2358" s="154"/>
      <c r="EK2358" s="154"/>
      <c r="EL2358" s="154"/>
      <c r="EM2358" s="154"/>
      <c r="EN2358" s="154"/>
      <c r="EO2358" s="154"/>
      <c r="EP2358" s="154"/>
      <c r="EQ2358" s="154"/>
      <c r="ER2358" s="154"/>
      <c r="ES2358" s="154"/>
      <c r="ET2358" s="154"/>
      <c r="EU2358" s="154"/>
      <c r="EV2358" s="154"/>
    </row>
    <row r="2359" spans="32:152" ht="12.75">
      <c r="AF2359" s="154"/>
      <c r="AG2359" s="154"/>
      <c r="AH2359" s="154"/>
      <c r="AI2359" s="154"/>
      <c r="AJ2359" s="154"/>
      <c r="AK2359" s="154"/>
      <c r="AL2359" s="154"/>
      <c r="AM2359" s="154"/>
      <c r="AN2359" s="154"/>
      <c r="AO2359" s="154"/>
      <c r="AP2359" s="154"/>
      <c r="AQ2359" s="154"/>
      <c r="AR2359" s="154"/>
      <c r="AS2359" s="154"/>
      <c r="AT2359" s="154"/>
      <c r="AU2359" s="154"/>
      <c r="AV2359" s="154"/>
      <c r="AW2359" s="154"/>
      <c r="AX2359" s="154"/>
      <c r="AY2359" s="154"/>
      <c r="AZ2359" s="154"/>
      <c r="BA2359" s="154"/>
      <c r="BB2359" s="154"/>
      <c r="BC2359" s="154"/>
      <c r="BD2359" s="154"/>
      <c r="BE2359" s="154"/>
      <c r="BF2359" s="154"/>
      <c r="BG2359" s="154"/>
      <c r="BH2359" s="154"/>
      <c r="BI2359" s="154"/>
      <c r="BJ2359" s="154"/>
      <c r="BK2359" s="154"/>
      <c r="BL2359" s="154"/>
      <c r="BM2359" s="154"/>
      <c r="BN2359" s="154"/>
      <c r="BO2359" s="154"/>
      <c r="BP2359" s="154"/>
      <c r="BQ2359" s="154"/>
      <c r="BR2359" s="154"/>
      <c r="BS2359" s="154"/>
      <c r="BT2359" s="154"/>
      <c r="BU2359" s="154"/>
      <c r="BV2359" s="154"/>
      <c r="BW2359" s="154"/>
      <c r="BX2359" s="154"/>
      <c r="BY2359" s="154"/>
      <c r="BZ2359" s="154"/>
      <c r="CA2359" s="154"/>
      <c r="CB2359" s="154"/>
      <c r="CC2359" s="154"/>
      <c r="CD2359" s="154"/>
      <c r="CE2359" s="154"/>
      <c r="CF2359" s="154"/>
      <c r="CG2359" s="154"/>
      <c r="CH2359" s="154"/>
      <c r="CI2359" s="154"/>
      <c r="CJ2359" s="154"/>
      <c r="CK2359" s="154"/>
      <c r="CL2359" s="154"/>
      <c r="CM2359" s="154"/>
      <c r="CN2359" s="154"/>
      <c r="CO2359" s="154"/>
      <c r="CP2359" s="154"/>
      <c r="CQ2359" s="154"/>
      <c r="CR2359" s="154"/>
      <c r="CS2359" s="154"/>
      <c r="CT2359" s="154"/>
      <c r="CU2359" s="154"/>
      <c r="CV2359" s="154"/>
      <c r="CW2359" s="154"/>
      <c r="CX2359" s="154"/>
      <c r="CY2359" s="154"/>
      <c r="CZ2359" s="154"/>
      <c r="DA2359" s="154"/>
      <c r="DB2359" s="154"/>
      <c r="DC2359" s="154"/>
      <c r="DD2359" s="154"/>
      <c r="DE2359" s="154"/>
      <c r="DF2359" s="154"/>
      <c r="DG2359" s="154"/>
      <c r="DH2359" s="154"/>
      <c r="DI2359" s="154"/>
      <c r="DJ2359" s="154"/>
      <c r="DK2359" s="154"/>
      <c r="DL2359" s="154"/>
      <c r="DM2359" s="154"/>
      <c r="DN2359" s="154"/>
      <c r="DO2359" s="154"/>
      <c r="DP2359" s="154"/>
      <c r="DQ2359" s="154"/>
      <c r="DR2359" s="154"/>
      <c r="DS2359" s="154"/>
      <c r="DT2359" s="154"/>
      <c r="DU2359" s="154"/>
      <c r="DV2359" s="154"/>
      <c r="DW2359" s="154"/>
      <c r="DX2359" s="154"/>
      <c r="DY2359" s="154"/>
      <c r="DZ2359" s="154"/>
      <c r="EA2359" s="154"/>
      <c r="EB2359" s="154"/>
      <c r="EC2359" s="154"/>
      <c r="ED2359" s="154"/>
      <c r="EE2359" s="154"/>
      <c r="EF2359" s="154"/>
      <c r="EG2359" s="154"/>
      <c r="EH2359" s="154"/>
      <c r="EI2359" s="154"/>
      <c r="EJ2359" s="154"/>
      <c r="EK2359" s="154"/>
      <c r="EL2359" s="154"/>
      <c r="EM2359" s="154"/>
      <c r="EN2359" s="154"/>
      <c r="EO2359" s="154"/>
      <c r="EP2359" s="154"/>
      <c r="EQ2359" s="154"/>
      <c r="ER2359" s="154"/>
      <c r="ES2359" s="154"/>
      <c r="ET2359" s="154"/>
      <c r="EU2359" s="154"/>
      <c r="EV2359" s="154"/>
    </row>
    <row r="2360" spans="32:152" ht="12.75">
      <c r="AF2360" s="154"/>
      <c r="AG2360" s="154"/>
      <c r="AH2360" s="154"/>
      <c r="AI2360" s="154"/>
      <c r="AJ2360" s="154"/>
      <c r="AK2360" s="154"/>
      <c r="AL2360" s="154"/>
      <c r="AM2360" s="154"/>
      <c r="AN2360" s="154"/>
      <c r="AO2360" s="154"/>
      <c r="AP2360" s="154"/>
      <c r="AQ2360" s="154"/>
      <c r="AR2360" s="154"/>
      <c r="AS2360" s="154"/>
      <c r="AT2360" s="154"/>
      <c r="AU2360" s="154"/>
      <c r="AV2360" s="154"/>
      <c r="AW2360" s="154"/>
      <c r="AX2360" s="154"/>
      <c r="AY2360" s="154"/>
      <c r="AZ2360" s="154"/>
      <c r="BA2360" s="154"/>
      <c r="BB2360" s="154"/>
      <c r="BC2360" s="154"/>
      <c r="BD2360" s="154"/>
      <c r="BE2360" s="154"/>
      <c r="BF2360" s="154"/>
      <c r="BG2360" s="154"/>
      <c r="BH2360" s="154"/>
      <c r="BI2360" s="154"/>
      <c r="BJ2360" s="154"/>
      <c r="BK2360" s="154"/>
      <c r="BL2360" s="154"/>
      <c r="BM2360" s="154"/>
      <c r="BN2360" s="154"/>
      <c r="BO2360" s="154"/>
      <c r="BP2360" s="154"/>
      <c r="BQ2360" s="154"/>
      <c r="BR2360" s="154"/>
      <c r="BS2360" s="154"/>
      <c r="BT2360" s="154"/>
      <c r="BU2360" s="154"/>
      <c r="BV2360" s="154"/>
      <c r="BW2360" s="154"/>
      <c r="BX2360" s="154"/>
      <c r="BY2360" s="154"/>
      <c r="BZ2360" s="154"/>
      <c r="CA2360" s="154"/>
      <c r="CB2360" s="154"/>
      <c r="CC2360" s="154"/>
      <c r="CD2360" s="154"/>
      <c r="CE2360" s="154"/>
      <c r="CF2360" s="154"/>
      <c r="CG2360" s="154"/>
      <c r="CH2360" s="154"/>
      <c r="CI2360" s="154"/>
      <c r="CJ2360" s="154"/>
      <c r="CK2360" s="154"/>
      <c r="CL2360" s="154"/>
      <c r="CM2360" s="154"/>
      <c r="CN2360" s="154"/>
      <c r="CO2360" s="154"/>
      <c r="CP2360" s="154"/>
      <c r="CQ2360" s="154"/>
      <c r="CR2360" s="154"/>
      <c r="CS2360" s="154"/>
      <c r="CT2360" s="154"/>
      <c r="CU2360" s="154"/>
      <c r="CV2360" s="154"/>
      <c r="CW2360" s="154"/>
      <c r="CX2360" s="154"/>
      <c r="CY2360" s="154"/>
      <c r="CZ2360" s="154"/>
      <c r="DA2360" s="154"/>
      <c r="DB2360" s="154"/>
      <c r="DC2360" s="154"/>
      <c r="DD2360" s="154"/>
      <c r="DE2360" s="154"/>
      <c r="DF2360" s="154"/>
      <c r="DG2360" s="154"/>
      <c r="DH2360" s="154"/>
      <c r="DI2360" s="154"/>
      <c r="DJ2360" s="154"/>
      <c r="DK2360" s="154"/>
      <c r="DL2360" s="154"/>
      <c r="DM2360" s="154"/>
      <c r="DN2360" s="154"/>
      <c r="DO2360" s="154"/>
      <c r="DP2360" s="154"/>
      <c r="DQ2360" s="154"/>
      <c r="DR2360" s="154"/>
      <c r="DS2360" s="154"/>
      <c r="DT2360" s="154"/>
      <c r="DU2360" s="154"/>
      <c r="DV2360" s="154"/>
      <c r="DW2360" s="154"/>
      <c r="DX2360" s="154"/>
      <c r="DY2360" s="154"/>
      <c r="DZ2360" s="154"/>
      <c r="EA2360" s="154"/>
      <c r="EB2360" s="154"/>
      <c r="EC2360" s="154"/>
      <c r="ED2360" s="154"/>
      <c r="EE2360" s="154"/>
      <c r="EF2360" s="154"/>
      <c r="EG2360" s="154"/>
      <c r="EH2360" s="154"/>
      <c r="EI2360" s="154"/>
      <c r="EJ2360" s="154"/>
      <c r="EK2360" s="154"/>
      <c r="EL2360" s="154"/>
      <c r="EM2360" s="154"/>
      <c r="EN2360" s="154"/>
      <c r="EO2360" s="154"/>
      <c r="EP2360" s="154"/>
      <c r="EQ2360" s="154"/>
      <c r="ER2360" s="154"/>
      <c r="ES2360" s="154"/>
      <c r="ET2360" s="154"/>
      <c r="EU2360" s="154"/>
      <c r="EV2360" s="154"/>
    </row>
    <row r="2361" spans="32:152" ht="12.75">
      <c r="AF2361" s="154"/>
      <c r="AG2361" s="154"/>
      <c r="AH2361" s="154"/>
      <c r="AI2361" s="154"/>
      <c r="AJ2361" s="154"/>
      <c r="AK2361" s="154"/>
      <c r="AL2361" s="154"/>
      <c r="AM2361" s="154"/>
      <c r="AN2361" s="154"/>
      <c r="AO2361" s="154"/>
      <c r="AP2361" s="154"/>
      <c r="AQ2361" s="154"/>
      <c r="AR2361" s="154"/>
      <c r="AS2361" s="154"/>
      <c r="AT2361" s="154"/>
      <c r="AU2361" s="154"/>
      <c r="AV2361" s="154"/>
      <c r="AW2361" s="154"/>
      <c r="AX2361" s="154"/>
      <c r="AY2361" s="154"/>
      <c r="AZ2361" s="154"/>
      <c r="BA2361" s="154"/>
      <c r="BB2361" s="154"/>
      <c r="BC2361" s="154"/>
      <c r="BD2361" s="154"/>
      <c r="BE2361" s="154"/>
      <c r="BF2361" s="154"/>
      <c r="BG2361" s="154"/>
      <c r="BH2361" s="154"/>
      <c r="BI2361" s="154"/>
      <c r="BJ2361" s="154"/>
      <c r="BK2361" s="154"/>
      <c r="BL2361" s="154"/>
      <c r="BM2361" s="154"/>
      <c r="BN2361" s="154"/>
      <c r="BO2361" s="154"/>
      <c r="BP2361" s="154"/>
      <c r="BQ2361" s="154"/>
      <c r="BR2361" s="154"/>
      <c r="BS2361" s="154"/>
      <c r="BT2361" s="154"/>
      <c r="BU2361" s="154"/>
      <c r="BV2361" s="154"/>
      <c r="BW2361" s="154"/>
      <c r="BX2361" s="154"/>
      <c r="BY2361" s="154"/>
      <c r="BZ2361" s="154"/>
      <c r="CA2361" s="154"/>
      <c r="CB2361" s="154"/>
      <c r="CC2361" s="154"/>
      <c r="CD2361" s="154"/>
      <c r="CE2361" s="154"/>
      <c r="CF2361" s="154"/>
      <c r="CG2361" s="154"/>
      <c r="CH2361" s="154"/>
      <c r="CI2361" s="154"/>
      <c r="CJ2361" s="154"/>
      <c r="CK2361" s="154"/>
      <c r="CL2361" s="154"/>
      <c r="CM2361" s="154"/>
      <c r="CN2361" s="154"/>
      <c r="CO2361" s="154"/>
      <c r="CP2361" s="154"/>
      <c r="CQ2361" s="154"/>
      <c r="CR2361" s="154"/>
      <c r="CS2361" s="154"/>
      <c r="CT2361" s="154"/>
      <c r="CU2361" s="154"/>
      <c r="CV2361" s="154"/>
      <c r="CW2361" s="154"/>
      <c r="CX2361" s="154"/>
      <c r="CY2361" s="154"/>
      <c r="CZ2361" s="154"/>
      <c r="DA2361" s="154"/>
      <c r="DB2361" s="154"/>
      <c r="DC2361" s="154"/>
      <c r="DD2361" s="154"/>
      <c r="DE2361" s="154"/>
      <c r="DF2361" s="154"/>
      <c r="DG2361" s="154"/>
      <c r="DH2361" s="154"/>
      <c r="DI2361" s="154"/>
      <c r="DJ2361" s="154"/>
      <c r="DK2361" s="154"/>
      <c r="DL2361" s="154"/>
      <c r="DM2361" s="154"/>
      <c r="DN2361" s="154"/>
      <c r="DO2361" s="154"/>
      <c r="DP2361" s="154"/>
      <c r="DQ2361" s="154"/>
      <c r="DR2361" s="154"/>
      <c r="DS2361" s="154"/>
      <c r="DT2361" s="154"/>
      <c r="DU2361" s="154"/>
      <c r="DV2361" s="154"/>
      <c r="DW2361" s="154"/>
      <c r="DX2361" s="154"/>
      <c r="DY2361" s="154"/>
      <c r="DZ2361" s="154"/>
      <c r="EA2361" s="154"/>
      <c r="EB2361" s="154"/>
      <c r="EC2361" s="154"/>
      <c r="ED2361" s="154"/>
      <c r="EE2361" s="154"/>
      <c r="EF2361" s="154"/>
      <c r="EG2361" s="154"/>
      <c r="EH2361" s="154"/>
      <c r="EI2361" s="154"/>
      <c r="EJ2361" s="154"/>
      <c r="EK2361" s="154"/>
      <c r="EL2361" s="154"/>
      <c r="EM2361" s="154"/>
      <c r="EN2361" s="154"/>
      <c r="EO2361" s="154"/>
      <c r="EP2361" s="154"/>
      <c r="EQ2361" s="154"/>
      <c r="ER2361" s="154"/>
      <c r="ES2361" s="154"/>
      <c r="ET2361" s="154"/>
      <c r="EU2361" s="154"/>
      <c r="EV2361" s="154"/>
    </row>
    <row r="2362" spans="32:152" ht="12.75">
      <c r="AF2362" s="154"/>
      <c r="AG2362" s="154"/>
      <c r="AH2362" s="154"/>
      <c r="AI2362" s="154"/>
      <c r="AJ2362" s="154"/>
      <c r="AK2362" s="154"/>
      <c r="AL2362" s="154"/>
      <c r="AM2362" s="154"/>
      <c r="AN2362" s="154"/>
      <c r="AO2362" s="154"/>
      <c r="AP2362" s="154"/>
      <c r="AQ2362" s="154"/>
      <c r="AR2362" s="154"/>
      <c r="AS2362" s="154"/>
      <c r="AT2362" s="154"/>
      <c r="AU2362" s="154"/>
      <c r="AV2362" s="154"/>
      <c r="AW2362" s="154"/>
      <c r="AX2362" s="154"/>
      <c r="AY2362" s="154"/>
      <c r="AZ2362" s="154"/>
      <c r="BA2362" s="154"/>
      <c r="BB2362" s="154"/>
      <c r="BC2362" s="154"/>
      <c r="BD2362" s="154"/>
      <c r="BE2362" s="154"/>
      <c r="BF2362" s="154"/>
      <c r="BG2362" s="154"/>
      <c r="BH2362" s="154"/>
      <c r="BI2362" s="154"/>
      <c r="BJ2362" s="154"/>
      <c r="BK2362" s="154"/>
      <c r="BL2362" s="154"/>
      <c r="BM2362" s="154"/>
      <c r="BN2362" s="154"/>
      <c r="BO2362" s="154"/>
      <c r="BP2362" s="154"/>
      <c r="BQ2362" s="154"/>
      <c r="BR2362" s="154"/>
      <c r="BS2362" s="154"/>
      <c r="BT2362" s="154"/>
      <c r="BU2362" s="154"/>
      <c r="BV2362" s="154"/>
      <c r="BW2362" s="154"/>
      <c r="BX2362" s="154"/>
      <c r="BY2362" s="154"/>
      <c r="BZ2362" s="154"/>
      <c r="CA2362" s="154"/>
      <c r="CB2362" s="154"/>
      <c r="CC2362" s="154"/>
      <c r="CD2362" s="154"/>
      <c r="CE2362" s="154"/>
      <c r="CF2362" s="154"/>
      <c r="CG2362" s="154"/>
      <c r="CH2362" s="154"/>
      <c r="CI2362" s="154"/>
      <c r="CJ2362" s="154"/>
      <c r="CK2362" s="154"/>
      <c r="CL2362" s="154"/>
      <c r="CM2362" s="154"/>
      <c r="CN2362" s="154"/>
      <c r="CO2362" s="154"/>
      <c r="CP2362" s="154"/>
      <c r="CQ2362" s="154"/>
      <c r="CR2362" s="154"/>
      <c r="CS2362" s="154"/>
      <c r="CT2362" s="154"/>
      <c r="CU2362" s="154"/>
      <c r="CV2362" s="154"/>
      <c r="CW2362" s="154"/>
      <c r="CX2362" s="154"/>
      <c r="CY2362" s="154"/>
      <c r="CZ2362" s="154"/>
      <c r="DA2362" s="154"/>
      <c r="DB2362" s="154"/>
      <c r="DC2362" s="154"/>
      <c r="DD2362" s="154"/>
      <c r="DE2362" s="154"/>
      <c r="DF2362" s="154"/>
      <c r="DG2362" s="154"/>
      <c r="DH2362" s="154"/>
      <c r="DI2362" s="154"/>
      <c r="DJ2362" s="154"/>
      <c r="DK2362" s="154"/>
      <c r="DL2362" s="154"/>
      <c r="DM2362" s="154"/>
      <c r="DN2362" s="154"/>
      <c r="DO2362" s="154"/>
      <c r="DP2362" s="154"/>
      <c r="DQ2362" s="154"/>
      <c r="DR2362" s="154"/>
      <c r="DS2362" s="154"/>
      <c r="DT2362" s="154"/>
      <c r="DU2362" s="154"/>
      <c r="DV2362" s="154"/>
      <c r="DW2362" s="154"/>
      <c r="DX2362" s="154"/>
      <c r="DY2362" s="154"/>
      <c r="DZ2362" s="154"/>
      <c r="EA2362" s="154"/>
      <c r="EB2362" s="154"/>
      <c r="EC2362" s="154"/>
      <c r="ED2362" s="154"/>
      <c r="EE2362" s="154"/>
      <c r="EF2362" s="154"/>
      <c r="EG2362" s="154"/>
      <c r="EH2362" s="154"/>
      <c r="EI2362" s="154"/>
      <c r="EJ2362" s="154"/>
      <c r="EK2362" s="154"/>
      <c r="EL2362" s="154"/>
      <c r="EM2362" s="154"/>
      <c r="EN2362" s="154"/>
      <c r="EO2362" s="154"/>
      <c r="EP2362" s="154"/>
      <c r="EQ2362" s="154"/>
      <c r="ER2362" s="154"/>
      <c r="ES2362" s="154"/>
      <c r="ET2362" s="154"/>
      <c r="EU2362" s="154"/>
      <c r="EV2362" s="154"/>
    </row>
    <row r="2363" spans="32:152" ht="12.75">
      <c r="AF2363" s="154"/>
      <c r="AG2363" s="154"/>
      <c r="AH2363" s="154"/>
      <c r="AI2363" s="154"/>
      <c r="AJ2363" s="154"/>
      <c r="AK2363" s="154"/>
      <c r="AL2363" s="154"/>
      <c r="AM2363" s="154"/>
      <c r="AN2363" s="154"/>
      <c r="AO2363" s="154"/>
      <c r="AP2363" s="154"/>
      <c r="AQ2363" s="154"/>
      <c r="AR2363" s="154"/>
      <c r="AS2363" s="154"/>
      <c r="AT2363" s="154"/>
      <c r="AU2363" s="154"/>
      <c r="AV2363" s="154"/>
      <c r="AW2363" s="154"/>
      <c r="AX2363" s="154"/>
      <c r="AY2363" s="154"/>
      <c r="AZ2363" s="154"/>
      <c r="BA2363" s="154"/>
      <c r="BB2363" s="154"/>
      <c r="BC2363" s="154"/>
      <c r="BD2363" s="154"/>
      <c r="BE2363" s="154"/>
      <c r="BF2363" s="154"/>
      <c r="BG2363" s="154"/>
      <c r="BH2363" s="154"/>
      <c r="BI2363" s="154"/>
      <c r="BJ2363" s="154"/>
      <c r="BK2363" s="154"/>
      <c r="BL2363" s="154"/>
      <c r="BM2363" s="154"/>
      <c r="BN2363" s="154"/>
      <c r="BO2363" s="154"/>
      <c r="BP2363" s="154"/>
      <c r="BQ2363" s="154"/>
      <c r="BR2363" s="154"/>
      <c r="BS2363" s="154"/>
      <c r="BT2363" s="154"/>
      <c r="BU2363" s="154"/>
      <c r="BV2363" s="154"/>
      <c r="BW2363" s="154"/>
      <c r="BX2363" s="154"/>
      <c r="BY2363" s="154"/>
      <c r="BZ2363" s="154"/>
      <c r="CA2363" s="154"/>
      <c r="CB2363" s="154"/>
      <c r="CC2363" s="154"/>
      <c r="CD2363" s="154"/>
      <c r="CE2363" s="154"/>
      <c r="CF2363" s="154"/>
      <c r="CG2363" s="154"/>
      <c r="CH2363" s="154"/>
      <c r="CI2363" s="154"/>
      <c r="CJ2363" s="154"/>
      <c r="CK2363" s="154"/>
      <c r="CL2363" s="154"/>
      <c r="CM2363" s="154"/>
      <c r="CN2363" s="154"/>
      <c r="CO2363" s="154"/>
      <c r="CP2363" s="154"/>
      <c r="CQ2363" s="154"/>
      <c r="CR2363" s="154"/>
      <c r="CS2363" s="154"/>
      <c r="CT2363" s="154"/>
      <c r="CU2363" s="154"/>
      <c r="CV2363" s="154"/>
      <c r="CW2363" s="154"/>
      <c r="CX2363" s="154"/>
      <c r="CY2363" s="154"/>
      <c r="CZ2363" s="154"/>
      <c r="DA2363" s="154"/>
      <c r="DB2363" s="154"/>
      <c r="DC2363" s="154"/>
      <c r="DD2363" s="154"/>
      <c r="DE2363" s="154"/>
      <c r="DF2363" s="154"/>
      <c r="DG2363" s="154"/>
      <c r="DH2363" s="154"/>
      <c r="DI2363" s="154"/>
      <c r="DJ2363" s="154"/>
      <c r="DK2363" s="154"/>
      <c r="DL2363" s="154"/>
      <c r="DM2363" s="154"/>
      <c r="DN2363" s="154"/>
      <c r="DO2363" s="154"/>
      <c r="DP2363" s="154"/>
      <c r="DQ2363" s="154"/>
      <c r="DR2363" s="154"/>
      <c r="DS2363" s="154"/>
      <c r="DT2363" s="154"/>
      <c r="DU2363" s="154"/>
      <c r="DV2363" s="154"/>
      <c r="DW2363" s="154"/>
      <c r="DX2363" s="154"/>
      <c r="DY2363" s="154"/>
      <c r="DZ2363" s="154"/>
      <c r="EA2363" s="154"/>
      <c r="EB2363" s="154"/>
      <c r="EC2363" s="154"/>
      <c r="ED2363" s="154"/>
      <c r="EE2363" s="154"/>
      <c r="EF2363" s="154"/>
      <c r="EG2363" s="154"/>
      <c r="EH2363" s="154"/>
      <c r="EI2363" s="154"/>
      <c r="EJ2363" s="154"/>
      <c r="EK2363" s="154"/>
      <c r="EL2363" s="154"/>
      <c r="EM2363" s="154"/>
      <c r="EN2363" s="154"/>
      <c r="EO2363" s="154"/>
      <c r="EP2363" s="154"/>
      <c r="EQ2363" s="154"/>
      <c r="ER2363" s="154"/>
      <c r="ES2363" s="154"/>
      <c r="ET2363" s="154"/>
      <c r="EU2363" s="154"/>
      <c r="EV2363" s="154"/>
    </row>
    <row r="2364" spans="32:152" ht="12.75">
      <c r="AF2364" s="154"/>
      <c r="AG2364" s="154"/>
      <c r="AH2364" s="154"/>
      <c r="AI2364" s="154"/>
      <c r="AJ2364" s="154"/>
      <c r="AK2364" s="154"/>
      <c r="AL2364" s="154"/>
      <c r="AM2364" s="154"/>
      <c r="AN2364" s="154"/>
      <c r="AO2364" s="154"/>
      <c r="AP2364" s="154"/>
      <c r="AQ2364" s="154"/>
      <c r="AR2364" s="154"/>
      <c r="AS2364" s="154"/>
      <c r="AT2364" s="154"/>
      <c r="AU2364" s="154"/>
      <c r="AV2364" s="154"/>
      <c r="AW2364" s="154"/>
      <c r="AX2364" s="154"/>
      <c r="AY2364" s="154"/>
      <c r="AZ2364" s="154"/>
      <c r="BA2364" s="154"/>
      <c r="BB2364" s="154"/>
      <c r="BC2364" s="154"/>
      <c r="BD2364" s="154"/>
      <c r="BE2364" s="154"/>
      <c r="BF2364" s="154"/>
      <c r="BG2364" s="154"/>
      <c r="BH2364" s="154"/>
      <c r="BI2364" s="154"/>
      <c r="BJ2364" s="154"/>
      <c r="BK2364" s="154"/>
      <c r="BL2364" s="154"/>
      <c r="BM2364" s="154"/>
      <c r="BN2364" s="154"/>
      <c r="BO2364" s="154"/>
      <c r="BP2364" s="154"/>
      <c r="BQ2364" s="154"/>
      <c r="BR2364" s="154"/>
      <c r="BS2364" s="154"/>
      <c r="BT2364" s="154"/>
      <c r="BU2364" s="154"/>
      <c r="BV2364" s="154"/>
      <c r="BW2364" s="154"/>
      <c r="BX2364" s="154"/>
      <c r="BY2364" s="154"/>
      <c r="BZ2364" s="154"/>
      <c r="CA2364" s="154"/>
      <c r="CB2364" s="154"/>
      <c r="CC2364" s="154"/>
      <c r="CD2364" s="154"/>
      <c r="CE2364" s="154"/>
      <c r="CF2364" s="154"/>
      <c r="CG2364" s="154"/>
      <c r="CH2364" s="154"/>
      <c r="CI2364" s="154"/>
      <c r="CJ2364" s="154"/>
      <c r="CK2364" s="154"/>
      <c r="CL2364" s="154"/>
      <c r="CM2364" s="154"/>
      <c r="CN2364" s="154"/>
      <c r="CO2364" s="154"/>
      <c r="CP2364" s="154"/>
      <c r="CQ2364" s="154"/>
      <c r="CR2364" s="154"/>
      <c r="CS2364" s="154"/>
      <c r="CT2364" s="154"/>
      <c r="CU2364" s="154"/>
      <c r="CV2364" s="154"/>
      <c r="CW2364" s="154"/>
      <c r="CX2364" s="154"/>
      <c r="CY2364" s="154"/>
      <c r="CZ2364" s="154"/>
      <c r="DA2364" s="154"/>
      <c r="DB2364" s="154"/>
      <c r="DC2364" s="154"/>
      <c r="DD2364" s="154"/>
      <c r="DE2364" s="154"/>
      <c r="DF2364" s="154"/>
      <c r="DG2364" s="154"/>
      <c r="DH2364" s="154"/>
      <c r="DI2364" s="154"/>
      <c r="DJ2364" s="154"/>
      <c r="DK2364" s="154"/>
      <c r="DL2364" s="154"/>
      <c r="DM2364" s="154"/>
      <c r="DN2364" s="154"/>
      <c r="DO2364" s="154"/>
      <c r="DP2364" s="154"/>
      <c r="DQ2364" s="154"/>
      <c r="DR2364" s="154"/>
      <c r="DS2364" s="154"/>
      <c r="DT2364" s="154"/>
      <c r="DU2364" s="154"/>
      <c r="DV2364" s="154"/>
      <c r="DW2364" s="154"/>
      <c r="DX2364" s="154"/>
      <c r="DY2364" s="154"/>
      <c r="DZ2364" s="154"/>
      <c r="EA2364" s="154"/>
      <c r="EB2364" s="154"/>
      <c r="EC2364" s="154"/>
      <c r="ED2364" s="154"/>
      <c r="EE2364" s="154"/>
      <c r="EF2364" s="154"/>
      <c r="EG2364" s="154"/>
      <c r="EH2364" s="154"/>
      <c r="EI2364" s="154"/>
      <c r="EJ2364" s="154"/>
      <c r="EK2364" s="154"/>
      <c r="EL2364" s="154"/>
      <c r="EM2364" s="154"/>
      <c r="EN2364" s="154"/>
      <c r="EO2364" s="154"/>
      <c r="EP2364" s="154"/>
      <c r="EQ2364" s="154"/>
      <c r="ER2364" s="154"/>
      <c r="ES2364" s="154"/>
      <c r="ET2364" s="154"/>
      <c r="EU2364" s="154"/>
      <c r="EV2364" s="154"/>
    </row>
    <row r="2365" spans="32:152" ht="12.75">
      <c r="AF2365" s="154"/>
      <c r="AG2365" s="154"/>
      <c r="AH2365" s="154"/>
      <c r="AI2365" s="154"/>
      <c r="AJ2365" s="154"/>
      <c r="AK2365" s="154"/>
      <c r="AL2365" s="154"/>
      <c r="AM2365" s="154"/>
      <c r="AN2365" s="154"/>
      <c r="AO2365" s="154"/>
      <c r="AP2365" s="154"/>
      <c r="AQ2365" s="154"/>
      <c r="AR2365" s="154"/>
      <c r="AS2365" s="154"/>
      <c r="AT2365" s="154"/>
      <c r="AU2365" s="154"/>
      <c r="AV2365" s="154"/>
      <c r="AW2365" s="154"/>
      <c r="AX2365" s="154"/>
      <c r="AY2365" s="154"/>
      <c r="AZ2365" s="154"/>
      <c r="BA2365" s="154"/>
      <c r="BB2365" s="154"/>
      <c r="BC2365" s="154"/>
      <c r="BD2365" s="154"/>
      <c r="BE2365" s="154"/>
      <c r="BF2365" s="154"/>
      <c r="BG2365" s="154"/>
      <c r="BH2365" s="154"/>
      <c r="BI2365" s="154"/>
      <c r="BJ2365" s="154"/>
      <c r="BK2365" s="154"/>
      <c r="BL2365" s="154"/>
      <c r="BM2365" s="154"/>
      <c r="BN2365" s="154"/>
      <c r="BO2365" s="154"/>
      <c r="BP2365" s="154"/>
      <c r="BQ2365" s="154"/>
      <c r="BR2365" s="154"/>
      <c r="BS2365" s="154"/>
      <c r="BT2365" s="154"/>
      <c r="BU2365" s="154"/>
      <c r="BV2365" s="154"/>
      <c r="BW2365" s="154"/>
      <c r="BX2365" s="154"/>
      <c r="BY2365" s="154"/>
      <c r="BZ2365" s="154"/>
      <c r="CA2365" s="154"/>
      <c r="CB2365" s="154"/>
      <c r="CC2365" s="154"/>
      <c r="CD2365" s="154"/>
      <c r="CE2365" s="154"/>
      <c r="CF2365" s="154"/>
      <c r="CG2365" s="154"/>
      <c r="CH2365" s="154"/>
      <c r="CI2365" s="154"/>
      <c r="CJ2365" s="154"/>
      <c r="CK2365" s="154"/>
      <c r="CL2365" s="154"/>
      <c r="CM2365" s="154"/>
      <c r="CN2365" s="154"/>
      <c r="CO2365" s="154"/>
      <c r="CP2365" s="154"/>
      <c r="CQ2365" s="154"/>
      <c r="CR2365" s="154"/>
      <c r="CS2365" s="154"/>
      <c r="CT2365" s="154"/>
      <c r="CU2365" s="154"/>
      <c r="CV2365" s="154"/>
      <c r="CW2365" s="154"/>
      <c r="CX2365" s="154"/>
      <c r="CY2365" s="154"/>
      <c r="CZ2365" s="154"/>
      <c r="DA2365" s="154"/>
      <c r="DB2365" s="154"/>
      <c r="DC2365" s="154"/>
      <c r="DD2365" s="154"/>
      <c r="DE2365" s="154"/>
      <c r="DF2365" s="154"/>
      <c r="DG2365" s="154"/>
      <c r="DH2365" s="154"/>
      <c r="DI2365" s="154"/>
      <c r="DJ2365" s="154"/>
      <c r="DK2365" s="154"/>
      <c r="DL2365" s="154"/>
      <c r="DM2365" s="154"/>
      <c r="DN2365" s="154"/>
      <c r="DO2365" s="154"/>
      <c r="DP2365" s="154"/>
      <c r="DQ2365" s="154"/>
      <c r="DR2365" s="154"/>
      <c r="DS2365" s="154"/>
      <c r="DT2365" s="154"/>
      <c r="DU2365" s="154"/>
      <c r="DV2365" s="154"/>
      <c r="DW2365" s="154"/>
      <c r="DX2365" s="154"/>
      <c r="DY2365" s="154"/>
      <c r="DZ2365" s="154"/>
      <c r="EA2365" s="154"/>
      <c r="EB2365" s="154"/>
      <c r="EC2365" s="154"/>
      <c r="ED2365" s="154"/>
      <c r="EE2365" s="154"/>
      <c r="EF2365" s="154"/>
      <c r="EG2365" s="154"/>
      <c r="EH2365" s="154"/>
      <c r="EI2365" s="154"/>
      <c r="EJ2365" s="154"/>
      <c r="EK2365" s="154"/>
      <c r="EL2365" s="154"/>
      <c r="EM2365" s="154"/>
      <c r="EN2365" s="154"/>
      <c r="EO2365" s="154"/>
      <c r="EP2365" s="154"/>
      <c r="EQ2365" s="154"/>
      <c r="ER2365" s="154"/>
      <c r="ES2365" s="154"/>
      <c r="ET2365" s="154"/>
      <c r="EU2365" s="154"/>
      <c r="EV2365" s="154"/>
    </row>
    <row r="2366" spans="32:152" ht="12.75">
      <c r="AF2366" s="154"/>
      <c r="AG2366" s="154"/>
      <c r="AH2366" s="154"/>
      <c r="AI2366" s="154"/>
      <c r="AJ2366" s="154"/>
      <c r="AK2366" s="154"/>
      <c r="AL2366" s="154"/>
      <c r="AM2366" s="154"/>
      <c r="AN2366" s="154"/>
      <c r="AO2366" s="154"/>
      <c r="AP2366" s="154"/>
      <c r="AQ2366" s="154"/>
      <c r="AR2366" s="154"/>
      <c r="AS2366" s="154"/>
      <c r="AT2366" s="154"/>
      <c r="AU2366" s="154"/>
      <c r="AV2366" s="154"/>
      <c r="AW2366" s="154"/>
      <c r="AX2366" s="154"/>
      <c r="AY2366" s="154"/>
      <c r="AZ2366" s="154"/>
      <c r="BA2366" s="154"/>
      <c r="BB2366" s="154"/>
      <c r="BC2366" s="154"/>
      <c r="BD2366" s="154"/>
      <c r="BE2366" s="154"/>
      <c r="BF2366" s="154"/>
      <c r="BG2366" s="154"/>
      <c r="BH2366" s="154"/>
      <c r="BI2366" s="154"/>
      <c r="BJ2366" s="154"/>
      <c r="BK2366" s="154"/>
      <c r="BL2366" s="154"/>
      <c r="BM2366" s="154"/>
      <c r="BN2366" s="154"/>
      <c r="BO2366" s="154"/>
      <c r="BP2366" s="154"/>
      <c r="BQ2366" s="154"/>
      <c r="BR2366" s="154"/>
      <c r="BS2366" s="154"/>
      <c r="BT2366" s="154"/>
      <c r="BU2366" s="154"/>
      <c r="BV2366" s="154"/>
      <c r="BW2366" s="154"/>
      <c r="BX2366" s="154"/>
      <c r="BY2366" s="154"/>
      <c r="BZ2366" s="154"/>
      <c r="CA2366" s="154"/>
      <c r="CB2366" s="154"/>
      <c r="CC2366" s="154"/>
      <c r="CD2366" s="154"/>
      <c r="CE2366" s="154"/>
      <c r="CF2366" s="154"/>
      <c r="CG2366" s="154"/>
      <c r="CH2366" s="154"/>
      <c r="CI2366" s="154"/>
      <c r="CJ2366" s="154"/>
      <c r="CK2366" s="154"/>
      <c r="CL2366" s="154"/>
      <c r="CM2366" s="154"/>
      <c r="CN2366" s="154"/>
      <c r="CO2366" s="154"/>
      <c r="CP2366" s="154"/>
      <c r="CQ2366" s="154"/>
      <c r="CR2366" s="154"/>
      <c r="CS2366" s="154"/>
      <c r="CT2366" s="154"/>
      <c r="CU2366" s="154"/>
      <c r="CV2366" s="154"/>
      <c r="CW2366" s="154"/>
      <c r="CX2366" s="154"/>
      <c r="CY2366" s="154"/>
      <c r="CZ2366" s="154"/>
      <c r="DA2366" s="154"/>
      <c r="DB2366" s="154"/>
      <c r="DC2366" s="154"/>
      <c r="DD2366" s="154"/>
      <c r="DE2366" s="154"/>
      <c r="DF2366" s="154"/>
      <c r="DG2366" s="154"/>
      <c r="DH2366" s="154"/>
      <c r="DI2366" s="154"/>
      <c r="DJ2366" s="154"/>
      <c r="DK2366" s="154"/>
      <c r="DL2366" s="154"/>
      <c r="DM2366" s="154"/>
      <c r="DN2366" s="154"/>
      <c r="DO2366" s="154"/>
      <c r="DP2366" s="154"/>
      <c r="DQ2366" s="154"/>
      <c r="DR2366" s="154"/>
      <c r="DS2366" s="154"/>
      <c r="DT2366" s="154"/>
      <c r="DU2366" s="154"/>
      <c r="DV2366" s="154"/>
      <c r="DW2366" s="154"/>
      <c r="DX2366" s="154"/>
      <c r="DY2366" s="154"/>
      <c r="DZ2366" s="154"/>
      <c r="EA2366" s="154"/>
      <c r="EB2366" s="154"/>
      <c r="EC2366" s="154"/>
      <c r="ED2366" s="154"/>
      <c r="EE2366" s="154"/>
      <c r="EF2366" s="154"/>
      <c r="EG2366" s="154"/>
      <c r="EH2366" s="154"/>
      <c r="EI2366" s="154"/>
      <c r="EJ2366" s="154"/>
      <c r="EK2366" s="154"/>
      <c r="EL2366" s="154"/>
      <c r="EM2366" s="154"/>
      <c r="EN2366" s="154"/>
      <c r="EO2366" s="154"/>
      <c r="EP2366" s="154"/>
      <c r="EQ2366" s="154"/>
      <c r="ER2366" s="154"/>
      <c r="ES2366" s="154"/>
      <c r="ET2366" s="154"/>
      <c r="EU2366" s="154"/>
      <c r="EV2366" s="154"/>
    </row>
    <row r="2367" spans="32:152" ht="12.75">
      <c r="AF2367" s="154"/>
      <c r="AG2367" s="154"/>
      <c r="AH2367" s="154"/>
      <c r="AI2367" s="154"/>
      <c r="AJ2367" s="154"/>
      <c r="AK2367" s="154"/>
      <c r="AL2367" s="154"/>
      <c r="AM2367" s="154"/>
      <c r="AN2367" s="154"/>
      <c r="AO2367" s="154"/>
      <c r="AP2367" s="154"/>
      <c r="AQ2367" s="154"/>
      <c r="AR2367" s="154"/>
      <c r="AS2367" s="154"/>
      <c r="AT2367" s="154"/>
      <c r="AU2367" s="154"/>
      <c r="AV2367" s="154"/>
      <c r="AW2367" s="154"/>
      <c r="AX2367" s="154"/>
      <c r="AY2367" s="154"/>
      <c r="AZ2367" s="154"/>
      <c r="BA2367" s="154"/>
      <c r="BB2367" s="154"/>
      <c r="BC2367" s="154"/>
      <c r="BD2367" s="154"/>
      <c r="BE2367" s="154"/>
      <c r="BF2367" s="154"/>
      <c r="BG2367" s="154"/>
      <c r="BH2367" s="154"/>
      <c r="BI2367" s="154"/>
      <c r="BJ2367" s="154"/>
      <c r="BK2367" s="154"/>
      <c r="BL2367" s="154"/>
      <c r="BM2367" s="154"/>
      <c r="BN2367" s="154"/>
      <c r="BO2367" s="154"/>
      <c r="BP2367" s="154"/>
      <c r="BQ2367" s="154"/>
      <c r="BR2367" s="154"/>
      <c r="BS2367" s="154"/>
      <c r="BT2367" s="154"/>
      <c r="BU2367" s="154"/>
      <c r="BV2367" s="154"/>
      <c r="BW2367" s="154"/>
      <c r="BX2367" s="154"/>
      <c r="BY2367" s="154"/>
      <c r="BZ2367" s="154"/>
      <c r="CA2367" s="154"/>
      <c r="CB2367" s="154"/>
      <c r="CC2367" s="154"/>
      <c r="CD2367" s="154"/>
      <c r="CE2367" s="154"/>
      <c r="CF2367" s="154"/>
      <c r="CG2367" s="154"/>
      <c r="CH2367" s="154"/>
      <c r="CI2367" s="154"/>
      <c r="CJ2367" s="154"/>
      <c r="CK2367" s="154"/>
      <c r="CL2367" s="154"/>
      <c r="CM2367" s="154"/>
      <c r="CN2367" s="154"/>
      <c r="CO2367" s="154"/>
      <c r="CP2367" s="154"/>
      <c r="CQ2367" s="154"/>
      <c r="CR2367" s="154"/>
      <c r="CS2367" s="154"/>
      <c r="CT2367" s="154"/>
      <c r="CU2367" s="154"/>
      <c r="CV2367" s="154"/>
      <c r="CW2367" s="154"/>
      <c r="CX2367" s="154"/>
      <c r="CY2367" s="154"/>
      <c r="CZ2367" s="154"/>
      <c r="DA2367" s="154"/>
      <c r="DB2367" s="154"/>
      <c r="DC2367" s="154"/>
      <c r="DD2367" s="154"/>
      <c r="DE2367" s="154"/>
      <c r="DF2367" s="154"/>
      <c r="DG2367" s="154"/>
      <c r="DH2367" s="154"/>
      <c r="DI2367" s="154"/>
      <c r="DJ2367" s="154"/>
      <c r="DK2367" s="154"/>
      <c r="DL2367" s="154"/>
      <c r="DM2367" s="154"/>
      <c r="DN2367" s="154"/>
      <c r="DO2367" s="154"/>
      <c r="DP2367" s="154"/>
      <c r="DQ2367" s="154"/>
      <c r="DR2367" s="154"/>
      <c r="DS2367" s="154"/>
      <c r="DT2367" s="154"/>
      <c r="DU2367" s="154"/>
      <c r="DV2367" s="154"/>
      <c r="DW2367" s="154"/>
      <c r="DX2367" s="154"/>
      <c r="DY2367" s="154"/>
      <c r="DZ2367" s="154"/>
      <c r="EA2367" s="154"/>
      <c r="EB2367" s="154"/>
      <c r="EC2367" s="154"/>
      <c r="ED2367" s="154"/>
      <c r="EE2367" s="154"/>
      <c r="EF2367" s="154"/>
      <c r="EG2367" s="154"/>
      <c r="EH2367" s="154"/>
      <c r="EI2367" s="154"/>
      <c r="EJ2367" s="154"/>
      <c r="EK2367" s="154"/>
      <c r="EL2367" s="154"/>
      <c r="EM2367" s="154"/>
      <c r="EN2367" s="154"/>
      <c r="EO2367" s="154"/>
      <c r="EP2367" s="154"/>
      <c r="EQ2367" s="154"/>
      <c r="ER2367" s="154"/>
      <c r="ES2367" s="154"/>
      <c r="ET2367" s="154"/>
      <c r="EU2367" s="154"/>
      <c r="EV2367" s="154"/>
    </row>
    <row r="2368" spans="32:152" ht="12.75">
      <c r="AF2368" s="154"/>
      <c r="AG2368" s="154"/>
      <c r="AH2368" s="154"/>
      <c r="AI2368" s="154"/>
      <c r="AJ2368" s="154"/>
      <c r="AK2368" s="154"/>
      <c r="AL2368" s="154"/>
      <c r="AM2368" s="154"/>
      <c r="AN2368" s="154"/>
      <c r="AO2368" s="154"/>
      <c r="AP2368" s="154"/>
      <c r="AQ2368" s="154"/>
      <c r="AR2368" s="154"/>
      <c r="AS2368" s="154"/>
      <c r="AT2368" s="154"/>
      <c r="AU2368" s="154"/>
      <c r="AV2368" s="154"/>
      <c r="AW2368" s="154"/>
      <c r="AX2368" s="154"/>
      <c r="AY2368" s="154"/>
      <c r="AZ2368" s="154"/>
      <c r="BA2368" s="154"/>
      <c r="BB2368" s="154"/>
      <c r="BC2368" s="154"/>
      <c r="BD2368" s="154"/>
      <c r="BE2368" s="154"/>
      <c r="BF2368" s="154"/>
      <c r="BG2368" s="154"/>
      <c r="BH2368" s="154"/>
      <c r="BI2368" s="154"/>
      <c r="BJ2368" s="154"/>
      <c r="BK2368" s="154"/>
      <c r="BL2368" s="154"/>
      <c r="BM2368" s="154"/>
      <c r="BN2368" s="154"/>
      <c r="BO2368" s="154"/>
      <c r="BP2368" s="154"/>
      <c r="BQ2368" s="154"/>
      <c r="BR2368" s="154"/>
      <c r="BS2368" s="154"/>
      <c r="BT2368" s="154"/>
      <c r="BU2368" s="154"/>
      <c r="BV2368" s="154"/>
      <c r="BW2368" s="154"/>
      <c r="BX2368" s="154"/>
      <c r="BY2368" s="154"/>
      <c r="BZ2368" s="154"/>
      <c r="CA2368" s="154"/>
      <c r="CB2368" s="154"/>
      <c r="CC2368" s="154"/>
      <c r="CD2368" s="154"/>
      <c r="CE2368" s="154"/>
      <c r="CF2368" s="154"/>
      <c r="CG2368" s="154"/>
      <c r="CH2368" s="154"/>
      <c r="CI2368" s="154"/>
      <c r="CJ2368" s="154"/>
      <c r="CK2368" s="154"/>
      <c r="CL2368" s="154"/>
      <c r="CM2368" s="154"/>
      <c r="CN2368" s="154"/>
      <c r="CO2368" s="154"/>
      <c r="CP2368" s="154"/>
      <c r="CQ2368" s="154"/>
      <c r="CR2368" s="154"/>
      <c r="CS2368" s="154"/>
      <c r="CT2368" s="154"/>
      <c r="CU2368" s="154"/>
      <c r="CV2368" s="154"/>
      <c r="CW2368" s="154"/>
      <c r="CX2368" s="154"/>
      <c r="CY2368" s="154"/>
      <c r="CZ2368" s="154"/>
      <c r="DA2368" s="154"/>
      <c r="DB2368" s="154"/>
      <c r="DC2368" s="154"/>
      <c r="DD2368" s="154"/>
      <c r="DE2368" s="154"/>
      <c r="DF2368" s="154"/>
      <c r="DG2368" s="154"/>
      <c r="DH2368" s="154"/>
      <c r="DI2368" s="154"/>
      <c r="DJ2368" s="154"/>
      <c r="DK2368" s="154"/>
      <c r="DL2368" s="154"/>
      <c r="DM2368" s="154"/>
      <c r="DN2368" s="154"/>
      <c r="DO2368" s="154"/>
      <c r="DP2368" s="154"/>
      <c r="DQ2368" s="154"/>
      <c r="DR2368" s="154"/>
      <c r="DS2368" s="154"/>
      <c r="DT2368" s="154"/>
      <c r="DU2368" s="154"/>
      <c r="DV2368" s="154"/>
      <c r="DW2368" s="154"/>
      <c r="DX2368" s="154"/>
      <c r="DY2368" s="154"/>
      <c r="DZ2368" s="154"/>
      <c r="EA2368" s="154"/>
      <c r="EB2368" s="154"/>
      <c r="EC2368" s="154"/>
      <c r="ED2368" s="154"/>
      <c r="EE2368" s="154"/>
      <c r="EF2368" s="154"/>
      <c r="EG2368" s="154"/>
      <c r="EH2368" s="154"/>
      <c r="EI2368" s="154"/>
      <c r="EJ2368" s="154"/>
      <c r="EK2368" s="154"/>
      <c r="EL2368" s="154"/>
      <c r="EM2368" s="154"/>
      <c r="EN2368" s="154"/>
      <c r="EO2368" s="154"/>
      <c r="EP2368" s="154"/>
      <c r="EQ2368" s="154"/>
      <c r="ER2368" s="154"/>
      <c r="ES2368" s="154"/>
      <c r="ET2368" s="154"/>
      <c r="EU2368" s="154"/>
      <c r="EV2368" s="154"/>
    </row>
    <row r="2369" spans="32:152" ht="12.75">
      <c r="AF2369" s="154"/>
      <c r="AG2369" s="154"/>
      <c r="AH2369" s="154"/>
      <c r="AI2369" s="154"/>
      <c r="AJ2369" s="154"/>
      <c r="AK2369" s="154"/>
      <c r="AL2369" s="154"/>
      <c r="AM2369" s="154"/>
      <c r="AN2369" s="154"/>
      <c r="AO2369" s="154"/>
      <c r="AP2369" s="154"/>
      <c r="AQ2369" s="154"/>
      <c r="AR2369" s="154"/>
      <c r="AS2369" s="154"/>
      <c r="AT2369" s="154"/>
      <c r="AU2369" s="154"/>
      <c r="AV2369" s="154"/>
      <c r="AW2369" s="154"/>
      <c r="AX2369" s="154"/>
      <c r="AY2369" s="154"/>
      <c r="AZ2369" s="154"/>
      <c r="BA2369" s="154"/>
      <c r="BB2369" s="154"/>
      <c r="BC2369" s="154"/>
      <c r="BD2369" s="154"/>
      <c r="BE2369" s="154"/>
      <c r="BF2369" s="154"/>
      <c r="BG2369" s="154"/>
      <c r="BH2369" s="154"/>
      <c r="BI2369" s="154"/>
      <c r="BJ2369" s="154"/>
      <c r="BK2369" s="154"/>
      <c r="BL2369" s="154"/>
      <c r="BM2369" s="154"/>
      <c r="BN2369" s="154"/>
      <c r="BO2369" s="154"/>
      <c r="BP2369" s="154"/>
      <c r="BQ2369" s="154"/>
      <c r="BR2369" s="154"/>
      <c r="BS2369" s="154"/>
      <c r="BT2369" s="154"/>
      <c r="BU2369" s="154"/>
      <c r="BV2369" s="154"/>
      <c r="BW2369" s="154"/>
      <c r="BX2369" s="154"/>
      <c r="BY2369" s="154"/>
      <c r="BZ2369" s="154"/>
      <c r="CA2369" s="154"/>
      <c r="CB2369" s="154"/>
      <c r="CC2369" s="154"/>
      <c r="CD2369" s="154"/>
      <c r="CE2369" s="154"/>
      <c r="CF2369" s="154"/>
      <c r="CG2369" s="154"/>
      <c r="CH2369" s="154"/>
      <c r="CI2369" s="154"/>
      <c r="CJ2369" s="154"/>
      <c r="CK2369" s="154"/>
      <c r="CL2369" s="154"/>
      <c r="CM2369" s="154"/>
      <c r="CN2369" s="154"/>
      <c r="CO2369" s="154"/>
      <c r="CP2369" s="154"/>
      <c r="CQ2369" s="154"/>
      <c r="CR2369" s="154"/>
      <c r="CS2369" s="154"/>
      <c r="CT2369" s="154"/>
      <c r="CU2369" s="154"/>
      <c r="CV2369" s="154"/>
      <c r="CW2369" s="154"/>
      <c r="CX2369" s="154"/>
      <c r="CY2369" s="154"/>
      <c r="CZ2369" s="154"/>
      <c r="DA2369" s="154"/>
      <c r="DB2369" s="154"/>
      <c r="DC2369" s="154"/>
      <c r="DD2369" s="154"/>
      <c r="DE2369" s="154"/>
      <c r="DF2369" s="154"/>
      <c r="DG2369" s="154"/>
      <c r="DH2369" s="154"/>
      <c r="DI2369" s="154"/>
      <c r="DJ2369" s="154"/>
      <c r="DK2369" s="154"/>
      <c r="DL2369" s="154"/>
      <c r="DM2369" s="154"/>
      <c r="DN2369" s="154"/>
      <c r="DO2369" s="154"/>
      <c r="DP2369" s="154"/>
      <c r="DQ2369" s="154"/>
      <c r="DR2369" s="154"/>
      <c r="DS2369" s="154"/>
      <c r="DT2369" s="154"/>
      <c r="DU2369" s="154"/>
      <c r="DV2369" s="154"/>
      <c r="DW2369" s="154"/>
      <c r="DX2369" s="154"/>
      <c r="DY2369" s="154"/>
      <c r="DZ2369" s="154"/>
      <c r="EA2369" s="154"/>
      <c r="EB2369" s="154"/>
      <c r="EC2369" s="154"/>
      <c r="ED2369" s="154"/>
      <c r="EE2369" s="154"/>
      <c r="EF2369" s="154"/>
      <c r="EG2369" s="154"/>
      <c r="EH2369" s="154"/>
      <c r="EI2369" s="154"/>
      <c r="EJ2369" s="154"/>
      <c r="EK2369" s="154"/>
      <c r="EL2369" s="154"/>
      <c r="EM2369" s="154"/>
      <c r="EN2369" s="154"/>
      <c r="EO2369" s="154"/>
      <c r="EP2369" s="154"/>
      <c r="EQ2369" s="154"/>
      <c r="ER2369" s="154"/>
      <c r="ES2369" s="154"/>
      <c r="ET2369" s="154"/>
      <c r="EU2369" s="154"/>
      <c r="EV2369" s="154"/>
    </row>
    <row r="2370" spans="32:152" ht="12.75">
      <c r="AF2370" s="154"/>
      <c r="AG2370" s="154"/>
      <c r="AH2370" s="154"/>
      <c r="AI2370" s="154"/>
      <c r="AJ2370" s="154"/>
      <c r="AK2370" s="154"/>
      <c r="AL2370" s="154"/>
      <c r="AM2370" s="154"/>
      <c r="AN2370" s="154"/>
      <c r="AO2370" s="154"/>
      <c r="AP2370" s="154"/>
      <c r="AQ2370" s="154"/>
      <c r="AR2370" s="154"/>
      <c r="AS2370" s="154"/>
      <c r="AT2370" s="154"/>
      <c r="AU2370" s="154"/>
      <c r="AV2370" s="154"/>
      <c r="AW2370" s="154"/>
      <c r="AX2370" s="154"/>
      <c r="AY2370" s="154"/>
      <c r="AZ2370" s="154"/>
      <c r="BA2370" s="154"/>
      <c r="BB2370" s="154"/>
      <c r="BC2370" s="154"/>
      <c r="BD2370" s="154"/>
      <c r="BE2370" s="154"/>
      <c r="BF2370" s="154"/>
      <c r="BG2370" s="154"/>
      <c r="BH2370" s="154"/>
      <c r="BI2370" s="154"/>
      <c r="BJ2370" s="154"/>
      <c r="BK2370" s="154"/>
      <c r="BL2370" s="154"/>
      <c r="BM2370" s="154"/>
      <c r="BN2370" s="154"/>
      <c r="BO2370" s="154"/>
      <c r="BP2370" s="154"/>
      <c r="BQ2370" s="154"/>
      <c r="BR2370" s="154"/>
      <c r="BS2370" s="154"/>
      <c r="BT2370" s="154"/>
      <c r="BU2370" s="154"/>
      <c r="BV2370" s="154"/>
      <c r="BW2370" s="154"/>
      <c r="BX2370" s="154"/>
      <c r="BY2370" s="154"/>
      <c r="BZ2370" s="154"/>
      <c r="CA2370" s="154"/>
      <c r="CB2370" s="154"/>
      <c r="CC2370" s="154"/>
      <c r="CD2370" s="154"/>
      <c r="CE2370" s="154"/>
      <c r="CF2370" s="154"/>
      <c r="CG2370" s="154"/>
      <c r="CH2370" s="154"/>
      <c r="CI2370" s="154"/>
      <c r="CJ2370" s="154"/>
      <c r="CK2370" s="154"/>
      <c r="CL2370" s="154"/>
      <c r="CM2370" s="154"/>
      <c r="CN2370" s="154"/>
      <c r="CO2370" s="154"/>
      <c r="CP2370" s="154"/>
      <c r="CQ2370" s="154"/>
      <c r="CR2370" s="154"/>
      <c r="CS2370" s="154"/>
      <c r="CT2370" s="154"/>
      <c r="CU2370" s="154"/>
      <c r="CV2370" s="154"/>
      <c r="CW2370" s="154"/>
      <c r="CX2370" s="154"/>
      <c r="CY2370" s="154"/>
      <c r="CZ2370" s="154"/>
      <c r="DA2370" s="154"/>
      <c r="DB2370" s="154"/>
      <c r="DC2370" s="154"/>
      <c r="DD2370" s="154"/>
      <c r="DE2370" s="154"/>
      <c r="DF2370" s="154"/>
      <c r="DG2370" s="154"/>
      <c r="DH2370" s="154"/>
      <c r="DI2370" s="154"/>
      <c r="DJ2370" s="154"/>
      <c r="DK2370" s="154"/>
      <c r="DL2370" s="154"/>
      <c r="DM2370" s="154"/>
      <c r="DN2370" s="154"/>
      <c r="DO2370" s="154"/>
      <c r="DP2370" s="154"/>
      <c r="DQ2370" s="154"/>
      <c r="DR2370" s="154"/>
      <c r="DS2370" s="154"/>
      <c r="DT2370" s="154"/>
      <c r="DU2370" s="154"/>
      <c r="DV2370" s="154"/>
      <c r="DW2370" s="154"/>
      <c r="DX2370" s="154"/>
      <c r="DY2370" s="154"/>
      <c r="DZ2370" s="154"/>
      <c r="EA2370" s="154"/>
      <c r="EB2370" s="154"/>
      <c r="EC2370" s="154"/>
      <c r="ED2370" s="154"/>
      <c r="EE2370" s="154"/>
      <c r="EF2370" s="154"/>
      <c r="EG2370" s="154"/>
      <c r="EH2370" s="154"/>
      <c r="EI2370" s="154"/>
      <c r="EJ2370" s="154"/>
      <c r="EK2370" s="154"/>
      <c r="EL2370" s="154"/>
      <c r="EM2370" s="154"/>
      <c r="EN2370" s="154"/>
      <c r="EO2370" s="154"/>
      <c r="EP2370" s="154"/>
      <c r="EQ2370" s="154"/>
      <c r="ER2370" s="154"/>
      <c r="ES2370" s="154"/>
      <c r="ET2370" s="154"/>
      <c r="EU2370" s="154"/>
      <c r="EV2370" s="154"/>
    </row>
    <row r="2371" spans="32:152" ht="12.75">
      <c r="AF2371" s="154"/>
      <c r="AG2371" s="154"/>
      <c r="AH2371" s="154"/>
      <c r="AI2371" s="154"/>
      <c r="AJ2371" s="154"/>
      <c r="AK2371" s="154"/>
      <c r="AL2371" s="154"/>
      <c r="AM2371" s="154"/>
      <c r="AN2371" s="154"/>
      <c r="AO2371" s="154"/>
      <c r="AP2371" s="154"/>
      <c r="AQ2371" s="154"/>
      <c r="AR2371" s="154"/>
      <c r="AS2371" s="154"/>
      <c r="AT2371" s="154"/>
      <c r="AU2371" s="154"/>
      <c r="AV2371" s="154"/>
      <c r="AW2371" s="154"/>
      <c r="AX2371" s="154"/>
      <c r="AY2371" s="154"/>
      <c r="AZ2371" s="154"/>
      <c r="BA2371" s="154"/>
      <c r="BB2371" s="154"/>
      <c r="BC2371" s="154"/>
      <c r="BD2371" s="154"/>
      <c r="BE2371" s="154"/>
      <c r="BF2371" s="154"/>
      <c r="BG2371" s="154"/>
      <c r="BH2371" s="154"/>
      <c r="BI2371" s="154"/>
      <c r="BJ2371" s="154"/>
      <c r="BK2371" s="154"/>
      <c r="BL2371" s="154"/>
      <c r="BM2371" s="154"/>
      <c r="BN2371" s="154"/>
      <c r="BO2371" s="154"/>
      <c r="BP2371" s="154"/>
      <c r="BQ2371" s="154"/>
      <c r="BR2371" s="154"/>
      <c r="BS2371" s="154"/>
      <c r="BT2371" s="154"/>
      <c r="BU2371" s="154"/>
      <c r="BV2371" s="154"/>
      <c r="BW2371" s="154"/>
      <c r="BX2371" s="154"/>
      <c r="BY2371" s="154"/>
      <c r="BZ2371" s="154"/>
      <c r="CA2371" s="154"/>
      <c r="CB2371" s="154"/>
      <c r="CC2371" s="154"/>
      <c r="CD2371" s="154"/>
      <c r="CE2371" s="154"/>
      <c r="CF2371" s="154"/>
      <c r="CG2371" s="154"/>
      <c r="CH2371" s="154"/>
      <c r="CI2371" s="154"/>
      <c r="CJ2371" s="154"/>
      <c r="CK2371" s="154"/>
      <c r="CL2371" s="154"/>
      <c r="CM2371" s="154"/>
      <c r="CN2371" s="154"/>
      <c r="CO2371" s="154"/>
      <c r="CP2371" s="154"/>
      <c r="CQ2371" s="154"/>
      <c r="CR2371" s="154"/>
      <c r="CS2371" s="154"/>
      <c r="CT2371" s="154"/>
      <c r="CU2371" s="154"/>
      <c r="CV2371" s="154"/>
      <c r="CW2371" s="154"/>
      <c r="CX2371" s="154"/>
      <c r="CY2371" s="154"/>
      <c r="CZ2371" s="154"/>
      <c r="DA2371" s="154"/>
      <c r="DB2371" s="154"/>
      <c r="DC2371" s="154"/>
      <c r="DD2371" s="154"/>
      <c r="DE2371" s="154"/>
      <c r="DF2371" s="154"/>
      <c r="DG2371" s="154"/>
      <c r="DH2371" s="154"/>
      <c r="DI2371" s="154"/>
      <c r="DJ2371" s="154"/>
      <c r="DK2371" s="154"/>
      <c r="DL2371" s="154"/>
      <c r="DM2371" s="154"/>
      <c r="DN2371" s="154"/>
      <c r="DO2371" s="154"/>
      <c r="DP2371" s="154"/>
      <c r="DQ2371" s="154"/>
      <c r="DR2371" s="154"/>
      <c r="DS2371" s="154"/>
      <c r="DT2371" s="154"/>
      <c r="DU2371" s="154"/>
      <c r="DV2371" s="154"/>
      <c r="DW2371" s="154"/>
      <c r="DX2371" s="154"/>
      <c r="DY2371" s="154"/>
      <c r="DZ2371" s="154"/>
      <c r="EA2371" s="154"/>
      <c r="EB2371" s="154"/>
      <c r="EC2371" s="154"/>
      <c r="ED2371" s="154"/>
      <c r="EE2371" s="154"/>
      <c r="EF2371" s="154"/>
      <c r="EG2371" s="154"/>
      <c r="EH2371" s="154"/>
      <c r="EI2371" s="154"/>
      <c r="EJ2371" s="154"/>
      <c r="EK2371" s="154"/>
      <c r="EL2371" s="154"/>
      <c r="EM2371" s="154"/>
      <c r="EN2371" s="154"/>
      <c r="EO2371" s="154"/>
      <c r="EP2371" s="154"/>
      <c r="EQ2371" s="154"/>
      <c r="ER2371" s="154"/>
      <c r="ES2371" s="154"/>
      <c r="ET2371" s="154"/>
      <c r="EU2371" s="154"/>
      <c r="EV2371" s="154"/>
    </row>
    <row r="2372" spans="32:152" ht="12.75">
      <c r="AF2372" s="154"/>
      <c r="AG2372" s="154"/>
      <c r="AH2372" s="154"/>
      <c r="AI2372" s="154"/>
      <c r="AJ2372" s="154"/>
      <c r="AK2372" s="154"/>
      <c r="AL2372" s="154"/>
      <c r="AM2372" s="154"/>
      <c r="AN2372" s="154"/>
      <c r="AO2372" s="154"/>
      <c r="AP2372" s="154"/>
      <c r="AQ2372" s="154"/>
      <c r="AR2372" s="154"/>
      <c r="AS2372" s="154"/>
      <c r="AT2372" s="154"/>
      <c r="AU2372" s="154"/>
      <c r="AV2372" s="154"/>
      <c r="AW2372" s="154"/>
      <c r="AX2372" s="154"/>
      <c r="AY2372" s="154"/>
      <c r="AZ2372" s="154"/>
      <c r="BA2372" s="154"/>
      <c r="BB2372" s="154"/>
      <c r="BC2372" s="154"/>
      <c r="BD2372" s="154"/>
      <c r="BE2372" s="154"/>
      <c r="BF2372" s="154"/>
      <c r="BG2372" s="154"/>
      <c r="BH2372" s="154"/>
      <c r="BI2372" s="154"/>
      <c r="BJ2372" s="154"/>
      <c r="BK2372" s="154"/>
      <c r="BL2372" s="154"/>
      <c r="BM2372" s="154"/>
      <c r="BN2372" s="154"/>
      <c r="BO2372" s="154"/>
      <c r="BP2372" s="154"/>
      <c r="BQ2372" s="154"/>
      <c r="BR2372" s="154"/>
      <c r="BS2372" s="154"/>
      <c r="BT2372" s="154"/>
      <c r="BU2372" s="154"/>
      <c r="BV2372" s="154"/>
      <c r="BW2372" s="154"/>
      <c r="BX2372" s="154"/>
      <c r="BY2372" s="154"/>
      <c r="BZ2372" s="154"/>
      <c r="CA2372" s="154"/>
      <c r="CB2372" s="154"/>
      <c r="CC2372" s="154"/>
      <c r="CD2372" s="154"/>
      <c r="CE2372" s="154"/>
      <c r="CF2372" s="154"/>
      <c r="CG2372" s="154"/>
      <c r="CH2372" s="154"/>
      <c r="CI2372" s="154"/>
      <c r="CJ2372" s="154"/>
      <c r="CK2372" s="154"/>
      <c r="CL2372" s="154"/>
      <c r="CM2372" s="154"/>
      <c r="CN2372" s="154"/>
      <c r="CO2372" s="154"/>
      <c r="CP2372" s="154"/>
      <c r="CQ2372" s="154"/>
      <c r="CR2372" s="154"/>
      <c r="CS2372" s="154"/>
      <c r="CT2372" s="154"/>
      <c r="CU2372" s="154"/>
      <c r="CV2372" s="154"/>
      <c r="CW2372" s="154"/>
      <c r="CX2372" s="154"/>
      <c r="CY2372" s="154"/>
      <c r="CZ2372" s="154"/>
      <c r="DA2372" s="154"/>
      <c r="DB2372" s="154"/>
      <c r="DC2372" s="154"/>
      <c r="DD2372" s="154"/>
      <c r="DE2372" s="154"/>
      <c r="DF2372" s="154"/>
      <c r="DG2372" s="154"/>
      <c r="DH2372" s="154"/>
      <c r="DI2372" s="154"/>
      <c r="DJ2372" s="154"/>
      <c r="DK2372" s="154"/>
      <c r="DL2372" s="154"/>
      <c r="DM2372" s="154"/>
      <c r="DN2372" s="154"/>
      <c r="DO2372" s="154"/>
      <c r="DP2372" s="154"/>
      <c r="DQ2372" s="154"/>
      <c r="DR2372" s="154"/>
      <c r="DS2372" s="154"/>
      <c r="DT2372" s="154"/>
      <c r="DU2372" s="154"/>
      <c r="DV2372" s="154"/>
      <c r="DW2372" s="154"/>
      <c r="DX2372" s="154"/>
      <c r="DY2372" s="154"/>
      <c r="DZ2372" s="154"/>
      <c r="EA2372" s="154"/>
      <c r="EB2372" s="154"/>
      <c r="EC2372" s="154"/>
      <c r="ED2372" s="154"/>
      <c r="EE2372" s="154"/>
      <c r="EF2372" s="154"/>
      <c r="EG2372" s="154"/>
      <c r="EH2372" s="154"/>
      <c r="EI2372" s="154"/>
      <c r="EJ2372" s="154"/>
      <c r="EK2372" s="154"/>
      <c r="EL2372" s="154"/>
      <c r="EM2372" s="154"/>
      <c r="EN2372" s="154"/>
      <c r="EO2372" s="154"/>
      <c r="EP2372" s="154"/>
      <c r="EQ2372" s="154"/>
      <c r="ER2372" s="154"/>
      <c r="ES2372" s="154"/>
      <c r="ET2372" s="154"/>
      <c r="EU2372" s="154"/>
      <c r="EV2372" s="154"/>
    </row>
    <row r="2373" spans="32:152" ht="12.75">
      <c r="AF2373" s="154"/>
      <c r="AG2373" s="154"/>
      <c r="AH2373" s="154"/>
      <c r="AI2373" s="154"/>
      <c r="AJ2373" s="154"/>
      <c r="AK2373" s="154"/>
      <c r="AL2373" s="154"/>
      <c r="AM2373" s="154"/>
      <c r="AN2373" s="154"/>
      <c r="AO2373" s="154"/>
      <c r="AP2373" s="154"/>
      <c r="AQ2373" s="154"/>
      <c r="AR2373" s="154"/>
      <c r="AS2373" s="154"/>
      <c r="AT2373" s="154"/>
      <c r="AU2373" s="154"/>
      <c r="AV2373" s="154"/>
      <c r="AW2373" s="154"/>
      <c r="AX2373" s="154"/>
      <c r="AY2373" s="154"/>
      <c r="AZ2373" s="154"/>
      <c r="BA2373" s="154"/>
      <c r="BB2373" s="154"/>
      <c r="BC2373" s="154"/>
      <c r="BD2373" s="154"/>
      <c r="BE2373" s="154"/>
      <c r="BF2373" s="154"/>
      <c r="BG2373" s="154"/>
      <c r="BH2373" s="154"/>
      <c r="BI2373" s="154"/>
      <c r="BJ2373" s="154"/>
      <c r="BK2373" s="154"/>
      <c r="BL2373" s="154"/>
      <c r="BM2373" s="154"/>
      <c r="BN2373" s="154"/>
      <c r="BO2373" s="154"/>
      <c r="BP2373" s="154"/>
      <c r="BQ2373" s="154"/>
      <c r="BR2373" s="154"/>
      <c r="BS2373" s="154"/>
      <c r="BT2373" s="154"/>
      <c r="BU2373" s="154"/>
      <c r="BV2373" s="154"/>
      <c r="BW2373" s="154"/>
      <c r="BX2373" s="154"/>
      <c r="BY2373" s="154"/>
      <c r="BZ2373" s="154"/>
      <c r="CA2373" s="154"/>
      <c r="CB2373" s="154"/>
      <c r="CC2373" s="154"/>
      <c r="CD2373" s="154"/>
      <c r="CE2373" s="154"/>
      <c r="CF2373" s="154"/>
      <c r="CG2373" s="154"/>
      <c r="CH2373" s="154"/>
      <c r="CI2373" s="154"/>
      <c r="CJ2373" s="154"/>
      <c r="CK2373" s="154"/>
      <c r="CL2373" s="154"/>
      <c r="CM2373" s="154"/>
      <c r="CN2373" s="154"/>
      <c r="CO2373" s="154"/>
      <c r="CP2373" s="154"/>
      <c r="CQ2373" s="154"/>
      <c r="CR2373" s="154"/>
      <c r="CS2373" s="154"/>
      <c r="CT2373" s="154"/>
      <c r="CU2373" s="154"/>
      <c r="CV2373" s="154"/>
      <c r="CW2373" s="154"/>
      <c r="CX2373" s="154"/>
      <c r="CY2373" s="154"/>
      <c r="CZ2373" s="154"/>
      <c r="DA2373" s="154"/>
      <c r="DB2373" s="154"/>
      <c r="DC2373" s="154"/>
      <c r="DD2373" s="154"/>
      <c r="DE2373" s="154"/>
      <c r="DF2373" s="154"/>
      <c r="DG2373" s="154"/>
      <c r="DH2373" s="154"/>
      <c r="DI2373" s="154"/>
      <c r="DJ2373" s="154"/>
      <c r="DK2373" s="154"/>
      <c r="DL2373" s="154"/>
      <c r="DM2373" s="154"/>
      <c r="DN2373" s="154"/>
      <c r="DO2373" s="154"/>
      <c r="DP2373" s="154"/>
      <c r="DQ2373" s="154"/>
      <c r="DR2373" s="154"/>
      <c r="DS2373" s="154"/>
      <c r="DT2373" s="154"/>
      <c r="DU2373" s="154"/>
      <c r="DV2373" s="154"/>
      <c r="DW2373" s="154"/>
      <c r="DX2373" s="154"/>
      <c r="DY2373" s="154"/>
      <c r="DZ2373" s="154"/>
      <c r="EA2373" s="154"/>
      <c r="EB2373" s="154"/>
      <c r="EC2373" s="154"/>
      <c r="ED2373" s="154"/>
      <c r="EE2373" s="154"/>
      <c r="EF2373" s="154"/>
      <c r="EG2373" s="154"/>
      <c r="EH2373" s="154"/>
      <c r="EI2373" s="154"/>
      <c r="EJ2373" s="154"/>
      <c r="EK2373" s="154"/>
      <c r="EL2373" s="154"/>
      <c r="EM2373" s="154"/>
      <c r="EN2373" s="154"/>
      <c r="EO2373" s="154"/>
      <c r="EP2373" s="154"/>
      <c r="EQ2373" s="154"/>
      <c r="ER2373" s="154"/>
      <c r="ES2373" s="154"/>
      <c r="ET2373" s="154"/>
      <c r="EU2373" s="154"/>
      <c r="EV2373" s="154"/>
    </row>
    <row r="2374" spans="32:152" ht="12.75">
      <c r="AF2374" s="154"/>
      <c r="AG2374" s="154"/>
      <c r="AH2374" s="154"/>
      <c r="AI2374" s="154"/>
      <c r="AJ2374" s="154"/>
      <c r="AK2374" s="154"/>
      <c r="AL2374" s="154"/>
      <c r="AM2374" s="154"/>
      <c r="AN2374" s="154"/>
      <c r="AO2374" s="154"/>
      <c r="AP2374" s="154"/>
      <c r="AQ2374" s="154"/>
      <c r="AR2374" s="154"/>
      <c r="AS2374" s="154"/>
      <c r="AT2374" s="154"/>
      <c r="AU2374" s="154"/>
      <c r="AV2374" s="154"/>
      <c r="AW2374" s="154"/>
      <c r="AX2374" s="154"/>
      <c r="AY2374" s="154"/>
      <c r="AZ2374" s="154"/>
      <c r="BA2374" s="154"/>
      <c r="BB2374" s="154"/>
      <c r="BC2374" s="154"/>
      <c r="BD2374" s="154"/>
      <c r="BE2374" s="154"/>
      <c r="BF2374" s="154"/>
      <c r="BG2374" s="154"/>
      <c r="BH2374" s="154"/>
      <c r="BI2374" s="154"/>
      <c r="BJ2374" s="154"/>
      <c r="BK2374" s="154"/>
      <c r="BL2374" s="154"/>
      <c r="BM2374" s="154"/>
      <c r="BN2374" s="154"/>
      <c r="BO2374" s="154"/>
      <c r="BP2374" s="154"/>
      <c r="BQ2374" s="154"/>
      <c r="BR2374" s="154"/>
      <c r="BS2374" s="154"/>
      <c r="BT2374" s="154"/>
      <c r="BU2374" s="154"/>
      <c r="BV2374" s="154"/>
      <c r="BW2374" s="154"/>
      <c r="BX2374" s="154"/>
      <c r="BY2374" s="154"/>
      <c r="BZ2374" s="154"/>
      <c r="CA2374" s="154"/>
      <c r="CB2374" s="154"/>
      <c r="CC2374" s="154"/>
      <c r="CD2374" s="154"/>
      <c r="CE2374" s="154"/>
      <c r="CF2374" s="154"/>
      <c r="CG2374" s="154"/>
      <c r="CH2374" s="154"/>
      <c r="CI2374" s="154"/>
      <c r="CJ2374" s="154"/>
      <c r="CK2374" s="154"/>
      <c r="CL2374" s="154"/>
      <c r="CM2374" s="154"/>
      <c r="CN2374" s="154"/>
      <c r="CO2374" s="154"/>
      <c r="CP2374" s="154"/>
      <c r="CQ2374" s="154"/>
      <c r="CR2374" s="154"/>
      <c r="CS2374" s="154"/>
      <c r="CT2374" s="154"/>
      <c r="CU2374" s="154"/>
      <c r="CV2374" s="154"/>
      <c r="CW2374" s="154"/>
      <c r="CX2374" s="154"/>
      <c r="CY2374" s="154"/>
      <c r="CZ2374" s="154"/>
      <c r="DA2374" s="154"/>
      <c r="DB2374" s="154"/>
      <c r="DC2374" s="154"/>
      <c r="DD2374" s="154"/>
      <c r="DE2374" s="154"/>
      <c r="DF2374" s="154"/>
      <c r="DG2374" s="154"/>
      <c r="DH2374" s="154"/>
      <c r="DI2374" s="154"/>
      <c r="DJ2374" s="154"/>
      <c r="DK2374" s="154"/>
      <c r="DL2374" s="154"/>
      <c r="DM2374" s="154"/>
      <c r="DN2374" s="154"/>
      <c r="DO2374" s="154"/>
      <c r="DP2374" s="154"/>
      <c r="DQ2374" s="154"/>
      <c r="DR2374" s="154"/>
      <c r="DS2374" s="154"/>
      <c r="DT2374" s="154"/>
      <c r="DU2374" s="154"/>
      <c r="DV2374" s="154"/>
      <c r="DW2374" s="154"/>
      <c r="DX2374" s="154"/>
      <c r="DY2374" s="154"/>
      <c r="DZ2374" s="154"/>
      <c r="EA2374" s="154"/>
      <c r="EB2374" s="154"/>
      <c r="EC2374" s="154"/>
      <c r="ED2374" s="154"/>
      <c r="EE2374" s="154"/>
      <c r="EF2374" s="154"/>
      <c r="EG2374" s="154"/>
      <c r="EH2374" s="154"/>
      <c r="EI2374" s="154"/>
      <c r="EJ2374" s="154"/>
      <c r="EK2374" s="154"/>
      <c r="EL2374" s="154"/>
      <c r="EM2374" s="154"/>
      <c r="EN2374" s="154"/>
      <c r="EO2374" s="154"/>
      <c r="EP2374" s="154"/>
      <c r="EQ2374" s="154"/>
      <c r="ER2374" s="154"/>
      <c r="ES2374" s="154"/>
      <c r="ET2374" s="154"/>
      <c r="EU2374" s="154"/>
      <c r="EV2374" s="154"/>
    </row>
    <row r="2375" spans="32:152" ht="12.75">
      <c r="AF2375" s="154"/>
      <c r="AG2375" s="154"/>
      <c r="AH2375" s="154"/>
      <c r="AI2375" s="154"/>
      <c r="AJ2375" s="154"/>
      <c r="AK2375" s="154"/>
      <c r="AL2375" s="154"/>
      <c r="AM2375" s="154"/>
      <c r="AN2375" s="154"/>
      <c r="AO2375" s="154"/>
      <c r="AP2375" s="154"/>
      <c r="AQ2375" s="154"/>
      <c r="AR2375" s="154"/>
      <c r="AS2375" s="154"/>
      <c r="AT2375" s="154"/>
      <c r="AU2375" s="154"/>
      <c r="AV2375" s="154"/>
      <c r="AW2375" s="154"/>
      <c r="AX2375" s="154"/>
      <c r="AY2375" s="154"/>
      <c r="AZ2375" s="154"/>
      <c r="BA2375" s="154"/>
      <c r="BB2375" s="154"/>
      <c r="BC2375" s="154"/>
      <c r="BD2375" s="154"/>
      <c r="BE2375" s="154"/>
      <c r="BF2375" s="154"/>
      <c r="BG2375" s="154"/>
      <c r="BH2375" s="154"/>
      <c r="BI2375" s="154"/>
      <c r="BJ2375" s="154"/>
      <c r="BK2375" s="154"/>
      <c r="BL2375" s="154"/>
      <c r="BM2375" s="154"/>
      <c r="BN2375" s="154"/>
      <c r="BO2375" s="154"/>
      <c r="BP2375" s="154"/>
      <c r="BQ2375" s="154"/>
      <c r="BR2375" s="154"/>
      <c r="BS2375" s="154"/>
      <c r="BT2375" s="154"/>
      <c r="BU2375" s="154"/>
      <c r="BV2375" s="154"/>
      <c r="BW2375" s="154"/>
      <c r="BX2375" s="154"/>
      <c r="BY2375" s="154"/>
      <c r="BZ2375" s="154"/>
      <c r="CA2375" s="154"/>
      <c r="CB2375" s="154"/>
      <c r="CC2375" s="154"/>
      <c r="CD2375" s="154"/>
      <c r="CE2375" s="154"/>
      <c r="CF2375" s="154"/>
      <c r="CG2375" s="154"/>
      <c r="CH2375" s="154"/>
      <c r="CI2375" s="154"/>
      <c r="CJ2375" s="154"/>
      <c r="CK2375" s="154"/>
      <c r="CL2375" s="154"/>
      <c r="CM2375" s="154"/>
      <c r="CN2375" s="154"/>
      <c r="CO2375" s="154"/>
      <c r="CP2375" s="154"/>
      <c r="CQ2375" s="154"/>
      <c r="CR2375" s="154"/>
      <c r="CS2375" s="154"/>
      <c r="CT2375" s="154"/>
      <c r="CU2375" s="154"/>
      <c r="CV2375" s="154"/>
      <c r="CW2375" s="154"/>
      <c r="CX2375" s="154"/>
      <c r="CY2375" s="154"/>
      <c r="CZ2375" s="154"/>
      <c r="DA2375" s="154"/>
      <c r="DB2375" s="154"/>
      <c r="DC2375" s="154"/>
      <c r="DD2375" s="154"/>
      <c r="DE2375" s="154"/>
      <c r="DF2375" s="154"/>
      <c r="DG2375" s="154"/>
      <c r="DH2375" s="154"/>
      <c r="DI2375" s="154"/>
      <c r="DJ2375" s="154"/>
      <c r="DK2375" s="154"/>
      <c r="DL2375" s="154"/>
      <c r="DM2375" s="154"/>
      <c r="DN2375" s="154"/>
      <c r="DO2375" s="154"/>
      <c r="DP2375" s="154"/>
      <c r="DQ2375" s="154"/>
      <c r="DR2375" s="154"/>
      <c r="DS2375" s="154"/>
      <c r="DT2375" s="154"/>
      <c r="DU2375" s="154"/>
      <c r="DV2375" s="154"/>
      <c r="DW2375" s="154"/>
      <c r="DX2375" s="154"/>
      <c r="DY2375" s="154"/>
      <c r="DZ2375" s="154"/>
      <c r="EA2375" s="154"/>
      <c r="EB2375" s="154"/>
      <c r="EC2375" s="154"/>
      <c r="ED2375" s="154"/>
      <c r="EE2375" s="154"/>
      <c r="EF2375" s="154"/>
      <c r="EG2375" s="154"/>
      <c r="EH2375" s="154"/>
      <c r="EI2375" s="154"/>
      <c r="EJ2375" s="154"/>
      <c r="EK2375" s="154"/>
      <c r="EL2375" s="154"/>
      <c r="EM2375" s="154"/>
      <c r="EN2375" s="154"/>
      <c r="EO2375" s="154"/>
      <c r="EP2375" s="154"/>
      <c r="EQ2375" s="154"/>
      <c r="ER2375" s="154"/>
      <c r="ES2375" s="154"/>
      <c r="ET2375" s="154"/>
      <c r="EU2375" s="154"/>
      <c r="EV2375" s="154"/>
    </row>
    <row r="2376" spans="32:152" ht="12.75">
      <c r="AF2376" s="154"/>
      <c r="AG2376" s="154"/>
      <c r="AH2376" s="154"/>
      <c r="AI2376" s="154"/>
      <c r="AJ2376" s="154"/>
      <c r="AK2376" s="154"/>
      <c r="AL2376" s="154"/>
      <c r="AM2376" s="154"/>
      <c r="AN2376" s="154"/>
      <c r="AO2376" s="154"/>
      <c r="AP2376" s="154"/>
      <c r="AQ2376" s="154"/>
      <c r="AR2376" s="154"/>
      <c r="AS2376" s="154"/>
      <c r="AT2376" s="154"/>
      <c r="AU2376" s="154"/>
      <c r="AV2376" s="154"/>
      <c r="AW2376" s="154"/>
      <c r="AX2376" s="154"/>
      <c r="AY2376" s="154"/>
      <c r="AZ2376" s="154"/>
      <c r="BA2376" s="154"/>
      <c r="BB2376" s="154"/>
      <c r="BC2376" s="154"/>
      <c r="BD2376" s="154"/>
      <c r="BE2376" s="154"/>
      <c r="BF2376" s="154"/>
      <c r="BG2376" s="154"/>
      <c r="BH2376" s="154"/>
      <c r="BI2376" s="154"/>
      <c r="BJ2376" s="154"/>
      <c r="BK2376" s="154"/>
      <c r="BL2376" s="154"/>
      <c r="BM2376" s="154"/>
      <c r="BN2376" s="154"/>
      <c r="BO2376" s="154"/>
      <c r="BP2376" s="154"/>
      <c r="BQ2376" s="154"/>
      <c r="BR2376" s="154"/>
      <c r="BS2376" s="154"/>
      <c r="BT2376" s="154"/>
      <c r="BU2376" s="154"/>
      <c r="BV2376" s="154"/>
      <c r="BW2376" s="154"/>
      <c r="BX2376" s="154"/>
      <c r="BY2376" s="154"/>
      <c r="BZ2376" s="154"/>
      <c r="CA2376" s="154"/>
      <c r="CB2376" s="154"/>
      <c r="CC2376" s="154"/>
      <c r="CD2376" s="154"/>
      <c r="CE2376" s="154"/>
      <c r="CF2376" s="154"/>
      <c r="CG2376" s="154"/>
      <c r="CH2376" s="154"/>
      <c r="CI2376" s="154"/>
      <c r="CJ2376" s="154"/>
      <c r="CK2376" s="154"/>
      <c r="CL2376" s="154"/>
      <c r="CM2376" s="154"/>
      <c r="CN2376" s="154"/>
      <c r="CO2376" s="154"/>
      <c r="CP2376" s="154"/>
      <c r="CQ2376" s="154"/>
      <c r="CR2376" s="154"/>
      <c r="CS2376" s="154"/>
      <c r="CT2376" s="154"/>
      <c r="CU2376" s="154"/>
      <c r="CV2376" s="154"/>
      <c r="CW2376" s="154"/>
      <c r="CX2376" s="154"/>
      <c r="CY2376" s="154"/>
      <c r="CZ2376" s="154"/>
      <c r="DA2376" s="154"/>
      <c r="DB2376" s="154"/>
      <c r="DC2376" s="154"/>
      <c r="DD2376" s="154"/>
      <c r="DE2376" s="154"/>
      <c r="DF2376" s="154"/>
      <c r="DG2376" s="154"/>
      <c r="DH2376" s="154"/>
      <c r="DI2376" s="154"/>
      <c r="DJ2376" s="154"/>
      <c r="DK2376" s="154"/>
      <c r="DL2376" s="154"/>
      <c r="DM2376" s="154"/>
      <c r="DN2376" s="154"/>
      <c r="DO2376" s="154"/>
      <c r="DP2376" s="154"/>
      <c r="DQ2376" s="154"/>
      <c r="DR2376" s="154"/>
      <c r="DS2376" s="154"/>
      <c r="DT2376" s="154"/>
      <c r="DU2376" s="154"/>
      <c r="DV2376" s="154"/>
      <c r="DW2376" s="154"/>
      <c r="DX2376" s="154"/>
      <c r="DY2376" s="154"/>
      <c r="DZ2376" s="154"/>
      <c r="EA2376" s="154"/>
      <c r="EB2376" s="154"/>
      <c r="EC2376" s="154"/>
      <c r="ED2376" s="154"/>
      <c r="EE2376" s="154"/>
      <c r="EF2376" s="154"/>
      <c r="EG2376" s="154"/>
      <c r="EH2376" s="154"/>
      <c r="EI2376" s="154"/>
      <c r="EJ2376" s="154"/>
      <c r="EK2376" s="154"/>
      <c r="EL2376" s="154"/>
      <c r="EM2376" s="154"/>
      <c r="EN2376" s="154"/>
      <c r="EO2376" s="154"/>
      <c r="EP2376" s="154"/>
      <c r="EQ2376" s="154"/>
      <c r="ER2376" s="154"/>
      <c r="ES2376" s="154"/>
      <c r="ET2376" s="154"/>
      <c r="EU2376" s="154"/>
      <c r="EV2376" s="154"/>
    </row>
    <row r="2377" spans="32:152" ht="12.75">
      <c r="AF2377" s="154"/>
      <c r="AG2377" s="154"/>
      <c r="AH2377" s="154"/>
      <c r="AI2377" s="154"/>
      <c r="AJ2377" s="154"/>
      <c r="AK2377" s="154"/>
      <c r="AL2377" s="154"/>
      <c r="AM2377" s="154"/>
      <c r="AN2377" s="154"/>
      <c r="AO2377" s="154"/>
      <c r="AP2377" s="154"/>
      <c r="AQ2377" s="154"/>
      <c r="AR2377" s="154"/>
      <c r="AS2377" s="154"/>
      <c r="AT2377" s="154"/>
      <c r="AU2377" s="154"/>
      <c r="AV2377" s="154"/>
      <c r="AW2377" s="154"/>
      <c r="AX2377" s="154"/>
      <c r="AY2377" s="154"/>
      <c r="AZ2377" s="154"/>
      <c r="BA2377" s="154"/>
      <c r="BB2377" s="154"/>
      <c r="BC2377" s="154"/>
      <c r="BD2377" s="154"/>
      <c r="BE2377" s="154"/>
      <c r="BF2377" s="154"/>
      <c r="BG2377" s="154"/>
      <c r="BH2377" s="154"/>
      <c r="BI2377" s="154"/>
      <c r="BJ2377" s="154"/>
      <c r="BK2377" s="154"/>
      <c r="BL2377" s="154"/>
      <c r="BM2377" s="154"/>
      <c r="BN2377" s="154"/>
      <c r="BO2377" s="154"/>
      <c r="BP2377" s="154"/>
      <c r="BQ2377" s="154"/>
      <c r="BR2377" s="154"/>
      <c r="BS2377" s="154"/>
      <c r="BT2377" s="154"/>
      <c r="BU2377" s="154"/>
      <c r="BV2377" s="154"/>
      <c r="BW2377" s="154"/>
      <c r="BX2377" s="154"/>
      <c r="BY2377" s="154"/>
      <c r="BZ2377" s="154"/>
      <c r="CA2377" s="154"/>
      <c r="CB2377" s="154"/>
      <c r="CC2377" s="154"/>
      <c r="CD2377" s="154"/>
      <c r="CE2377" s="154"/>
      <c r="CF2377" s="154"/>
      <c r="CG2377" s="154"/>
      <c r="CH2377" s="154"/>
      <c r="CI2377" s="154"/>
      <c r="CJ2377" s="154"/>
      <c r="CK2377" s="154"/>
      <c r="CL2377" s="154"/>
      <c r="CM2377" s="154"/>
      <c r="CN2377" s="154"/>
      <c r="CO2377" s="154"/>
      <c r="CP2377" s="154"/>
      <c r="CQ2377" s="154"/>
      <c r="CR2377" s="154"/>
      <c r="CS2377" s="154"/>
      <c r="CT2377" s="154"/>
      <c r="CU2377" s="154"/>
      <c r="CV2377" s="154"/>
      <c r="CW2377" s="154"/>
      <c r="CX2377" s="154"/>
      <c r="CY2377" s="154"/>
      <c r="CZ2377" s="154"/>
      <c r="DA2377" s="154"/>
      <c r="DB2377" s="154"/>
      <c r="DC2377" s="154"/>
      <c r="DD2377" s="154"/>
      <c r="DE2377" s="154"/>
      <c r="DF2377" s="154"/>
      <c r="DG2377" s="154"/>
      <c r="DH2377" s="154"/>
      <c r="DI2377" s="154"/>
      <c r="DJ2377" s="154"/>
      <c r="DK2377" s="154"/>
      <c r="DL2377" s="154"/>
      <c r="DM2377" s="154"/>
      <c r="DN2377" s="154"/>
      <c r="DO2377" s="154"/>
      <c r="DP2377" s="154"/>
      <c r="DQ2377" s="154"/>
      <c r="DR2377" s="154"/>
      <c r="DS2377" s="154"/>
      <c r="DT2377" s="154"/>
      <c r="DU2377" s="154"/>
      <c r="DV2377" s="154"/>
      <c r="DW2377" s="154"/>
      <c r="DX2377" s="154"/>
      <c r="DY2377" s="154"/>
      <c r="DZ2377" s="154"/>
      <c r="EA2377" s="154"/>
      <c r="EB2377" s="154"/>
      <c r="EC2377" s="154"/>
      <c r="ED2377" s="154"/>
      <c r="EE2377" s="154"/>
      <c r="EF2377" s="154"/>
      <c r="EG2377" s="154"/>
      <c r="EH2377" s="154"/>
      <c r="EI2377" s="154"/>
      <c r="EJ2377" s="154"/>
      <c r="EK2377" s="154"/>
      <c r="EL2377" s="154"/>
      <c r="EM2377" s="154"/>
      <c r="EN2377" s="154"/>
      <c r="EO2377" s="154"/>
      <c r="EP2377" s="154"/>
      <c r="EQ2377" s="154"/>
      <c r="ER2377" s="154"/>
      <c r="ES2377" s="154"/>
      <c r="ET2377" s="154"/>
      <c r="EU2377" s="154"/>
      <c r="EV2377" s="154"/>
    </row>
    <row r="2378" spans="32:152" ht="12.75">
      <c r="AF2378" s="154"/>
      <c r="AG2378" s="154"/>
      <c r="AH2378" s="154"/>
      <c r="AI2378" s="154"/>
      <c r="AJ2378" s="154"/>
      <c r="AK2378" s="154"/>
      <c r="AL2378" s="154"/>
      <c r="AM2378" s="154"/>
      <c r="AN2378" s="154"/>
      <c r="AO2378" s="154"/>
      <c r="AP2378" s="154"/>
      <c r="AQ2378" s="154"/>
      <c r="AR2378" s="154"/>
      <c r="AS2378" s="154"/>
      <c r="AT2378" s="154"/>
      <c r="AU2378" s="154"/>
      <c r="AV2378" s="154"/>
      <c r="AW2378" s="154"/>
      <c r="AX2378" s="154"/>
      <c r="AY2378" s="154"/>
      <c r="AZ2378" s="154"/>
      <c r="BA2378" s="154"/>
      <c r="BB2378" s="154"/>
      <c r="BC2378" s="154"/>
      <c r="BD2378" s="154"/>
      <c r="BE2378" s="154"/>
      <c r="BF2378" s="154"/>
      <c r="BG2378" s="154"/>
      <c r="BH2378" s="154"/>
      <c r="BI2378" s="154"/>
      <c r="BJ2378" s="154"/>
      <c r="BK2378" s="154"/>
      <c r="BL2378" s="154"/>
      <c r="BM2378" s="154"/>
      <c r="BN2378" s="154"/>
      <c r="BO2378" s="154"/>
      <c r="BP2378" s="154"/>
      <c r="BQ2378" s="154"/>
      <c r="BR2378" s="154"/>
      <c r="BS2378" s="154"/>
      <c r="BT2378" s="154"/>
      <c r="BU2378" s="154"/>
      <c r="BV2378" s="154"/>
      <c r="BW2378" s="154"/>
      <c r="BX2378" s="154"/>
      <c r="BY2378" s="154"/>
      <c r="BZ2378" s="154"/>
      <c r="CA2378" s="154"/>
      <c r="CB2378" s="154"/>
      <c r="CC2378" s="154"/>
      <c r="CD2378" s="154"/>
      <c r="CE2378" s="154"/>
      <c r="CF2378" s="154"/>
      <c r="CG2378" s="154"/>
      <c r="CH2378" s="154"/>
      <c r="CI2378" s="154"/>
      <c r="CJ2378" s="154"/>
      <c r="CK2378" s="154"/>
      <c r="CL2378" s="154"/>
      <c r="CM2378" s="154"/>
      <c r="CN2378" s="154"/>
      <c r="CO2378" s="154"/>
      <c r="CP2378" s="154"/>
      <c r="CQ2378" s="154"/>
      <c r="CR2378" s="154"/>
      <c r="CS2378" s="154"/>
      <c r="CT2378" s="154"/>
      <c r="CU2378" s="154"/>
      <c r="CV2378" s="154"/>
      <c r="CW2378" s="154"/>
      <c r="CX2378" s="154"/>
      <c r="CY2378" s="154"/>
      <c r="CZ2378" s="154"/>
      <c r="DA2378" s="154"/>
      <c r="DB2378" s="154"/>
      <c r="DC2378" s="154"/>
      <c r="DD2378" s="154"/>
      <c r="DE2378" s="154"/>
      <c r="DF2378" s="154"/>
      <c r="DG2378" s="154"/>
      <c r="DH2378" s="154"/>
      <c r="DI2378" s="154"/>
      <c r="DJ2378" s="154"/>
      <c r="DK2378" s="154"/>
      <c r="DL2378" s="154"/>
      <c r="DM2378" s="154"/>
      <c r="DN2378" s="154"/>
      <c r="DO2378" s="154"/>
      <c r="DP2378" s="154"/>
      <c r="DQ2378" s="154"/>
      <c r="DR2378" s="154"/>
      <c r="DS2378" s="154"/>
      <c r="DT2378" s="154"/>
      <c r="DU2378" s="154"/>
      <c r="DV2378" s="154"/>
      <c r="DW2378" s="154"/>
      <c r="DX2378" s="154"/>
      <c r="DY2378" s="154"/>
      <c r="DZ2378" s="154"/>
      <c r="EA2378" s="154"/>
      <c r="EB2378" s="154"/>
      <c r="EC2378" s="154"/>
      <c r="ED2378" s="154"/>
      <c r="EE2378" s="154"/>
      <c r="EF2378" s="154"/>
      <c r="EG2378" s="154"/>
      <c r="EH2378" s="154"/>
      <c r="EI2378" s="154"/>
      <c r="EJ2378" s="154"/>
      <c r="EK2378" s="154"/>
      <c r="EL2378" s="154"/>
      <c r="EM2378" s="154"/>
      <c r="EN2378" s="154"/>
      <c r="EO2378" s="154"/>
      <c r="EP2378" s="154"/>
      <c r="EQ2378" s="154"/>
      <c r="ER2378" s="154"/>
      <c r="ES2378" s="154"/>
      <c r="ET2378" s="154"/>
      <c r="EU2378" s="154"/>
      <c r="EV2378" s="154"/>
    </row>
    <row r="2379" spans="32:152" ht="12.75">
      <c r="AF2379" s="154"/>
      <c r="AG2379" s="154"/>
      <c r="AH2379" s="154"/>
      <c r="AI2379" s="154"/>
      <c r="AJ2379" s="154"/>
      <c r="AK2379" s="154"/>
      <c r="AL2379" s="154"/>
      <c r="AM2379" s="154"/>
      <c r="AN2379" s="154"/>
      <c r="AO2379" s="154"/>
      <c r="AP2379" s="154"/>
      <c r="AQ2379" s="154"/>
      <c r="AR2379" s="154"/>
      <c r="AS2379" s="154"/>
      <c r="AT2379" s="154"/>
      <c r="AU2379" s="154"/>
      <c r="AV2379" s="154"/>
      <c r="AW2379" s="154"/>
      <c r="AX2379" s="154"/>
      <c r="AY2379" s="154"/>
      <c r="AZ2379" s="154"/>
      <c r="BA2379" s="154"/>
      <c r="BB2379" s="154"/>
      <c r="BC2379" s="154"/>
      <c r="BD2379" s="154"/>
      <c r="BE2379" s="154"/>
      <c r="BF2379" s="154"/>
      <c r="BG2379" s="154"/>
      <c r="BH2379" s="154"/>
      <c r="BI2379" s="154"/>
      <c r="BJ2379" s="154"/>
      <c r="BK2379" s="154"/>
      <c r="BL2379" s="154"/>
      <c r="BM2379" s="154"/>
      <c r="BN2379" s="154"/>
      <c r="BO2379" s="154"/>
      <c r="BP2379" s="154"/>
      <c r="BQ2379" s="154"/>
      <c r="BR2379" s="154"/>
      <c r="BS2379" s="154"/>
      <c r="BT2379" s="154"/>
      <c r="BU2379" s="154"/>
      <c r="BV2379" s="154"/>
      <c r="BW2379" s="154"/>
      <c r="BX2379" s="154"/>
      <c r="BY2379" s="154"/>
      <c r="BZ2379" s="154"/>
      <c r="CA2379" s="154"/>
      <c r="CB2379" s="154"/>
      <c r="CC2379" s="154"/>
      <c r="CD2379" s="154"/>
      <c r="CE2379" s="154"/>
      <c r="CF2379" s="154"/>
      <c r="CG2379" s="154"/>
      <c r="CH2379" s="154"/>
      <c r="CI2379" s="154"/>
      <c r="CJ2379" s="154"/>
      <c r="CK2379" s="154"/>
      <c r="CL2379" s="154"/>
      <c r="CM2379" s="154"/>
      <c r="CN2379" s="154"/>
      <c r="CO2379" s="154"/>
      <c r="CP2379" s="154"/>
      <c r="CQ2379" s="154"/>
      <c r="CR2379" s="154"/>
      <c r="CS2379" s="154"/>
      <c r="CT2379" s="154"/>
      <c r="CU2379" s="154"/>
      <c r="CV2379" s="154"/>
      <c r="CW2379" s="154"/>
      <c r="CX2379" s="154"/>
      <c r="CY2379" s="154"/>
      <c r="CZ2379" s="154"/>
      <c r="DA2379" s="154"/>
      <c r="DB2379" s="154"/>
      <c r="DC2379" s="154"/>
      <c r="DD2379" s="154"/>
      <c r="DE2379" s="154"/>
      <c r="DF2379" s="154"/>
      <c r="DG2379" s="154"/>
      <c r="DH2379" s="154"/>
      <c r="DI2379" s="154"/>
      <c r="DJ2379" s="154"/>
      <c r="DK2379" s="154"/>
      <c r="DL2379" s="154"/>
      <c r="DM2379" s="154"/>
      <c r="DN2379" s="154"/>
      <c r="DO2379" s="154"/>
      <c r="DP2379" s="154"/>
      <c r="DQ2379" s="154"/>
      <c r="DR2379" s="154"/>
      <c r="DS2379" s="154"/>
      <c r="DT2379" s="154"/>
      <c r="DU2379" s="154"/>
      <c r="DV2379" s="154"/>
      <c r="DW2379" s="154"/>
      <c r="DX2379" s="154"/>
      <c r="DY2379" s="154"/>
      <c r="DZ2379" s="154"/>
      <c r="EA2379" s="154"/>
      <c r="EB2379" s="154"/>
      <c r="EC2379" s="154"/>
      <c r="ED2379" s="154"/>
      <c r="EE2379" s="154"/>
      <c r="EF2379" s="154"/>
      <c r="EG2379" s="154"/>
      <c r="EH2379" s="154"/>
      <c r="EI2379" s="154"/>
      <c r="EJ2379" s="154"/>
      <c r="EK2379" s="154"/>
      <c r="EL2379" s="154"/>
      <c r="EM2379" s="154"/>
      <c r="EN2379" s="154"/>
      <c r="EO2379" s="154"/>
      <c r="EP2379" s="154"/>
      <c r="EQ2379" s="154"/>
      <c r="ER2379" s="154"/>
      <c r="ES2379" s="154"/>
      <c r="ET2379" s="154"/>
      <c r="EU2379" s="154"/>
      <c r="EV2379" s="154"/>
    </row>
    <row r="2380" spans="32:152" ht="12.75">
      <c r="AF2380" s="154"/>
      <c r="AG2380" s="154"/>
      <c r="AH2380" s="154"/>
      <c r="AI2380" s="154"/>
      <c r="AJ2380" s="154"/>
      <c r="AK2380" s="154"/>
      <c r="AL2380" s="154"/>
      <c r="AM2380" s="154"/>
      <c r="AN2380" s="154"/>
      <c r="AO2380" s="154"/>
      <c r="AP2380" s="154"/>
      <c r="AQ2380" s="154"/>
      <c r="AR2380" s="154"/>
      <c r="AS2380" s="154"/>
      <c r="AT2380" s="154"/>
      <c r="AU2380" s="154"/>
      <c r="AV2380" s="154"/>
      <c r="AW2380" s="154"/>
      <c r="AX2380" s="154"/>
      <c r="AY2380" s="154"/>
      <c r="AZ2380" s="154"/>
      <c r="BA2380" s="154"/>
      <c r="BB2380" s="154"/>
      <c r="BC2380" s="154"/>
      <c r="BD2380" s="154"/>
      <c r="BE2380" s="154"/>
      <c r="BF2380" s="154"/>
      <c r="BG2380" s="154"/>
      <c r="BH2380" s="154"/>
      <c r="BI2380" s="154"/>
      <c r="BJ2380" s="154"/>
      <c r="BK2380" s="154"/>
      <c r="BL2380" s="154"/>
      <c r="BM2380" s="154"/>
      <c r="BN2380" s="154"/>
      <c r="BO2380" s="154"/>
      <c r="BP2380" s="154"/>
      <c r="BQ2380" s="154"/>
      <c r="BR2380" s="154"/>
      <c r="BS2380" s="154"/>
      <c r="BT2380" s="154"/>
      <c r="BU2380" s="154"/>
      <c r="BV2380" s="154"/>
      <c r="BW2380" s="154"/>
      <c r="BX2380" s="154"/>
      <c r="BY2380" s="154"/>
      <c r="BZ2380" s="154"/>
      <c r="CA2380" s="154"/>
      <c r="CB2380" s="154"/>
      <c r="CC2380" s="154"/>
      <c r="CD2380" s="154"/>
      <c r="CE2380" s="154"/>
      <c r="CF2380" s="154"/>
      <c r="CG2380" s="154"/>
      <c r="CH2380" s="154"/>
      <c r="CI2380" s="154"/>
      <c r="CJ2380" s="154"/>
      <c r="CK2380" s="154"/>
      <c r="CL2380" s="154"/>
      <c r="CM2380" s="154"/>
      <c r="CN2380" s="154"/>
      <c r="CO2380" s="154"/>
      <c r="CP2380" s="154"/>
      <c r="CQ2380" s="154"/>
      <c r="CR2380" s="154"/>
      <c r="CS2380" s="154"/>
      <c r="CT2380" s="154"/>
      <c r="CU2380" s="154"/>
      <c r="CV2380" s="154"/>
      <c r="CW2380" s="154"/>
      <c r="CX2380" s="154"/>
      <c r="CY2380" s="154"/>
      <c r="CZ2380" s="154"/>
      <c r="DA2380" s="154"/>
      <c r="DB2380" s="154"/>
      <c r="DC2380" s="154"/>
      <c r="DD2380" s="154"/>
      <c r="DE2380" s="154"/>
      <c r="DF2380" s="154"/>
      <c r="DG2380" s="154"/>
      <c r="DH2380" s="154"/>
      <c r="DI2380" s="154"/>
      <c r="DJ2380" s="154"/>
      <c r="DK2380" s="154"/>
      <c r="DL2380" s="154"/>
      <c r="DM2380" s="154"/>
      <c r="DN2380" s="154"/>
      <c r="DO2380" s="154"/>
      <c r="DP2380" s="154"/>
      <c r="DQ2380" s="154"/>
      <c r="DR2380" s="154"/>
      <c r="DS2380" s="154"/>
      <c r="DT2380" s="154"/>
      <c r="DU2380" s="154"/>
      <c r="DV2380" s="154"/>
      <c r="DW2380" s="154"/>
      <c r="DX2380" s="154"/>
      <c r="DY2380" s="154"/>
      <c r="DZ2380" s="154"/>
      <c r="EA2380" s="154"/>
      <c r="EB2380" s="154"/>
      <c r="EC2380" s="154"/>
      <c r="ED2380" s="154"/>
      <c r="EE2380" s="154"/>
      <c r="EF2380" s="154"/>
      <c r="EG2380" s="154"/>
      <c r="EH2380" s="154"/>
      <c r="EI2380" s="154"/>
      <c r="EJ2380" s="154"/>
      <c r="EK2380" s="154"/>
      <c r="EL2380" s="154"/>
      <c r="EM2380" s="154"/>
      <c r="EN2380" s="154"/>
      <c r="EO2380" s="154"/>
      <c r="EP2380" s="154"/>
      <c r="EQ2380" s="154"/>
      <c r="ER2380" s="154"/>
      <c r="ES2380" s="154"/>
      <c r="ET2380" s="154"/>
      <c r="EU2380" s="154"/>
      <c r="EV2380" s="154"/>
    </row>
    <row r="2381" spans="32:152" ht="12.75">
      <c r="AF2381" s="154"/>
      <c r="AG2381" s="154"/>
      <c r="AH2381" s="154"/>
      <c r="AI2381" s="154"/>
      <c r="AJ2381" s="154"/>
      <c r="AK2381" s="154"/>
      <c r="AL2381" s="154"/>
      <c r="AM2381" s="154"/>
      <c r="AN2381" s="154"/>
      <c r="AO2381" s="154"/>
      <c r="AP2381" s="154"/>
      <c r="AQ2381" s="154"/>
      <c r="AR2381" s="154"/>
      <c r="AS2381" s="154"/>
      <c r="AT2381" s="154"/>
      <c r="AU2381" s="154"/>
      <c r="AV2381" s="154"/>
      <c r="AW2381" s="154"/>
      <c r="AX2381" s="154"/>
      <c r="AY2381" s="154"/>
      <c r="AZ2381" s="154"/>
      <c r="BA2381" s="154"/>
      <c r="BB2381" s="154"/>
      <c r="BC2381" s="154"/>
      <c r="BD2381" s="154"/>
      <c r="BE2381" s="154"/>
      <c r="BF2381" s="154"/>
      <c r="BG2381" s="154"/>
      <c r="BH2381" s="154"/>
      <c r="BI2381" s="154"/>
      <c r="BJ2381" s="154"/>
      <c r="BK2381" s="154"/>
      <c r="BL2381" s="154"/>
      <c r="BM2381" s="154"/>
      <c r="BN2381" s="154"/>
      <c r="BO2381" s="154"/>
      <c r="BP2381" s="154"/>
      <c r="BQ2381" s="154"/>
      <c r="BR2381" s="154"/>
      <c r="BS2381" s="154"/>
      <c r="BT2381" s="154"/>
      <c r="BU2381" s="154"/>
      <c r="BV2381" s="154"/>
      <c r="BW2381" s="154"/>
      <c r="BX2381" s="154"/>
      <c r="BY2381" s="154"/>
      <c r="BZ2381" s="154"/>
      <c r="CA2381" s="154"/>
      <c r="CB2381" s="154"/>
      <c r="CC2381" s="154"/>
      <c r="CD2381" s="154"/>
      <c r="CE2381" s="154"/>
      <c r="CF2381" s="154"/>
      <c r="CG2381" s="154"/>
      <c r="CH2381" s="154"/>
      <c r="CI2381" s="154"/>
      <c r="CJ2381" s="154"/>
      <c r="CK2381" s="154"/>
      <c r="CL2381" s="154"/>
      <c r="CM2381" s="154"/>
      <c r="CN2381" s="154"/>
      <c r="CO2381" s="154"/>
      <c r="CP2381" s="154"/>
      <c r="CQ2381" s="154"/>
      <c r="CR2381" s="154"/>
      <c r="CS2381" s="154"/>
      <c r="CT2381" s="154"/>
      <c r="CU2381" s="154"/>
      <c r="CV2381" s="154"/>
      <c r="CW2381" s="154"/>
      <c r="CX2381" s="154"/>
      <c r="CY2381" s="154"/>
      <c r="CZ2381" s="154"/>
      <c r="DA2381" s="154"/>
      <c r="DB2381" s="154"/>
      <c r="DC2381" s="154"/>
      <c r="DD2381" s="154"/>
      <c r="DE2381" s="154"/>
      <c r="DF2381" s="154"/>
      <c r="DG2381" s="154"/>
      <c r="DH2381" s="154"/>
      <c r="DI2381" s="154"/>
      <c r="DJ2381" s="154"/>
      <c r="DK2381" s="154"/>
      <c r="DL2381" s="154"/>
      <c r="DM2381" s="154"/>
      <c r="DN2381" s="154"/>
      <c r="DO2381" s="154"/>
      <c r="DP2381" s="154"/>
      <c r="DQ2381" s="154"/>
      <c r="DR2381" s="154"/>
      <c r="DS2381" s="154"/>
      <c r="DT2381" s="154"/>
      <c r="DU2381" s="154"/>
      <c r="DV2381" s="154"/>
      <c r="DW2381" s="154"/>
      <c r="DX2381" s="154"/>
      <c r="DY2381" s="154"/>
      <c r="DZ2381" s="154"/>
      <c r="EA2381" s="154"/>
      <c r="EB2381" s="154"/>
      <c r="EC2381" s="154"/>
      <c r="ED2381" s="154"/>
      <c r="EE2381" s="154"/>
      <c r="EF2381" s="154"/>
      <c r="EG2381" s="154"/>
      <c r="EH2381" s="154"/>
      <c r="EI2381" s="154"/>
      <c r="EJ2381" s="154"/>
      <c r="EK2381" s="154"/>
      <c r="EL2381" s="154"/>
      <c r="EM2381" s="154"/>
      <c r="EN2381" s="154"/>
      <c r="EO2381" s="154"/>
      <c r="EP2381" s="154"/>
      <c r="EQ2381" s="154"/>
      <c r="ER2381" s="154"/>
      <c r="ES2381" s="154"/>
      <c r="ET2381" s="154"/>
      <c r="EU2381" s="154"/>
      <c r="EV2381" s="154"/>
    </row>
    <row r="2382" spans="32:152" ht="12.75">
      <c r="AF2382" s="154"/>
      <c r="AG2382" s="154"/>
      <c r="AH2382" s="154"/>
      <c r="AI2382" s="154"/>
      <c r="AJ2382" s="154"/>
      <c r="AK2382" s="154"/>
      <c r="AL2382" s="154"/>
      <c r="AM2382" s="154"/>
      <c r="AN2382" s="154"/>
      <c r="AO2382" s="154"/>
      <c r="AP2382" s="154"/>
      <c r="AQ2382" s="154"/>
      <c r="AR2382" s="154"/>
      <c r="AS2382" s="154"/>
      <c r="AT2382" s="154"/>
      <c r="AU2382" s="154"/>
      <c r="AV2382" s="154"/>
      <c r="AW2382" s="154"/>
      <c r="AX2382" s="154"/>
      <c r="AY2382" s="154"/>
      <c r="AZ2382" s="154"/>
      <c r="BA2382" s="154"/>
      <c r="BB2382" s="154"/>
      <c r="BC2382" s="154"/>
      <c r="BD2382" s="154"/>
      <c r="BE2382" s="154"/>
      <c r="BF2382" s="154"/>
      <c r="BG2382" s="154"/>
      <c r="BH2382" s="154"/>
      <c r="BI2382" s="154"/>
      <c r="BJ2382" s="154"/>
      <c r="BK2382" s="154"/>
      <c r="BL2382" s="154"/>
      <c r="BM2382" s="154"/>
      <c r="BN2382" s="154"/>
      <c r="BO2382" s="154"/>
      <c r="BP2382" s="154"/>
      <c r="BQ2382" s="154"/>
      <c r="BR2382" s="154"/>
      <c r="BS2382" s="154"/>
      <c r="BT2382" s="154"/>
      <c r="BU2382" s="154"/>
      <c r="BV2382" s="154"/>
      <c r="BW2382" s="154"/>
      <c r="BX2382" s="154"/>
      <c r="BY2382" s="154"/>
      <c r="BZ2382" s="154"/>
      <c r="CA2382" s="154"/>
      <c r="CB2382" s="154"/>
      <c r="CC2382" s="154"/>
      <c r="CD2382" s="154"/>
      <c r="CE2382" s="154"/>
      <c r="CF2382" s="154"/>
      <c r="CG2382" s="154"/>
      <c r="CH2382" s="154"/>
      <c r="CI2382" s="154"/>
      <c r="CJ2382" s="154"/>
      <c r="CK2382" s="154"/>
      <c r="CL2382" s="154"/>
      <c r="CM2382" s="154"/>
      <c r="CN2382" s="154"/>
      <c r="CO2382" s="154"/>
      <c r="CP2382" s="154"/>
      <c r="CQ2382" s="154"/>
      <c r="CR2382" s="154"/>
      <c r="CS2382" s="154"/>
      <c r="CT2382" s="154"/>
      <c r="CU2382" s="154"/>
      <c r="CV2382" s="154"/>
      <c r="CW2382" s="154"/>
      <c r="CX2382" s="154"/>
      <c r="CY2382" s="154"/>
      <c r="CZ2382" s="154"/>
      <c r="DA2382" s="154"/>
      <c r="DB2382" s="154"/>
      <c r="DC2382" s="154"/>
      <c r="DD2382" s="154"/>
      <c r="DE2382" s="154"/>
      <c r="DF2382" s="154"/>
      <c r="DG2382" s="154"/>
      <c r="DH2382" s="154"/>
      <c r="DI2382" s="154"/>
      <c r="DJ2382" s="154"/>
      <c r="DK2382" s="154"/>
      <c r="DL2382" s="154"/>
      <c r="DM2382" s="154"/>
      <c r="DN2382" s="154"/>
      <c r="DO2382" s="154"/>
      <c r="DP2382" s="154"/>
      <c r="DQ2382" s="154"/>
      <c r="DR2382" s="154"/>
      <c r="DS2382" s="154"/>
      <c r="DT2382" s="154"/>
      <c r="DU2382" s="154"/>
      <c r="DV2382" s="154"/>
      <c r="DW2382" s="154"/>
      <c r="DX2382" s="154"/>
      <c r="DY2382" s="154"/>
      <c r="DZ2382" s="154"/>
      <c r="EA2382" s="154"/>
      <c r="EB2382" s="154"/>
      <c r="EC2382" s="154"/>
      <c r="ED2382" s="154"/>
      <c r="EE2382" s="154"/>
      <c r="EF2382" s="154"/>
      <c r="EG2382" s="154"/>
      <c r="EH2382" s="154"/>
      <c r="EI2382" s="154"/>
      <c r="EJ2382" s="154"/>
      <c r="EK2382" s="154"/>
      <c r="EL2382" s="154"/>
      <c r="EM2382" s="154"/>
      <c r="EN2382" s="154"/>
      <c r="EO2382" s="154"/>
      <c r="EP2382" s="154"/>
      <c r="EQ2382" s="154"/>
      <c r="ER2382" s="154"/>
      <c r="ES2382" s="154"/>
      <c r="ET2382" s="154"/>
      <c r="EU2382" s="154"/>
      <c r="EV2382" s="154"/>
    </row>
    <row r="2383" spans="32:152" ht="12.75">
      <c r="AF2383" s="154"/>
      <c r="AG2383" s="154"/>
      <c r="AH2383" s="154"/>
      <c r="AI2383" s="154"/>
      <c r="AJ2383" s="154"/>
      <c r="AK2383" s="154"/>
      <c r="AL2383" s="154"/>
      <c r="AM2383" s="154"/>
      <c r="AN2383" s="154"/>
      <c r="AO2383" s="154"/>
      <c r="AP2383" s="154"/>
      <c r="AQ2383" s="154"/>
      <c r="AR2383" s="154"/>
      <c r="AS2383" s="154"/>
      <c r="AT2383" s="154"/>
      <c r="AU2383" s="154"/>
      <c r="AV2383" s="154"/>
      <c r="AW2383" s="154"/>
      <c r="AX2383" s="154"/>
      <c r="AY2383" s="154"/>
      <c r="AZ2383" s="154"/>
      <c r="BA2383" s="154"/>
      <c r="BB2383" s="154"/>
      <c r="BC2383" s="154"/>
      <c r="BD2383" s="154"/>
      <c r="BE2383" s="154"/>
      <c r="BF2383" s="154"/>
      <c r="BG2383" s="154"/>
      <c r="BH2383" s="154"/>
      <c r="BI2383" s="154"/>
      <c r="BJ2383" s="154"/>
      <c r="BK2383" s="154"/>
      <c r="BL2383" s="154"/>
      <c r="BM2383" s="154"/>
      <c r="BN2383" s="154"/>
      <c r="BO2383" s="154"/>
      <c r="BP2383" s="154"/>
      <c r="BQ2383" s="154"/>
      <c r="BR2383" s="154"/>
      <c r="BS2383" s="154"/>
      <c r="BT2383" s="154"/>
      <c r="BU2383" s="154"/>
      <c r="BV2383" s="154"/>
      <c r="BW2383" s="154"/>
      <c r="BX2383" s="154"/>
      <c r="BY2383" s="154"/>
      <c r="BZ2383" s="154"/>
      <c r="CA2383" s="154"/>
      <c r="CB2383" s="154"/>
      <c r="CC2383" s="154"/>
      <c r="CD2383" s="154"/>
      <c r="CE2383" s="154"/>
      <c r="CF2383" s="154"/>
      <c r="CG2383" s="154"/>
      <c r="CH2383" s="154"/>
      <c r="CI2383" s="154"/>
      <c r="CJ2383" s="154"/>
      <c r="CK2383" s="154"/>
      <c r="CL2383" s="154"/>
      <c r="CM2383" s="154"/>
      <c r="CN2383" s="154"/>
      <c r="CO2383" s="154"/>
      <c r="CP2383" s="154"/>
      <c r="CQ2383" s="154"/>
      <c r="CR2383" s="154"/>
      <c r="CS2383" s="154"/>
      <c r="CT2383" s="154"/>
      <c r="CU2383" s="154"/>
      <c r="CV2383" s="154"/>
      <c r="CW2383" s="154"/>
      <c r="CX2383" s="154"/>
      <c r="CY2383" s="154"/>
      <c r="CZ2383" s="154"/>
      <c r="DA2383" s="154"/>
      <c r="DB2383" s="154"/>
      <c r="DC2383" s="154"/>
      <c r="DD2383" s="154"/>
      <c r="DE2383" s="154"/>
      <c r="DF2383" s="154"/>
      <c r="DG2383" s="154"/>
      <c r="DH2383" s="154"/>
      <c r="DI2383" s="154"/>
      <c r="DJ2383" s="154"/>
      <c r="DK2383" s="154"/>
      <c r="DL2383" s="154"/>
      <c r="DM2383" s="154"/>
      <c r="DN2383" s="154"/>
      <c r="DO2383" s="154"/>
      <c r="DP2383" s="154"/>
      <c r="DQ2383" s="154"/>
      <c r="DR2383" s="154"/>
      <c r="DS2383" s="154"/>
      <c r="DT2383" s="154"/>
      <c r="DU2383" s="154"/>
      <c r="DV2383" s="154"/>
      <c r="DW2383" s="154"/>
      <c r="DX2383" s="154"/>
      <c r="DY2383" s="154"/>
      <c r="DZ2383" s="154"/>
      <c r="EA2383" s="154"/>
      <c r="EB2383" s="154"/>
      <c r="EC2383" s="154"/>
      <c r="ED2383" s="154"/>
      <c r="EE2383" s="154"/>
      <c r="EF2383" s="154"/>
      <c r="EG2383" s="154"/>
      <c r="EH2383" s="154"/>
      <c r="EI2383" s="154"/>
      <c r="EJ2383" s="154"/>
      <c r="EK2383" s="154"/>
      <c r="EL2383" s="154"/>
      <c r="EM2383" s="154"/>
      <c r="EN2383" s="154"/>
      <c r="EO2383" s="154"/>
      <c r="EP2383" s="154"/>
      <c r="EQ2383" s="154"/>
      <c r="ER2383" s="154"/>
      <c r="ES2383" s="154"/>
      <c r="ET2383" s="154"/>
      <c r="EU2383" s="154"/>
      <c r="EV2383" s="154"/>
    </row>
    <row r="2384" spans="32:152" ht="12.75">
      <c r="AF2384" s="154"/>
      <c r="AG2384" s="154"/>
      <c r="AH2384" s="154"/>
      <c r="AI2384" s="154"/>
      <c r="AJ2384" s="154"/>
      <c r="AK2384" s="154"/>
      <c r="AL2384" s="154"/>
      <c r="AM2384" s="154"/>
      <c r="AN2384" s="154"/>
      <c r="AO2384" s="154"/>
      <c r="AP2384" s="154"/>
      <c r="AQ2384" s="154"/>
      <c r="AR2384" s="154"/>
      <c r="AS2384" s="154"/>
      <c r="AT2384" s="154"/>
      <c r="AU2384" s="154"/>
      <c r="AV2384" s="154"/>
      <c r="AW2384" s="154"/>
      <c r="AX2384" s="154"/>
      <c r="AY2384" s="154"/>
      <c r="AZ2384" s="154"/>
      <c r="BA2384" s="154"/>
      <c r="BB2384" s="154"/>
      <c r="BC2384" s="154"/>
      <c r="BD2384" s="154"/>
      <c r="BE2384" s="154"/>
      <c r="BF2384" s="154"/>
      <c r="BG2384" s="154"/>
      <c r="BH2384" s="154"/>
      <c r="BI2384" s="154"/>
      <c r="BJ2384" s="154"/>
      <c r="BK2384" s="154"/>
      <c r="BL2384" s="154"/>
      <c r="BM2384" s="154"/>
      <c r="BN2384" s="154"/>
      <c r="BO2384" s="154"/>
      <c r="BP2384" s="154"/>
      <c r="BQ2384" s="154"/>
      <c r="BR2384" s="154"/>
      <c r="BS2384" s="154"/>
      <c r="BT2384" s="154"/>
      <c r="BU2384" s="154"/>
      <c r="BV2384" s="154"/>
      <c r="BW2384" s="154"/>
      <c r="BX2384" s="154"/>
      <c r="BY2384" s="154"/>
      <c r="BZ2384" s="154"/>
      <c r="CA2384" s="154"/>
      <c r="CB2384" s="154"/>
      <c r="CC2384" s="154"/>
      <c r="CD2384" s="154"/>
      <c r="CE2384" s="154"/>
      <c r="CF2384" s="154"/>
      <c r="CG2384" s="154"/>
      <c r="CH2384" s="154"/>
      <c r="CI2384" s="154"/>
      <c r="CJ2384" s="154"/>
      <c r="CK2384" s="154"/>
      <c r="CL2384" s="154"/>
      <c r="CM2384" s="154"/>
      <c r="CN2384" s="154"/>
      <c r="CO2384" s="154"/>
      <c r="CP2384" s="154"/>
      <c r="CQ2384" s="154"/>
      <c r="CR2384" s="154"/>
      <c r="CS2384" s="154"/>
      <c r="CT2384" s="154"/>
      <c r="CU2384" s="154"/>
      <c r="CV2384" s="154"/>
      <c r="CW2384" s="154"/>
      <c r="CX2384" s="154"/>
      <c r="CY2384" s="154"/>
      <c r="CZ2384" s="154"/>
      <c r="DA2384" s="154"/>
      <c r="DB2384" s="154"/>
      <c r="DC2384" s="154"/>
      <c r="DD2384" s="154"/>
      <c r="DE2384" s="154"/>
      <c r="DF2384" s="154"/>
      <c r="DG2384" s="154"/>
      <c r="DH2384" s="154"/>
      <c r="DI2384" s="154"/>
      <c r="DJ2384" s="154"/>
      <c r="DK2384" s="154"/>
      <c r="DL2384" s="154"/>
      <c r="DM2384" s="154"/>
      <c r="DN2384" s="154"/>
      <c r="DO2384" s="154"/>
      <c r="DP2384" s="154"/>
      <c r="DQ2384" s="154"/>
      <c r="DR2384" s="154"/>
      <c r="DS2384" s="154"/>
      <c r="DT2384" s="154"/>
      <c r="DU2384" s="154"/>
      <c r="DV2384" s="154"/>
      <c r="DW2384" s="154"/>
      <c r="DX2384" s="154"/>
      <c r="DY2384" s="154"/>
      <c r="DZ2384" s="154"/>
      <c r="EA2384" s="154"/>
      <c r="EB2384" s="154"/>
      <c r="EC2384" s="154"/>
      <c r="ED2384" s="154"/>
      <c r="EE2384" s="154"/>
      <c r="EF2384" s="154"/>
      <c r="EG2384" s="154"/>
      <c r="EH2384" s="154"/>
      <c r="EI2384" s="154"/>
      <c r="EJ2384" s="154"/>
      <c r="EK2384" s="154"/>
      <c r="EL2384" s="154"/>
      <c r="EM2384" s="154"/>
      <c r="EN2384" s="154"/>
      <c r="EO2384" s="154"/>
      <c r="EP2384" s="154"/>
      <c r="EQ2384" s="154"/>
      <c r="ER2384" s="154"/>
      <c r="ES2384" s="154"/>
      <c r="ET2384" s="154"/>
      <c r="EU2384" s="154"/>
      <c r="EV2384" s="154"/>
    </row>
    <row r="2385" spans="32:152" ht="12.75">
      <c r="AF2385" s="154"/>
      <c r="AG2385" s="154"/>
      <c r="AH2385" s="154"/>
      <c r="AI2385" s="154"/>
      <c r="AJ2385" s="154"/>
      <c r="AK2385" s="154"/>
      <c r="AL2385" s="154"/>
      <c r="AM2385" s="154"/>
      <c r="AN2385" s="154"/>
      <c r="AO2385" s="154"/>
      <c r="AP2385" s="154"/>
      <c r="AQ2385" s="154"/>
      <c r="AR2385" s="154"/>
      <c r="AS2385" s="154"/>
      <c r="AT2385" s="154"/>
      <c r="AU2385" s="154"/>
      <c r="AV2385" s="154"/>
      <c r="AW2385" s="154"/>
      <c r="AX2385" s="154"/>
      <c r="AY2385" s="154"/>
      <c r="AZ2385" s="154"/>
      <c r="BA2385" s="154"/>
      <c r="BB2385" s="154"/>
      <c r="BC2385" s="154"/>
      <c r="BD2385" s="154"/>
      <c r="BE2385" s="154"/>
      <c r="BF2385" s="154"/>
      <c r="BG2385" s="154"/>
      <c r="BH2385" s="154"/>
      <c r="BI2385" s="154"/>
      <c r="BJ2385" s="154"/>
      <c r="BK2385" s="154"/>
      <c r="BL2385" s="154"/>
      <c r="BM2385" s="154"/>
      <c r="BN2385" s="154"/>
      <c r="BO2385" s="154"/>
      <c r="BP2385" s="154"/>
      <c r="BQ2385" s="154"/>
      <c r="BR2385" s="154"/>
      <c r="BS2385" s="154"/>
      <c r="BT2385" s="154"/>
      <c r="BU2385" s="154"/>
      <c r="BV2385" s="154"/>
      <c r="BW2385" s="154"/>
      <c r="BX2385" s="154"/>
      <c r="BY2385" s="154"/>
      <c r="BZ2385" s="154"/>
      <c r="CA2385" s="154"/>
      <c r="CB2385" s="154"/>
      <c r="CC2385" s="154"/>
      <c r="CD2385" s="154"/>
      <c r="CE2385" s="154"/>
      <c r="CF2385" s="154"/>
      <c r="CG2385" s="154"/>
      <c r="CH2385" s="154"/>
      <c r="CI2385" s="154"/>
      <c r="CJ2385" s="154"/>
      <c r="CK2385" s="154"/>
      <c r="CL2385" s="154"/>
      <c r="CM2385" s="154"/>
      <c r="CN2385" s="154"/>
      <c r="CO2385" s="154"/>
      <c r="CP2385" s="154"/>
      <c r="CQ2385" s="154"/>
      <c r="CR2385" s="154"/>
      <c r="CS2385" s="154"/>
      <c r="CT2385" s="154"/>
      <c r="CU2385" s="154"/>
      <c r="CV2385" s="154"/>
      <c r="CW2385" s="154"/>
      <c r="CX2385" s="154"/>
      <c r="CY2385" s="154"/>
      <c r="CZ2385" s="154"/>
      <c r="DA2385" s="154"/>
      <c r="DB2385" s="154"/>
      <c r="DC2385" s="154"/>
      <c r="DD2385" s="154"/>
      <c r="DE2385" s="154"/>
      <c r="DF2385" s="154"/>
      <c r="DG2385" s="154"/>
      <c r="DH2385" s="154"/>
      <c r="DI2385" s="154"/>
      <c r="DJ2385" s="154"/>
      <c r="DK2385" s="154"/>
      <c r="DL2385" s="154"/>
      <c r="DM2385" s="154"/>
      <c r="DN2385" s="154"/>
      <c r="DO2385" s="154"/>
      <c r="DP2385" s="154"/>
      <c r="DQ2385" s="154"/>
      <c r="DR2385" s="154"/>
      <c r="DS2385" s="154"/>
      <c r="DT2385" s="154"/>
      <c r="DU2385" s="154"/>
      <c r="DV2385" s="154"/>
      <c r="DW2385" s="154"/>
      <c r="DX2385" s="154"/>
      <c r="DY2385" s="154"/>
      <c r="DZ2385" s="154"/>
      <c r="EA2385" s="154"/>
      <c r="EB2385" s="154"/>
      <c r="EC2385" s="154"/>
      <c r="ED2385" s="154"/>
      <c r="EE2385" s="154"/>
      <c r="EF2385" s="154"/>
      <c r="EG2385" s="154"/>
      <c r="EH2385" s="154"/>
      <c r="EI2385" s="154"/>
      <c r="EJ2385" s="154"/>
      <c r="EK2385" s="154"/>
      <c r="EL2385" s="154"/>
      <c r="EM2385" s="154"/>
      <c r="EN2385" s="154"/>
      <c r="EO2385" s="154"/>
      <c r="EP2385" s="154"/>
      <c r="EQ2385" s="154"/>
      <c r="ER2385" s="154"/>
      <c r="ES2385" s="154"/>
      <c r="ET2385" s="154"/>
      <c r="EU2385" s="154"/>
      <c r="EV2385" s="154"/>
    </row>
    <row r="2386" spans="32:152" ht="12.75">
      <c r="AF2386" s="154"/>
      <c r="AG2386" s="154"/>
      <c r="AH2386" s="154"/>
      <c r="AI2386" s="154"/>
      <c r="AJ2386" s="154"/>
      <c r="AK2386" s="154"/>
      <c r="AL2386" s="154"/>
      <c r="AM2386" s="154"/>
      <c r="AN2386" s="154"/>
      <c r="AO2386" s="154"/>
      <c r="AP2386" s="154"/>
      <c r="AQ2386" s="154"/>
      <c r="AR2386" s="154"/>
      <c r="AS2386" s="154"/>
      <c r="AT2386" s="154"/>
      <c r="AU2386" s="154"/>
      <c r="AV2386" s="154"/>
      <c r="AW2386" s="154"/>
      <c r="AX2386" s="154"/>
      <c r="AY2386" s="154"/>
      <c r="AZ2386" s="154"/>
      <c r="BA2386" s="154"/>
      <c r="BB2386" s="154"/>
      <c r="BC2386" s="154"/>
      <c r="BD2386" s="154"/>
      <c r="BE2386" s="154"/>
      <c r="BF2386" s="154"/>
      <c r="BG2386" s="154"/>
      <c r="BH2386" s="154"/>
      <c r="BI2386" s="154"/>
      <c r="BJ2386" s="154"/>
      <c r="BK2386" s="154"/>
      <c r="BL2386" s="154"/>
      <c r="BM2386" s="154"/>
      <c r="BN2386" s="154"/>
      <c r="BO2386" s="154"/>
      <c r="BP2386" s="154"/>
      <c r="BQ2386" s="154"/>
      <c r="BR2386" s="154"/>
      <c r="BS2386" s="154"/>
      <c r="BT2386" s="154"/>
      <c r="BU2386" s="154"/>
      <c r="BV2386" s="154"/>
      <c r="BW2386" s="154"/>
      <c r="BX2386" s="154"/>
      <c r="BY2386" s="154"/>
      <c r="BZ2386" s="154"/>
      <c r="CA2386" s="154"/>
      <c r="CB2386" s="154"/>
      <c r="CC2386" s="154"/>
      <c r="CD2386" s="154"/>
      <c r="CE2386" s="154"/>
      <c r="CF2386" s="154"/>
      <c r="CG2386" s="154"/>
      <c r="CH2386" s="154"/>
      <c r="CI2386" s="154"/>
      <c r="CJ2386" s="154"/>
      <c r="CK2386" s="154"/>
      <c r="CL2386" s="154"/>
      <c r="CM2386" s="154"/>
      <c r="CN2386" s="154"/>
      <c r="CO2386" s="154"/>
      <c r="CP2386" s="154"/>
      <c r="CQ2386" s="154"/>
      <c r="CR2386" s="154"/>
      <c r="CS2386" s="154"/>
      <c r="CT2386" s="154"/>
      <c r="CU2386" s="154"/>
      <c r="CV2386" s="154"/>
      <c r="CW2386" s="154"/>
      <c r="CX2386" s="154"/>
      <c r="CY2386" s="154"/>
      <c r="CZ2386" s="154"/>
      <c r="DA2386" s="154"/>
      <c r="DB2386" s="154"/>
      <c r="DC2386" s="154"/>
      <c r="DD2386" s="154"/>
      <c r="DE2386" s="154"/>
      <c r="DF2386" s="154"/>
      <c r="DG2386" s="154"/>
      <c r="DH2386" s="154"/>
      <c r="DI2386" s="154"/>
      <c r="DJ2386" s="154"/>
      <c r="DK2386" s="154"/>
      <c r="DL2386" s="154"/>
      <c r="DM2386" s="154"/>
      <c r="DN2386" s="154"/>
      <c r="DO2386" s="154"/>
      <c r="DP2386" s="154"/>
      <c r="DQ2386" s="154"/>
      <c r="DR2386" s="154"/>
      <c r="DS2386" s="154"/>
      <c r="DT2386" s="154"/>
      <c r="DU2386" s="154"/>
      <c r="DV2386" s="154"/>
      <c r="DW2386" s="154"/>
      <c r="DX2386" s="154"/>
      <c r="DY2386" s="154"/>
      <c r="DZ2386" s="154"/>
      <c r="EA2386" s="154"/>
      <c r="EB2386" s="154"/>
      <c r="EC2386" s="154"/>
      <c r="ED2386" s="154"/>
      <c r="EE2386" s="154"/>
      <c r="EF2386" s="154"/>
      <c r="EG2386" s="154"/>
      <c r="EH2386" s="154"/>
      <c r="EI2386" s="154"/>
      <c r="EJ2386" s="154"/>
      <c r="EK2386" s="154"/>
      <c r="EL2386" s="154"/>
      <c r="EM2386" s="154"/>
      <c r="EN2386" s="154"/>
      <c r="EO2386" s="154"/>
      <c r="EP2386" s="154"/>
      <c r="EQ2386" s="154"/>
      <c r="ER2386" s="154"/>
      <c r="ES2386" s="154"/>
      <c r="ET2386" s="154"/>
      <c r="EU2386" s="154"/>
      <c r="EV2386" s="154"/>
    </row>
    <row r="2387" spans="32:152" ht="12.75">
      <c r="AF2387" s="154"/>
      <c r="AG2387" s="154"/>
      <c r="AH2387" s="154"/>
      <c r="AI2387" s="154"/>
      <c r="AJ2387" s="154"/>
      <c r="AK2387" s="154"/>
      <c r="AL2387" s="154"/>
      <c r="AM2387" s="154"/>
      <c r="AN2387" s="154"/>
      <c r="AO2387" s="154"/>
      <c r="AP2387" s="154"/>
      <c r="AQ2387" s="154"/>
      <c r="AR2387" s="154"/>
      <c r="AS2387" s="154"/>
      <c r="AT2387" s="154"/>
      <c r="AU2387" s="154"/>
      <c r="AV2387" s="154"/>
      <c r="AW2387" s="154"/>
      <c r="AX2387" s="154"/>
      <c r="AY2387" s="154"/>
      <c r="AZ2387" s="154"/>
      <c r="BA2387" s="154"/>
      <c r="BB2387" s="154"/>
      <c r="BC2387" s="154"/>
      <c r="BD2387" s="154"/>
      <c r="BE2387" s="154"/>
      <c r="BF2387" s="154"/>
      <c r="BG2387" s="154"/>
      <c r="BH2387" s="154"/>
      <c r="BI2387" s="154"/>
      <c r="BJ2387" s="154"/>
      <c r="BK2387" s="154"/>
      <c r="BL2387" s="154"/>
      <c r="BM2387" s="154"/>
      <c r="BN2387" s="154"/>
      <c r="BO2387" s="154"/>
      <c r="BP2387" s="154"/>
      <c r="BQ2387" s="154"/>
      <c r="BR2387" s="154"/>
      <c r="BS2387" s="154"/>
      <c r="BT2387" s="154"/>
      <c r="BU2387" s="154"/>
      <c r="BV2387" s="154"/>
      <c r="BW2387" s="154"/>
      <c r="BX2387" s="154"/>
      <c r="BY2387" s="154"/>
      <c r="BZ2387" s="154"/>
      <c r="CA2387" s="154"/>
      <c r="CB2387" s="154"/>
      <c r="CC2387" s="154"/>
      <c r="CD2387" s="154"/>
      <c r="CE2387" s="154"/>
      <c r="CF2387" s="154"/>
      <c r="CG2387" s="154"/>
      <c r="CH2387" s="154"/>
      <c r="CI2387" s="154"/>
      <c r="CJ2387" s="154"/>
      <c r="CK2387" s="154"/>
      <c r="CL2387" s="154"/>
      <c r="CM2387" s="154"/>
      <c r="CN2387" s="154"/>
      <c r="CO2387" s="154"/>
      <c r="CP2387" s="154"/>
      <c r="CQ2387" s="154"/>
      <c r="CR2387" s="154"/>
      <c r="CS2387" s="154"/>
      <c r="CT2387" s="154"/>
      <c r="CU2387" s="154"/>
      <c r="CV2387" s="154"/>
      <c r="CW2387" s="154"/>
      <c r="CX2387" s="154"/>
      <c r="CY2387" s="154"/>
      <c r="CZ2387" s="154"/>
      <c r="DA2387" s="154"/>
      <c r="DB2387" s="154"/>
      <c r="DC2387" s="154"/>
      <c r="DD2387" s="154"/>
      <c r="DE2387" s="154"/>
      <c r="DF2387" s="154"/>
      <c r="DG2387" s="154"/>
      <c r="DH2387" s="154"/>
      <c r="DI2387" s="154"/>
      <c r="DJ2387" s="154"/>
      <c r="DK2387" s="154"/>
      <c r="DL2387" s="154"/>
      <c r="DM2387" s="154"/>
      <c r="DN2387" s="154"/>
      <c r="DO2387" s="154"/>
      <c r="DP2387" s="154"/>
      <c r="DQ2387" s="154"/>
      <c r="DR2387" s="154"/>
      <c r="DS2387" s="154"/>
      <c r="DT2387" s="154"/>
      <c r="DU2387" s="154"/>
      <c r="DV2387" s="154"/>
      <c r="DW2387" s="154"/>
      <c r="DX2387" s="154"/>
      <c r="DY2387" s="154"/>
      <c r="DZ2387" s="154"/>
      <c r="EA2387" s="154"/>
      <c r="EB2387" s="154"/>
      <c r="EC2387" s="154"/>
      <c r="ED2387" s="154"/>
      <c r="EE2387" s="154"/>
      <c r="EF2387" s="154"/>
      <c r="EG2387" s="154"/>
      <c r="EH2387" s="154"/>
      <c r="EI2387" s="154"/>
      <c r="EJ2387" s="154"/>
      <c r="EK2387" s="154"/>
      <c r="EL2387" s="154"/>
      <c r="EM2387" s="154"/>
      <c r="EN2387" s="154"/>
      <c r="EO2387" s="154"/>
      <c r="EP2387" s="154"/>
      <c r="EQ2387" s="154"/>
      <c r="ER2387" s="154"/>
      <c r="ES2387" s="154"/>
      <c r="ET2387" s="154"/>
      <c r="EU2387" s="154"/>
      <c r="EV2387" s="154"/>
    </row>
    <row r="2388" spans="32:152" ht="12.75">
      <c r="AF2388" s="154"/>
      <c r="AG2388" s="154"/>
      <c r="AH2388" s="154"/>
      <c r="AI2388" s="154"/>
      <c r="AJ2388" s="154"/>
      <c r="AK2388" s="154"/>
      <c r="AL2388" s="154"/>
      <c r="AM2388" s="154"/>
      <c r="AN2388" s="154"/>
      <c r="AO2388" s="154"/>
      <c r="AP2388" s="154"/>
      <c r="AQ2388" s="154"/>
      <c r="AR2388" s="154"/>
      <c r="AS2388" s="154"/>
      <c r="AT2388" s="154"/>
      <c r="AU2388" s="154"/>
      <c r="AV2388" s="154"/>
      <c r="AW2388" s="154"/>
      <c r="AX2388" s="154"/>
      <c r="AY2388" s="154"/>
      <c r="AZ2388" s="154"/>
      <c r="BA2388" s="154"/>
      <c r="BB2388" s="154"/>
      <c r="BC2388" s="154"/>
      <c r="BD2388" s="154"/>
      <c r="BE2388" s="154"/>
      <c r="BF2388" s="154"/>
      <c r="BG2388" s="154"/>
      <c r="BH2388" s="154"/>
      <c r="BI2388" s="154"/>
      <c r="BJ2388" s="154"/>
      <c r="BK2388" s="154"/>
      <c r="BL2388" s="154"/>
      <c r="BM2388" s="154"/>
      <c r="BN2388" s="154"/>
      <c r="BO2388" s="154"/>
      <c r="BP2388" s="154"/>
      <c r="BQ2388" s="154"/>
      <c r="BR2388" s="154"/>
      <c r="BS2388" s="154"/>
      <c r="BT2388" s="154"/>
      <c r="BU2388" s="154"/>
      <c r="BV2388" s="154"/>
      <c r="BW2388" s="154"/>
      <c r="BX2388" s="154"/>
      <c r="BY2388" s="154"/>
      <c r="BZ2388" s="154"/>
      <c r="CA2388" s="154"/>
      <c r="CB2388" s="154"/>
      <c r="CC2388" s="154"/>
      <c r="CD2388" s="154"/>
      <c r="CE2388" s="154"/>
      <c r="CF2388" s="154"/>
      <c r="CG2388" s="154"/>
      <c r="CH2388" s="154"/>
      <c r="CI2388" s="154"/>
      <c r="CJ2388" s="154"/>
      <c r="CK2388" s="154"/>
      <c r="CL2388" s="154"/>
      <c r="CM2388" s="154"/>
      <c r="CN2388" s="154"/>
      <c r="CO2388" s="154"/>
      <c r="CP2388" s="154"/>
      <c r="CQ2388" s="154"/>
      <c r="CR2388" s="154"/>
      <c r="CS2388" s="154"/>
      <c r="CT2388" s="154"/>
      <c r="CU2388" s="154"/>
      <c r="CV2388" s="154"/>
      <c r="CW2388" s="154"/>
      <c r="CX2388" s="154"/>
      <c r="CY2388" s="154"/>
      <c r="CZ2388" s="154"/>
      <c r="DA2388" s="154"/>
      <c r="DB2388" s="154"/>
      <c r="DC2388" s="154"/>
      <c r="DD2388" s="154"/>
      <c r="DE2388" s="154"/>
      <c r="DF2388" s="154"/>
      <c r="DG2388" s="154"/>
      <c r="DH2388" s="154"/>
      <c r="DI2388" s="154"/>
      <c r="DJ2388" s="154"/>
      <c r="DK2388" s="154"/>
      <c r="DL2388" s="154"/>
      <c r="DM2388" s="154"/>
      <c r="DN2388" s="154"/>
      <c r="DO2388" s="154"/>
      <c r="DP2388" s="154"/>
      <c r="DQ2388" s="154"/>
      <c r="DR2388" s="154"/>
      <c r="DS2388" s="154"/>
      <c r="DT2388" s="154"/>
      <c r="DU2388" s="154"/>
      <c r="DV2388" s="154"/>
      <c r="DW2388" s="154"/>
      <c r="DX2388" s="154"/>
      <c r="DY2388" s="154"/>
      <c r="DZ2388" s="154"/>
      <c r="EA2388" s="154"/>
      <c r="EB2388" s="154"/>
      <c r="EC2388" s="154"/>
      <c r="ED2388" s="154"/>
      <c r="EE2388" s="154"/>
      <c r="EF2388" s="154"/>
      <c r="EG2388" s="154"/>
      <c r="EH2388" s="154"/>
      <c r="EI2388" s="154"/>
      <c r="EJ2388" s="154"/>
      <c r="EK2388" s="154"/>
      <c r="EL2388" s="154"/>
      <c r="EM2388" s="154"/>
      <c r="EN2388" s="154"/>
      <c r="EO2388" s="154"/>
      <c r="EP2388" s="154"/>
      <c r="EQ2388" s="154"/>
      <c r="ER2388" s="154"/>
      <c r="ES2388" s="154"/>
      <c r="ET2388" s="154"/>
      <c r="EU2388" s="154"/>
      <c r="EV2388" s="154"/>
    </row>
    <row r="2389" spans="32:152" ht="12.75">
      <c r="AF2389" s="154"/>
      <c r="AG2389" s="154"/>
      <c r="AH2389" s="154"/>
      <c r="AI2389" s="154"/>
      <c r="AJ2389" s="154"/>
      <c r="AK2389" s="154"/>
      <c r="AL2389" s="154"/>
      <c r="AM2389" s="154"/>
      <c r="AN2389" s="154"/>
      <c r="AO2389" s="154"/>
      <c r="AP2389" s="154"/>
      <c r="AQ2389" s="154"/>
      <c r="AR2389" s="154"/>
      <c r="AS2389" s="154"/>
      <c r="AT2389" s="154"/>
      <c r="AU2389" s="154"/>
      <c r="AV2389" s="154"/>
      <c r="AW2389" s="154"/>
      <c r="AX2389" s="154"/>
      <c r="AY2389" s="154"/>
      <c r="AZ2389" s="154"/>
      <c r="BA2389" s="154"/>
      <c r="BB2389" s="154"/>
      <c r="BC2389" s="154"/>
      <c r="BD2389" s="154"/>
      <c r="BE2389" s="154"/>
      <c r="BF2389" s="154"/>
      <c r="BG2389" s="154"/>
      <c r="BH2389" s="154"/>
      <c r="BI2389" s="154"/>
      <c r="BJ2389" s="154"/>
      <c r="BK2389" s="154"/>
      <c r="BL2389" s="154"/>
      <c r="BM2389" s="154"/>
      <c r="BN2389" s="154"/>
      <c r="BO2389" s="154"/>
      <c r="BP2389" s="154"/>
      <c r="BQ2389" s="154"/>
      <c r="BR2389" s="154"/>
      <c r="BS2389" s="154"/>
      <c r="BT2389" s="154"/>
      <c r="BU2389" s="154"/>
      <c r="BV2389" s="154"/>
      <c r="BW2389" s="154"/>
      <c r="BX2389" s="154"/>
      <c r="BY2389" s="154"/>
      <c r="BZ2389" s="154"/>
      <c r="CA2389" s="154"/>
      <c r="CB2389" s="154"/>
      <c r="CC2389" s="154"/>
      <c r="CD2389" s="154"/>
      <c r="CE2389" s="154"/>
      <c r="CF2389" s="154"/>
      <c r="CG2389" s="154"/>
      <c r="CH2389" s="154"/>
      <c r="CI2389" s="154"/>
      <c r="CJ2389" s="154"/>
      <c r="CK2389" s="154"/>
      <c r="CL2389" s="154"/>
      <c r="CM2389" s="154"/>
      <c r="CN2389" s="154"/>
      <c r="CO2389" s="154"/>
      <c r="CP2389" s="154"/>
      <c r="CQ2389" s="154"/>
      <c r="CR2389" s="154"/>
      <c r="CS2389" s="154"/>
      <c r="CT2389" s="154"/>
      <c r="CU2389" s="154"/>
      <c r="CV2389" s="154"/>
      <c r="CW2389" s="154"/>
      <c r="CX2389" s="154"/>
      <c r="CY2389" s="154"/>
      <c r="CZ2389" s="154"/>
      <c r="DA2389" s="154"/>
      <c r="DB2389" s="154"/>
      <c r="DC2389" s="154"/>
      <c r="DD2389" s="154"/>
      <c r="DE2389" s="154"/>
      <c r="DF2389" s="154"/>
      <c r="DG2389" s="154"/>
      <c r="DH2389" s="154"/>
      <c r="DI2389" s="154"/>
      <c r="DJ2389" s="154"/>
      <c r="DK2389" s="154"/>
      <c r="DL2389" s="154"/>
      <c r="DM2389" s="154"/>
      <c r="DN2389" s="154"/>
      <c r="DO2389" s="154"/>
      <c r="DP2389" s="154"/>
      <c r="DQ2389" s="154"/>
      <c r="DR2389" s="154"/>
      <c r="DS2389" s="154"/>
      <c r="DT2389" s="154"/>
      <c r="DU2389" s="154"/>
      <c r="DV2389" s="154"/>
      <c r="DW2389" s="154"/>
      <c r="DX2389" s="154"/>
      <c r="DY2389" s="154"/>
      <c r="DZ2389" s="154"/>
      <c r="EA2389" s="154"/>
      <c r="EB2389" s="154"/>
      <c r="EC2389" s="154"/>
      <c r="ED2389" s="154"/>
      <c r="EE2389" s="154"/>
      <c r="EF2389" s="154"/>
      <c r="EG2389" s="154"/>
      <c r="EH2389" s="154"/>
      <c r="EI2389" s="154"/>
      <c r="EJ2389" s="154"/>
      <c r="EK2389" s="154"/>
      <c r="EL2389" s="154"/>
      <c r="EM2389" s="154"/>
      <c r="EN2389" s="154"/>
      <c r="EO2389" s="154"/>
      <c r="EP2389" s="154"/>
      <c r="EQ2389" s="154"/>
      <c r="ER2389" s="154"/>
      <c r="ES2389" s="154"/>
      <c r="ET2389" s="154"/>
      <c r="EU2389" s="154"/>
      <c r="EV2389" s="154"/>
    </row>
    <row r="2390" spans="32:152" ht="12.75">
      <c r="AF2390" s="154"/>
      <c r="AG2390" s="154"/>
      <c r="AH2390" s="154"/>
      <c r="AI2390" s="154"/>
      <c r="AJ2390" s="154"/>
      <c r="AK2390" s="154"/>
      <c r="AL2390" s="154"/>
      <c r="AM2390" s="154"/>
      <c r="AN2390" s="154"/>
      <c r="AO2390" s="154"/>
      <c r="AP2390" s="154"/>
      <c r="AQ2390" s="154"/>
      <c r="AR2390" s="154"/>
      <c r="AS2390" s="154"/>
      <c r="AT2390" s="154"/>
      <c r="AU2390" s="154"/>
      <c r="AV2390" s="154"/>
      <c r="AW2390" s="154"/>
      <c r="AX2390" s="154"/>
      <c r="AY2390" s="154"/>
      <c r="AZ2390" s="154"/>
      <c r="BA2390" s="154"/>
      <c r="BB2390" s="154"/>
      <c r="BC2390" s="154"/>
      <c r="BD2390" s="154"/>
      <c r="BE2390" s="154"/>
      <c r="BF2390" s="154"/>
      <c r="BG2390" s="154"/>
      <c r="BH2390" s="154"/>
      <c r="BI2390" s="154"/>
      <c r="BJ2390" s="154"/>
      <c r="BK2390" s="154"/>
      <c r="BL2390" s="154"/>
      <c r="BM2390" s="154"/>
      <c r="BN2390" s="154"/>
      <c r="BO2390" s="154"/>
      <c r="BP2390" s="154"/>
      <c r="BQ2390" s="154"/>
      <c r="BR2390" s="154"/>
      <c r="BS2390" s="154"/>
      <c r="BT2390" s="154"/>
      <c r="BU2390" s="154"/>
      <c r="BV2390" s="154"/>
      <c r="BW2390" s="154"/>
      <c r="BX2390" s="154"/>
      <c r="BY2390" s="154"/>
      <c r="BZ2390" s="154"/>
      <c r="CA2390" s="154"/>
      <c r="CB2390" s="154"/>
      <c r="CC2390" s="154"/>
      <c r="CD2390" s="154"/>
      <c r="CE2390" s="154"/>
      <c r="CF2390" s="154"/>
      <c r="CG2390" s="154"/>
      <c r="CH2390" s="154"/>
      <c r="CI2390" s="154"/>
      <c r="CJ2390" s="154"/>
      <c r="CK2390" s="154"/>
      <c r="CL2390" s="154"/>
      <c r="CM2390" s="154"/>
      <c r="CN2390" s="154"/>
      <c r="CO2390" s="154"/>
      <c r="CP2390" s="154"/>
      <c r="CQ2390" s="154"/>
      <c r="CR2390" s="154"/>
      <c r="CS2390" s="154"/>
      <c r="CT2390" s="154"/>
      <c r="CU2390" s="154"/>
      <c r="CV2390" s="154"/>
      <c r="CW2390" s="154"/>
      <c r="CX2390" s="154"/>
      <c r="CY2390" s="154"/>
      <c r="CZ2390" s="154"/>
      <c r="DA2390" s="154"/>
      <c r="DB2390" s="154"/>
      <c r="DC2390" s="154"/>
      <c r="DD2390" s="154"/>
      <c r="DE2390" s="154"/>
      <c r="DF2390" s="154"/>
      <c r="DG2390" s="154"/>
      <c r="DH2390" s="154"/>
      <c r="DI2390" s="154"/>
      <c r="DJ2390" s="154"/>
      <c r="DK2390" s="154"/>
      <c r="DL2390" s="154"/>
      <c r="DM2390" s="154"/>
      <c r="DN2390" s="154"/>
      <c r="DO2390" s="154"/>
      <c r="DP2390" s="154"/>
      <c r="DQ2390" s="154"/>
      <c r="DR2390" s="154"/>
      <c r="DS2390" s="154"/>
      <c r="DT2390" s="154"/>
      <c r="DU2390" s="154"/>
      <c r="DV2390" s="154"/>
      <c r="DW2390" s="154"/>
      <c r="DX2390" s="154"/>
      <c r="DY2390" s="154"/>
      <c r="DZ2390" s="154"/>
      <c r="EA2390" s="154"/>
      <c r="EB2390" s="154"/>
      <c r="EC2390" s="154"/>
      <c r="ED2390" s="154"/>
      <c r="EE2390" s="154"/>
      <c r="EF2390" s="154"/>
      <c r="EG2390" s="154"/>
      <c r="EH2390" s="154"/>
      <c r="EI2390" s="154"/>
      <c r="EJ2390" s="154"/>
      <c r="EK2390" s="154"/>
      <c r="EL2390" s="154"/>
      <c r="EM2390" s="154"/>
      <c r="EN2390" s="154"/>
      <c r="EO2390" s="154"/>
      <c r="EP2390" s="154"/>
      <c r="EQ2390" s="154"/>
      <c r="ER2390" s="154"/>
      <c r="ES2390" s="154"/>
      <c r="ET2390" s="154"/>
      <c r="EU2390" s="154"/>
      <c r="EV2390" s="154"/>
    </row>
    <row r="2391" spans="32:152" ht="12.75">
      <c r="AF2391" s="154"/>
      <c r="AG2391" s="154"/>
      <c r="AH2391" s="154"/>
      <c r="AI2391" s="154"/>
      <c r="AJ2391" s="154"/>
      <c r="AK2391" s="154"/>
      <c r="AL2391" s="154"/>
      <c r="AM2391" s="154"/>
      <c r="AN2391" s="154"/>
      <c r="AO2391" s="154"/>
      <c r="AP2391" s="154"/>
      <c r="AQ2391" s="154"/>
      <c r="AR2391" s="154"/>
      <c r="AS2391" s="154"/>
      <c r="AT2391" s="154"/>
      <c r="AU2391" s="154"/>
      <c r="AV2391" s="154"/>
      <c r="AW2391" s="154"/>
      <c r="AX2391" s="154"/>
      <c r="AY2391" s="154"/>
      <c r="AZ2391" s="154"/>
      <c r="BA2391" s="154"/>
      <c r="BB2391" s="154"/>
      <c r="BC2391" s="154"/>
      <c r="BD2391" s="154"/>
      <c r="BE2391" s="154"/>
      <c r="BF2391" s="154"/>
      <c r="BG2391" s="154"/>
      <c r="BH2391" s="154"/>
      <c r="BI2391" s="154"/>
      <c r="BJ2391" s="154"/>
      <c r="BK2391" s="154"/>
      <c r="BL2391" s="154"/>
      <c r="BM2391" s="154"/>
      <c r="BN2391" s="154"/>
      <c r="BO2391" s="154"/>
      <c r="BP2391" s="154"/>
      <c r="BQ2391" s="154"/>
      <c r="BR2391" s="154"/>
      <c r="BS2391" s="154"/>
      <c r="BT2391" s="154"/>
      <c r="BU2391" s="154"/>
      <c r="BV2391" s="154"/>
      <c r="BW2391" s="154"/>
      <c r="BX2391" s="154"/>
      <c r="BY2391" s="154"/>
      <c r="BZ2391" s="154"/>
      <c r="CA2391" s="154"/>
      <c r="CB2391" s="154"/>
      <c r="CC2391" s="154"/>
      <c r="CD2391" s="154"/>
      <c r="CE2391" s="154"/>
      <c r="CF2391" s="154"/>
      <c r="CG2391" s="154"/>
      <c r="CH2391" s="154"/>
      <c r="CI2391" s="154"/>
      <c r="CJ2391" s="154"/>
      <c r="CK2391" s="154"/>
      <c r="CL2391" s="154"/>
      <c r="CM2391" s="154"/>
      <c r="CN2391" s="154"/>
      <c r="CO2391" s="154"/>
      <c r="CP2391" s="154"/>
      <c r="CQ2391" s="154"/>
      <c r="CR2391" s="154"/>
      <c r="CS2391" s="154"/>
      <c r="CT2391" s="154"/>
      <c r="CU2391" s="154"/>
      <c r="CV2391" s="154"/>
      <c r="CW2391" s="154"/>
      <c r="CX2391" s="154"/>
      <c r="CY2391" s="154"/>
      <c r="CZ2391" s="154"/>
      <c r="DA2391" s="154"/>
      <c r="DB2391" s="154"/>
      <c r="DC2391" s="154"/>
      <c r="DD2391" s="154"/>
      <c r="DE2391" s="154"/>
      <c r="DF2391" s="154"/>
      <c r="DG2391" s="154"/>
      <c r="DH2391" s="154"/>
      <c r="DI2391" s="154"/>
      <c r="DJ2391" s="154"/>
      <c r="DK2391" s="154"/>
      <c r="DL2391" s="154"/>
      <c r="DM2391" s="154"/>
      <c r="DN2391" s="154"/>
      <c r="DO2391" s="154"/>
      <c r="DP2391" s="154"/>
      <c r="DQ2391" s="154"/>
      <c r="DR2391" s="154"/>
      <c r="DS2391" s="154"/>
      <c r="DT2391" s="154"/>
      <c r="DU2391" s="154"/>
      <c r="DV2391" s="154"/>
      <c r="DW2391" s="154"/>
      <c r="DX2391" s="154"/>
      <c r="DY2391" s="154"/>
      <c r="DZ2391" s="154"/>
      <c r="EA2391" s="154"/>
      <c r="EB2391" s="154"/>
      <c r="EC2391" s="154"/>
      <c r="ED2391" s="154"/>
      <c r="EE2391" s="154"/>
      <c r="EF2391" s="154"/>
      <c r="EG2391" s="154"/>
      <c r="EH2391" s="154"/>
      <c r="EI2391" s="154"/>
      <c r="EJ2391" s="154"/>
      <c r="EK2391" s="154"/>
      <c r="EL2391" s="154"/>
      <c r="EM2391" s="154"/>
      <c r="EN2391" s="154"/>
      <c r="EO2391" s="154"/>
      <c r="EP2391" s="154"/>
      <c r="EQ2391" s="154"/>
      <c r="ER2391" s="154"/>
      <c r="ES2391" s="154"/>
      <c r="ET2391" s="154"/>
      <c r="EU2391" s="154"/>
      <c r="EV2391" s="154"/>
    </row>
    <row r="2392" spans="32:152" ht="12.75">
      <c r="AF2392" s="154"/>
      <c r="AG2392" s="154"/>
      <c r="AH2392" s="154"/>
      <c r="AI2392" s="154"/>
      <c r="AJ2392" s="154"/>
      <c r="AK2392" s="154"/>
      <c r="AL2392" s="154"/>
      <c r="AM2392" s="154"/>
      <c r="AN2392" s="154"/>
      <c r="AO2392" s="154"/>
      <c r="AP2392" s="154"/>
      <c r="AQ2392" s="154"/>
      <c r="AR2392" s="154"/>
      <c r="AS2392" s="154"/>
      <c r="AT2392" s="154"/>
      <c r="AU2392" s="154"/>
      <c r="AV2392" s="154"/>
      <c r="AW2392" s="154"/>
      <c r="AX2392" s="154"/>
      <c r="AY2392" s="154"/>
      <c r="AZ2392" s="154"/>
      <c r="BA2392" s="154"/>
      <c r="BB2392" s="154"/>
      <c r="BC2392" s="154"/>
      <c r="BD2392" s="154"/>
      <c r="BE2392" s="154"/>
      <c r="BF2392" s="154"/>
      <c r="BG2392" s="154"/>
      <c r="BH2392" s="154"/>
      <c r="BI2392" s="154"/>
      <c r="BJ2392" s="154"/>
      <c r="BK2392" s="154"/>
      <c r="BL2392" s="154"/>
      <c r="BM2392" s="154"/>
      <c r="BN2392" s="154"/>
      <c r="BO2392" s="154"/>
      <c r="BP2392" s="154"/>
      <c r="BQ2392" s="154"/>
      <c r="BR2392" s="154"/>
      <c r="BS2392" s="154"/>
      <c r="BT2392" s="154"/>
      <c r="BU2392" s="154"/>
      <c r="BV2392" s="154"/>
      <c r="BW2392" s="154"/>
      <c r="BX2392" s="154"/>
      <c r="BY2392" s="154"/>
      <c r="BZ2392" s="154"/>
      <c r="CA2392" s="154"/>
      <c r="CB2392" s="154"/>
      <c r="CC2392" s="154"/>
      <c r="CD2392" s="154"/>
      <c r="CE2392" s="154"/>
      <c r="CF2392" s="154"/>
      <c r="CG2392" s="154"/>
      <c r="CH2392" s="154"/>
      <c r="CI2392" s="154"/>
      <c r="CJ2392" s="154"/>
      <c r="CK2392" s="154"/>
      <c r="CL2392" s="154"/>
      <c r="CM2392" s="154"/>
      <c r="CN2392" s="154"/>
      <c r="CO2392" s="154"/>
      <c r="CP2392" s="154"/>
      <c r="CQ2392" s="154"/>
      <c r="CR2392" s="154"/>
      <c r="CS2392" s="154"/>
      <c r="CT2392" s="154"/>
      <c r="CU2392" s="154"/>
      <c r="CV2392" s="154"/>
      <c r="CW2392" s="154"/>
      <c r="CX2392" s="154"/>
      <c r="CY2392" s="154"/>
      <c r="CZ2392" s="154"/>
      <c r="DA2392" s="154"/>
      <c r="DB2392" s="154"/>
      <c r="DC2392" s="154"/>
      <c r="DD2392" s="154"/>
      <c r="DE2392" s="154"/>
      <c r="DF2392" s="154"/>
      <c r="DG2392" s="154"/>
      <c r="DH2392" s="154"/>
      <c r="DI2392" s="154"/>
      <c r="DJ2392" s="154"/>
      <c r="DK2392" s="154"/>
      <c r="DL2392" s="154"/>
      <c r="DM2392" s="154"/>
      <c r="DN2392" s="154"/>
      <c r="DO2392" s="154"/>
      <c r="DP2392" s="154"/>
      <c r="DQ2392" s="154"/>
      <c r="DR2392" s="154"/>
      <c r="DS2392" s="154"/>
      <c r="DT2392" s="154"/>
      <c r="DU2392" s="154"/>
      <c r="DV2392" s="154"/>
      <c r="DW2392" s="154"/>
      <c r="DX2392" s="154"/>
      <c r="DY2392" s="154"/>
      <c r="DZ2392" s="154"/>
      <c r="EA2392" s="154"/>
      <c r="EB2392" s="154"/>
      <c r="EC2392" s="154"/>
      <c r="ED2392" s="154"/>
      <c r="EE2392" s="154"/>
      <c r="EF2392" s="154"/>
      <c r="EG2392" s="154"/>
      <c r="EH2392" s="154"/>
      <c r="EI2392" s="154"/>
      <c r="EJ2392" s="154"/>
      <c r="EK2392" s="154"/>
      <c r="EL2392" s="154"/>
      <c r="EM2392" s="154"/>
      <c r="EN2392" s="154"/>
      <c r="EO2392" s="154"/>
      <c r="EP2392" s="154"/>
      <c r="EQ2392" s="154"/>
      <c r="ER2392" s="154"/>
      <c r="ES2392" s="154"/>
      <c r="ET2392" s="154"/>
      <c r="EU2392" s="154"/>
      <c r="EV2392" s="154"/>
    </row>
    <row r="2393" spans="32:152" ht="12.75">
      <c r="AF2393" s="154"/>
      <c r="AG2393" s="154"/>
      <c r="AH2393" s="154"/>
      <c r="AI2393" s="154"/>
      <c r="AJ2393" s="154"/>
      <c r="AK2393" s="154"/>
      <c r="AL2393" s="154"/>
      <c r="AM2393" s="154"/>
      <c r="AN2393" s="154"/>
      <c r="AO2393" s="154"/>
      <c r="AP2393" s="154"/>
      <c r="AQ2393" s="154"/>
      <c r="AR2393" s="154"/>
      <c r="AS2393" s="154"/>
      <c r="AT2393" s="154"/>
      <c r="AU2393" s="154"/>
      <c r="AV2393" s="154"/>
      <c r="AW2393" s="154"/>
      <c r="AX2393" s="154"/>
      <c r="AY2393" s="154"/>
      <c r="AZ2393" s="154"/>
      <c r="BA2393" s="154"/>
      <c r="BB2393" s="154"/>
      <c r="BC2393" s="154"/>
      <c r="BD2393" s="154"/>
      <c r="BE2393" s="154"/>
      <c r="BF2393" s="154"/>
      <c r="BG2393" s="154"/>
      <c r="BH2393" s="154"/>
      <c r="BI2393" s="154"/>
      <c r="BJ2393" s="154"/>
      <c r="BK2393" s="154"/>
      <c r="BL2393" s="154"/>
      <c r="BM2393" s="154"/>
      <c r="BN2393" s="154"/>
      <c r="BO2393" s="154"/>
      <c r="BP2393" s="154"/>
      <c r="BQ2393" s="154"/>
      <c r="BR2393" s="154"/>
      <c r="BS2393" s="154"/>
      <c r="BT2393" s="154"/>
      <c r="BU2393" s="154"/>
      <c r="BV2393" s="154"/>
      <c r="BW2393" s="154"/>
      <c r="BX2393" s="154"/>
      <c r="BY2393" s="154"/>
      <c r="BZ2393" s="154"/>
      <c r="CA2393" s="154"/>
      <c r="CB2393" s="154"/>
      <c r="CC2393" s="154"/>
      <c r="CD2393" s="154"/>
      <c r="CE2393" s="154"/>
      <c r="CF2393" s="154"/>
      <c r="CG2393" s="154"/>
      <c r="CH2393" s="154"/>
      <c r="CI2393" s="154"/>
      <c r="CJ2393" s="154"/>
      <c r="CK2393" s="154"/>
      <c r="CL2393" s="154"/>
      <c r="CM2393" s="154"/>
      <c r="CN2393" s="154"/>
      <c r="CO2393" s="154"/>
      <c r="CP2393" s="154"/>
      <c r="CQ2393" s="154"/>
      <c r="CR2393" s="154"/>
      <c r="CS2393" s="154"/>
      <c r="CT2393" s="154"/>
      <c r="CU2393" s="154"/>
      <c r="CV2393" s="154"/>
      <c r="CW2393" s="154"/>
      <c r="CX2393" s="154"/>
      <c r="CY2393" s="154"/>
      <c r="CZ2393" s="154"/>
      <c r="DA2393" s="154"/>
      <c r="DB2393" s="154"/>
      <c r="DC2393" s="154"/>
      <c r="DD2393" s="154"/>
      <c r="DE2393" s="154"/>
      <c r="DF2393" s="154"/>
      <c r="DG2393" s="154"/>
      <c r="DH2393" s="154"/>
      <c r="DI2393" s="154"/>
      <c r="DJ2393" s="154"/>
      <c r="DK2393" s="154"/>
      <c r="DL2393" s="154"/>
      <c r="DM2393" s="154"/>
      <c r="DN2393" s="154"/>
      <c r="DO2393" s="154"/>
      <c r="DP2393" s="154"/>
      <c r="DQ2393" s="154"/>
      <c r="DR2393" s="154"/>
      <c r="DS2393" s="154"/>
      <c r="DT2393" s="154"/>
      <c r="DU2393" s="154"/>
      <c r="DV2393" s="154"/>
      <c r="DW2393" s="154"/>
      <c r="DX2393" s="154"/>
      <c r="DY2393" s="154"/>
      <c r="DZ2393" s="154"/>
      <c r="EA2393" s="154"/>
      <c r="EB2393" s="154"/>
      <c r="EC2393" s="154"/>
      <c r="ED2393" s="154"/>
      <c r="EE2393" s="154"/>
      <c r="EF2393" s="154"/>
      <c r="EG2393" s="154"/>
      <c r="EH2393" s="154"/>
      <c r="EI2393" s="154"/>
      <c r="EJ2393" s="154"/>
      <c r="EK2393" s="154"/>
      <c r="EL2393" s="154"/>
      <c r="EM2393" s="154"/>
      <c r="EN2393" s="154"/>
      <c r="EO2393" s="154"/>
      <c r="EP2393" s="154"/>
      <c r="EQ2393" s="154"/>
      <c r="ER2393" s="154"/>
      <c r="ES2393" s="154"/>
      <c r="ET2393" s="154"/>
      <c r="EU2393" s="154"/>
      <c r="EV2393" s="154"/>
    </row>
    <row r="2394" spans="32:152" ht="12.75">
      <c r="AF2394" s="154"/>
      <c r="AG2394" s="154"/>
      <c r="AH2394" s="154"/>
      <c r="AI2394" s="154"/>
      <c r="AJ2394" s="154"/>
      <c r="AK2394" s="154"/>
      <c r="AL2394" s="154"/>
      <c r="AM2394" s="154"/>
      <c r="AN2394" s="154"/>
      <c r="AO2394" s="154"/>
      <c r="AP2394" s="154"/>
      <c r="AQ2394" s="154"/>
      <c r="AR2394" s="154"/>
      <c r="AS2394" s="154"/>
      <c r="AT2394" s="154"/>
      <c r="AU2394" s="154"/>
      <c r="AV2394" s="154"/>
      <c r="AW2394" s="154"/>
      <c r="AX2394" s="154"/>
      <c r="AY2394" s="154"/>
      <c r="AZ2394" s="154"/>
      <c r="BA2394" s="154"/>
      <c r="BB2394" s="154"/>
      <c r="BC2394" s="154"/>
      <c r="BD2394" s="154"/>
      <c r="BE2394" s="154"/>
      <c r="BF2394" s="154"/>
      <c r="BG2394" s="154"/>
      <c r="BH2394" s="154"/>
      <c r="BI2394" s="154"/>
      <c r="BJ2394" s="154"/>
      <c r="BK2394" s="154"/>
      <c r="BL2394" s="154"/>
      <c r="BM2394" s="154"/>
      <c r="BN2394" s="154"/>
      <c r="BO2394" s="154"/>
      <c r="BP2394" s="154"/>
      <c r="BQ2394" s="154"/>
      <c r="BR2394" s="154"/>
      <c r="BS2394" s="154"/>
      <c r="BT2394" s="154"/>
      <c r="BU2394" s="154"/>
      <c r="BV2394" s="154"/>
      <c r="BW2394" s="154"/>
      <c r="BX2394" s="154"/>
      <c r="BY2394" s="154"/>
      <c r="BZ2394" s="154"/>
      <c r="CA2394" s="154"/>
      <c r="CB2394" s="154"/>
      <c r="CC2394" s="154"/>
      <c r="CD2394" s="154"/>
      <c r="CE2394" s="154"/>
      <c r="CF2394" s="154"/>
      <c r="CG2394" s="154"/>
      <c r="CH2394" s="154"/>
      <c r="CI2394" s="154"/>
      <c r="CJ2394" s="154"/>
      <c r="CK2394" s="154"/>
      <c r="CL2394" s="154"/>
      <c r="CM2394" s="154"/>
      <c r="CN2394" s="154"/>
      <c r="CO2394" s="154"/>
      <c r="CP2394" s="154"/>
      <c r="CQ2394" s="154"/>
      <c r="CR2394" s="154"/>
      <c r="CS2394" s="154"/>
      <c r="CT2394" s="154"/>
      <c r="CU2394" s="154"/>
      <c r="CV2394" s="154"/>
      <c r="CW2394" s="154"/>
      <c r="CX2394" s="154"/>
      <c r="CY2394" s="154"/>
      <c r="CZ2394" s="154"/>
      <c r="DA2394" s="154"/>
      <c r="DB2394" s="154"/>
      <c r="DC2394" s="154"/>
      <c r="DD2394" s="154"/>
      <c r="DE2394" s="154"/>
      <c r="DF2394" s="154"/>
      <c r="DG2394" s="154"/>
      <c r="DH2394" s="154"/>
      <c r="DI2394" s="154"/>
      <c r="DJ2394" s="154"/>
      <c r="DK2394" s="154"/>
      <c r="DL2394" s="154"/>
      <c r="DM2394" s="154"/>
      <c r="DN2394" s="154"/>
      <c r="DO2394" s="154"/>
      <c r="DP2394" s="154"/>
      <c r="DQ2394" s="154"/>
      <c r="DR2394" s="154"/>
      <c r="DS2394" s="154"/>
      <c r="DT2394" s="154"/>
      <c r="DU2394" s="154"/>
      <c r="DV2394" s="154"/>
      <c r="DW2394" s="154"/>
      <c r="DX2394" s="154"/>
      <c r="DY2394" s="154"/>
      <c r="DZ2394" s="154"/>
      <c r="EA2394" s="154"/>
      <c r="EB2394" s="154"/>
      <c r="EC2394" s="154"/>
      <c r="ED2394" s="154"/>
      <c r="EE2394" s="154"/>
      <c r="EF2394" s="154"/>
      <c r="EG2394" s="154"/>
      <c r="EH2394" s="154"/>
      <c r="EI2394" s="154"/>
      <c r="EJ2394" s="154"/>
      <c r="EK2394" s="154"/>
      <c r="EL2394" s="154"/>
      <c r="EM2394" s="154"/>
      <c r="EN2394" s="154"/>
      <c r="EO2394" s="154"/>
      <c r="EP2394" s="154"/>
      <c r="EQ2394" s="154"/>
      <c r="ER2394" s="154"/>
      <c r="ES2394" s="154"/>
      <c r="ET2394" s="154"/>
      <c r="EU2394" s="154"/>
      <c r="EV2394" s="154"/>
    </row>
    <row r="2395" spans="32:152" ht="12.75">
      <c r="AF2395" s="154"/>
      <c r="AG2395" s="154"/>
      <c r="AH2395" s="154"/>
      <c r="AI2395" s="154"/>
      <c r="AJ2395" s="154"/>
      <c r="AK2395" s="154"/>
      <c r="AL2395" s="154"/>
      <c r="AM2395" s="154"/>
      <c r="AN2395" s="154"/>
      <c r="AO2395" s="154"/>
      <c r="AP2395" s="154"/>
      <c r="AQ2395" s="154"/>
      <c r="AR2395" s="154"/>
      <c r="AS2395" s="154"/>
      <c r="AT2395" s="154"/>
      <c r="AU2395" s="154"/>
      <c r="AV2395" s="154"/>
      <c r="AW2395" s="154"/>
      <c r="AX2395" s="154"/>
      <c r="AY2395" s="154"/>
      <c r="AZ2395" s="154"/>
      <c r="BA2395" s="154"/>
      <c r="BB2395" s="154"/>
      <c r="BC2395" s="154"/>
      <c r="BD2395" s="154"/>
      <c r="BE2395" s="154"/>
      <c r="BF2395" s="154"/>
      <c r="BG2395" s="154"/>
      <c r="BH2395" s="154"/>
      <c r="BI2395" s="154"/>
      <c r="BJ2395" s="154"/>
      <c r="BK2395" s="154"/>
      <c r="BL2395" s="154"/>
      <c r="BM2395" s="154"/>
      <c r="BN2395" s="154"/>
      <c r="BO2395" s="154"/>
      <c r="BP2395" s="154"/>
      <c r="BQ2395" s="154"/>
      <c r="BR2395" s="154"/>
      <c r="BS2395" s="154"/>
      <c r="BT2395" s="154"/>
      <c r="BU2395" s="154"/>
      <c r="BV2395" s="154"/>
      <c r="BW2395" s="154"/>
      <c r="BX2395" s="154"/>
      <c r="BY2395" s="154"/>
      <c r="BZ2395" s="154"/>
      <c r="CA2395" s="154"/>
      <c r="CB2395" s="154"/>
      <c r="CC2395" s="154"/>
      <c r="CD2395" s="154"/>
      <c r="CE2395" s="154"/>
      <c r="CF2395" s="154"/>
      <c r="CG2395" s="154"/>
      <c r="CH2395" s="154"/>
      <c r="CI2395" s="154"/>
      <c r="CJ2395" s="154"/>
      <c r="CK2395" s="154"/>
      <c r="CL2395" s="154"/>
      <c r="CM2395" s="154"/>
      <c r="CN2395" s="154"/>
      <c r="CO2395" s="154"/>
      <c r="CP2395" s="154"/>
      <c r="CQ2395" s="154"/>
      <c r="CR2395" s="154"/>
      <c r="CS2395" s="154"/>
      <c r="CT2395" s="154"/>
      <c r="CU2395" s="154"/>
      <c r="CV2395" s="154"/>
      <c r="CW2395" s="154"/>
      <c r="CX2395" s="154"/>
      <c r="CY2395" s="154"/>
      <c r="CZ2395" s="154"/>
      <c r="DA2395" s="154"/>
      <c r="DB2395" s="154"/>
      <c r="DC2395" s="154"/>
      <c r="DD2395" s="154"/>
      <c r="DE2395" s="154"/>
      <c r="DF2395" s="154"/>
      <c r="DG2395" s="154"/>
      <c r="DH2395" s="154"/>
      <c r="DI2395" s="154"/>
      <c r="DJ2395" s="154"/>
      <c r="DK2395" s="154"/>
      <c r="DL2395" s="154"/>
      <c r="DM2395" s="154"/>
      <c r="DN2395" s="154"/>
      <c r="DO2395" s="154"/>
      <c r="DP2395" s="154"/>
      <c r="DQ2395" s="154"/>
      <c r="DR2395" s="154"/>
      <c r="DS2395" s="154"/>
      <c r="DT2395" s="154"/>
      <c r="DU2395" s="154"/>
      <c r="DV2395" s="154"/>
      <c r="DW2395" s="154"/>
      <c r="DX2395" s="154"/>
      <c r="DY2395" s="154"/>
      <c r="DZ2395" s="154"/>
      <c r="EA2395" s="154"/>
      <c r="EB2395" s="154"/>
      <c r="EC2395" s="154"/>
      <c r="ED2395" s="154"/>
      <c r="EE2395" s="154"/>
      <c r="EF2395" s="154"/>
      <c r="EG2395" s="154"/>
      <c r="EH2395" s="154"/>
      <c r="EI2395" s="154"/>
      <c r="EJ2395" s="154"/>
      <c r="EK2395" s="154"/>
      <c r="EL2395" s="154"/>
      <c r="EM2395" s="154"/>
      <c r="EN2395" s="154"/>
      <c r="EO2395" s="154"/>
      <c r="EP2395" s="154"/>
      <c r="EQ2395" s="154"/>
      <c r="ER2395" s="154"/>
      <c r="ES2395" s="154"/>
      <c r="ET2395" s="154"/>
      <c r="EU2395" s="154"/>
      <c r="EV2395" s="154"/>
    </row>
    <row r="2396" spans="32:152" ht="12.75">
      <c r="AF2396" s="154"/>
      <c r="AG2396" s="154"/>
      <c r="AH2396" s="154"/>
      <c r="AI2396" s="154"/>
      <c r="AJ2396" s="154"/>
      <c r="AK2396" s="154"/>
      <c r="AL2396" s="154"/>
      <c r="AM2396" s="154"/>
      <c r="AN2396" s="154"/>
      <c r="AO2396" s="154"/>
      <c r="AP2396" s="154"/>
      <c r="AQ2396" s="154"/>
      <c r="AR2396" s="154"/>
      <c r="AS2396" s="154"/>
      <c r="AT2396" s="154"/>
      <c r="AU2396" s="154"/>
      <c r="AV2396" s="154"/>
      <c r="AW2396" s="154"/>
      <c r="AX2396" s="154"/>
      <c r="AY2396" s="154"/>
      <c r="AZ2396" s="154"/>
      <c r="BA2396" s="154"/>
      <c r="BB2396" s="154"/>
      <c r="BC2396" s="154"/>
      <c r="BD2396" s="154"/>
      <c r="BE2396" s="154"/>
      <c r="BF2396" s="154"/>
      <c r="BG2396" s="154"/>
      <c r="BH2396" s="154"/>
      <c r="BI2396" s="154"/>
      <c r="BJ2396" s="154"/>
      <c r="BK2396" s="154"/>
      <c r="BL2396" s="154"/>
      <c r="BM2396" s="154"/>
      <c r="BN2396" s="154"/>
      <c r="BO2396" s="154"/>
      <c r="BP2396" s="154"/>
      <c r="BQ2396" s="154"/>
      <c r="BR2396" s="154"/>
      <c r="BS2396" s="154"/>
      <c r="BT2396" s="154"/>
      <c r="BU2396" s="154"/>
      <c r="BV2396" s="154"/>
      <c r="BW2396" s="154"/>
      <c r="BX2396" s="154"/>
      <c r="BY2396" s="154"/>
      <c r="BZ2396" s="154"/>
      <c r="CA2396" s="154"/>
      <c r="CB2396" s="154"/>
      <c r="CC2396" s="154"/>
      <c r="CD2396" s="154"/>
      <c r="CE2396" s="154"/>
      <c r="CF2396" s="154"/>
      <c r="CG2396" s="154"/>
      <c r="CH2396" s="154"/>
      <c r="CI2396" s="154"/>
      <c r="CJ2396" s="154"/>
      <c r="CK2396" s="154"/>
      <c r="CL2396" s="154"/>
      <c r="CM2396" s="154"/>
      <c r="CN2396" s="154"/>
      <c r="CO2396" s="154"/>
      <c r="CP2396" s="154"/>
      <c r="CQ2396" s="154"/>
      <c r="CR2396" s="154"/>
      <c r="CS2396" s="154"/>
      <c r="CT2396" s="154"/>
      <c r="CU2396" s="154"/>
      <c r="CV2396" s="154"/>
      <c r="CW2396" s="154"/>
      <c r="CX2396" s="154"/>
      <c r="CY2396" s="154"/>
      <c r="CZ2396" s="154"/>
      <c r="DA2396" s="154"/>
      <c r="DB2396" s="154"/>
      <c r="DC2396" s="154"/>
      <c r="DD2396" s="154"/>
      <c r="DE2396" s="154"/>
      <c r="DF2396" s="154"/>
      <c r="DG2396" s="154"/>
      <c r="DH2396" s="154"/>
      <c r="DI2396" s="154"/>
      <c r="DJ2396" s="154"/>
      <c r="DK2396" s="154"/>
      <c r="DL2396" s="154"/>
      <c r="DM2396" s="154"/>
      <c r="DN2396" s="154"/>
      <c r="DO2396" s="154"/>
      <c r="DP2396" s="154"/>
      <c r="DQ2396" s="154"/>
      <c r="DR2396" s="154"/>
      <c r="DS2396" s="154"/>
      <c r="DT2396" s="154"/>
      <c r="DU2396" s="154"/>
      <c r="DV2396" s="154"/>
      <c r="DW2396" s="154"/>
      <c r="DX2396" s="154"/>
      <c r="DY2396" s="154"/>
      <c r="DZ2396" s="154"/>
      <c r="EA2396" s="154"/>
      <c r="EB2396" s="154"/>
      <c r="EC2396" s="154"/>
      <c r="ED2396" s="154"/>
      <c r="EE2396" s="154"/>
      <c r="EF2396" s="154"/>
      <c r="EG2396" s="154"/>
      <c r="EH2396" s="154"/>
      <c r="EI2396" s="154"/>
      <c r="EJ2396" s="154"/>
      <c r="EK2396" s="154"/>
      <c r="EL2396" s="154"/>
      <c r="EM2396" s="154"/>
      <c r="EN2396" s="154"/>
      <c r="EO2396" s="154"/>
      <c r="EP2396" s="154"/>
      <c r="EQ2396" s="154"/>
      <c r="ER2396" s="154"/>
      <c r="ES2396" s="154"/>
      <c r="ET2396" s="154"/>
      <c r="EU2396" s="154"/>
      <c r="EV2396" s="154"/>
    </row>
    <row r="2397" spans="32:152" ht="12.75">
      <c r="AF2397" s="154"/>
      <c r="AG2397" s="154"/>
      <c r="AH2397" s="154"/>
      <c r="AI2397" s="154"/>
      <c r="AJ2397" s="154"/>
      <c r="AK2397" s="154"/>
      <c r="AL2397" s="154"/>
      <c r="AM2397" s="154"/>
      <c r="AN2397" s="154"/>
      <c r="AO2397" s="154"/>
      <c r="AP2397" s="154"/>
      <c r="AQ2397" s="154"/>
      <c r="AR2397" s="154"/>
      <c r="AS2397" s="154"/>
      <c r="AT2397" s="154"/>
      <c r="AU2397" s="154"/>
      <c r="AV2397" s="154"/>
      <c r="AW2397" s="154"/>
      <c r="AX2397" s="154"/>
      <c r="AY2397" s="154"/>
      <c r="AZ2397" s="154"/>
      <c r="BA2397" s="154"/>
      <c r="BB2397" s="154"/>
      <c r="BC2397" s="154"/>
      <c r="BD2397" s="154"/>
      <c r="BE2397" s="154"/>
      <c r="BF2397" s="154"/>
      <c r="BG2397" s="154"/>
      <c r="BH2397" s="154"/>
      <c r="BI2397" s="154"/>
      <c r="BJ2397" s="154"/>
      <c r="BK2397" s="154"/>
      <c r="BL2397" s="154"/>
      <c r="BM2397" s="154"/>
      <c r="BN2397" s="154"/>
      <c r="BO2397" s="154"/>
      <c r="BP2397" s="154"/>
      <c r="BQ2397" s="154"/>
      <c r="BR2397" s="154"/>
      <c r="BS2397" s="154"/>
      <c r="BT2397" s="154"/>
      <c r="BU2397" s="154"/>
      <c r="BV2397" s="154"/>
      <c r="BW2397" s="154"/>
      <c r="BX2397" s="154"/>
      <c r="BY2397" s="154"/>
      <c r="BZ2397" s="154"/>
      <c r="CA2397" s="154"/>
      <c r="CB2397" s="154"/>
      <c r="CC2397" s="154"/>
      <c r="CD2397" s="154"/>
      <c r="CE2397" s="154"/>
      <c r="CF2397" s="154"/>
      <c r="CG2397" s="154"/>
      <c r="CH2397" s="154"/>
      <c r="CI2397" s="154"/>
      <c r="CJ2397" s="154"/>
      <c r="CK2397" s="154"/>
      <c r="CL2397" s="154"/>
      <c r="CM2397" s="154"/>
      <c r="CN2397" s="154"/>
      <c r="CO2397" s="154"/>
      <c r="CP2397" s="154"/>
      <c r="CQ2397" s="154"/>
      <c r="CR2397" s="154"/>
      <c r="CS2397" s="154"/>
      <c r="CT2397" s="154"/>
      <c r="CU2397" s="154"/>
      <c r="CV2397" s="154"/>
      <c r="CW2397" s="154"/>
      <c r="CX2397" s="154"/>
      <c r="CY2397" s="154"/>
      <c r="CZ2397" s="154"/>
      <c r="DA2397" s="154"/>
      <c r="DB2397" s="154"/>
      <c r="DC2397" s="154"/>
      <c r="DD2397" s="154"/>
      <c r="DE2397" s="154"/>
      <c r="DF2397" s="154"/>
      <c r="DG2397" s="154"/>
      <c r="DH2397" s="154"/>
      <c r="DI2397" s="154"/>
      <c r="DJ2397" s="154"/>
      <c r="DK2397" s="154"/>
      <c r="DL2397" s="154"/>
      <c r="DM2397" s="154"/>
      <c r="DN2397" s="154"/>
      <c r="DO2397" s="154"/>
      <c r="DP2397" s="154"/>
      <c r="DQ2397" s="154"/>
      <c r="DR2397" s="154"/>
      <c r="DS2397" s="154"/>
      <c r="DT2397" s="154"/>
      <c r="DU2397" s="154"/>
      <c r="DV2397" s="154"/>
      <c r="DW2397" s="154"/>
      <c r="DX2397" s="154"/>
      <c r="DY2397" s="154"/>
      <c r="DZ2397" s="154"/>
      <c r="EA2397" s="154"/>
      <c r="EB2397" s="154"/>
      <c r="EC2397" s="154"/>
      <c r="ED2397" s="154"/>
      <c r="EE2397" s="154"/>
      <c r="EF2397" s="154"/>
      <c r="EG2397" s="154"/>
      <c r="EH2397" s="154"/>
      <c r="EI2397" s="154"/>
      <c r="EJ2397" s="154"/>
      <c r="EK2397" s="154"/>
      <c r="EL2397" s="154"/>
      <c r="EM2397" s="154"/>
      <c r="EN2397" s="154"/>
      <c r="EO2397" s="154"/>
      <c r="EP2397" s="154"/>
      <c r="EQ2397" s="154"/>
      <c r="ER2397" s="154"/>
      <c r="ES2397" s="154"/>
      <c r="ET2397" s="154"/>
      <c r="EU2397" s="154"/>
      <c r="EV2397" s="154"/>
    </row>
    <row r="2398" spans="32:152" ht="12.75">
      <c r="AF2398" s="154"/>
      <c r="AG2398" s="154"/>
      <c r="AH2398" s="154"/>
      <c r="AI2398" s="154"/>
      <c r="AJ2398" s="154"/>
      <c r="AK2398" s="154"/>
      <c r="AL2398" s="154"/>
      <c r="AM2398" s="154"/>
      <c r="AN2398" s="154"/>
      <c r="AO2398" s="154"/>
      <c r="AP2398" s="154"/>
      <c r="AQ2398" s="154"/>
      <c r="AR2398" s="154"/>
      <c r="AS2398" s="154"/>
      <c r="AT2398" s="154"/>
      <c r="AU2398" s="154"/>
      <c r="AV2398" s="154"/>
      <c r="AW2398" s="154"/>
      <c r="AX2398" s="154"/>
      <c r="AY2398" s="154"/>
      <c r="AZ2398" s="154"/>
      <c r="BA2398" s="154"/>
      <c r="BB2398" s="154"/>
      <c r="BC2398" s="154"/>
      <c r="BD2398" s="154"/>
      <c r="BE2398" s="154"/>
      <c r="BF2398" s="154"/>
      <c r="BG2398" s="154"/>
      <c r="BH2398" s="154"/>
      <c r="BI2398" s="154"/>
      <c r="BJ2398" s="154"/>
      <c r="BK2398" s="154"/>
      <c r="BL2398" s="154"/>
      <c r="BM2398" s="154"/>
      <c r="BN2398" s="154"/>
      <c r="BO2398" s="154"/>
      <c r="BP2398" s="154"/>
      <c r="BQ2398" s="154"/>
      <c r="BR2398" s="154"/>
      <c r="BS2398" s="154"/>
      <c r="BT2398" s="154"/>
      <c r="BU2398" s="154"/>
      <c r="BV2398" s="154"/>
      <c r="BW2398" s="154"/>
      <c r="BX2398" s="154"/>
      <c r="BY2398" s="154"/>
      <c r="BZ2398" s="154"/>
      <c r="CA2398" s="154"/>
      <c r="CB2398" s="154"/>
      <c r="CC2398" s="154"/>
      <c r="CD2398" s="154"/>
      <c r="CE2398" s="154"/>
      <c r="CF2398" s="154"/>
      <c r="CG2398" s="154"/>
      <c r="CH2398" s="154"/>
      <c r="CI2398" s="154"/>
      <c r="CJ2398" s="154"/>
      <c r="CK2398" s="154"/>
      <c r="CL2398" s="154"/>
      <c r="CM2398" s="154"/>
      <c r="CN2398" s="154"/>
      <c r="CO2398" s="154"/>
      <c r="CP2398" s="154"/>
      <c r="CQ2398" s="154"/>
      <c r="CR2398" s="154"/>
      <c r="CS2398" s="154"/>
      <c r="CT2398" s="154"/>
      <c r="CU2398" s="154"/>
      <c r="CV2398" s="154"/>
      <c r="CW2398" s="154"/>
      <c r="CX2398" s="154"/>
      <c r="CY2398" s="154"/>
      <c r="CZ2398" s="154"/>
      <c r="DA2398" s="154"/>
      <c r="DB2398" s="154"/>
      <c r="DC2398" s="154"/>
      <c r="DD2398" s="154"/>
      <c r="DE2398" s="154"/>
      <c r="DF2398" s="154"/>
      <c r="DG2398" s="154"/>
      <c r="DH2398" s="154"/>
      <c r="DI2398" s="154"/>
      <c r="DJ2398" s="154"/>
      <c r="DK2398" s="154"/>
      <c r="DL2398" s="154"/>
      <c r="DM2398" s="154"/>
      <c r="DN2398" s="154"/>
      <c r="DO2398" s="154"/>
      <c r="DP2398" s="154"/>
      <c r="DQ2398" s="154"/>
      <c r="DR2398" s="154"/>
      <c r="DS2398" s="154"/>
      <c r="DT2398" s="154"/>
      <c r="DU2398" s="154"/>
      <c r="DV2398" s="154"/>
      <c r="DW2398" s="154"/>
      <c r="DX2398" s="154"/>
      <c r="DY2398" s="154"/>
      <c r="DZ2398" s="154"/>
      <c r="EA2398" s="154"/>
      <c r="EB2398" s="154"/>
      <c r="EC2398" s="154"/>
      <c r="ED2398" s="154"/>
      <c r="EE2398" s="154"/>
      <c r="EF2398" s="154"/>
      <c r="EG2398" s="154"/>
      <c r="EH2398" s="154"/>
      <c r="EI2398" s="154"/>
      <c r="EJ2398" s="154"/>
      <c r="EK2398" s="154"/>
      <c r="EL2398" s="154"/>
      <c r="EM2398" s="154"/>
      <c r="EN2398" s="154"/>
      <c r="EO2398" s="154"/>
      <c r="EP2398" s="154"/>
      <c r="EQ2398" s="154"/>
      <c r="ER2398" s="154"/>
      <c r="ES2398" s="154"/>
      <c r="ET2398" s="154"/>
      <c r="EU2398" s="154"/>
      <c r="EV2398" s="154"/>
    </row>
    <row r="2399" spans="32:152" ht="12.75">
      <c r="AF2399" s="154"/>
      <c r="AG2399" s="154"/>
      <c r="AH2399" s="154"/>
      <c r="AI2399" s="154"/>
      <c r="AJ2399" s="154"/>
      <c r="AK2399" s="154"/>
      <c r="AL2399" s="154"/>
      <c r="AM2399" s="154"/>
      <c r="AN2399" s="154"/>
      <c r="AO2399" s="154"/>
      <c r="AP2399" s="154"/>
      <c r="AQ2399" s="154"/>
      <c r="AR2399" s="154"/>
      <c r="AS2399" s="154"/>
      <c r="AT2399" s="154"/>
      <c r="AU2399" s="154"/>
      <c r="AV2399" s="154"/>
      <c r="AW2399" s="154"/>
      <c r="AX2399" s="154"/>
      <c r="AY2399" s="154"/>
      <c r="AZ2399" s="154"/>
      <c r="BA2399" s="154"/>
      <c r="BB2399" s="154"/>
      <c r="BC2399" s="154"/>
      <c r="BD2399" s="154"/>
      <c r="BE2399" s="154"/>
      <c r="BF2399" s="154"/>
      <c r="BG2399" s="154"/>
      <c r="BH2399" s="154"/>
      <c r="BI2399" s="154"/>
      <c r="BJ2399" s="154"/>
      <c r="BK2399" s="154"/>
      <c r="BL2399" s="154"/>
      <c r="BM2399" s="154"/>
      <c r="BN2399" s="154"/>
      <c r="BO2399" s="154"/>
      <c r="BP2399" s="154"/>
      <c r="BQ2399" s="154"/>
      <c r="BR2399" s="154"/>
      <c r="BS2399" s="154"/>
      <c r="BT2399" s="154"/>
      <c r="BU2399" s="154"/>
      <c r="BV2399" s="154"/>
      <c r="BW2399" s="154"/>
      <c r="BX2399" s="154"/>
      <c r="BY2399" s="154"/>
      <c r="BZ2399" s="154"/>
      <c r="CA2399" s="154"/>
      <c r="CB2399" s="154"/>
      <c r="CC2399" s="154"/>
      <c r="CD2399" s="154"/>
      <c r="CE2399" s="154"/>
      <c r="CF2399" s="154"/>
      <c r="CG2399" s="154"/>
      <c r="CH2399" s="154"/>
      <c r="CI2399" s="154"/>
      <c r="CJ2399" s="154"/>
      <c r="CK2399" s="154"/>
      <c r="CL2399" s="154"/>
      <c r="CM2399" s="154"/>
      <c r="CN2399" s="154"/>
      <c r="CO2399" s="154"/>
      <c r="CP2399" s="154"/>
      <c r="CQ2399" s="154"/>
      <c r="CR2399" s="154"/>
      <c r="CS2399" s="154"/>
      <c r="CT2399" s="154"/>
      <c r="CU2399" s="154"/>
      <c r="CV2399" s="154"/>
      <c r="CW2399" s="154"/>
      <c r="CX2399" s="154"/>
      <c r="CY2399" s="154"/>
      <c r="CZ2399" s="154"/>
      <c r="DA2399" s="154"/>
      <c r="DB2399" s="154"/>
      <c r="DC2399" s="154"/>
      <c r="DD2399" s="154"/>
      <c r="DE2399" s="154"/>
      <c r="DF2399" s="154"/>
      <c r="DG2399" s="154"/>
      <c r="DH2399" s="154"/>
      <c r="DI2399" s="154"/>
      <c r="DJ2399" s="154"/>
      <c r="DK2399" s="154"/>
      <c r="DL2399" s="154"/>
      <c r="DM2399" s="154"/>
      <c r="DN2399" s="154"/>
      <c r="DO2399" s="154"/>
      <c r="DP2399" s="154"/>
      <c r="DQ2399" s="154"/>
      <c r="DR2399" s="154"/>
      <c r="DS2399" s="154"/>
      <c r="DT2399" s="154"/>
      <c r="DU2399" s="154"/>
      <c r="DV2399" s="154"/>
      <c r="DW2399" s="154"/>
      <c r="DX2399" s="154"/>
      <c r="DY2399" s="154"/>
      <c r="DZ2399" s="154"/>
      <c r="EA2399" s="154"/>
      <c r="EB2399" s="154"/>
      <c r="EC2399" s="154"/>
      <c r="ED2399" s="154"/>
      <c r="EE2399" s="154"/>
      <c r="EF2399" s="154"/>
      <c r="EG2399" s="154"/>
      <c r="EH2399" s="154"/>
      <c r="EI2399" s="154"/>
      <c r="EJ2399" s="154"/>
      <c r="EK2399" s="154"/>
      <c r="EL2399" s="154"/>
      <c r="EM2399" s="154"/>
      <c r="EN2399" s="154"/>
      <c r="EO2399" s="154"/>
      <c r="EP2399" s="154"/>
      <c r="EQ2399" s="154"/>
      <c r="ER2399" s="154"/>
      <c r="ES2399" s="154"/>
      <c r="ET2399" s="154"/>
      <c r="EU2399" s="154"/>
      <c r="EV2399" s="154"/>
    </row>
    <row r="2400" spans="32:152" ht="12.75">
      <c r="AF2400" s="154"/>
      <c r="AG2400" s="154"/>
      <c r="AH2400" s="154"/>
      <c r="AI2400" s="154"/>
      <c r="AJ2400" s="154"/>
      <c r="AK2400" s="154"/>
      <c r="AL2400" s="154"/>
      <c r="AM2400" s="154"/>
      <c r="AN2400" s="154"/>
      <c r="AO2400" s="154"/>
      <c r="AP2400" s="154"/>
      <c r="AQ2400" s="154"/>
      <c r="AR2400" s="154"/>
      <c r="AS2400" s="154"/>
      <c r="AT2400" s="154"/>
      <c r="AU2400" s="154"/>
      <c r="AV2400" s="154"/>
      <c r="AW2400" s="154"/>
      <c r="AX2400" s="154"/>
      <c r="AY2400" s="154"/>
      <c r="AZ2400" s="154"/>
      <c r="BA2400" s="154"/>
      <c r="BB2400" s="154"/>
      <c r="BC2400" s="154"/>
      <c r="BD2400" s="154"/>
      <c r="BE2400" s="154"/>
      <c r="BF2400" s="154"/>
      <c r="BG2400" s="154"/>
      <c r="BH2400" s="154"/>
      <c r="BI2400" s="154"/>
      <c r="BJ2400" s="154"/>
      <c r="BK2400" s="154"/>
      <c r="BL2400" s="154"/>
      <c r="BM2400" s="154"/>
      <c r="BN2400" s="154"/>
      <c r="BO2400" s="154"/>
      <c r="BP2400" s="154"/>
      <c r="BQ2400" s="154"/>
      <c r="BR2400" s="154"/>
      <c r="BS2400" s="154"/>
      <c r="BT2400" s="154"/>
      <c r="BU2400" s="154"/>
      <c r="BV2400" s="154"/>
      <c r="BW2400" s="154"/>
      <c r="BX2400" s="154"/>
      <c r="BY2400" s="154"/>
      <c r="BZ2400" s="154"/>
      <c r="CA2400" s="154"/>
      <c r="CB2400" s="154"/>
      <c r="CC2400" s="154"/>
      <c r="CD2400" s="154"/>
      <c r="CE2400" s="154"/>
      <c r="CF2400" s="154"/>
      <c r="CG2400" s="154"/>
      <c r="CH2400" s="154"/>
      <c r="CI2400" s="154"/>
      <c r="CJ2400" s="154"/>
      <c r="CK2400" s="154"/>
      <c r="CL2400" s="154"/>
      <c r="CM2400" s="154"/>
      <c r="CN2400" s="154"/>
      <c r="CO2400" s="154"/>
      <c r="CP2400" s="154"/>
      <c r="CQ2400" s="154"/>
      <c r="CR2400" s="154"/>
      <c r="CS2400" s="154"/>
      <c r="CT2400" s="154"/>
      <c r="CU2400" s="154"/>
      <c r="CV2400" s="154"/>
      <c r="CW2400" s="154"/>
      <c r="CX2400" s="154"/>
      <c r="CY2400" s="154"/>
      <c r="CZ2400" s="154"/>
      <c r="DA2400" s="154"/>
      <c r="DB2400" s="154"/>
      <c r="DC2400" s="154"/>
      <c r="DD2400" s="154"/>
      <c r="DE2400" s="154"/>
      <c r="DF2400" s="154"/>
      <c r="DG2400" s="154"/>
      <c r="DH2400" s="154"/>
      <c r="DI2400" s="154"/>
      <c r="DJ2400" s="154"/>
      <c r="DK2400" s="154"/>
      <c r="DL2400" s="154"/>
      <c r="DM2400" s="154"/>
      <c r="DN2400" s="154"/>
      <c r="DO2400" s="154"/>
      <c r="DP2400" s="154"/>
      <c r="DQ2400" s="154"/>
      <c r="DR2400" s="154"/>
      <c r="DS2400" s="154"/>
      <c r="DT2400" s="154"/>
      <c r="DU2400" s="154"/>
      <c r="DV2400" s="154"/>
      <c r="DW2400" s="154"/>
      <c r="DX2400" s="154"/>
      <c r="DY2400" s="154"/>
      <c r="DZ2400" s="154"/>
      <c r="EA2400" s="154"/>
      <c r="EB2400" s="154"/>
      <c r="EC2400" s="154"/>
      <c r="ED2400" s="154"/>
      <c r="EE2400" s="154"/>
      <c r="EF2400" s="154"/>
      <c r="EG2400" s="154"/>
      <c r="EH2400" s="154"/>
      <c r="EI2400" s="154"/>
      <c r="EJ2400" s="154"/>
      <c r="EK2400" s="154"/>
      <c r="EL2400" s="154"/>
      <c r="EM2400" s="154"/>
      <c r="EN2400" s="154"/>
      <c r="EO2400" s="154"/>
      <c r="EP2400" s="154"/>
      <c r="EQ2400" s="154"/>
      <c r="ER2400" s="154"/>
      <c r="ES2400" s="154"/>
      <c r="ET2400" s="154"/>
      <c r="EU2400" s="154"/>
      <c r="EV2400" s="154"/>
    </row>
    <row r="2401" spans="32:152" ht="12.75">
      <c r="AF2401" s="154"/>
      <c r="AG2401" s="154"/>
      <c r="AH2401" s="154"/>
      <c r="AI2401" s="154"/>
      <c r="AJ2401" s="154"/>
      <c r="AK2401" s="154"/>
      <c r="AL2401" s="154"/>
      <c r="AM2401" s="154"/>
      <c r="AN2401" s="154"/>
      <c r="AO2401" s="154"/>
      <c r="AP2401" s="154"/>
      <c r="AQ2401" s="154"/>
      <c r="AR2401" s="154"/>
      <c r="AS2401" s="154"/>
      <c r="AT2401" s="154"/>
      <c r="AU2401" s="154"/>
      <c r="AV2401" s="154"/>
      <c r="AW2401" s="154"/>
      <c r="AX2401" s="154"/>
      <c r="AY2401" s="154"/>
      <c r="AZ2401" s="154"/>
      <c r="BA2401" s="154"/>
      <c r="BB2401" s="154"/>
      <c r="BC2401" s="154"/>
      <c r="BD2401" s="154"/>
      <c r="BE2401" s="154"/>
      <c r="BF2401" s="154"/>
      <c r="BG2401" s="154"/>
      <c r="BH2401" s="154"/>
      <c r="BI2401" s="154"/>
      <c r="BJ2401" s="154"/>
      <c r="BK2401" s="154"/>
      <c r="BL2401" s="154"/>
      <c r="BM2401" s="154"/>
      <c r="BN2401" s="154"/>
      <c r="BO2401" s="154"/>
      <c r="BP2401" s="154"/>
      <c r="BQ2401" s="154"/>
      <c r="BR2401" s="154"/>
      <c r="BS2401" s="154"/>
      <c r="BT2401" s="154"/>
      <c r="BU2401" s="154"/>
      <c r="BV2401" s="154"/>
      <c r="BW2401" s="154"/>
      <c r="BX2401" s="154"/>
      <c r="BY2401" s="154"/>
      <c r="BZ2401" s="154"/>
      <c r="CA2401" s="154"/>
      <c r="CB2401" s="154"/>
      <c r="CC2401" s="154"/>
      <c r="CD2401" s="154"/>
      <c r="CE2401" s="154"/>
      <c r="CF2401" s="154"/>
      <c r="CG2401" s="154"/>
      <c r="CH2401" s="154"/>
      <c r="CI2401" s="154"/>
      <c r="CJ2401" s="154"/>
      <c r="CK2401" s="154"/>
      <c r="CL2401" s="154"/>
      <c r="CM2401" s="154"/>
      <c r="CN2401" s="154"/>
      <c r="CO2401" s="154"/>
      <c r="CP2401" s="154"/>
      <c r="CQ2401" s="154"/>
      <c r="CR2401" s="154"/>
      <c r="CS2401" s="154"/>
      <c r="CT2401" s="154"/>
      <c r="CU2401" s="154"/>
      <c r="CV2401" s="154"/>
      <c r="CW2401" s="154"/>
      <c r="CX2401" s="154"/>
      <c r="CY2401" s="154"/>
      <c r="CZ2401" s="154"/>
      <c r="DA2401" s="154"/>
      <c r="DB2401" s="154"/>
      <c r="DC2401" s="154"/>
      <c r="DD2401" s="154"/>
      <c r="DE2401" s="154"/>
      <c r="DF2401" s="154"/>
      <c r="DG2401" s="154"/>
      <c r="DH2401" s="154"/>
      <c r="DI2401" s="154"/>
      <c r="DJ2401" s="154"/>
      <c r="DK2401" s="154"/>
      <c r="DL2401" s="154"/>
      <c r="DM2401" s="154"/>
      <c r="DN2401" s="154"/>
      <c r="DO2401" s="154"/>
      <c r="DP2401" s="154"/>
      <c r="DQ2401" s="154"/>
      <c r="DR2401" s="154"/>
      <c r="DS2401" s="154"/>
      <c r="DT2401" s="154"/>
      <c r="DU2401" s="154"/>
      <c r="DV2401" s="154"/>
      <c r="DW2401" s="154"/>
      <c r="DX2401" s="154"/>
      <c r="DY2401" s="154"/>
      <c r="DZ2401" s="154"/>
      <c r="EA2401" s="154"/>
      <c r="EB2401" s="154"/>
      <c r="EC2401" s="154"/>
      <c r="ED2401" s="154"/>
      <c r="EE2401" s="154"/>
      <c r="EF2401" s="154"/>
      <c r="EG2401" s="154"/>
      <c r="EH2401" s="154"/>
      <c r="EI2401" s="154"/>
      <c r="EJ2401" s="154"/>
      <c r="EK2401" s="154"/>
      <c r="EL2401" s="154"/>
      <c r="EM2401" s="154"/>
      <c r="EN2401" s="154"/>
      <c r="EO2401" s="154"/>
      <c r="EP2401" s="154"/>
      <c r="EQ2401" s="154"/>
      <c r="ER2401" s="154"/>
      <c r="ES2401" s="154"/>
      <c r="ET2401" s="154"/>
      <c r="EU2401" s="154"/>
      <c r="EV2401" s="154"/>
    </row>
    <row r="2402" spans="32:152" ht="12.75">
      <c r="AF2402" s="154"/>
      <c r="AG2402" s="154"/>
      <c r="AH2402" s="154"/>
      <c r="AI2402" s="154"/>
      <c r="AJ2402" s="154"/>
      <c r="AK2402" s="154"/>
      <c r="AL2402" s="154"/>
      <c r="AM2402" s="154"/>
      <c r="AN2402" s="154"/>
      <c r="AO2402" s="154"/>
      <c r="AP2402" s="154"/>
      <c r="AQ2402" s="154"/>
      <c r="AR2402" s="154"/>
      <c r="AS2402" s="154"/>
      <c r="AT2402" s="154"/>
      <c r="AU2402" s="154"/>
      <c r="AV2402" s="154"/>
      <c r="AW2402" s="154"/>
      <c r="AX2402" s="154"/>
      <c r="AY2402" s="154"/>
      <c r="AZ2402" s="154"/>
      <c r="BA2402" s="154"/>
      <c r="BB2402" s="154"/>
      <c r="BC2402" s="154"/>
      <c r="BD2402" s="154"/>
      <c r="BE2402" s="154"/>
      <c r="BF2402" s="154"/>
      <c r="BG2402" s="154"/>
      <c r="BH2402" s="154"/>
      <c r="BI2402" s="154"/>
      <c r="BJ2402" s="154"/>
      <c r="BK2402" s="154"/>
      <c r="BL2402" s="154"/>
      <c r="BM2402" s="154"/>
      <c r="BN2402" s="154"/>
      <c r="BO2402" s="154"/>
      <c r="BP2402" s="154"/>
      <c r="BQ2402" s="154"/>
      <c r="BR2402" s="154"/>
      <c r="BS2402" s="154"/>
      <c r="BT2402" s="154"/>
      <c r="BU2402" s="154"/>
      <c r="BV2402" s="154"/>
      <c r="BW2402" s="154"/>
      <c r="BX2402" s="154"/>
      <c r="BY2402" s="154"/>
      <c r="BZ2402" s="154"/>
      <c r="CA2402" s="154"/>
      <c r="CB2402" s="154"/>
      <c r="CC2402" s="154"/>
      <c r="CD2402" s="154"/>
      <c r="CE2402" s="154"/>
      <c r="CF2402" s="154"/>
      <c r="CG2402" s="154"/>
      <c r="CH2402" s="154"/>
      <c r="CI2402" s="154"/>
      <c r="CJ2402" s="154"/>
      <c r="CK2402" s="154"/>
      <c r="CL2402" s="154"/>
      <c r="CM2402" s="154"/>
      <c r="CN2402" s="154"/>
      <c r="CO2402" s="154"/>
      <c r="CP2402" s="154"/>
      <c r="CQ2402" s="154"/>
      <c r="CR2402" s="154"/>
      <c r="CS2402" s="154"/>
      <c r="CT2402" s="154"/>
      <c r="CU2402" s="154"/>
      <c r="CV2402" s="154"/>
      <c r="CW2402" s="154"/>
      <c r="CX2402" s="154"/>
      <c r="CY2402" s="154"/>
      <c r="CZ2402" s="154"/>
      <c r="DA2402" s="154"/>
      <c r="DB2402" s="154"/>
      <c r="DC2402" s="154"/>
      <c r="DD2402" s="154"/>
      <c r="DE2402" s="154"/>
      <c r="DF2402" s="154"/>
      <c r="DG2402" s="154"/>
      <c r="DH2402" s="154"/>
      <c r="DI2402" s="154"/>
      <c r="DJ2402" s="154"/>
      <c r="DK2402" s="154"/>
      <c r="DL2402" s="154"/>
      <c r="DM2402" s="154"/>
      <c r="DN2402" s="154"/>
      <c r="DO2402" s="154"/>
      <c r="DP2402" s="154"/>
      <c r="DQ2402" s="154"/>
      <c r="DR2402" s="154"/>
      <c r="DS2402" s="154"/>
      <c r="DT2402" s="154"/>
      <c r="DU2402" s="154"/>
      <c r="DV2402" s="154"/>
      <c r="DW2402" s="154"/>
      <c r="DX2402" s="154"/>
      <c r="DY2402" s="154"/>
      <c r="DZ2402" s="154"/>
      <c r="EA2402" s="154"/>
      <c r="EB2402" s="154"/>
      <c r="EC2402" s="154"/>
      <c r="ED2402" s="154"/>
      <c r="EE2402" s="154"/>
      <c r="EF2402" s="154"/>
      <c r="EG2402" s="154"/>
      <c r="EH2402" s="154"/>
      <c r="EI2402" s="154"/>
      <c r="EJ2402" s="154"/>
      <c r="EK2402" s="154"/>
      <c r="EL2402" s="154"/>
      <c r="EM2402" s="154"/>
      <c r="EN2402" s="154"/>
      <c r="EO2402" s="154"/>
      <c r="EP2402" s="154"/>
      <c r="EQ2402" s="154"/>
      <c r="ER2402" s="154"/>
      <c r="ES2402" s="154"/>
      <c r="ET2402" s="154"/>
      <c r="EU2402" s="154"/>
      <c r="EV2402" s="154"/>
    </row>
    <row r="2403" spans="32:152" ht="12.75">
      <c r="AF2403" s="154"/>
      <c r="AG2403" s="154"/>
      <c r="AH2403" s="154"/>
      <c r="AI2403" s="154"/>
      <c r="AJ2403" s="154"/>
      <c r="AK2403" s="154"/>
      <c r="AL2403" s="154"/>
      <c r="AM2403" s="154"/>
      <c r="AN2403" s="154"/>
      <c r="AO2403" s="154"/>
      <c r="AP2403" s="154"/>
      <c r="AQ2403" s="154"/>
      <c r="AR2403" s="154"/>
      <c r="AS2403" s="154"/>
      <c r="AT2403" s="154"/>
      <c r="AU2403" s="154"/>
      <c r="AV2403" s="154"/>
      <c r="AW2403" s="154"/>
      <c r="AX2403" s="154"/>
      <c r="AY2403" s="154"/>
      <c r="AZ2403" s="154"/>
      <c r="BA2403" s="154"/>
      <c r="BB2403" s="154"/>
      <c r="BC2403" s="154"/>
      <c r="BD2403" s="154"/>
      <c r="BE2403" s="154"/>
      <c r="BF2403" s="154"/>
      <c r="BG2403" s="154"/>
      <c r="BH2403" s="154"/>
      <c r="BI2403" s="154"/>
      <c r="BJ2403" s="154"/>
      <c r="BK2403" s="154"/>
      <c r="BL2403" s="154"/>
      <c r="BM2403" s="154"/>
      <c r="BN2403" s="154"/>
      <c r="BO2403" s="154"/>
      <c r="BP2403" s="154"/>
      <c r="BQ2403" s="154"/>
      <c r="BR2403" s="154"/>
      <c r="BS2403" s="154"/>
      <c r="BT2403" s="154"/>
      <c r="BU2403" s="154"/>
      <c r="BV2403" s="154"/>
      <c r="BW2403" s="154"/>
      <c r="BX2403" s="154"/>
      <c r="BY2403" s="154"/>
      <c r="BZ2403" s="154"/>
      <c r="CA2403" s="154"/>
      <c r="CB2403" s="154"/>
      <c r="CC2403" s="154"/>
      <c r="CD2403" s="154"/>
      <c r="CE2403" s="154"/>
      <c r="CF2403" s="154"/>
      <c r="CG2403" s="154"/>
      <c r="CH2403" s="154"/>
      <c r="CI2403" s="154"/>
      <c r="CJ2403" s="154"/>
      <c r="CK2403" s="154"/>
      <c r="CL2403" s="154"/>
      <c r="CM2403" s="154"/>
      <c r="CN2403" s="154"/>
      <c r="CO2403" s="154"/>
      <c r="CP2403" s="154"/>
      <c r="CQ2403" s="154"/>
      <c r="CR2403" s="154"/>
      <c r="CS2403" s="154"/>
      <c r="CT2403" s="154"/>
      <c r="CU2403" s="154"/>
      <c r="CV2403" s="154"/>
      <c r="CW2403" s="154"/>
      <c r="CX2403" s="154"/>
      <c r="CY2403" s="154"/>
      <c r="CZ2403" s="154"/>
      <c r="DA2403" s="154"/>
      <c r="DB2403" s="154"/>
      <c r="DC2403" s="154"/>
      <c r="DD2403" s="154"/>
      <c r="DE2403" s="154"/>
      <c r="DF2403" s="154"/>
      <c r="DG2403" s="154"/>
      <c r="DH2403" s="154"/>
      <c r="DI2403" s="154"/>
      <c r="DJ2403" s="154"/>
      <c r="DK2403" s="154"/>
      <c r="DL2403" s="154"/>
      <c r="DM2403" s="154"/>
      <c r="DN2403" s="154"/>
      <c r="DO2403" s="154"/>
      <c r="DP2403" s="154"/>
      <c r="DQ2403" s="154"/>
      <c r="DR2403" s="154"/>
      <c r="DS2403" s="154"/>
      <c r="DT2403" s="154"/>
      <c r="DU2403" s="154"/>
      <c r="DV2403" s="154"/>
      <c r="DW2403" s="154"/>
      <c r="DX2403" s="154"/>
      <c r="DY2403" s="154"/>
      <c r="DZ2403" s="154"/>
      <c r="EA2403" s="154"/>
      <c r="EB2403" s="154"/>
      <c r="EC2403" s="154"/>
      <c r="ED2403" s="154"/>
      <c r="EE2403" s="154"/>
      <c r="EF2403" s="154"/>
      <c r="EG2403" s="154"/>
      <c r="EH2403" s="154"/>
      <c r="EI2403" s="154"/>
      <c r="EJ2403" s="154"/>
      <c r="EK2403" s="154"/>
      <c r="EL2403" s="154"/>
      <c r="EM2403" s="154"/>
      <c r="EN2403" s="154"/>
      <c r="EO2403" s="154"/>
      <c r="EP2403" s="154"/>
      <c r="EQ2403" s="154"/>
      <c r="ER2403" s="154"/>
      <c r="ES2403" s="154"/>
      <c r="ET2403" s="154"/>
      <c r="EU2403" s="154"/>
      <c r="EV2403" s="154"/>
    </row>
    <row r="2404" spans="32:152" ht="12.75">
      <c r="AF2404" s="154"/>
      <c r="AG2404" s="154"/>
      <c r="AH2404" s="154"/>
      <c r="AI2404" s="154"/>
      <c r="AJ2404" s="154"/>
      <c r="AK2404" s="154"/>
      <c r="AL2404" s="154"/>
      <c r="AM2404" s="154"/>
      <c r="AN2404" s="154"/>
      <c r="AO2404" s="154"/>
      <c r="AP2404" s="154"/>
      <c r="AQ2404" s="154"/>
      <c r="AR2404" s="154"/>
      <c r="AS2404" s="154"/>
      <c r="AT2404" s="154"/>
      <c r="AU2404" s="154"/>
      <c r="AV2404" s="154"/>
      <c r="AW2404" s="154"/>
      <c r="AX2404" s="154"/>
      <c r="AY2404" s="154"/>
      <c r="AZ2404" s="154"/>
      <c r="BA2404" s="154"/>
      <c r="BB2404" s="154"/>
      <c r="BC2404" s="154"/>
      <c r="BD2404" s="154"/>
      <c r="BE2404" s="154"/>
      <c r="BF2404" s="154"/>
      <c r="BG2404" s="154"/>
      <c r="BH2404" s="154"/>
      <c r="BI2404" s="154"/>
      <c r="BJ2404" s="154"/>
      <c r="BK2404" s="154"/>
      <c r="BL2404" s="154"/>
      <c r="BM2404" s="154"/>
      <c r="BN2404" s="154"/>
      <c r="BO2404" s="154"/>
      <c r="BP2404" s="154"/>
      <c r="BQ2404" s="154"/>
      <c r="BR2404" s="154"/>
      <c r="BS2404" s="154"/>
      <c r="BT2404" s="154"/>
      <c r="BU2404" s="154"/>
      <c r="BV2404" s="154"/>
      <c r="BW2404" s="154"/>
      <c r="BX2404" s="154"/>
      <c r="BY2404" s="154"/>
      <c r="BZ2404" s="154"/>
      <c r="CA2404" s="154"/>
      <c r="CB2404" s="154"/>
      <c r="CC2404" s="154"/>
      <c r="CD2404" s="154"/>
      <c r="CE2404" s="154"/>
      <c r="CF2404" s="154"/>
      <c r="CG2404" s="154"/>
      <c r="CH2404" s="154"/>
      <c r="CI2404" s="154"/>
      <c r="CJ2404" s="154"/>
      <c r="CK2404" s="154"/>
      <c r="CL2404" s="154"/>
      <c r="CM2404" s="154"/>
      <c r="CN2404" s="154"/>
      <c r="CO2404" s="154"/>
      <c r="CP2404" s="154"/>
      <c r="CQ2404" s="154"/>
      <c r="CR2404" s="154"/>
      <c r="CS2404" s="154"/>
      <c r="CT2404" s="154"/>
      <c r="CU2404" s="154"/>
      <c r="CV2404" s="154"/>
      <c r="CW2404" s="154"/>
      <c r="CX2404" s="154"/>
      <c r="CY2404" s="154"/>
      <c r="CZ2404" s="154"/>
      <c r="DA2404" s="154"/>
      <c r="DB2404" s="154"/>
      <c r="DC2404" s="154"/>
      <c r="DD2404" s="154"/>
      <c r="DE2404" s="154"/>
      <c r="DF2404" s="154"/>
      <c r="DG2404" s="154"/>
      <c r="DH2404" s="154"/>
      <c r="DI2404" s="154"/>
      <c r="DJ2404" s="154"/>
      <c r="DK2404" s="154"/>
      <c r="DL2404" s="154"/>
      <c r="DM2404" s="154"/>
      <c r="DN2404" s="154"/>
      <c r="DO2404" s="154"/>
      <c r="DP2404" s="154"/>
      <c r="DQ2404" s="154"/>
      <c r="DR2404" s="154"/>
      <c r="DS2404" s="154"/>
      <c r="DT2404" s="154"/>
      <c r="DU2404" s="154"/>
      <c r="DV2404" s="154"/>
      <c r="DW2404" s="154"/>
      <c r="DX2404" s="154"/>
      <c r="DY2404" s="154"/>
      <c r="DZ2404" s="154"/>
      <c r="EA2404" s="154"/>
      <c r="EB2404" s="154"/>
      <c r="EC2404" s="154"/>
      <c r="ED2404" s="154"/>
      <c r="EE2404" s="154"/>
      <c r="EF2404" s="154"/>
      <c r="EG2404" s="154"/>
      <c r="EH2404" s="154"/>
      <c r="EI2404" s="154"/>
      <c r="EJ2404" s="154"/>
      <c r="EK2404" s="154"/>
      <c r="EL2404" s="154"/>
      <c r="EM2404" s="154"/>
      <c r="EN2404" s="154"/>
      <c r="EO2404" s="154"/>
      <c r="EP2404" s="154"/>
      <c r="EQ2404" s="154"/>
      <c r="ER2404" s="154"/>
      <c r="ES2404" s="154"/>
      <c r="ET2404" s="154"/>
      <c r="EU2404" s="154"/>
      <c r="EV2404" s="154"/>
    </row>
    <row r="2405" spans="32:152" ht="12.75">
      <c r="AF2405" s="154"/>
      <c r="AG2405" s="154"/>
      <c r="AH2405" s="154"/>
      <c r="AI2405" s="154"/>
      <c r="AJ2405" s="154"/>
      <c r="AK2405" s="154"/>
      <c r="AL2405" s="154"/>
      <c r="AM2405" s="154"/>
      <c r="AN2405" s="154"/>
      <c r="AO2405" s="154"/>
      <c r="AP2405" s="154"/>
      <c r="AQ2405" s="154"/>
      <c r="AR2405" s="154"/>
      <c r="AS2405" s="154"/>
      <c r="AT2405" s="154"/>
      <c r="AU2405" s="154"/>
      <c r="AV2405" s="154"/>
      <c r="AW2405" s="154"/>
      <c r="AX2405" s="154"/>
      <c r="AY2405" s="154"/>
      <c r="AZ2405" s="154"/>
      <c r="BA2405" s="154"/>
      <c r="BB2405" s="154"/>
      <c r="BC2405" s="154"/>
      <c r="BD2405" s="154"/>
      <c r="BE2405" s="154"/>
      <c r="BF2405" s="154"/>
      <c r="BG2405" s="154"/>
      <c r="BH2405" s="154"/>
      <c r="BI2405" s="154"/>
      <c r="BJ2405" s="154"/>
      <c r="BK2405" s="154"/>
      <c r="BL2405" s="154"/>
      <c r="BM2405" s="154"/>
      <c r="BN2405" s="154"/>
      <c r="BO2405" s="154"/>
      <c r="BP2405" s="154"/>
      <c r="BQ2405" s="154"/>
      <c r="BR2405" s="154"/>
      <c r="BS2405" s="154"/>
      <c r="BT2405" s="154"/>
      <c r="BU2405" s="154"/>
      <c r="BV2405" s="154"/>
      <c r="BW2405" s="154"/>
      <c r="BX2405" s="154"/>
      <c r="BY2405" s="154"/>
      <c r="BZ2405" s="154"/>
      <c r="CA2405" s="154"/>
      <c r="CB2405" s="154"/>
      <c r="CC2405" s="154"/>
      <c r="CD2405" s="154"/>
      <c r="CE2405" s="154"/>
      <c r="CF2405" s="154"/>
      <c r="CG2405" s="154"/>
      <c r="CH2405" s="154"/>
      <c r="CI2405" s="154"/>
      <c r="CJ2405" s="154"/>
      <c r="CK2405" s="154"/>
      <c r="CL2405" s="154"/>
      <c r="CM2405" s="154"/>
      <c r="CN2405" s="154"/>
      <c r="CO2405" s="154"/>
      <c r="CP2405" s="154"/>
      <c r="CQ2405" s="154"/>
      <c r="CR2405" s="154"/>
      <c r="CS2405" s="154"/>
      <c r="CT2405" s="154"/>
      <c r="CU2405" s="154"/>
      <c r="CV2405" s="154"/>
      <c r="CW2405" s="154"/>
      <c r="CX2405" s="154"/>
      <c r="CY2405" s="154"/>
      <c r="CZ2405" s="154"/>
      <c r="DA2405" s="154"/>
      <c r="DB2405" s="154"/>
      <c r="DC2405" s="154"/>
      <c r="DD2405" s="154"/>
      <c r="DE2405" s="154"/>
      <c r="DF2405" s="154"/>
      <c r="DG2405" s="154"/>
      <c r="DH2405" s="154"/>
      <c r="DI2405" s="154"/>
      <c r="DJ2405" s="154"/>
      <c r="DK2405" s="154"/>
      <c r="DL2405" s="154"/>
      <c r="DM2405" s="154"/>
      <c r="DN2405" s="154"/>
      <c r="DO2405" s="154"/>
      <c r="DP2405" s="154"/>
      <c r="DQ2405" s="154"/>
      <c r="DR2405" s="154"/>
      <c r="DS2405" s="154"/>
      <c r="DT2405" s="154"/>
      <c r="DU2405" s="154"/>
      <c r="DV2405" s="154"/>
      <c r="DW2405" s="154"/>
      <c r="DX2405" s="154"/>
      <c r="DY2405" s="154"/>
      <c r="DZ2405" s="154"/>
      <c r="EA2405" s="154"/>
      <c r="EB2405" s="154"/>
      <c r="EC2405" s="154"/>
      <c r="ED2405" s="154"/>
      <c r="EE2405" s="154"/>
      <c r="EF2405" s="154"/>
      <c r="EG2405" s="154"/>
      <c r="EH2405" s="154"/>
      <c r="EI2405" s="154"/>
      <c r="EJ2405" s="154"/>
      <c r="EK2405" s="154"/>
      <c r="EL2405" s="154"/>
      <c r="EM2405" s="154"/>
      <c r="EN2405" s="154"/>
      <c r="EO2405" s="154"/>
      <c r="EP2405" s="154"/>
      <c r="EQ2405" s="154"/>
      <c r="ER2405" s="154"/>
      <c r="ES2405" s="154"/>
      <c r="ET2405" s="154"/>
      <c r="EU2405" s="154"/>
      <c r="EV2405" s="154"/>
    </row>
    <row r="2406" spans="32:152" ht="12.75">
      <c r="AF2406" s="154"/>
      <c r="AG2406" s="154"/>
      <c r="AH2406" s="154"/>
      <c r="AI2406" s="154"/>
      <c r="AJ2406" s="154"/>
      <c r="AK2406" s="154"/>
      <c r="AL2406" s="154"/>
      <c r="AM2406" s="154"/>
      <c r="AN2406" s="154"/>
      <c r="AO2406" s="154"/>
      <c r="AP2406" s="154"/>
      <c r="AQ2406" s="154"/>
      <c r="AR2406" s="154"/>
      <c r="AS2406" s="154"/>
      <c r="AT2406" s="154"/>
      <c r="AU2406" s="154"/>
      <c r="AV2406" s="154"/>
      <c r="AW2406" s="154"/>
      <c r="AX2406" s="154"/>
      <c r="AY2406" s="154"/>
      <c r="AZ2406" s="154"/>
      <c r="BA2406" s="154"/>
      <c r="BB2406" s="154"/>
      <c r="BC2406" s="154"/>
      <c r="BD2406" s="154"/>
      <c r="BE2406" s="154"/>
      <c r="BF2406" s="154"/>
      <c r="BG2406" s="154"/>
      <c r="BH2406" s="154"/>
      <c r="BI2406" s="154"/>
      <c r="BJ2406" s="154"/>
      <c r="BK2406" s="154"/>
      <c r="BL2406" s="154"/>
      <c r="BM2406" s="154"/>
      <c r="BN2406" s="154"/>
      <c r="BO2406" s="154"/>
      <c r="BP2406" s="154"/>
      <c r="BQ2406" s="154"/>
      <c r="BR2406" s="154"/>
      <c r="BS2406" s="154"/>
      <c r="BT2406" s="154"/>
      <c r="BU2406" s="154"/>
      <c r="BV2406" s="154"/>
      <c r="BW2406" s="154"/>
      <c r="BX2406" s="154"/>
      <c r="BY2406" s="154"/>
      <c r="BZ2406" s="154"/>
      <c r="CA2406" s="154"/>
      <c r="CB2406" s="154"/>
      <c r="CC2406" s="154"/>
      <c r="CD2406" s="154"/>
      <c r="CE2406" s="154"/>
      <c r="CF2406" s="154"/>
      <c r="CG2406" s="154"/>
      <c r="CH2406" s="154"/>
      <c r="CI2406" s="154"/>
      <c r="CJ2406" s="154"/>
      <c r="CK2406" s="154"/>
      <c r="CL2406" s="154"/>
      <c r="CM2406" s="154"/>
      <c r="CN2406" s="154"/>
      <c r="CO2406" s="154"/>
      <c r="CP2406" s="154"/>
      <c r="CQ2406" s="154"/>
      <c r="CR2406" s="154"/>
      <c r="CS2406" s="154"/>
      <c r="CT2406" s="154"/>
      <c r="CU2406" s="154"/>
      <c r="CV2406" s="154"/>
      <c r="CW2406" s="154"/>
      <c r="CX2406" s="154"/>
      <c r="CY2406" s="154"/>
      <c r="CZ2406" s="154"/>
      <c r="DA2406" s="154"/>
      <c r="DB2406" s="154"/>
      <c r="DC2406" s="154"/>
      <c r="DD2406" s="154"/>
      <c r="DE2406" s="154"/>
      <c r="DF2406" s="154"/>
      <c r="DG2406" s="154"/>
      <c r="DH2406" s="154"/>
      <c r="DI2406" s="154"/>
      <c r="DJ2406" s="154"/>
      <c r="DK2406" s="154"/>
      <c r="DL2406" s="154"/>
      <c r="DM2406" s="154"/>
      <c r="DN2406" s="154"/>
      <c r="DO2406" s="154"/>
      <c r="DP2406" s="154"/>
      <c r="DQ2406" s="154"/>
      <c r="DR2406" s="154"/>
      <c r="DS2406" s="154"/>
      <c r="DT2406" s="154"/>
      <c r="DU2406" s="154"/>
      <c r="DV2406" s="154"/>
      <c r="DW2406" s="154"/>
      <c r="DX2406" s="154"/>
      <c r="DY2406" s="154"/>
      <c r="DZ2406" s="154"/>
      <c r="EA2406" s="154"/>
      <c r="EB2406" s="154"/>
      <c r="EC2406" s="154"/>
      <c r="ED2406" s="154"/>
      <c r="EE2406" s="154"/>
      <c r="EF2406" s="154"/>
      <c r="EG2406" s="154"/>
      <c r="EH2406" s="154"/>
      <c r="EI2406" s="154"/>
      <c r="EJ2406" s="154"/>
      <c r="EK2406" s="154"/>
      <c r="EL2406" s="154"/>
      <c r="EM2406" s="154"/>
      <c r="EN2406" s="154"/>
      <c r="EO2406" s="154"/>
      <c r="EP2406" s="154"/>
      <c r="EQ2406" s="154"/>
      <c r="ER2406" s="154"/>
      <c r="ES2406" s="154"/>
      <c r="ET2406" s="154"/>
      <c r="EU2406" s="154"/>
      <c r="EV2406" s="154"/>
    </row>
    <row r="2407" spans="32:152" ht="12.75">
      <c r="AF2407" s="154"/>
      <c r="AG2407" s="154"/>
      <c r="AH2407" s="154"/>
      <c r="AI2407" s="154"/>
      <c r="AJ2407" s="154"/>
      <c r="AK2407" s="154"/>
      <c r="AL2407" s="154"/>
      <c r="AM2407" s="154"/>
      <c r="AN2407" s="154"/>
      <c r="AO2407" s="154"/>
      <c r="AP2407" s="154"/>
      <c r="AQ2407" s="154"/>
      <c r="AR2407" s="154"/>
      <c r="AS2407" s="154"/>
      <c r="AT2407" s="154"/>
      <c r="AU2407" s="154"/>
      <c r="AV2407" s="154"/>
      <c r="AW2407" s="154"/>
      <c r="AX2407" s="154"/>
      <c r="AY2407" s="154"/>
      <c r="AZ2407" s="154"/>
      <c r="BA2407" s="154"/>
      <c r="BB2407" s="154"/>
      <c r="BC2407" s="154"/>
      <c r="BD2407" s="154"/>
      <c r="BE2407" s="154"/>
      <c r="BF2407" s="154"/>
      <c r="BG2407" s="154"/>
      <c r="BH2407" s="154"/>
      <c r="BI2407" s="154"/>
      <c r="BJ2407" s="154"/>
      <c r="BK2407" s="154"/>
      <c r="BL2407" s="154"/>
      <c r="BM2407" s="154"/>
      <c r="BN2407" s="154"/>
      <c r="BO2407" s="154"/>
      <c r="BP2407" s="154"/>
      <c r="BQ2407" s="154"/>
      <c r="BR2407" s="154"/>
      <c r="BS2407" s="154"/>
      <c r="BT2407" s="154"/>
      <c r="BU2407" s="154"/>
      <c r="BV2407" s="154"/>
      <c r="BW2407" s="154"/>
      <c r="BX2407" s="154"/>
      <c r="BY2407" s="154"/>
      <c r="BZ2407" s="154"/>
      <c r="CA2407" s="154"/>
      <c r="CB2407" s="154"/>
      <c r="CC2407" s="154"/>
      <c r="CD2407" s="154"/>
      <c r="CE2407" s="154"/>
      <c r="CF2407" s="154"/>
      <c r="CG2407" s="154"/>
      <c r="CH2407" s="154"/>
      <c r="CI2407" s="154"/>
      <c r="CJ2407" s="154"/>
      <c r="CK2407" s="154"/>
      <c r="CL2407" s="154"/>
      <c r="CM2407" s="154"/>
      <c r="CN2407" s="154"/>
      <c r="CO2407" s="154"/>
      <c r="CP2407" s="154"/>
      <c r="CQ2407" s="154"/>
      <c r="CR2407" s="154"/>
      <c r="CS2407" s="154"/>
      <c r="CT2407" s="154"/>
      <c r="CU2407" s="154"/>
      <c r="CV2407" s="154"/>
      <c r="CW2407" s="154"/>
      <c r="CX2407" s="154"/>
      <c r="CY2407" s="154"/>
      <c r="CZ2407" s="154"/>
      <c r="DA2407" s="154"/>
      <c r="DB2407" s="154"/>
      <c r="DC2407" s="154"/>
      <c r="DD2407" s="154"/>
      <c r="DE2407" s="154"/>
      <c r="DF2407" s="154"/>
      <c r="DG2407" s="154"/>
      <c r="DH2407" s="154"/>
      <c r="DI2407" s="154"/>
      <c r="DJ2407" s="154"/>
      <c r="DK2407" s="154"/>
      <c r="DL2407" s="154"/>
      <c r="DM2407" s="154"/>
      <c r="DN2407" s="154"/>
      <c r="DO2407" s="154"/>
      <c r="DP2407" s="154"/>
      <c r="DQ2407" s="154"/>
      <c r="DR2407" s="154"/>
      <c r="DS2407" s="154"/>
      <c r="DT2407" s="154"/>
      <c r="DU2407" s="154"/>
      <c r="DV2407" s="154"/>
      <c r="DW2407" s="154"/>
      <c r="DX2407" s="154"/>
      <c r="DY2407" s="154"/>
      <c r="DZ2407" s="154"/>
      <c r="EA2407" s="154"/>
      <c r="EB2407" s="154"/>
      <c r="EC2407" s="154"/>
      <c r="ED2407" s="154"/>
      <c r="EE2407" s="154"/>
      <c r="EF2407" s="154"/>
      <c r="EG2407" s="154"/>
      <c r="EH2407" s="154"/>
      <c r="EI2407" s="154"/>
      <c r="EJ2407" s="154"/>
      <c r="EK2407" s="154"/>
      <c r="EL2407" s="154"/>
      <c r="EM2407" s="154"/>
      <c r="EN2407" s="154"/>
      <c r="EO2407" s="154"/>
      <c r="EP2407" s="154"/>
      <c r="EQ2407" s="154"/>
      <c r="ER2407" s="154"/>
      <c r="ES2407" s="154"/>
      <c r="ET2407" s="154"/>
      <c r="EU2407" s="154"/>
      <c r="EV2407" s="154"/>
    </row>
    <row r="2408" spans="32:152" ht="12.75">
      <c r="AF2408" s="154"/>
      <c r="AG2408" s="154"/>
      <c r="AH2408" s="154"/>
      <c r="AI2408" s="154"/>
      <c r="AJ2408" s="154"/>
      <c r="AK2408" s="154"/>
      <c r="AL2408" s="154"/>
      <c r="AM2408" s="154"/>
      <c r="AN2408" s="154"/>
      <c r="AO2408" s="154"/>
      <c r="AP2408" s="154"/>
      <c r="AQ2408" s="154"/>
      <c r="AR2408" s="154"/>
      <c r="AS2408" s="154"/>
      <c r="AT2408" s="154"/>
      <c r="AU2408" s="154"/>
      <c r="AV2408" s="154"/>
      <c r="AW2408" s="154"/>
      <c r="AX2408" s="154"/>
      <c r="AY2408" s="154"/>
      <c r="AZ2408" s="154"/>
      <c r="BA2408" s="154"/>
      <c r="BB2408" s="154"/>
      <c r="BC2408" s="154"/>
      <c r="BD2408" s="154"/>
      <c r="BE2408" s="154"/>
      <c r="BF2408" s="154"/>
      <c r="BG2408" s="154"/>
      <c r="BH2408" s="154"/>
      <c r="BI2408" s="154"/>
      <c r="BJ2408" s="154"/>
      <c r="BK2408" s="154"/>
      <c r="BL2408" s="154"/>
      <c r="BM2408" s="154"/>
      <c r="BN2408" s="154"/>
      <c r="BO2408" s="154"/>
      <c r="BP2408" s="154"/>
      <c r="BQ2408" s="154"/>
      <c r="BR2408" s="154"/>
      <c r="BS2408" s="154"/>
      <c r="BT2408" s="154"/>
      <c r="BU2408" s="154"/>
      <c r="BV2408" s="154"/>
      <c r="BW2408" s="154"/>
      <c r="BX2408" s="154"/>
      <c r="BY2408" s="154"/>
      <c r="BZ2408" s="154"/>
      <c r="CA2408" s="154"/>
      <c r="CB2408" s="154"/>
      <c r="CC2408" s="154"/>
      <c r="CD2408" s="154"/>
      <c r="CE2408" s="154"/>
      <c r="CF2408" s="154"/>
      <c r="CG2408" s="154"/>
      <c r="CH2408" s="154"/>
      <c r="CI2408" s="154"/>
      <c r="CJ2408" s="154"/>
      <c r="CK2408" s="154"/>
      <c r="CL2408" s="154"/>
      <c r="CM2408" s="154"/>
      <c r="CN2408" s="154"/>
      <c r="CO2408" s="154"/>
      <c r="CP2408" s="154"/>
      <c r="CQ2408" s="154"/>
      <c r="CR2408" s="154"/>
      <c r="CS2408" s="154"/>
      <c r="CT2408" s="154"/>
      <c r="CU2408" s="154"/>
      <c r="CV2408" s="154"/>
      <c r="CW2408" s="154"/>
      <c r="CX2408" s="154"/>
      <c r="CY2408" s="154"/>
      <c r="CZ2408" s="154"/>
      <c r="DA2408" s="154"/>
      <c r="DB2408" s="154"/>
      <c r="DC2408" s="154"/>
      <c r="DD2408" s="154"/>
      <c r="DE2408" s="154"/>
      <c r="DF2408" s="154"/>
      <c r="DG2408" s="154"/>
      <c r="DH2408" s="154"/>
      <c r="DI2408" s="154"/>
      <c r="DJ2408" s="154"/>
      <c r="DK2408" s="154"/>
      <c r="DL2408" s="154"/>
      <c r="DM2408" s="154"/>
      <c r="DN2408" s="154"/>
      <c r="DO2408" s="154"/>
      <c r="DP2408" s="154"/>
      <c r="DQ2408" s="154"/>
      <c r="DR2408" s="154"/>
      <c r="DS2408" s="154"/>
      <c r="DT2408" s="154"/>
      <c r="DU2408" s="154"/>
      <c r="DV2408" s="154"/>
      <c r="DW2408" s="154"/>
      <c r="DX2408" s="154"/>
      <c r="DY2408" s="154"/>
      <c r="DZ2408" s="154"/>
      <c r="EA2408" s="154"/>
      <c r="EB2408" s="154"/>
      <c r="EC2408" s="154"/>
      <c r="ED2408" s="154"/>
      <c r="EE2408" s="154"/>
      <c r="EF2408" s="154"/>
      <c r="EG2408" s="154"/>
      <c r="EH2408" s="154"/>
      <c r="EI2408" s="154"/>
      <c r="EJ2408" s="154"/>
      <c r="EK2408" s="154"/>
      <c r="EL2408" s="154"/>
      <c r="EM2408" s="154"/>
      <c r="EN2408" s="154"/>
      <c r="EO2408" s="154"/>
      <c r="EP2408" s="154"/>
      <c r="EQ2408" s="154"/>
      <c r="ER2408" s="154"/>
      <c r="ES2408" s="154"/>
      <c r="ET2408" s="154"/>
      <c r="EU2408" s="154"/>
      <c r="EV2408" s="154"/>
    </row>
    <row r="2409" spans="32:152" ht="12.75">
      <c r="AF2409" s="154"/>
      <c r="AG2409" s="154"/>
      <c r="AH2409" s="154"/>
      <c r="AI2409" s="154"/>
      <c r="AJ2409" s="154"/>
      <c r="AK2409" s="154"/>
      <c r="AL2409" s="154"/>
      <c r="AM2409" s="154"/>
      <c r="AN2409" s="154"/>
      <c r="AO2409" s="154"/>
      <c r="AP2409" s="154"/>
      <c r="AQ2409" s="154"/>
      <c r="AR2409" s="154"/>
      <c r="AS2409" s="154"/>
      <c r="AT2409" s="154"/>
      <c r="AU2409" s="154"/>
      <c r="AV2409" s="154"/>
      <c r="AW2409" s="154"/>
      <c r="AX2409" s="154"/>
      <c r="AY2409" s="154"/>
      <c r="AZ2409" s="154"/>
      <c r="BA2409" s="154"/>
      <c r="BB2409" s="154"/>
      <c r="BC2409" s="154"/>
      <c r="BD2409" s="154"/>
      <c r="BE2409" s="154"/>
      <c r="BF2409" s="154"/>
      <c r="BG2409" s="154"/>
      <c r="BH2409" s="154"/>
      <c r="BI2409" s="154"/>
      <c r="BJ2409" s="154"/>
      <c r="BK2409" s="154"/>
      <c r="BL2409" s="154"/>
      <c r="BM2409" s="154"/>
      <c r="BN2409" s="154"/>
      <c r="BO2409" s="154"/>
      <c r="BP2409" s="154"/>
      <c r="BQ2409" s="154"/>
      <c r="BR2409" s="154"/>
      <c r="BS2409" s="154"/>
      <c r="BT2409" s="154"/>
      <c r="BU2409" s="154"/>
      <c r="BV2409" s="154"/>
      <c r="BW2409" s="154"/>
      <c r="BX2409" s="154"/>
      <c r="BY2409" s="154"/>
      <c r="BZ2409" s="154"/>
      <c r="CA2409" s="154"/>
      <c r="CB2409" s="154"/>
      <c r="CC2409" s="154"/>
      <c r="CD2409" s="154"/>
      <c r="CE2409" s="154"/>
      <c r="CF2409" s="154"/>
      <c r="CG2409" s="154"/>
      <c r="CH2409" s="154"/>
      <c r="CI2409" s="154"/>
      <c r="CJ2409" s="154"/>
      <c r="CK2409" s="154"/>
      <c r="CL2409" s="154"/>
      <c r="CM2409" s="154"/>
      <c r="CN2409" s="154"/>
      <c r="CO2409" s="154"/>
      <c r="CP2409" s="154"/>
      <c r="CQ2409" s="154"/>
      <c r="CR2409" s="154"/>
      <c r="CS2409" s="154"/>
      <c r="CT2409" s="154"/>
      <c r="CU2409" s="154"/>
      <c r="CV2409" s="154"/>
      <c r="CW2409" s="154"/>
      <c r="CX2409" s="154"/>
      <c r="CY2409" s="154"/>
      <c r="CZ2409" s="154"/>
      <c r="DA2409" s="154"/>
      <c r="DB2409" s="154"/>
      <c r="DC2409" s="154"/>
      <c r="DD2409" s="154"/>
      <c r="DE2409" s="154"/>
      <c r="DF2409" s="154"/>
      <c r="DG2409" s="154"/>
      <c r="DH2409" s="154"/>
      <c r="DI2409" s="154"/>
      <c r="DJ2409" s="154"/>
      <c r="DK2409" s="154"/>
      <c r="DL2409" s="154"/>
      <c r="DM2409" s="154"/>
      <c r="DN2409" s="154"/>
      <c r="DO2409" s="154"/>
      <c r="DP2409" s="154"/>
      <c r="DQ2409" s="154"/>
      <c r="DR2409" s="154"/>
      <c r="DS2409" s="154"/>
      <c r="DT2409" s="154"/>
      <c r="DU2409" s="154"/>
      <c r="DV2409" s="154"/>
      <c r="DW2409" s="154"/>
      <c r="DX2409" s="154"/>
      <c r="DY2409" s="154"/>
      <c r="DZ2409" s="154"/>
      <c r="EA2409" s="154"/>
      <c r="EB2409" s="154"/>
      <c r="EC2409" s="154"/>
      <c r="ED2409" s="154"/>
      <c r="EE2409" s="154"/>
      <c r="EF2409" s="154"/>
      <c r="EG2409" s="154"/>
      <c r="EH2409" s="154"/>
      <c r="EI2409" s="154"/>
      <c r="EJ2409" s="154"/>
      <c r="EK2409" s="154"/>
      <c r="EL2409" s="154"/>
      <c r="EM2409" s="154"/>
      <c r="EN2409" s="154"/>
      <c r="EO2409" s="154"/>
      <c r="EP2409" s="154"/>
      <c r="EQ2409" s="154"/>
      <c r="ER2409" s="154"/>
      <c r="ES2409" s="154"/>
      <c r="ET2409" s="154"/>
      <c r="EU2409" s="154"/>
      <c r="EV2409" s="154"/>
    </row>
    <row r="2410" spans="32:152" ht="12.75">
      <c r="AF2410" s="154"/>
      <c r="AG2410" s="154"/>
      <c r="AH2410" s="154"/>
      <c r="AI2410" s="154"/>
      <c r="AJ2410" s="154"/>
      <c r="AK2410" s="154"/>
      <c r="AL2410" s="154"/>
      <c r="AM2410" s="154"/>
      <c r="AN2410" s="154"/>
      <c r="AO2410" s="154"/>
      <c r="AP2410" s="154"/>
      <c r="AQ2410" s="154"/>
      <c r="AR2410" s="154"/>
      <c r="AS2410" s="154"/>
      <c r="AT2410" s="154"/>
      <c r="AU2410" s="154"/>
      <c r="AV2410" s="154"/>
      <c r="AW2410" s="154"/>
      <c r="AX2410" s="154"/>
      <c r="AY2410" s="154"/>
      <c r="AZ2410" s="154"/>
      <c r="BA2410" s="154"/>
      <c r="BB2410" s="154"/>
      <c r="BC2410" s="154"/>
      <c r="BD2410" s="154"/>
      <c r="BE2410" s="154"/>
      <c r="BF2410" s="154"/>
      <c r="BG2410" s="154"/>
      <c r="BH2410" s="154"/>
      <c r="BI2410" s="154"/>
      <c r="BJ2410" s="154"/>
      <c r="BK2410" s="154"/>
      <c r="BL2410" s="154"/>
      <c r="BM2410" s="154"/>
      <c r="BN2410" s="154"/>
      <c r="BO2410" s="154"/>
      <c r="BP2410" s="154"/>
      <c r="BQ2410" s="154"/>
      <c r="BR2410" s="154"/>
      <c r="BS2410" s="154"/>
      <c r="BT2410" s="154"/>
      <c r="BU2410" s="154"/>
      <c r="BV2410" s="154"/>
      <c r="BW2410" s="154"/>
      <c r="BX2410" s="154"/>
      <c r="BY2410" s="154"/>
      <c r="BZ2410" s="154"/>
      <c r="CA2410" s="154"/>
      <c r="CB2410" s="154"/>
      <c r="CC2410" s="154"/>
      <c r="CD2410" s="154"/>
      <c r="CE2410" s="154"/>
      <c r="CF2410" s="154"/>
      <c r="CG2410" s="154"/>
      <c r="CH2410" s="154"/>
      <c r="CI2410" s="154"/>
      <c r="CJ2410" s="154"/>
      <c r="CK2410" s="154"/>
      <c r="CL2410" s="154"/>
      <c r="CM2410" s="154"/>
      <c r="CN2410" s="154"/>
      <c r="CO2410" s="154"/>
      <c r="CP2410" s="154"/>
      <c r="CQ2410" s="154"/>
      <c r="CR2410" s="154"/>
      <c r="CS2410" s="154"/>
      <c r="CT2410" s="154"/>
      <c r="CU2410" s="154"/>
      <c r="CV2410" s="154"/>
      <c r="CW2410" s="154"/>
      <c r="CX2410" s="154"/>
      <c r="CY2410" s="154"/>
      <c r="CZ2410" s="154"/>
      <c r="DA2410" s="154"/>
      <c r="DB2410" s="154"/>
      <c r="DC2410" s="154"/>
      <c r="DD2410" s="154"/>
      <c r="DE2410" s="154"/>
      <c r="DF2410" s="154"/>
      <c r="DG2410" s="154"/>
      <c r="DH2410" s="154"/>
      <c r="DI2410" s="154"/>
      <c r="DJ2410" s="154"/>
      <c r="DK2410" s="154"/>
      <c r="DL2410" s="154"/>
      <c r="DM2410" s="154"/>
      <c r="DN2410" s="154"/>
      <c r="DO2410" s="154"/>
      <c r="DP2410" s="154"/>
      <c r="DQ2410" s="154"/>
      <c r="DR2410" s="154"/>
      <c r="DS2410" s="154"/>
      <c r="DT2410" s="154"/>
      <c r="DU2410" s="154"/>
      <c r="DV2410" s="154"/>
      <c r="DW2410" s="154"/>
      <c r="DX2410" s="154"/>
      <c r="DY2410" s="154"/>
      <c r="DZ2410" s="154"/>
      <c r="EA2410" s="154"/>
      <c r="EB2410" s="154"/>
      <c r="EC2410" s="154"/>
      <c r="ED2410" s="154"/>
      <c r="EE2410" s="154"/>
      <c r="EF2410" s="154"/>
      <c r="EG2410" s="154"/>
      <c r="EH2410" s="154"/>
      <c r="EI2410" s="154"/>
      <c r="EJ2410" s="154"/>
      <c r="EK2410" s="154"/>
      <c r="EL2410" s="154"/>
      <c r="EM2410" s="154"/>
      <c r="EN2410" s="154"/>
      <c r="EO2410" s="154"/>
      <c r="EP2410" s="154"/>
      <c r="EQ2410" s="154"/>
      <c r="ER2410" s="154"/>
      <c r="ES2410" s="154"/>
      <c r="ET2410" s="154"/>
      <c r="EU2410" s="154"/>
      <c r="EV2410" s="154"/>
    </row>
    <row r="2411" spans="32:152" ht="12.75">
      <c r="AF2411" s="154"/>
      <c r="AG2411" s="154"/>
      <c r="AH2411" s="154"/>
      <c r="AI2411" s="154"/>
      <c r="AJ2411" s="154"/>
      <c r="AK2411" s="154"/>
      <c r="AL2411" s="154"/>
      <c r="AM2411" s="154"/>
      <c r="AN2411" s="154"/>
      <c r="AO2411" s="154"/>
      <c r="AP2411" s="154"/>
      <c r="AQ2411" s="154"/>
      <c r="AR2411" s="154"/>
      <c r="AS2411" s="154"/>
      <c r="AT2411" s="154"/>
      <c r="AU2411" s="154"/>
      <c r="AV2411" s="154"/>
      <c r="AW2411" s="154"/>
      <c r="AX2411" s="154"/>
      <c r="AY2411" s="154"/>
      <c r="AZ2411" s="154"/>
      <c r="BA2411" s="154"/>
      <c r="BB2411" s="154"/>
      <c r="BC2411" s="154"/>
      <c r="BD2411" s="154"/>
      <c r="BE2411" s="154"/>
      <c r="BF2411" s="154"/>
      <c r="BG2411" s="154"/>
      <c r="BH2411" s="154"/>
      <c r="BI2411" s="154"/>
      <c r="BJ2411" s="154"/>
      <c r="BK2411" s="154"/>
      <c r="BL2411" s="154"/>
      <c r="BM2411" s="154"/>
      <c r="BN2411" s="154"/>
      <c r="BO2411" s="154"/>
      <c r="BP2411" s="154"/>
      <c r="BQ2411" s="154"/>
      <c r="BR2411" s="154"/>
      <c r="BS2411" s="154"/>
      <c r="BT2411" s="154"/>
      <c r="BU2411" s="154"/>
      <c r="BV2411" s="154"/>
      <c r="BW2411" s="154"/>
      <c r="BX2411" s="154"/>
      <c r="BY2411" s="154"/>
      <c r="BZ2411" s="154"/>
      <c r="CA2411" s="154"/>
      <c r="CB2411" s="154"/>
      <c r="CC2411" s="154"/>
      <c r="CD2411" s="154"/>
      <c r="CE2411" s="154"/>
      <c r="CF2411" s="154"/>
      <c r="CG2411" s="154"/>
      <c r="CH2411" s="154"/>
      <c r="CI2411" s="154"/>
      <c r="CJ2411" s="154"/>
      <c r="CK2411" s="154"/>
      <c r="CL2411" s="154"/>
      <c r="CM2411" s="154"/>
      <c r="CN2411" s="154"/>
      <c r="CO2411" s="154"/>
      <c r="CP2411" s="154"/>
      <c r="CQ2411" s="154"/>
      <c r="CR2411" s="154"/>
      <c r="CS2411" s="154"/>
      <c r="CT2411" s="154"/>
      <c r="CU2411" s="154"/>
      <c r="CV2411" s="154"/>
      <c r="CW2411" s="154"/>
      <c r="CX2411" s="154"/>
      <c r="CY2411" s="154"/>
      <c r="CZ2411" s="154"/>
      <c r="DA2411" s="154"/>
      <c r="DB2411" s="154"/>
      <c r="DC2411" s="154"/>
      <c r="DD2411" s="154"/>
      <c r="DE2411" s="154"/>
      <c r="DF2411" s="154"/>
      <c r="DG2411" s="154"/>
      <c r="DH2411" s="154"/>
      <c r="DI2411" s="154"/>
      <c r="DJ2411" s="154"/>
      <c r="DK2411" s="154"/>
      <c r="DL2411" s="154"/>
      <c r="DM2411" s="154"/>
      <c r="DN2411" s="154"/>
      <c r="DO2411" s="154"/>
      <c r="DP2411" s="154"/>
      <c r="DQ2411" s="154"/>
      <c r="DR2411" s="154"/>
      <c r="DS2411" s="154"/>
      <c r="DT2411" s="154"/>
      <c r="DU2411" s="154"/>
      <c r="DV2411" s="154"/>
      <c r="DW2411" s="154"/>
      <c r="DX2411" s="154"/>
      <c r="DY2411" s="154"/>
      <c r="DZ2411" s="154"/>
      <c r="EA2411" s="154"/>
      <c r="EB2411" s="154"/>
      <c r="EC2411" s="154"/>
      <c r="ED2411" s="154"/>
      <c r="EE2411" s="154"/>
      <c r="EF2411" s="154"/>
      <c r="EG2411" s="154"/>
      <c r="EH2411" s="154"/>
      <c r="EI2411" s="154"/>
      <c r="EJ2411" s="154"/>
      <c r="EK2411" s="154"/>
      <c r="EL2411" s="154"/>
      <c r="EM2411" s="154"/>
      <c r="EN2411" s="154"/>
      <c r="EO2411" s="154"/>
      <c r="EP2411" s="154"/>
      <c r="EQ2411" s="154"/>
      <c r="ER2411" s="154"/>
      <c r="ES2411" s="154"/>
      <c r="ET2411" s="154"/>
      <c r="EU2411" s="154"/>
      <c r="EV2411" s="154"/>
    </row>
    <row r="2412" spans="32:152" ht="12.75">
      <c r="AF2412" s="154"/>
      <c r="AG2412" s="154"/>
      <c r="AH2412" s="154"/>
      <c r="AI2412" s="154"/>
      <c r="AJ2412" s="154"/>
      <c r="AK2412" s="154"/>
      <c r="AL2412" s="154"/>
      <c r="AM2412" s="154"/>
      <c r="AN2412" s="154"/>
      <c r="AO2412" s="154"/>
      <c r="AP2412" s="154"/>
      <c r="AQ2412" s="154"/>
      <c r="AR2412" s="154"/>
      <c r="AS2412" s="154"/>
      <c r="AT2412" s="154"/>
      <c r="AU2412" s="154"/>
      <c r="AV2412" s="154"/>
      <c r="AW2412" s="154"/>
      <c r="AX2412" s="154"/>
      <c r="AY2412" s="154"/>
      <c r="AZ2412" s="154"/>
      <c r="BA2412" s="154"/>
      <c r="BB2412" s="154"/>
      <c r="BC2412" s="154"/>
      <c r="BD2412" s="154"/>
      <c r="BE2412" s="154"/>
      <c r="BF2412" s="154"/>
      <c r="BG2412" s="154"/>
      <c r="BH2412" s="154"/>
      <c r="BI2412" s="154"/>
      <c r="BJ2412" s="154"/>
      <c r="BK2412" s="154"/>
      <c r="BL2412" s="154"/>
      <c r="BM2412" s="154"/>
      <c r="BN2412" s="154"/>
      <c r="BO2412" s="154"/>
      <c r="BP2412" s="154"/>
      <c r="BQ2412" s="154"/>
      <c r="BR2412" s="154"/>
      <c r="BS2412" s="154"/>
      <c r="BT2412" s="154"/>
      <c r="BU2412" s="154"/>
      <c r="BV2412" s="154"/>
      <c r="BW2412" s="154"/>
      <c r="BX2412" s="154"/>
      <c r="BY2412" s="154"/>
      <c r="BZ2412" s="154"/>
      <c r="CA2412" s="154"/>
      <c r="CB2412" s="154"/>
      <c r="CC2412" s="154"/>
      <c r="CD2412" s="154"/>
      <c r="CE2412" s="154"/>
      <c r="CF2412" s="154"/>
      <c r="CG2412" s="154"/>
      <c r="CH2412" s="154"/>
      <c r="CI2412" s="154"/>
      <c r="CJ2412" s="154"/>
      <c r="CK2412" s="154"/>
      <c r="CL2412" s="154"/>
      <c r="CM2412" s="154"/>
      <c r="CN2412" s="154"/>
      <c r="CO2412" s="154"/>
      <c r="CP2412" s="154"/>
      <c r="CQ2412" s="154"/>
      <c r="CR2412" s="154"/>
      <c r="CS2412" s="154"/>
      <c r="CT2412" s="154"/>
      <c r="CU2412" s="154"/>
      <c r="CV2412" s="154"/>
      <c r="CW2412" s="154"/>
      <c r="CX2412" s="154"/>
      <c r="CY2412" s="154"/>
      <c r="CZ2412" s="154"/>
      <c r="DA2412" s="154"/>
      <c r="DB2412" s="154"/>
      <c r="DC2412" s="154"/>
      <c r="DD2412" s="154"/>
      <c r="DE2412" s="154"/>
      <c r="DF2412" s="154"/>
      <c r="DG2412" s="154"/>
      <c r="DH2412" s="154"/>
      <c r="DI2412" s="154"/>
      <c r="DJ2412" s="154"/>
      <c r="DK2412" s="154"/>
      <c r="DL2412" s="154"/>
      <c r="DM2412" s="154"/>
      <c r="DN2412" s="154"/>
      <c r="DO2412" s="154"/>
      <c r="DP2412" s="154"/>
      <c r="DQ2412" s="154"/>
      <c r="DR2412" s="154"/>
      <c r="DS2412" s="154"/>
      <c r="DT2412" s="154"/>
      <c r="DU2412" s="154"/>
      <c r="DV2412" s="154"/>
      <c r="DW2412" s="154"/>
      <c r="DX2412" s="154"/>
      <c r="DY2412" s="154"/>
      <c r="DZ2412" s="154"/>
      <c r="EA2412" s="154"/>
      <c r="EB2412" s="154"/>
      <c r="EC2412" s="154"/>
      <c r="ED2412" s="154"/>
      <c r="EE2412" s="154"/>
      <c r="EF2412" s="154"/>
      <c r="EG2412" s="154"/>
      <c r="EH2412" s="154"/>
      <c r="EI2412" s="154"/>
      <c r="EJ2412" s="154"/>
      <c r="EK2412" s="154"/>
      <c r="EL2412" s="154"/>
      <c r="EM2412" s="154"/>
      <c r="EN2412" s="154"/>
      <c r="EO2412" s="154"/>
      <c r="EP2412" s="154"/>
      <c r="EQ2412" s="154"/>
      <c r="ER2412" s="154"/>
      <c r="ES2412" s="154"/>
      <c r="ET2412" s="154"/>
      <c r="EU2412" s="154"/>
      <c r="EV2412" s="154"/>
    </row>
    <row r="2413" spans="32:152" ht="12.75">
      <c r="AF2413" s="154"/>
      <c r="AG2413" s="154"/>
      <c r="AH2413" s="154"/>
      <c r="AI2413" s="154"/>
      <c r="AJ2413" s="154"/>
      <c r="AK2413" s="154"/>
      <c r="AL2413" s="154"/>
      <c r="AM2413" s="154"/>
      <c r="AN2413" s="154"/>
      <c r="AO2413" s="154"/>
      <c r="AP2413" s="154"/>
      <c r="AQ2413" s="154"/>
      <c r="AR2413" s="154"/>
      <c r="AS2413" s="154"/>
      <c r="AT2413" s="154"/>
      <c r="AU2413" s="154"/>
      <c r="AV2413" s="154"/>
      <c r="AW2413" s="154"/>
      <c r="AX2413" s="154"/>
      <c r="AY2413" s="154"/>
      <c r="AZ2413" s="154"/>
      <c r="BA2413" s="154"/>
      <c r="BB2413" s="154"/>
      <c r="BC2413" s="154"/>
      <c r="BD2413" s="154"/>
      <c r="BE2413" s="154"/>
      <c r="BF2413" s="154"/>
      <c r="BG2413" s="154"/>
      <c r="BH2413" s="154"/>
      <c r="BI2413" s="154"/>
      <c r="BJ2413" s="154"/>
      <c r="BK2413" s="154"/>
      <c r="BL2413" s="154"/>
      <c r="BM2413" s="154"/>
      <c r="BN2413" s="154"/>
      <c r="BO2413" s="154"/>
      <c r="BP2413" s="154"/>
      <c r="BQ2413" s="154"/>
      <c r="BR2413" s="154"/>
      <c r="BS2413" s="154"/>
      <c r="BT2413" s="154"/>
      <c r="BU2413" s="154"/>
      <c r="BV2413" s="154"/>
      <c r="BW2413" s="154"/>
      <c r="BX2413" s="154"/>
      <c r="BY2413" s="154"/>
      <c r="BZ2413" s="154"/>
      <c r="CA2413" s="154"/>
      <c r="CB2413" s="154"/>
      <c r="CC2413" s="154"/>
      <c r="CD2413" s="154"/>
      <c r="CE2413" s="154"/>
      <c r="CF2413" s="154"/>
      <c r="CG2413" s="154"/>
      <c r="CH2413" s="154"/>
      <c r="CI2413" s="154"/>
      <c r="CJ2413" s="154"/>
      <c r="CK2413" s="154"/>
      <c r="CL2413" s="154"/>
      <c r="CM2413" s="154"/>
      <c r="CN2413" s="154"/>
      <c r="CO2413" s="154"/>
      <c r="CP2413" s="154"/>
      <c r="CQ2413" s="154"/>
      <c r="CR2413" s="154"/>
      <c r="CS2413" s="154"/>
      <c r="CT2413" s="154"/>
      <c r="CU2413" s="154"/>
      <c r="CV2413" s="154"/>
      <c r="CW2413" s="154"/>
      <c r="CX2413" s="154"/>
      <c r="CY2413" s="154"/>
      <c r="CZ2413" s="154"/>
      <c r="DA2413" s="154"/>
      <c r="DB2413" s="154"/>
      <c r="DC2413" s="154"/>
      <c r="DD2413" s="154"/>
      <c r="DE2413" s="154"/>
      <c r="DF2413" s="154"/>
      <c r="DG2413" s="154"/>
      <c r="DH2413" s="154"/>
      <c r="DI2413" s="154"/>
      <c r="DJ2413" s="154"/>
      <c r="DK2413" s="154"/>
      <c r="DL2413" s="154"/>
      <c r="DM2413" s="154"/>
      <c r="DN2413" s="154"/>
      <c r="DO2413" s="154"/>
      <c r="DP2413" s="154"/>
      <c r="DQ2413" s="154"/>
      <c r="DR2413" s="154"/>
      <c r="DS2413" s="154"/>
      <c r="DT2413" s="154"/>
      <c r="DU2413" s="154"/>
      <c r="DV2413" s="154"/>
      <c r="DW2413" s="154"/>
      <c r="DX2413" s="154"/>
      <c r="DY2413" s="154"/>
      <c r="DZ2413" s="154"/>
      <c r="EA2413" s="154"/>
      <c r="EB2413" s="154"/>
      <c r="EC2413" s="154"/>
      <c r="ED2413" s="154"/>
      <c r="EE2413" s="154"/>
      <c r="EF2413" s="154"/>
      <c r="EG2413" s="154"/>
      <c r="EH2413" s="154"/>
      <c r="EI2413" s="154"/>
      <c r="EJ2413" s="154"/>
      <c r="EK2413" s="154"/>
      <c r="EL2413" s="154"/>
      <c r="EM2413" s="154"/>
      <c r="EN2413" s="154"/>
      <c r="EO2413" s="154"/>
      <c r="EP2413" s="154"/>
      <c r="EQ2413" s="154"/>
      <c r="ER2413" s="154"/>
      <c r="ES2413" s="154"/>
      <c r="ET2413" s="154"/>
      <c r="EU2413" s="154"/>
      <c r="EV2413" s="154"/>
    </row>
    <row r="2414" spans="32:152" ht="12.75">
      <c r="AF2414" s="154"/>
      <c r="AG2414" s="154"/>
      <c r="AH2414" s="154"/>
      <c r="AI2414" s="154"/>
      <c r="AJ2414" s="154"/>
      <c r="AK2414" s="154"/>
      <c r="AL2414" s="154"/>
      <c r="AM2414" s="154"/>
      <c r="AN2414" s="154"/>
      <c r="AO2414" s="154"/>
      <c r="AP2414" s="154"/>
      <c r="AQ2414" s="154"/>
      <c r="AR2414" s="154"/>
      <c r="AS2414" s="154"/>
      <c r="AT2414" s="154"/>
      <c r="AU2414" s="154"/>
      <c r="AV2414" s="154"/>
      <c r="AW2414" s="154"/>
      <c r="AX2414" s="154"/>
      <c r="AY2414" s="154"/>
      <c r="AZ2414" s="154"/>
      <c r="BA2414" s="154"/>
      <c r="BB2414" s="154"/>
      <c r="BC2414" s="154"/>
      <c r="BD2414" s="154"/>
      <c r="BE2414" s="154"/>
      <c r="BF2414" s="154"/>
      <c r="BG2414" s="154"/>
      <c r="BH2414" s="154"/>
      <c r="BI2414" s="154"/>
      <c r="BJ2414" s="154"/>
      <c r="BK2414" s="154"/>
      <c r="BL2414" s="154"/>
      <c r="BM2414" s="154"/>
      <c r="BN2414" s="154"/>
      <c r="BO2414" s="154"/>
      <c r="BP2414" s="154"/>
      <c r="BQ2414" s="154"/>
      <c r="BR2414" s="154"/>
      <c r="BS2414" s="154"/>
      <c r="BT2414" s="154"/>
      <c r="BU2414" s="154"/>
      <c r="BV2414" s="154"/>
      <c r="BW2414" s="154"/>
      <c r="BX2414" s="154"/>
      <c r="BY2414" s="154"/>
      <c r="BZ2414" s="154"/>
      <c r="CA2414" s="154"/>
      <c r="CB2414" s="154"/>
      <c r="CC2414" s="154"/>
      <c r="CD2414" s="154"/>
      <c r="CE2414" s="154"/>
      <c r="CF2414" s="154"/>
      <c r="CG2414" s="154"/>
      <c r="CH2414" s="154"/>
      <c r="CI2414" s="154"/>
      <c r="CJ2414" s="154"/>
      <c r="CK2414" s="154"/>
      <c r="CL2414" s="154"/>
      <c r="CM2414" s="154"/>
      <c r="CN2414" s="154"/>
      <c r="CO2414" s="154"/>
      <c r="CP2414" s="154"/>
      <c r="CQ2414" s="154"/>
      <c r="CR2414" s="154"/>
      <c r="CS2414" s="154"/>
      <c r="CT2414" s="154"/>
      <c r="CU2414" s="154"/>
      <c r="CV2414" s="154"/>
      <c r="CW2414" s="154"/>
      <c r="CX2414" s="154"/>
      <c r="CY2414" s="154"/>
      <c r="CZ2414" s="154"/>
      <c r="DA2414" s="154"/>
      <c r="DB2414" s="154"/>
      <c r="DC2414" s="154"/>
      <c r="DD2414" s="154"/>
      <c r="DE2414" s="154"/>
      <c r="DF2414" s="154"/>
      <c r="DG2414" s="154"/>
      <c r="DH2414" s="154"/>
      <c r="DI2414" s="154"/>
      <c r="DJ2414" s="154"/>
      <c r="DK2414" s="154"/>
      <c r="DL2414" s="154"/>
      <c r="DM2414" s="154"/>
      <c r="DN2414" s="154"/>
      <c r="DO2414" s="154"/>
      <c r="DP2414" s="154"/>
      <c r="DQ2414" s="154"/>
      <c r="DR2414" s="154"/>
      <c r="DS2414" s="154"/>
      <c r="DT2414" s="154"/>
      <c r="DU2414" s="154"/>
      <c r="DV2414" s="154"/>
      <c r="DW2414" s="154"/>
      <c r="DX2414" s="154"/>
      <c r="DY2414" s="154"/>
      <c r="DZ2414" s="154"/>
      <c r="EA2414" s="154"/>
      <c r="EB2414" s="154"/>
      <c r="EC2414" s="154"/>
      <c r="ED2414" s="154"/>
      <c r="EE2414" s="154"/>
      <c r="EF2414" s="154"/>
      <c r="EG2414" s="154"/>
      <c r="EH2414" s="154"/>
      <c r="EI2414" s="154"/>
      <c r="EJ2414" s="154"/>
      <c r="EK2414" s="154"/>
      <c r="EL2414" s="154"/>
      <c r="EM2414" s="154"/>
      <c r="EN2414" s="154"/>
      <c r="EO2414" s="154"/>
      <c r="EP2414" s="154"/>
      <c r="EQ2414" s="154"/>
      <c r="ER2414" s="154"/>
      <c r="ES2414" s="154"/>
      <c r="ET2414" s="154"/>
      <c r="EU2414" s="154"/>
      <c r="EV2414" s="154"/>
    </row>
    <row r="2415" spans="32:152" ht="12.75">
      <c r="AF2415" s="154"/>
      <c r="AG2415" s="154"/>
      <c r="AH2415" s="154"/>
      <c r="AI2415" s="154"/>
      <c r="AJ2415" s="154"/>
      <c r="AK2415" s="154"/>
      <c r="AL2415" s="154"/>
      <c r="AM2415" s="154"/>
      <c r="AN2415" s="154"/>
      <c r="AO2415" s="154"/>
      <c r="AP2415" s="154"/>
      <c r="AQ2415" s="154"/>
      <c r="AR2415" s="154"/>
      <c r="AS2415" s="154"/>
      <c r="AT2415" s="154"/>
      <c r="AU2415" s="154"/>
      <c r="AV2415" s="154"/>
      <c r="AW2415" s="154"/>
      <c r="AX2415" s="154"/>
      <c r="AY2415" s="154"/>
      <c r="AZ2415" s="154"/>
      <c r="BA2415" s="154"/>
      <c r="BB2415" s="154"/>
      <c r="BC2415" s="154"/>
      <c r="BD2415" s="154"/>
      <c r="BE2415" s="154"/>
      <c r="BF2415" s="154"/>
      <c r="BG2415" s="154"/>
      <c r="BH2415" s="154"/>
      <c r="BI2415" s="154"/>
      <c r="BJ2415" s="154"/>
      <c r="BK2415" s="154"/>
      <c r="BL2415" s="154"/>
      <c r="BM2415" s="154"/>
      <c r="BN2415" s="154"/>
      <c r="BO2415" s="154"/>
      <c r="BP2415" s="154"/>
      <c r="BQ2415" s="154"/>
      <c r="BR2415" s="154"/>
      <c r="BS2415" s="154"/>
      <c r="BT2415" s="154"/>
      <c r="BU2415" s="154"/>
      <c r="BV2415" s="154"/>
      <c r="BW2415" s="154"/>
      <c r="BX2415" s="154"/>
      <c r="BY2415" s="154"/>
      <c r="BZ2415" s="154"/>
      <c r="CA2415" s="154"/>
      <c r="CB2415" s="154"/>
      <c r="CC2415" s="154"/>
      <c r="CD2415" s="154"/>
      <c r="CE2415" s="154"/>
      <c r="CF2415" s="154"/>
      <c r="CG2415" s="154"/>
      <c r="CH2415" s="154"/>
      <c r="CI2415" s="154"/>
      <c r="CJ2415" s="154"/>
      <c r="CK2415" s="154"/>
      <c r="CL2415" s="154"/>
      <c r="CM2415" s="154"/>
      <c r="CN2415" s="154"/>
      <c r="CO2415" s="154"/>
      <c r="CP2415" s="154"/>
      <c r="CQ2415" s="154"/>
      <c r="CR2415" s="154"/>
      <c r="CS2415" s="154"/>
      <c r="CT2415" s="154"/>
      <c r="CU2415" s="154"/>
      <c r="CV2415" s="154"/>
      <c r="CW2415" s="154"/>
      <c r="CX2415" s="154"/>
      <c r="CY2415" s="154"/>
      <c r="CZ2415" s="154"/>
      <c r="DA2415" s="154"/>
      <c r="DB2415" s="154"/>
      <c r="DC2415" s="154"/>
      <c r="DD2415" s="154"/>
      <c r="DE2415" s="154"/>
      <c r="DF2415" s="154"/>
      <c r="DG2415" s="154"/>
      <c r="DH2415" s="154"/>
      <c r="DI2415" s="154"/>
      <c r="DJ2415" s="154"/>
      <c r="DK2415" s="154"/>
      <c r="DL2415" s="154"/>
      <c r="DM2415" s="154"/>
      <c r="DN2415" s="154"/>
      <c r="DO2415" s="154"/>
      <c r="DP2415" s="154"/>
      <c r="DQ2415" s="154"/>
      <c r="DR2415" s="154"/>
      <c r="DS2415" s="154"/>
      <c r="DT2415" s="154"/>
      <c r="DU2415" s="154"/>
      <c r="DV2415" s="154"/>
      <c r="DW2415" s="154"/>
      <c r="DX2415" s="154"/>
      <c r="DY2415" s="154"/>
      <c r="DZ2415" s="154"/>
      <c r="EA2415" s="154"/>
      <c r="EB2415" s="154"/>
      <c r="EC2415" s="154"/>
      <c r="ED2415" s="154"/>
      <c r="EE2415" s="154"/>
      <c r="EF2415" s="154"/>
      <c r="EG2415" s="154"/>
      <c r="EH2415" s="154"/>
      <c r="EI2415" s="154"/>
      <c r="EJ2415" s="154"/>
      <c r="EK2415" s="154"/>
      <c r="EL2415" s="154"/>
      <c r="EM2415" s="154"/>
      <c r="EN2415" s="154"/>
      <c r="EO2415" s="154"/>
      <c r="EP2415" s="154"/>
      <c r="EQ2415" s="154"/>
      <c r="ER2415" s="154"/>
      <c r="ES2415" s="154"/>
      <c r="ET2415" s="154"/>
      <c r="EU2415" s="154"/>
      <c r="EV2415" s="154"/>
    </row>
    <row r="2416" spans="32:152" ht="12.75">
      <c r="AF2416" s="154"/>
      <c r="AG2416" s="154"/>
      <c r="AH2416" s="154"/>
      <c r="AI2416" s="154"/>
      <c r="AJ2416" s="154"/>
      <c r="AK2416" s="154"/>
      <c r="AL2416" s="154"/>
      <c r="AM2416" s="154"/>
      <c r="AN2416" s="154"/>
      <c r="AO2416" s="154"/>
      <c r="AP2416" s="154"/>
      <c r="AQ2416" s="154"/>
      <c r="AR2416" s="154"/>
      <c r="AS2416" s="154"/>
      <c r="AT2416" s="154"/>
      <c r="AU2416" s="154"/>
      <c r="AV2416" s="154"/>
      <c r="AW2416" s="154"/>
      <c r="AX2416" s="154"/>
      <c r="AY2416" s="154"/>
      <c r="AZ2416" s="154"/>
      <c r="BA2416" s="154"/>
      <c r="BB2416" s="154"/>
      <c r="BC2416" s="154"/>
      <c r="BD2416" s="154"/>
      <c r="BE2416" s="154"/>
      <c r="BF2416" s="154"/>
      <c r="BG2416" s="154"/>
      <c r="BH2416" s="154"/>
      <c r="BI2416" s="154"/>
      <c r="BJ2416" s="154"/>
      <c r="BK2416" s="154"/>
      <c r="BL2416" s="154"/>
      <c r="BM2416" s="154"/>
      <c r="BN2416" s="154"/>
      <c r="BO2416" s="154"/>
      <c r="BP2416" s="154"/>
      <c r="BQ2416" s="154"/>
      <c r="BR2416" s="154"/>
      <c r="BS2416" s="154"/>
      <c r="BT2416" s="154"/>
      <c r="BU2416" s="154"/>
      <c r="BV2416" s="154"/>
      <c r="BW2416" s="154"/>
      <c r="BX2416" s="154"/>
      <c r="BY2416" s="154"/>
      <c r="BZ2416" s="154"/>
      <c r="CA2416" s="154"/>
      <c r="CB2416" s="154"/>
      <c r="CC2416" s="154"/>
      <c r="CD2416" s="154"/>
      <c r="CE2416" s="154"/>
      <c r="CF2416" s="154"/>
      <c r="CG2416" s="154"/>
      <c r="CH2416" s="154"/>
      <c r="CI2416" s="154"/>
      <c r="CJ2416" s="154"/>
      <c r="CK2416" s="154"/>
      <c r="CL2416" s="154"/>
      <c r="CM2416" s="154"/>
      <c r="CN2416" s="154"/>
      <c r="CO2416" s="154"/>
      <c r="CP2416" s="154"/>
      <c r="CQ2416" s="154"/>
      <c r="CR2416" s="154"/>
      <c r="CS2416" s="154"/>
      <c r="CT2416" s="154"/>
      <c r="CU2416" s="154"/>
      <c r="CV2416" s="154"/>
      <c r="CW2416" s="154"/>
      <c r="CX2416" s="154"/>
      <c r="CY2416" s="154"/>
      <c r="CZ2416" s="154"/>
      <c r="DA2416" s="154"/>
      <c r="DB2416" s="154"/>
      <c r="DC2416" s="154"/>
      <c r="DD2416" s="154"/>
      <c r="DE2416" s="154"/>
      <c r="DF2416" s="154"/>
      <c r="DG2416" s="154"/>
      <c r="DH2416" s="154"/>
      <c r="DI2416" s="154"/>
      <c r="DJ2416" s="154"/>
      <c r="DK2416" s="154"/>
      <c r="DL2416" s="154"/>
      <c r="DM2416" s="154"/>
      <c r="DN2416" s="154"/>
      <c r="DO2416" s="154"/>
      <c r="DP2416" s="154"/>
      <c r="DQ2416" s="154"/>
      <c r="DR2416" s="154"/>
      <c r="DS2416" s="154"/>
      <c r="DT2416" s="154"/>
      <c r="DU2416" s="154"/>
      <c r="DV2416" s="154"/>
      <c r="DW2416" s="154"/>
      <c r="DX2416" s="154"/>
      <c r="DY2416" s="154"/>
      <c r="DZ2416" s="154"/>
      <c r="EA2416" s="154"/>
      <c r="EB2416" s="154"/>
      <c r="EC2416" s="154"/>
      <c r="ED2416" s="154"/>
      <c r="EE2416" s="154"/>
      <c r="EF2416" s="154"/>
      <c r="EG2416" s="154"/>
      <c r="EH2416" s="154"/>
      <c r="EI2416" s="154"/>
      <c r="EJ2416" s="154"/>
      <c r="EK2416" s="154"/>
      <c r="EL2416" s="154"/>
      <c r="EM2416" s="154"/>
      <c r="EN2416" s="154"/>
      <c r="EO2416" s="154"/>
      <c r="EP2416" s="154"/>
      <c r="EQ2416" s="154"/>
      <c r="ER2416" s="154"/>
      <c r="ES2416" s="154"/>
      <c r="ET2416" s="154"/>
      <c r="EU2416" s="154"/>
      <c r="EV2416" s="154"/>
    </row>
    <row r="2417" spans="32:152" ht="12.75">
      <c r="AF2417" s="154"/>
      <c r="AG2417" s="154"/>
      <c r="AH2417" s="154"/>
      <c r="AI2417" s="154"/>
      <c r="AJ2417" s="154"/>
      <c r="AK2417" s="154"/>
      <c r="AL2417" s="154"/>
      <c r="AM2417" s="154"/>
      <c r="AN2417" s="154"/>
      <c r="AO2417" s="154"/>
      <c r="AP2417" s="154"/>
      <c r="AQ2417" s="154"/>
      <c r="AR2417" s="154"/>
      <c r="AS2417" s="154"/>
      <c r="AT2417" s="154"/>
      <c r="AU2417" s="154"/>
      <c r="AV2417" s="154"/>
      <c r="AW2417" s="154"/>
      <c r="AX2417" s="154"/>
      <c r="AY2417" s="154"/>
      <c r="AZ2417" s="154"/>
      <c r="BA2417" s="154"/>
      <c r="BB2417" s="154"/>
      <c r="BC2417" s="154"/>
      <c r="BD2417" s="154"/>
      <c r="BE2417" s="154"/>
      <c r="BF2417" s="154"/>
      <c r="BG2417" s="154"/>
      <c r="BH2417" s="154"/>
      <c r="BI2417" s="154"/>
      <c r="BJ2417" s="154"/>
      <c r="BK2417" s="154"/>
      <c r="BL2417" s="154"/>
      <c r="BM2417" s="154"/>
      <c r="BN2417" s="154"/>
      <c r="BO2417" s="154"/>
      <c r="BP2417" s="154"/>
      <c r="BQ2417" s="154"/>
      <c r="BR2417" s="154"/>
      <c r="BS2417" s="154"/>
      <c r="BT2417" s="154"/>
      <c r="BU2417" s="154"/>
      <c r="BV2417" s="154"/>
      <c r="BW2417" s="154"/>
      <c r="BX2417" s="154"/>
      <c r="BY2417" s="154"/>
      <c r="BZ2417" s="154"/>
      <c r="CA2417" s="154"/>
      <c r="CB2417" s="154"/>
      <c r="CC2417" s="154"/>
      <c r="CD2417" s="154"/>
      <c r="CE2417" s="154"/>
      <c r="CF2417" s="154"/>
      <c r="CG2417" s="154"/>
      <c r="CH2417" s="154"/>
      <c r="CI2417" s="154"/>
      <c r="CJ2417" s="154"/>
      <c r="CK2417" s="154"/>
      <c r="CL2417" s="154"/>
      <c r="CM2417" s="154"/>
      <c r="CN2417" s="154"/>
      <c r="CO2417" s="154"/>
      <c r="CP2417" s="154"/>
      <c r="CQ2417" s="154"/>
      <c r="CR2417" s="154"/>
      <c r="CS2417" s="154"/>
      <c r="CT2417" s="154"/>
      <c r="CU2417" s="154"/>
      <c r="CV2417" s="154"/>
      <c r="CW2417" s="154"/>
      <c r="CX2417" s="154"/>
      <c r="CY2417" s="154"/>
      <c r="CZ2417" s="154"/>
      <c r="DA2417" s="154"/>
      <c r="DB2417" s="154"/>
      <c r="DC2417" s="154"/>
      <c r="DD2417" s="154"/>
      <c r="DE2417" s="154"/>
      <c r="DF2417" s="154"/>
      <c r="DG2417" s="154"/>
      <c r="DH2417" s="154"/>
      <c r="DI2417" s="154"/>
      <c r="DJ2417" s="154"/>
      <c r="DK2417" s="154"/>
      <c r="DL2417" s="154"/>
      <c r="DM2417" s="154"/>
      <c r="DN2417" s="154"/>
      <c r="DO2417" s="154"/>
      <c r="DP2417" s="154"/>
      <c r="DQ2417" s="154"/>
      <c r="DR2417" s="154"/>
      <c r="DS2417" s="154"/>
      <c r="DT2417" s="154"/>
      <c r="DU2417" s="154"/>
      <c r="DV2417" s="154"/>
      <c r="DW2417" s="154"/>
      <c r="DX2417" s="154"/>
      <c r="DY2417" s="154"/>
      <c r="DZ2417" s="154"/>
      <c r="EA2417" s="154"/>
      <c r="EB2417" s="154"/>
      <c r="EC2417" s="154"/>
      <c r="ED2417" s="154"/>
      <c r="EE2417" s="154"/>
      <c r="EF2417" s="154"/>
      <c r="EG2417" s="154"/>
      <c r="EH2417" s="154"/>
      <c r="EI2417" s="154"/>
      <c r="EJ2417" s="154"/>
      <c r="EK2417" s="154"/>
      <c r="EL2417" s="154"/>
      <c r="EM2417" s="154"/>
      <c r="EN2417" s="154"/>
      <c r="EO2417" s="154"/>
      <c r="EP2417" s="154"/>
      <c r="EQ2417" s="154"/>
      <c r="ER2417" s="154"/>
      <c r="ES2417" s="154"/>
      <c r="ET2417" s="154"/>
      <c r="EU2417" s="154"/>
      <c r="EV2417" s="154"/>
    </row>
    <row r="2418" spans="32:152" ht="12.75">
      <c r="AF2418" s="154"/>
      <c r="AG2418" s="154"/>
      <c r="AH2418" s="154"/>
      <c r="AI2418" s="154"/>
      <c r="AJ2418" s="154"/>
      <c r="AK2418" s="154"/>
      <c r="AL2418" s="154"/>
      <c r="AM2418" s="154"/>
      <c r="AN2418" s="154"/>
      <c r="AO2418" s="154"/>
      <c r="AP2418" s="154"/>
      <c r="AQ2418" s="154"/>
      <c r="AR2418" s="154"/>
      <c r="AS2418" s="154"/>
      <c r="AT2418" s="154"/>
      <c r="AU2418" s="154"/>
      <c r="AV2418" s="154"/>
      <c r="AW2418" s="154"/>
      <c r="AX2418" s="154"/>
      <c r="AY2418" s="154"/>
      <c r="AZ2418" s="154"/>
      <c r="BA2418" s="154"/>
      <c r="BB2418" s="154"/>
      <c r="BC2418" s="154"/>
      <c r="BD2418" s="154"/>
      <c r="BE2418" s="154"/>
      <c r="BF2418" s="154"/>
      <c r="BG2418" s="154"/>
      <c r="BH2418" s="154"/>
      <c r="BI2418" s="154"/>
      <c r="BJ2418" s="154"/>
      <c r="BK2418" s="154"/>
      <c r="BL2418" s="154"/>
      <c r="BM2418" s="154"/>
      <c r="BN2418" s="154"/>
      <c r="BO2418" s="154"/>
      <c r="BP2418" s="154"/>
      <c r="BQ2418" s="154"/>
      <c r="BR2418" s="154"/>
      <c r="BS2418" s="154"/>
      <c r="BT2418" s="154"/>
      <c r="BU2418" s="154"/>
      <c r="BV2418" s="154"/>
      <c r="BW2418" s="154"/>
      <c r="BX2418" s="154"/>
      <c r="BY2418" s="154"/>
      <c r="BZ2418" s="154"/>
      <c r="CA2418" s="154"/>
      <c r="CB2418" s="154"/>
      <c r="CC2418" s="154"/>
      <c r="CD2418" s="154"/>
      <c r="CE2418" s="154"/>
      <c r="CF2418" s="154"/>
      <c r="CG2418" s="154"/>
      <c r="CH2418" s="154"/>
      <c r="CI2418" s="154"/>
      <c r="CJ2418" s="154"/>
      <c r="CK2418" s="154"/>
      <c r="CL2418" s="154"/>
      <c r="CM2418" s="154"/>
      <c r="CN2418" s="154"/>
      <c r="CO2418" s="154"/>
      <c r="CP2418" s="154"/>
      <c r="CQ2418" s="154"/>
      <c r="CR2418" s="154"/>
      <c r="CS2418" s="154"/>
      <c r="CT2418" s="154"/>
      <c r="CU2418" s="154"/>
      <c r="CV2418" s="154"/>
      <c r="CW2418" s="154"/>
      <c r="CX2418" s="154"/>
      <c r="CY2418" s="154"/>
      <c r="CZ2418" s="154"/>
      <c r="DA2418" s="154"/>
      <c r="DB2418" s="154"/>
      <c r="DC2418" s="154"/>
      <c r="DD2418" s="154"/>
      <c r="DE2418" s="154"/>
      <c r="DF2418" s="154"/>
      <c r="DG2418" s="154"/>
      <c r="DH2418" s="154"/>
      <c r="DI2418" s="154"/>
      <c r="DJ2418" s="154"/>
      <c r="DK2418" s="154"/>
      <c r="DL2418" s="154"/>
      <c r="DM2418" s="154"/>
      <c r="DN2418" s="154"/>
      <c r="DO2418" s="154"/>
      <c r="DP2418" s="154"/>
      <c r="DQ2418" s="154"/>
      <c r="DR2418" s="154"/>
      <c r="DS2418" s="154"/>
      <c r="DT2418" s="154"/>
      <c r="DU2418" s="154"/>
      <c r="DV2418" s="154"/>
      <c r="DW2418" s="154"/>
      <c r="DX2418" s="154"/>
      <c r="DY2418" s="154"/>
      <c r="DZ2418" s="154"/>
      <c r="EA2418" s="154"/>
      <c r="EB2418" s="154"/>
      <c r="EC2418" s="154"/>
      <c r="ED2418" s="154"/>
      <c r="EE2418" s="154"/>
      <c r="EF2418" s="154"/>
      <c r="EG2418" s="154"/>
      <c r="EH2418" s="154"/>
      <c r="EI2418" s="154"/>
      <c r="EJ2418" s="154"/>
      <c r="EK2418" s="154"/>
      <c r="EL2418" s="154"/>
      <c r="EM2418" s="154"/>
      <c r="EN2418" s="154"/>
      <c r="EO2418" s="154"/>
      <c r="EP2418" s="154"/>
      <c r="EQ2418" s="154"/>
      <c r="ER2418" s="154"/>
      <c r="ES2418" s="154"/>
      <c r="ET2418" s="154"/>
      <c r="EU2418" s="154"/>
      <c r="EV2418" s="154"/>
    </row>
    <row r="2419" spans="32:152" ht="12.75">
      <c r="AF2419" s="154"/>
      <c r="AG2419" s="154"/>
      <c r="AH2419" s="154"/>
      <c r="AI2419" s="154"/>
      <c r="AJ2419" s="154"/>
      <c r="AK2419" s="154"/>
      <c r="AL2419" s="154"/>
      <c r="AM2419" s="154"/>
      <c r="AN2419" s="154"/>
      <c r="AO2419" s="154"/>
      <c r="AP2419" s="154"/>
      <c r="AQ2419" s="154"/>
      <c r="AR2419" s="154"/>
      <c r="AS2419" s="154"/>
      <c r="AT2419" s="154"/>
      <c r="AU2419" s="154"/>
      <c r="AV2419" s="154"/>
      <c r="AW2419" s="154"/>
      <c r="AX2419" s="154"/>
      <c r="AY2419" s="154"/>
      <c r="AZ2419" s="154"/>
      <c r="BA2419" s="154"/>
      <c r="BB2419" s="154"/>
      <c r="BC2419" s="154"/>
      <c r="BD2419" s="154"/>
      <c r="BE2419" s="154"/>
      <c r="BF2419" s="154"/>
      <c r="BG2419" s="154"/>
      <c r="BH2419" s="154"/>
      <c r="BI2419" s="154"/>
      <c r="BJ2419" s="154"/>
      <c r="BK2419" s="154"/>
      <c r="BL2419" s="154"/>
      <c r="BM2419" s="154"/>
      <c r="BN2419" s="154"/>
      <c r="BO2419" s="154"/>
      <c r="BP2419" s="154"/>
      <c r="BQ2419" s="154"/>
      <c r="BR2419" s="154"/>
      <c r="BS2419" s="154"/>
      <c r="BT2419" s="154"/>
      <c r="BU2419" s="154"/>
      <c r="BV2419" s="154"/>
      <c r="BW2419" s="154"/>
      <c r="BX2419" s="154"/>
      <c r="BY2419" s="154"/>
      <c r="BZ2419" s="154"/>
      <c r="CA2419" s="154"/>
      <c r="CB2419" s="154"/>
      <c r="CC2419" s="154"/>
      <c r="CD2419" s="154"/>
      <c r="CE2419" s="154"/>
      <c r="CF2419" s="154"/>
      <c r="CG2419" s="154"/>
      <c r="CH2419" s="154"/>
      <c r="CI2419" s="154"/>
      <c r="CJ2419" s="154"/>
      <c r="CK2419" s="154"/>
      <c r="CL2419" s="154"/>
      <c r="CM2419" s="154"/>
      <c r="CN2419" s="154"/>
      <c r="CO2419" s="154"/>
      <c r="CP2419" s="154"/>
      <c r="CQ2419" s="154"/>
      <c r="CR2419" s="154"/>
      <c r="CS2419" s="154"/>
      <c r="CT2419" s="154"/>
      <c r="CU2419" s="154"/>
      <c r="CV2419" s="154"/>
      <c r="CW2419" s="154"/>
      <c r="CX2419" s="154"/>
      <c r="CY2419" s="154"/>
      <c r="CZ2419" s="154"/>
      <c r="DA2419" s="154"/>
      <c r="DB2419" s="154"/>
      <c r="DC2419" s="154"/>
      <c r="DD2419" s="154"/>
      <c r="DE2419" s="154"/>
      <c r="DF2419" s="154"/>
      <c r="DG2419" s="154"/>
      <c r="DH2419" s="154"/>
      <c r="DI2419" s="154"/>
      <c r="DJ2419" s="154"/>
      <c r="DK2419" s="154"/>
      <c r="DL2419" s="154"/>
      <c r="DM2419" s="154"/>
      <c r="DN2419" s="154"/>
      <c r="DO2419" s="154"/>
      <c r="DP2419" s="154"/>
      <c r="DQ2419" s="154"/>
      <c r="DR2419" s="154"/>
      <c r="DS2419" s="154"/>
      <c r="DT2419" s="154"/>
      <c r="DU2419" s="154"/>
      <c r="DV2419" s="154"/>
      <c r="DW2419" s="154"/>
      <c r="DX2419" s="154"/>
      <c r="DY2419" s="154"/>
      <c r="DZ2419" s="154"/>
      <c r="EA2419" s="154"/>
      <c r="EB2419" s="154"/>
      <c r="EC2419" s="154"/>
      <c r="ED2419" s="154"/>
      <c r="EE2419" s="154"/>
      <c r="EF2419" s="154"/>
      <c r="EG2419" s="154"/>
      <c r="EH2419" s="154"/>
      <c r="EI2419" s="154"/>
      <c r="EJ2419" s="154"/>
      <c r="EK2419" s="154"/>
      <c r="EL2419" s="154"/>
      <c r="EM2419" s="154"/>
      <c r="EN2419" s="154"/>
      <c r="EO2419" s="154"/>
      <c r="EP2419" s="154"/>
      <c r="EQ2419" s="154"/>
      <c r="ER2419" s="154"/>
      <c r="ES2419" s="154"/>
      <c r="ET2419" s="154"/>
      <c r="EU2419" s="154"/>
      <c r="EV2419" s="154"/>
    </row>
    <row r="2420" spans="32:152" ht="12.75">
      <c r="AF2420" s="154"/>
      <c r="AG2420" s="154"/>
      <c r="AH2420" s="154"/>
      <c r="AI2420" s="154"/>
      <c r="AJ2420" s="154"/>
      <c r="AK2420" s="154"/>
      <c r="AL2420" s="154"/>
      <c r="AM2420" s="154"/>
      <c r="AN2420" s="154"/>
      <c r="AO2420" s="154"/>
      <c r="AP2420" s="154"/>
      <c r="AQ2420" s="154"/>
      <c r="AR2420" s="154"/>
      <c r="AS2420" s="154"/>
      <c r="AT2420" s="154"/>
      <c r="AU2420" s="154"/>
      <c r="AV2420" s="154"/>
      <c r="AW2420" s="154"/>
      <c r="AX2420" s="154"/>
      <c r="AY2420" s="154"/>
      <c r="AZ2420" s="154"/>
      <c r="BA2420" s="154"/>
      <c r="BB2420" s="154"/>
      <c r="BC2420" s="154"/>
      <c r="BD2420" s="154"/>
      <c r="BE2420" s="154"/>
      <c r="BF2420" s="154"/>
      <c r="BG2420" s="154"/>
      <c r="BH2420" s="154"/>
      <c r="BI2420" s="154"/>
      <c r="BJ2420" s="154"/>
      <c r="BK2420" s="154"/>
      <c r="BL2420" s="154"/>
      <c r="BM2420" s="154"/>
      <c r="BN2420" s="154"/>
      <c r="BO2420" s="154"/>
      <c r="BP2420" s="154"/>
      <c r="BQ2420" s="154"/>
      <c r="BR2420" s="154"/>
      <c r="BS2420" s="154"/>
      <c r="BT2420" s="154"/>
      <c r="BU2420" s="154"/>
      <c r="BV2420" s="154"/>
      <c r="BW2420" s="154"/>
      <c r="BX2420" s="154"/>
      <c r="BY2420" s="154"/>
      <c r="BZ2420" s="154"/>
      <c r="CA2420" s="154"/>
      <c r="CB2420" s="154"/>
      <c r="CC2420" s="154"/>
      <c r="CD2420" s="154"/>
      <c r="CE2420" s="154"/>
      <c r="CF2420" s="154"/>
      <c r="CG2420" s="154"/>
      <c r="CH2420" s="154"/>
      <c r="CI2420" s="154"/>
      <c r="CJ2420" s="154"/>
      <c r="CK2420" s="154"/>
      <c r="CL2420" s="154"/>
      <c r="CM2420" s="154"/>
      <c r="CN2420" s="154"/>
      <c r="CO2420" s="154"/>
      <c r="CP2420" s="154"/>
      <c r="CQ2420" s="154"/>
      <c r="CR2420" s="154"/>
      <c r="CS2420" s="154"/>
      <c r="CT2420" s="154"/>
      <c r="CU2420" s="154"/>
      <c r="CV2420" s="154"/>
      <c r="CW2420" s="154"/>
      <c r="CX2420" s="154"/>
      <c r="CY2420" s="154"/>
      <c r="CZ2420" s="154"/>
      <c r="DA2420" s="154"/>
      <c r="DB2420" s="154"/>
      <c r="DC2420" s="154"/>
      <c r="DD2420" s="154"/>
      <c r="DE2420" s="154"/>
      <c r="DF2420" s="154"/>
      <c r="DG2420" s="154"/>
      <c r="DH2420" s="154"/>
      <c r="DI2420" s="154"/>
      <c r="DJ2420" s="154"/>
      <c r="DK2420" s="154"/>
      <c r="DL2420" s="154"/>
      <c r="DM2420" s="154"/>
      <c r="DN2420" s="154"/>
      <c r="DO2420" s="154"/>
      <c r="DP2420" s="154"/>
      <c r="DQ2420" s="154"/>
      <c r="DR2420" s="154"/>
      <c r="DS2420" s="154"/>
      <c r="DT2420" s="154"/>
      <c r="DU2420" s="154"/>
      <c r="DV2420" s="154"/>
      <c r="DW2420" s="154"/>
      <c r="DX2420" s="154"/>
      <c r="DY2420" s="154"/>
      <c r="DZ2420" s="154"/>
      <c r="EA2420" s="154"/>
      <c r="EB2420" s="154"/>
      <c r="EC2420" s="154"/>
      <c r="ED2420" s="154"/>
      <c r="EE2420" s="154"/>
      <c r="EF2420" s="154"/>
      <c r="EG2420" s="154"/>
      <c r="EH2420" s="154"/>
      <c r="EI2420" s="154"/>
      <c r="EJ2420" s="154"/>
      <c r="EK2420" s="154"/>
      <c r="EL2420" s="154"/>
      <c r="EM2420" s="154"/>
      <c r="EN2420" s="154"/>
      <c r="EO2420" s="154"/>
      <c r="EP2420" s="154"/>
      <c r="EQ2420" s="154"/>
      <c r="ER2420" s="154"/>
      <c r="ES2420" s="154"/>
      <c r="ET2420" s="154"/>
      <c r="EU2420" s="154"/>
      <c r="EV2420" s="154"/>
    </row>
    <row r="2421" spans="32:152" ht="12.75">
      <c r="AF2421" s="154"/>
      <c r="AG2421" s="154"/>
      <c r="AH2421" s="154"/>
      <c r="AI2421" s="154"/>
      <c r="AJ2421" s="154"/>
      <c r="AK2421" s="154"/>
      <c r="AL2421" s="154"/>
      <c r="AM2421" s="154"/>
      <c r="AN2421" s="154"/>
      <c r="AO2421" s="154"/>
      <c r="AP2421" s="154"/>
      <c r="AQ2421" s="154"/>
      <c r="AR2421" s="154"/>
      <c r="AS2421" s="154"/>
      <c r="AT2421" s="154"/>
      <c r="AU2421" s="154"/>
      <c r="AV2421" s="154"/>
      <c r="AW2421" s="154"/>
      <c r="AX2421" s="154"/>
      <c r="AY2421" s="154"/>
      <c r="AZ2421" s="154"/>
      <c r="BA2421" s="154"/>
      <c r="BB2421" s="154"/>
      <c r="BC2421" s="154"/>
      <c r="BD2421" s="154"/>
      <c r="BE2421" s="154"/>
      <c r="BF2421" s="154"/>
      <c r="BG2421" s="154"/>
      <c r="BH2421" s="154"/>
      <c r="BI2421" s="154"/>
      <c r="BJ2421" s="154"/>
      <c r="BK2421" s="154"/>
      <c r="BL2421" s="154"/>
      <c r="BM2421" s="154"/>
      <c r="BN2421" s="154"/>
      <c r="BO2421" s="154"/>
      <c r="BP2421" s="154"/>
      <c r="BQ2421" s="154"/>
      <c r="BR2421" s="154"/>
      <c r="BS2421" s="154"/>
      <c r="BT2421" s="154"/>
      <c r="BU2421" s="154"/>
      <c r="BV2421" s="154"/>
      <c r="BW2421" s="154"/>
      <c r="BX2421" s="154"/>
      <c r="BY2421" s="154"/>
      <c r="BZ2421" s="154"/>
      <c r="CA2421" s="154"/>
      <c r="CB2421" s="154"/>
      <c r="CC2421" s="154"/>
      <c r="CD2421" s="154"/>
      <c r="CE2421" s="154"/>
      <c r="CF2421" s="154"/>
      <c r="CG2421" s="154"/>
      <c r="CH2421" s="154"/>
      <c r="CI2421" s="154"/>
      <c r="CJ2421" s="154"/>
      <c r="CK2421" s="154"/>
      <c r="CL2421" s="154"/>
      <c r="CM2421" s="154"/>
      <c r="CN2421" s="154"/>
      <c r="CO2421" s="154"/>
      <c r="CP2421" s="154"/>
      <c r="CQ2421" s="154"/>
      <c r="CR2421" s="154"/>
      <c r="CS2421" s="154"/>
      <c r="CT2421" s="154"/>
      <c r="CU2421" s="154"/>
      <c r="CV2421" s="154"/>
      <c r="CW2421" s="154"/>
      <c r="CX2421" s="154"/>
      <c r="CY2421" s="154"/>
      <c r="CZ2421" s="154"/>
      <c r="DA2421" s="154"/>
      <c r="DB2421" s="154"/>
      <c r="DC2421" s="154"/>
      <c r="DD2421" s="154"/>
      <c r="DE2421" s="154"/>
      <c r="DF2421" s="154"/>
      <c r="DG2421" s="154"/>
      <c r="DH2421" s="154"/>
      <c r="DI2421" s="154"/>
      <c r="DJ2421" s="154"/>
      <c r="DK2421" s="154"/>
      <c r="DL2421" s="154"/>
      <c r="DM2421" s="154"/>
      <c r="DN2421" s="154"/>
      <c r="DO2421" s="154"/>
      <c r="DP2421" s="154"/>
      <c r="DQ2421" s="154"/>
      <c r="DR2421" s="154"/>
      <c r="DS2421" s="154"/>
      <c r="DT2421" s="154"/>
      <c r="DU2421" s="154"/>
      <c r="DV2421" s="154"/>
      <c r="DW2421" s="154"/>
      <c r="DX2421" s="154"/>
      <c r="DY2421" s="154"/>
      <c r="DZ2421" s="154"/>
      <c r="EA2421" s="154"/>
      <c r="EB2421" s="154"/>
      <c r="EC2421" s="154"/>
      <c r="ED2421" s="154"/>
      <c r="EE2421" s="154"/>
      <c r="EF2421" s="154"/>
      <c r="EG2421" s="154"/>
      <c r="EH2421" s="154"/>
      <c r="EI2421" s="154"/>
      <c r="EJ2421" s="154"/>
      <c r="EK2421" s="154"/>
      <c r="EL2421" s="154"/>
      <c r="EM2421" s="154"/>
      <c r="EN2421" s="154"/>
      <c r="EO2421" s="154"/>
      <c r="EP2421" s="154"/>
      <c r="EQ2421" s="154"/>
      <c r="ER2421" s="154"/>
      <c r="ES2421" s="154"/>
      <c r="ET2421" s="154"/>
      <c r="EU2421" s="154"/>
      <c r="EV2421" s="154"/>
    </row>
    <row r="2422" spans="32:152" ht="12.75">
      <c r="AF2422" s="154"/>
      <c r="AG2422" s="154"/>
      <c r="AH2422" s="154"/>
      <c r="AI2422" s="154"/>
      <c r="AJ2422" s="154"/>
      <c r="AK2422" s="154"/>
      <c r="AL2422" s="154"/>
      <c r="AM2422" s="154"/>
      <c r="AN2422" s="154"/>
      <c r="AO2422" s="154"/>
      <c r="AP2422" s="154"/>
      <c r="AQ2422" s="154"/>
      <c r="AR2422" s="154"/>
      <c r="AS2422" s="154"/>
      <c r="AT2422" s="154"/>
      <c r="AU2422" s="154"/>
      <c r="AV2422" s="154"/>
      <c r="AW2422" s="154"/>
      <c r="AX2422" s="154"/>
      <c r="AY2422" s="154"/>
      <c r="AZ2422" s="154"/>
      <c r="BA2422" s="154"/>
      <c r="BB2422" s="154"/>
      <c r="BC2422" s="154"/>
      <c r="BD2422" s="154"/>
      <c r="BE2422" s="154"/>
      <c r="BF2422" s="154"/>
      <c r="BG2422" s="154"/>
      <c r="BH2422" s="154"/>
      <c r="BI2422" s="154"/>
      <c r="BJ2422" s="154"/>
      <c r="BK2422" s="154"/>
      <c r="BL2422" s="154"/>
      <c r="BM2422" s="154"/>
      <c r="BN2422" s="154"/>
      <c r="BO2422" s="154"/>
      <c r="BP2422" s="154"/>
      <c r="BQ2422" s="154"/>
      <c r="BR2422" s="154"/>
      <c r="BS2422" s="154"/>
      <c r="BT2422" s="154"/>
      <c r="BU2422" s="154"/>
      <c r="BV2422" s="154"/>
      <c r="BW2422" s="154"/>
      <c r="BX2422" s="154"/>
      <c r="BY2422" s="154"/>
      <c r="BZ2422" s="154"/>
      <c r="CA2422" s="154"/>
      <c r="CB2422" s="154"/>
      <c r="CC2422" s="154"/>
      <c r="CD2422" s="154"/>
      <c r="CE2422" s="154"/>
      <c r="CF2422" s="154"/>
      <c r="CG2422" s="154"/>
      <c r="CH2422" s="154"/>
      <c r="CI2422" s="154"/>
      <c r="CJ2422" s="154"/>
      <c r="CK2422" s="154"/>
      <c r="CL2422" s="154"/>
      <c r="CM2422" s="154"/>
      <c r="CN2422" s="154"/>
      <c r="CO2422" s="154"/>
      <c r="CP2422" s="154"/>
      <c r="CQ2422" s="154"/>
      <c r="CR2422" s="154"/>
      <c r="CS2422" s="154"/>
      <c r="CT2422" s="154"/>
      <c r="CU2422" s="154"/>
      <c r="CV2422" s="154"/>
      <c r="CW2422" s="154"/>
      <c r="CX2422" s="154"/>
      <c r="CY2422" s="154"/>
      <c r="CZ2422" s="154"/>
      <c r="DA2422" s="154"/>
      <c r="DB2422" s="154"/>
      <c r="DC2422" s="154"/>
      <c r="DD2422" s="154"/>
      <c r="DE2422" s="154"/>
      <c r="DF2422" s="154"/>
      <c r="DG2422" s="154"/>
      <c r="DH2422" s="154"/>
      <c r="DI2422" s="154"/>
      <c r="DJ2422" s="154"/>
      <c r="DK2422" s="154"/>
      <c r="DL2422" s="154"/>
      <c r="DM2422" s="154"/>
      <c r="DN2422" s="154"/>
      <c r="DO2422" s="154"/>
      <c r="DP2422" s="154"/>
      <c r="DQ2422" s="154"/>
      <c r="DR2422" s="154"/>
      <c r="DS2422" s="154"/>
      <c r="DT2422" s="154"/>
      <c r="DU2422" s="154"/>
      <c r="DV2422" s="154"/>
      <c r="DW2422" s="154"/>
      <c r="DX2422" s="154"/>
      <c r="DY2422" s="154"/>
      <c r="DZ2422" s="154"/>
      <c r="EA2422" s="154"/>
      <c r="EB2422" s="154"/>
      <c r="EC2422" s="154"/>
      <c r="ED2422" s="154"/>
      <c r="EE2422" s="154"/>
      <c r="EF2422" s="154"/>
      <c r="EG2422" s="154"/>
      <c r="EH2422" s="154"/>
      <c r="EI2422" s="154"/>
      <c r="EJ2422" s="154"/>
      <c r="EK2422" s="154"/>
      <c r="EL2422" s="154"/>
      <c r="EM2422" s="154"/>
      <c r="EN2422" s="154"/>
      <c r="EO2422" s="154"/>
      <c r="EP2422" s="154"/>
      <c r="EQ2422" s="154"/>
      <c r="ER2422" s="154"/>
      <c r="ES2422" s="154"/>
      <c r="ET2422" s="154"/>
      <c r="EU2422" s="154"/>
      <c r="EV2422" s="154"/>
    </row>
    <row r="2423" spans="32:152" ht="12.75">
      <c r="AF2423" s="154"/>
      <c r="AG2423" s="154"/>
      <c r="AH2423" s="154"/>
      <c r="AI2423" s="154"/>
      <c r="AJ2423" s="154"/>
      <c r="AK2423" s="154"/>
      <c r="AL2423" s="154"/>
      <c r="AM2423" s="154"/>
      <c r="AN2423" s="154"/>
      <c r="AO2423" s="154"/>
      <c r="AP2423" s="154"/>
      <c r="AQ2423" s="154"/>
      <c r="AR2423" s="154"/>
      <c r="AS2423" s="154"/>
      <c r="AT2423" s="154"/>
      <c r="AU2423" s="154"/>
      <c r="AV2423" s="154"/>
      <c r="AW2423" s="154"/>
      <c r="AX2423" s="154"/>
      <c r="AY2423" s="154"/>
      <c r="AZ2423" s="154"/>
      <c r="BA2423" s="154"/>
      <c r="BB2423" s="154"/>
      <c r="BC2423" s="154"/>
      <c r="BD2423" s="154"/>
      <c r="BE2423" s="154"/>
      <c r="BF2423" s="154"/>
      <c r="BG2423" s="154"/>
      <c r="BH2423" s="154"/>
      <c r="BI2423" s="154"/>
      <c r="BJ2423" s="154"/>
      <c r="BK2423" s="154"/>
      <c r="BL2423" s="154"/>
      <c r="BM2423" s="154"/>
      <c r="BN2423" s="154"/>
      <c r="BO2423" s="154"/>
      <c r="BP2423" s="154"/>
      <c r="BQ2423" s="154"/>
      <c r="BR2423" s="154"/>
      <c r="BS2423" s="154"/>
      <c r="BT2423" s="154"/>
      <c r="BU2423" s="154"/>
      <c r="BV2423" s="154"/>
      <c r="BW2423" s="154"/>
      <c r="BX2423" s="154"/>
      <c r="BY2423" s="154"/>
      <c r="BZ2423" s="154"/>
      <c r="CA2423" s="154"/>
      <c r="CB2423" s="154"/>
      <c r="CC2423" s="154"/>
      <c r="CD2423" s="154"/>
      <c r="CE2423" s="154"/>
      <c r="CF2423" s="154"/>
      <c r="CG2423" s="154"/>
      <c r="CH2423" s="154"/>
      <c r="CI2423" s="154"/>
      <c r="CJ2423" s="154"/>
      <c r="CK2423" s="154"/>
      <c r="CL2423" s="154"/>
      <c r="CM2423" s="154"/>
      <c r="CN2423" s="154"/>
      <c r="CO2423" s="154"/>
      <c r="CP2423" s="154"/>
      <c r="CQ2423" s="154"/>
      <c r="CR2423" s="154"/>
      <c r="CS2423" s="154"/>
      <c r="CT2423" s="154"/>
      <c r="CU2423" s="154"/>
      <c r="CV2423" s="154"/>
      <c r="CW2423" s="154"/>
      <c r="CX2423" s="154"/>
      <c r="CY2423" s="154"/>
      <c r="CZ2423" s="154"/>
      <c r="DA2423" s="154"/>
      <c r="DB2423" s="154"/>
      <c r="DC2423" s="154"/>
      <c r="DD2423" s="154"/>
      <c r="DE2423" s="154"/>
      <c r="DF2423" s="154"/>
      <c r="DG2423" s="154"/>
      <c r="DH2423" s="154"/>
      <c r="DI2423" s="154"/>
      <c r="DJ2423" s="154"/>
      <c r="DK2423" s="154"/>
      <c r="DL2423" s="154"/>
      <c r="DM2423" s="154"/>
      <c r="DN2423" s="154"/>
      <c r="DO2423" s="154"/>
      <c r="DP2423" s="154"/>
      <c r="DQ2423" s="154"/>
      <c r="DR2423" s="154"/>
      <c r="DS2423" s="154"/>
      <c r="DT2423" s="154"/>
      <c r="DU2423" s="154"/>
      <c r="DV2423" s="154"/>
      <c r="DW2423" s="154"/>
      <c r="DX2423" s="154"/>
      <c r="DY2423" s="154"/>
      <c r="DZ2423" s="154"/>
      <c r="EA2423" s="154"/>
      <c r="EB2423" s="154"/>
      <c r="EC2423" s="154"/>
      <c r="ED2423" s="154"/>
      <c r="EE2423" s="154"/>
      <c r="EF2423" s="154"/>
      <c r="EG2423" s="154"/>
      <c r="EH2423" s="154"/>
      <c r="EI2423" s="154"/>
      <c r="EJ2423" s="154"/>
      <c r="EK2423" s="154"/>
      <c r="EL2423" s="154"/>
      <c r="EM2423" s="154"/>
      <c r="EN2423" s="154"/>
      <c r="EO2423" s="154"/>
      <c r="EP2423" s="154"/>
      <c r="EQ2423" s="154"/>
      <c r="ER2423" s="154"/>
      <c r="ES2423" s="154"/>
      <c r="ET2423" s="154"/>
      <c r="EU2423" s="154"/>
      <c r="EV2423" s="154"/>
    </row>
    <row r="2424" spans="32:152" ht="12.75">
      <c r="AF2424" s="154"/>
      <c r="AG2424" s="154"/>
      <c r="AH2424" s="154"/>
      <c r="AI2424" s="154"/>
      <c r="AJ2424" s="154"/>
      <c r="AK2424" s="154"/>
      <c r="AL2424" s="154"/>
      <c r="AM2424" s="154"/>
      <c r="AN2424" s="154"/>
      <c r="AO2424" s="154"/>
      <c r="AP2424" s="154"/>
      <c r="AQ2424" s="154"/>
      <c r="AR2424" s="154"/>
      <c r="AS2424" s="154"/>
      <c r="AT2424" s="154"/>
      <c r="AU2424" s="154"/>
      <c r="AV2424" s="154"/>
      <c r="AW2424" s="154"/>
      <c r="AX2424" s="154"/>
      <c r="AY2424" s="154"/>
      <c r="AZ2424" s="154"/>
      <c r="BA2424" s="154"/>
      <c r="BB2424" s="154"/>
      <c r="BC2424" s="154"/>
      <c r="BD2424" s="154"/>
      <c r="BE2424" s="154"/>
      <c r="BF2424" s="154"/>
      <c r="BG2424" s="154"/>
      <c r="BH2424" s="154"/>
      <c r="BI2424" s="154"/>
      <c r="BJ2424" s="154"/>
      <c r="BK2424" s="154"/>
      <c r="BL2424" s="154"/>
      <c r="BM2424" s="154"/>
      <c r="BN2424" s="154"/>
      <c r="BO2424" s="154"/>
      <c r="BP2424" s="154"/>
      <c r="BQ2424" s="154"/>
      <c r="BR2424" s="154"/>
      <c r="BS2424" s="154"/>
      <c r="BT2424" s="154"/>
      <c r="BU2424" s="154"/>
      <c r="BV2424" s="154"/>
      <c r="BW2424" s="154"/>
      <c r="BX2424" s="154"/>
      <c r="BY2424" s="154"/>
      <c r="BZ2424" s="154"/>
      <c r="CA2424" s="154"/>
      <c r="CB2424" s="154"/>
      <c r="CC2424" s="154"/>
      <c r="CD2424" s="154"/>
      <c r="CE2424" s="154"/>
      <c r="CF2424" s="154"/>
      <c r="CG2424" s="154"/>
      <c r="CH2424" s="154"/>
      <c r="CI2424" s="154"/>
      <c r="CJ2424" s="154"/>
      <c r="CK2424" s="154"/>
      <c r="CL2424" s="154"/>
      <c r="CM2424" s="154"/>
      <c r="CN2424" s="154"/>
      <c r="CO2424" s="154"/>
      <c r="CP2424" s="154"/>
      <c r="CQ2424" s="154"/>
      <c r="CR2424" s="154"/>
      <c r="CS2424" s="154"/>
      <c r="CT2424" s="154"/>
      <c r="CU2424" s="154"/>
      <c r="CV2424" s="154"/>
      <c r="CW2424" s="154"/>
      <c r="CX2424" s="154"/>
      <c r="CY2424" s="154"/>
      <c r="CZ2424" s="154"/>
      <c r="DA2424" s="154"/>
      <c r="DB2424" s="154"/>
      <c r="DC2424" s="154"/>
      <c r="DD2424" s="154"/>
      <c r="DE2424" s="154"/>
      <c r="DF2424" s="154"/>
      <c r="DG2424" s="154"/>
      <c r="DH2424" s="154"/>
      <c r="DI2424" s="154"/>
      <c r="DJ2424" s="154"/>
      <c r="DK2424" s="154"/>
      <c r="DL2424" s="154"/>
      <c r="DM2424" s="154"/>
      <c r="DN2424" s="154"/>
      <c r="DO2424" s="154"/>
      <c r="DP2424" s="154"/>
      <c r="DQ2424" s="154"/>
      <c r="DR2424" s="154"/>
      <c r="DS2424" s="154"/>
      <c r="DT2424" s="154"/>
      <c r="DU2424" s="154"/>
      <c r="DV2424" s="154"/>
      <c r="DW2424" s="154"/>
      <c r="DX2424" s="154"/>
      <c r="DY2424" s="154"/>
      <c r="DZ2424" s="154"/>
      <c r="EA2424" s="154"/>
      <c r="EB2424" s="154"/>
      <c r="EC2424" s="154"/>
      <c r="ED2424" s="154"/>
      <c r="EE2424" s="154"/>
      <c r="EF2424" s="154"/>
      <c r="EG2424" s="154"/>
      <c r="EH2424" s="154"/>
      <c r="EI2424" s="154"/>
      <c r="EJ2424" s="154"/>
      <c r="EK2424" s="154"/>
      <c r="EL2424" s="154"/>
      <c r="EM2424" s="154"/>
      <c r="EN2424" s="154"/>
      <c r="EO2424" s="154"/>
      <c r="EP2424" s="154"/>
      <c r="EQ2424" s="154"/>
      <c r="ER2424" s="154"/>
      <c r="ES2424" s="154"/>
      <c r="ET2424" s="154"/>
      <c r="EU2424" s="154"/>
      <c r="EV2424" s="154"/>
    </row>
    <row r="2425" spans="32:152" ht="12.75">
      <c r="AF2425" s="154"/>
      <c r="AG2425" s="154"/>
      <c r="AH2425" s="154"/>
      <c r="AI2425" s="154"/>
      <c r="AJ2425" s="154"/>
      <c r="AK2425" s="154"/>
      <c r="AL2425" s="154"/>
      <c r="AM2425" s="154"/>
      <c r="AN2425" s="154"/>
      <c r="AO2425" s="154"/>
      <c r="AP2425" s="154"/>
      <c r="AQ2425" s="154"/>
      <c r="AR2425" s="154"/>
      <c r="AS2425" s="154"/>
      <c r="AT2425" s="154"/>
      <c r="AU2425" s="154"/>
      <c r="AV2425" s="154"/>
      <c r="AW2425" s="154"/>
      <c r="AX2425" s="154"/>
      <c r="AY2425" s="154"/>
      <c r="AZ2425" s="154"/>
      <c r="BA2425" s="154"/>
      <c r="BB2425" s="154"/>
      <c r="BC2425" s="154"/>
      <c r="BD2425" s="154"/>
      <c r="BE2425" s="154"/>
      <c r="BF2425" s="154"/>
      <c r="BG2425" s="154"/>
      <c r="BH2425" s="154"/>
      <c r="BI2425" s="154"/>
      <c r="BJ2425" s="154"/>
      <c r="BK2425" s="154"/>
      <c r="BL2425" s="154"/>
      <c r="BM2425" s="154"/>
      <c r="BN2425" s="154"/>
      <c r="BO2425" s="154"/>
      <c r="BP2425" s="154"/>
      <c r="BQ2425" s="154"/>
      <c r="BR2425" s="154"/>
      <c r="BS2425" s="154"/>
      <c r="BT2425" s="154"/>
      <c r="BU2425" s="154"/>
      <c r="BV2425" s="154"/>
      <c r="BW2425" s="154"/>
      <c r="BX2425" s="154"/>
      <c r="BY2425" s="154"/>
      <c r="BZ2425" s="154"/>
      <c r="CA2425" s="154"/>
      <c r="CB2425" s="154"/>
      <c r="CC2425" s="154"/>
      <c r="CD2425" s="154"/>
      <c r="CE2425" s="154"/>
      <c r="CF2425" s="154"/>
      <c r="CG2425" s="154"/>
      <c r="CH2425" s="154"/>
      <c r="CI2425" s="154"/>
      <c r="CJ2425" s="154"/>
      <c r="CK2425" s="154"/>
      <c r="CL2425" s="154"/>
      <c r="CM2425" s="154"/>
      <c r="CN2425" s="154"/>
      <c r="CO2425" s="154"/>
      <c r="CP2425" s="154"/>
      <c r="CQ2425" s="154"/>
      <c r="CR2425" s="154"/>
      <c r="CS2425" s="154"/>
      <c r="CT2425" s="154"/>
      <c r="CU2425" s="154"/>
      <c r="CV2425" s="154"/>
      <c r="CW2425" s="154"/>
      <c r="CX2425" s="154"/>
      <c r="CY2425" s="154"/>
      <c r="CZ2425" s="154"/>
      <c r="DA2425" s="154"/>
      <c r="DB2425" s="154"/>
      <c r="DC2425" s="154"/>
      <c r="DD2425" s="154"/>
      <c r="DE2425" s="154"/>
      <c r="DF2425" s="154"/>
      <c r="DG2425" s="154"/>
      <c r="DH2425" s="154"/>
      <c r="DI2425" s="154"/>
      <c r="DJ2425" s="154"/>
      <c r="DK2425" s="154"/>
      <c r="DL2425" s="154"/>
      <c r="DM2425" s="154"/>
      <c r="DN2425" s="154"/>
      <c r="DO2425" s="154"/>
      <c r="DP2425" s="154"/>
      <c r="DQ2425" s="154"/>
      <c r="DR2425" s="154"/>
      <c r="DS2425" s="154"/>
      <c r="DT2425" s="154"/>
      <c r="DU2425" s="154"/>
      <c r="DV2425" s="154"/>
      <c r="DW2425" s="154"/>
      <c r="DX2425" s="154"/>
      <c r="DY2425" s="154"/>
      <c r="DZ2425" s="154"/>
      <c r="EA2425" s="154"/>
      <c r="EB2425" s="154"/>
      <c r="EC2425" s="154"/>
      <c r="ED2425" s="154"/>
      <c r="EE2425" s="154"/>
      <c r="EF2425" s="154"/>
      <c r="EG2425" s="154"/>
      <c r="EH2425" s="154"/>
      <c r="EI2425" s="154"/>
      <c r="EJ2425" s="154"/>
      <c r="EK2425" s="154"/>
      <c r="EL2425" s="154"/>
      <c r="EM2425" s="154"/>
      <c r="EN2425" s="154"/>
      <c r="EO2425" s="154"/>
      <c r="EP2425" s="154"/>
      <c r="EQ2425" s="154"/>
      <c r="ER2425" s="154"/>
      <c r="ES2425" s="154"/>
      <c r="ET2425" s="154"/>
      <c r="EU2425" s="154"/>
      <c r="EV2425" s="154"/>
    </row>
    <row r="2426" spans="32:152" ht="12.75">
      <c r="AF2426" s="154"/>
      <c r="AG2426" s="154"/>
      <c r="AH2426" s="154"/>
      <c r="AI2426" s="154"/>
      <c r="AJ2426" s="154"/>
      <c r="AK2426" s="154"/>
      <c r="AL2426" s="154"/>
      <c r="AM2426" s="154"/>
      <c r="AN2426" s="154"/>
      <c r="AO2426" s="154"/>
      <c r="AP2426" s="154"/>
      <c r="AQ2426" s="154"/>
      <c r="AR2426" s="154"/>
      <c r="AS2426" s="154"/>
      <c r="AT2426" s="154"/>
      <c r="AU2426" s="154"/>
      <c r="AV2426" s="154"/>
      <c r="AW2426" s="154"/>
      <c r="AX2426" s="154"/>
      <c r="AY2426" s="154"/>
      <c r="AZ2426" s="154"/>
      <c r="BA2426" s="154"/>
      <c r="BB2426" s="154"/>
      <c r="BC2426" s="154"/>
      <c r="BD2426" s="154"/>
      <c r="BE2426" s="154"/>
      <c r="BF2426" s="154"/>
      <c r="BG2426" s="154"/>
      <c r="BH2426" s="154"/>
      <c r="BI2426" s="154"/>
      <c r="BJ2426" s="154"/>
      <c r="BK2426" s="154"/>
      <c r="BL2426" s="154"/>
      <c r="BM2426" s="154"/>
      <c r="BN2426" s="154"/>
      <c r="BO2426" s="154"/>
      <c r="BP2426" s="154"/>
      <c r="BQ2426" s="154"/>
      <c r="BR2426" s="154"/>
      <c r="BS2426" s="154"/>
      <c r="BT2426" s="154"/>
      <c r="BU2426" s="154"/>
      <c r="BV2426" s="154"/>
      <c r="BW2426" s="154"/>
      <c r="BX2426" s="154"/>
      <c r="BY2426" s="154"/>
      <c r="BZ2426" s="154"/>
      <c r="CA2426" s="154"/>
      <c r="CB2426" s="154"/>
      <c r="CC2426" s="154"/>
      <c r="CD2426" s="154"/>
      <c r="CE2426" s="154"/>
      <c r="CF2426" s="154"/>
      <c r="CG2426" s="154"/>
      <c r="CH2426" s="154"/>
      <c r="CI2426" s="154"/>
      <c r="CJ2426" s="154"/>
      <c r="CK2426" s="154"/>
      <c r="CL2426" s="154"/>
      <c r="CM2426" s="154"/>
      <c r="CN2426" s="154"/>
      <c r="CO2426" s="154"/>
      <c r="CP2426" s="154"/>
      <c r="CQ2426" s="154"/>
      <c r="CR2426" s="154"/>
      <c r="CS2426" s="154"/>
      <c r="CT2426" s="154"/>
      <c r="CU2426" s="154"/>
      <c r="CV2426" s="154"/>
      <c r="CW2426" s="154"/>
      <c r="CX2426" s="154"/>
      <c r="CY2426" s="154"/>
      <c r="CZ2426" s="154"/>
      <c r="DA2426" s="154"/>
      <c r="DB2426" s="154"/>
      <c r="DC2426" s="154"/>
      <c r="DD2426" s="154"/>
      <c r="DE2426" s="154"/>
      <c r="DF2426" s="154"/>
      <c r="DG2426" s="154"/>
      <c r="DH2426" s="154"/>
      <c r="DI2426" s="154"/>
      <c r="DJ2426" s="154"/>
      <c r="DK2426" s="154"/>
      <c r="DL2426" s="154"/>
      <c r="DM2426" s="154"/>
      <c r="DN2426" s="154"/>
      <c r="DO2426" s="154"/>
      <c r="DP2426" s="154"/>
      <c r="DQ2426" s="154"/>
      <c r="DR2426" s="154"/>
      <c r="DS2426" s="154"/>
      <c r="DT2426" s="154"/>
      <c r="DU2426" s="154"/>
      <c r="DV2426" s="154"/>
      <c r="DW2426" s="154"/>
      <c r="DX2426" s="154"/>
      <c r="DY2426" s="154"/>
      <c r="DZ2426" s="154"/>
      <c r="EA2426" s="154"/>
      <c r="EB2426" s="154"/>
      <c r="EC2426" s="154"/>
      <c r="ED2426" s="154"/>
      <c r="EE2426" s="154"/>
      <c r="EF2426" s="154"/>
      <c r="EG2426" s="154"/>
      <c r="EH2426" s="154"/>
      <c r="EI2426" s="154"/>
      <c r="EJ2426" s="154"/>
      <c r="EK2426" s="154"/>
      <c r="EL2426" s="154"/>
      <c r="EM2426" s="154"/>
      <c r="EN2426" s="154"/>
      <c r="EO2426" s="154"/>
      <c r="EP2426" s="154"/>
      <c r="EQ2426" s="154"/>
      <c r="ER2426" s="154"/>
      <c r="ES2426" s="154"/>
      <c r="ET2426" s="154"/>
      <c r="EU2426" s="154"/>
      <c r="EV2426" s="154"/>
    </row>
    <row r="2427" spans="32:152" ht="12.75">
      <c r="AF2427" s="154"/>
      <c r="AG2427" s="154"/>
      <c r="AH2427" s="154"/>
      <c r="AI2427" s="154"/>
      <c r="AJ2427" s="154"/>
      <c r="AK2427" s="154"/>
      <c r="AL2427" s="154"/>
      <c r="AM2427" s="154"/>
      <c r="AN2427" s="154"/>
      <c r="AO2427" s="154"/>
      <c r="AP2427" s="154"/>
      <c r="AQ2427" s="154"/>
      <c r="AR2427" s="154"/>
      <c r="AS2427" s="154"/>
      <c r="AT2427" s="154"/>
      <c r="AU2427" s="154"/>
      <c r="AV2427" s="154"/>
      <c r="AW2427" s="154"/>
      <c r="AX2427" s="154"/>
      <c r="AY2427" s="154"/>
      <c r="AZ2427" s="154"/>
      <c r="BA2427" s="154"/>
      <c r="BB2427" s="154"/>
      <c r="BC2427" s="154"/>
      <c r="BD2427" s="154"/>
      <c r="BE2427" s="154"/>
      <c r="BF2427" s="154"/>
      <c r="BG2427" s="154"/>
      <c r="BH2427" s="154"/>
      <c r="BI2427" s="154"/>
      <c r="BJ2427" s="154"/>
      <c r="BK2427" s="154"/>
      <c r="BL2427" s="154"/>
      <c r="BM2427" s="154"/>
      <c r="BN2427" s="154"/>
      <c r="BO2427" s="154"/>
      <c r="BP2427" s="154"/>
      <c r="BQ2427" s="154"/>
      <c r="BR2427" s="154"/>
      <c r="BS2427" s="154"/>
      <c r="BT2427" s="154"/>
      <c r="BU2427" s="154"/>
      <c r="BV2427" s="154"/>
      <c r="BW2427" s="154"/>
      <c r="BX2427" s="154"/>
      <c r="BY2427" s="154"/>
      <c r="BZ2427" s="154"/>
      <c r="CA2427" s="154"/>
      <c r="CB2427" s="154"/>
      <c r="CC2427" s="154"/>
      <c r="CD2427" s="154"/>
      <c r="CE2427" s="154"/>
      <c r="CF2427" s="154"/>
      <c r="CG2427" s="154"/>
      <c r="CH2427" s="154"/>
      <c r="CI2427" s="154"/>
      <c r="CJ2427" s="154"/>
      <c r="CK2427" s="154"/>
      <c r="CL2427" s="154"/>
      <c r="CM2427" s="154"/>
      <c r="CN2427" s="154"/>
      <c r="CO2427" s="154"/>
      <c r="CP2427" s="154"/>
      <c r="CQ2427" s="154"/>
      <c r="CR2427" s="154"/>
      <c r="CS2427" s="154"/>
      <c r="CT2427" s="154"/>
      <c r="CU2427" s="154"/>
      <c r="CV2427" s="154"/>
      <c r="CW2427" s="154"/>
      <c r="CX2427" s="154"/>
      <c r="CY2427" s="154"/>
      <c r="CZ2427" s="154"/>
      <c r="DA2427" s="154"/>
      <c r="DB2427" s="154"/>
      <c r="DC2427" s="154"/>
      <c r="DD2427" s="154"/>
      <c r="DE2427" s="154"/>
      <c r="DF2427" s="154"/>
      <c r="DG2427" s="154"/>
      <c r="DH2427" s="154"/>
      <c r="DI2427" s="154"/>
      <c r="DJ2427" s="154"/>
      <c r="DK2427" s="154"/>
      <c r="DL2427" s="154"/>
      <c r="DM2427" s="154"/>
      <c r="DN2427" s="154"/>
      <c r="DO2427" s="154"/>
      <c r="DP2427" s="154"/>
      <c r="DQ2427" s="154"/>
      <c r="DR2427" s="154"/>
      <c r="DS2427" s="154"/>
      <c r="DT2427" s="154"/>
      <c r="DU2427" s="154"/>
      <c r="DV2427" s="154"/>
      <c r="DW2427" s="154"/>
      <c r="DX2427" s="154"/>
      <c r="DY2427" s="154"/>
      <c r="DZ2427" s="154"/>
      <c r="EA2427" s="154"/>
      <c r="EB2427" s="154"/>
      <c r="EC2427" s="154"/>
      <c r="ED2427" s="154"/>
      <c r="EE2427" s="154"/>
      <c r="EF2427" s="154"/>
      <c r="EG2427" s="154"/>
      <c r="EH2427" s="154"/>
      <c r="EI2427" s="154"/>
      <c r="EJ2427" s="154"/>
      <c r="EK2427" s="154"/>
      <c r="EL2427" s="154"/>
      <c r="EM2427" s="154"/>
      <c r="EN2427" s="154"/>
      <c r="EO2427" s="154"/>
      <c r="EP2427" s="154"/>
      <c r="EQ2427" s="154"/>
      <c r="ER2427" s="154"/>
      <c r="ES2427" s="154"/>
      <c r="ET2427" s="154"/>
      <c r="EU2427" s="154"/>
      <c r="EV2427" s="154"/>
    </row>
    <row r="2428" spans="32:152" ht="12.75">
      <c r="AF2428" s="154"/>
      <c r="AG2428" s="154"/>
      <c r="AH2428" s="154"/>
      <c r="AI2428" s="154"/>
      <c r="AJ2428" s="154"/>
      <c r="AK2428" s="154"/>
      <c r="AL2428" s="154"/>
      <c r="AM2428" s="154"/>
      <c r="AN2428" s="154"/>
      <c r="AO2428" s="154"/>
      <c r="AP2428" s="154"/>
      <c r="AQ2428" s="154"/>
      <c r="AR2428" s="154"/>
      <c r="AS2428" s="154"/>
      <c r="AT2428" s="154"/>
      <c r="AU2428" s="154"/>
      <c r="AV2428" s="154"/>
      <c r="AW2428" s="154"/>
      <c r="AX2428" s="154"/>
      <c r="AY2428" s="154"/>
      <c r="AZ2428" s="154"/>
      <c r="BA2428" s="154"/>
      <c r="BB2428" s="154"/>
      <c r="BC2428" s="154"/>
      <c r="BD2428" s="154"/>
      <c r="BE2428" s="154"/>
      <c r="BF2428" s="154"/>
      <c r="BG2428" s="154"/>
      <c r="BH2428" s="154"/>
      <c r="BI2428" s="154"/>
      <c r="BJ2428" s="154"/>
      <c r="BK2428" s="154"/>
      <c r="BL2428" s="154"/>
      <c r="BM2428" s="154"/>
      <c r="BN2428" s="154"/>
      <c r="BO2428" s="154"/>
      <c r="BP2428" s="154"/>
      <c r="BQ2428" s="154"/>
      <c r="BR2428" s="154"/>
      <c r="BS2428" s="154"/>
      <c r="BT2428" s="154"/>
      <c r="BU2428" s="154"/>
      <c r="BV2428" s="154"/>
      <c r="BW2428" s="154"/>
      <c r="BX2428" s="154"/>
      <c r="BY2428" s="154"/>
      <c r="BZ2428" s="154"/>
      <c r="CA2428" s="154"/>
      <c r="CB2428" s="154"/>
      <c r="CC2428" s="154"/>
      <c r="CD2428" s="154"/>
      <c r="CE2428" s="154"/>
      <c r="CF2428" s="154"/>
      <c r="CG2428" s="154"/>
      <c r="CH2428" s="154"/>
      <c r="CI2428" s="154"/>
      <c r="CJ2428" s="154"/>
      <c r="CK2428" s="154"/>
      <c r="CL2428" s="154"/>
      <c r="CM2428" s="154"/>
      <c r="CN2428" s="154"/>
      <c r="CO2428" s="154"/>
      <c r="CP2428" s="154"/>
      <c r="CQ2428" s="154"/>
      <c r="CR2428" s="154"/>
      <c r="CS2428" s="154"/>
      <c r="CT2428" s="154"/>
      <c r="CU2428" s="154"/>
      <c r="CV2428" s="154"/>
      <c r="CW2428" s="154"/>
      <c r="CX2428" s="154"/>
      <c r="CY2428" s="154"/>
      <c r="CZ2428" s="154"/>
      <c r="DA2428" s="154"/>
      <c r="DB2428" s="154"/>
      <c r="DC2428" s="154"/>
      <c r="DD2428" s="154"/>
      <c r="DE2428" s="154"/>
      <c r="DF2428" s="154"/>
      <c r="DG2428" s="154"/>
      <c r="DH2428" s="154"/>
      <c r="DI2428" s="154"/>
      <c r="DJ2428" s="154"/>
      <c r="DK2428" s="154"/>
      <c r="DL2428" s="154"/>
      <c r="DM2428" s="154"/>
      <c r="DN2428" s="154"/>
      <c r="DO2428" s="154"/>
      <c r="DP2428" s="154"/>
      <c r="DQ2428" s="154"/>
      <c r="DR2428" s="154"/>
      <c r="DS2428" s="154"/>
      <c r="DT2428" s="154"/>
      <c r="DU2428" s="154"/>
      <c r="DV2428" s="154"/>
      <c r="DW2428" s="154"/>
      <c r="DX2428" s="154"/>
      <c r="DY2428" s="154"/>
      <c r="DZ2428" s="154"/>
      <c r="EA2428" s="154"/>
      <c r="EB2428" s="154"/>
      <c r="EC2428" s="154"/>
      <c r="ED2428" s="154"/>
      <c r="EE2428" s="154"/>
      <c r="EF2428" s="154"/>
      <c r="EG2428" s="154"/>
      <c r="EH2428" s="154"/>
      <c r="EI2428" s="154"/>
      <c r="EJ2428" s="154"/>
      <c r="EK2428" s="154"/>
      <c r="EL2428" s="154"/>
      <c r="EM2428" s="154"/>
      <c r="EN2428" s="154"/>
      <c r="EO2428" s="154"/>
      <c r="EP2428" s="154"/>
      <c r="EQ2428" s="154"/>
      <c r="ER2428" s="154"/>
      <c r="ES2428" s="154"/>
      <c r="ET2428" s="154"/>
      <c r="EU2428" s="154"/>
      <c r="EV2428" s="154"/>
    </row>
    <row r="2429" spans="32:152" ht="12.75">
      <c r="AF2429" s="154"/>
      <c r="AG2429" s="154"/>
      <c r="AH2429" s="154"/>
      <c r="AI2429" s="154"/>
      <c r="AJ2429" s="154"/>
      <c r="AK2429" s="154"/>
      <c r="AL2429" s="154"/>
      <c r="AM2429" s="154"/>
      <c r="AN2429" s="154"/>
      <c r="AO2429" s="154"/>
      <c r="AP2429" s="154"/>
      <c r="AQ2429" s="154"/>
      <c r="AR2429" s="154"/>
      <c r="AS2429" s="154"/>
      <c r="AT2429" s="154"/>
      <c r="AU2429" s="154"/>
      <c r="AV2429" s="154"/>
      <c r="AW2429" s="154"/>
      <c r="AX2429" s="154"/>
      <c r="AY2429" s="154"/>
      <c r="AZ2429" s="154"/>
      <c r="BA2429" s="154"/>
      <c r="BB2429" s="154"/>
      <c r="BC2429" s="154"/>
      <c r="BD2429" s="154"/>
      <c r="BE2429" s="154"/>
      <c r="BF2429" s="154"/>
      <c r="BG2429" s="154"/>
      <c r="BH2429" s="154"/>
      <c r="BI2429" s="154"/>
      <c r="BJ2429" s="154"/>
      <c r="BK2429" s="154"/>
      <c r="BL2429" s="154"/>
      <c r="BM2429" s="154"/>
      <c r="BN2429" s="154"/>
      <c r="BO2429" s="154"/>
      <c r="BP2429" s="154"/>
      <c r="BQ2429" s="154"/>
      <c r="BR2429" s="154"/>
      <c r="BS2429" s="154"/>
      <c r="BT2429" s="154"/>
      <c r="BU2429" s="154"/>
      <c r="BV2429" s="154"/>
      <c r="BW2429" s="154"/>
      <c r="BX2429" s="154"/>
      <c r="BY2429" s="154"/>
      <c r="BZ2429" s="154"/>
      <c r="CA2429" s="154"/>
      <c r="CB2429" s="154"/>
      <c r="CC2429" s="154"/>
      <c r="CD2429" s="154"/>
      <c r="CE2429" s="154"/>
      <c r="CF2429" s="154"/>
      <c r="CG2429" s="154"/>
      <c r="CH2429" s="154"/>
      <c r="CI2429" s="154"/>
      <c r="CJ2429" s="154"/>
      <c r="CK2429" s="154"/>
      <c r="CL2429" s="154"/>
      <c r="CM2429" s="154"/>
      <c r="CN2429" s="154"/>
      <c r="CO2429" s="154"/>
      <c r="CP2429" s="154"/>
      <c r="CQ2429" s="154"/>
      <c r="CR2429" s="154"/>
      <c r="CS2429" s="154"/>
      <c r="CT2429" s="154"/>
      <c r="CU2429" s="154"/>
      <c r="CV2429" s="154"/>
      <c r="CW2429" s="154"/>
      <c r="CX2429" s="154"/>
      <c r="CY2429" s="154"/>
      <c r="CZ2429" s="154"/>
      <c r="DA2429" s="154"/>
      <c r="DB2429" s="154"/>
      <c r="DC2429" s="154"/>
      <c r="DD2429" s="154"/>
      <c r="DE2429" s="154"/>
      <c r="DF2429" s="154"/>
      <c r="DG2429" s="154"/>
      <c r="DH2429" s="154"/>
      <c r="DI2429" s="154"/>
      <c r="DJ2429" s="154"/>
      <c r="DK2429" s="154"/>
      <c r="DL2429" s="154"/>
      <c r="DM2429" s="154"/>
      <c r="DN2429" s="154"/>
      <c r="DO2429" s="154"/>
      <c r="DP2429" s="154"/>
      <c r="DQ2429" s="154"/>
      <c r="DR2429" s="154"/>
      <c r="DS2429" s="154"/>
      <c r="DT2429" s="154"/>
      <c r="DU2429" s="154"/>
      <c r="DV2429" s="154"/>
      <c r="DW2429" s="154"/>
      <c r="DX2429" s="154"/>
      <c r="DY2429" s="154"/>
      <c r="DZ2429" s="154"/>
      <c r="EA2429" s="154"/>
      <c r="EB2429" s="154"/>
      <c r="EC2429" s="154"/>
      <c r="ED2429" s="154"/>
      <c r="EE2429" s="154"/>
      <c r="EF2429" s="154"/>
      <c r="EG2429" s="154"/>
      <c r="EH2429" s="154"/>
      <c r="EI2429" s="154"/>
      <c r="EJ2429" s="154"/>
      <c r="EK2429" s="154"/>
      <c r="EL2429" s="154"/>
      <c r="EM2429" s="154"/>
      <c r="EN2429" s="154"/>
      <c r="EO2429" s="154"/>
      <c r="EP2429" s="154"/>
      <c r="EQ2429" s="154"/>
      <c r="ER2429" s="154"/>
      <c r="ES2429" s="154"/>
      <c r="ET2429" s="154"/>
      <c r="EU2429" s="154"/>
      <c r="EV2429" s="154"/>
    </row>
    <row r="2430" spans="32:152" ht="12.75">
      <c r="AF2430" s="154"/>
      <c r="AG2430" s="154"/>
      <c r="AH2430" s="154"/>
      <c r="AI2430" s="154"/>
      <c r="AJ2430" s="154"/>
      <c r="AK2430" s="154"/>
      <c r="AL2430" s="154"/>
      <c r="AM2430" s="154"/>
      <c r="AN2430" s="154"/>
      <c r="AO2430" s="154"/>
      <c r="AP2430" s="154"/>
      <c r="AQ2430" s="154"/>
      <c r="AR2430" s="154"/>
      <c r="AS2430" s="154"/>
      <c r="AT2430" s="154"/>
      <c r="AU2430" s="154"/>
      <c r="AV2430" s="154"/>
      <c r="AW2430" s="154"/>
      <c r="AX2430" s="154"/>
      <c r="AY2430" s="154"/>
      <c r="AZ2430" s="154"/>
      <c r="BA2430" s="154"/>
      <c r="BB2430" s="154"/>
      <c r="BC2430" s="154"/>
      <c r="BD2430" s="154"/>
      <c r="BE2430" s="154"/>
      <c r="BF2430" s="154"/>
      <c r="BG2430" s="154"/>
      <c r="BH2430" s="154"/>
      <c r="BI2430" s="154"/>
      <c r="BJ2430" s="154"/>
      <c r="BK2430" s="154"/>
      <c r="BL2430" s="154"/>
      <c r="BM2430" s="154"/>
      <c r="BN2430" s="154"/>
      <c r="BO2430" s="154"/>
      <c r="BP2430" s="154"/>
      <c r="BQ2430" s="154"/>
      <c r="BR2430" s="154"/>
      <c r="BS2430" s="154"/>
      <c r="BT2430" s="154"/>
      <c r="BU2430" s="154"/>
      <c r="BV2430" s="154"/>
      <c r="BW2430" s="154"/>
      <c r="BX2430" s="154"/>
      <c r="BY2430" s="154"/>
      <c r="BZ2430" s="154"/>
      <c r="CA2430" s="154"/>
      <c r="CB2430" s="154"/>
      <c r="CC2430" s="154"/>
      <c r="CD2430" s="154"/>
      <c r="CE2430" s="154"/>
      <c r="CF2430" s="154"/>
      <c r="CG2430" s="154"/>
      <c r="CH2430" s="154"/>
      <c r="CI2430" s="154"/>
      <c r="CJ2430" s="154"/>
      <c r="CK2430" s="154"/>
      <c r="CL2430" s="154"/>
      <c r="CM2430" s="154"/>
      <c r="CN2430" s="154"/>
      <c r="CO2430" s="154"/>
      <c r="CP2430" s="154"/>
      <c r="CQ2430" s="154"/>
      <c r="CR2430" s="154"/>
      <c r="CS2430" s="154"/>
      <c r="CT2430" s="154"/>
      <c r="CU2430" s="154"/>
      <c r="CV2430" s="154"/>
      <c r="CW2430" s="154"/>
      <c r="CX2430" s="154"/>
      <c r="CY2430" s="154"/>
      <c r="CZ2430" s="154"/>
      <c r="DA2430" s="154"/>
      <c r="DB2430" s="154"/>
      <c r="DC2430" s="154"/>
      <c r="DD2430" s="154"/>
      <c r="DE2430" s="154"/>
      <c r="DF2430" s="154"/>
      <c r="DG2430" s="154"/>
      <c r="DH2430" s="154"/>
      <c r="DI2430" s="154"/>
      <c r="DJ2430" s="154"/>
      <c r="DK2430" s="154"/>
      <c r="DL2430" s="154"/>
      <c r="DM2430" s="154"/>
      <c r="DN2430" s="154"/>
      <c r="DO2430" s="154"/>
      <c r="DP2430" s="154"/>
      <c r="DQ2430" s="154"/>
      <c r="DR2430" s="154"/>
      <c r="DS2430" s="154"/>
      <c r="DT2430" s="154"/>
      <c r="DU2430" s="154"/>
      <c r="DV2430" s="154"/>
      <c r="DW2430" s="154"/>
      <c r="DX2430" s="154"/>
      <c r="DY2430" s="154"/>
      <c r="DZ2430" s="154"/>
      <c r="EA2430" s="154"/>
      <c r="EB2430" s="154"/>
      <c r="EC2430" s="154"/>
      <c r="ED2430" s="154"/>
      <c r="EE2430" s="154"/>
      <c r="EF2430" s="154"/>
      <c r="EG2430" s="154"/>
      <c r="EH2430" s="154"/>
      <c r="EI2430" s="154"/>
      <c r="EJ2430" s="154"/>
      <c r="EK2430" s="154"/>
      <c r="EL2430" s="154"/>
      <c r="EM2430" s="154"/>
      <c r="EN2430" s="154"/>
      <c r="EO2430" s="154"/>
      <c r="EP2430" s="154"/>
      <c r="EQ2430" s="154"/>
      <c r="ER2430" s="154"/>
      <c r="ES2430" s="154"/>
      <c r="ET2430" s="154"/>
      <c r="EU2430" s="154"/>
      <c r="EV2430" s="154"/>
    </row>
    <row r="2431" spans="32:152" ht="12.75">
      <c r="AF2431" s="154"/>
      <c r="AG2431" s="154"/>
      <c r="AH2431" s="154"/>
      <c r="AI2431" s="154"/>
      <c r="AJ2431" s="154"/>
      <c r="AK2431" s="154"/>
      <c r="AL2431" s="154"/>
      <c r="AM2431" s="154"/>
      <c r="AN2431" s="154"/>
      <c r="AO2431" s="154"/>
      <c r="AP2431" s="154"/>
      <c r="AQ2431" s="154"/>
      <c r="AR2431" s="154"/>
      <c r="AS2431" s="154"/>
      <c r="AT2431" s="154"/>
      <c r="AU2431" s="154"/>
      <c r="AV2431" s="154"/>
      <c r="AW2431" s="154"/>
      <c r="AX2431" s="154"/>
      <c r="AY2431" s="154"/>
      <c r="AZ2431" s="154"/>
      <c r="BA2431" s="154"/>
      <c r="BB2431" s="154"/>
      <c r="BC2431" s="154"/>
      <c r="BD2431" s="154"/>
      <c r="BE2431" s="154"/>
      <c r="BF2431" s="154"/>
      <c r="BG2431" s="154"/>
      <c r="BH2431" s="154"/>
      <c r="BI2431" s="154"/>
      <c r="BJ2431" s="154"/>
      <c r="BK2431" s="154"/>
      <c r="BL2431" s="154"/>
      <c r="BM2431" s="154"/>
      <c r="BN2431" s="154"/>
      <c r="BO2431" s="154"/>
      <c r="BP2431" s="154"/>
      <c r="BQ2431" s="154"/>
      <c r="BR2431" s="154"/>
      <c r="BS2431" s="154"/>
      <c r="BT2431" s="154"/>
      <c r="BU2431" s="154"/>
      <c r="BV2431" s="154"/>
      <c r="BW2431" s="154"/>
      <c r="BX2431" s="154"/>
      <c r="BY2431" s="154"/>
      <c r="BZ2431" s="154"/>
      <c r="CA2431" s="154"/>
      <c r="CB2431" s="154"/>
      <c r="CC2431" s="154"/>
      <c r="CD2431" s="154"/>
      <c r="CE2431" s="154"/>
      <c r="CF2431" s="154"/>
      <c r="CG2431" s="154"/>
      <c r="CH2431" s="154"/>
      <c r="CI2431" s="154"/>
      <c r="CJ2431" s="154"/>
      <c r="CK2431" s="154"/>
      <c r="CL2431" s="154"/>
      <c r="CM2431" s="154"/>
      <c r="CN2431" s="154"/>
      <c r="CO2431" s="154"/>
      <c r="CP2431" s="154"/>
      <c r="CQ2431" s="154"/>
      <c r="CR2431" s="154"/>
      <c r="CS2431" s="154"/>
      <c r="CT2431" s="154"/>
      <c r="CU2431" s="154"/>
      <c r="CV2431" s="154"/>
      <c r="CW2431" s="154"/>
      <c r="CX2431" s="154"/>
      <c r="CY2431" s="154"/>
      <c r="CZ2431" s="154"/>
      <c r="DA2431" s="154"/>
      <c r="DB2431" s="154"/>
      <c r="DC2431" s="154"/>
      <c r="DD2431" s="154"/>
      <c r="DE2431" s="154"/>
      <c r="DF2431" s="154"/>
      <c r="DG2431" s="154"/>
      <c r="DH2431" s="154"/>
      <c r="DI2431" s="154"/>
      <c r="DJ2431" s="154"/>
      <c r="DK2431" s="154"/>
      <c r="DL2431" s="154"/>
      <c r="DM2431" s="154"/>
      <c r="DN2431" s="154"/>
      <c r="DO2431" s="154"/>
      <c r="DP2431" s="154"/>
      <c r="DQ2431" s="154"/>
      <c r="DR2431" s="154"/>
      <c r="DS2431" s="154"/>
      <c r="DT2431" s="154"/>
      <c r="DU2431" s="154"/>
      <c r="DV2431" s="154"/>
      <c r="DW2431" s="154"/>
      <c r="DX2431" s="154"/>
      <c r="DY2431" s="154"/>
      <c r="DZ2431" s="154"/>
      <c r="EA2431" s="154"/>
      <c r="EB2431" s="154"/>
      <c r="EC2431" s="154"/>
      <c r="ED2431" s="154"/>
      <c r="EE2431" s="154"/>
      <c r="EF2431" s="154"/>
      <c r="EG2431" s="154"/>
      <c r="EH2431" s="154"/>
      <c r="EI2431" s="154"/>
      <c r="EJ2431" s="154"/>
      <c r="EK2431" s="154"/>
      <c r="EL2431" s="154"/>
      <c r="EM2431" s="154"/>
      <c r="EN2431" s="154"/>
      <c r="EO2431" s="154"/>
      <c r="EP2431" s="154"/>
      <c r="EQ2431" s="154"/>
      <c r="ER2431" s="154"/>
      <c r="ES2431" s="154"/>
      <c r="ET2431" s="154"/>
      <c r="EU2431" s="154"/>
      <c r="EV2431" s="154"/>
    </row>
    <row r="2432" spans="32:152" ht="12.75">
      <c r="AF2432" s="154"/>
      <c r="AG2432" s="154"/>
      <c r="AH2432" s="154"/>
      <c r="AI2432" s="154"/>
      <c r="AJ2432" s="154"/>
      <c r="AK2432" s="154"/>
      <c r="AL2432" s="154"/>
      <c r="AM2432" s="154"/>
      <c r="AN2432" s="154"/>
      <c r="AO2432" s="154"/>
      <c r="AP2432" s="154"/>
      <c r="AQ2432" s="154"/>
      <c r="AR2432" s="154"/>
      <c r="AS2432" s="154"/>
      <c r="AT2432" s="154"/>
      <c r="AU2432" s="154"/>
      <c r="AV2432" s="154"/>
      <c r="AW2432" s="154"/>
      <c r="AX2432" s="154"/>
      <c r="AY2432" s="154"/>
      <c r="AZ2432" s="154"/>
      <c r="BA2432" s="154"/>
      <c r="BB2432" s="154"/>
      <c r="BC2432" s="154"/>
      <c r="BD2432" s="154"/>
      <c r="BE2432" s="154"/>
      <c r="BF2432" s="154"/>
      <c r="BG2432" s="154"/>
      <c r="BH2432" s="154"/>
      <c r="BI2432" s="154"/>
      <c r="BJ2432" s="154"/>
      <c r="BK2432" s="154"/>
      <c r="BL2432" s="154"/>
      <c r="BM2432" s="154"/>
      <c r="BN2432" s="154"/>
      <c r="BO2432" s="154"/>
      <c r="BP2432" s="154"/>
      <c r="BQ2432" s="154"/>
      <c r="BR2432" s="154"/>
      <c r="BS2432" s="154"/>
      <c r="BT2432" s="154"/>
      <c r="BU2432" s="154"/>
      <c r="BV2432" s="154"/>
      <c r="BW2432" s="154"/>
      <c r="BX2432" s="154"/>
      <c r="BY2432" s="154"/>
      <c r="BZ2432" s="154"/>
      <c r="CA2432" s="154"/>
      <c r="CB2432" s="154"/>
      <c r="CC2432" s="154"/>
      <c r="CD2432" s="154"/>
      <c r="CE2432" s="154"/>
      <c r="CF2432" s="154"/>
      <c r="CG2432" s="154"/>
      <c r="CH2432" s="154"/>
      <c r="CI2432" s="154"/>
      <c r="CJ2432" s="154"/>
      <c r="CK2432" s="154"/>
      <c r="CL2432" s="154"/>
      <c r="CM2432" s="154"/>
      <c r="CN2432" s="154"/>
      <c r="CO2432" s="154"/>
      <c r="CP2432" s="154"/>
      <c r="CQ2432" s="154"/>
      <c r="CR2432" s="154"/>
      <c r="CS2432" s="154"/>
      <c r="CT2432" s="154"/>
      <c r="CU2432" s="154"/>
      <c r="CV2432" s="154"/>
      <c r="CW2432" s="154"/>
      <c r="CX2432" s="154"/>
      <c r="CY2432" s="154"/>
      <c r="CZ2432" s="154"/>
      <c r="DA2432" s="154"/>
      <c r="DB2432" s="154"/>
      <c r="DC2432" s="154"/>
      <c r="DD2432" s="154"/>
      <c r="DE2432" s="154"/>
      <c r="DF2432" s="154"/>
      <c r="DG2432" s="154"/>
      <c r="DH2432" s="154"/>
      <c r="DI2432" s="154"/>
      <c r="DJ2432" s="154"/>
      <c r="DK2432" s="154"/>
      <c r="DL2432" s="154"/>
      <c r="DM2432" s="154"/>
      <c r="DN2432" s="154"/>
      <c r="DO2432" s="154"/>
      <c r="DP2432" s="154"/>
      <c r="DQ2432" s="154"/>
      <c r="DR2432" s="154"/>
      <c r="DS2432" s="154"/>
      <c r="DT2432" s="154"/>
      <c r="DU2432" s="154"/>
      <c r="DV2432" s="154"/>
      <c r="DW2432" s="154"/>
      <c r="DX2432" s="154"/>
      <c r="DY2432" s="154"/>
      <c r="DZ2432" s="154"/>
      <c r="EA2432" s="154"/>
      <c r="EB2432" s="154"/>
      <c r="EC2432" s="154"/>
      <c r="ED2432" s="154"/>
      <c r="EE2432" s="154"/>
      <c r="EF2432" s="154"/>
      <c r="EG2432" s="154"/>
      <c r="EH2432" s="154"/>
      <c r="EI2432" s="154"/>
      <c r="EJ2432" s="154"/>
      <c r="EK2432" s="154"/>
      <c r="EL2432" s="154"/>
      <c r="EM2432" s="154"/>
      <c r="EN2432" s="154"/>
      <c r="EO2432" s="154"/>
      <c r="EP2432" s="154"/>
      <c r="EQ2432" s="154"/>
      <c r="ER2432" s="154"/>
      <c r="ES2432" s="154"/>
      <c r="ET2432" s="154"/>
      <c r="EU2432" s="154"/>
      <c r="EV2432" s="154"/>
    </row>
    <row r="2433" spans="32:152" ht="12.75">
      <c r="AF2433" s="154"/>
      <c r="AG2433" s="154"/>
      <c r="AH2433" s="154"/>
      <c r="AI2433" s="154"/>
      <c r="AJ2433" s="154"/>
      <c r="AK2433" s="154"/>
      <c r="AL2433" s="154"/>
      <c r="AM2433" s="154"/>
      <c r="AN2433" s="154"/>
      <c r="AO2433" s="154"/>
      <c r="AP2433" s="154"/>
      <c r="AQ2433" s="154"/>
      <c r="AR2433" s="154"/>
      <c r="AS2433" s="154"/>
      <c r="AT2433" s="154"/>
      <c r="AU2433" s="154"/>
      <c r="AV2433" s="154"/>
      <c r="AW2433" s="154"/>
      <c r="AX2433" s="154"/>
      <c r="AY2433" s="154"/>
      <c r="AZ2433" s="154"/>
      <c r="BA2433" s="154"/>
      <c r="BB2433" s="154"/>
      <c r="BC2433" s="154"/>
      <c r="BD2433" s="154"/>
      <c r="BE2433" s="154"/>
      <c r="BF2433" s="154"/>
      <c r="BG2433" s="154"/>
      <c r="BH2433" s="154"/>
      <c r="BI2433" s="154"/>
      <c r="BJ2433" s="154"/>
      <c r="BK2433" s="154"/>
      <c r="BL2433" s="154"/>
      <c r="BM2433" s="154"/>
      <c r="BN2433" s="154"/>
      <c r="BO2433" s="154"/>
      <c r="BP2433" s="154"/>
      <c r="BQ2433" s="154"/>
      <c r="BR2433" s="154"/>
      <c r="BS2433" s="154"/>
      <c r="BT2433" s="154"/>
      <c r="BU2433" s="154"/>
      <c r="BV2433" s="154"/>
      <c r="BW2433" s="154"/>
      <c r="BX2433" s="154"/>
      <c r="BY2433" s="154"/>
      <c r="BZ2433" s="154"/>
      <c r="CA2433" s="154"/>
      <c r="CB2433" s="154"/>
      <c r="CC2433" s="154"/>
      <c r="CD2433" s="154"/>
      <c r="CE2433" s="154"/>
      <c r="CF2433" s="154"/>
      <c r="CG2433" s="154"/>
      <c r="CH2433" s="154"/>
      <c r="CI2433" s="154"/>
      <c r="CJ2433" s="154"/>
      <c r="CK2433" s="154"/>
      <c r="CL2433" s="154"/>
      <c r="CM2433" s="154"/>
      <c r="CN2433" s="154"/>
      <c r="CO2433" s="154"/>
      <c r="CP2433" s="154"/>
      <c r="CQ2433" s="154"/>
      <c r="CR2433" s="154"/>
      <c r="CS2433" s="154"/>
      <c r="CT2433" s="154"/>
      <c r="CU2433" s="154"/>
      <c r="CV2433" s="154"/>
      <c r="CW2433" s="154"/>
      <c r="CX2433" s="154"/>
      <c r="CY2433" s="154"/>
      <c r="CZ2433" s="154"/>
      <c r="DA2433" s="154"/>
      <c r="DB2433" s="154"/>
      <c r="DC2433" s="154"/>
      <c r="DD2433" s="154"/>
      <c r="DE2433" s="154"/>
      <c r="DF2433" s="154"/>
      <c r="DG2433" s="154"/>
      <c r="DH2433" s="154"/>
      <c r="DI2433" s="154"/>
      <c r="DJ2433" s="154"/>
      <c r="DK2433" s="154"/>
      <c r="DL2433" s="154"/>
      <c r="DM2433" s="154"/>
      <c r="DN2433" s="154"/>
      <c r="DO2433" s="154"/>
      <c r="DP2433" s="154"/>
      <c r="DQ2433" s="154"/>
      <c r="DR2433" s="154"/>
      <c r="DS2433" s="154"/>
      <c r="DT2433" s="154"/>
      <c r="DU2433" s="154"/>
      <c r="DV2433" s="154"/>
      <c r="DW2433" s="154"/>
      <c r="DX2433" s="154"/>
      <c r="DY2433" s="154"/>
      <c r="DZ2433" s="154"/>
      <c r="EA2433" s="154"/>
      <c r="EB2433" s="154"/>
      <c r="EC2433" s="154"/>
      <c r="ED2433" s="154"/>
      <c r="EE2433" s="154"/>
      <c r="EF2433" s="154"/>
      <c r="EG2433" s="154"/>
      <c r="EH2433" s="154"/>
      <c r="EI2433" s="154"/>
      <c r="EJ2433" s="154"/>
      <c r="EK2433" s="154"/>
      <c r="EL2433" s="154"/>
      <c r="EM2433" s="154"/>
      <c r="EN2433" s="154"/>
      <c r="EO2433" s="154"/>
      <c r="EP2433" s="154"/>
      <c r="EQ2433" s="154"/>
      <c r="ER2433" s="154"/>
      <c r="ES2433" s="154"/>
      <c r="ET2433" s="154"/>
      <c r="EU2433" s="154"/>
      <c r="EV2433" s="154"/>
    </row>
    <row r="2434" spans="32:152" ht="12.75">
      <c r="AF2434" s="154"/>
      <c r="AG2434" s="154"/>
      <c r="AH2434" s="154"/>
      <c r="AI2434" s="154"/>
      <c r="AJ2434" s="154"/>
      <c r="AK2434" s="154"/>
      <c r="AL2434" s="154"/>
      <c r="AM2434" s="154"/>
      <c r="AN2434" s="154"/>
      <c r="AO2434" s="154"/>
      <c r="AP2434" s="154"/>
      <c r="AQ2434" s="154"/>
      <c r="AR2434" s="154"/>
      <c r="AS2434" s="154"/>
      <c r="AT2434" s="154"/>
      <c r="AU2434" s="154"/>
      <c r="AV2434" s="154"/>
      <c r="AW2434" s="154"/>
      <c r="AX2434" s="154"/>
      <c r="AY2434" s="154"/>
      <c r="AZ2434" s="154"/>
      <c r="BA2434" s="154"/>
      <c r="BB2434" s="154"/>
      <c r="BC2434" s="154"/>
      <c r="BD2434" s="154"/>
      <c r="BE2434" s="154"/>
      <c r="BF2434" s="154"/>
      <c r="BG2434" s="154"/>
      <c r="BH2434" s="154"/>
      <c r="BI2434" s="154"/>
      <c r="BJ2434" s="154"/>
      <c r="BK2434" s="154"/>
      <c r="BL2434" s="154"/>
      <c r="BM2434" s="154"/>
      <c r="BN2434" s="154"/>
      <c r="BO2434" s="154"/>
      <c r="BP2434" s="154"/>
      <c r="BQ2434" s="154"/>
      <c r="BR2434" s="154"/>
      <c r="BS2434" s="154"/>
      <c r="BT2434" s="154"/>
      <c r="BU2434" s="154"/>
      <c r="BV2434" s="154"/>
      <c r="BW2434" s="154"/>
      <c r="BX2434" s="154"/>
      <c r="BY2434" s="154"/>
      <c r="BZ2434" s="154"/>
      <c r="CA2434" s="154"/>
      <c r="CB2434" s="154"/>
      <c r="CC2434" s="154"/>
      <c r="CD2434" s="154"/>
      <c r="CE2434" s="154"/>
      <c r="CF2434" s="154"/>
      <c r="CG2434" s="154"/>
      <c r="CH2434" s="154"/>
      <c r="CI2434" s="154"/>
      <c r="CJ2434" s="154"/>
      <c r="CK2434" s="154"/>
      <c r="CL2434" s="154"/>
      <c r="CM2434" s="154"/>
      <c r="CN2434" s="154"/>
      <c r="CO2434" s="154"/>
      <c r="CP2434" s="154"/>
      <c r="CQ2434" s="154"/>
      <c r="CR2434" s="154"/>
      <c r="CS2434" s="154"/>
      <c r="CT2434" s="154"/>
      <c r="CU2434" s="154"/>
      <c r="CV2434" s="154"/>
      <c r="CW2434" s="154"/>
      <c r="CX2434" s="154"/>
      <c r="CY2434" s="154"/>
      <c r="CZ2434" s="154"/>
      <c r="DA2434" s="154"/>
      <c r="DB2434" s="154"/>
      <c r="DC2434" s="154"/>
      <c r="DD2434" s="154"/>
      <c r="DE2434" s="154"/>
      <c r="DF2434" s="154"/>
      <c r="DG2434" s="154"/>
      <c r="DH2434" s="154"/>
      <c r="DI2434" s="154"/>
      <c r="DJ2434" s="154"/>
      <c r="DK2434" s="154"/>
      <c r="DL2434" s="154"/>
      <c r="DM2434" s="154"/>
      <c r="DN2434" s="154"/>
      <c r="DO2434" s="154"/>
      <c r="DP2434" s="154"/>
      <c r="DQ2434" s="154"/>
      <c r="DR2434" s="154"/>
      <c r="DS2434" s="154"/>
      <c r="DT2434" s="154"/>
      <c r="DU2434" s="154"/>
      <c r="DV2434" s="154"/>
      <c r="DW2434" s="154"/>
      <c r="DX2434" s="154"/>
      <c r="DY2434" s="154"/>
      <c r="DZ2434" s="154"/>
      <c r="EA2434" s="154"/>
      <c r="EB2434" s="154"/>
      <c r="EC2434" s="154"/>
      <c r="ED2434" s="154"/>
      <c r="EE2434" s="154"/>
      <c r="EF2434" s="154"/>
      <c r="EG2434" s="154"/>
      <c r="EH2434" s="154"/>
      <c r="EI2434" s="154"/>
      <c r="EJ2434" s="154"/>
      <c r="EK2434" s="154"/>
      <c r="EL2434" s="154"/>
      <c r="EM2434" s="154"/>
      <c r="EN2434" s="154"/>
      <c r="EO2434" s="154"/>
      <c r="EP2434" s="154"/>
      <c r="EQ2434" s="154"/>
      <c r="ER2434" s="154"/>
      <c r="ES2434" s="154"/>
      <c r="ET2434" s="154"/>
      <c r="EU2434" s="154"/>
      <c r="EV2434" s="154"/>
    </row>
    <row r="2435" spans="32:152" ht="12.75">
      <c r="AF2435" s="154"/>
      <c r="AG2435" s="154"/>
      <c r="AH2435" s="154"/>
      <c r="AI2435" s="154"/>
      <c r="AJ2435" s="154"/>
      <c r="AK2435" s="154"/>
      <c r="AL2435" s="154"/>
      <c r="AM2435" s="154"/>
      <c r="AN2435" s="154"/>
      <c r="AO2435" s="154"/>
      <c r="AP2435" s="154"/>
      <c r="AQ2435" s="154"/>
      <c r="AR2435" s="154"/>
      <c r="AS2435" s="154"/>
      <c r="AT2435" s="154"/>
      <c r="AU2435" s="154"/>
      <c r="AV2435" s="154"/>
      <c r="AW2435" s="154"/>
      <c r="AX2435" s="154"/>
      <c r="AY2435" s="154"/>
      <c r="AZ2435" s="154"/>
      <c r="BA2435" s="154"/>
      <c r="BB2435" s="154"/>
      <c r="BC2435" s="154"/>
      <c r="BD2435" s="154"/>
      <c r="BE2435" s="154"/>
      <c r="BF2435" s="154"/>
      <c r="BG2435" s="154"/>
      <c r="BH2435" s="154"/>
      <c r="BI2435" s="154"/>
      <c r="BJ2435" s="154"/>
      <c r="BK2435" s="154"/>
      <c r="BL2435" s="154"/>
      <c r="BM2435" s="154"/>
      <c r="BN2435" s="154"/>
      <c r="BO2435" s="154"/>
      <c r="BP2435" s="154"/>
      <c r="BQ2435" s="154"/>
      <c r="BR2435" s="154"/>
      <c r="BS2435" s="154"/>
      <c r="BT2435" s="154"/>
      <c r="BU2435" s="154"/>
      <c r="BV2435" s="154"/>
      <c r="BW2435" s="154"/>
      <c r="BX2435" s="154"/>
      <c r="BY2435" s="154"/>
      <c r="BZ2435" s="154"/>
      <c r="CA2435" s="154"/>
      <c r="CB2435" s="154"/>
      <c r="CC2435" s="154"/>
      <c r="CD2435" s="154"/>
      <c r="CE2435" s="154"/>
      <c r="CF2435" s="154"/>
      <c r="CG2435" s="154"/>
      <c r="CH2435" s="154"/>
      <c r="CI2435" s="154"/>
      <c r="CJ2435" s="154"/>
      <c r="CK2435" s="154"/>
      <c r="CL2435" s="154"/>
      <c r="CM2435" s="154"/>
      <c r="CN2435" s="154"/>
      <c r="CO2435" s="154"/>
      <c r="CP2435" s="154"/>
      <c r="CQ2435" s="154"/>
      <c r="CR2435" s="154"/>
      <c r="CS2435" s="154"/>
      <c r="CT2435" s="154"/>
      <c r="CU2435" s="154"/>
      <c r="CV2435" s="154"/>
      <c r="CW2435" s="154"/>
      <c r="CX2435" s="154"/>
      <c r="CY2435" s="154"/>
      <c r="CZ2435" s="154"/>
      <c r="DA2435" s="154"/>
      <c r="DB2435" s="154"/>
      <c r="DC2435" s="154"/>
      <c r="DD2435" s="154"/>
      <c r="DE2435" s="154"/>
      <c r="DF2435" s="154"/>
      <c r="DG2435" s="154"/>
      <c r="DH2435" s="154"/>
      <c r="DI2435" s="154"/>
      <c r="DJ2435" s="154"/>
      <c r="DK2435" s="154"/>
      <c r="DL2435" s="154"/>
      <c r="DM2435" s="154"/>
      <c r="DN2435" s="154"/>
      <c r="DO2435" s="154"/>
      <c r="DP2435" s="154"/>
      <c r="DQ2435" s="154"/>
      <c r="DR2435" s="154"/>
      <c r="DS2435" s="154"/>
      <c r="DT2435" s="154"/>
      <c r="DU2435" s="154"/>
      <c r="DV2435" s="154"/>
      <c r="DW2435" s="154"/>
      <c r="DX2435" s="154"/>
      <c r="DY2435" s="154"/>
      <c r="DZ2435" s="154"/>
      <c r="EA2435" s="154"/>
      <c r="EB2435" s="154"/>
      <c r="EC2435" s="154"/>
      <c r="ED2435" s="154"/>
      <c r="EE2435" s="154"/>
      <c r="EF2435" s="154"/>
      <c r="EG2435" s="154"/>
      <c r="EH2435" s="154"/>
      <c r="EI2435" s="154"/>
      <c r="EJ2435" s="154"/>
      <c r="EK2435" s="154"/>
      <c r="EL2435" s="154"/>
      <c r="EM2435" s="154"/>
      <c r="EN2435" s="154"/>
      <c r="EO2435" s="154"/>
      <c r="EP2435" s="154"/>
      <c r="EQ2435" s="154"/>
      <c r="ER2435" s="154"/>
      <c r="ES2435" s="154"/>
      <c r="ET2435" s="154"/>
      <c r="EU2435" s="154"/>
      <c r="EV2435" s="154"/>
    </row>
    <row r="2436" spans="32:152" ht="12.75">
      <c r="AF2436" s="154"/>
      <c r="AG2436" s="154"/>
      <c r="AH2436" s="154"/>
      <c r="AI2436" s="154"/>
      <c r="AJ2436" s="154"/>
      <c r="AK2436" s="154"/>
      <c r="AL2436" s="154"/>
      <c r="AM2436" s="154"/>
      <c r="AN2436" s="154"/>
      <c r="AO2436" s="154"/>
      <c r="AP2436" s="154"/>
      <c r="AQ2436" s="154"/>
      <c r="AR2436" s="154"/>
      <c r="AS2436" s="154"/>
      <c r="AT2436" s="154"/>
      <c r="AU2436" s="154"/>
      <c r="AV2436" s="154"/>
      <c r="AW2436" s="154"/>
      <c r="AX2436" s="154"/>
      <c r="AY2436" s="154"/>
      <c r="AZ2436" s="154"/>
      <c r="BA2436" s="154"/>
      <c r="BB2436" s="154"/>
      <c r="BC2436" s="154"/>
      <c r="BD2436" s="154"/>
      <c r="BE2436" s="154"/>
      <c r="BF2436" s="154"/>
      <c r="BG2436" s="154"/>
      <c r="BH2436" s="154"/>
      <c r="BI2436" s="154"/>
      <c r="BJ2436" s="154"/>
      <c r="BK2436" s="154"/>
      <c r="BL2436" s="154"/>
      <c r="BM2436" s="154"/>
      <c r="BN2436" s="154"/>
      <c r="BO2436" s="154"/>
      <c r="BP2436" s="154"/>
      <c r="BQ2436" s="154"/>
      <c r="BR2436" s="154"/>
      <c r="BS2436" s="154"/>
      <c r="BT2436" s="154"/>
      <c r="BU2436" s="154"/>
      <c r="BV2436" s="154"/>
      <c r="BW2436" s="154"/>
      <c r="BX2436" s="154"/>
      <c r="BY2436" s="154"/>
      <c r="BZ2436" s="154"/>
      <c r="CA2436" s="154"/>
      <c r="CB2436" s="154"/>
      <c r="CC2436" s="154"/>
      <c r="CD2436" s="154"/>
      <c r="CE2436" s="154"/>
      <c r="CF2436" s="154"/>
      <c r="CG2436" s="154"/>
      <c r="CH2436" s="154"/>
      <c r="CI2436" s="154"/>
      <c r="CJ2436" s="154"/>
      <c r="CK2436" s="154"/>
      <c r="CL2436" s="154"/>
      <c r="CM2436" s="154"/>
      <c r="CN2436" s="154"/>
      <c r="CO2436" s="154"/>
      <c r="CP2436" s="154"/>
      <c r="CQ2436" s="154"/>
      <c r="CR2436" s="154"/>
      <c r="CS2436" s="154"/>
      <c r="CT2436" s="154"/>
      <c r="CU2436" s="154"/>
      <c r="CV2436" s="154"/>
      <c r="CW2436" s="154"/>
      <c r="CX2436" s="154"/>
      <c r="CY2436" s="154"/>
      <c r="CZ2436" s="154"/>
      <c r="DA2436" s="154"/>
      <c r="DB2436" s="154"/>
      <c r="DC2436" s="154"/>
      <c r="DD2436" s="154"/>
      <c r="DE2436" s="154"/>
      <c r="DF2436" s="154"/>
      <c r="DG2436" s="154"/>
      <c r="DH2436" s="154"/>
      <c r="DI2436" s="154"/>
      <c r="DJ2436" s="154"/>
      <c r="DK2436" s="154"/>
      <c r="DL2436" s="154"/>
      <c r="DM2436" s="154"/>
      <c r="DN2436" s="154"/>
      <c r="DO2436" s="154"/>
      <c r="DP2436" s="154"/>
      <c r="DQ2436" s="154"/>
      <c r="DR2436" s="154"/>
      <c r="DS2436" s="154"/>
      <c r="DT2436" s="154"/>
      <c r="DU2436" s="154"/>
      <c r="DV2436" s="154"/>
      <c r="DW2436" s="154"/>
      <c r="DX2436" s="154"/>
      <c r="DY2436" s="154"/>
      <c r="DZ2436" s="154"/>
      <c r="EA2436" s="154"/>
      <c r="EB2436" s="154"/>
      <c r="EC2436" s="154"/>
      <c r="ED2436" s="154"/>
      <c r="EE2436" s="154"/>
      <c r="EF2436" s="154"/>
      <c r="EG2436" s="154"/>
      <c r="EH2436" s="154"/>
      <c r="EI2436" s="154"/>
      <c r="EJ2436" s="154"/>
      <c r="EK2436" s="154"/>
      <c r="EL2436" s="154"/>
      <c r="EM2436" s="154"/>
      <c r="EN2436" s="154"/>
      <c r="EO2436" s="154"/>
      <c r="EP2436" s="154"/>
      <c r="EQ2436" s="154"/>
      <c r="ER2436" s="154"/>
      <c r="ES2436" s="154"/>
      <c r="ET2436" s="154"/>
      <c r="EU2436" s="154"/>
      <c r="EV2436" s="154"/>
    </row>
    <row r="2437" spans="32:152" ht="12.75">
      <c r="AF2437" s="154"/>
      <c r="AG2437" s="154"/>
      <c r="AH2437" s="154"/>
      <c r="AI2437" s="154"/>
      <c r="AJ2437" s="154"/>
      <c r="AK2437" s="154"/>
      <c r="AL2437" s="154"/>
      <c r="AM2437" s="154"/>
      <c r="AN2437" s="154"/>
      <c r="AO2437" s="154"/>
      <c r="AP2437" s="154"/>
      <c r="AQ2437" s="154"/>
      <c r="AR2437" s="154"/>
      <c r="AS2437" s="154"/>
      <c r="AT2437" s="154"/>
      <c r="AU2437" s="154"/>
      <c r="AV2437" s="154"/>
      <c r="AW2437" s="154"/>
      <c r="AX2437" s="154"/>
      <c r="AY2437" s="154"/>
      <c r="AZ2437" s="154"/>
      <c r="BA2437" s="154"/>
      <c r="BB2437" s="154"/>
      <c r="BC2437" s="154"/>
      <c r="BD2437" s="154"/>
      <c r="BE2437" s="154"/>
      <c r="BF2437" s="154"/>
      <c r="BG2437" s="154"/>
      <c r="BH2437" s="154"/>
      <c r="BI2437" s="154"/>
      <c r="BJ2437" s="154"/>
      <c r="BK2437" s="154"/>
      <c r="BL2437" s="154"/>
      <c r="BM2437" s="154"/>
      <c r="BN2437" s="154"/>
      <c r="BO2437" s="154"/>
      <c r="BP2437" s="154"/>
      <c r="BQ2437" s="154"/>
      <c r="BR2437" s="154"/>
      <c r="BS2437" s="154"/>
      <c r="BT2437" s="154"/>
      <c r="BU2437" s="154"/>
      <c r="BV2437" s="154"/>
      <c r="BW2437" s="154"/>
      <c r="BX2437" s="154"/>
      <c r="BY2437" s="154"/>
      <c r="BZ2437" s="154"/>
      <c r="CA2437" s="154"/>
      <c r="CB2437" s="154"/>
      <c r="CC2437" s="154"/>
      <c r="CD2437" s="154"/>
      <c r="CE2437" s="154"/>
      <c r="CF2437" s="154"/>
      <c r="CG2437" s="154"/>
      <c r="CH2437" s="154"/>
      <c r="CI2437" s="154"/>
      <c r="CJ2437" s="154"/>
      <c r="CK2437" s="154"/>
      <c r="CL2437" s="154"/>
      <c r="CM2437" s="154"/>
      <c r="CN2437" s="154"/>
      <c r="CO2437" s="154"/>
      <c r="CP2437" s="154"/>
      <c r="CQ2437" s="154"/>
      <c r="CR2437" s="154"/>
      <c r="CS2437" s="154"/>
      <c r="CT2437" s="154"/>
      <c r="CU2437" s="154"/>
      <c r="CV2437" s="154"/>
      <c r="CW2437" s="154"/>
      <c r="CX2437" s="154"/>
      <c r="CY2437" s="154"/>
      <c r="CZ2437" s="154"/>
      <c r="DA2437" s="154"/>
      <c r="DB2437" s="154"/>
      <c r="DC2437" s="154"/>
      <c r="DD2437" s="154"/>
      <c r="DE2437" s="154"/>
      <c r="DF2437" s="154"/>
      <c r="DG2437" s="154"/>
      <c r="DH2437" s="154"/>
      <c r="DI2437" s="154"/>
      <c r="DJ2437" s="154"/>
      <c r="DK2437" s="154"/>
      <c r="DL2437" s="154"/>
      <c r="DM2437" s="154"/>
      <c r="DN2437" s="154"/>
      <c r="DO2437" s="154"/>
      <c r="DP2437" s="154"/>
      <c r="DQ2437" s="154"/>
      <c r="DR2437" s="154"/>
      <c r="DS2437" s="154"/>
      <c r="DT2437" s="154"/>
      <c r="DU2437" s="154"/>
      <c r="DV2437" s="154"/>
      <c r="DW2437" s="154"/>
      <c r="DX2437" s="154"/>
      <c r="DY2437" s="154"/>
      <c r="DZ2437" s="154"/>
      <c r="EA2437" s="154"/>
      <c r="EB2437" s="154"/>
      <c r="EC2437" s="154"/>
      <c r="ED2437" s="154"/>
      <c r="EE2437" s="154"/>
      <c r="EF2437" s="154"/>
      <c r="EG2437" s="154"/>
      <c r="EH2437" s="154"/>
      <c r="EI2437" s="154"/>
      <c r="EJ2437" s="154"/>
      <c r="EK2437" s="154"/>
      <c r="EL2437" s="154"/>
      <c r="EM2437" s="154"/>
      <c r="EN2437" s="154"/>
      <c r="EO2437" s="154"/>
      <c r="EP2437" s="154"/>
      <c r="EQ2437" s="154"/>
      <c r="ER2437" s="154"/>
      <c r="ES2437" s="154"/>
      <c r="ET2437" s="154"/>
      <c r="EU2437" s="154"/>
      <c r="EV2437" s="154"/>
    </row>
    <row r="2438" spans="32:152" ht="12.75">
      <c r="AF2438" s="154"/>
      <c r="AG2438" s="154"/>
      <c r="AH2438" s="154"/>
      <c r="AI2438" s="154"/>
      <c r="AJ2438" s="154"/>
      <c r="AK2438" s="154"/>
      <c r="AL2438" s="154"/>
      <c r="AM2438" s="154"/>
      <c r="AN2438" s="154"/>
      <c r="AO2438" s="154"/>
      <c r="AP2438" s="154"/>
      <c r="AQ2438" s="154"/>
      <c r="AR2438" s="154"/>
      <c r="AS2438" s="154"/>
      <c r="AT2438" s="154"/>
      <c r="AU2438" s="154"/>
      <c r="AV2438" s="154"/>
      <c r="AW2438" s="154"/>
      <c r="AX2438" s="154"/>
      <c r="AY2438" s="154"/>
      <c r="AZ2438" s="154"/>
      <c r="BA2438" s="154"/>
      <c r="BB2438" s="154"/>
      <c r="BC2438" s="154"/>
      <c r="BD2438" s="154"/>
      <c r="BE2438" s="154"/>
      <c r="BF2438" s="154"/>
      <c r="BG2438" s="154"/>
      <c r="BH2438" s="154"/>
      <c r="BI2438" s="154"/>
      <c r="BJ2438" s="154"/>
      <c r="BK2438" s="154"/>
      <c r="BL2438" s="154"/>
      <c r="BM2438" s="154"/>
      <c r="BN2438" s="154"/>
      <c r="BO2438" s="154"/>
      <c r="BP2438" s="154"/>
      <c r="BQ2438" s="154"/>
      <c r="BR2438" s="154"/>
      <c r="BS2438" s="154"/>
      <c r="BT2438" s="154"/>
      <c r="BU2438" s="154"/>
      <c r="BV2438" s="154"/>
      <c r="BW2438" s="154"/>
      <c r="BX2438" s="154"/>
      <c r="BY2438" s="154"/>
      <c r="BZ2438" s="154"/>
      <c r="CA2438" s="154"/>
      <c r="CB2438" s="154"/>
      <c r="CC2438" s="154"/>
      <c r="CD2438" s="154"/>
      <c r="CE2438" s="154"/>
      <c r="CF2438" s="154"/>
      <c r="CG2438" s="154"/>
      <c r="CH2438" s="154"/>
      <c r="CI2438" s="154"/>
      <c r="CJ2438" s="154"/>
      <c r="CK2438" s="154"/>
      <c r="CL2438" s="154"/>
      <c r="CM2438" s="154"/>
      <c r="CN2438" s="154"/>
      <c r="CO2438" s="154"/>
      <c r="CP2438" s="154"/>
      <c r="CQ2438" s="154"/>
      <c r="CR2438" s="154"/>
      <c r="CS2438" s="154"/>
      <c r="CT2438" s="154"/>
      <c r="CU2438" s="154"/>
      <c r="CV2438" s="154"/>
      <c r="CW2438" s="154"/>
      <c r="CX2438" s="154"/>
      <c r="CY2438" s="154"/>
      <c r="CZ2438" s="154"/>
      <c r="DA2438" s="154"/>
      <c r="DB2438" s="154"/>
      <c r="DC2438" s="154"/>
      <c r="DD2438" s="154"/>
      <c r="DE2438" s="154"/>
      <c r="DF2438" s="154"/>
      <c r="DG2438" s="154"/>
      <c r="DH2438" s="154"/>
      <c r="DI2438" s="154"/>
      <c r="DJ2438" s="154"/>
      <c r="DK2438" s="154"/>
      <c r="DL2438" s="154"/>
      <c r="DM2438" s="154"/>
      <c r="DN2438" s="154"/>
      <c r="DO2438" s="154"/>
      <c r="DP2438" s="154"/>
      <c r="DQ2438" s="154"/>
      <c r="DR2438" s="154"/>
      <c r="DS2438" s="154"/>
      <c r="DT2438" s="154"/>
      <c r="DU2438" s="154"/>
      <c r="DV2438" s="154"/>
      <c r="DW2438" s="154"/>
      <c r="DX2438" s="154"/>
      <c r="DY2438" s="154"/>
      <c r="DZ2438" s="154"/>
      <c r="EA2438" s="154"/>
      <c r="EB2438" s="154"/>
      <c r="EC2438" s="154"/>
      <c r="ED2438" s="154"/>
      <c r="EE2438" s="154"/>
      <c r="EF2438" s="154"/>
      <c r="EG2438" s="154"/>
      <c r="EH2438" s="154"/>
      <c r="EI2438" s="154"/>
      <c r="EJ2438" s="154"/>
      <c r="EK2438" s="154"/>
      <c r="EL2438" s="154"/>
      <c r="EM2438" s="154"/>
      <c r="EN2438" s="154"/>
      <c r="EO2438" s="154"/>
      <c r="EP2438" s="154"/>
      <c r="EQ2438" s="154"/>
      <c r="ER2438" s="154"/>
      <c r="ES2438" s="154"/>
      <c r="ET2438" s="154"/>
      <c r="EU2438" s="154"/>
      <c r="EV2438" s="154"/>
    </row>
    <row r="2439" spans="32:152" ht="12.75">
      <c r="AF2439" s="154"/>
      <c r="AG2439" s="154"/>
      <c r="AH2439" s="154"/>
      <c r="AI2439" s="154"/>
      <c r="AJ2439" s="154"/>
      <c r="AK2439" s="154"/>
      <c r="AL2439" s="154"/>
      <c r="AM2439" s="154"/>
      <c r="AN2439" s="154"/>
      <c r="AO2439" s="154"/>
      <c r="AP2439" s="154"/>
      <c r="AQ2439" s="154"/>
      <c r="AR2439" s="154"/>
      <c r="AS2439" s="154"/>
      <c r="AT2439" s="154"/>
      <c r="AU2439" s="154"/>
      <c r="AV2439" s="154"/>
      <c r="AW2439" s="154"/>
      <c r="AX2439" s="154"/>
      <c r="AY2439" s="154"/>
      <c r="AZ2439" s="154"/>
      <c r="BA2439" s="154"/>
      <c r="BB2439" s="154"/>
      <c r="BC2439" s="154"/>
      <c r="BD2439" s="154"/>
      <c r="BE2439" s="154"/>
      <c r="BF2439" s="154"/>
      <c r="BG2439" s="154"/>
      <c r="BH2439" s="154"/>
      <c r="BI2439" s="154"/>
      <c r="BJ2439" s="154"/>
      <c r="BK2439" s="154"/>
      <c r="BL2439" s="154"/>
      <c r="BM2439" s="154"/>
      <c r="BN2439" s="154"/>
      <c r="BO2439" s="154"/>
      <c r="BP2439" s="154"/>
      <c r="BQ2439" s="154"/>
      <c r="BR2439" s="154"/>
      <c r="BS2439" s="154"/>
      <c r="BT2439" s="154"/>
      <c r="BU2439" s="154"/>
      <c r="BV2439" s="154"/>
      <c r="BW2439" s="154"/>
      <c r="BX2439" s="154"/>
      <c r="BY2439" s="154"/>
      <c r="BZ2439" s="154"/>
      <c r="CA2439" s="154"/>
      <c r="CB2439" s="154"/>
      <c r="CC2439" s="154"/>
      <c r="CD2439" s="154"/>
      <c r="CE2439" s="154"/>
      <c r="CF2439" s="154"/>
      <c r="CG2439" s="154"/>
      <c r="CH2439" s="154"/>
      <c r="CI2439" s="154"/>
      <c r="CJ2439" s="154"/>
      <c r="CK2439" s="154"/>
      <c r="CL2439" s="154"/>
      <c r="CM2439" s="154"/>
      <c r="CN2439" s="154"/>
      <c r="CO2439" s="154"/>
      <c r="CP2439" s="154"/>
      <c r="CQ2439" s="154"/>
      <c r="CR2439" s="154"/>
      <c r="CS2439" s="154"/>
      <c r="CT2439" s="154"/>
      <c r="CU2439" s="154"/>
      <c r="CV2439" s="154"/>
      <c r="CW2439" s="154"/>
      <c r="CX2439" s="154"/>
      <c r="CY2439" s="154"/>
      <c r="CZ2439" s="154"/>
      <c r="DA2439" s="154"/>
      <c r="DB2439" s="154"/>
      <c r="DC2439" s="154"/>
      <c r="DD2439" s="154"/>
      <c r="DE2439" s="154"/>
      <c r="DF2439" s="154"/>
      <c r="DG2439" s="154"/>
      <c r="DH2439" s="154"/>
      <c r="DI2439" s="154"/>
      <c r="DJ2439" s="154"/>
      <c r="DK2439" s="154"/>
      <c r="DL2439" s="154"/>
      <c r="DM2439" s="154"/>
      <c r="DN2439" s="154"/>
      <c r="DO2439" s="154"/>
      <c r="DP2439" s="154"/>
      <c r="DQ2439" s="154"/>
      <c r="DR2439" s="154"/>
      <c r="DS2439" s="154"/>
      <c r="DT2439" s="154"/>
      <c r="DU2439" s="154"/>
      <c r="DV2439" s="154"/>
      <c r="DW2439" s="154"/>
      <c r="DX2439" s="154"/>
      <c r="DY2439" s="154"/>
      <c r="DZ2439" s="154"/>
      <c r="EA2439" s="154"/>
      <c r="EB2439" s="154"/>
      <c r="EC2439" s="154"/>
      <c r="ED2439" s="154"/>
      <c r="EE2439" s="154"/>
      <c r="EF2439" s="154"/>
      <c r="EG2439" s="154"/>
      <c r="EH2439" s="154"/>
      <c r="EI2439" s="154"/>
      <c r="EJ2439" s="154"/>
      <c r="EK2439" s="154"/>
      <c r="EL2439" s="154"/>
      <c r="EM2439" s="154"/>
      <c r="EN2439" s="154"/>
      <c r="EO2439" s="154"/>
      <c r="EP2439" s="154"/>
      <c r="EQ2439" s="154"/>
      <c r="ER2439" s="154"/>
      <c r="ES2439" s="154"/>
      <c r="ET2439" s="154"/>
      <c r="EU2439" s="154"/>
      <c r="EV2439" s="154"/>
    </row>
    <row r="2440" spans="32:152" ht="12.75">
      <c r="AF2440" s="154"/>
      <c r="AG2440" s="154"/>
      <c r="AH2440" s="154"/>
      <c r="AI2440" s="154"/>
      <c r="AJ2440" s="154"/>
      <c r="AK2440" s="154"/>
      <c r="AL2440" s="154"/>
      <c r="AM2440" s="154"/>
      <c r="AN2440" s="154"/>
      <c r="AO2440" s="154"/>
      <c r="AP2440" s="154"/>
      <c r="AQ2440" s="154"/>
      <c r="AR2440" s="154"/>
      <c r="AS2440" s="154"/>
      <c r="AT2440" s="154"/>
      <c r="AU2440" s="154"/>
      <c r="AV2440" s="154"/>
      <c r="AW2440" s="154"/>
      <c r="AX2440" s="154"/>
      <c r="AY2440" s="154"/>
      <c r="AZ2440" s="154"/>
      <c r="BA2440" s="154"/>
      <c r="BB2440" s="154"/>
      <c r="BC2440" s="154"/>
      <c r="BD2440" s="154"/>
      <c r="BE2440" s="154"/>
      <c r="BF2440" s="154"/>
      <c r="BG2440" s="154"/>
      <c r="BH2440" s="154"/>
      <c r="BI2440" s="154"/>
      <c r="BJ2440" s="154"/>
      <c r="BK2440" s="154"/>
      <c r="BL2440" s="154"/>
      <c r="BM2440" s="154"/>
      <c r="BN2440" s="154"/>
      <c r="BO2440" s="154"/>
      <c r="BP2440" s="154"/>
      <c r="BQ2440" s="154"/>
      <c r="BR2440" s="154"/>
      <c r="BS2440" s="154"/>
      <c r="BT2440" s="154"/>
      <c r="BU2440" s="154"/>
      <c r="BV2440" s="154"/>
      <c r="BW2440" s="154"/>
      <c r="BX2440" s="154"/>
      <c r="BY2440" s="154"/>
      <c r="BZ2440" s="154"/>
      <c r="CA2440" s="154"/>
      <c r="CB2440" s="154"/>
      <c r="CC2440" s="154"/>
      <c r="CD2440" s="154"/>
      <c r="CE2440" s="154"/>
      <c r="CF2440" s="154"/>
      <c r="CG2440" s="154"/>
      <c r="CH2440" s="154"/>
      <c r="CI2440" s="154"/>
      <c r="CJ2440" s="154"/>
      <c r="CK2440" s="154"/>
      <c r="CL2440" s="154"/>
      <c r="CM2440" s="154"/>
      <c r="CN2440" s="154"/>
      <c r="CO2440" s="154"/>
      <c r="CP2440" s="154"/>
      <c r="CQ2440" s="154"/>
      <c r="CR2440" s="154"/>
      <c r="CS2440" s="154"/>
      <c r="CT2440" s="154"/>
      <c r="CU2440" s="154"/>
      <c r="CV2440" s="154"/>
      <c r="CW2440" s="154"/>
      <c r="CX2440" s="154"/>
      <c r="CY2440" s="154"/>
      <c r="CZ2440" s="154"/>
      <c r="DA2440" s="154"/>
      <c r="DB2440" s="154"/>
      <c r="DC2440" s="154"/>
      <c r="DD2440" s="154"/>
      <c r="DE2440" s="154"/>
      <c r="DF2440" s="154"/>
      <c r="DG2440" s="154"/>
      <c r="DH2440" s="154"/>
      <c r="DI2440" s="154"/>
      <c r="DJ2440" s="154"/>
      <c r="DK2440" s="154"/>
      <c r="DL2440" s="154"/>
      <c r="DM2440" s="154"/>
      <c r="DN2440" s="154"/>
      <c r="DO2440" s="154"/>
      <c r="DP2440" s="154"/>
      <c r="DQ2440" s="154"/>
      <c r="DR2440" s="154"/>
      <c r="DS2440" s="154"/>
      <c r="DT2440" s="154"/>
      <c r="DU2440" s="154"/>
      <c r="DV2440" s="154"/>
      <c r="DW2440" s="154"/>
      <c r="DX2440" s="154"/>
      <c r="DY2440" s="154"/>
      <c r="DZ2440" s="154"/>
      <c r="EA2440" s="154"/>
      <c r="EB2440" s="154"/>
      <c r="EC2440" s="154"/>
      <c r="ED2440" s="154"/>
      <c r="EE2440" s="154"/>
      <c r="EF2440" s="154"/>
      <c r="EG2440" s="154"/>
      <c r="EH2440" s="154"/>
      <c r="EI2440" s="154"/>
      <c r="EJ2440" s="154"/>
      <c r="EK2440" s="154"/>
      <c r="EL2440" s="154"/>
      <c r="EM2440" s="154"/>
      <c r="EN2440" s="154"/>
      <c r="EO2440" s="154"/>
      <c r="EP2440" s="154"/>
      <c r="EQ2440" s="154"/>
      <c r="ER2440" s="154"/>
      <c r="ES2440" s="154"/>
      <c r="ET2440" s="154"/>
      <c r="EU2440" s="154"/>
      <c r="EV2440" s="154"/>
    </row>
    <row r="2441" spans="32:152" ht="12.75">
      <c r="AF2441" s="154"/>
      <c r="AG2441" s="154"/>
      <c r="AH2441" s="154"/>
      <c r="AI2441" s="154"/>
      <c r="AJ2441" s="154"/>
      <c r="AK2441" s="154"/>
      <c r="AL2441" s="154"/>
      <c r="AM2441" s="154"/>
      <c r="AN2441" s="154"/>
      <c r="AO2441" s="154"/>
      <c r="AP2441" s="154"/>
      <c r="AQ2441" s="154"/>
      <c r="AR2441" s="154"/>
      <c r="AS2441" s="154"/>
      <c r="AT2441" s="154"/>
      <c r="AU2441" s="154"/>
      <c r="AV2441" s="154"/>
      <c r="AW2441" s="154"/>
      <c r="AX2441" s="154"/>
      <c r="AY2441" s="154"/>
      <c r="AZ2441" s="154"/>
      <c r="BA2441" s="154"/>
      <c r="BB2441" s="154"/>
      <c r="BC2441" s="154"/>
      <c r="BD2441" s="154"/>
      <c r="BE2441" s="154"/>
      <c r="BF2441" s="154"/>
      <c r="BG2441" s="154"/>
      <c r="BH2441" s="154"/>
      <c r="BI2441" s="154"/>
      <c r="BJ2441" s="154"/>
      <c r="BK2441" s="154"/>
      <c r="BL2441" s="154"/>
      <c r="BM2441" s="154"/>
      <c r="BN2441" s="154"/>
      <c r="BO2441" s="154"/>
      <c r="BP2441" s="154"/>
      <c r="BQ2441" s="154"/>
      <c r="BR2441" s="154"/>
      <c r="BS2441" s="154"/>
      <c r="BT2441" s="154"/>
      <c r="BU2441" s="154"/>
      <c r="BV2441" s="154"/>
      <c r="BW2441" s="154"/>
      <c r="BX2441" s="154"/>
      <c r="BY2441" s="154"/>
      <c r="BZ2441" s="154"/>
      <c r="CA2441" s="154"/>
      <c r="CB2441" s="154"/>
      <c r="CC2441" s="154"/>
      <c r="CD2441" s="154"/>
      <c r="CE2441" s="154"/>
      <c r="CF2441" s="154"/>
      <c r="CG2441" s="154"/>
      <c r="CH2441" s="154"/>
      <c r="CI2441" s="154"/>
      <c r="CJ2441" s="154"/>
      <c r="CK2441" s="154"/>
      <c r="CL2441" s="154"/>
      <c r="CM2441" s="154"/>
      <c r="CN2441" s="154"/>
      <c r="CO2441" s="154"/>
      <c r="CP2441" s="154"/>
      <c r="CQ2441" s="154"/>
      <c r="CR2441" s="154"/>
      <c r="CS2441" s="154"/>
      <c r="CT2441" s="154"/>
      <c r="CU2441" s="154"/>
      <c r="CV2441" s="154"/>
      <c r="CW2441" s="154"/>
      <c r="CX2441" s="154"/>
      <c r="CY2441" s="154"/>
      <c r="CZ2441" s="154"/>
      <c r="DA2441" s="154"/>
      <c r="DB2441" s="154"/>
      <c r="DC2441" s="154"/>
      <c r="DD2441" s="154"/>
      <c r="DE2441" s="154"/>
      <c r="DF2441" s="154"/>
      <c r="DG2441" s="154"/>
      <c r="DH2441" s="154"/>
      <c r="DI2441" s="154"/>
      <c r="DJ2441" s="154"/>
      <c r="DK2441" s="154"/>
      <c r="DL2441" s="154"/>
      <c r="DM2441" s="154"/>
      <c r="DN2441" s="154"/>
      <c r="DO2441" s="154"/>
      <c r="DP2441" s="154"/>
      <c r="DQ2441" s="154"/>
      <c r="DR2441" s="154"/>
      <c r="DS2441" s="154"/>
      <c r="DT2441" s="154"/>
      <c r="DU2441" s="154"/>
      <c r="DV2441" s="154"/>
      <c r="DW2441" s="154"/>
      <c r="DX2441" s="154"/>
      <c r="DY2441" s="154"/>
      <c r="DZ2441" s="154"/>
      <c r="EA2441" s="154"/>
      <c r="EB2441" s="154"/>
      <c r="EC2441" s="154"/>
      <c r="ED2441" s="154"/>
      <c r="EE2441" s="154"/>
      <c r="EF2441" s="154"/>
      <c r="EG2441" s="154"/>
      <c r="EH2441" s="154"/>
      <c r="EI2441" s="154"/>
      <c r="EJ2441" s="154"/>
      <c r="EK2441" s="154"/>
      <c r="EL2441" s="154"/>
      <c r="EM2441" s="154"/>
      <c r="EN2441" s="154"/>
      <c r="EO2441" s="154"/>
      <c r="EP2441" s="154"/>
      <c r="EQ2441" s="154"/>
      <c r="ER2441" s="154"/>
      <c r="ES2441" s="154"/>
      <c r="ET2441" s="154"/>
      <c r="EU2441" s="154"/>
      <c r="EV2441" s="154"/>
    </row>
    <row r="2442" spans="32:152" ht="12.75">
      <c r="AF2442" s="154"/>
      <c r="AG2442" s="154"/>
      <c r="AH2442" s="154"/>
      <c r="AI2442" s="154"/>
      <c r="AJ2442" s="154"/>
      <c r="AK2442" s="154"/>
      <c r="AL2442" s="154"/>
      <c r="AM2442" s="154"/>
      <c r="AN2442" s="154"/>
      <c r="AO2442" s="154"/>
      <c r="AP2442" s="154"/>
      <c r="AQ2442" s="154"/>
      <c r="AR2442" s="154"/>
      <c r="AS2442" s="154"/>
      <c r="AT2442" s="154"/>
      <c r="AU2442" s="154"/>
      <c r="AV2442" s="154"/>
      <c r="AW2442" s="154"/>
      <c r="AX2442" s="154"/>
      <c r="AY2442" s="154"/>
      <c r="AZ2442" s="154"/>
      <c r="BA2442" s="154"/>
      <c r="BB2442" s="154"/>
      <c r="BC2442" s="154"/>
      <c r="BD2442" s="154"/>
      <c r="BE2442" s="154"/>
      <c r="BF2442" s="154"/>
      <c r="BG2442" s="154"/>
      <c r="BH2442" s="154"/>
      <c r="BI2442" s="154"/>
      <c r="BJ2442" s="154"/>
      <c r="BK2442" s="154"/>
      <c r="BL2442" s="154"/>
      <c r="BM2442" s="154"/>
      <c r="BN2442" s="154"/>
      <c r="BO2442" s="154"/>
      <c r="BP2442" s="154"/>
      <c r="BQ2442" s="154"/>
      <c r="BR2442" s="154"/>
      <c r="BS2442" s="154"/>
      <c r="BT2442" s="154"/>
      <c r="BU2442" s="154"/>
      <c r="BV2442" s="154"/>
      <c r="BW2442" s="154"/>
      <c r="BX2442" s="154"/>
      <c r="BY2442" s="154"/>
      <c r="BZ2442" s="154"/>
      <c r="CA2442" s="154"/>
      <c r="CB2442" s="154"/>
      <c r="CC2442" s="154"/>
      <c r="CD2442" s="154"/>
      <c r="CE2442" s="154"/>
      <c r="CF2442" s="154"/>
      <c r="CG2442" s="154"/>
      <c r="CH2442" s="154"/>
      <c r="CI2442" s="154"/>
      <c r="CJ2442" s="154"/>
      <c r="CK2442" s="154"/>
      <c r="CL2442" s="154"/>
      <c r="CM2442" s="154"/>
      <c r="CN2442" s="154"/>
      <c r="CO2442" s="154"/>
      <c r="CP2442" s="154"/>
      <c r="CQ2442" s="154"/>
      <c r="CR2442" s="154"/>
      <c r="CS2442" s="154"/>
      <c r="CT2442" s="154"/>
      <c r="CU2442" s="154"/>
      <c r="CV2442" s="154"/>
      <c r="CW2442" s="154"/>
      <c r="CX2442" s="154"/>
      <c r="CY2442" s="154"/>
      <c r="CZ2442" s="154"/>
      <c r="DA2442" s="154"/>
      <c r="DB2442" s="154"/>
      <c r="DC2442" s="154"/>
      <c r="DD2442" s="154"/>
      <c r="DE2442" s="154"/>
      <c r="DF2442" s="154"/>
      <c r="DG2442" s="154"/>
      <c r="DH2442" s="154"/>
      <c r="DI2442" s="154"/>
      <c r="DJ2442" s="154"/>
      <c r="DK2442" s="154"/>
      <c r="DL2442" s="154"/>
      <c r="DM2442" s="154"/>
      <c r="DN2442" s="154"/>
      <c r="DO2442" s="154"/>
      <c r="DP2442" s="154"/>
      <c r="DQ2442" s="154"/>
      <c r="DR2442" s="154"/>
      <c r="DS2442" s="154"/>
      <c r="DT2442" s="154"/>
      <c r="DU2442" s="154"/>
      <c r="DV2442" s="154"/>
      <c r="DW2442" s="154"/>
      <c r="DX2442" s="154"/>
      <c r="DY2442" s="154"/>
      <c r="DZ2442" s="154"/>
      <c r="EA2442" s="154"/>
      <c r="EB2442" s="154"/>
      <c r="EC2442" s="154"/>
      <c r="ED2442" s="154"/>
      <c r="EE2442" s="154"/>
      <c r="EF2442" s="154"/>
      <c r="EG2442" s="154"/>
      <c r="EH2442" s="154"/>
      <c r="EI2442" s="154"/>
      <c r="EJ2442" s="154"/>
      <c r="EK2442" s="154"/>
      <c r="EL2442" s="154"/>
      <c r="EM2442" s="154"/>
      <c r="EN2442" s="154"/>
      <c r="EO2442" s="154"/>
      <c r="EP2442" s="154"/>
      <c r="EQ2442" s="154"/>
      <c r="ER2442" s="154"/>
      <c r="ES2442" s="154"/>
      <c r="ET2442" s="154"/>
      <c r="EU2442" s="154"/>
      <c r="EV2442" s="154"/>
    </row>
    <row r="2443" spans="32:152" ht="12.75">
      <c r="AF2443" s="154"/>
      <c r="AG2443" s="154"/>
      <c r="AH2443" s="154"/>
      <c r="AI2443" s="154"/>
      <c r="AJ2443" s="154"/>
      <c r="AK2443" s="154"/>
      <c r="AL2443" s="154"/>
      <c r="AM2443" s="154"/>
      <c r="AN2443" s="154"/>
      <c r="AO2443" s="154"/>
      <c r="AP2443" s="154"/>
      <c r="AQ2443" s="154"/>
      <c r="AR2443" s="154"/>
      <c r="AS2443" s="154"/>
      <c r="AT2443" s="154"/>
      <c r="AU2443" s="154"/>
      <c r="AV2443" s="154"/>
      <c r="AW2443" s="154"/>
      <c r="AX2443" s="154"/>
      <c r="AY2443" s="154"/>
      <c r="AZ2443" s="154"/>
      <c r="BA2443" s="154"/>
      <c r="BB2443" s="154"/>
      <c r="BC2443" s="154"/>
      <c r="BD2443" s="154"/>
      <c r="BE2443" s="154"/>
      <c r="BF2443" s="154"/>
      <c r="BG2443" s="154"/>
      <c r="BH2443" s="154"/>
      <c r="BI2443" s="154"/>
      <c r="BJ2443" s="154"/>
      <c r="BK2443" s="154"/>
      <c r="BL2443" s="154"/>
      <c r="BM2443" s="154"/>
      <c r="BN2443" s="154"/>
      <c r="BO2443" s="154"/>
      <c r="BP2443" s="154"/>
      <c r="BQ2443" s="154"/>
      <c r="BR2443" s="154"/>
      <c r="BS2443" s="154"/>
      <c r="BT2443" s="154"/>
      <c r="BU2443" s="154"/>
      <c r="BV2443" s="154"/>
      <c r="BW2443" s="154"/>
      <c r="BX2443" s="154"/>
      <c r="BY2443" s="154"/>
      <c r="BZ2443" s="154"/>
      <c r="CA2443" s="154"/>
      <c r="CB2443" s="154"/>
      <c r="CC2443" s="154"/>
      <c r="CD2443" s="154"/>
      <c r="CE2443" s="154"/>
      <c r="CF2443" s="154"/>
      <c r="CG2443" s="154"/>
      <c r="CH2443" s="154"/>
      <c r="CI2443" s="154"/>
      <c r="CJ2443" s="154"/>
      <c r="CK2443" s="154"/>
      <c r="CL2443" s="154"/>
      <c r="CM2443" s="154"/>
      <c r="CN2443" s="154"/>
      <c r="CO2443" s="154"/>
      <c r="CP2443" s="154"/>
      <c r="CQ2443" s="154"/>
      <c r="CR2443" s="154"/>
      <c r="CS2443" s="154"/>
      <c r="CT2443" s="154"/>
      <c r="CU2443" s="154"/>
      <c r="CV2443" s="154"/>
      <c r="CW2443" s="154"/>
      <c r="CX2443" s="154"/>
      <c r="CY2443" s="154"/>
      <c r="CZ2443" s="154"/>
      <c r="DA2443" s="154"/>
      <c r="DB2443" s="154"/>
      <c r="DC2443" s="154"/>
      <c r="DD2443" s="154"/>
      <c r="DE2443" s="154"/>
      <c r="DF2443" s="154"/>
      <c r="DG2443" s="154"/>
      <c r="DH2443" s="154"/>
      <c r="DI2443" s="154"/>
      <c r="DJ2443" s="154"/>
      <c r="DK2443" s="154"/>
      <c r="DL2443" s="154"/>
      <c r="DM2443" s="154"/>
      <c r="DN2443" s="154"/>
      <c r="DO2443" s="154"/>
      <c r="DP2443" s="154"/>
      <c r="DQ2443" s="154"/>
      <c r="DR2443" s="154"/>
      <c r="DS2443" s="154"/>
      <c r="DT2443" s="154"/>
      <c r="DU2443" s="154"/>
      <c r="DV2443" s="154"/>
      <c r="DW2443" s="154"/>
      <c r="DX2443" s="154"/>
      <c r="DY2443" s="154"/>
      <c r="DZ2443" s="154"/>
      <c r="EA2443" s="154"/>
      <c r="EB2443" s="154"/>
      <c r="EC2443" s="154"/>
      <c r="ED2443" s="154"/>
      <c r="EE2443" s="154"/>
      <c r="EF2443" s="154"/>
      <c r="EG2443" s="154"/>
      <c r="EH2443" s="154"/>
      <c r="EI2443" s="154"/>
      <c r="EJ2443" s="154"/>
      <c r="EK2443" s="154"/>
      <c r="EL2443" s="154"/>
      <c r="EM2443" s="154"/>
      <c r="EN2443" s="154"/>
      <c r="EO2443" s="154"/>
      <c r="EP2443" s="154"/>
      <c r="EQ2443" s="154"/>
      <c r="ER2443" s="154"/>
      <c r="ES2443" s="154"/>
      <c r="ET2443" s="154"/>
      <c r="EU2443" s="154"/>
      <c r="EV2443" s="154"/>
    </row>
    <row r="2444" spans="32:152" ht="12.75">
      <c r="AF2444" s="154"/>
      <c r="AG2444" s="154"/>
      <c r="AH2444" s="154"/>
      <c r="AI2444" s="154"/>
      <c r="AJ2444" s="154"/>
      <c r="AK2444" s="154"/>
      <c r="AL2444" s="154"/>
      <c r="AM2444" s="154"/>
      <c r="AN2444" s="154"/>
      <c r="AO2444" s="154"/>
      <c r="AP2444" s="154"/>
      <c r="AQ2444" s="154"/>
      <c r="AR2444" s="154"/>
      <c r="AS2444" s="154"/>
      <c r="AT2444" s="154"/>
      <c r="AU2444" s="154"/>
      <c r="AV2444" s="154"/>
      <c r="AW2444" s="154"/>
      <c r="AX2444" s="154"/>
      <c r="AY2444" s="154"/>
      <c r="AZ2444" s="154"/>
      <c r="BA2444" s="154"/>
      <c r="BB2444" s="154"/>
      <c r="BC2444" s="154"/>
      <c r="BD2444" s="154"/>
      <c r="BE2444" s="154"/>
      <c r="BF2444" s="154"/>
      <c r="BG2444" s="154"/>
      <c r="BH2444" s="154"/>
      <c r="BI2444" s="154"/>
      <c r="BJ2444" s="154"/>
      <c r="BK2444" s="154"/>
      <c r="BL2444" s="154"/>
      <c r="BM2444" s="154"/>
      <c r="BN2444" s="154"/>
      <c r="BO2444" s="154"/>
      <c r="BP2444" s="154"/>
      <c r="BQ2444" s="154"/>
      <c r="BR2444" s="154"/>
      <c r="BS2444" s="154"/>
      <c r="BT2444" s="154"/>
      <c r="BU2444" s="154"/>
      <c r="BV2444" s="154"/>
      <c r="BW2444" s="154"/>
      <c r="BX2444" s="154"/>
      <c r="BY2444" s="154"/>
      <c r="BZ2444" s="154"/>
      <c r="CA2444" s="154"/>
      <c r="CB2444" s="154"/>
      <c r="CC2444" s="154"/>
      <c r="CD2444" s="154"/>
      <c r="CE2444" s="154"/>
      <c r="CF2444" s="154"/>
      <c r="CG2444" s="154"/>
      <c r="CH2444" s="154"/>
      <c r="CI2444" s="154"/>
      <c r="CJ2444" s="154"/>
      <c r="CK2444" s="154"/>
      <c r="CL2444" s="154"/>
      <c r="CM2444" s="154"/>
      <c r="CN2444" s="154"/>
      <c r="CO2444" s="154"/>
      <c r="CP2444" s="154"/>
      <c r="CQ2444" s="154"/>
      <c r="CR2444" s="154"/>
      <c r="CS2444" s="154"/>
      <c r="CT2444" s="154"/>
      <c r="CU2444" s="154"/>
      <c r="CV2444" s="154"/>
      <c r="CW2444" s="154"/>
      <c r="CX2444" s="154"/>
      <c r="CY2444" s="154"/>
      <c r="CZ2444" s="154"/>
      <c r="DA2444" s="154"/>
      <c r="DB2444" s="154"/>
      <c r="DC2444" s="154"/>
      <c r="DD2444" s="154"/>
      <c r="DE2444" s="154"/>
      <c r="DF2444" s="154"/>
      <c r="DG2444" s="154"/>
      <c r="DH2444" s="154"/>
      <c r="DI2444" s="154"/>
      <c r="DJ2444" s="154"/>
      <c r="DK2444" s="154"/>
      <c r="DL2444" s="154"/>
      <c r="DM2444" s="154"/>
      <c r="DN2444" s="154"/>
      <c r="DO2444" s="154"/>
      <c r="DP2444" s="154"/>
      <c r="DQ2444" s="154"/>
      <c r="DR2444" s="154"/>
      <c r="DS2444" s="154"/>
      <c r="DT2444" s="154"/>
      <c r="DU2444" s="154"/>
      <c r="DV2444" s="154"/>
      <c r="DW2444" s="154"/>
      <c r="DX2444" s="154"/>
      <c r="DY2444" s="154"/>
      <c r="DZ2444" s="154"/>
      <c r="EA2444" s="154"/>
      <c r="EB2444" s="154"/>
      <c r="EC2444" s="154"/>
      <c r="ED2444" s="154"/>
      <c r="EE2444" s="154"/>
      <c r="EF2444" s="154"/>
      <c r="EG2444" s="154"/>
      <c r="EH2444" s="154"/>
      <c r="EI2444" s="154"/>
      <c r="EJ2444" s="154"/>
      <c r="EK2444" s="154"/>
      <c r="EL2444" s="154"/>
      <c r="EM2444" s="154"/>
      <c r="EN2444" s="154"/>
      <c r="EO2444" s="154"/>
      <c r="EP2444" s="154"/>
      <c r="EQ2444" s="154"/>
      <c r="ER2444" s="154"/>
      <c r="ES2444" s="154"/>
      <c r="ET2444" s="154"/>
      <c r="EU2444" s="154"/>
      <c r="EV2444" s="154"/>
    </row>
    <row r="2445" spans="32:152" ht="12.75">
      <c r="AF2445" s="154"/>
      <c r="AG2445" s="154"/>
      <c r="AH2445" s="154"/>
      <c r="AI2445" s="154"/>
      <c r="AJ2445" s="154"/>
      <c r="AK2445" s="154"/>
      <c r="AL2445" s="154"/>
      <c r="AM2445" s="154"/>
      <c r="AN2445" s="154"/>
      <c r="AO2445" s="154"/>
      <c r="AP2445" s="154"/>
      <c r="AQ2445" s="154"/>
      <c r="AR2445" s="154"/>
      <c r="AS2445" s="154"/>
      <c r="AT2445" s="154"/>
      <c r="AU2445" s="154"/>
      <c r="AV2445" s="154"/>
      <c r="AW2445" s="154"/>
      <c r="AX2445" s="154"/>
      <c r="AY2445" s="154"/>
      <c r="AZ2445" s="154"/>
      <c r="BA2445" s="154"/>
      <c r="BB2445" s="154"/>
      <c r="BC2445" s="154"/>
      <c r="BD2445" s="154"/>
      <c r="BE2445" s="154"/>
      <c r="BF2445" s="154"/>
      <c r="BG2445" s="154"/>
      <c r="BH2445" s="154"/>
      <c r="BI2445" s="154"/>
      <c r="BJ2445" s="154"/>
      <c r="BK2445" s="154"/>
      <c r="BL2445" s="154"/>
      <c r="BM2445" s="154"/>
      <c r="BN2445" s="154"/>
      <c r="BO2445" s="154"/>
      <c r="BP2445" s="154"/>
      <c r="BQ2445" s="154"/>
      <c r="BR2445" s="154"/>
      <c r="BS2445" s="154"/>
      <c r="BT2445" s="154"/>
      <c r="BU2445" s="154"/>
      <c r="BV2445" s="154"/>
      <c r="BW2445" s="154"/>
      <c r="BX2445" s="154"/>
      <c r="BY2445" s="154"/>
      <c r="BZ2445" s="154"/>
      <c r="CA2445" s="154"/>
      <c r="CB2445" s="154"/>
      <c r="CC2445" s="154"/>
      <c r="CD2445" s="154"/>
      <c r="CE2445" s="154"/>
      <c r="CF2445" s="154"/>
      <c r="CG2445" s="154"/>
      <c r="CH2445" s="154"/>
      <c r="CI2445" s="154"/>
      <c r="CJ2445" s="154"/>
      <c r="CK2445" s="154"/>
      <c r="CL2445" s="154"/>
      <c r="CM2445" s="154"/>
      <c r="CN2445" s="154"/>
      <c r="CO2445" s="154"/>
      <c r="CP2445" s="154"/>
      <c r="CQ2445" s="154"/>
      <c r="CR2445" s="154"/>
      <c r="CS2445" s="154"/>
      <c r="CT2445" s="154"/>
      <c r="CU2445" s="154"/>
      <c r="CV2445" s="154"/>
      <c r="CW2445" s="154"/>
      <c r="CX2445" s="154"/>
      <c r="CY2445" s="154"/>
      <c r="CZ2445" s="154"/>
      <c r="DA2445" s="154"/>
      <c r="DB2445" s="154"/>
      <c r="DC2445" s="154"/>
      <c r="DD2445" s="154"/>
      <c r="DE2445" s="154"/>
      <c r="DF2445" s="154"/>
      <c r="DG2445" s="154"/>
      <c r="DH2445" s="154"/>
      <c r="DI2445" s="154"/>
      <c r="DJ2445" s="154"/>
      <c r="DK2445" s="154"/>
      <c r="DL2445" s="154"/>
      <c r="DM2445" s="154"/>
      <c r="DN2445" s="154"/>
      <c r="DO2445" s="154"/>
      <c r="DP2445" s="154"/>
      <c r="DQ2445" s="154"/>
      <c r="DR2445" s="154"/>
      <c r="DS2445" s="154"/>
      <c r="DT2445" s="154"/>
      <c r="DU2445" s="154"/>
      <c r="DV2445" s="154"/>
      <c r="DW2445" s="154"/>
      <c r="DX2445" s="154"/>
      <c r="DY2445" s="154"/>
      <c r="DZ2445" s="154"/>
      <c r="EA2445" s="154"/>
      <c r="EB2445" s="154"/>
      <c r="EC2445" s="154"/>
      <c r="ED2445" s="154"/>
      <c r="EE2445" s="154"/>
      <c r="EF2445" s="154"/>
      <c r="EG2445" s="154"/>
      <c r="EH2445" s="154"/>
      <c r="EI2445" s="154"/>
      <c r="EJ2445" s="154"/>
      <c r="EK2445" s="154"/>
      <c r="EL2445" s="154"/>
      <c r="EM2445" s="154"/>
      <c r="EN2445" s="154"/>
      <c r="EO2445" s="154"/>
      <c r="EP2445" s="154"/>
      <c r="EQ2445" s="154"/>
      <c r="ER2445" s="154"/>
      <c r="ES2445" s="154"/>
      <c r="ET2445" s="154"/>
      <c r="EU2445" s="154"/>
      <c r="EV2445" s="154"/>
    </row>
    <row r="2446" spans="32:152" ht="12.75">
      <c r="AF2446" s="154"/>
      <c r="AG2446" s="154"/>
      <c r="AH2446" s="154"/>
      <c r="AI2446" s="154"/>
      <c r="AJ2446" s="154"/>
      <c r="AK2446" s="154"/>
      <c r="AL2446" s="154"/>
      <c r="AM2446" s="154"/>
      <c r="AN2446" s="154"/>
      <c r="AO2446" s="154"/>
      <c r="AP2446" s="154"/>
      <c r="AQ2446" s="154"/>
      <c r="AR2446" s="154"/>
      <c r="AS2446" s="154"/>
      <c r="AT2446" s="154"/>
      <c r="AU2446" s="154"/>
      <c r="AV2446" s="154"/>
      <c r="AW2446" s="154"/>
      <c r="AX2446" s="154"/>
      <c r="AY2446" s="154"/>
      <c r="AZ2446" s="154"/>
      <c r="BA2446" s="154"/>
      <c r="BB2446" s="154"/>
      <c r="BC2446" s="154"/>
      <c r="BD2446" s="154"/>
      <c r="BE2446" s="154"/>
      <c r="BF2446" s="154"/>
      <c r="BG2446" s="154"/>
      <c r="BH2446" s="154"/>
      <c r="BI2446" s="154"/>
      <c r="BJ2446" s="154"/>
      <c r="BK2446" s="154"/>
      <c r="BL2446" s="154"/>
      <c r="BM2446" s="154"/>
      <c r="BN2446" s="154"/>
      <c r="BO2446" s="154"/>
      <c r="BP2446" s="154"/>
      <c r="BQ2446" s="154"/>
      <c r="BR2446" s="154"/>
      <c r="BS2446" s="154"/>
      <c r="BT2446" s="154"/>
      <c r="BU2446" s="154"/>
      <c r="BV2446" s="154"/>
      <c r="BW2446" s="154"/>
      <c r="BX2446" s="154"/>
      <c r="BY2446" s="154"/>
      <c r="BZ2446" s="154"/>
      <c r="CA2446" s="154"/>
      <c r="CB2446" s="154"/>
      <c r="CC2446" s="154"/>
      <c r="CD2446" s="154"/>
      <c r="CE2446" s="154"/>
      <c r="CF2446" s="154"/>
      <c r="CG2446" s="154"/>
      <c r="CH2446" s="154"/>
      <c r="CI2446" s="154"/>
      <c r="CJ2446" s="154"/>
      <c r="CK2446" s="154"/>
      <c r="CL2446" s="154"/>
      <c r="CM2446" s="154"/>
      <c r="CN2446" s="154"/>
      <c r="CO2446" s="154"/>
      <c r="CP2446" s="154"/>
      <c r="CQ2446" s="154"/>
      <c r="CR2446" s="154"/>
      <c r="CS2446" s="154"/>
      <c r="CT2446" s="154"/>
      <c r="CU2446" s="154"/>
      <c r="CV2446" s="154"/>
      <c r="CW2446" s="154"/>
      <c r="CX2446" s="154"/>
      <c r="CY2446" s="154"/>
      <c r="CZ2446" s="154"/>
      <c r="DA2446" s="154"/>
      <c r="DB2446" s="154"/>
      <c r="DC2446" s="154"/>
      <c r="DD2446" s="154"/>
      <c r="DE2446" s="154"/>
      <c r="DF2446" s="154"/>
      <c r="DG2446" s="154"/>
      <c r="DH2446" s="154"/>
      <c r="DI2446" s="154"/>
      <c r="DJ2446" s="154"/>
      <c r="DK2446" s="154"/>
      <c r="DL2446" s="154"/>
      <c r="DM2446" s="154"/>
      <c r="DN2446" s="154"/>
      <c r="DO2446" s="154"/>
      <c r="DP2446" s="154"/>
      <c r="DQ2446" s="154"/>
      <c r="DR2446" s="154"/>
      <c r="DS2446" s="154"/>
      <c r="DT2446" s="154"/>
      <c r="DU2446" s="154"/>
      <c r="DV2446" s="154"/>
      <c r="DW2446" s="154"/>
      <c r="DX2446" s="154"/>
      <c r="DY2446" s="154"/>
      <c r="DZ2446" s="154"/>
      <c r="EA2446" s="154"/>
      <c r="EB2446" s="154"/>
      <c r="EC2446" s="154"/>
      <c r="ED2446" s="154"/>
      <c r="EE2446" s="154"/>
      <c r="EF2446" s="154"/>
      <c r="EG2446" s="154"/>
      <c r="EH2446" s="154"/>
      <c r="EI2446" s="154"/>
      <c r="EJ2446" s="154"/>
      <c r="EK2446" s="154"/>
      <c r="EL2446" s="154"/>
      <c r="EM2446" s="154"/>
      <c r="EN2446" s="154"/>
      <c r="EO2446" s="154"/>
      <c r="EP2446" s="154"/>
      <c r="EQ2446" s="154"/>
      <c r="ER2446" s="154"/>
      <c r="ES2446" s="154"/>
      <c r="ET2446" s="154"/>
      <c r="EU2446" s="154"/>
      <c r="EV2446" s="154"/>
    </row>
    <row r="2447" spans="32:152" ht="12.75">
      <c r="AF2447" s="154"/>
      <c r="AG2447" s="154"/>
      <c r="AH2447" s="154"/>
      <c r="AI2447" s="154"/>
      <c r="AJ2447" s="154"/>
      <c r="AK2447" s="154"/>
      <c r="AL2447" s="154"/>
      <c r="AM2447" s="154"/>
      <c r="AN2447" s="154"/>
      <c r="AO2447" s="154"/>
      <c r="AP2447" s="154"/>
      <c r="AQ2447" s="154"/>
      <c r="AR2447" s="154"/>
      <c r="AS2447" s="154"/>
      <c r="AT2447" s="154"/>
      <c r="AU2447" s="154"/>
      <c r="AV2447" s="154"/>
      <c r="AW2447" s="154"/>
      <c r="AX2447" s="154"/>
      <c r="AY2447" s="154"/>
      <c r="AZ2447" s="154"/>
      <c r="BA2447" s="154"/>
      <c r="BB2447" s="154"/>
      <c r="BC2447" s="154"/>
      <c r="BD2447" s="154"/>
      <c r="BE2447" s="154"/>
      <c r="BF2447" s="154"/>
      <c r="BG2447" s="154"/>
      <c r="BH2447" s="154"/>
      <c r="BI2447" s="154"/>
      <c r="BJ2447" s="154"/>
      <c r="BK2447" s="154"/>
      <c r="BL2447" s="154"/>
      <c r="BM2447" s="154"/>
      <c r="BN2447" s="154"/>
      <c r="BO2447" s="154"/>
      <c r="BP2447" s="154"/>
      <c r="BQ2447" s="154"/>
      <c r="BR2447" s="154"/>
      <c r="BS2447" s="154"/>
      <c r="BT2447" s="154"/>
      <c r="BU2447" s="154"/>
      <c r="BV2447" s="154"/>
      <c r="BW2447" s="154"/>
      <c r="BX2447" s="154"/>
      <c r="BY2447" s="154"/>
      <c r="BZ2447" s="154"/>
      <c r="CA2447" s="154"/>
      <c r="CB2447" s="154"/>
      <c r="CC2447" s="154"/>
      <c r="CD2447" s="154"/>
      <c r="CE2447" s="154"/>
      <c r="CF2447" s="154"/>
      <c r="CG2447" s="154"/>
      <c r="CH2447" s="154"/>
      <c r="CI2447" s="154"/>
      <c r="CJ2447" s="154"/>
      <c r="CK2447" s="154"/>
      <c r="CL2447" s="154"/>
      <c r="CM2447" s="154"/>
      <c r="CN2447" s="154"/>
      <c r="CO2447" s="154"/>
      <c r="CP2447" s="154"/>
      <c r="CQ2447" s="154"/>
      <c r="CR2447" s="154"/>
      <c r="CS2447" s="154"/>
      <c r="CT2447" s="154"/>
      <c r="CU2447" s="154"/>
      <c r="CV2447" s="154"/>
      <c r="CW2447" s="154"/>
      <c r="CX2447" s="154"/>
      <c r="CY2447" s="154"/>
      <c r="CZ2447" s="154"/>
      <c r="DA2447" s="154"/>
      <c r="DB2447" s="154"/>
      <c r="DC2447" s="154"/>
      <c r="DD2447" s="154"/>
      <c r="DE2447" s="154"/>
      <c r="DF2447" s="154"/>
      <c r="DG2447" s="154"/>
      <c r="DH2447" s="154"/>
      <c r="DI2447" s="154"/>
      <c r="DJ2447" s="154"/>
      <c r="DK2447" s="154"/>
      <c r="DL2447" s="154"/>
      <c r="DM2447" s="154"/>
      <c r="DN2447" s="154"/>
      <c r="DO2447" s="154"/>
      <c r="DP2447" s="154"/>
      <c r="DQ2447" s="154"/>
      <c r="DR2447" s="154"/>
      <c r="DS2447" s="154"/>
      <c r="DT2447" s="154"/>
      <c r="DU2447" s="154"/>
      <c r="DV2447" s="154"/>
      <c r="DW2447" s="154"/>
      <c r="DX2447" s="154"/>
      <c r="DY2447" s="154"/>
      <c r="DZ2447" s="154"/>
      <c r="EA2447" s="154"/>
      <c r="EB2447" s="154"/>
      <c r="EC2447" s="154"/>
      <c r="ED2447" s="154"/>
      <c r="EE2447" s="154"/>
      <c r="EF2447" s="154"/>
      <c r="EG2447" s="154"/>
      <c r="EH2447" s="154"/>
      <c r="EI2447" s="154"/>
      <c r="EJ2447" s="154"/>
      <c r="EK2447" s="154"/>
      <c r="EL2447" s="154"/>
      <c r="EM2447" s="154"/>
      <c r="EN2447" s="154"/>
      <c r="EO2447" s="154"/>
      <c r="EP2447" s="154"/>
      <c r="EQ2447" s="154"/>
      <c r="ER2447" s="154"/>
      <c r="ES2447" s="154"/>
      <c r="ET2447" s="154"/>
      <c r="EU2447" s="154"/>
      <c r="EV2447" s="154"/>
    </row>
    <row r="2448" spans="32:152" ht="12.75">
      <c r="AF2448" s="154"/>
      <c r="AG2448" s="154"/>
      <c r="AH2448" s="154"/>
      <c r="AI2448" s="154"/>
      <c r="AJ2448" s="154"/>
      <c r="AK2448" s="154"/>
      <c r="AL2448" s="154"/>
      <c r="AM2448" s="154"/>
      <c r="AN2448" s="154"/>
      <c r="AO2448" s="154"/>
      <c r="AP2448" s="154"/>
      <c r="AQ2448" s="154"/>
      <c r="AR2448" s="154"/>
      <c r="AS2448" s="154"/>
      <c r="AT2448" s="154"/>
      <c r="AU2448" s="154"/>
      <c r="AV2448" s="154"/>
      <c r="AW2448" s="154"/>
      <c r="AX2448" s="154"/>
      <c r="AY2448" s="154"/>
      <c r="AZ2448" s="154"/>
      <c r="BA2448" s="154"/>
      <c r="BB2448" s="154"/>
      <c r="BC2448" s="154"/>
      <c r="BD2448" s="154"/>
      <c r="BE2448" s="154"/>
      <c r="BF2448" s="154"/>
      <c r="BG2448" s="154"/>
      <c r="BH2448" s="154"/>
      <c r="BI2448" s="154"/>
      <c r="BJ2448" s="154"/>
      <c r="BK2448" s="154"/>
      <c r="BL2448" s="154"/>
      <c r="BM2448" s="154"/>
      <c r="BN2448" s="154"/>
      <c r="BO2448" s="154"/>
      <c r="BP2448" s="154"/>
      <c r="BQ2448" s="154"/>
      <c r="BR2448" s="154"/>
      <c r="BS2448" s="154"/>
      <c r="BT2448" s="154"/>
      <c r="BU2448" s="154"/>
      <c r="BV2448" s="154"/>
      <c r="BW2448" s="154"/>
      <c r="BX2448" s="154"/>
      <c r="BY2448" s="154"/>
      <c r="BZ2448" s="154"/>
      <c r="CA2448" s="154"/>
      <c r="CB2448" s="154"/>
      <c r="CC2448" s="154"/>
      <c r="CD2448" s="154"/>
      <c r="CE2448" s="154"/>
      <c r="CF2448" s="154"/>
      <c r="CG2448" s="154"/>
      <c r="CH2448" s="154"/>
      <c r="CI2448" s="154"/>
      <c r="CJ2448" s="154"/>
      <c r="CK2448" s="154"/>
      <c r="CL2448" s="154"/>
      <c r="CM2448" s="154"/>
      <c r="CN2448" s="154"/>
      <c r="CO2448" s="154"/>
      <c r="CP2448" s="154"/>
      <c r="CQ2448" s="154"/>
      <c r="CR2448" s="154"/>
      <c r="CS2448" s="154"/>
      <c r="CT2448" s="154"/>
      <c r="CU2448" s="154"/>
      <c r="CV2448" s="154"/>
      <c r="CW2448" s="154"/>
      <c r="CX2448" s="154"/>
      <c r="CY2448" s="154"/>
      <c r="CZ2448" s="154"/>
      <c r="DA2448" s="154"/>
      <c r="DB2448" s="154"/>
      <c r="DC2448" s="154"/>
      <c r="DD2448" s="154"/>
      <c r="DE2448" s="154"/>
      <c r="DF2448" s="154"/>
      <c r="DG2448" s="154"/>
      <c r="DH2448" s="154"/>
      <c r="DI2448" s="154"/>
      <c r="DJ2448" s="154"/>
      <c r="DK2448" s="154"/>
      <c r="DL2448" s="154"/>
      <c r="DM2448" s="154"/>
      <c r="DN2448" s="154"/>
      <c r="DO2448" s="154"/>
      <c r="DP2448" s="154"/>
      <c r="DQ2448" s="154"/>
      <c r="DR2448" s="154"/>
      <c r="DS2448" s="154"/>
      <c r="DT2448" s="154"/>
      <c r="DU2448" s="154"/>
      <c r="DV2448" s="154"/>
      <c r="DW2448" s="154"/>
      <c r="DX2448" s="154"/>
      <c r="DY2448" s="154"/>
      <c r="DZ2448" s="154"/>
      <c r="EA2448" s="154"/>
      <c r="EB2448" s="154"/>
      <c r="EC2448" s="154"/>
      <c r="ED2448" s="154"/>
      <c r="EE2448" s="154"/>
      <c r="EF2448" s="154"/>
      <c r="EG2448" s="154"/>
      <c r="EH2448" s="154"/>
      <c r="EI2448" s="154"/>
      <c r="EJ2448" s="154"/>
      <c r="EK2448" s="154"/>
      <c r="EL2448" s="154"/>
      <c r="EM2448" s="154"/>
      <c r="EN2448" s="154"/>
      <c r="EO2448" s="154"/>
      <c r="EP2448" s="154"/>
      <c r="EQ2448" s="154"/>
      <c r="ER2448" s="154"/>
      <c r="ES2448" s="154"/>
      <c r="ET2448" s="154"/>
      <c r="EU2448" s="154"/>
      <c r="EV2448" s="154"/>
    </row>
    <row r="2449" spans="32:152" ht="12.75">
      <c r="AF2449" s="154"/>
      <c r="AG2449" s="154"/>
      <c r="AH2449" s="154"/>
      <c r="AI2449" s="154"/>
      <c r="AJ2449" s="154"/>
      <c r="AK2449" s="154"/>
      <c r="AL2449" s="154"/>
      <c r="AM2449" s="154"/>
      <c r="AN2449" s="154"/>
      <c r="AO2449" s="154"/>
      <c r="AP2449" s="154"/>
      <c r="AQ2449" s="154"/>
      <c r="AR2449" s="154"/>
      <c r="AS2449" s="154"/>
      <c r="AT2449" s="154"/>
      <c r="AU2449" s="154"/>
      <c r="AV2449" s="154"/>
      <c r="AW2449" s="154"/>
      <c r="AX2449" s="154"/>
      <c r="AY2449" s="154"/>
      <c r="AZ2449" s="154"/>
      <c r="BA2449" s="154"/>
      <c r="BB2449" s="154"/>
      <c r="BC2449" s="154"/>
      <c r="BD2449" s="154"/>
      <c r="BE2449" s="154"/>
      <c r="BF2449" s="154"/>
      <c r="BG2449" s="154"/>
      <c r="BH2449" s="154"/>
      <c r="BI2449" s="154"/>
      <c r="BJ2449" s="154"/>
      <c r="BK2449" s="154"/>
      <c r="BL2449" s="154"/>
      <c r="BM2449" s="154"/>
      <c r="BN2449" s="154"/>
      <c r="BO2449" s="154"/>
      <c r="BP2449" s="154"/>
      <c r="BQ2449" s="154"/>
      <c r="BR2449" s="154"/>
      <c r="BS2449" s="154"/>
      <c r="BT2449" s="154"/>
      <c r="BU2449" s="154"/>
      <c r="BV2449" s="154"/>
      <c r="BW2449" s="154"/>
      <c r="BX2449" s="154"/>
      <c r="BY2449" s="154"/>
      <c r="BZ2449" s="154"/>
      <c r="CA2449" s="154"/>
      <c r="CB2449" s="154"/>
      <c r="CC2449" s="154"/>
      <c r="CD2449" s="154"/>
      <c r="CE2449" s="154"/>
      <c r="CF2449" s="154"/>
      <c r="CG2449" s="154"/>
      <c r="CH2449" s="154"/>
      <c r="CI2449" s="154"/>
      <c r="CJ2449" s="154"/>
      <c r="CK2449" s="154"/>
      <c r="CL2449" s="154"/>
      <c r="CM2449" s="154"/>
      <c r="CN2449" s="154"/>
      <c r="CO2449" s="154"/>
      <c r="CP2449" s="154"/>
      <c r="CQ2449" s="154"/>
      <c r="CR2449" s="154"/>
      <c r="CS2449" s="154"/>
      <c r="CT2449" s="154"/>
      <c r="CU2449" s="154"/>
      <c r="CV2449" s="154"/>
      <c r="CW2449" s="154"/>
      <c r="CX2449" s="154"/>
      <c r="CY2449" s="154"/>
      <c r="CZ2449" s="154"/>
      <c r="DA2449" s="154"/>
      <c r="DB2449" s="154"/>
      <c r="DC2449" s="154"/>
      <c r="DD2449" s="154"/>
      <c r="DE2449" s="154"/>
      <c r="DF2449" s="154"/>
      <c r="DG2449" s="154"/>
      <c r="DH2449" s="154"/>
      <c r="DI2449" s="154"/>
      <c r="DJ2449" s="154"/>
      <c r="DK2449" s="154"/>
      <c r="DL2449" s="154"/>
      <c r="DM2449" s="154"/>
      <c r="DN2449" s="154"/>
      <c r="DO2449" s="154"/>
      <c r="DP2449" s="154"/>
      <c r="DQ2449" s="154"/>
      <c r="DR2449" s="154"/>
      <c r="DS2449" s="154"/>
      <c r="DT2449" s="154"/>
      <c r="DU2449" s="154"/>
      <c r="DV2449" s="154"/>
      <c r="DW2449" s="154"/>
      <c r="DX2449" s="154"/>
      <c r="DY2449" s="154"/>
      <c r="DZ2449" s="154"/>
      <c r="EA2449" s="154"/>
      <c r="EB2449" s="154"/>
      <c r="EC2449" s="154"/>
      <c r="ED2449" s="154"/>
      <c r="EE2449" s="154"/>
      <c r="EF2449" s="154"/>
      <c r="EG2449" s="154"/>
      <c r="EH2449" s="154"/>
      <c r="EI2449" s="154"/>
      <c r="EJ2449" s="154"/>
      <c r="EK2449" s="154"/>
      <c r="EL2449" s="154"/>
      <c r="EM2449" s="154"/>
      <c r="EN2449" s="154"/>
      <c r="EO2449" s="154"/>
      <c r="EP2449" s="154"/>
      <c r="EQ2449" s="154"/>
      <c r="ER2449" s="154"/>
      <c r="ES2449" s="154"/>
      <c r="ET2449" s="154"/>
      <c r="EU2449" s="154"/>
      <c r="EV2449" s="154"/>
    </row>
    <row r="2450" spans="32:152" ht="12.75">
      <c r="AF2450" s="154"/>
      <c r="AG2450" s="154"/>
      <c r="AH2450" s="154"/>
      <c r="AI2450" s="154"/>
      <c r="AJ2450" s="154"/>
      <c r="AK2450" s="154"/>
      <c r="AL2450" s="154"/>
      <c r="AM2450" s="154"/>
      <c r="AN2450" s="154"/>
      <c r="AO2450" s="154"/>
      <c r="AP2450" s="154"/>
      <c r="AQ2450" s="154"/>
      <c r="AR2450" s="154"/>
      <c r="AS2450" s="154"/>
      <c r="AT2450" s="154"/>
      <c r="AU2450" s="154"/>
      <c r="AV2450" s="154"/>
      <c r="AW2450" s="154"/>
      <c r="AX2450" s="154"/>
      <c r="AY2450" s="154"/>
      <c r="AZ2450" s="154"/>
      <c r="BA2450" s="154"/>
      <c r="BB2450" s="154"/>
      <c r="BC2450" s="154"/>
      <c r="BD2450" s="154"/>
      <c r="BE2450" s="154"/>
      <c r="BF2450" s="154"/>
      <c r="BG2450" s="154"/>
      <c r="BH2450" s="154"/>
      <c r="BI2450" s="154"/>
      <c r="BJ2450" s="154"/>
      <c r="BK2450" s="154"/>
      <c r="BL2450" s="154"/>
      <c r="BM2450" s="154"/>
      <c r="BN2450" s="154"/>
      <c r="BO2450" s="154"/>
      <c r="BP2450" s="154"/>
      <c r="BQ2450" s="154"/>
      <c r="BR2450" s="154"/>
      <c r="BS2450" s="154"/>
      <c r="BT2450" s="154"/>
      <c r="BU2450" s="154"/>
      <c r="BV2450" s="154"/>
      <c r="BW2450" s="154"/>
      <c r="BX2450" s="154"/>
      <c r="BY2450" s="154"/>
      <c r="BZ2450" s="154"/>
      <c r="CA2450" s="154"/>
      <c r="CB2450" s="154"/>
      <c r="CC2450" s="154"/>
      <c r="CD2450" s="154"/>
      <c r="CE2450" s="154"/>
      <c r="CF2450" s="154"/>
      <c r="CG2450" s="154"/>
      <c r="CH2450" s="154"/>
      <c r="CI2450" s="154"/>
      <c r="CJ2450" s="154"/>
      <c r="CK2450" s="154"/>
      <c r="CL2450" s="154"/>
      <c r="CM2450" s="154"/>
      <c r="CN2450" s="154"/>
      <c r="CO2450" s="154"/>
      <c r="CP2450" s="154"/>
      <c r="CQ2450" s="154"/>
      <c r="CR2450" s="154"/>
      <c r="CS2450" s="154"/>
      <c r="CT2450" s="154"/>
      <c r="CU2450" s="154"/>
      <c r="CV2450" s="154"/>
      <c r="CW2450" s="154"/>
      <c r="CX2450" s="154"/>
      <c r="CY2450" s="154"/>
      <c r="CZ2450" s="154"/>
      <c r="DA2450" s="154"/>
      <c r="DB2450" s="154"/>
      <c r="DC2450" s="154"/>
      <c r="DD2450" s="154"/>
      <c r="DE2450" s="154"/>
      <c r="DF2450" s="154"/>
      <c r="DG2450" s="154"/>
      <c r="DH2450" s="154"/>
      <c r="DI2450" s="154"/>
      <c r="DJ2450" s="154"/>
      <c r="DK2450" s="154"/>
      <c r="DL2450" s="154"/>
      <c r="DM2450" s="154"/>
      <c r="DN2450" s="154"/>
      <c r="DO2450" s="154"/>
      <c r="DP2450" s="154"/>
      <c r="DQ2450" s="154"/>
      <c r="DR2450" s="154"/>
      <c r="DS2450" s="154"/>
      <c r="DT2450" s="154"/>
      <c r="DU2450" s="154"/>
      <c r="DV2450" s="154"/>
      <c r="DW2450" s="154"/>
      <c r="DX2450" s="154"/>
      <c r="DY2450" s="154"/>
      <c r="DZ2450" s="154"/>
      <c r="EA2450" s="154"/>
      <c r="EB2450" s="154"/>
      <c r="EC2450" s="154"/>
      <c r="ED2450" s="154"/>
      <c r="EE2450" s="154"/>
      <c r="EF2450" s="154"/>
      <c r="EG2450" s="154"/>
      <c r="EH2450" s="154"/>
      <c r="EI2450" s="154"/>
      <c r="EJ2450" s="154"/>
      <c r="EK2450" s="154"/>
      <c r="EL2450" s="154"/>
      <c r="EM2450" s="154"/>
      <c r="EN2450" s="154"/>
      <c r="EO2450" s="154"/>
      <c r="EP2450" s="154"/>
      <c r="EQ2450" s="154"/>
      <c r="ER2450" s="154"/>
      <c r="ES2450" s="154"/>
      <c r="ET2450" s="154"/>
      <c r="EU2450" s="154"/>
      <c r="EV2450" s="154"/>
    </row>
    <row r="2451" spans="32:152" ht="12.75">
      <c r="AF2451" s="154"/>
      <c r="AG2451" s="154"/>
      <c r="AH2451" s="154"/>
      <c r="AI2451" s="154"/>
      <c r="AJ2451" s="154"/>
      <c r="AK2451" s="154"/>
      <c r="AL2451" s="154"/>
      <c r="AM2451" s="154"/>
      <c r="AN2451" s="154"/>
      <c r="AO2451" s="154"/>
      <c r="AP2451" s="154"/>
      <c r="AQ2451" s="154"/>
      <c r="AR2451" s="154"/>
      <c r="AS2451" s="154"/>
      <c r="AT2451" s="154"/>
      <c r="AU2451" s="154"/>
      <c r="AV2451" s="154"/>
      <c r="AW2451" s="154"/>
      <c r="AX2451" s="154"/>
      <c r="AY2451" s="154"/>
      <c r="AZ2451" s="154"/>
      <c r="BA2451" s="154"/>
      <c r="BB2451" s="154"/>
      <c r="BC2451" s="154"/>
      <c r="BD2451" s="154"/>
      <c r="BE2451" s="154"/>
      <c r="BF2451" s="154"/>
      <c r="BG2451" s="154"/>
      <c r="BH2451" s="154"/>
      <c r="BI2451" s="154"/>
      <c r="BJ2451" s="154"/>
      <c r="BK2451" s="154"/>
      <c r="BL2451" s="154"/>
      <c r="BM2451" s="154"/>
      <c r="BN2451" s="154"/>
      <c r="BO2451" s="154"/>
      <c r="BP2451" s="154"/>
      <c r="BQ2451" s="154"/>
      <c r="BR2451" s="154"/>
      <c r="BS2451" s="154"/>
      <c r="BT2451" s="154"/>
      <c r="BU2451" s="154"/>
      <c r="BV2451" s="154"/>
      <c r="BW2451" s="154"/>
      <c r="BX2451" s="154"/>
      <c r="BY2451" s="154"/>
      <c r="BZ2451" s="154"/>
      <c r="CA2451" s="154"/>
      <c r="CB2451" s="154"/>
      <c r="CC2451" s="154"/>
      <c r="CD2451" s="154"/>
      <c r="CE2451" s="154"/>
      <c r="CF2451" s="154"/>
      <c r="CG2451" s="154"/>
      <c r="CH2451" s="154"/>
      <c r="CI2451" s="154"/>
      <c r="CJ2451" s="154"/>
      <c r="CK2451" s="154"/>
      <c r="CL2451" s="154"/>
      <c r="CM2451" s="154"/>
      <c r="CN2451" s="154"/>
      <c r="CO2451" s="154"/>
      <c r="CP2451" s="154"/>
      <c r="CQ2451" s="154"/>
      <c r="CR2451" s="154"/>
      <c r="CS2451" s="154"/>
      <c r="CT2451" s="154"/>
      <c r="CU2451" s="154"/>
      <c r="CV2451" s="154"/>
      <c r="CW2451" s="154"/>
      <c r="CX2451" s="154"/>
      <c r="CY2451" s="154"/>
      <c r="CZ2451" s="154"/>
      <c r="DA2451" s="154"/>
      <c r="DB2451" s="154"/>
      <c r="DC2451" s="154"/>
      <c r="DD2451" s="154"/>
      <c r="DE2451" s="154"/>
      <c r="DF2451" s="154"/>
      <c r="DG2451" s="154"/>
      <c r="DH2451" s="154"/>
      <c r="DI2451" s="154"/>
      <c r="DJ2451" s="154"/>
      <c r="DK2451" s="154"/>
      <c r="DL2451" s="154"/>
      <c r="DM2451" s="154"/>
      <c r="DN2451" s="154"/>
      <c r="DO2451" s="154"/>
      <c r="DP2451" s="154"/>
      <c r="DQ2451" s="154"/>
      <c r="DR2451" s="154"/>
      <c r="DS2451" s="154"/>
      <c r="DT2451" s="154"/>
      <c r="DU2451" s="154"/>
      <c r="DV2451" s="154"/>
      <c r="DW2451" s="154"/>
      <c r="DX2451" s="154"/>
      <c r="DY2451" s="154"/>
      <c r="DZ2451" s="154"/>
      <c r="EA2451" s="154"/>
      <c r="EB2451" s="154"/>
      <c r="EC2451" s="154"/>
      <c r="ED2451" s="154"/>
      <c r="EE2451" s="154"/>
      <c r="EF2451" s="154"/>
      <c r="EG2451" s="154"/>
      <c r="EH2451" s="154"/>
      <c r="EI2451" s="154"/>
      <c r="EJ2451" s="154"/>
      <c r="EK2451" s="154"/>
      <c r="EL2451" s="154"/>
      <c r="EM2451" s="154"/>
      <c r="EN2451" s="154"/>
      <c r="EO2451" s="154"/>
      <c r="EP2451" s="154"/>
      <c r="EQ2451" s="154"/>
      <c r="ER2451" s="154"/>
      <c r="ES2451" s="154"/>
      <c r="ET2451" s="154"/>
      <c r="EU2451" s="154"/>
      <c r="EV2451" s="154"/>
    </row>
    <row r="2452" spans="32:152" ht="12.75">
      <c r="AF2452" s="154"/>
      <c r="AG2452" s="154"/>
      <c r="AH2452" s="154"/>
      <c r="AI2452" s="154"/>
      <c r="AJ2452" s="154"/>
      <c r="AK2452" s="154"/>
      <c r="AL2452" s="154"/>
      <c r="AM2452" s="154"/>
      <c r="AN2452" s="154"/>
      <c r="AO2452" s="154"/>
      <c r="AP2452" s="154"/>
      <c r="AQ2452" s="154"/>
      <c r="AR2452" s="154"/>
      <c r="AS2452" s="154"/>
      <c r="AT2452" s="154"/>
      <c r="AU2452" s="154"/>
      <c r="AV2452" s="154"/>
      <c r="AW2452" s="154"/>
      <c r="AX2452" s="154"/>
      <c r="AY2452" s="154"/>
      <c r="AZ2452" s="154"/>
      <c r="BA2452" s="154"/>
      <c r="BB2452" s="154"/>
      <c r="BC2452" s="154"/>
      <c r="BD2452" s="154"/>
      <c r="BE2452" s="154"/>
      <c r="BF2452" s="154"/>
      <c r="BG2452" s="154"/>
      <c r="BH2452" s="154"/>
      <c r="BI2452" s="154"/>
      <c r="BJ2452" s="154"/>
      <c r="BK2452" s="154"/>
      <c r="BL2452" s="154"/>
      <c r="BM2452" s="154"/>
      <c r="BN2452" s="154"/>
      <c r="BO2452" s="154"/>
      <c r="BP2452" s="154"/>
      <c r="BQ2452" s="154"/>
      <c r="BR2452" s="154"/>
      <c r="BS2452" s="154"/>
      <c r="BT2452" s="154"/>
      <c r="BU2452" s="154"/>
      <c r="BV2452" s="154"/>
      <c r="BW2452" s="154"/>
      <c r="BX2452" s="154"/>
      <c r="BY2452" s="154"/>
      <c r="BZ2452" s="154"/>
      <c r="CA2452" s="154"/>
      <c r="CB2452" s="154"/>
      <c r="CC2452" s="154"/>
      <c r="CD2452" s="154"/>
      <c r="CE2452" s="154"/>
      <c r="CF2452" s="154"/>
      <c r="CG2452" s="154"/>
      <c r="CH2452" s="154"/>
      <c r="CI2452" s="154"/>
      <c r="CJ2452" s="154"/>
      <c r="CK2452" s="154"/>
      <c r="CL2452" s="154"/>
      <c r="CM2452" s="154"/>
      <c r="CN2452" s="154"/>
      <c r="CO2452" s="154"/>
      <c r="CP2452" s="154"/>
      <c r="CQ2452" s="154"/>
      <c r="CR2452" s="154"/>
      <c r="CS2452" s="154"/>
      <c r="CT2452" s="154"/>
      <c r="CU2452" s="154"/>
      <c r="CV2452" s="154"/>
      <c r="CW2452" s="154"/>
      <c r="CX2452" s="154"/>
      <c r="CY2452" s="154"/>
      <c r="CZ2452" s="154"/>
      <c r="DA2452" s="154"/>
      <c r="DB2452" s="154"/>
      <c r="DC2452" s="154"/>
      <c r="DD2452" s="154"/>
      <c r="DE2452" s="154"/>
      <c r="DF2452" s="154"/>
      <c r="DG2452" s="154"/>
      <c r="DH2452" s="154"/>
      <c r="DI2452" s="154"/>
      <c r="DJ2452" s="154"/>
      <c r="DK2452" s="154"/>
      <c r="DL2452" s="154"/>
      <c r="DM2452" s="154"/>
      <c r="DN2452" s="154"/>
      <c r="DO2452" s="154"/>
      <c r="DP2452" s="154"/>
      <c r="DQ2452" s="154"/>
      <c r="DR2452" s="154"/>
      <c r="DS2452" s="154"/>
      <c r="DT2452" s="154"/>
      <c r="DU2452" s="154"/>
      <c r="DV2452" s="154"/>
      <c r="DW2452" s="154"/>
      <c r="DX2452" s="154"/>
      <c r="DY2452" s="154"/>
      <c r="DZ2452" s="154"/>
      <c r="EA2452" s="154"/>
      <c r="EB2452" s="154"/>
      <c r="EC2452" s="154"/>
      <c r="ED2452" s="154"/>
      <c r="EE2452" s="154"/>
      <c r="EF2452" s="154"/>
      <c r="EG2452" s="154"/>
      <c r="EH2452" s="154"/>
      <c r="EI2452" s="154"/>
      <c r="EJ2452" s="154"/>
      <c r="EK2452" s="154"/>
      <c r="EL2452" s="154"/>
      <c r="EM2452" s="154"/>
      <c r="EN2452" s="154"/>
      <c r="EO2452" s="154"/>
      <c r="EP2452" s="154"/>
      <c r="EQ2452" s="154"/>
      <c r="ER2452" s="154"/>
      <c r="ES2452" s="154"/>
      <c r="ET2452" s="154"/>
      <c r="EU2452" s="154"/>
      <c r="EV2452" s="154"/>
    </row>
    <row r="2453" spans="32:152" ht="12.75">
      <c r="AF2453" s="154"/>
      <c r="AG2453" s="154"/>
      <c r="AH2453" s="154"/>
      <c r="AI2453" s="154"/>
      <c r="AJ2453" s="154"/>
      <c r="AK2453" s="154"/>
      <c r="AL2453" s="154"/>
      <c r="AM2453" s="154"/>
      <c r="AN2453" s="154"/>
      <c r="AO2453" s="154"/>
      <c r="AP2453" s="154"/>
      <c r="AQ2453" s="154"/>
      <c r="AR2453" s="154"/>
      <c r="AS2453" s="154"/>
      <c r="AT2453" s="154"/>
      <c r="AU2453" s="154"/>
      <c r="AV2453" s="154"/>
      <c r="AW2453" s="154"/>
      <c r="AX2453" s="154"/>
      <c r="AY2453" s="154"/>
      <c r="AZ2453" s="154"/>
      <c r="BA2453" s="154"/>
      <c r="BB2453" s="154"/>
      <c r="BC2453" s="154"/>
      <c r="BD2453" s="154"/>
      <c r="BE2453" s="154"/>
      <c r="BF2453" s="154"/>
      <c r="BG2453" s="154"/>
      <c r="BH2453" s="154"/>
      <c r="BI2453" s="154"/>
      <c r="BJ2453" s="154"/>
      <c r="BK2453" s="154"/>
      <c r="BL2453" s="154"/>
      <c r="BM2453" s="154"/>
      <c r="BN2453" s="154"/>
      <c r="BO2453" s="154"/>
      <c r="BP2453" s="154"/>
      <c r="BQ2453" s="154"/>
      <c r="BR2453" s="154"/>
      <c r="BS2453" s="154"/>
      <c r="BT2453" s="154"/>
      <c r="BU2453" s="154"/>
      <c r="BV2453" s="154"/>
      <c r="BW2453" s="154"/>
      <c r="BX2453" s="154"/>
      <c r="BY2453" s="154"/>
      <c r="BZ2453" s="154"/>
      <c r="CA2453" s="154"/>
      <c r="CB2453" s="154"/>
      <c r="CC2453" s="154"/>
      <c r="CD2453" s="154"/>
      <c r="CE2453" s="154"/>
      <c r="CF2453" s="154"/>
      <c r="CG2453" s="154"/>
      <c r="CH2453" s="154"/>
      <c r="CI2453" s="154"/>
      <c r="CJ2453" s="154"/>
      <c r="CK2453" s="154"/>
      <c r="CL2453" s="154"/>
      <c r="CM2453" s="154"/>
      <c r="CN2453" s="154"/>
      <c r="CO2453" s="154"/>
      <c r="CP2453" s="154"/>
      <c r="CQ2453" s="154"/>
      <c r="CR2453" s="154"/>
      <c r="CS2453" s="154"/>
      <c r="CT2453" s="154"/>
      <c r="CU2453" s="154"/>
      <c r="CV2453" s="154"/>
      <c r="CW2453" s="154"/>
      <c r="CX2453" s="154"/>
      <c r="CY2453" s="154"/>
      <c r="CZ2453" s="154"/>
      <c r="DA2453" s="154"/>
      <c r="DB2453" s="154"/>
      <c r="DC2453" s="154"/>
      <c r="DD2453" s="154"/>
      <c r="DE2453" s="154"/>
      <c r="DF2453" s="154"/>
      <c r="DG2453" s="154"/>
      <c r="DH2453" s="154"/>
      <c r="DI2453" s="154"/>
      <c r="DJ2453" s="154"/>
      <c r="DK2453" s="154"/>
      <c r="DL2453" s="154"/>
      <c r="DM2453" s="154"/>
      <c r="DN2453" s="154"/>
      <c r="DO2453" s="154"/>
      <c r="DP2453" s="154"/>
      <c r="DQ2453" s="154"/>
      <c r="DR2453" s="154"/>
      <c r="DS2453" s="154"/>
      <c r="DT2453" s="154"/>
      <c r="DU2453" s="154"/>
      <c r="DV2453" s="154"/>
      <c r="DW2453" s="154"/>
      <c r="DX2453" s="154"/>
      <c r="DY2453" s="154"/>
      <c r="DZ2453" s="154"/>
      <c r="EA2453" s="154"/>
      <c r="EB2453" s="154"/>
      <c r="EC2453" s="154"/>
      <c r="ED2453" s="154"/>
      <c r="EE2453" s="154"/>
      <c r="EF2453" s="154"/>
      <c r="EG2453" s="154"/>
      <c r="EH2453" s="154"/>
      <c r="EI2453" s="154"/>
      <c r="EJ2453" s="154"/>
      <c r="EK2453" s="154"/>
      <c r="EL2453" s="154"/>
      <c r="EM2453" s="154"/>
      <c r="EN2453" s="154"/>
      <c r="EO2453" s="154"/>
      <c r="EP2453" s="154"/>
      <c r="EQ2453" s="154"/>
      <c r="ER2453" s="154"/>
      <c r="ES2453" s="154"/>
      <c r="ET2453" s="154"/>
      <c r="EU2453" s="154"/>
      <c r="EV2453" s="154"/>
    </row>
    <row r="2454" spans="32:152" ht="12.75">
      <c r="AF2454" s="154"/>
      <c r="AG2454" s="154"/>
      <c r="AH2454" s="154"/>
      <c r="AI2454" s="154"/>
      <c r="AJ2454" s="154"/>
      <c r="AK2454" s="154"/>
      <c r="AL2454" s="154"/>
      <c r="AM2454" s="154"/>
      <c r="AN2454" s="154"/>
      <c r="AO2454" s="154"/>
      <c r="AP2454" s="154"/>
      <c r="AQ2454" s="154"/>
      <c r="AR2454" s="154"/>
      <c r="AS2454" s="154"/>
      <c r="AT2454" s="154"/>
      <c r="AU2454" s="154"/>
      <c r="AV2454" s="154"/>
      <c r="AW2454" s="154"/>
      <c r="AX2454" s="154"/>
      <c r="AY2454" s="154"/>
      <c r="AZ2454" s="154"/>
      <c r="BA2454" s="154"/>
      <c r="BB2454" s="154"/>
      <c r="BC2454" s="154"/>
      <c r="BD2454" s="154"/>
      <c r="BE2454" s="154"/>
      <c r="BF2454" s="154"/>
      <c r="BG2454" s="154"/>
      <c r="BH2454" s="154"/>
      <c r="BI2454" s="154"/>
      <c r="BJ2454" s="154"/>
      <c r="BK2454" s="154"/>
      <c r="BL2454" s="154"/>
      <c r="BM2454" s="154"/>
      <c r="BN2454" s="154"/>
      <c r="BO2454" s="154"/>
      <c r="BP2454" s="154"/>
      <c r="BQ2454" s="154"/>
      <c r="BR2454" s="154"/>
      <c r="BS2454" s="154"/>
      <c r="BT2454" s="154"/>
      <c r="BU2454" s="154"/>
      <c r="BV2454" s="154"/>
      <c r="BW2454" s="154"/>
      <c r="BX2454" s="154"/>
      <c r="BY2454" s="154"/>
      <c r="BZ2454" s="154"/>
      <c r="CA2454" s="154"/>
      <c r="CB2454" s="154"/>
      <c r="CC2454" s="154"/>
      <c r="CD2454" s="154"/>
      <c r="CE2454" s="154"/>
      <c r="CF2454" s="154"/>
      <c r="CG2454" s="154"/>
      <c r="CH2454" s="154"/>
      <c r="CI2454" s="154"/>
      <c r="CJ2454" s="154"/>
      <c r="CK2454" s="154"/>
      <c r="CL2454" s="154"/>
      <c r="CM2454" s="154"/>
      <c r="CN2454" s="154"/>
      <c r="CO2454" s="154"/>
      <c r="CP2454" s="154"/>
      <c r="CQ2454" s="154"/>
      <c r="CR2454" s="154"/>
      <c r="CS2454" s="154"/>
      <c r="CT2454" s="154"/>
      <c r="CU2454" s="154"/>
      <c r="CV2454" s="154"/>
      <c r="CW2454" s="154"/>
      <c r="CX2454" s="154"/>
      <c r="CY2454" s="154"/>
      <c r="CZ2454" s="154"/>
      <c r="DA2454" s="154"/>
      <c r="DB2454" s="154"/>
      <c r="DC2454" s="154"/>
      <c r="DD2454" s="154"/>
      <c r="DE2454" s="154"/>
      <c r="DF2454" s="154"/>
      <c r="DG2454" s="154"/>
      <c r="DH2454" s="154"/>
      <c r="DI2454" s="154"/>
      <c r="DJ2454" s="154"/>
      <c r="DK2454" s="154"/>
      <c r="DL2454" s="154"/>
      <c r="DM2454" s="154"/>
      <c r="DN2454" s="154"/>
      <c r="DO2454" s="154"/>
      <c r="DP2454" s="154"/>
      <c r="DQ2454" s="154"/>
      <c r="DR2454" s="154"/>
      <c r="DS2454" s="154"/>
      <c r="DT2454" s="154"/>
      <c r="DU2454" s="154"/>
      <c r="DV2454" s="154"/>
      <c r="DW2454" s="154"/>
      <c r="DX2454" s="154"/>
      <c r="DY2454" s="154"/>
      <c r="DZ2454" s="154"/>
      <c r="EA2454" s="154"/>
      <c r="EB2454" s="154"/>
      <c r="EC2454" s="154"/>
      <c r="ED2454" s="154"/>
      <c r="EE2454" s="154"/>
      <c r="EF2454" s="154"/>
      <c r="EG2454" s="154"/>
      <c r="EH2454" s="154"/>
      <c r="EI2454" s="154"/>
      <c r="EJ2454" s="154"/>
      <c r="EK2454" s="154"/>
      <c r="EL2454" s="154"/>
      <c r="EM2454" s="154"/>
      <c r="EN2454" s="154"/>
      <c r="EO2454" s="154"/>
      <c r="EP2454" s="154"/>
      <c r="EQ2454" s="154"/>
      <c r="ER2454" s="154"/>
      <c r="ES2454" s="154"/>
      <c r="ET2454" s="154"/>
      <c r="EU2454" s="154"/>
      <c r="EV2454" s="154"/>
    </row>
    <row r="2455" spans="32:152" ht="12.75">
      <c r="AF2455" s="154"/>
      <c r="AG2455" s="154"/>
      <c r="AH2455" s="154"/>
      <c r="AI2455" s="154"/>
      <c r="AJ2455" s="154"/>
      <c r="AK2455" s="154"/>
      <c r="AL2455" s="154"/>
      <c r="AM2455" s="154"/>
      <c r="AN2455" s="154"/>
      <c r="AO2455" s="154"/>
      <c r="AP2455" s="154"/>
      <c r="AQ2455" s="154"/>
      <c r="AR2455" s="154"/>
      <c r="AS2455" s="154"/>
      <c r="AT2455" s="154"/>
      <c r="AU2455" s="154"/>
      <c r="AV2455" s="154"/>
      <c r="AW2455" s="154"/>
      <c r="AX2455" s="154"/>
      <c r="AY2455" s="154"/>
      <c r="AZ2455" s="154"/>
      <c r="BA2455" s="154"/>
      <c r="BB2455" s="154"/>
      <c r="BC2455" s="154"/>
      <c r="BD2455" s="154"/>
      <c r="BE2455" s="154"/>
      <c r="BF2455" s="154"/>
      <c r="BG2455" s="154"/>
      <c r="BH2455" s="154"/>
      <c r="BI2455" s="154"/>
      <c r="BJ2455" s="154"/>
      <c r="BK2455" s="154"/>
      <c r="BL2455" s="154"/>
      <c r="BM2455" s="154"/>
      <c r="BN2455" s="154"/>
      <c r="BO2455" s="154"/>
      <c r="BP2455" s="154"/>
      <c r="BQ2455" s="154"/>
      <c r="BR2455" s="154"/>
      <c r="BS2455" s="154"/>
      <c r="BT2455" s="154"/>
      <c r="BU2455" s="154"/>
      <c r="BV2455" s="154"/>
      <c r="BW2455" s="154"/>
      <c r="BX2455" s="154"/>
      <c r="BY2455" s="154"/>
      <c r="BZ2455" s="154"/>
      <c r="CA2455" s="154"/>
      <c r="CB2455" s="154"/>
      <c r="CC2455" s="154"/>
      <c r="CD2455" s="154"/>
      <c r="CE2455" s="154"/>
      <c r="CF2455" s="154"/>
      <c r="CG2455" s="154"/>
      <c r="CH2455" s="154"/>
      <c r="CI2455" s="154"/>
      <c r="CJ2455" s="154"/>
      <c r="CK2455" s="154"/>
      <c r="CL2455" s="154"/>
      <c r="CM2455" s="154"/>
      <c r="CN2455" s="154"/>
      <c r="CO2455" s="154"/>
      <c r="CP2455" s="154"/>
      <c r="CQ2455" s="154"/>
      <c r="CR2455" s="154"/>
      <c r="CS2455" s="154"/>
      <c r="CT2455" s="154"/>
      <c r="CU2455" s="154"/>
      <c r="CV2455" s="154"/>
      <c r="CW2455" s="154"/>
      <c r="CX2455" s="154"/>
      <c r="CY2455" s="154"/>
      <c r="CZ2455" s="154"/>
      <c r="DA2455" s="154"/>
      <c r="DB2455" s="154"/>
      <c r="DC2455" s="154"/>
      <c r="DD2455" s="154"/>
      <c r="DE2455" s="154"/>
      <c r="DF2455" s="154"/>
      <c r="DG2455" s="154"/>
      <c r="DH2455" s="154"/>
      <c r="DI2455" s="154"/>
      <c r="DJ2455" s="154"/>
      <c r="DK2455" s="154"/>
      <c r="DL2455" s="154"/>
      <c r="DM2455" s="154"/>
      <c r="DN2455" s="154"/>
      <c r="DO2455" s="154"/>
      <c r="DP2455" s="154"/>
      <c r="DQ2455" s="154"/>
      <c r="DR2455" s="154"/>
      <c r="DS2455" s="154"/>
      <c r="DT2455" s="154"/>
      <c r="DU2455" s="154"/>
      <c r="DV2455" s="154"/>
      <c r="DW2455" s="154"/>
      <c r="DX2455" s="154"/>
      <c r="DY2455" s="154"/>
      <c r="DZ2455" s="154"/>
      <c r="EA2455" s="154"/>
      <c r="EB2455" s="154"/>
      <c r="EC2455" s="154"/>
      <c r="ED2455" s="154"/>
      <c r="EE2455" s="154"/>
      <c r="EF2455" s="154"/>
      <c r="EG2455" s="154"/>
      <c r="EH2455" s="154"/>
      <c r="EI2455" s="154"/>
      <c r="EJ2455" s="154"/>
      <c r="EK2455" s="154"/>
      <c r="EL2455" s="154"/>
      <c r="EM2455" s="154"/>
      <c r="EN2455" s="154"/>
      <c r="EO2455" s="154"/>
      <c r="EP2455" s="154"/>
      <c r="EQ2455" s="154"/>
      <c r="ER2455" s="154"/>
      <c r="ES2455" s="154"/>
      <c r="ET2455" s="154"/>
      <c r="EU2455" s="154"/>
      <c r="EV2455" s="154"/>
    </row>
    <row r="2456" spans="32:152" ht="12.75">
      <c r="AF2456" s="154"/>
      <c r="AG2456" s="154"/>
      <c r="AH2456" s="154"/>
      <c r="AI2456" s="154"/>
      <c r="AJ2456" s="154"/>
      <c r="AK2456" s="154"/>
      <c r="AL2456" s="154"/>
      <c r="AM2456" s="154"/>
      <c r="AN2456" s="154"/>
      <c r="AO2456" s="154"/>
      <c r="AP2456" s="154"/>
      <c r="AQ2456" s="154"/>
      <c r="AR2456" s="154"/>
      <c r="AS2456" s="154"/>
      <c r="AT2456" s="154"/>
      <c r="AU2456" s="154"/>
      <c r="AV2456" s="154"/>
      <c r="AW2456" s="154"/>
      <c r="AX2456" s="154"/>
      <c r="AY2456" s="154"/>
      <c r="AZ2456" s="154"/>
      <c r="BA2456" s="154"/>
      <c r="BB2456" s="154"/>
      <c r="BC2456" s="154"/>
      <c r="BD2456" s="154"/>
      <c r="BE2456" s="154"/>
      <c r="BF2456" s="154"/>
      <c r="BG2456" s="154"/>
      <c r="BH2456" s="154"/>
      <c r="BI2456" s="154"/>
      <c r="BJ2456" s="154"/>
      <c r="BK2456" s="154"/>
      <c r="BL2456" s="154"/>
      <c r="BM2456" s="154"/>
      <c r="BN2456" s="154"/>
      <c r="BO2456" s="154"/>
      <c r="BP2456" s="154"/>
      <c r="BQ2456" s="154"/>
      <c r="BR2456" s="154"/>
      <c r="BS2456" s="154"/>
      <c r="BT2456" s="154"/>
      <c r="BU2456" s="154"/>
      <c r="BV2456" s="154"/>
      <c r="BW2456" s="154"/>
      <c r="BX2456" s="154"/>
      <c r="BY2456" s="154"/>
      <c r="BZ2456" s="154"/>
      <c r="CA2456" s="154"/>
      <c r="CB2456" s="154"/>
      <c r="CC2456" s="154"/>
      <c r="CD2456" s="154"/>
      <c r="CE2456" s="154"/>
      <c r="CF2456" s="154"/>
      <c r="CG2456" s="154"/>
      <c r="CH2456" s="154"/>
      <c r="CI2456" s="154"/>
      <c r="CJ2456" s="154"/>
      <c r="CK2456" s="154"/>
      <c r="CL2456" s="154"/>
      <c r="CM2456" s="154"/>
      <c r="CN2456" s="154"/>
      <c r="CO2456" s="154"/>
      <c r="CP2456" s="154"/>
      <c r="CQ2456" s="154"/>
      <c r="CR2456" s="154"/>
      <c r="CS2456" s="154"/>
      <c r="CT2456" s="154"/>
      <c r="CU2456" s="154"/>
      <c r="CV2456" s="154"/>
      <c r="CW2456" s="154"/>
      <c r="CX2456" s="154"/>
      <c r="CY2456" s="154"/>
      <c r="CZ2456" s="154"/>
      <c r="DA2456" s="154"/>
      <c r="DB2456" s="154"/>
      <c r="DC2456" s="154"/>
      <c r="DD2456" s="154"/>
      <c r="DE2456" s="154"/>
      <c r="DF2456" s="154"/>
      <c r="DG2456" s="154"/>
      <c r="DH2456" s="154"/>
      <c r="DI2456" s="154"/>
      <c r="DJ2456" s="154"/>
      <c r="DK2456" s="154"/>
      <c r="DL2456" s="154"/>
      <c r="DM2456" s="154"/>
      <c r="DN2456" s="154"/>
      <c r="DO2456" s="154"/>
      <c r="DP2456" s="154"/>
      <c r="DQ2456" s="154"/>
      <c r="DR2456" s="154"/>
      <c r="DS2456" s="154"/>
      <c r="DT2456" s="154"/>
      <c r="DU2456" s="154"/>
      <c r="DV2456" s="154"/>
      <c r="DW2456" s="154"/>
      <c r="DX2456" s="154"/>
      <c r="DY2456" s="154"/>
      <c r="DZ2456" s="154"/>
      <c r="EA2456" s="154"/>
      <c r="EB2456" s="154"/>
      <c r="EC2456" s="154"/>
      <c r="ED2456" s="154"/>
      <c r="EE2456" s="154"/>
      <c r="EF2456" s="154"/>
      <c r="EG2456" s="154"/>
      <c r="EH2456" s="154"/>
      <c r="EI2456" s="154"/>
      <c r="EJ2456" s="154"/>
      <c r="EK2456" s="154"/>
      <c r="EL2456" s="154"/>
      <c r="EM2456" s="154"/>
      <c r="EN2456" s="154"/>
      <c r="EO2456" s="154"/>
      <c r="EP2456" s="154"/>
      <c r="EQ2456" s="154"/>
      <c r="ER2456" s="154"/>
      <c r="ES2456" s="154"/>
      <c r="ET2456" s="154"/>
      <c r="EU2456" s="154"/>
      <c r="EV2456" s="154"/>
    </row>
    <row r="2457" spans="32:152" ht="12.75">
      <c r="AF2457" s="154"/>
      <c r="AG2457" s="154"/>
      <c r="AH2457" s="154"/>
      <c r="AI2457" s="154"/>
      <c r="AJ2457" s="154"/>
      <c r="AK2457" s="154"/>
      <c r="AL2457" s="154"/>
      <c r="AM2457" s="154"/>
      <c r="AN2457" s="154"/>
      <c r="AO2457" s="154"/>
      <c r="AP2457" s="154"/>
      <c r="AQ2457" s="154"/>
      <c r="AR2457" s="154"/>
      <c r="AS2457" s="154"/>
      <c r="AT2457" s="154"/>
      <c r="AU2457" s="154"/>
      <c r="AV2457" s="154"/>
      <c r="AW2457" s="154"/>
      <c r="AX2457" s="154"/>
      <c r="AY2457" s="154"/>
      <c r="AZ2457" s="154"/>
      <c r="BA2457" s="154"/>
      <c r="BB2457" s="154"/>
      <c r="BC2457" s="154"/>
      <c r="BD2457" s="154"/>
      <c r="BE2457" s="154"/>
      <c r="BF2457" s="154"/>
      <c r="BG2457" s="154"/>
      <c r="BH2457" s="154"/>
      <c r="BI2457" s="154"/>
      <c r="BJ2457" s="154"/>
      <c r="BK2457" s="154"/>
      <c r="BL2457" s="154"/>
      <c r="BM2457" s="154"/>
      <c r="BN2457" s="154"/>
      <c r="BO2457" s="154"/>
      <c r="BP2457" s="154"/>
      <c r="BQ2457" s="154"/>
      <c r="BR2457" s="154"/>
      <c r="BS2457" s="154"/>
      <c r="BT2457" s="154"/>
      <c r="BU2457" s="154"/>
      <c r="BV2457" s="154"/>
      <c r="BW2457" s="154"/>
      <c r="BX2457" s="154"/>
      <c r="BY2457" s="154"/>
      <c r="BZ2457" s="154"/>
      <c r="CA2457" s="154"/>
      <c r="CB2457" s="154"/>
      <c r="CC2457" s="154"/>
      <c r="CD2457" s="154"/>
      <c r="CE2457" s="154"/>
      <c r="CF2457" s="154"/>
      <c r="CG2457" s="154"/>
      <c r="CH2457" s="154"/>
      <c r="CI2457" s="154"/>
      <c r="CJ2457" s="154"/>
      <c r="CK2457" s="154"/>
      <c r="CL2457" s="154"/>
      <c r="CM2457" s="154"/>
      <c r="CN2457" s="154"/>
      <c r="CO2457" s="154"/>
      <c r="CP2457" s="154"/>
      <c r="CQ2457" s="154"/>
      <c r="CR2457" s="154"/>
      <c r="CS2457" s="154"/>
      <c r="CT2457" s="154"/>
      <c r="CU2457" s="154"/>
      <c r="CV2457" s="154"/>
      <c r="CW2457" s="154"/>
      <c r="CX2457" s="154"/>
      <c r="CY2457" s="154"/>
      <c r="CZ2457" s="154"/>
      <c r="DA2457" s="154"/>
      <c r="DB2457" s="154"/>
      <c r="DC2457" s="154"/>
      <c r="DD2457" s="154"/>
      <c r="DE2457" s="154"/>
      <c r="DF2457" s="154"/>
      <c r="DG2457" s="154"/>
      <c r="DH2457" s="154"/>
      <c r="DI2457" s="154"/>
      <c r="DJ2457" s="154"/>
      <c r="DK2457" s="154"/>
      <c r="DL2457" s="154"/>
      <c r="DM2457" s="154"/>
      <c r="DN2457" s="154"/>
      <c r="DO2457" s="154"/>
      <c r="DP2457" s="154"/>
      <c r="DQ2457" s="154"/>
      <c r="DR2457" s="154"/>
      <c r="DS2457" s="154"/>
      <c r="DT2457" s="154"/>
      <c r="DU2457" s="154"/>
      <c r="DV2457" s="154"/>
      <c r="DW2457" s="154"/>
      <c r="DX2457" s="154"/>
      <c r="DY2457" s="154"/>
      <c r="DZ2457" s="154"/>
      <c r="EA2457" s="154"/>
      <c r="EB2457" s="154"/>
      <c r="EC2457" s="154"/>
      <c r="ED2457" s="154"/>
      <c r="EE2457" s="154"/>
      <c r="EF2457" s="154"/>
      <c r="EG2457" s="154"/>
      <c r="EH2457" s="154"/>
      <c r="EI2457" s="154"/>
      <c r="EJ2457" s="154"/>
      <c r="EK2457" s="154"/>
      <c r="EL2457" s="154"/>
      <c r="EM2457" s="154"/>
      <c r="EN2457" s="154"/>
      <c r="EO2457" s="154"/>
      <c r="EP2457" s="154"/>
      <c r="EQ2457" s="154"/>
      <c r="ER2457" s="154"/>
      <c r="ES2457" s="154"/>
      <c r="ET2457" s="154"/>
      <c r="EU2457" s="154"/>
      <c r="EV2457" s="154"/>
    </row>
    <row r="2458" spans="32:152" ht="12.75">
      <c r="AF2458" s="154"/>
      <c r="AG2458" s="154"/>
      <c r="AH2458" s="154"/>
      <c r="AI2458" s="154"/>
      <c r="AJ2458" s="154"/>
      <c r="AK2458" s="154"/>
      <c r="AL2458" s="154"/>
      <c r="AM2458" s="154"/>
      <c r="AN2458" s="154"/>
      <c r="AO2458" s="154"/>
      <c r="AP2458" s="154"/>
      <c r="AQ2458" s="154"/>
      <c r="AR2458" s="154"/>
      <c r="AS2458" s="154"/>
      <c r="AT2458" s="154"/>
      <c r="AU2458" s="154"/>
      <c r="AV2458" s="154"/>
      <c r="AW2458" s="154"/>
      <c r="AX2458" s="154"/>
      <c r="AY2458" s="154"/>
      <c r="AZ2458" s="154"/>
      <c r="BA2458" s="154"/>
      <c r="BB2458" s="154"/>
      <c r="BC2458" s="154"/>
      <c r="BD2458" s="154"/>
      <c r="BE2458" s="154"/>
      <c r="BF2458" s="154"/>
      <c r="BG2458" s="154"/>
      <c r="BH2458" s="154"/>
      <c r="BI2458" s="154"/>
      <c r="BJ2458" s="154"/>
      <c r="BK2458" s="154"/>
      <c r="BL2458" s="154"/>
      <c r="BM2458" s="154"/>
      <c r="BN2458" s="154"/>
      <c r="BO2458" s="154"/>
      <c r="BP2458" s="154"/>
      <c r="BQ2458" s="154"/>
      <c r="BR2458" s="154"/>
      <c r="BS2458" s="154"/>
      <c r="BT2458" s="154"/>
      <c r="BU2458" s="154"/>
      <c r="BV2458" s="154"/>
      <c r="BW2458" s="154"/>
      <c r="BX2458" s="154"/>
      <c r="BY2458" s="154"/>
      <c r="BZ2458" s="154"/>
      <c r="CA2458" s="154"/>
      <c r="CB2458" s="154"/>
      <c r="CC2458" s="154"/>
      <c r="CD2458" s="154"/>
      <c r="CE2458" s="154"/>
      <c r="CF2458" s="154"/>
      <c r="CG2458" s="154"/>
      <c r="CH2458" s="154"/>
      <c r="CI2458" s="154"/>
      <c r="CJ2458" s="154"/>
      <c r="CK2458" s="154"/>
      <c r="CL2458" s="154"/>
      <c r="CM2458" s="154"/>
      <c r="CN2458" s="154"/>
      <c r="CO2458" s="154"/>
      <c r="CP2458" s="154"/>
      <c r="CQ2458" s="154"/>
      <c r="CR2458" s="154"/>
      <c r="CS2458" s="154"/>
      <c r="CT2458" s="154"/>
      <c r="CU2458" s="154"/>
      <c r="CV2458" s="154"/>
      <c r="CW2458" s="154"/>
      <c r="CX2458" s="154"/>
      <c r="CY2458" s="154"/>
      <c r="CZ2458" s="154"/>
      <c r="DA2458" s="154"/>
      <c r="DB2458" s="154"/>
      <c r="DC2458" s="154"/>
      <c r="DD2458" s="154"/>
      <c r="DE2458" s="154"/>
      <c r="DF2458" s="154"/>
      <c r="DG2458" s="154"/>
      <c r="DH2458" s="154"/>
      <c r="DI2458" s="154"/>
      <c r="DJ2458" s="154"/>
      <c r="DK2458" s="154"/>
      <c r="DL2458" s="154"/>
      <c r="DM2458" s="154"/>
      <c r="DN2458" s="154"/>
      <c r="DO2458" s="154"/>
      <c r="DP2458" s="154"/>
      <c r="DQ2458" s="154"/>
      <c r="DR2458" s="154"/>
      <c r="DS2458" s="154"/>
      <c r="DT2458" s="154"/>
      <c r="DU2458" s="154"/>
      <c r="DV2458" s="154"/>
      <c r="DW2458" s="154"/>
      <c r="DX2458" s="154"/>
      <c r="DY2458" s="154"/>
      <c r="DZ2458" s="154"/>
      <c r="EA2458" s="154"/>
      <c r="EB2458" s="154"/>
      <c r="EC2458" s="154"/>
      <c r="ED2458" s="154"/>
      <c r="EE2458" s="154"/>
      <c r="EF2458" s="154"/>
      <c r="EG2458" s="154"/>
      <c r="EH2458" s="154"/>
      <c r="EI2458" s="154"/>
      <c r="EJ2458" s="154"/>
      <c r="EK2458" s="154"/>
      <c r="EL2458" s="154"/>
      <c r="EM2458" s="154"/>
      <c r="EN2458" s="154"/>
      <c r="EO2458" s="154"/>
      <c r="EP2458" s="154"/>
      <c r="EQ2458" s="154"/>
      <c r="ER2458" s="154"/>
      <c r="ES2458" s="154"/>
      <c r="ET2458" s="154"/>
      <c r="EU2458" s="154"/>
      <c r="EV2458" s="154"/>
    </row>
    <row r="2459" spans="32:152" ht="12.75">
      <c r="AF2459" s="154"/>
      <c r="AG2459" s="154"/>
      <c r="AH2459" s="154"/>
      <c r="AI2459" s="154"/>
      <c r="AJ2459" s="154"/>
      <c r="AK2459" s="154"/>
      <c r="AL2459" s="154"/>
      <c r="AM2459" s="154"/>
      <c r="AN2459" s="154"/>
      <c r="AO2459" s="154"/>
      <c r="AP2459" s="154"/>
      <c r="AQ2459" s="154"/>
      <c r="AR2459" s="154"/>
      <c r="AS2459" s="154"/>
      <c r="AT2459" s="154"/>
      <c r="AU2459" s="154"/>
      <c r="AV2459" s="154"/>
      <c r="AW2459" s="154"/>
      <c r="AX2459" s="154"/>
      <c r="AY2459" s="154"/>
      <c r="AZ2459" s="154"/>
      <c r="BA2459" s="154"/>
      <c r="BB2459" s="154"/>
      <c r="BC2459" s="154"/>
      <c r="BD2459" s="154"/>
      <c r="BE2459" s="154"/>
      <c r="BF2459" s="154"/>
      <c r="BG2459" s="154"/>
      <c r="BH2459" s="154"/>
      <c r="BI2459" s="154"/>
      <c r="BJ2459" s="154"/>
      <c r="BK2459" s="154"/>
      <c r="BL2459" s="154"/>
      <c r="BM2459" s="154"/>
      <c r="BN2459" s="154"/>
      <c r="BO2459" s="154"/>
      <c r="BP2459" s="154"/>
      <c r="BQ2459" s="154"/>
      <c r="BR2459" s="154"/>
      <c r="BS2459" s="154"/>
      <c r="BT2459" s="154"/>
      <c r="BU2459" s="154"/>
      <c r="BV2459" s="154"/>
      <c r="BW2459" s="154"/>
      <c r="BX2459" s="154"/>
      <c r="BY2459" s="154"/>
      <c r="BZ2459" s="154"/>
      <c r="CA2459" s="154"/>
      <c r="CB2459" s="154"/>
      <c r="CC2459" s="154"/>
      <c r="CD2459" s="154"/>
      <c r="CE2459" s="154"/>
      <c r="CF2459" s="154"/>
      <c r="CG2459" s="154"/>
      <c r="CH2459" s="154"/>
      <c r="CI2459" s="154"/>
      <c r="CJ2459" s="154"/>
      <c r="CK2459" s="154"/>
      <c r="CL2459" s="154"/>
      <c r="CM2459" s="154"/>
      <c r="CN2459" s="154"/>
      <c r="CO2459" s="154"/>
      <c r="CP2459" s="154"/>
      <c r="CQ2459" s="154"/>
      <c r="CR2459" s="154"/>
      <c r="CS2459" s="154"/>
      <c r="CT2459" s="154"/>
      <c r="CU2459" s="154"/>
      <c r="CV2459" s="154"/>
      <c r="CW2459" s="154"/>
      <c r="CX2459" s="154"/>
      <c r="CY2459" s="154"/>
      <c r="CZ2459" s="154"/>
      <c r="DA2459" s="154"/>
      <c r="DB2459" s="154"/>
      <c r="DC2459" s="154"/>
      <c r="DD2459" s="154"/>
      <c r="DE2459" s="154"/>
      <c r="DF2459" s="154"/>
      <c r="DG2459" s="154"/>
      <c r="DH2459" s="154"/>
      <c r="DI2459" s="154"/>
      <c r="DJ2459" s="154"/>
      <c r="DK2459" s="154"/>
      <c r="DL2459" s="154"/>
      <c r="DM2459" s="154"/>
      <c r="DN2459" s="154"/>
      <c r="DO2459" s="154"/>
      <c r="DP2459" s="154"/>
      <c r="DQ2459" s="154"/>
      <c r="DR2459" s="154"/>
      <c r="DS2459" s="154"/>
      <c r="DT2459" s="154"/>
      <c r="DU2459" s="154"/>
      <c r="DV2459" s="154"/>
      <c r="DW2459" s="154"/>
      <c r="DX2459" s="154"/>
      <c r="DY2459" s="154"/>
      <c r="DZ2459" s="154"/>
      <c r="EA2459" s="154"/>
      <c r="EB2459" s="154"/>
      <c r="EC2459" s="154"/>
      <c r="ED2459" s="154"/>
      <c r="EE2459" s="154"/>
      <c r="EF2459" s="154"/>
      <c r="EG2459" s="154"/>
      <c r="EH2459" s="154"/>
      <c r="EI2459" s="154"/>
      <c r="EJ2459" s="154"/>
      <c r="EK2459" s="154"/>
      <c r="EL2459" s="154"/>
      <c r="EM2459" s="154"/>
      <c r="EN2459" s="154"/>
      <c r="EO2459" s="154"/>
      <c r="EP2459" s="154"/>
      <c r="EQ2459" s="154"/>
      <c r="ER2459" s="154"/>
      <c r="ES2459" s="154"/>
      <c r="ET2459" s="154"/>
      <c r="EU2459" s="154"/>
      <c r="EV2459" s="154"/>
    </row>
    <row r="2460" spans="32:152" ht="12.75">
      <c r="AF2460" s="154"/>
      <c r="AG2460" s="154"/>
      <c r="AH2460" s="154"/>
      <c r="AI2460" s="154"/>
      <c r="AJ2460" s="154"/>
      <c r="AK2460" s="154"/>
      <c r="AL2460" s="154"/>
      <c r="AM2460" s="154"/>
      <c r="AN2460" s="154"/>
      <c r="AO2460" s="154"/>
      <c r="AP2460" s="154"/>
      <c r="AQ2460" s="154"/>
      <c r="AR2460" s="154"/>
      <c r="AS2460" s="154"/>
      <c r="AT2460" s="154"/>
      <c r="AU2460" s="154"/>
      <c r="AV2460" s="154"/>
      <c r="AW2460" s="154"/>
      <c r="AX2460" s="154"/>
      <c r="AY2460" s="154"/>
      <c r="AZ2460" s="154"/>
      <c r="BA2460" s="154"/>
      <c r="BB2460" s="154"/>
      <c r="BC2460" s="154"/>
      <c r="BD2460" s="154"/>
      <c r="BE2460" s="154"/>
      <c r="BF2460" s="154"/>
      <c r="BG2460" s="154"/>
      <c r="BH2460" s="154"/>
      <c r="BI2460" s="154"/>
      <c r="BJ2460" s="154"/>
      <c r="BK2460" s="154"/>
      <c r="BL2460" s="154"/>
      <c r="BM2460" s="154"/>
      <c r="BN2460" s="154"/>
      <c r="BO2460" s="154"/>
      <c r="BP2460" s="154"/>
      <c r="BQ2460" s="154"/>
      <c r="BR2460" s="154"/>
      <c r="BS2460" s="154"/>
      <c r="BT2460" s="154"/>
      <c r="BU2460" s="154"/>
      <c r="BV2460" s="154"/>
      <c r="BW2460" s="154"/>
      <c r="BX2460" s="154"/>
      <c r="BY2460" s="154"/>
      <c r="BZ2460" s="154"/>
      <c r="CA2460" s="154"/>
      <c r="CB2460" s="154"/>
      <c r="CC2460" s="154"/>
      <c r="CD2460" s="154"/>
      <c r="CE2460" s="154"/>
      <c r="CF2460" s="154"/>
      <c r="CG2460" s="154"/>
      <c r="CH2460" s="154"/>
      <c r="CI2460" s="154"/>
      <c r="CJ2460" s="154"/>
      <c r="CK2460" s="154"/>
      <c r="CL2460" s="154"/>
      <c r="CM2460" s="154"/>
      <c r="CN2460" s="154"/>
      <c r="CO2460" s="154"/>
      <c r="CP2460" s="154"/>
      <c r="CQ2460" s="154"/>
      <c r="CR2460" s="154"/>
      <c r="CS2460" s="154"/>
      <c r="CT2460" s="154"/>
      <c r="CU2460" s="154"/>
      <c r="CV2460" s="154"/>
      <c r="CW2460" s="154"/>
      <c r="CX2460" s="154"/>
      <c r="CY2460" s="154"/>
      <c r="CZ2460" s="154"/>
      <c r="DA2460" s="154"/>
      <c r="DB2460" s="154"/>
      <c r="DC2460" s="154"/>
      <c r="DD2460" s="154"/>
      <c r="DE2460" s="154"/>
      <c r="DF2460" s="154"/>
      <c r="DG2460" s="154"/>
      <c r="DH2460" s="154"/>
      <c r="DI2460" s="154"/>
      <c r="DJ2460" s="154"/>
      <c r="DK2460" s="154"/>
      <c r="DL2460" s="154"/>
      <c r="DM2460" s="154"/>
      <c r="DN2460" s="154"/>
      <c r="DO2460" s="154"/>
      <c r="DP2460" s="154"/>
      <c r="DQ2460" s="154"/>
      <c r="DR2460" s="154"/>
      <c r="DS2460" s="154"/>
      <c r="DT2460" s="154"/>
      <c r="DU2460" s="154"/>
      <c r="DV2460" s="154"/>
      <c r="DW2460" s="154"/>
      <c r="DX2460" s="154"/>
      <c r="DY2460" s="154"/>
      <c r="DZ2460" s="154"/>
      <c r="EA2460" s="154"/>
      <c r="EB2460" s="154"/>
      <c r="EC2460" s="154"/>
      <c r="ED2460" s="154"/>
      <c r="EE2460" s="154"/>
      <c r="EF2460" s="154"/>
      <c r="EG2460" s="154"/>
      <c r="EH2460" s="154"/>
      <c r="EI2460" s="154"/>
      <c r="EJ2460" s="154"/>
      <c r="EK2460" s="154"/>
      <c r="EL2460" s="154"/>
      <c r="EM2460" s="154"/>
      <c r="EN2460" s="154"/>
      <c r="EO2460" s="154"/>
      <c r="EP2460" s="154"/>
      <c r="EQ2460" s="154"/>
      <c r="ER2460" s="154"/>
      <c r="ES2460" s="154"/>
      <c r="ET2460" s="154"/>
      <c r="EU2460" s="154"/>
      <c r="EV2460" s="154"/>
    </row>
    <row r="2461" spans="32:152" ht="12.75">
      <c r="AF2461" s="154"/>
      <c r="AG2461" s="154"/>
      <c r="AH2461" s="154"/>
      <c r="AI2461" s="154"/>
      <c r="AJ2461" s="154"/>
      <c r="AK2461" s="154"/>
      <c r="AL2461" s="154"/>
      <c r="AM2461" s="154"/>
      <c r="AN2461" s="154"/>
      <c r="AO2461" s="154"/>
      <c r="AP2461" s="154"/>
      <c r="AQ2461" s="154"/>
      <c r="AR2461" s="154"/>
      <c r="AS2461" s="154"/>
      <c r="AT2461" s="154"/>
      <c r="AU2461" s="154"/>
      <c r="AV2461" s="154"/>
      <c r="AW2461" s="154"/>
      <c r="AX2461" s="154"/>
      <c r="AY2461" s="154"/>
      <c r="AZ2461" s="154"/>
      <c r="BA2461" s="154"/>
      <c r="BB2461" s="154"/>
      <c r="BC2461" s="154"/>
      <c r="BD2461" s="154"/>
      <c r="BE2461" s="154"/>
      <c r="BF2461" s="154"/>
      <c r="BG2461" s="154"/>
      <c r="BH2461" s="154"/>
      <c r="BI2461" s="154"/>
      <c r="BJ2461" s="154"/>
      <c r="BK2461" s="154"/>
      <c r="BL2461" s="154"/>
      <c r="BM2461" s="154"/>
      <c r="BN2461" s="154"/>
      <c r="BO2461" s="154"/>
      <c r="BP2461" s="154"/>
      <c r="BQ2461" s="154"/>
      <c r="BR2461" s="154"/>
      <c r="BS2461" s="154"/>
      <c r="BT2461" s="154"/>
      <c r="BU2461" s="154"/>
      <c r="BV2461" s="154"/>
      <c r="BW2461" s="154"/>
      <c r="BX2461" s="154"/>
      <c r="BY2461" s="154"/>
      <c r="BZ2461" s="154"/>
      <c r="CA2461" s="154"/>
      <c r="CB2461" s="154"/>
      <c r="CC2461" s="154"/>
      <c r="CD2461" s="154"/>
      <c r="CE2461" s="154"/>
      <c r="CF2461" s="154"/>
      <c r="CG2461" s="154"/>
      <c r="CH2461" s="154"/>
      <c r="CI2461" s="154"/>
      <c r="CJ2461" s="154"/>
      <c r="CK2461" s="154"/>
      <c r="CL2461" s="154"/>
      <c r="CM2461" s="154"/>
      <c r="CN2461" s="154"/>
      <c r="CO2461" s="154"/>
      <c r="CP2461" s="154"/>
      <c r="CQ2461" s="154"/>
      <c r="CR2461" s="154"/>
      <c r="CS2461" s="154"/>
      <c r="CT2461" s="154"/>
      <c r="CU2461" s="154"/>
      <c r="CV2461" s="154"/>
      <c r="CW2461" s="154"/>
      <c r="CX2461" s="154"/>
      <c r="CY2461" s="154"/>
      <c r="CZ2461" s="154"/>
      <c r="DA2461" s="154"/>
      <c r="DB2461" s="154"/>
      <c r="DC2461" s="154"/>
      <c r="DD2461" s="154"/>
      <c r="DE2461" s="154"/>
      <c r="DF2461" s="154"/>
      <c r="DG2461" s="154"/>
      <c r="DH2461" s="154"/>
      <c r="DI2461" s="154"/>
      <c r="DJ2461" s="154"/>
      <c r="DK2461" s="154"/>
      <c r="DL2461" s="154"/>
      <c r="DM2461" s="154"/>
      <c r="DN2461" s="154"/>
      <c r="DO2461" s="154"/>
      <c r="DP2461" s="154"/>
      <c r="DQ2461" s="154"/>
      <c r="DR2461" s="154"/>
      <c r="DS2461" s="154"/>
      <c r="DT2461" s="154"/>
      <c r="DU2461" s="154"/>
      <c r="DV2461" s="154"/>
      <c r="DW2461" s="154"/>
      <c r="DX2461" s="154"/>
      <c r="DY2461" s="154"/>
      <c r="DZ2461" s="154"/>
      <c r="EA2461" s="154"/>
      <c r="EB2461" s="154"/>
      <c r="EC2461" s="154"/>
      <c r="ED2461" s="154"/>
      <c r="EE2461" s="154"/>
      <c r="EF2461" s="154"/>
      <c r="EG2461" s="154"/>
      <c r="EH2461" s="154"/>
      <c r="EI2461" s="154"/>
      <c r="EJ2461" s="154"/>
      <c r="EK2461" s="154"/>
      <c r="EL2461" s="154"/>
      <c r="EM2461" s="154"/>
      <c r="EN2461" s="154"/>
      <c r="EO2461" s="154"/>
      <c r="EP2461" s="154"/>
      <c r="EQ2461" s="154"/>
      <c r="ER2461" s="154"/>
      <c r="ES2461" s="154"/>
      <c r="ET2461" s="154"/>
      <c r="EU2461" s="154"/>
      <c r="EV2461" s="154"/>
    </row>
    <row r="2462" spans="32:152" ht="12.75">
      <c r="AF2462" s="154"/>
      <c r="AG2462" s="154"/>
      <c r="AH2462" s="154"/>
      <c r="AI2462" s="154"/>
      <c r="AJ2462" s="154"/>
      <c r="AK2462" s="154"/>
      <c r="AL2462" s="154"/>
      <c r="AM2462" s="154"/>
      <c r="AN2462" s="154"/>
      <c r="AO2462" s="154"/>
      <c r="AP2462" s="154"/>
      <c r="AQ2462" s="154"/>
      <c r="AR2462" s="154"/>
      <c r="AS2462" s="154"/>
      <c r="AT2462" s="154"/>
      <c r="AU2462" s="154"/>
      <c r="AV2462" s="154"/>
      <c r="AW2462" s="154"/>
      <c r="AX2462" s="154"/>
      <c r="AY2462" s="154"/>
      <c r="AZ2462" s="154"/>
      <c r="BA2462" s="154"/>
      <c r="BB2462" s="154"/>
      <c r="BC2462" s="154"/>
      <c r="BD2462" s="154"/>
      <c r="BE2462" s="154"/>
      <c r="BF2462" s="154"/>
      <c r="BG2462" s="154"/>
      <c r="BH2462" s="154"/>
      <c r="BI2462" s="154"/>
      <c r="BJ2462" s="154"/>
      <c r="BK2462" s="154"/>
      <c r="BL2462" s="154"/>
      <c r="BM2462" s="154"/>
      <c r="BN2462" s="154"/>
      <c r="BO2462" s="154"/>
      <c r="BP2462" s="154"/>
      <c r="BQ2462" s="154"/>
      <c r="BR2462" s="154"/>
      <c r="BS2462" s="154"/>
      <c r="BT2462" s="154"/>
      <c r="BU2462" s="154"/>
      <c r="BV2462" s="154"/>
      <c r="BW2462" s="154"/>
      <c r="BX2462" s="154"/>
      <c r="BY2462" s="154"/>
      <c r="BZ2462" s="154"/>
      <c r="CA2462" s="154"/>
      <c r="CB2462" s="154"/>
      <c r="CC2462" s="154"/>
      <c r="CD2462" s="154"/>
      <c r="CE2462" s="154"/>
      <c r="CF2462" s="154"/>
      <c r="CG2462" s="154"/>
      <c r="CH2462" s="154"/>
      <c r="CI2462" s="154"/>
      <c r="CJ2462" s="154"/>
      <c r="CK2462" s="154"/>
      <c r="CL2462" s="154"/>
      <c r="CM2462" s="154"/>
      <c r="CN2462" s="154"/>
      <c r="CO2462" s="154"/>
      <c r="CP2462" s="154"/>
      <c r="CQ2462" s="154"/>
      <c r="CR2462" s="154"/>
      <c r="CS2462" s="154"/>
      <c r="CT2462" s="154"/>
      <c r="CU2462" s="154"/>
      <c r="CV2462" s="154"/>
      <c r="CW2462" s="154"/>
      <c r="CX2462" s="154"/>
      <c r="CY2462" s="154"/>
      <c r="CZ2462" s="154"/>
      <c r="DA2462" s="154"/>
      <c r="DB2462" s="154"/>
      <c r="DC2462" s="154"/>
      <c r="DD2462" s="154"/>
      <c r="DE2462" s="154"/>
      <c r="DF2462" s="154"/>
      <c r="DG2462" s="154"/>
      <c r="DH2462" s="154"/>
      <c r="DI2462" s="154"/>
      <c r="DJ2462" s="154"/>
      <c r="DK2462" s="154"/>
      <c r="DL2462" s="154"/>
      <c r="DM2462" s="154"/>
      <c r="DN2462" s="154"/>
      <c r="DO2462" s="154"/>
      <c r="DP2462" s="154"/>
      <c r="DQ2462" s="154"/>
      <c r="DR2462" s="154"/>
      <c r="DS2462" s="154"/>
      <c r="DT2462" s="154"/>
      <c r="DU2462" s="154"/>
      <c r="DV2462" s="154"/>
      <c r="DW2462" s="154"/>
      <c r="DX2462" s="154"/>
      <c r="DY2462" s="154"/>
      <c r="DZ2462" s="154"/>
      <c r="EA2462" s="154"/>
      <c r="EB2462" s="154"/>
      <c r="EC2462" s="154"/>
      <c r="ED2462" s="154"/>
      <c r="EE2462" s="154"/>
      <c r="EF2462" s="154"/>
      <c r="EG2462" s="154"/>
      <c r="EH2462" s="154"/>
      <c r="EI2462" s="154"/>
      <c r="EJ2462" s="154"/>
      <c r="EK2462" s="154"/>
      <c r="EL2462" s="154"/>
      <c r="EM2462" s="154"/>
      <c r="EN2462" s="154"/>
      <c r="EO2462" s="154"/>
      <c r="EP2462" s="154"/>
      <c r="EQ2462" s="154"/>
      <c r="ER2462" s="154"/>
      <c r="ES2462" s="154"/>
      <c r="ET2462" s="154"/>
      <c r="EU2462" s="154"/>
      <c r="EV2462" s="154"/>
    </row>
    <row r="2463" spans="32:152" ht="12.75">
      <c r="AF2463" s="154"/>
      <c r="AG2463" s="154"/>
      <c r="AH2463" s="154"/>
      <c r="AI2463" s="154"/>
      <c r="AJ2463" s="154"/>
      <c r="AK2463" s="154"/>
      <c r="AL2463" s="154"/>
      <c r="AM2463" s="154"/>
      <c r="AN2463" s="154"/>
      <c r="AO2463" s="154"/>
      <c r="AP2463" s="154"/>
      <c r="AQ2463" s="154"/>
      <c r="AR2463" s="154"/>
      <c r="AS2463" s="154"/>
      <c r="AT2463" s="154"/>
      <c r="AU2463" s="154"/>
      <c r="AV2463" s="154"/>
      <c r="AW2463" s="154"/>
      <c r="AX2463" s="154"/>
      <c r="AY2463" s="154"/>
      <c r="AZ2463" s="154"/>
      <c r="BA2463" s="154"/>
      <c r="BB2463" s="154"/>
      <c r="BC2463" s="154"/>
      <c r="BD2463" s="154"/>
      <c r="BE2463" s="154"/>
      <c r="BF2463" s="154"/>
      <c r="BG2463" s="154"/>
      <c r="BH2463" s="154"/>
      <c r="BI2463" s="154"/>
      <c r="BJ2463" s="154"/>
      <c r="BK2463" s="154"/>
      <c r="BL2463" s="154"/>
      <c r="BM2463" s="154"/>
      <c r="BN2463" s="154"/>
      <c r="BO2463" s="154"/>
      <c r="BP2463" s="154"/>
      <c r="BQ2463" s="154"/>
      <c r="BR2463" s="154"/>
      <c r="BS2463" s="154"/>
      <c r="BT2463" s="154"/>
      <c r="BU2463" s="154"/>
      <c r="BV2463" s="154"/>
      <c r="BW2463" s="154"/>
      <c r="BX2463" s="154"/>
      <c r="BY2463" s="154"/>
      <c r="BZ2463" s="154"/>
      <c r="CA2463" s="154"/>
      <c r="CB2463" s="154"/>
      <c r="CC2463" s="154"/>
      <c r="CD2463" s="154"/>
      <c r="CE2463" s="154"/>
      <c r="CF2463" s="154"/>
      <c r="CG2463" s="154"/>
      <c r="CH2463" s="154"/>
      <c r="CI2463" s="154"/>
      <c r="CJ2463" s="154"/>
      <c r="CK2463" s="154"/>
      <c r="CL2463" s="154"/>
      <c r="CM2463" s="154"/>
      <c r="CN2463" s="154"/>
      <c r="CO2463" s="154"/>
      <c r="CP2463" s="154"/>
      <c r="CQ2463" s="154"/>
      <c r="CR2463" s="154"/>
      <c r="CS2463" s="154"/>
      <c r="CT2463" s="154"/>
      <c r="CU2463" s="154"/>
      <c r="CV2463" s="154"/>
      <c r="CW2463" s="154"/>
      <c r="CX2463" s="154"/>
      <c r="CY2463" s="154"/>
      <c r="CZ2463" s="154"/>
      <c r="DA2463" s="154"/>
      <c r="DB2463" s="154"/>
      <c r="DC2463" s="154"/>
      <c r="DD2463" s="154"/>
      <c r="DE2463" s="154"/>
      <c r="DF2463" s="154"/>
      <c r="DG2463" s="154"/>
      <c r="DH2463" s="154"/>
      <c r="DI2463" s="154"/>
      <c r="DJ2463" s="154"/>
      <c r="DK2463" s="154"/>
      <c r="DL2463" s="154"/>
      <c r="DM2463" s="154"/>
      <c r="DN2463" s="154"/>
      <c r="DO2463" s="154"/>
      <c r="DP2463" s="154"/>
      <c r="DQ2463" s="154"/>
      <c r="DR2463" s="154"/>
      <c r="DS2463" s="154"/>
      <c r="DT2463" s="154"/>
      <c r="DU2463" s="154"/>
      <c r="DV2463" s="154"/>
      <c r="DW2463" s="154"/>
      <c r="DX2463" s="154"/>
      <c r="DY2463" s="154"/>
      <c r="DZ2463" s="154"/>
      <c r="EA2463" s="154"/>
      <c r="EB2463" s="154"/>
      <c r="EC2463" s="154"/>
      <c r="ED2463" s="154"/>
      <c r="EE2463" s="154"/>
      <c r="EF2463" s="154"/>
      <c r="EG2463" s="154"/>
      <c r="EH2463" s="154"/>
      <c r="EI2463" s="154"/>
      <c r="EJ2463" s="154"/>
      <c r="EK2463" s="154"/>
      <c r="EL2463" s="154"/>
      <c r="EM2463" s="154"/>
      <c r="EN2463" s="154"/>
      <c r="EO2463" s="154"/>
      <c r="EP2463" s="154"/>
      <c r="EQ2463" s="154"/>
      <c r="ER2463" s="154"/>
      <c r="ES2463" s="154"/>
      <c r="ET2463" s="154"/>
      <c r="EU2463" s="154"/>
      <c r="EV2463" s="154"/>
    </row>
    <row r="2464" spans="32:152" ht="12.75">
      <c r="AF2464" s="154"/>
      <c r="AG2464" s="154"/>
      <c r="AH2464" s="154"/>
      <c r="AI2464" s="154"/>
      <c r="AJ2464" s="154"/>
      <c r="AK2464" s="154"/>
      <c r="AL2464" s="154"/>
      <c r="AM2464" s="154"/>
      <c r="AN2464" s="154"/>
      <c r="AO2464" s="154"/>
      <c r="AP2464" s="154"/>
      <c r="AQ2464" s="154"/>
      <c r="AR2464" s="154"/>
      <c r="AS2464" s="154"/>
      <c r="AT2464" s="154"/>
      <c r="AU2464" s="154"/>
      <c r="AV2464" s="154"/>
      <c r="AW2464" s="154"/>
      <c r="AX2464" s="154"/>
      <c r="AY2464" s="154"/>
      <c r="AZ2464" s="154"/>
      <c r="BA2464" s="154"/>
      <c r="BB2464" s="154"/>
      <c r="BC2464" s="154"/>
      <c r="BD2464" s="154"/>
      <c r="BE2464" s="154"/>
      <c r="BF2464" s="154"/>
      <c r="BG2464" s="154"/>
      <c r="BH2464" s="154"/>
      <c r="BI2464" s="154"/>
      <c r="BJ2464" s="154"/>
      <c r="BK2464" s="154"/>
      <c r="BL2464" s="154"/>
      <c r="BM2464" s="154"/>
      <c r="BN2464" s="154"/>
      <c r="BO2464" s="154"/>
      <c r="BP2464" s="154"/>
      <c r="BQ2464" s="154"/>
      <c r="BR2464" s="154"/>
      <c r="BS2464" s="154"/>
      <c r="BT2464" s="154"/>
      <c r="BU2464" s="154"/>
      <c r="BV2464" s="154"/>
      <c r="BW2464" s="154"/>
      <c r="BX2464" s="154"/>
      <c r="BY2464" s="154"/>
      <c r="BZ2464" s="154"/>
      <c r="CA2464" s="154"/>
      <c r="CB2464" s="154"/>
      <c r="CC2464" s="154"/>
      <c r="CD2464" s="154"/>
      <c r="CE2464" s="154"/>
      <c r="CF2464" s="154"/>
      <c r="CG2464" s="154"/>
      <c r="CH2464" s="154"/>
      <c r="CI2464" s="154"/>
      <c r="CJ2464" s="154"/>
      <c r="CK2464" s="154"/>
      <c r="CL2464" s="154"/>
      <c r="CM2464" s="154"/>
      <c r="CN2464" s="154"/>
      <c r="CO2464" s="154"/>
      <c r="CP2464" s="154"/>
      <c r="CQ2464" s="154"/>
      <c r="CR2464" s="154"/>
      <c r="CS2464" s="154"/>
      <c r="CT2464" s="154"/>
      <c r="CU2464" s="154"/>
      <c r="CV2464" s="154"/>
      <c r="CW2464" s="154"/>
      <c r="CX2464" s="154"/>
      <c r="CY2464" s="154"/>
      <c r="CZ2464" s="154"/>
      <c r="DA2464" s="154"/>
      <c r="DB2464" s="154"/>
      <c r="DC2464" s="154"/>
      <c r="DD2464" s="154"/>
      <c r="DE2464" s="154"/>
      <c r="DF2464" s="154"/>
      <c r="DG2464" s="154"/>
      <c r="DH2464" s="154"/>
      <c r="DI2464" s="154"/>
      <c r="DJ2464" s="154"/>
      <c r="DK2464" s="154"/>
      <c r="DL2464" s="154"/>
      <c r="DM2464" s="154"/>
      <c r="DN2464" s="154"/>
      <c r="DO2464" s="154"/>
      <c r="DP2464" s="154"/>
      <c r="DQ2464" s="154"/>
      <c r="DR2464" s="154"/>
      <c r="DS2464" s="154"/>
      <c r="DT2464" s="154"/>
      <c r="DU2464" s="154"/>
      <c r="DV2464" s="154"/>
      <c r="DW2464" s="154"/>
      <c r="DX2464" s="154"/>
      <c r="DY2464" s="154"/>
      <c r="DZ2464" s="154"/>
      <c r="EA2464" s="154"/>
      <c r="EB2464" s="154"/>
      <c r="EC2464" s="154"/>
      <c r="ED2464" s="154"/>
      <c r="EE2464" s="154"/>
      <c r="EF2464" s="154"/>
      <c r="EG2464" s="154"/>
      <c r="EH2464" s="154"/>
      <c r="EI2464" s="154"/>
      <c r="EJ2464" s="154"/>
      <c r="EK2464" s="154"/>
      <c r="EL2464" s="154"/>
      <c r="EM2464" s="154"/>
      <c r="EN2464" s="154"/>
      <c r="EO2464" s="154"/>
      <c r="EP2464" s="154"/>
      <c r="EQ2464" s="154"/>
      <c r="ER2464" s="154"/>
      <c r="ES2464" s="154"/>
      <c r="ET2464" s="154"/>
      <c r="EU2464" s="154"/>
      <c r="EV2464" s="154"/>
    </row>
    <row r="2465" spans="32:152" ht="12.75">
      <c r="AF2465" s="154"/>
      <c r="AG2465" s="154"/>
      <c r="AH2465" s="154"/>
      <c r="AI2465" s="154"/>
      <c r="AJ2465" s="154"/>
      <c r="AK2465" s="154"/>
      <c r="AL2465" s="154"/>
      <c r="AM2465" s="154"/>
      <c r="AN2465" s="154"/>
      <c r="AO2465" s="154"/>
      <c r="AP2465" s="154"/>
      <c r="AQ2465" s="154"/>
      <c r="AR2465" s="154"/>
      <c r="AS2465" s="154"/>
      <c r="AT2465" s="154"/>
      <c r="AU2465" s="154"/>
      <c r="AV2465" s="154"/>
      <c r="AW2465" s="154"/>
      <c r="AX2465" s="154"/>
      <c r="AY2465" s="154"/>
      <c r="AZ2465" s="154"/>
      <c r="BA2465" s="154"/>
      <c r="BB2465" s="154"/>
      <c r="BC2465" s="154"/>
      <c r="BD2465" s="154"/>
      <c r="BE2465" s="154"/>
      <c r="BF2465" s="154"/>
      <c r="BG2465" s="154"/>
      <c r="BH2465" s="154"/>
      <c r="BI2465" s="154"/>
      <c r="BJ2465" s="154"/>
      <c r="BK2465" s="154"/>
      <c r="BL2465" s="154"/>
      <c r="BM2465" s="154"/>
      <c r="BN2465" s="154"/>
      <c r="BO2465" s="154"/>
      <c r="BP2465" s="154"/>
      <c r="BQ2465" s="154"/>
      <c r="BR2465" s="154"/>
      <c r="BS2465" s="154"/>
      <c r="BT2465" s="154"/>
      <c r="BU2465" s="154"/>
      <c r="BV2465" s="154"/>
      <c r="BW2465" s="154"/>
      <c r="BX2465" s="154"/>
      <c r="BY2465" s="154"/>
      <c r="BZ2465" s="154"/>
      <c r="CA2465" s="154"/>
      <c r="CB2465" s="154"/>
      <c r="CC2465" s="154"/>
      <c r="CD2465" s="154"/>
      <c r="CE2465" s="154"/>
      <c r="CF2465" s="154"/>
      <c r="CG2465" s="154"/>
      <c r="CH2465" s="154"/>
      <c r="CI2465" s="154"/>
      <c r="CJ2465" s="154"/>
      <c r="CK2465" s="154"/>
      <c r="CL2465" s="154"/>
      <c r="CM2465" s="154"/>
      <c r="CN2465" s="154"/>
      <c r="CO2465" s="154"/>
      <c r="CP2465" s="154"/>
      <c r="CQ2465" s="154"/>
      <c r="CR2465" s="154"/>
      <c r="CS2465" s="154"/>
      <c r="CT2465" s="154"/>
      <c r="CU2465" s="154"/>
      <c r="CV2465" s="154"/>
      <c r="CW2465" s="154"/>
      <c r="CX2465" s="154"/>
      <c r="CY2465" s="154"/>
      <c r="CZ2465" s="154"/>
      <c r="DA2465" s="154"/>
      <c r="DB2465" s="154"/>
      <c r="DC2465" s="154"/>
      <c r="DD2465" s="154"/>
      <c r="DE2465" s="154"/>
      <c r="DF2465" s="154"/>
      <c r="DG2465" s="154"/>
      <c r="DH2465" s="154"/>
      <c r="DI2465" s="154"/>
      <c r="DJ2465" s="154"/>
      <c r="DK2465" s="154"/>
      <c r="DL2465" s="154"/>
      <c r="DM2465" s="154"/>
      <c r="DN2465" s="154"/>
      <c r="DO2465" s="154"/>
      <c r="DP2465" s="154"/>
      <c r="DQ2465" s="154"/>
      <c r="DR2465" s="154"/>
      <c r="DS2465" s="154"/>
      <c r="DT2465" s="154"/>
      <c r="DU2465" s="154"/>
      <c r="DV2465" s="154"/>
      <c r="DW2465" s="154"/>
      <c r="DX2465" s="154"/>
      <c r="DY2465" s="154"/>
      <c r="DZ2465" s="154"/>
      <c r="EA2465" s="154"/>
      <c r="EB2465" s="154"/>
      <c r="EC2465" s="154"/>
      <c r="ED2465" s="154"/>
      <c r="EE2465" s="154"/>
      <c r="EF2465" s="154"/>
      <c r="EG2465" s="154"/>
      <c r="EH2465" s="154"/>
      <c r="EI2465" s="154"/>
      <c r="EJ2465" s="154"/>
      <c r="EK2465" s="154"/>
      <c r="EL2465" s="154"/>
      <c r="EM2465" s="154"/>
      <c r="EN2465" s="154"/>
      <c r="EO2465" s="154"/>
      <c r="EP2465" s="154"/>
      <c r="EQ2465" s="154"/>
      <c r="ER2465" s="154"/>
      <c r="ES2465" s="154"/>
      <c r="ET2465" s="154"/>
      <c r="EU2465" s="154"/>
      <c r="EV2465" s="154"/>
    </row>
    <row r="2466" spans="32:152" ht="12.75">
      <c r="AF2466" s="154"/>
      <c r="AG2466" s="154"/>
      <c r="AH2466" s="154"/>
      <c r="AI2466" s="154"/>
      <c r="AJ2466" s="154"/>
      <c r="AK2466" s="154"/>
      <c r="AL2466" s="154"/>
      <c r="AM2466" s="154"/>
      <c r="AN2466" s="154"/>
      <c r="AO2466" s="154"/>
      <c r="AP2466" s="154"/>
      <c r="AQ2466" s="154"/>
      <c r="AR2466" s="154"/>
      <c r="AS2466" s="154"/>
      <c r="AT2466" s="154"/>
      <c r="AU2466" s="154"/>
      <c r="AV2466" s="154"/>
      <c r="AW2466" s="154"/>
      <c r="AX2466" s="154"/>
      <c r="AY2466" s="154"/>
      <c r="AZ2466" s="154"/>
      <c r="BA2466" s="154"/>
      <c r="BB2466" s="154"/>
      <c r="BC2466" s="154"/>
      <c r="BD2466" s="154"/>
      <c r="BE2466" s="154"/>
      <c r="BF2466" s="154"/>
      <c r="BG2466" s="154"/>
      <c r="BH2466" s="154"/>
      <c r="BI2466" s="154"/>
      <c r="BJ2466" s="154"/>
      <c r="BK2466" s="154"/>
      <c r="BL2466" s="154"/>
      <c r="BM2466" s="154"/>
      <c r="BN2466" s="154"/>
      <c r="BO2466" s="154"/>
      <c r="BP2466" s="154"/>
      <c r="BQ2466" s="154"/>
      <c r="BR2466" s="154"/>
      <c r="BS2466" s="154"/>
      <c r="BT2466" s="154"/>
      <c r="BU2466" s="154"/>
      <c r="BV2466" s="154"/>
      <c r="BW2466" s="154"/>
      <c r="BX2466" s="154"/>
      <c r="BY2466" s="154"/>
      <c r="BZ2466" s="154"/>
      <c r="CA2466" s="154"/>
      <c r="CB2466" s="154"/>
      <c r="CC2466" s="154"/>
      <c r="CD2466" s="154"/>
      <c r="CE2466" s="154"/>
      <c r="CF2466" s="154"/>
      <c r="CG2466" s="154"/>
      <c r="CH2466" s="154"/>
      <c r="CI2466" s="154"/>
      <c r="CJ2466" s="154"/>
      <c r="CK2466" s="154"/>
      <c r="CL2466" s="154"/>
      <c r="CM2466" s="154"/>
      <c r="CN2466" s="154"/>
      <c r="CO2466" s="154"/>
      <c r="CP2466" s="154"/>
      <c r="CQ2466" s="154"/>
      <c r="CR2466" s="154"/>
      <c r="CS2466" s="154"/>
      <c r="CT2466" s="154"/>
      <c r="CU2466" s="154"/>
      <c r="CV2466" s="154"/>
      <c r="CW2466" s="154"/>
      <c r="CX2466" s="154"/>
      <c r="CY2466" s="154"/>
      <c r="CZ2466" s="154"/>
      <c r="DA2466" s="154"/>
      <c r="DB2466" s="154"/>
      <c r="DC2466" s="154"/>
      <c r="DD2466" s="154"/>
      <c r="DE2466" s="154"/>
      <c r="DF2466" s="154"/>
      <c r="DG2466" s="154"/>
      <c r="DH2466" s="154"/>
      <c r="DI2466" s="154"/>
      <c r="DJ2466" s="154"/>
      <c r="DK2466" s="154"/>
      <c r="DL2466" s="154"/>
      <c r="DM2466" s="154"/>
      <c r="DN2466" s="154"/>
      <c r="DO2466" s="154"/>
      <c r="DP2466" s="154"/>
      <c r="DQ2466" s="154"/>
      <c r="DR2466" s="154"/>
      <c r="DS2466" s="154"/>
      <c r="DT2466" s="154"/>
      <c r="DU2466" s="154"/>
      <c r="DV2466" s="154"/>
      <c r="DW2466" s="154"/>
      <c r="DX2466" s="154"/>
      <c r="DY2466" s="154"/>
      <c r="DZ2466" s="154"/>
      <c r="EA2466" s="154"/>
      <c r="EB2466" s="154"/>
      <c r="EC2466" s="154"/>
      <c r="ED2466" s="154"/>
      <c r="EE2466" s="154"/>
      <c r="EF2466" s="154"/>
      <c r="EG2466" s="154"/>
      <c r="EH2466" s="154"/>
      <c r="EI2466" s="154"/>
      <c r="EJ2466" s="154"/>
      <c r="EK2466" s="154"/>
      <c r="EL2466" s="154"/>
      <c r="EM2466" s="154"/>
      <c r="EN2466" s="154"/>
      <c r="EO2466" s="154"/>
      <c r="EP2466" s="154"/>
      <c r="EQ2466" s="154"/>
      <c r="ER2466" s="154"/>
      <c r="ES2466" s="154"/>
      <c r="ET2466" s="154"/>
      <c r="EU2466" s="154"/>
      <c r="EV2466" s="154"/>
    </row>
    <row r="2467" spans="32:152" ht="12.75">
      <c r="AF2467" s="154"/>
      <c r="AG2467" s="154"/>
      <c r="AH2467" s="154"/>
      <c r="AI2467" s="154"/>
      <c r="AJ2467" s="154"/>
      <c r="AK2467" s="154"/>
      <c r="AL2467" s="154"/>
      <c r="AM2467" s="154"/>
      <c r="AN2467" s="154"/>
      <c r="AO2467" s="154"/>
      <c r="AP2467" s="154"/>
      <c r="AQ2467" s="154"/>
      <c r="AR2467" s="154"/>
      <c r="AS2467" s="154"/>
      <c r="AT2467" s="154"/>
      <c r="AU2467" s="154"/>
      <c r="AV2467" s="154"/>
      <c r="AW2467" s="154"/>
      <c r="AX2467" s="154"/>
      <c r="AY2467" s="154"/>
      <c r="AZ2467" s="154"/>
      <c r="BA2467" s="154"/>
      <c r="BB2467" s="154"/>
      <c r="BC2467" s="154"/>
      <c r="BD2467" s="154"/>
      <c r="BE2467" s="154"/>
      <c r="BF2467" s="154"/>
      <c r="BG2467" s="154"/>
      <c r="BH2467" s="154"/>
      <c r="BI2467" s="154"/>
      <c r="BJ2467" s="154"/>
      <c r="BK2467" s="154"/>
      <c r="BL2467" s="154"/>
      <c r="BM2467" s="154"/>
      <c r="BN2467" s="154"/>
      <c r="BO2467" s="154"/>
      <c r="BP2467" s="154"/>
      <c r="BQ2467" s="154"/>
      <c r="BR2467" s="154"/>
      <c r="BS2467" s="154"/>
      <c r="BT2467" s="154"/>
      <c r="BU2467" s="154"/>
      <c r="BV2467" s="154"/>
      <c r="BW2467" s="154"/>
      <c r="BX2467" s="154"/>
      <c r="BY2467" s="154"/>
      <c r="BZ2467" s="154"/>
      <c r="CA2467" s="154"/>
      <c r="CB2467" s="154"/>
      <c r="CC2467" s="154"/>
      <c r="CD2467" s="154"/>
      <c r="CE2467" s="154"/>
      <c r="CF2467" s="154"/>
      <c r="CG2467" s="154"/>
      <c r="CH2467" s="154"/>
      <c r="CI2467" s="154"/>
      <c r="CJ2467" s="154"/>
      <c r="CK2467" s="154"/>
      <c r="CL2467" s="154"/>
      <c r="CM2467" s="154"/>
      <c r="CN2467" s="154"/>
      <c r="CO2467" s="154"/>
      <c r="CP2467" s="154"/>
      <c r="CQ2467" s="154"/>
      <c r="CR2467" s="154"/>
      <c r="CS2467" s="154"/>
      <c r="CT2467" s="154"/>
      <c r="CU2467" s="154"/>
      <c r="CV2467" s="154"/>
      <c r="CW2467" s="154"/>
      <c r="CX2467" s="154"/>
      <c r="CY2467" s="154"/>
      <c r="CZ2467" s="154"/>
      <c r="DA2467" s="154"/>
      <c r="DB2467" s="154"/>
      <c r="DC2467" s="154"/>
      <c r="DD2467" s="154"/>
      <c r="DE2467" s="154"/>
      <c r="DF2467" s="154"/>
      <c r="DG2467" s="154"/>
      <c r="DH2467" s="154"/>
      <c r="DI2467" s="154"/>
      <c r="DJ2467" s="154"/>
      <c r="DK2467" s="154"/>
      <c r="DL2467" s="154"/>
      <c r="DM2467" s="154"/>
      <c r="DN2467" s="154"/>
      <c r="DO2467" s="154"/>
      <c r="DP2467" s="154"/>
      <c r="DQ2467" s="154"/>
      <c r="DR2467" s="154"/>
      <c r="DS2467" s="154"/>
      <c r="DT2467" s="154"/>
      <c r="DU2467" s="154"/>
      <c r="DV2467" s="154"/>
      <c r="DW2467" s="154"/>
      <c r="DX2467" s="154"/>
      <c r="DY2467" s="154"/>
      <c r="DZ2467" s="154"/>
      <c r="EA2467" s="154"/>
      <c r="EB2467" s="154"/>
      <c r="EC2467" s="154"/>
      <c r="ED2467" s="154"/>
      <c r="EE2467" s="154"/>
      <c r="EF2467" s="154"/>
      <c r="EG2467" s="154"/>
      <c r="EH2467" s="154"/>
      <c r="EI2467" s="154"/>
      <c r="EJ2467" s="154"/>
      <c r="EK2467" s="154"/>
      <c r="EL2467" s="154"/>
      <c r="EM2467" s="154"/>
      <c r="EN2467" s="154"/>
      <c r="EO2467" s="154"/>
      <c r="EP2467" s="154"/>
      <c r="EQ2467" s="154"/>
      <c r="ER2467" s="154"/>
      <c r="ES2467" s="154"/>
      <c r="ET2467" s="154"/>
      <c r="EU2467" s="154"/>
      <c r="EV2467" s="154"/>
    </row>
    <row r="2468" spans="32:152" ht="12.75">
      <c r="AF2468" s="154"/>
      <c r="AG2468" s="154"/>
      <c r="AH2468" s="154"/>
      <c r="AI2468" s="154"/>
      <c r="AJ2468" s="154"/>
      <c r="AK2468" s="154"/>
      <c r="AL2468" s="154"/>
      <c r="AM2468" s="154"/>
      <c r="AN2468" s="154"/>
      <c r="AO2468" s="154"/>
      <c r="AP2468" s="154"/>
      <c r="AQ2468" s="154"/>
      <c r="AR2468" s="154"/>
      <c r="AS2468" s="154"/>
      <c r="AT2468" s="154"/>
      <c r="AU2468" s="154"/>
      <c r="AV2468" s="154"/>
      <c r="AW2468" s="154"/>
      <c r="AX2468" s="154"/>
      <c r="AY2468" s="154"/>
      <c r="AZ2468" s="154"/>
      <c r="BA2468" s="154"/>
      <c r="BB2468" s="154"/>
      <c r="BC2468" s="154"/>
      <c r="BD2468" s="154"/>
      <c r="BE2468" s="154"/>
      <c r="BF2468" s="154"/>
      <c r="BG2468" s="154"/>
      <c r="BH2468" s="154"/>
      <c r="BI2468" s="154"/>
      <c r="BJ2468" s="154"/>
      <c r="BK2468" s="154"/>
      <c r="BL2468" s="154"/>
      <c r="BM2468" s="154"/>
      <c r="BN2468" s="154"/>
      <c r="BO2468" s="154"/>
      <c r="BP2468" s="154"/>
      <c r="BQ2468" s="154"/>
      <c r="BR2468" s="154"/>
      <c r="BS2468" s="154"/>
      <c r="BT2468" s="154"/>
      <c r="BU2468" s="154"/>
      <c r="BV2468" s="154"/>
      <c r="BW2468" s="154"/>
      <c r="BX2468" s="154"/>
      <c r="BY2468" s="154"/>
      <c r="BZ2468" s="154"/>
      <c r="CA2468" s="154"/>
      <c r="CB2468" s="154"/>
      <c r="CC2468" s="154"/>
      <c r="CD2468" s="154"/>
      <c r="CE2468" s="154"/>
      <c r="CF2468" s="154"/>
      <c r="CG2468" s="154"/>
      <c r="CH2468" s="154"/>
      <c r="CI2468" s="154"/>
      <c r="CJ2468" s="154"/>
      <c r="CK2468" s="154"/>
      <c r="CL2468" s="154"/>
      <c r="CM2468" s="154"/>
      <c r="CN2468" s="154"/>
      <c r="CO2468" s="154"/>
      <c r="CP2468" s="154"/>
      <c r="CQ2468" s="154"/>
      <c r="CR2468" s="154"/>
      <c r="CS2468" s="154"/>
      <c r="CT2468" s="154"/>
      <c r="CU2468" s="154"/>
      <c r="CV2468" s="154"/>
      <c r="CW2468" s="154"/>
      <c r="CX2468" s="154"/>
      <c r="CY2468" s="154"/>
      <c r="CZ2468" s="154"/>
      <c r="DA2468" s="154"/>
      <c r="DB2468" s="154"/>
      <c r="DC2468" s="154"/>
      <c r="DD2468" s="154"/>
      <c r="DE2468" s="154"/>
      <c r="DF2468" s="154"/>
      <c r="DG2468" s="154"/>
      <c r="DH2468" s="154"/>
      <c r="DI2468" s="154"/>
      <c r="DJ2468" s="154"/>
      <c r="DK2468" s="154"/>
      <c r="DL2468" s="154"/>
      <c r="DM2468" s="154"/>
      <c r="DN2468" s="154"/>
      <c r="DO2468" s="154"/>
      <c r="DP2468" s="154"/>
      <c r="DQ2468" s="154"/>
      <c r="DR2468" s="154"/>
      <c r="DS2468" s="154"/>
      <c r="DT2468" s="154"/>
      <c r="DU2468" s="154"/>
      <c r="DV2468" s="154"/>
      <c r="DW2468" s="154"/>
      <c r="DX2468" s="154"/>
      <c r="DY2468" s="154"/>
      <c r="DZ2468" s="154"/>
      <c r="EA2468" s="154"/>
      <c r="EB2468" s="154"/>
      <c r="EC2468" s="154"/>
      <c r="ED2468" s="154"/>
      <c r="EE2468" s="154"/>
      <c r="EF2468" s="154"/>
      <c r="EG2468" s="154"/>
      <c r="EH2468" s="154"/>
      <c r="EI2468" s="154"/>
      <c r="EJ2468" s="154"/>
      <c r="EK2468" s="154"/>
      <c r="EL2468" s="154"/>
      <c r="EM2468" s="154"/>
      <c r="EN2468" s="154"/>
      <c r="EO2468" s="154"/>
      <c r="EP2468" s="154"/>
      <c r="EQ2468" s="154"/>
      <c r="ER2468" s="154"/>
      <c r="ES2468" s="154"/>
      <c r="ET2468" s="154"/>
      <c r="EU2468" s="154"/>
      <c r="EV2468" s="154"/>
    </row>
    <row r="2469" spans="32:152" ht="12.75">
      <c r="AF2469" s="154"/>
      <c r="AG2469" s="154"/>
      <c r="AH2469" s="154"/>
      <c r="AI2469" s="154"/>
      <c r="AJ2469" s="154"/>
      <c r="AK2469" s="154"/>
      <c r="AL2469" s="154"/>
      <c r="AM2469" s="154"/>
      <c r="AN2469" s="154"/>
      <c r="AO2469" s="154"/>
      <c r="AP2469" s="154"/>
      <c r="AQ2469" s="154"/>
      <c r="AR2469" s="154"/>
      <c r="AS2469" s="154"/>
      <c r="AT2469" s="154"/>
      <c r="AU2469" s="154"/>
      <c r="AV2469" s="154"/>
      <c r="AW2469" s="154"/>
      <c r="AX2469" s="154"/>
      <c r="AY2469" s="154"/>
      <c r="AZ2469" s="154"/>
      <c r="BA2469" s="154"/>
      <c r="BB2469" s="154"/>
      <c r="BC2469" s="154"/>
      <c r="BD2469" s="154"/>
      <c r="BE2469" s="154"/>
      <c r="BF2469" s="154"/>
      <c r="BG2469" s="154"/>
      <c r="BH2469" s="154"/>
      <c r="BI2469" s="154"/>
      <c r="BJ2469" s="154"/>
      <c r="BK2469" s="154"/>
      <c r="BL2469" s="154"/>
      <c r="BM2469" s="154"/>
      <c r="BN2469" s="154"/>
      <c r="BO2469" s="154"/>
      <c r="BP2469" s="154"/>
      <c r="BQ2469" s="154"/>
      <c r="BR2469" s="154"/>
      <c r="BS2469" s="154"/>
      <c r="BT2469" s="154"/>
      <c r="BU2469" s="154"/>
      <c r="BV2469" s="154"/>
      <c r="BW2469" s="154"/>
      <c r="BX2469" s="154"/>
      <c r="BY2469" s="154"/>
      <c r="BZ2469" s="154"/>
      <c r="CA2469" s="154"/>
      <c r="CB2469" s="154"/>
      <c r="CC2469" s="154"/>
      <c r="CD2469" s="154"/>
      <c r="CE2469" s="154"/>
      <c r="CF2469" s="154"/>
      <c r="CG2469" s="154"/>
      <c r="CH2469" s="154"/>
      <c r="CI2469" s="154"/>
      <c r="CJ2469" s="154"/>
      <c r="CK2469" s="154"/>
      <c r="CL2469" s="154"/>
      <c r="CM2469" s="154"/>
      <c r="CN2469" s="154"/>
      <c r="CO2469" s="154"/>
      <c r="CP2469" s="154"/>
      <c r="CQ2469" s="154"/>
      <c r="CR2469" s="154"/>
      <c r="CS2469" s="154"/>
      <c r="CT2469" s="154"/>
      <c r="CU2469" s="154"/>
      <c r="CV2469" s="154"/>
      <c r="CW2469" s="154"/>
      <c r="CX2469" s="154"/>
      <c r="CY2469" s="154"/>
      <c r="CZ2469" s="154"/>
      <c r="DA2469" s="154"/>
      <c r="DB2469" s="154"/>
      <c r="DC2469" s="154"/>
      <c r="DD2469" s="154"/>
      <c r="DE2469" s="154"/>
      <c r="DF2469" s="154"/>
      <c r="DG2469" s="154"/>
      <c r="DH2469" s="154"/>
      <c r="DI2469" s="154"/>
      <c r="DJ2469" s="154"/>
      <c r="DK2469" s="154"/>
      <c r="DL2469" s="154"/>
      <c r="DM2469" s="154"/>
      <c r="DN2469" s="154"/>
      <c r="DO2469" s="154"/>
      <c r="DP2469" s="154"/>
      <c r="DQ2469" s="154"/>
      <c r="DR2469" s="154"/>
      <c r="DS2469" s="154"/>
      <c r="DT2469" s="154"/>
      <c r="DU2469" s="154"/>
      <c r="DV2469" s="154"/>
      <c r="DW2469" s="154"/>
      <c r="DX2469" s="154"/>
      <c r="DY2469" s="154"/>
      <c r="DZ2469" s="154"/>
      <c r="EA2469" s="154"/>
      <c r="EB2469" s="154"/>
      <c r="EC2469" s="154"/>
      <c r="ED2469" s="154"/>
      <c r="EE2469" s="154"/>
      <c r="EF2469" s="154"/>
      <c r="EG2469" s="154"/>
      <c r="EH2469" s="154"/>
      <c r="EI2469" s="154"/>
      <c r="EJ2469" s="154"/>
      <c r="EK2469" s="154"/>
      <c r="EL2469" s="154"/>
      <c r="EM2469" s="154"/>
      <c r="EN2469" s="154"/>
      <c r="EO2469" s="154"/>
      <c r="EP2469" s="154"/>
      <c r="EQ2469" s="154"/>
      <c r="ER2469" s="154"/>
      <c r="ES2469" s="154"/>
      <c r="ET2469" s="154"/>
      <c r="EU2469" s="154"/>
      <c r="EV2469" s="154"/>
    </row>
    <row r="2470" spans="32:152" ht="12.75">
      <c r="AF2470" s="154"/>
      <c r="AG2470" s="154"/>
      <c r="AH2470" s="154"/>
      <c r="AI2470" s="154"/>
      <c r="AJ2470" s="154"/>
      <c r="AK2470" s="154"/>
      <c r="AL2470" s="154"/>
      <c r="AM2470" s="154"/>
      <c r="AN2470" s="154"/>
      <c r="AO2470" s="154"/>
      <c r="AP2470" s="154"/>
      <c r="AQ2470" s="154"/>
      <c r="AR2470" s="154"/>
      <c r="AS2470" s="154"/>
      <c r="AT2470" s="154"/>
      <c r="AU2470" s="154"/>
      <c r="AV2470" s="154"/>
      <c r="AW2470" s="154"/>
      <c r="AX2470" s="154"/>
      <c r="AY2470" s="154"/>
      <c r="AZ2470" s="154"/>
      <c r="BA2470" s="154"/>
      <c r="BB2470" s="154"/>
      <c r="BC2470" s="154"/>
      <c r="BD2470" s="154"/>
      <c r="BE2470" s="154"/>
      <c r="BF2470" s="154"/>
      <c r="BG2470" s="154"/>
      <c r="BH2470" s="154"/>
      <c r="BI2470" s="154"/>
      <c r="BJ2470" s="154"/>
      <c r="BK2470" s="154"/>
      <c r="BL2470" s="154"/>
      <c r="BM2470" s="154"/>
      <c r="BN2470" s="154"/>
      <c r="BO2470" s="154"/>
      <c r="BP2470" s="154"/>
      <c r="BQ2470" s="154"/>
      <c r="BR2470" s="154"/>
      <c r="BS2470" s="154"/>
      <c r="BT2470" s="154"/>
      <c r="BU2470" s="154"/>
      <c r="BV2470" s="154"/>
      <c r="BW2470" s="154"/>
      <c r="BX2470" s="154"/>
      <c r="BY2470" s="154"/>
      <c r="BZ2470" s="154"/>
      <c r="CA2470" s="154"/>
      <c r="CB2470" s="154"/>
      <c r="CC2470" s="154"/>
      <c r="CD2470" s="154"/>
      <c r="CE2470" s="154"/>
      <c r="CF2470" s="154"/>
      <c r="CG2470" s="154"/>
      <c r="CH2470" s="154"/>
      <c r="CI2470" s="154"/>
      <c r="CJ2470" s="154"/>
      <c r="CK2470" s="154"/>
      <c r="CL2470" s="154"/>
      <c r="CM2470" s="154"/>
      <c r="CN2470" s="154"/>
      <c r="CO2470" s="154"/>
      <c r="CP2470" s="154"/>
      <c r="CQ2470" s="154"/>
      <c r="CR2470" s="154"/>
      <c r="CS2470" s="154"/>
      <c r="CT2470" s="154"/>
      <c r="CU2470" s="154"/>
      <c r="CV2470" s="154"/>
      <c r="CW2470" s="154"/>
      <c r="CX2470" s="154"/>
      <c r="CY2470" s="154"/>
      <c r="CZ2470" s="154"/>
      <c r="DA2470" s="154"/>
      <c r="DB2470" s="154"/>
      <c r="DC2470" s="154"/>
      <c r="DD2470" s="154"/>
      <c r="DE2470" s="154"/>
      <c r="DF2470" s="154"/>
      <c r="DG2470" s="154"/>
      <c r="DH2470" s="154"/>
      <c r="DI2470" s="154"/>
      <c r="DJ2470" s="154"/>
      <c r="DK2470" s="154"/>
      <c r="DL2470" s="154"/>
      <c r="DM2470" s="154"/>
      <c r="DN2470" s="154"/>
      <c r="DO2470" s="154"/>
      <c r="DP2470" s="154"/>
      <c r="DQ2470" s="154"/>
      <c r="DR2470" s="154"/>
      <c r="DS2470" s="154"/>
      <c r="DT2470" s="154"/>
      <c r="DU2470" s="154"/>
      <c r="DV2470" s="154"/>
      <c r="DW2470" s="154"/>
      <c r="DX2470" s="154"/>
      <c r="DY2470" s="154"/>
      <c r="DZ2470" s="154"/>
      <c r="EA2470" s="154"/>
      <c r="EB2470" s="154"/>
      <c r="EC2470" s="154"/>
      <c r="ED2470" s="154"/>
      <c r="EE2470" s="154"/>
      <c r="EF2470" s="154"/>
      <c r="EG2470" s="154"/>
      <c r="EH2470" s="154"/>
      <c r="EI2470" s="154"/>
      <c r="EJ2470" s="154"/>
      <c r="EK2470" s="154"/>
      <c r="EL2470" s="154"/>
      <c r="EM2470" s="154"/>
      <c r="EN2470" s="154"/>
      <c r="EO2470" s="154"/>
      <c r="EP2470" s="154"/>
      <c r="EQ2470" s="154"/>
      <c r="ER2470" s="154"/>
      <c r="ES2470" s="154"/>
      <c r="ET2470" s="154"/>
      <c r="EU2470" s="154"/>
      <c r="EV2470" s="154"/>
    </row>
    <row r="2471" spans="32:152" ht="12.75">
      <c r="AF2471" s="154"/>
      <c r="AG2471" s="154"/>
      <c r="AH2471" s="154"/>
      <c r="AI2471" s="154"/>
      <c r="AJ2471" s="154"/>
      <c r="AK2471" s="154"/>
      <c r="AL2471" s="154"/>
      <c r="AM2471" s="154"/>
      <c r="AN2471" s="154"/>
      <c r="AO2471" s="154"/>
      <c r="AP2471" s="154"/>
      <c r="AQ2471" s="154"/>
      <c r="AR2471" s="154"/>
      <c r="AS2471" s="154"/>
      <c r="AT2471" s="154"/>
      <c r="AU2471" s="154"/>
      <c r="AV2471" s="154"/>
      <c r="AW2471" s="154"/>
      <c r="AX2471" s="154"/>
      <c r="AY2471" s="154"/>
      <c r="AZ2471" s="154"/>
      <c r="BA2471" s="154"/>
      <c r="BB2471" s="154"/>
      <c r="BC2471" s="154"/>
      <c r="BD2471" s="154"/>
      <c r="BE2471" s="154"/>
      <c r="BF2471" s="154"/>
      <c r="BG2471" s="154"/>
      <c r="BH2471" s="154"/>
      <c r="BI2471" s="154"/>
      <c r="BJ2471" s="154"/>
      <c r="BK2471" s="154"/>
      <c r="BL2471" s="154"/>
      <c r="BM2471" s="154"/>
      <c r="BN2471" s="154"/>
      <c r="BO2471" s="154"/>
      <c r="BP2471" s="154"/>
      <c r="BQ2471" s="154"/>
      <c r="BR2471" s="154"/>
      <c r="BS2471" s="154"/>
      <c r="BT2471" s="154"/>
      <c r="BU2471" s="154"/>
      <c r="BV2471" s="154"/>
      <c r="BW2471" s="154"/>
      <c r="BX2471" s="154"/>
      <c r="BY2471" s="154"/>
      <c r="BZ2471" s="154"/>
      <c r="CA2471" s="154"/>
      <c r="CB2471" s="154"/>
      <c r="CC2471" s="154"/>
      <c r="CD2471" s="154"/>
      <c r="CE2471" s="154"/>
      <c r="CF2471" s="154"/>
      <c r="CG2471" s="154"/>
      <c r="CH2471" s="154"/>
      <c r="CI2471" s="154"/>
      <c r="CJ2471" s="154"/>
      <c r="CK2471" s="154"/>
      <c r="CL2471" s="154"/>
      <c r="CM2471" s="154"/>
      <c r="CN2471" s="154"/>
      <c r="CO2471" s="154"/>
      <c r="CP2471" s="154"/>
      <c r="CQ2471" s="154"/>
      <c r="CR2471" s="154"/>
      <c r="CS2471" s="154"/>
      <c r="CT2471" s="154"/>
      <c r="CU2471" s="154"/>
      <c r="CV2471" s="154"/>
      <c r="CW2471" s="154"/>
      <c r="CX2471" s="154"/>
      <c r="CY2471" s="154"/>
      <c r="CZ2471" s="154"/>
      <c r="DA2471" s="154"/>
      <c r="DB2471" s="154"/>
      <c r="DC2471" s="154"/>
      <c r="DD2471" s="154"/>
      <c r="DE2471" s="154"/>
      <c r="DF2471" s="154"/>
      <c r="DG2471" s="154"/>
      <c r="DH2471" s="154"/>
      <c r="DI2471" s="154"/>
      <c r="DJ2471" s="154"/>
      <c r="DK2471" s="154"/>
      <c r="DL2471" s="154"/>
      <c r="DM2471" s="154"/>
      <c r="DN2471" s="154"/>
      <c r="DO2471" s="154"/>
      <c r="DP2471" s="154"/>
      <c r="DQ2471" s="154"/>
      <c r="DR2471" s="154"/>
      <c r="DS2471" s="154"/>
      <c r="DT2471" s="154"/>
      <c r="DU2471" s="154"/>
      <c r="DV2471" s="154"/>
      <c r="DW2471" s="154"/>
      <c r="DX2471" s="154"/>
      <c r="DY2471" s="154"/>
      <c r="DZ2471" s="154"/>
      <c r="EA2471" s="154"/>
      <c r="EB2471" s="154"/>
      <c r="EC2471" s="154"/>
      <c r="ED2471" s="154"/>
      <c r="EE2471" s="154"/>
      <c r="EF2471" s="154"/>
      <c r="EG2471" s="154"/>
      <c r="EH2471" s="154"/>
      <c r="EI2471" s="154"/>
      <c r="EJ2471" s="154"/>
      <c r="EK2471" s="154"/>
      <c r="EL2471" s="154"/>
      <c r="EM2471" s="154"/>
      <c r="EN2471" s="154"/>
      <c r="EO2471" s="154"/>
      <c r="EP2471" s="154"/>
      <c r="EQ2471" s="154"/>
      <c r="ER2471" s="154"/>
      <c r="ES2471" s="154"/>
      <c r="ET2471" s="154"/>
      <c r="EU2471" s="154"/>
      <c r="EV2471" s="154"/>
    </row>
    <row r="2472" spans="32:152" ht="12.75">
      <c r="AF2472" s="154"/>
      <c r="AG2472" s="154"/>
      <c r="AH2472" s="154"/>
      <c r="AI2472" s="154"/>
      <c r="AJ2472" s="154"/>
      <c r="AK2472" s="154"/>
      <c r="AL2472" s="154"/>
      <c r="AM2472" s="154"/>
      <c r="AN2472" s="154"/>
      <c r="AO2472" s="154"/>
      <c r="AP2472" s="154"/>
      <c r="AQ2472" s="154"/>
      <c r="AR2472" s="154"/>
      <c r="AS2472" s="154"/>
      <c r="AT2472" s="154"/>
      <c r="AU2472" s="154"/>
      <c r="AV2472" s="154"/>
      <c r="AW2472" s="154"/>
      <c r="AX2472" s="154"/>
      <c r="AY2472" s="154"/>
      <c r="AZ2472" s="154"/>
      <c r="BA2472" s="154"/>
      <c r="BB2472" s="154"/>
      <c r="BC2472" s="154"/>
      <c r="BD2472" s="154"/>
      <c r="BE2472" s="154"/>
      <c r="BF2472" s="154"/>
      <c r="BG2472" s="154"/>
      <c r="BH2472" s="154"/>
      <c r="BI2472" s="154"/>
      <c r="BJ2472" s="154"/>
      <c r="BK2472" s="154"/>
      <c r="BL2472" s="154"/>
      <c r="BM2472" s="154"/>
      <c r="BN2472" s="154"/>
      <c r="BO2472" s="154"/>
      <c r="BP2472" s="154"/>
      <c r="BQ2472" s="154"/>
      <c r="BR2472" s="154"/>
      <c r="BS2472" s="154"/>
      <c r="BT2472" s="154"/>
      <c r="BU2472" s="154"/>
      <c r="BV2472" s="154"/>
      <c r="BW2472" s="154"/>
      <c r="BX2472" s="154"/>
      <c r="BY2472" s="154"/>
      <c r="BZ2472" s="154"/>
      <c r="CA2472" s="154"/>
      <c r="CB2472" s="154"/>
      <c r="CC2472" s="154"/>
      <c r="CD2472" s="154"/>
      <c r="CE2472" s="154"/>
      <c r="CF2472" s="154"/>
      <c r="CG2472" s="154"/>
      <c r="CH2472" s="154"/>
      <c r="CI2472" s="154"/>
      <c r="CJ2472" s="154"/>
      <c r="CK2472" s="154"/>
      <c r="CL2472" s="154"/>
      <c r="CM2472" s="154"/>
      <c r="CN2472" s="154"/>
      <c r="CO2472" s="154"/>
      <c r="CP2472" s="154"/>
      <c r="CQ2472" s="154"/>
      <c r="CR2472" s="154"/>
      <c r="CS2472" s="154"/>
      <c r="CT2472" s="154"/>
      <c r="CU2472" s="154"/>
      <c r="CV2472" s="154"/>
      <c r="CW2472" s="154"/>
      <c r="CX2472" s="154"/>
      <c r="CY2472" s="154"/>
      <c r="CZ2472" s="154"/>
      <c r="DA2472" s="154"/>
      <c r="DB2472" s="154"/>
      <c r="DC2472" s="154"/>
      <c r="DD2472" s="154"/>
      <c r="DE2472" s="154"/>
      <c r="DF2472" s="154"/>
      <c r="DG2472" s="154"/>
      <c r="DH2472" s="154"/>
      <c r="DI2472" s="154"/>
      <c r="DJ2472" s="154"/>
      <c r="DK2472" s="154"/>
      <c r="DL2472" s="154"/>
      <c r="DM2472" s="154"/>
      <c r="DN2472" s="154"/>
      <c r="DO2472" s="154"/>
      <c r="DP2472" s="154"/>
      <c r="DQ2472" s="154"/>
      <c r="DR2472" s="154"/>
      <c r="DS2472" s="154"/>
      <c r="DT2472" s="154"/>
      <c r="DU2472" s="154"/>
      <c r="DV2472" s="154"/>
      <c r="DW2472" s="154"/>
      <c r="DX2472" s="154"/>
      <c r="DY2472" s="154"/>
      <c r="DZ2472" s="154"/>
      <c r="EA2472" s="154"/>
      <c r="EB2472" s="154"/>
      <c r="EC2472" s="154"/>
      <c r="ED2472" s="154"/>
      <c r="EE2472" s="154"/>
      <c r="EF2472" s="154"/>
      <c r="EG2472" s="154"/>
      <c r="EH2472" s="154"/>
      <c r="EI2472" s="154"/>
      <c r="EJ2472" s="154"/>
      <c r="EK2472" s="154"/>
      <c r="EL2472" s="154"/>
      <c r="EM2472" s="154"/>
      <c r="EN2472" s="154"/>
      <c r="EO2472" s="154"/>
      <c r="EP2472" s="154"/>
      <c r="EQ2472" s="154"/>
      <c r="ER2472" s="154"/>
      <c r="ES2472" s="154"/>
      <c r="ET2472" s="154"/>
      <c r="EU2472" s="154"/>
      <c r="EV2472" s="154"/>
    </row>
    <row r="2473" spans="32:152" ht="12.75">
      <c r="AF2473" s="154"/>
      <c r="AG2473" s="154"/>
      <c r="AH2473" s="154"/>
      <c r="AI2473" s="154"/>
      <c r="AJ2473" s="154"/>
      <c r="AK2473" s="154"/>
      <c r="AL2473" s="154"/>
      <c r="AM2473" s="154"/>
      <c r="AN2473" s="154"/>
      <c r="AO2473" s="154"/>
      <c r="AP2473" s="154"/>
      <c r="AQ2473" s="154"/>
      <c r="AR2473" s="154"/>
      <c r="AS2473" s="154"/>
      <c r="AT2473" s="154"/>
      <c r="AU2473" s="154"/>
      <c r="AV2473" s="154"/>
      <c r="AW2473" s="154"/>
      <c r="AX2473" s="154"/>
      <c r="AY2473" s="154"/>
      <c r="AZ2473" s="154"/>
      <c r="BA2473" s="154"/>
      <c r="BB2473" s="154"/>
      <c r="BC2473" s="154"/>
      <c r="BD2473" s="154"/>
      <c r="BE2473" s="154"/>
      <c r="BF2473" s="154"/>
      <c r="BG2473" s="154"/>
      <c r="BH2473" s="154"/>
      <c r="BI2473" s="154"/>
      <c r="BJ2473" s="154"/>
      <c r="BK2473" s="154"/>
      <c r="BL2473" s="154"/>
      <c r="BM2473" s="154"/>
      <c r="BN2473" s="154"/>
      <c r="BO2473" s="154"/>
      <c r="BP2473" s="154"/>
      <c r="BQ2473" s="154"/>
      <c r="BR2473" s="154"/>
      <c r="BS2473" s="154"/>
      <c r="BT2473" s="154"/>
      <c r="BU2473" s="154"/>
      <c r="BV2473" s="154"/>
      <c r="BW2473" s="154"/>
      <c r="BX2473" s="154"/>
      <c r="BY2473" s="154"/>
      <c r="BZ2473" s="154"/>
      <c r="CA2473" s="154"/>
      <c r="CB2473" s="154"/>
      <c r="CC2473" s="154"/>
      <c r="CD2473" s="154"/>
      <c r="CE2473" s="154"/>
      <c r="CF2473" s="154"/>
      <c r="CG2473" s="154"/>
      <c r="CH2473" s="154"/>
      <c r="CI2473" s="154"/>
      <c r="CJ2473" s="154"/>
      <c r="CK2473" s="154"/>
      <c r="CL2473" s="154"/>
      <c r="CM2473" s="154"/>
      <c r="CN2473" s="154"/>
      <c r="CO2473" s="154"/>
      <c r="CP2473" s="154"/>
      <c r="CQ2473" s="154"/>
      <c r="CR2473" s="154"/>
      <c r="CS2473" s="154"/>
      <c r="CT2473" s="154"/>
      <c r="CU2473" s="154"/>
      <c r="CV2473" s="154"/>
      <c r="CW2473" s="154"/>
      <c r="CX2473" s="154"/>
      <c r="CY2473" s="154"/>
      <c r="CZ2473" s="154"/>
      <c r="DA2473" s="154"/>
      <c r="DB2473" s="154"/>
      <c r="DC2473" s="154"/>
      <c r="DD2473" s="154"/>
      <c r="DE2473" s="154"/>
      <c r="DF2473" s="154"/>
      <c r="DG2473" s="154"/>
      <c r="DH2473" s="154"/>
      <c r="DI2473" s="154"/>
      <c r="DJ2473" s="154"/>
      <c r="DK2473" s="154"/>
      <c r="DL2473" s="154"/>
      <c r="DM2473" s="154"/>
      <c r="DN2473" s="154"/>
      <c r="DO2473" s="154"/>
      <c r="DP2473" s="154"/>
      <c r="DQ2473" s="154"/>
      <c r="DR2473" s="154"/>
      <c r="DS2473" s="154"/>
      <c r="DT2473" s="154"/>
      <c r="DU2473" s="154"/>
      <c r="DV2473" s="154"/>
      <c r="DW2473" s="154"/>
      <c r="DX2473" s="154"/>
      <c r="DY2473" s="154"/>
      <c r="DZ2473" s="154"/>
      <c r="EA2473" s="154"/>
      <c r="EB2473" s="154"/>
      <c r="EC2473" s="154"/>
      <c r="ED2473" s="154"/>
      <c r="EE2473" s="154"/>
      <c r="EF2473" s="154"/>
      <c r="EG2473" s="154"/>
      <c r="EH2473" s="154"/>
      <c r="EI2473" s="154"/>
      <c r="EJ2473" s="154"/>
      <c r="EK2473" s="154"/>
      <c r="EL2473" s="154"/>
      <c r="EM2473" s="154"/>
      <c r="EN2473" s="154"/>
      <c r="EO2473" s="154"/>
      <c r="EP2473" s="154"/>
      <c r="EQ2473" s="154"/>
      <c r="ER2473" s="154"/>
      <c r="ES2473" s="154"/>
      <c r="ET2473" s="154"/>
      <c r="EU2473" s="154"/>
      <c r="EV2473" s="154"/>
    </row>
    <row r="2474" spans="32:152" ht="12.75">
      <c r="AF2474" s="154"/>
      <c r="AG2474" s="154"/>
      <c r="AH2474" s="154"/>
      <c r="AI2474" s="154"/>
      <c r="AJ2474" s="154"/>
      <c r="AK2474" s="154"/>
      <c r="AL2474" s="154"/>
      <c r="AM2474" s="154"/>
      <c r="AN2474" s="154"/>
      <c r="AO2474" s="154"/>
      <c r="AP2474" s="154"/>
      <c r="AQ2474" s="154"/>
      <c r="AR2474" s="154"/>
      <c r="AS2474" s="154"/>
      <c r="AT2474" s="154"/>
      <c r="AU2474" s="154"/>
      <c r="AV2474" s="154"/>
      <c r="AW2474" s="154"/>
      <c r="AX2474" s="154"/>
      <c r="AY2474" s="154"/>
      <c r="AZ2474" s="154"/>
      <c r="BA2474" s="154"/>
      <c r="BB2474" s="154"/>
      <c r="BC2474" s="154"/>
      <c r="BD2474" s="154"/>
      <c r="BE2474" s="154"/>
      <c r="BF2474" s="154"/>
      <c r="BG2474" s="154"/>
      <c r="BH2474" s="154"/>
      <c r="BI2474" s="154"/>
      <c r="BJ2474" s="154"/>
      <c r="BK2474" s="154"/>
      <c r="BL2474" s="154"/>
      <c r="BM2474" s="154"/>
      <c r="BN2474" s="154"/>
      <c r="BO2474" s="154"/>
      <c r="BP2474" s="154"/>
      <c r="BQ2474" s="154"/>
      <c r="BR2474" s="154"/>
      <c r="BS2474" s="154"/>
      <c r="BT2474" s="154"/>
      <c r="BU2474" s="154"/>
      <c r="BV2474" s="154"/>
      <c r="BW2474" s="154"/>
      <c r="BX2474" s="154"/>
      <c r="BY2474" s="154"/>
      <c r="BZ2474" s="154"/>
      <c r="CA2474" s="154"/>
      <c r="CB2474" s="154"/>
      <c r="CC2474" s="154"/>
      <c r="CD2474" s="154"/>
      <c r="CE2474" s="154"/>
      <c r="CF2474" s="154"/>
      <c r="CG2474" s="154"/>
      <c r="CH2474" s="154"/>
      <c r="CI2474" s="154"/>
      <c r="CJ2474" s="154"/>
      <c r="CK2474" s="154"/>
      <c r="CL2474" s="154"/>
      <c r="CM2474" s="154"/>
      <c r="CN2474" s="154"/>
      <c r="CO2474" s="154"/>
      <c r="CP2474" s="154"/>
      <c r="CQ2474" s="154"/>
      <c r="CR2474" s="154"/>
      <c r="CS2474" s="154"/>
      <c r="CT2474" s="154"/>
      <c r="CU2474" s="154"/>
      <c r="CV2474" s="154"/>
      <c r="CW2474" s="154"/>
      <c r="CX2474" s="154"/>
      <c r="CY2474" s="154"/>
      <c r="CZ2474" s="154"/>
      <c r="DA2474" s="154"/>
      <c r="DB2474" s="154"/>
      <c r="DC2474" s="154"/>
      <c r="DD2474" s="154"/>
      <c r="DE2474" s="154"/>
      <c r="DF2474" s="154"/>
      <c r="DG2474" s="154"/>
      <c r="DH2474" s="154"/>
      <c r="DI2474" s="154"/>
      <c r="DJ2474" s="154"/>
      <c r="DK2474" s="154"/>
      <c r="DL2474" s="154"/>
      <c r="DM2474" s="154"/>
      <c r="DN2474" s="154"/>
      <c r="DO2474" s="154"/>
      <c r="DP2474" s="154"/>
      <c r="DQ2474" s="154"/>
      <c r="DR2474" s="154"/>
      <c r="DS2474" s="154"/>
      <c r="DT2474" s="154"/>
      <c r="DU2474" s="154"/>
      <c r="DV2474" s="154"/>
      <c r="DW2474" s="154"/>
      <c r="DX2474" s="154"/>
      <c r="DY2474" s="154"/>
      <c r="DZ2474" s="154"/>
      <c r="EA2474" s="154"/>
      <c r="EB2474" s="154"/>
      <c r="EC2474" s="154"/>
      <c r="ED2474" s="154"/>
      <c r="EE2474" s="154"/>
      <c r="EF2474" s="154"/>
      <c r="EG2474" s="154"/>
      <c r="EH2474" s="154"/>
      <c r="EI2474" s="154"/>
      <c r="EJ2474" s="154"/>
      <c r="EK2474" s="154"/>
      <c r="EL2474" s="154"/>
      <c r="EM2474" s="154"/>
      <c r="EN2474" s="154"/>
      <c r="EO2474" s="154"/>
      <c r="EP2474" s="154"/>
      <c r="EQ2474" s="154"/>
      <c r="ER2474" s="154"/>
      <c r="ES2474" s="154"/>
      <c r="ET2474" s="154"/>
      <c r="EU2474" s="154"/>
      <c r="EV2474" s="154"/>
    </row>
    <row r="2475" spans="32:152" ht="12.75">
      <c r="AF2475" s="154"/>
      <c r="AG2475" s="154"/>
      <c r="AH2475" s="154"/>
      <c r="AI2475" s="154"/>
      <c r="AJ2475" s="154"/>
      <c r="AK2475" s="154"/>
      <c r="AL2475" s="154"/>
      <c r="AM2475" s="154"/>
      <c r="AN2475" s="154"/>
      <c r="AO2475" s="154"/>
      <c r="AP2475" s="154"/>
      <c r="AQ2475" s="154"/>
      <c r="AR2475" s="154"/>
      <c r="AS2475" s="154"/>
      <c r="AT2475" s="154"/>
      <c r="AU2475" s="154"/>
      <c r="AV2475" s="154"/>
      <c r="AW2475" s="154"/>
      <c r="AX2475" s="154"/>
      <c r="AY2475" s="154"/>
      <c r="AZ2475" s="154"/>
      <c r="BA2475" s="154"/>
      <c r="BB2475" s="154"/>
      <c r="BC2475" s="154"/>
      <c r="BD2475" s="154"/>
      <c r="BE2475" s="154"/>
      <c r="BF2475" s="154"/>
      <c r="BG2475" s="154"/>
      <c r="BH2475" s="154"/>
      <c r="BI2475" s="154"/>
      <c r="BJ2475" s="154"/>
      <c r="BK2475" s="154"/>
      <c r="BL2475" s="154"/>
      <c r="BM2475" s="154"/>
      <c r="BN2475" s="154"/>
      <c r="BO2475" s="154"/>
      <c r="BP2475" s="154"/>
      <c r="BQ2475" s="154"/>
      <c r="BR2475" s="154"/>
      <c r="BS2475" s="154"/>
      <c r="BT2475" s="154"/>
      <c r="BU2475" s="154"/>
      <c r="BV2475" s="154"/>
      <c r="BW2475" s="154"/>
      <c r="BX2475" s="154"/>
      <c r="BY2475" s="154"/>
      <c r="BZ2475" s="154"/>
      <c r="CA2475" s="154"/>
      <c r="CB2475" s="154"/>
      <c r="CC2475" s="154"/>
      <c r="CD2475" s="154"/>
      <c r="CE2475" s="154"/>
      <c r="CF2475" s="154"/>
      <c r="CG2475" s="154"/>
      <c r="CH2475" s="154"/>
      <c r="CI2475" s="154"/>
      <c r="CJ2475" s="154"/>
      <c r="CK2475" s="154"/>
      <c r="CL2475" s="154"/>
      <c r="CM2475" s="154"/>
      <c r="CN2475" s="154"/>
      <c r="CO2475" s="154"/>
      <c r="CP2475" s="154"/>
      <c r="CQ2475" s="154"/>
      <c r="CR2475" s="154"/>
      <c r="CS2475" s="154"/>
      <c r="CT2475" s="154"/>
      <c r="CU2475" s="154"/>
      <c r="CV2475" s="154"/>
      <c r="CW2475" s="154"/>
      <c r="CX2475" s="154"/>
      <c r="CY2475" s="154"/>
      <c r="CZ2475" s="154"/>
      <c r="DA2475" s="154"/>
      <c r="DB2475" s="154"/>
      <c r="DC2475" s="154"/>
      <c r="DD2475" s="154"/>
      <c r="DE2475" s="154"/>
      <c r="DF2475" s="154"/>
      <c r="DG2475" s="154"/>
      <c r="DH2475" s="154"/>
      <c r="DI2475" s="154"/>
      <c r="DJ2475" s="154"/>
      <c r="DK2475" s="154"/>
      <c r="DL2475" s="154"/>
      <c r="DM2475" s="154"/>
      <c r="DN2475" s="154"/>
      <c r="DO2475" s="154"/>
      <c r="DP2475" s="154"/>
      <c r="DQ2475" s="154"/>
      <c r="DR2475" s="154"/>
      <c r="DS2475" s="154"/>
      <c r="DT2475" s="154"/>
      <c r="DU2475" s="154"/>
      <c r="DV2475" s="154"/>
      <c r="DW2475" s="154"/>
      <c r="DX2475" s="154"/>
      <c r="DY2475" s="154"/>
      <c r="DZ2475" s="154"/>
      <c r="EA2475" s="154"/>
      <c r="EB2475" s="154"/>
      <c r="EC2475" s="154"/>
      <c r="ED2475" s="154"/>
      <c r="EE2475" s="154"/>
      <c r="EF2475" s="154"/>
      <c r="EG2475" s="154"/>
      <c r="EH2475" s="154"/>
      <c r="EI2475" s="154"/>
      <c r="EJ2475" s="154"/>
      <c r="EK2475" s="154"/>
      <c r="EL2475" s="154"/>
      <c r="EM2475" s="154"/>
      <c r="EN2475" s="154"/>
      <c r="EO2475" s="154"/>
      <c r="EP2475" s="154"/>
      <c r="EQ2475" s="154"/>
      <c r="ER2475" s="154"/>
      <c r="ES2475" s="154"/>
      <c r="ET2475" s="154"/>
      <c r="EU2475" s="154"/>
      <c r="EV2475" s="154"/>
    </row>
    <row r="2476" spans="32:152" ht="12.75">
      <c r="AF2476" s="154"/>
      <c r="AG2476" s="154"/>
      <c r="AH2476" s="154"/>
      <c r="AI2476" s="154"/>
      <c r="AJ2476" s="154"/>
      <c r="AK2476" s="154"/>
      <c r="AL2476" s="154"/>
      <c r="AM2476" s="154"/>
      <c r="AN2476" s="154"/>
      <c r="AO2476" s="154"/>
      <c r="AP2476" s="154"/>
      <c r="AQ2476" s="154"/>
      <c r="AR2476" s="154"/>
      <c r="AS2476" s="154"/>
      <c r="AT2476" s="154"/>
      <c r="AU2476" s="154"/>
      <c r="AV2476" s="154"/>
      <c r="AW2476" s="154"/>
      <c r="AX2476" s="154"/>
      <c r="AY2476" s="154"/>
      <c r="AZ2476" s="154"/>
      <c r="BA2476" s="154"/>
      <c r="BB2476" s="154"/>
      <c r="BC2476" s="154"/>
      <c r="BD2476" s="154"/>
      <c r="BE2476" s="154"/>
      <c r="BF2476" s="154"/>
      <c r="BG2476" s="154"/>
      <c r="BH2476" s="154"/>
      <c r="BI2476" s="154"/>
      <c r="BJ2476" s="154"/>
      <c r="BK2476" s="154"/>
      <c r="BL2476" s="154"/>
      <c r="BM2476" s="154"/>
      <c r="BN2476" s="154"/>
      <c r="BO2476" s="154"/>
      <c r="BP2476" s="154"/>
      <c r="BQ2476" s="154"/>
      <c r="BR2476" s="154"/>
      <c r="BS2476" s="154"/>
      <c r="BT2476" s="154"/>
      <c r="BU2476" s="154"/>
      <c r="BV2476" s="154"/>
      <c r="BW2476" s="154"/>
      <c r="BX2476" s="154"/>
      <c r="BY2476" s="154"/>
      <c r="BZ2476" s="154"/>
      <c r="CA2476" s="154"/>
      <c r="CB2476" s="154"/>
      <c r="CC2476" s="154"/>
      <c r="CD2476" s="154"/>
      <c r="CE2476" s="154"/>
      <c r="CF2476" s="154"/>
      <c r="CG2476" s="154"/>
      <c r="CH2476" s="154"/>
      <c r="CI2476" s="154"/>
      <c r="CJ2476" s="154"/>
      <c r="CK2476" s="154"/>
      <c r="CL2476" s="154"/>
      <c r="CM2476" s="154"/>
      <c r="CN2476" s="154"/>
      <c r="CO2476" s="154"/>
      <c r="CP2476" s="154"/>
      <c r="CQ2476" s="154"/>
      <c r="CR2476" s="154"/>
      <c r="CS2476" s="154"/>
      <c r="CT2476" s="154"/>
      <c r="CU2476" s="154"/>
      <c r="CV2476" s="154"/>
      <c r="CW2476" s="154"/>
      <c r="CX2476" s="154"/>
      <c r="CY2476" s="154"/>
      <c r="CZ2476" s="154"/>
      <c r="DA2476" s="154"/>
      <c r="DB2476" s="154"/>
      <c r="DC2476" s="154"/>
      <c r="DD2476" s="154"/>
      <c r="DE2476" s="154"/>
      <c r="DF2476" s="154"/>
      <c r="DG2476" s="154"/>
      <c r="DH2476" s="154"/>
      <c r="DI2476" s="154"/>
      <c r="DJ2476" s="154"/>
      <c r="DK2476" s="154"/>
      <c r="DL2476" s="154"/>
      <c r="DM2476" s="154"/>
      <c r="DN2476" s="154"/>
      <c r="DO2476" s="154"/>
      <c r="DP2476" s="154"/>
      <c r="DQ2476" s="154"/>
      <c r="DR2476" s="154"/>
      <c r="DS2476" s="154"/>
      <c r="DT2476" s="154"/>
      <c r="DU2476" s="154"/>
      <c r="DV2476" s="154"/>
      <c r="DW2476" s="154"/>
      <c r="DX2476" s="154"/>
      <c r="DY2476" s="154"/>
      <c r="DZ2476" s="154"/>
      <c r="EA2476" s="154"/>
      <c r="EB2476" s="154"/>
      <c r="EC2476" s="154"/>
      <c r="ED2476" s="154"/>
      <c r="EE2476" s="154"/>
      <c r="EF2476" s="154"/>
      <c r="EG2476" s="154"/>
      <c r="EH2476" s="154"/>
      <c r="EI2476" s="154"/>
      <c r="EJ2476" s="154"/>
      <c r="EK2476" s="154"/>
      <c r="EL2476" s="154"/>
      <c r="EM2476" s="154"/>
      <c r="EN2476" s="154"/>
      <c r="EO2476" s="154"/>
      <c r="EP2476" s="154"/>
      <c r="EQ2476" s="154"/>
      <c r="ER2476" s="154"/>
      <c r="ES2476" s="154"/>
      <c r="ET2476" s="154"/>
      <c r="EU2476" s="154"/>
      <c r="EV2476" s="154"/>
    </row>
    <row r="2477" spans="32:152" ht="12.75">
      <c r="AF2477" s="154"/>
      <c r="AG2477" s="154"/>
      <c r="AH2477" s="154"/>
      <c r="AI2477" s="154"/>
      <c r="AJ2477" s="154"/>
      <c r="AK2477" s="154"/>
      <c r="AL2477" s="154"/>
      <c r="AM2477" s="154"/>
      <c r="AN2477" s="154"/>
      <c r="AO2477" s="154"/>
      <c r="AP2477" s="154"/>
      <c r="AQ2477" s="154"/>
      <c r="AR2477" s="154"/>
      <c r="AS2477" s="154"/>
      <c r="AT2477" s="154"/>
      <c r="AU2477" s="154"/>
      <c r="AV2477" s="154"/>
      <c r="AW2477" s="154"/>
      <c r="AX2477" s="154"/>
      <c r="AY2477" s="154"/>
      <c r="AZ2477" s="154"/>
      <c r="BA2477" s="154"/>
      <c r="BB2477" s="154"/>
      <c r="BC2477" s="154"/>
      <c r="BD2477" s="154"/>
      <c r="BE2477" s="154"/>
      <c r="BF2477" s="154"/>
      <c r="BG2477" s="154"/>
      <c r="BH2477" s="154"/>
      <c r="BI2477" s="154"/>
      <c r="BJ2477" s="154"/>
      <c r="BK2477" s="154"/>
      <c r="BL2477" s="154"/>
      <c r="BM2477" s="154"/>
      <c r="BN2477" s="154"/>
      <c r="BO2477" s="154"/>
      <c r="BP2477" s="154"/>
      <c r="BQ2477" s="154"/>
      <c r="BR2477" s="154"/>
      <c r="BS2477" s="154"/>
      <c r="BT2477" s="154"/>
      <c r="BU2477" s="154"/>
      <c r="BV2477" s="154"/>
      <c r="BW2477" s="154"/>
      <c r="BX2477" s="154"/>
      <c r="BY2477" s="154"/>
      <c r="BZ2477" s="154"/>
      <c r="CA2477" s="154"/>
      <c r="CB2477" s="154"/>
      <c r="CC2477" s="154"/>
      <c r="CD2477" s="154"/>
      <c r="CE2477" s="154"/>
      <c r="CF2477" s="154"/>
      <c r="CG2477" s="154"/>
      <c r="CH2477" s="154"/>
      <c r="CI2477" s="154"/>
      <c r="CJ2477" s="154"/>
      <c r="CK2477" s="154"/>
      <c r="CL2477" s="154"/>
      <c r="CM2477" s="154"/>
      <c r="CN2477" s="154"/>
      <c r="CO2477" s="154"/>
      <c r="CP2477" s="154"/>
      <c r="CQ2477" s="154"/>
      <c r="CR2477" s="154"/>
      <c r="CS2477" s="154"/>
      <c r="CT2477" s="154"/>
      <c r="CU2477" s="154"/>
      <c r="CV2477" s="154"/>
      <c r="CW2477" s="154"/>
      <c r="CX2477" s="154"/>
      <c r="CY2477" s="154"/>
      <c r="CZ2477" s="154"/>
      <c r="DA2477" s="154"/>
      <c r="DB2477" s="154"/>
      <c r="DC2477" s="154"/>
      <c r="DD2477" s="154"/>
      <c r="DE2477" s="154"/>
      <c r="DF2477" s="154"/>
      <c r="DG2477" s="154"/>
      <c r="DH2477" s="154"/>
      <c r="DI2477" s="154"/>
      <c r="DJ2477" s="154"/>
      <c r="DK2477" s="154"/>
      <c r="DL2477" s="154"/>
      <c r="DM2477" s="154"/>
      <c r="DN2477" s="154"/>
      <c r="DO2477" s="154"/>
      <c r="DP2477" s="154"/>
      <c r="DQ2477" s="154"/>
      <c r="DR2477" s="154"/>
      <c r="DS2477" s="154"/>
      <c r="DT2477" s="154"/>
      <c r="DU2477" s="154"/>
      <c r="DV2477" s="154"/>
      <c r="DW2477" s="154"/>
      <c r="DX2477" s="154"/>
      <c r="DY2477" s="154"/>
      <c r="DZ2477" s="154"/>
      <c r="EA2477" s="154"/>
      <c r="EB2477" s="154"/>
      <c r="EC2477" s="154"/>
      <c r="ED2477" s="154"/>
      <c r="EE2477" s="154"/>
      <c r="EF2477" s="154"/>
      <c r="EG2477" s="154"/>
      <c r="EH2477" s="154"/>
      <c r="EI2477" s="154"/>
      <c r="EJ2477" s="154"/>
      <c r="EK2477" s="154"/>
      <c r="EL2477" s="154"/>
      <c r="EM2477" s="154"/>
      <c r="EN2477" s="154"/>
      <c r="EO2477" s="154"/>
      <c r="EP2477" s="154"/>
      <c r="EQ2477" s="154"/>
      <c r="ER2477" s="154"/>
      <c r="ES2477" s="154"/>
      <c r="ET2477" s="154"/>
      <c r="EU2477" s="154"/>
      <c r="EV2477" s="154"/>
    </row>
    <row r="2478" spans="32:152" ht="12.75">
      <c r="AF2478" s="154"/>
      <c r="AG2478" s="154"/>
      <c r="AH2478" s="154"/>
      <c r="AI2478" s="154"/>
      <c r="AJ2478" s="154"/>
      <c r="AK2478" s="154"/>
      <c r="AL2478" s="154"/>
      <c r="AM2478" s="154"/>
      <c r="AN2478" s="154"/>
      <c r="AO2478" s="154"/>
      <c r="AP2478" s="154"/>
      <c r="AQ2478" s="154"/>
      <c r="AR2478" s="154"/>
      <c r="AS2478" s="154"/>
      <c r="AT2478" s="154"/>
      <c r="AU2478" s="154"/>
      <c r="AV2478" s="154"/>
      <c r="AW2478" s="154"/>
      <c r="AX2478" s="154"/>
      <c r="AY2478" s="154"/>
      <c r="AZ2478" s="154"/>
      <c r="BA2478" s="154"/>
      <c r="BB2478" s="154"/>
      <c r="BC2478" s="154"/>
      <c r="BD2478" s="154"/>
      <c r="BE2478" s="154"/>
      <c r="BF2478" s="154"/>
      <c r="BG2478" s="154"/>
      <c r="BH2478" s="154"/>
      <c r="BI2478" s="154"/>
      <c r="BJ2478" s="154"/>
      <c r="BK2478" s="154"/>
      <c r="BL2478" s="154"/>
      <c r="BM2478" s="154"/>
      <c r="BN2478" s="154"/>
      <c r="BO2478" s="154"/>
      <c r="BP2478" s="154"/>
      <c r="BQ2478" s="154"/>
      <c r="BR2478" s="154"/>
      <c r="BS2478" s="154"/>
      <c r="BT2478" s="154"/>
      <c r="BU2478" s="154"/>
      <c r="BV2478" s="154"/>
      <c r="BW2478" s="154"/>
      <c r="BX2478" s="154"/>
      <c r="BY2478" s="154"/>
      <c r="BZ2478" s="154"/>
      <c r="CA2478" s="154"/>
      <c r="CB2478" s="154"/>
      <c r="CC2478" s="154"/>
      <c r="CD2478" s="154"/>
      <c r="CE2478" s="154"/>
      <c r="CF2478" s="154"/>
      <c r="CG2478" s="154"/>
      <c r="CH2478" s="154"/>
      <c r="CI2478" s="154"/>
      <c r="CJ2478" s="154"/>
      <c r="CK2478" s="154"/>
      <c r="CL2478" s="154"/>
      <c r="CM2478" s="154"/>
      <c r="CN2478" s="154"/>
      <c r="CO2478" s="154"/>
      <c r="CP2478" s="154"/>
      <c r="CQ2478" s="154"/>
      <c r="CR2478" s="154"/>
      <c r="CS2478" s="154"/>
      <c r="CT2478" s="154"/>
      <c r="CU2478" s="154"/>
      <c r="CV2478" s="154"/>
      <c r="CW2478" s="154"/>
      <c r="CX2478" s="154"/>
      <c r="CY2478" s="154"/>
      <c r="CZ2478" s="154"/>
      <c r="DA2478" s="154"/>
      <c r="DB2478" s="154"/>
      <c r="DC2478" s="154"/>
      <c r="DD2478" s="154"/>
      <c r="DE2478" s="154"/>
      <c r="DF2478" s="154"/>
      <c r="DG2478" s="154"/>
      <c r="DH2478" s="154"/>
      <c r="DI2478" s="154"/>
      <c r="DJ2478" s="154"/>
      <c r="DK2478" s="154"/>
      <c r="DL2478" s="154"/>
      <c r="DM2478" s="154"/>
      <c r="DN2478" s="154"/>
      <c r="DO2478" s="154"/>
      <c r="DP2478" s="154"/>
      <c r="DQ2478" s="154"/>
      <c r="DR2478" s="154"/>
      <c r="DS2478" s="154"/>
      <c r="DT2478" s="154"/>
      <c r="DU2478" s="154"/>
      <c r="DV2478" s="154"/>
      <c r="DW2478" s="154"/>
      <c r="DX2478" s="154"/>
      <c r="DY2478" s="154"/>
      <c r="DZ2478" s="154"/>
      <c r="EA2478" s="154"/>
      <c r="EB2478" s="154"/>
      <c r="EC2478" s="154"/>
      <c r="ED2478" s="154"/>
      <c r="EE2478" s="154"/>
      <c r="EF2478" s="154"/>
      <c r="EG2478" s="154"/>
      <c r="EH2478" s="154"/>
      <c r="EI2478" s="154"/>
      <c r="EJ2478" s="154"/>
      <c r="EK2478" s="154"/>
      <c r="EL2478" s="154"/>
      <c r="EM2478" s="154"/>
      <c r="EN2478" s="154"/>
      <c r="EO2478" s="154"/>
      <c r="EP2478" s="154"/>
      <c r="EQ2478" s="154"/>
      <c r="ER2478" s="154"/>
      <c r="ES2478" s="154"/>
      <c r="ET2478" s="154"/>
      <c r="EU2478" s="154"/>
      <c r="EV2478" s="154"/>
    </row>
    <row r="2479" spans="32:152" ht="12.75">
      <c r="AF2479" s="154"/>
      <c r="AG2479" s="154"/>
      <c r="AH2479" s="154"/>
      <c r="AI2479" s="154"/>
      <c r="AJ2479" s="154"/>
      <c r="AK2479" s="154"/>
      <c r="AL2479" s="154"/>
      <c r="AM2479" s="154"/>
      <c r="AN2479" s="154"/>
      <c r="AO2479" s="154"/>
      <c r="AP2479" s="154"/>
      <c r="AQ2479" s="154"/>
      <c r="AR2479" s="154"/>
      <c r="AS2479" s="154"/>
      <c r="AT2479" s="154"/>
      <c r="AU2479" s="154"/>
      <c r="AV2479" s="154"/>
      <c r="AW2479" s="154"/>
      <c r="AX2479" s="154"/>
      <c r="AY2479" s="154"/>
      <c r="AZ2479" s="154"/>
      <c r="BA2479" s="154"/>
      <c r="BB2479" s="154"/>
      <c r="BC2479" s="154"/>
      <c r="BD2479" s="154"/>
      <c r="BE2479" s="154"/>
      <c r="BF2479" s="154"/>
      <c r="BG2479" s="154"/>
      <c r="BH2479" s="154"/>
      <c r="BI2479" s="154"/>
      <c r="BJ2479" s="154"/>
      <c r="BK2479" s="154"/>
      <c r="BL2479" s="154"/>
      <c r="BM2479" s="154"/>
      <c r="BN2479" s="154"/>
      <c r="BO2479" s="154"/>
      <c r="BP2479" s="154"/>
      <c r="BQ2479" s="154"/>
      <c r="BR2479" s="154"/>
      <c r="BS2479" s="154"/>
      <c r="BT2479" s="154"/>
      <c r="BU2479" s="154"/>
      <c r="BV2479" s="154"/>
      <c r="BW2479" s="154"/>
      <c r="BX2479" s="154"/>
      <c r="BY2479" s="154"/>
      <c r="BZ2479" s="154"/>
      <c r="CA2479" s="154"/>
      <c r="CB2479" s="154"/>
      <c r="CC2479" s="154"/>
      <c r="CD2479" s="154"/>
      <c r="CE2479" s="154"/>
      <c r="CF2479" s="154"/>
      <c r="CG2479" s="154"/>
      <c r="CH2479" s="154"/>
      <c r="CI2479" s="154"/>
      <c r="CJ2479" s="154"/>
      <c r="CK2479" s="154"/>
      <c r="CL2479" s="154"/>
      <c r="CM2479" s="154"/>
      <c r="CN2479" s="154"/>
      <c r="CO2479" s="154"/>
      <c r="CP2479" s="154"/>
      <c r="CQ2479" s="154"/>
      <c r="CR2479" s="154"/>
      <c r="CS2479" s="154"/>
      <c r="CT2479" s="154"/>
      <c r="CU2479" s="154"/>
      <c r="CV2479" s="154"/>
      <c r="CW2479" s="154"/>
      <c r="CX2479" s="154"/>
      <c r="CY2479" s="154"/>
      <c r="CZ2479" s="154"/>
      <c r="DA2479" s="154"/>
      <c r="DB2479" s="154"/>
      <c r="DC2479" s="154"/>
      <c r="DD2479" s="154"/>
      <c r="DE2479" s="154"/>
      <c r="DF2479" s="154"/>
      <c r="DG2479" s="154"/>
      <c r="DH2479" s="154"/>
      <c r="DI2479" s="154"/>
      <c r="DJ2479" s="154"/>
      <c r="DK2479" s="154"/>
      <c r="DL2479" s="154"/>
      <c r="DM2479" s="154"/>
      <c r="DN2479" s="154"/>
      <c r="DO2479" s="154"/>
      <c r="DP2479" s="154"/>
      <c r="DQ2479" s="154"/>
      <c r="DR2479" s="154"/>
      <c r="DS2479" s="154"/>
      <c r="DT2479" s="154"/>
      <c r="DU2479" s="154"/>
      <c r="DV2479" s="154"/>
      <c r="DW2479" s="154"/>
      <c r="DX2479" s="154"/>
      <c r="DY2479" s="154"/>
      <c r="DZ2479" s="154"/>
      <c r="EA2479" s="154"/>
      <c r="EB2479" s="154"/>
      <c r="EC2479" s="154"/>
      <c r="ED2479" s="154"/>
      <c r="EE2479" s="154"/>
      <c r="EF2479" s="154"/>
      <c r="EG2479" s="154"/>
      <c r="EH2479" s="154"/>
      <c r="EI2479" s="154"/>
      <c r="EJ2479" s="154"/>
      <c r="EK2479" s="154"/>
      <c r="EL2479" s="154"/>
      <c r="EM2479" s="154"/>
      <c r="EN2479" s="154"/>
      <c r="EO2479" s="154"/>
      <c r="EP2479" s="154"/>
      <c r="EQ2479" s="154"/>
      <c r="ER2479" s="154"/>
      <c r="ES2479" s="154"/>
      <c r="ET2479" s="154"/>
      <c r="EU2479" s="154"/>
      <c r="EV2479" s="154"/>
    </row>
    <row r="2480" spans="32:152" ht="12.75">
      <c r="AF2480" s="154"/>
      <c r="AG2480" s="154"/>
      <c r="AH2480" s="154"/>
      <c r="AI2480" s="154"/>
      <c r="AJ2480" s="154"/>
      <c r="AK2480" s="154"/>
      <c r="AL2480" s="154"/>
      <c r="AM2480" s="154"/>
      <c r="AN2480" s="154"/>
      <c r="AO2480" s="154"/>
      <c r="AP2480" s="154"/>
      <c r="AQ2480" s="154"/>
      <c r="AR2480" s="154"/>
      <c r="AS2480" s="154"/>
      <c r="AT2480" s="154"/>
      <c r="AU2480" s="154"/>
      <c r="AV2480" s="154"/>
      <c r="AW2480" s="154"/>
      <c r="AX2480" s="154"/>
      <c r="AY2480" s="154"/>
      <c r="AZ2480" s="154"/>
      <c r="BA2480" s="154"/>
      <c r="BB2480" s="154"/>
      <c r="BC2480" s="154"/>
      <c r="BD2480" s="154"/>
      <c r="BE2480" s="154"/>
      <c r="BF2480" s="154"/>
      <c r="BG2480" s="154"/>
      <c r="BH2480" s="154"/>
      <c r="BI2480" s="154"/>
      <c r="BJ2480" s="154"/>
      <c r="BK2480" s="154"/>
      <c r="BL2480" s="154"/>
      <c r="BM2480" s="154"/>
      <c r="BN2480" s="154"/>
      <c r="BO2480" s="154"/>
      <c r="BP2480" s="154"/>
      <c r="BQ2480" s="154"/>
      <c r="BR2480" s="154"/>
      <c r="BS2480" s="154"/>
      <c r="BT2480" s="154"/>
      <c r="BU2480" s="154"/>
      <c r="BV2480" s="154"/>
      <c r="BW2480" s="154"/>
      <c r="BX2480" s="154"/>
      <c r="BY2480" s="154"/>
      <c r="BZ2480" s="154"/>
      <c r="CA2480" s="154"/>
      <c r="CB2480" s="154"/>
      <c r="CC2480" s="154"/>
      <c r="CD2480" s="154"/>
      <c r="CE2480" s="154"/>
      <c r="CF2480" s="154"/>
      <c r="CG2480" s="154"/>
      <c r="CH2480" s="154"/>
      <c r="CI2480" s="154"/>
      <c r="CJ2480" s="154"/>
      <c r="CK2480" s="154"/>
      <c r="CL2480" s="154"/>
      <c r="CM2480" s="154"/>
      <c r="CN2480" s="154"/>
      <c r="CO2480" s="154"/>
      <c r="CP2480" s="154"/>
      <c r="CQ2480" s="154"/>
      <c r="CR2480" s="154"/>
      <c r="CS2480" s="154"/>
      <c r="CT2480" s="154"/>
      <c r="CU2480" s="154"/>
      <c r="CV2480" s="154"/>
      <c r="CW2480" s="154"/>
      <c r="CX2480" s="154"/>
      <c r="CY2480" s="154"/>
      <c r="CZ2480" s="154"/>
      <c r="DA2480" s="154"/>
      <c r="DB2480" s="154"/>
      <c r="DC2480" s="154"/>
      <c r="DD2480" s="154"/>
      <c r="DE2480" s="154"/>
      <c r="DF2480" s="154"/>
      <c r="DG2480" s="154"/>
      <c r="DH2480" s="154"/>
      <c r="DI2480" s="154"/>
      <c r="DJ2480" s="154"/>
      <c r="DK2480" s="154"/>
      <c r="DL2480" s="154"/>
      <c r="DM2480" s="154"/>
      <c r="DN2480" s="154"/>
      <c r="DO2480" s="154"/>
      <c r="DP2480" s="154"/>
      <c r="DQ2480" s="154"/>
      <c r="DR2480" s="154"/>
      <c r="DS2480" s="154"/>
      <c r="DT2480" s="154"/>
      <c r="DU2480" s="154"/>
      <c r="DV2480" s="154"/>
      <c r="DW2480" s="154"/>
      <c r="DX2480" s="154"/>
      <c r="DY2480" s="154"/>
      <c r="DZ2480" s="154"/>
      <c r="EA2480" s="154"/>
      <c r="EB2480" s="154"/>
      <c r="EC2480" s="154"/>
      <c r="ED2480" s="154"/>
      <c r="EE2480" s="154"/>
      <c r="EF2480" s="154"/>
      <c r="EG2480" s="154"/>
      <c r="EH2480" s="154"/>
      <c r="EI2480" s="154"/>
      <c r="EJ2480" s="154"/>
      <c r="EK2480" s="154"/>
      <c r="EL2480" s="154"/>
      <c r="EM2480" s="154"/>
      <c r="EN2480" s="154"/>
      <c r="EO2480" s="154"/>
      <c r="EP2480" s="154"/>
      <c r="EQ2480" s="154"/>
      <c r="ER2480" s="154"/>
      <c r="ES2480" s="154"/>
      <c r="ET2480" s="154"/>
      <c r="EU2480" s="154"/>
      <c r="EV2480" s="154"/>
    </row>
    <row r="2481" spans="32:152" ht="12.75">
      <c r="AF2481" s="154"/>
      <c r="AG2481" s="154"/>
      <c r="AH2481" s="154"/>
      <c r="AI2481" s="154"/>
      <c r="AJ2481" s="154"/>
      <c r="AK2481" s="154"/>
      <c r="AL2481" s="154"/>
      <c r="AM2481" s="154"/>
      <c r="AN2481" s="154"/>
      <c r="AO2481" s="154"/>
      <c r="AP2481" s="154"/>
      <c r="AQ2481" s="154"/>
      <c r="AR2481" s="154"/>
      <c r="AS2481" s="154"/>
      <c r="AT2481" s="154"/>
      <c r="AU2481" s="154"/>
      <c r="AV2481" s="154"/>
      <c r="AW2481" s="154"/>
      <c r="AX2481" s="154"/>
      <c r="AY2481" s="154"/>
      <c r="AZ2481" s="154"/>
      <c r="BA2481" s="154"/>
      <c r="BB2481" s="154"/>
      <c r="BC2481" s="154"/>
      <c r="BD2481" s="154"/>
      <c r="BE2481" s="154"/>
      <c r="BF2481" s="154"/>
      <c r="BG2481" s="154"/>
      <c r="BH2481" s="154"/>
      <c r="BI2481" s="154"/>
      <c r="BJ2481" s="154"/>
      <c r="BK2481" s="154"/>
      <c r="BL2481" s="154"/>
      <c r="BM2481" s="154"/>
      <c r="BN2481" s="154"/>
      <c r="BO2481" s="154"/>
      <c r="BP2481" s="154"/>
      <c r="BQ2481" s="154"/>
      <c r="BR2481" s="154"/>
      <c r="BS2481" s="154"/>
      <c r="BT2481" s="154"/>
      <c r="BU2481" s="154"/>
      <c r="BV2481" s="154"/>
      <c r="BW2481" s="154"/>
      <c r="BX2481" s="154"/>
      <c r="BY2481" s="154"/>
      <c r="BZ2481" s="154"/>
      <c r="CA2481" s="154"/>
      <c r="CB2481" s="154"/>
      <c r="CC2481" s="154"/>
      <c r="CD2481" s="154"/>
      <c r="CE2481" s="154"/>
      <c r="CF2481" s="154"/>
      <c r="CG2481" s="154"/>
      <c r="CH2481" s="154"/>
      <c r="CI2481" s="154"/>
      <c r="CJ2481" s="154"/>
      <c r="CK2481" s="154"/>
      <c r="CL2481" s="154"/>
      <c r="CM2481" s="154"/>
      <c r="CN2481" s="154"/>
      <c r="CO2481" s="154"/>
      <c r="CP2481" s="154"/>
      <c r="CQ2481" s="154"/>
      <c r="CR2481" s="154"/>
      <c r="CS2481" s="154"/>
      <c r="CT2481" s="154"/>
      <c r="CU2481" s="154"/>
      <c r="CV2481" s="154"/>
      <c r="CW2481" s="154"/>
      <c r="CX2481" s="154"/>
      <c r="CY2481" s="154"/>
      <c r="CZ2481" s="154"/>
      <c r="DA2481" s="154"/>
      <c r="DB2481" s="154"/>
      <c r="DC2481" s="154"/>
      <c r="DD2481" s="154"/>
      <c r="DE2481" s="154"/>
      <c r="DF2481" s="154"/>
      <c r="DG2481" s="154"/>
      <c r="DH2481" s="154"/>
      <c r="DI2481" s="154"/>
      <c r="DJ2481" s="154"/>
      <c r="DK2481" s="154"/>
      <c r="DL2481" s="154"/>
      <c r="DM2481" s="154"/>
      <c r="DN2481" s="154"/>
      <c r="DO2481" s="154"/>
      <c r="DP2481" s="154"/>
      <c r="DQ2481" s="154"/>
      <c r="DR2481" s="154"/>
      <c r="DS2481" s="154"/>
      <c r="DT2481" s="154"/>
      <c r="DU2481" s="154"/>
      <c r="DV2481" s="154"/>
      <c r="DW2481" s="154"/>
      <c r="DX2481" s="154"/>
      <c r="DY2481" s="154"/>
      <c r="DZ2481" s="154"/>
      <c r="EA2481" s="154"/>
      <c r="EB2481" s="154"/>
      <c r="EC2481" s="154"/>
      <c r="ED2481" s="154"/>
      <c r="EE2481" s="154"/>
      <c r="EF2481" s="154"/>
      <c r="EG2481" s="154"/>
      <c r="EH2481" s="154"/>
      <c r="EI2481" s="154"/>
      <c r="EJ2481" s="154"/>
      <c r="EK2481" s="154"/>
      <c r="EL2481" s="154"/>
      <c r="EM2481" s="154"/>
      <c r="EN2481" s="154"/>
      <c r="EO2481" s="154"/>
      <c r="EP2481" s="154"/>
      <c r="EQ2481" s="154"/>
      <c r="ER2481" s="154"/>
      <c r="ES2481" s="154"/>
      <c r="ET2481" s="154"/>
      <c r="EU2481" s="154"/>
      <c r="EV2481" s="154"/>
    </row>
    <row r="2482" spans="32:152" ht="12.75">
      <c r="AF2482" s="154"/>
      <c r="AG2482" s="154"/>
      <c r="AH2482" s="154"/>
      <c r="AI2482" s="154"/>
      <c r="AJ2482" s="154"/>
      <c r="AK2482" s="154"/>
      <c r="AL2482" s="154"/>
      <c r="AM2482" s="154"/>
      <c r="AN2482" s="154"/>
      <c r="AO2482" s="154"/>
      <c r="AP2482" s="154"/>
      <c r="AQ2482" s="154"/>
      <c r="AR2482" s="154"/>
      <c r="AS2482" s="154"/>
      <c r="AT2482" s="154"/>
      <c r="AU2482" s="154"/>
      <c r="AV2482" s="154"/>
      <c r="AW2482" s="154"/>
      <c r="AX2482" s="154"/>
      <c r="AY2482" s="154"/>
      <c r="AZ2482" s="154"/>
      <c r="BA2482" s="154"/>
      <c r="BB2482" s="154"/>
      <c r="BC2482" s="154"/>
      <c r="BD2482" s="154"/>
      <c r="BE2482" s="154"/>
      <c r="BF2482" s="154"/>
      <c r="BG2482" s="154"/>
      <c r="BH2482" s="154"/>
      <c r="BI2482" s="154"/>
      <c r="BJ2482" s="154"/>
      <c r="BK2482" s="154"/>
      <c r="BL2482" s="154"/>
      <c r="BM2482" s="154"/>
      <c r="BN2482" s="154"/>
      <c r="BO2482" s="154"/>
      <c r="BP2482" s="154"/>
      <c r="BQ2482" s="154"/>
      <c r="BR2482" s="154"/>
      <c r="BS2482" s="154"/>
      <c r="BT2482" s="154"/>
      <c r="BU2482" s="154"/>
      <c r="BV2482" s="154"/>
      <c r="BW2482" s="154"/>
      <c r="BX2482" s="154"/>
      <c r="BY2482" s="154"/>
      <c r="BZ2482" s="154"/>
      <c r="CA2482" s="154"/>
      <c r="CB2482" s="154"/>
      <c r="CC2482" s="154"/>
      <c r="CD2482" s="154"/>
      <c r="CE2482" s="154"/>
      <c r="CF2482" s="154"/>
      <c r="CG2482" s="154"/>
      <c r="CH2482" s="154"/>
      <c r="CI2482" s="154"/>
      <c r="CJ2482" s="154"/>
      <c r="CK2482" s="154"/>
      <c r="CL2482" s="154"/>
      <c r="CM2482" s="154"/>
      <c r="CN2482" s="154"/>
      <c r="CO2482" s="154"/>
      <c r="CP2482" s="154"/>
      <c r="CQ2482" s="154"/>
      <c r="CR2482" s="154"/>
      <c r="CS2482" s="154"/>
      <c r="CT2482" s="154"/>
      <c r="CU2482" s="154"/>
      <c r="CV2482" s="154"/>
      <c r="CW2482" s="154"/>
      <c r="CX2482" s="154"/>
      <c r="CY2482" s="154"/>
      <c r="CZ2482" s="154"/>
      <c r="DA2482" s="154"/>
      <c r="DB2482" s="154"/>
      <c r="DC2482" s="154"/>
      <c r="DD2482" s="154"/>
      <c r="DE2482" s="154"/>
      <c r="DF2482" s="154"/>
      <c r="DG2482" s="154"/>
      <c r="DH2482" s="154"/>
      <c r="DI2482" s="154"/>
      <c r="DJ2482" s="154"/>
      <c r="DK2482" s="154"/>
      <c r="DL2482" s="154"/>
      <c r="DM2482" s="154"/>
      <c r="DN2482" s="154"/>
      <c r="DO2482" s="154"/>
      <c r="DP2482" s="154"/>
      <c r="DQ2482" s="154"/>
      <c r="DR2482" s="154"/>
      <c r="DS2482" s="154"/>
      <c r="DT2482" s="154"/>
      <c r="DU2482" s="154"/>
      <c r="DV2482" s="154"/>
      <c r="DW2482" s="154"/>
      <c r="DX2482" s="154"/>
      <c r="DY2482" s="154"/>
      <c r="DZ2482" s="154"/>
      <c r="EA2482" s="154"/>
      <c r="EB2482" s="154"/>
      <c r="EC2482" s="154"/>
      <c r="ED2482" s="154"/>
      <c r="EE2482" s="154"/>
      <c r="EF2482" s="154"/>
      <c r="EG2482" s="154"/>
      <c r="EH2482" s="154"/>
      <c r="EI2482" s="154"/>
      <c r="EJ2482" s="154"/>
      <c r="EK2482" s="154"/>
      <c r="EL2482" s="154"/>
      <c r="EM2482" s="154"/>
      <c r="EN2482" s="154"/>
      <c r="EO2482" s="154"/>
      <c r="EP2482" s="154"/>
      <c r="EQ2482" s="154"/>
      <c r="ER2482" s="154"/>
      <c r="ES2482" s="154"/>
      <c r="ET2482" s="154"/>
      <c r="EU2482" s="154"/>
      <c r="EV2482" s="154"/>
    </row>
    <row r="2483" spans="32:152" ht="12.75">
      <c r="AF2483" s="154"/>
      <c r="AG2483" s="154"/>
      <c r="AH2483" s="154"/>
      <c r="AI2483" s="154"/>
      <c r="AJ2483" s="154"/>
      <c r="AK2483" s="154"/>
      <c r="AL2483" s="154"/>
      <c r="AM2483" s="154"/>
      <c r="AN2483" s="154"/>
      <c r="AO2483" s="154"/>
      <c r="AP2483" s="154"/>
      <c r="AQ2483" s="154"/>
      <c r="AR2483" s="154"/>
      <c r="AS2483" s="154"/>
      <c r="AT2483" s="154"/>
      <c r="AU2483" s="154"/>
      <c r="AV2483" s="154"/>
      <c r="AW2483" s="154"/>
      <c r="AX2483" s="154"/>
      <c r="AY2483" s="154"/>
      <c r="AZ2483" s="154"/>
      <c r="BA2483" s="154"/>
      <c r="BB2483" s="154"/>
      <c r="BC2483" s="154"/>
      <c r="BD2483" s="154"/>
      <c r="BE2483" s="154"/>
      <c r="BF2483" s="154"/>
      <c r="BG2483" s="154"/>
      <c r="BH2483" s="154"/>
      <c r="BI2483" s="154"/>
      <c r="BJ2483" s="154"/>
      <c r="BK2483" s="154"/>
      <c r="BL2483" s="154"/>
      <c r="BM2483" s="154"/>
      <c r="BN2483" s="154"/>
      <c r="BO2483" s="154"/>
      <c r="BP2483" s="154"/>
      <c r="BQ2483" s="154"/>
      <c r="BR2483" s="154"/>
      <c r="BS2483" s="154"/>
      <c r="BT2483" s="154"/>
      <c r="BU2483" s="154"/>
      <c r="BV2483" s="154"/>
      <c r="BW2483" s="154"/>
      <c r="BX2483" s="154"/>
      <c r="BY2483" s="154"/>
      <c r="BZ2483" s="154"/>
      <c r="CA2483" s="154"/>
      <c r="CB2483" s="154"/>
      <c r="CC2483" s="154"/>
      <c r="CD2483" s="154"/>
      <c r="CE2483" s="154"/>
      <c r="CF2483" s="154"/>
      <c r="CG2483" s="154"/>
      <c r="CH2483" s="154"/>
      <c r="CI2483" s="154"/>
      <c r="CJ2483" s="154"/>
      <c r="CK2483" s="154"/>
      <c r="CL2483" s="154"/>
      <c r="CM2483" s="154"/>
      <c r="CN2483" s="154"/>
      <c r="CO2483" s="154"/>
      <c r="CP2483" s="154"/>
      <c r="CQ2483" s="154"/>
      <c r="CR2483" s="154"/>
      <c r="CS2483" s="154"/>
      <c r="CT2483" s="154"/>
      <c r="CU2483" s="154"/>
      <c r="CV2483" s="154"/>
      <c r="CW2483" s="154"/>
      <c r="CX2483" s="154"/>
      <c r="CY2483" s="154"/>
      <c r="CZ2483" s="154"/>
      <c r="DA2483" s="154"/>
      <c r="DB2483" s="154"/>
      <c r="DC2483" s="154"/>
      <c r="DD2483" s="154"/>
      <c r="DE2483" s="154"/>
      <c r="DF2483" s="154"/>
      <c r="DG2483" s="154"/>
      <c r="DH2483" s="154"/>
      <c r="DI2483" s="154"/>
      <c r="DJ2483" s="154"/>
      <c r="DK2483" s="154"/>
      <c r="DL2483" s="154"/>
      <c r="DM2483" s="154"/>
      <c r="DN2483" s="154"/>
      <c r="DO2483" s="154"/>
      <c r="DP2483" s="154"/>
      <c r="DQ2483" s="154"/>
      <c r="DR2483" s="154"/>
      <c r="DS2483" s="154"/>
      <c r="DT2483" s="154"/>
      <c r="DU2483" s="154"/>
      <c r="DV2483" s="154"/>
      <c r="DW2483" s="154"/>
      <c r="DX2483" s="154"/>
      <c r="DY2483" s="154"/>
      <c r="DZ2483" s="154"/>
      <c r="EA2483" s="154"/>
      <c r="EB2483" s="154"/>
      <c r="EC2483" s="154"/>
      <c r="ED2483" s="154"/>
      <c r="EE2483" s="154"/>
      <c r="EF2483" s="154"/>
      <c r="EG2483" s="154"/>
      <c r="EH2483" s="154"/>
      <c r="EI2483" s="154"/>
      <c r="EJ2483" s="154"/>
      <c r="EK2483" s="154"/>
      <c r="EL2483" s="154"/>
      <c r="EM2483" s="154"/>
      <c r="EN2483" s="154"/>
      <c r="EO2483" s="154"/>
      <c r="EP2483" s="154"/>
      <c r="EQ2483" s="154"/>
      <c r="ER2483" s="154"/>
      <c r="ES2483" s="154"/>
      <c r="ET2483" s="154"/>
      <c r="EU2483" s="154"/>
      <c r="EV2483" s="154"/>
    </row>
    <row r="2484" spans="32:152" ht="12.75">
      <c r="AF2484" s="154"/>
      <c r="AG2484" s="154"/>
      <c r="AH2484" s="154"/>
      <c r="AI2484" s="154"/>
      <c r="AJ2484" s="154"/>
      <c r="AK2484" s="154"/>
      <c r="AL2484" s="154"/>
      <c r="AM2484" s="154"/>
      <c r="AN2484" s="154"/>
      <c r="AO2484" s="154"/>
      <c r="AP2484" s="154"/>
      <c r="AQ2484" s="154"/>
      <c r="AR2484" s="154"/>
      <c r="AS2484" s="154"/>
      <c r="AT2484" s="154"/>
      <c r="AU2484" s="154"/>
      <c r="AV2484" s="154"/>
      <c r="AW2484" s="154"/>
      <c r="AX2484" s="154"/>
      <c r="AY2484" s="154"/>
      <c r="AZ2484" s="154"/>
      <c r="BA2484" s="154"/>
      <c r="BB2484" s="154"/>
      <c r="BC2484" s="154"/>
      <c r="BD2484" s="154"/>
      <c r="BE2484" s="154"/>
      <c r="BF2484" s="154"/>
      <c r="BG2484" s="154"/>
      <c r="BH2484" s="154"/>
      <c r="BI2484" s="154"/>
      <c r="BJ2484" s="154"/>
      <c r="BK2484" s="154"/>
      <c r="BL2484" s="154"/>
      <c r="BM2484" s="154"/>
      <c r="BN2484" s="154"/>
      <c r="BO2484" s="154"/>
      <c r="BP2484" s="154"/>
      <c r="BQ2484" s="154"/>
      <c r="BR2484" s="154"/>
      <c r="BS2484" s="154"/>
      <c r="BT2484" s="154"/>
      <c r="BU2484" s="154"/>
      <c r="BV2484" s="154"/>
      <c r="BW2484" s="154"/>
      <c r="BX2484" s="154"/>
      <c r="BY2484" s="154"/>
      <c r="BZ2484" s="154"/>
      <c r="CA2484" s="154"/>
      <c r="CB2484" s="154"/>
      <c r="CC2484" s="154"/>
      <c r="CD2484" s="154"/>
      <c r="CE2484" s="154"/>
      <c r="CF2484" s="154"/>
      <c r="CG2484" s="154"/>
      <c r="CH2484" s="154"/>
      <c r="CI2484" s="154"/>
      <c r="CJ2484" s="154"/>
      <c r="CK2484" s="154"/>
      <c r="CL2484" s="154"/>
      <c r="CM2484" s="154"/>
      <c r="CN2484" s="154"/>
      <c r="CO2484" s="154"/>
      <c r="CP2484" s="154"/>
      <c r="CQ2484" s="154"/>
      <c r="CR2484" s="154"/>
      <c r="CS2484" s="154"/>
      <c r="CT2484" s="154"/>
      <c r="CU2484" s="154"/>
      <c r="CV2484" s="154"/>
      <c r="CW2484" s="154"/>
      <c r="CX2484" s="154"/>
      <c r="CY2484" s="154"/>
      <c r="CZ2484" s="154"/>
      <c r="DA2484" s="154"/>
      <c r="DB2484" s="154"/>
      <c r="DC2484" s="154"/>
      <c r="DD2484" s="154"/>
      <c r="DE2484" s="154"/>
      <c r="DF2484" s="154"/>
      <c r="DG2484" s="154"/>
      <c r="DH2484" s="154"/>
      <c r="DI2484" s="154"/>
      <c r="DJ2484" s="154"/>
      <c r="DK2484" s="154"/>
      <c r="DL2484" s="154"/>
      <c r="DM2484" s="154"/>
      <c r="DN2484" s="154"/>
      <c r="DO2484" s="154"/>
      <c r="DP2484" s="154"/>
      <c r="DQ2484" s="154"/>
      <c r="DR2484" s="154"/>
      <c r="DS2484" s="154"/>
      <c r="DT2484" s="154"/>
      <c r="DU2484" s="154"/>
      <c r="DV2484" s="154"/>
      <c r="DW2484" s="154"/>
      <c r="DX2484" s="154"/>
      <c r="DY2484" s="154"/>
      <c r="DZ2484" s="154"/>
      <c r="EA2484" s="154"/>
      <c r="EB2484" s="154"/>
      <c r="EC2484" s="154"/>
      <c r="ED2484" s="154"/>
      <c r="EE2484" s="154"/>
      <c r="EF2484" s="154"/>
      <c r="EG2484" s="154"/>
      <c r="EH2484" s="154"/>
      <c r="EI2484" s="154"/>
      <c r="EJ2484" s="154"/>
      <c r="EK2484" s="154"/>
      <c r="EL2484" s="154"/>
      <c r="EM2484" s="154"/>
      <c r="EN2484" s="154"/>
      <c r="EO2484" s="154"/>
      <c r="EP2484" s="154"/>
      <c r="EQ2484" s="154"/>
      <c r="ER2484" s="154"/>
      <c r="ES2484" s="154"/>
      <c r="ET2484" s="154"/>
      <c r="EU2484" s="154"/>
      <c r="EV2484" s="154"/>
    </row>
    <row r="2485" spans="32:152" ht="12.75">
      <c r="AF2485" s="154"/>
      <c r="AG2485" s="154"/>
      <c r="AH2485" s="154"/>
      <c r="AI2485" s="154"/>
      <c r="AJ2485" s="154"/>
      <c r="AK2485" s="154"/>
      <c r="AL2485" s="154"/>
      <c r="AM2485" s="154"/>
      <c r="AN2485" s="154"/>
      <c r="AO2485" s="154"/>
      <c r="AP2485" s="154"/>
      <c r="AQ2485" s="154"/>
      <c r="AR2485" s="154"/>
      <c r="AS2485" s="154"/>
      <c r="AT2485" s="154"/>
      <c r="AU2485" s="154"/>
      <c r="AV2485" s="154"/>
      <c r="AW2485" s="154"/>
      <c r="AX2485" s="154"/>
      <c r="AY2485" s="154"/>
      <c r="AZ2485" s="154"/>
      <c r="BA2485" s="154"/>
      <c r="BB2485" s="154"/>
      <c r="BC2485" s="154"/>
      <c r="BD2485" s="154"/>
      <c r="BE2485" s="154"/>
      <c r="BF2485" s="154"/>
      <c r="BG2485" s="154"/>
      <c r="BH2485" s="154"/>
      <c r="BI2485" s="154"/>
      <c r="BJ2485" s="154"/>
      <c r="BK2485" s="154"/>
      <c r="BL2485" s="154"/>
      <c r="BM2485" s="154"/>
      <c r="BN2485" s="154"/>
      <c r="BO2485" s="154"/>
      <c r="BP2485" s="154"/>
      <c r="BQ2485" s="154"/>
      <c r="BR2485" s="154"/>
      <c r="BS2485" s="154"/>
      <c r="BT2485" s="154"/>
      <c r="BU2485" s="154"/>
      <c r="BV2485" s="154"/>
      <c r="BW2485" s="154"/>
      <c r="BX2485" s="154"/>
      <c r="BY2485" s="154"/>
      <c r="BZ2485" s="154"/>
      <c r="CA2485" s="154"/>
      <c r="CB2485" s="154"/>
      <c r="CC2485" s="154"/>
      <c r="CD2485" s="154"/>
      <c r="CE2485" s="154"/>
      <c r="CF2485" s="154"/>
      <c r="CG2485" s="154"/>
      <c r="CH2485" s="154"/>
      <c r="CI2485" s="154"/>
      <c r="CJ2485" s="154"/>
      <c r="CK2485" s="154"/>
      <c r="CL2485" s="154"/>
      <c r="CM2485" s="154"/>
      <c r="CN2485" s="154"/>
      <c r="CO2485" s="154"/>
      <c r="CP2485" s="154"/>
      <c r="CQ2485" s="154"/>
      <c r="CR2485" s="154"/>
      <c r="CS2485" s="154"/>
      <c r="CT2485" s="154"/>
      <c r="CU2485" s="154"/>
      <c r="CV2485" s="154"/>
      <c r="CW2485" s="154"/>
      <c r="CX2485" s="154"/>
      <c r="CY2485" s="154"/>
      <c r="CZ2485" s="154"/>
      <c r="DA2485" s="154"/>
      <c r="DB2485" s="154"/>
      <c r="DC2485" s="154"/>
      <c r="DD2485" s="154"/>
      <c r="DE2485" s="154"/>
      <c r="DF2485" s="154"/>
      <c r="DG2485" s="154"/>
      <c r="DH2485" s="154"/>
      <c r="DI2485" s="154"/>
      <c r="DJ2485" s="154"/>
      <c r="DK2485" s="154"/>
      <c r="DL2485" s="154"/>
      <c r="DM2485" s="154"/>
      <c r="DN2485" s="154"/>
      <c r="DO2485" s="154"/>
      <c r="DP2485" s="154"/>
      <c r="DQ2485" s="154"/>
      <c r="DR2485" s="154"/>
      <c r="DS2485" s="154"/>
      <c r="DT2485" s="154"/>
      <c r="DU2485" s="154"/>
      <c r="DV2485" s="154"/>
      <c r="DW2485" s="154"/>
      <c r="DX2485" s="154"/>
      <c r="DY2485" s="154"/>
      <c r="DZ2485" s="154"/>
      <c r="EA2485" s="154"/>
      <c r="EB2485" s="154"/>
      <c r="EC2485" s="154"/>
      <c r="ED2485" s="154"/>
      <c r="EE2485" s="154"/>
      <c r="EF2485" s="154"/>
      <c r="EG2485" s="154"/>
      <c r="EH2485" s="154"/>
      <c r="EI2485" s="154"/>
      <c r="EJ2485" s="154"/>
      <c r="EK2485" s="154"/>
      <c r="EL2485" s="154"/>
      <c r="EM2485" s="154"/>
      <c r="EN2485" s="154"/>
      <c r="EO2485" s="154"/>
      <c r="EP2485" s="154"/>
      <c r="EQ2485" s="154"/>
      <c r="ER2485" s="154"/>
      <c r="ES2485" s="154"/>
      <c r="ET2485" s="154"/>
      <c r="EU2485" s="154"/>
      <c r="EV2485" s="154"/>
    </row>
    <row r="2486" spans="32:152" ht="12.75">
      <c r="AF2486" s="154"/>
      <c r="AG2486" s="154"/>
      <c r="AH2486" s="154"/>
      <c r="AI2486" s="154"/>
      <c r="AJ2486" s="154"/>
      <c r="AK2486" s="154"/>
      <c r="AL2486" s="154"/>
      <c r="AM2486" s="154"/>
      <c r="AN2486" s="154"/>
      <c r="AO2486" s="154"/>
      <c r="AP2486" s="154"/>
      <c r="AQ2486" s="154"/>
      <c r="AR2486" s="154"/>
      <c r="AS2486" s="154"/>
      <c r="AT2486" s="154"/>
      <c r="AU2486" s="154"/>
      <c r="AV2486" s="154"/>
      <c r="AW2486" s="154"/>
      <c r="AX2486" s="154"/>
      <c r="AY2486" s="154"/>
      <c r="AZ2486" s="154"/>
      <c r="BA2486" s="154"/>
      <c r="BB2486" s="154"/>
      <c r="BC2486" s="154"/>
      <c r="BD2486" s="154"/>
      <c r="BE2486" s="154"/>
      <c r="BF2486" s="154"/>
      <c r="BG2486" s="154"/>
      <c r="BH2486" s="154"/>
      <c r="BI2486" s="154"/>
      <c r="BJ2486" s="154"/>
      <c r="BK2486" s="154"/>
      <c r="BL2486" s="154"/>
      <c r="BM2486" s="154"/>
      <c r="BN2486" s="154"/>
      <c r="BO2486" s="154"/>
      <c r="BP2486" s="154"/>
      <c r="BQ2486" s="154"/>
      <c r="BR2486" s="154"/>
      <c r="BS2486" s="154"/>
      <c r="BT2486" s="154"/>
      <c r="BU2486" s="154"/>
      <c r="BV2486" s="154"/>
      <c r="BW2486" s="154"/>
      <c r="BX2486" s="154"/>
      <c r="BY2486" s="154"/>
      <c r="BZ2486" s="154"/>
      <c r="CA2486" s="154"/>
      <c r="CB2486" s="154"/>
      <c r="CC2486" s="154"/>
      <c r="CD2486" s="154"/>
      <c r="CE2486" s="154"/>
      <c r="CF2486" s="154"/>
      <c r="CG2486" s="154"/>
      <c r="CH2486" s="154"/>
      <c r="CI2486" s="154"/>
      <c r="CJ2486" s="154"/>
      <c r="CK2486" s="154"/>
      <c r="CL2486" s="154"/>
      <c r="CM2486" s="154"/>
      <c r="CN2486" s="154"/>
      <c r="CO2486" s="154"/>
      <c r="CP2486" s="154"/>
      <c r="CQ2486" s="154"/>
      <c r="CR2486" s="154"/>
      <c r="CS2486" s="154"/>
      <c r="CT2486" s="154"/>
      <c r="CU2486" s="154"/>
      <c r="CV2486" s="154"/>
      <c r="CW2486" s="154"/>
      <c r="CX2486" s="154"/>
      <c r="CY2486" s="154"/>
      <c r="CZ2486" s="154"/>
      <c r="DA2486" s="154"/>
      <c r="DB2486" s="154"/>
      <c r="DC2486" s="154"/>
      <c r="DD2486" s="154"/>
      <c r="DE2486" s="154"/>
      <c r="DF2486" s="154"/>
      <c r="DG2486" s="154"/>
      <c r="DH2486" s="154"/>
      <c r="DI2486" s="154"/>
      <c r="DJ2486" s="154"/>
      <c r="DK2486" s="154"/>
      <c r="DL2486" s="154"/>
      <c r="DM2486" s="154"/>
      <c r="DN2486" s="154"/>
      <c r="DO2486" s="154"/>
      <c r="DP2486" s="154"/>
      <c r="DQ2486" s="154"/>
      <c r="DR2486" s="154"/>
      <c r="DS2486" s="154"/>
      <c r="DT2486" s="154"/>
      <c r="DU2486" s="154"/>
      <c r="DV2486" s="154"/>
      <c r="DW2486" s="154"/>
      <c r="DX2486" s="154"/>
      <c r="DY2486" s="154"/>
      <c r="DZ2486" s="154"/>
      <c r="EA2486" s="154"/>
      <c r="EB2486" s="154"/>
      <c r="EC2486" s="154"/>
      <c r="ED2486" s="154"/>
      <c r="EE2486" s="154"/>
      <c r="EF2486" s="154"/>
      <c r="EG2486" s="154"/>
      <c r="EH2486" s="154"/>
      <c r="EI2486" s="154"/>
      <c r="EJ2486" s="154"/>
      <c r="EK2486" s="154"/>
      <c r="EL2486" s="154"/>
      <c r="EM2486" s="154"/>
      <c r="EN2486" s="154"/>
      <c r="EO2486" s="154"/>
      <c r="EP2486" s="154"/>
      <c r="EQ2486" s="154"/>
      <c r="ER2486" s="154"/>
      <c r="ES2486" s="154"/>
      <c r="ET2486" s="154"/>
      <c r="EU2486" s="154"/>
      <c r="EV2486" s="154"/>
    </row>
    <row r="2487" spans="32:152" ht="12.75">
      <c r="AF2487" s="154"/>
      <c r="AG2487" s="154"/>
      <c r="AH2487" s="154"/>
      <c r="AI2487" s="154"/>
      <c r="AJ2487" s="154"/>
      <c r="AK2487" s="154"/>
      <c r="AL2487" s="154"/>
      <c r="AM2487" s="154"/>
      <c r="AN2487" s="154"/>
      <c r="AO2487" s="154"/>
      <c r="AP2487" s="154"/>
      <c r="AQ2487" s="154"/>
      <c r="AR2487" s="154"/>
      <c r="AS2487" s="154"/>
      <c r="AT2487" s="154"/>
      <c r="AU2487" s="154"/>
      <c r="AV2487" s="154"/>
      <c r="AW2487" s="154"/>
      <c r="AX2487" s="154"/>
      <c r="AY2487" s="154"/>
      <c r="AZ2487" s="154"/>
      <c r="BA2487" s="154"/>
      <c r="BB2487" s="154"/>
      <c r="BC2487" s="154"/>
      <c r="BD2487" s="154"/>
      <c r="BE2487" s="154"/>
      <c r="BF2487" s="154"/>
      <c r="BG2487" s="154"/>
      <c r="BH2487" s="154"/>
      <c r="BI2487" s="154"/>
      <c r="BJ2487" s="154"/>
      <c r="BK2487" s="154"/>
      <c r="BL2487" s="154"/>
      <c r="BM2487" s="154"/>
      <c r="BN2487" s="154"/>
      <c r="BO2487" s="154"/>
      <c r="BP2487" s="154"/>
      <c r="BQ2487" s="154"/>
      <c r="BR2487" s="154"/>
      <c r="BS2487" s="154"/>
      <c r="BT2487" s="154"/>
      <c r="BU2487" s="154"/>
      <c r="BV2487" s="154"/>
      <c r="BW2487" s="154"/>
      <c r="BX2487" s="154"/>
      <c r="BY2487" s="154"/>
      <c r="BZ2487" s="154"/>
      <c r="CA2487" s="154"/>
      <c r="CB2487" s="154"/>
      <c r="CC2487" s="154"/>
      <c r="CD2487" s="154"/>
      <c r="CE2487" s="154"/>
      <c r="CF2487" s="154"/>
      <c r="CG2487" s="154"/>
      <c r="CH2487" s="154"/>
      <c r="CI2487" s="154"/>
      <c r="CJ2487" s="154"/>
      <c r="CK2487" s="154"/>
      <c r="CL2487" s="154"/>
      <c r="CM2487" s="154"/>
      <c r="CN2487" s="154"/>
      <c r="CO2487" s="154"/>
      <c r="CP2487" s="154"/>
      <c r="CQ2487" s="154"/>
      <c r="CR2487" s="154"/>
      <c r="CS2487" s="154"/>
      <c r="CT2487" s="154"/>
      <c r="CU2487" s="154"/>
      <c r="CV2487" s="154"/>
      <c r="CW2487" s="154"/>
      <c r="CX2487" s="154"/>
      <c r="CY2487" s="154"/>
      <c r="CZ2487" s="154"/>
      <c r="DA2487" s="154"/>
      <c r="DB2487" s="154"/>
      <c r="DC2487" s="154"/>
      <c r="DD2487" s="154"/>
      <c r="DE2487" s="154"/>
      <c r="DF2487" s="154"/>
      <c r="DG2487" s="154"/>
      <c r="DH2487" s="154"/>
      <c r="DI2487" s="154"/>
      <c r="DJ2487" s="154"/>
      <c r="DK2487" s="154"/>
      <c r="DL2487" s="154"/>
      <c r="DM2487" s="154"/>
      <c r="DN2487" s="154"/>
      <c r="DO2487" s="154"/>
      <c r="DP2487" s="154"/>
      <c r="DQ2487" s="154"/>
      <c r="DR2487" s="154"/>
      <c r="DS2487" s="154"/>
      <c r="DT2487" s="154"/>
      <c r="DU2487" s="154"/>
      <c r="DV2487" s="154"/>
      <c r="DW2487" s="154"/>
      <c r="DX2487" s="154"/>
      <c r="DY2487" s="154"/>
      <c r="DZ2487" s="154"/>
      <c r="EA2487" s="154"/>
      <c r="EB2487" s="154"/>
      <c r="EC2487" s="154"/>
      <c r="ED2487" s="154"/>
      <c r="EE2487" s="154"/>
      <c r="EF2487" s="154"/>
      <c r="EG2487" s="154"/>
      <c r="EH2487" s="154"/>
      <c r="EI2487" s="154"/>
      <c r="EJ2487" s="154"/>
      <c r="EK2487" s="154"/>
      <c r="EL2487" s="154"/>
      <c r="EM2487" s="154"/>
      <c r="EN2487" s="154"/>
      <c r="EO2487" s="154"/>
      <c r="EP2487" s="154"/>
      <c r="EQ2487" s="154"/>
      <c r="ER2487" s="154"/>
      <c r="ES2487" s="154"/>
      <c r="ET2487" s="154"/>
      <c r="EU2487" s="154"/>
      <c r="EV2487" s="154"/>
    </row>
    <row r="2488" spans="32:152" ht="12.75">
      <c r="AF2488" s="154"/>
      <c r="AG2488" s="154"/>
      <c r="AH2488" s="154"/>
      <c r="AI2488" s="154"/>
      <c r="AJ2488" s="154"/>
      <c r="AK2488" s="154"/>
      <c r="AL2488" s="154"/>
      <c r="AM2488" s="154"/>
      <c r="AN2488" s="154"/>
      <c r="AO2488" s="154"/>
      <c r="AP2488" s="154"/>
      <c r="AQ2488" s="154"/>
      <c r="AR2488" s="154"/>
      <c r="AS2488" s="154"/>
      <c r="AT2488" s="154"/>
      <c r="AU2488" s="154"/>
      <c r="AV2488" s="154"/>
      <c r="AW2488" s="154"/>
      <c r="AX2488" s="154"/>
      <c r="AY2488" s="154"/>
      <c r="AZ2488" s="154"/>
      <c r="BA2488" s="154"/>
      <c r="BB2488" s="154"/>
      <c r="BC2488" s="154"/>
      <c r="BD2488" s="154"/>
      <c r="BE2488" s="154"/>
      <c r="BF2488" s="154"/>
      <c r="BG2488" s="154"/>
      <c r="BH2488" s="154"/>
      <c r="BI2488" s="154"/>
      <c r="BJ2488" s="154"/>
      <c r="BK2488" s="154"/>
      <c r="BL2488" s="154"/>
      <c r="BM2488" s="154"/>
      <c r="BN2488" s="154"/>
      <c r="BO2488" s="154"/>
      <c r="BP2488" s="154"/>
      <c r="BQ2488" s="154"/>
      <c r="BR2488" s="154"/>
      <c r="BS2488" s="154"/>
      <c r="BT2488" s="154"/>
      <c r="BU2488" s="154"/>
      <c r="BV2488" s="154"/>
      <c r="BW2488" s="154"/>
      <c r="BX2488" s="154"/>
      <c r="BY2488" s="154"/>
      <c r="BZ2488" s="154"/>
      <c r="CA2488" s="154"/>
      <c r="CB2488" s="154"/>
      <c r="CC2488" s="154"/>
      <c r="CD2488" s="154"/>
      <c r="CE2488" s="154"/>
      <c r="CF2488" s="154"/>
      <c r="CG2488" s="154"/>
      <c r="CH2488" s="154"/>
      <c r="CI2488" s="154"/>
      <c r="CJ2488" s="154"/>
      <c r="CK2488" s="154"/>
      <c r="CL2488" s="154"/>
      <c r="CM2488" s="154"/>
      <c r="CN2488" s="154"/>
      <c r="CO2488" s="154"/>
      <c r="CP2488" s="154"/>
      <c r="CQ2488" s="154"/>
      <c r="CR2488" s="154"/>
      <c r="CS2488" s="154"/>
      <c r="CT2488" s="154"/>
      <c r="CU2488" s="154"/>
      <c r="CV2488" s="154"/>
      <c r="CW2488" s="154"/>
      <c r="CX2488" s="154"/>
      <c r="CY2488" s="154"/>
      <c r="CZ2488" s="154"/>
      <c r="DA2488" s="154"/>
      <c r="DB2488" s="154"/>
      <c r="DC2488" s="154"/>
      <c r="DD2488" s="154"/>
      <c r="DE2488" s="154"/>
      <c r="DF2488" s="154"/>
      <c r="DG2488" s="154"/>
      <c r="DH2488" s="154"/>
      <c r="DI2488" s="154"/>
      <c r="DJ2488" s="154"/>
      <c r="DK2488" s="154"/>
      <c r="DL2488" s="154"/>
      <c r="DM2488" s="154"/>
      <c r="DN2488" s="154"/>
      <c r="DO2488" s="154"/>
      <c r="DP2488" s="154"/>
      <c r="DQ2488" s="154"/>
      <c r="DR2488" s="154"/>
      <c r="DS2488" s="154"/>
      <c r="DT2488" s="154"/>
      <c r="DU2488" s="154"/>
      <c r="DV2488" s="154"/>
      <c r="DW2488" s="154"/>
      <c r="DX2488" s="154"/>
      <c r="DY2488" s="154"/>
      <c r="DZ2488" s="154"/>
      <c r="EA2488" s="154"/>
      <c r="EB2488" s="154"/>
      <c r="EC2488" s="154"/>
      <c r="ED2488" s="154"/>
      <c r="EE2488" s="154"/>
      <c r="EF2488" s="154"/>
      <c r="EG2488" s="154"/>
      <c r="EH2488" s="154"/>
      <c r="EI2488" s="154"/>
      <c r="EJ2488" s="154"/>
      <c r="EK2488" s="154"/>
      <c r="EL2488" s="154"/>
      <c r="EM2488" s="154"/>
      <c r="EN2488" s="154"/>
      <c r="EO2488" s="154"/>
      <c r="EP2488" s="154"/>
      <c r="EQ2488" s="154"/>
      <c r="ER2488" s="154"/>
      <c r="ES2488" s="154"/>
      <c r="ET2488" s="154"/>
      <c r="EU2488" s="154"/>
      <c r="EV2488" s="154"/>
    </row>
    <row r="2489" spans="32:152" ht="12.75">
      <c r="AF2489" s="154"/>
      <c r="AG2489" s="154"/>
      <c r="AH2489" s="154"/>
      <c r="AI2489" s="154"/>
      <c r="AJ2489" s="154"/>
      <c r="AK2489" s="154"/>
      <c r="AL2489" s="154"/>
      <c r="AM2489" s="154"/>
      <c r="AN2489" s="154"/>
      <c r="AO2489" s="154"/>
      <c r="AP2489" s="154"/>
      <c r="AQ2489" s="154"/>
      <c r="AR2489" s="154"/>
      <c r="AS2489" s="154"/>
      <c r="AT2489" s="154"/>
      <c r="AU2489" s="154"/>
      <c r="AV2489" s="154"/>
      <c r="AW2489" s="154"/>
      <c r="AX2489" s="154"/>
      <c r="AY2489" s="154"/>
      <c r="AZ2489" s="154"/>
      <c r="BA2489" s="154"/>
      <c r="BB2489" s="154"/>
      <c r="BC2489" s="154"/>
      <c r="BD2489" s="154"/>
      <c r="BE2489" s="154"/>
      <c r="BF2489" s="154"/>
      <c r="BG2489" s="154"/>
      <c r="BH2489" s="154"/>
      <c r="BI2489" s="154"/>
      <c r="BJ2489" s="154"/>
      <c r="BK2489" s="154"/>
      <c r="BL2489" s="154"/>
      <c r="BM2489" s="154"/>
      <c r="BN2489" s="154"/>
      <c r="BO2489" s="154"/>
      <c r="BP2489" s="154"/>
      <c r="BQ2489" s="154"/>
      <c r="BR2489" s="154"/>
      <c r="BS2489" s="154"/>
      <c r="BT2489" s="154"/>
      <c r="BU2489" s="154"/>
      <c r="BV2489" s="154"/>
      <c r="BW2489" s="154"/>
      <c r="BX2489" s="154"/>
      <c r="BY2489" s="154"/>
      <c r="BZ2489" s="154"/>
      <c r="CA2489" s="154"/>
      <c r="CB2489" s="154"/>
      <c r="CC2489" s="154"/>
      <c r="CD2489" s="154"/>
      <c r="CE2489" s="154"/>
      <c r="CF2489" s="154"/>
      <c r="CG2489" s="154"/>
      <c r="CH2489" s="154"/>
      <c r="CI2489" s="154"/>
      <c r="CJ2489" s="154"/>
      <c r="CK2489" s="154"/>
      <c r="CL2489" s="154"/>
      <c r="CM2489" s="154"/>
      <c r="CN2489" s="154"/>
      <c r="CO2489" s="154"/>
      <c r="CP2489" s="154"/>
      <c r="CQ2489" s="154"/>
      <c r="CR2489" s="154"/>
      <c r="CS2489" s="154"/>
      <c r="CT2489" s="154"/>
      <c r="CU2489" s="154"/>
      <c r="CV2489" s="154"/>
      <c r="CW2489" s="154"/>
      <c r="CX2489" s="154"/>
      <c r="CY2489" s="154"/>
      <c r="CZ2489" s="154"/>
      <c r="DA2489" s="154"/>
      <c r="DB2489" s="154"/>
      <c r="DC2489" s="154"/>
      <c r="DD2489" s="154"/>
      <c r="DE2489" s="154"/>
      <c r="DF2489" s="154"/>
      <c r="DG2489" s="154"/>
      <c r="DH2489" s="154"/>
      <c r="DI2489" s="154"/>
      <c r="DJ2489" s="154"/>
      <c r="DK2489" s="154"/>
      <c r="DL2489" s="154"/>
      <c r="DM2489" s="154"/>
      <c r="DN2489" s="154"/>
      <c r="DO2489" s="154"/>
      <c r="DP2489" s="154"/>
      <c r="DQ2489" s="154"/>
      <c r="DR2489" s="154"/>
      <c r="DS2489" s="154"/>
      <c r="DT2489" s="154"/>
      <c r="DU2489" s="154"/>
      <c r="DV2489" s="154"/>
      <c r="DW2489" s="154"/>
      <c r="DX2489" s="154"/>
      <c r="DY2489" s="154"/>
      <c r="DZ2489" s="154"/>
      <c r="EA2489" s="154"/>
      <c r="EB2489" s="154"/>
      <c r="EC2489" s="154"/>
      <c r="ED2489" s="154"/>
      <c r="EE2489" s="154"/>
      <c r="EF2489" s="154"/>
      <c r="EG2489" s="154"/>
      <c r="EH2489" s="154"/>
      <c r="EI2489" s="154"/>
      <c r="EJ2489" s="154"/>
      <c r="EK2489" s="154"/>
      <c r="EL2489" s="154"/>
      <c r="EM2489" s="154"/>
      <c r="EN2489" s="154"/>
      <c r="EO2489" s="154"/>
      <c r="EP2489" s="154"/>
      <c r="EQ2489" s="154"/>
      <c r="ER2489" s="154"/>
      <c r="ES2489" s="154"/>
      <c r="ET2489" s="154"/>
      <c r="EU2489" s="154"/>
      <c r="EV2489" s="154"/>
    </row>
    <row r="2490" spans="32:152" ht="12.75">
      <c r="AF2490" s="154"/>
      <c r="AG2490" s="154"/>
      <c r="AH2490" s="154"/>
      <c r="AI2490" s="154"/>
      <c r="AJ2490" s="154"/>
      <c r="AK2490" s="154"/>
      <c r="AL2490" s="154"/>
      <c r="AM2490" s="154"/>
      <c r="AN2490" s="154"/>
      <c r="AO2490" s="154"/>
      <c r="AP2490" s="154"/>
      <c r="AQ2490" s="154"/>
      <c r="AR2490" s="154"/>
      <c r="AS2490" s="154"/>
      <c r="AT2490" s="154"/>
      <c r="AU2490" s="154"/>
      <c r="AV2490" s="154"/>
      <c r="AW2490" s="154"/>
      <c r="AX2490" s="154"/>
      <c r="AY2490" s="154"/>
      <c r="AZ2490" s="154"/>
      <c r="BA2490" s="154"/>
      <c r="BB2490" s="154"/>
      <c r="BC2490" s="154"/>
      <c r="BD2490" s="154"/>
      <c r="BE2490" s="154"/>
      <c r="BF2490" s="154"/>
      <c r="BG2490" s="154"/>
      <c r="BH2490" s="154"/>
      <c r="BI2490" s="154"/>
      <c r="BJ2490" s="154"/>
      <c r="BK2490" s="154"/>
      <c r="BL2490" s="154"/>
      <c r="BM2490" s="154"/>
      <c r="BN2490" s="154"/>
      <c r="BO2490" s="154"/>
      <c r="BP2490" s="154"/>
      <c r="BQ2490" s="154"/>
      <c r="BR2490" s="154"/>
      <c r="BS2490" s="154"/>
      <c r="BT2490" s="154"/>
      <c r="BU2490" s="154"/>
      <c r="BV2490" s="154"/>
      <c r="BW2490" s="154"/>
      <c r="BX2490" s="154"/>
      <c r="BY2490" s="154"/>
      <c r="BZ2490" s="154"/>
      <c r="CA2490" s="154"/>
      <c r="CB2490" s="154"/>
      <c r="CC2490" s="154"/>
      <c r="CD2490" s="154"/>
      <c r="CE2490" s="154"/>
      <c r="CF2490" s="154"/>
      <c r="CG2490" s="154"/>
      <c r="CH2490" s="154"/>
      <c r="CI2490" s="154"/>
      <c r="CJ2490" s="154"/>
      <c r="CK2490" s="154"/>
      <c r="CL2490" s="154"/>
      <c r="CM2490" s="154"/>
      <c r="CN2490" s="154"/>
      <c r="CO2490" s="154"/>
      <c r="CP2490" s="154"/>
      <c r="CQ2490" s="154"/>
      <c r="CR2490" s="154"/>
      <c r="CS2490" s="154"/>
      <c r="CT2490" s="154"/>
      <c r="CU2490" s="154"/>
      <c r="CV2490" s="154"/>
      <c r="CW2490" s="154"/>
      <c r="CX2490" s="154"/>
      <c r="CY2490" s="154"/>
      <c r="CZ2490" s="154"/>
      <c r="DA2490" s="154"/>
      <c r="DB2490" s="154"/>
      <c r="DC2490" s="154"/>
      <c r="DD2490" s="154"/>
      <c r="DE2490" s="154"/>
      <c r="DF2490" s="154"/>
      <c r="DG2490" s="154"/>
      <c r="DH2490" s="154"/>
      <c r="DI2490" s="154"/>
      <c r="DJ2490" s="154"/>
      <c r="DK2490" s="154"/>
      <c r="DL2490" s="154"/>
      <c r="DM2490" s="154"/>
      <c r="DN2490" s="154"/>
      <c r="DO2490" s="154"/>
      <c r="DP2490" s="154"/>
      <c r="DQ2490" s="154"/>
      <c r="DR2490" s="154"/>
      <c r="DS2490" s="154"/>
      <c r="DT2490" s="154"/>
      <c r="DU2490" s="154"/>
      <c r="DV2490" s="154"/>
      <c r="DW2490" s="154"/>
      <c r="DX2490" s="154"/>
      <c r="DY2490" s="154"/>
      <c r="DZ2490" s="154"/>
      <c r="EA2490" s="154"/>
      <c r="EB2490" s="154"/>
      <c r="EC2490" s="154"/>
      <c r="ED2490" s="154"/>
      <c r="EE2490" s="154"/>
      <c r="EF2490" s="154"/>
      <c r="EG2490" s="154"/>
      <c r="EH2490" s="154"/>
      <c r="EI2490" s="154"/>
      <c r="EJ2490" s="154"/>
      <c r="EK2490" s="154"/>
      <c r="EL2490" s="154"/>
      <c r="EM2490" s="154"/>
      <c r="EN2490" s="154"/>
      <c r="EO2490" s="154"/>
      <c r="EP2490" s="154"/>
      <c r="EQ2490" s="154"/>
      <c r="ER2490" s="154"/>
      <c r="ES2490" s="154"/>
      <c r="ET2490" s="154"/>
      <c r="EU2490" s="154"/>
      <c r="EV2490" s="154"/>
    </row>
    <row r="2491" spans="32:152" ht="12.75">
      <c r="AF2491" s="154"/>
      <c r="AG2491" s="154"/>
      <c r="AH2491" s="154"/>
      <c r="AI2491" s="154"/>
      <c r="AJ2491" s="154"/>
      <c r="AK2491" s="154"/>
      <c r="AL2491" s="154"/>
      <c r="AM2491" s="154"/>
      <c r="AN2491" s="154"/>
      <c r="AO2491" s="154"/>
      <c r="AP2491" s="154"/>
      <c r="AQ2491" s="154"/>
      <c r="AR2491" s="154"/>
      <c r="AS2491" s="154"/>
      <c r="AT2491" s="154"/>
      <c r="AU2491" s="154"/>
      <c r="AV2491" s="154"/>
      <c r="AW2491" s="154"/>
      <c r="AX2491" s="154"/>
      <c r="AY2491" s="154"/>
      <c r="AZ2491" s="154"/>
      <c r="BA2491" s="154"/>
      <c r="BB2491" s="154"/>
      <c r="BC2491" s="154"/>
      <c r="BD2491" s="154"/>
      <c r="BE2491" s="154"/>
      <c r="BF2491" s="154"/>
      <c r="BG2491" s="154"/>
      <c r="BH2491" s="154"/>
      <c r="BI2491" s="154"/>
      <c r="BJ2491" s="154"/>
      <c r="BK2491" s="154"/>
      <c r="BL2491" s="154"/>
      <c r="BM2491" s="154"/>
      <c r="BN2491" s="154"/>
      <c r="BO2491" s="154"/>
      <c r="BP2491" s="154"/>
      <c r="BQ2491" s="154"/>
      <c r="BR2491" s="154"/>
      <c r="BS2491" s="154"/>
      <c r="BT2491" s="154"/>
      <c r="BU2491" s="154"/>
      <c r="BV2491" s="154"/>
      <c r="BW2491" s="154"/>
      <c r="BX2491" s="154"/>
      <c r="BY2491" s="154"/>
      <c r="BZ2491" s="154"/>
      <c r="CA2491" s="154"/>
      <c r="CB2491" s="154"/>
      <c r="CC2491" s="154"/>
      <c r="CD2491" s="154"/>
      <c r="CE2491" s="154"/>
      <c r="CF2491" s="154"/>
      <c r="CG2491" s="154"/>
      <c r="CH2491" s="154"/>
      <c r="CI2491" s="154"/>
      <c r="CJ2491" s="154"/>
      <c r="CK2491" s="154"/>
      <c r="CL2491" s="154"/>
      <c r="CM2491" s="154"/>
      <c r="CN2491" s="154"/>
      <c r="CO2491" s="154"/>
      <c r="CP2491" s="154"/>
      <c r="CQ2491" s="154"/>
      <c r="CR2491" s="154"/>
      <c r="CS2491" s="154"/>
      <c r="CT2491" s="154"/>
      <c r="CU2491" s="154"/>
      <c r="CV2491" s="154"/>
      <c r="CW2491" s="154"/>
      <c r="CX2491" s="154"/>
      <c r="CY2491" s="154"/>
      <c r="CZ2491" s="154"/>
      <c r="DA2491" s="154"/>
      <c r="DB2491" s="154"/>
      <c r="DC2491" s="154"/>
      <c r="DD2491" s="154"/>
      <c r="DE2491" s="154"/>
      <c r="DF2491" s="154"/>
      <c r="DG2491" s="154"/>
      <c r="DH2491" s="154"/>
      <c r="DI2491" s="154"/>
      <c r="DJ2491" s="154"/>
      <c r="DK2491" s="154"/>
      <c r="DL2491" s="154"/>
      <c r="DM2491" s="154"/>
      <c r="DN2491" s="154"/>
      <c r="DO2491" s="154"/>
      <c r="DP2491" s="154"/>
      <c r="DQ2491" s="154"/>
      <c r="DR2491" s="154"/>
      <c r="DS2491" s="154"/>
      <c r="DT2491" s="154"/>
      <c r="DU2491" s="154"/>
      <c r="DV2491" s="154"/>
      <c r="DW2491" s="154"/>
      <c r="DX2491" s="154"/>
      <c r="DY2491" s="154"/>
      <c r="DZ2491" s="154"/>
      <c r="EA2491" s="154"/>
      <c r="EB2491" s="154"/>
      <c r="EC2491" s="154"/>
      <c r="ED2491" s="154"/>
      <c r="EE2491" s="154"/>
      <c r="EF2491" s="154"/>
      <c r="EG2491" s="154"/>
      <c r="EH2491" s="154"/>
      <c r="EI2491" s="154"/>
      <c r="EJ2491" s="154"/>
      <c r="EK2491" s="154"/>
      <c r="EL2491" s="154"/>
      <c r="EM2491" s="154"/>
      <c r="EN2491" s="154"/>
      <c r="EO2491" s="154"/>
      <c r="EP2491" s="154"/>
      <c r="EQ2491" s="154"/>
      <c r="ER2491" s="154"/>
      <c r="ES2491" s="154"/>
      <c r="ET2491" s="154"/>
      <c r="EU2491" s="154"/>
      <c r="EV2491" s="154"/>
    </row>
    <row r="2492" spans="32:152" ht="12.75">
      <c r="AF2492" s="154"/>
      <c r="AG2492" s="154"/>
      <c r="AH2492" s="154"/>
      <c r="AI2492" s="154"/>
      <c r="AJ2492" s="154"/>
      <c r="AK2492" s="154"/>
      <c r="AL2492" s="154"/>
      <c r="AM2492" s="154"/>
      <c r="AN2492" s="154"/>
      <c r="AO2492" s="154"/>
      <c r="AP2492" s="154"/>
      <c r="AQ2492" s="154"/>
      <c r="AR2492" s="154"/>
      <c r="AS2492" s="154"/>
      <c r="AT2492" s="154"/>
      <c r="AU2492" s="154"/>
      <c r="AV2492" s="154"/>
      <c r="AW2492" s="154"/>
      <c r="AX2492" s="154"/>
      <c r="AY2492" s="154"/>
      <c r="AZ2492" s="154"/>
      <c r="BA2492" s="154"/>
      <c r="BB2492" s="154"/>
      <c r="BC2492" s="154"/>
      <c r="BD2492" s="154"/>
      <c r="BE2492" s="154"/>
      <c r="BF2492" s="154"/>
      <c r="BG2492" s="154"/>
      <c r="BH2492" s="154"/>
      <c r="BI2492" s="154"/>
      <c r="BJ2492" s="154"/>
      <c r="BK2492" s="154"/>
      <c r="BL2492" s="154"/>
      <c r="BM2492" s="154"/>
      <c r="BN2492" s="154"/>
      <c r="BO2492" s="154"/>
      <c r="BP2492" s="154"/>
      <c r="BQ2492" s="154"/>
      <c r="BR2492" s="154"/>
      <c r="BS2492" s="154"/>
      <c r="BT2492" s="154"/>
      <c r="BU2492" s="154"/>
      <c r="BV2492" s="154"/>
      <c r="BW2492" s="154"/>
      <c r="BX2492" s="154"/>
      <c r="BY2492" s="154"/>
      <c r="BZ2492" s="154"/>
      <c r="CA2492" s="154"/>
      <c r="CB2492" s="154"/>
      <c r="CC2492" s="154"/>
      <c r="CD2492" s="154"/>
      <c r="CE2492" s="154"/>
      <c r="CF2492" s="154"/>
      <c r="CG2492" s="154"/>
      <c r="CH2492" s="154"/>
      <c r="CI2492" s="154"/>
      <c r="CJ2492" s="154"/>
      <c r="CK2492" s="154"/>
      <c r="CL2492" s="154"/>
      <c r="CM2492" s="154"/>
      <c r="CN2492" s="154"/>
      <c r="CO2492" s="154"/>
      <c r="CP2492" s="154"/>
      <c r="CQ2492" s="154"/>
      <c r="CR2492" s="154"/>
      <c r="CS2492" s="154"/>
      <c r="CT2492" s="154"/>
      <c r="CU2492" s="154"/>
      <c r="CV2492" s="154"/>
      <c r="CW2492" s="154"/>
      <c r="CX2492" s="154"/>
      <c r="CY2492" s="154"/>
      <c r="CZ2492" s="154"/>
      <c r="DA2492" s="154"/>
      <c r="DB2492" s="154"/>
      <c r="DC2492" s="154"/>
      <c r="DD2492" s="154"/>
      <c r="DE2492" s="154"/>
      <c r="DF2492" s="154"/>
      <c r="DG2492" s="154"/>
      <c r="DH2492" s="154"/>
      <c r="DI2492" s="154"/>
      <c r="DJ2492" s="154"/>
      <c r="DK2492" s="154"/>
      <c r="DL2492" s="154"/>
      <c r="DM2492" s="154"/>
      <c r="DN2492" s="154"/>
      <c r="DO2492" s="154"/>
      <c r="DP2492" s="154"/>
      <c r="DQ2492" s="154"/>
      <c r="DR2492" s="154"/>
      <c r="DS2492" s="154"/>
      <c r="DT2492" s="154"/>
      <c r="DU2492" s="154"/>
      <c r="DV2492" s="154"/>
      <c r="DW2492" s="154"/>
      <c r="DX2492" s="154"/>
      <c r="DY2492" s="154"/>
      <c r="DZ2492" s="154"/>
      <c r="EA2492" s="154"/>
      <c r="EB2492" s="154"/>
      <c r="EC2492" s="154"/>
      <c r="ED2492" s="154"/>
      <c r="EE2492" s="154"/>
      <c r="EF2492" s="154"/>
      <c r="EG2492" s="154"/>
      <c r="EH2492" s="154"/>
      <c r="EI2492" s="154"/>
      <c r="EJ2492" s="154"/>
      <c r="EK2492" s="154"/>
      <c r="EL2492" s="154"/>
      <c r="EM2492" s="154"/>
      <c r="EN2492" s="154"/>
      <c r="EO2492" s="154"/>
      <c r="EP2492" s="154"/>
      <c r="EQ2492" s="154"/>
      <c r="ER2492" s="154"/>
      <c r="ES2492" s="154"/>
      <c r="ET2492" s="154"/>
      <c r="EU2492" s="154"/>
      <c r="EV2492" s="154"/>
    </row>
    <row r="2493" spans="32:152" ht="12.75">
      <c r="AF2493" s="154"/>
      <c r="AG2493" s="154"/>
      <c r="AH2493" s="154"/>
      <c r="AI2493" s="154"/>
      <c r="AJ2493" s="154"/>
      <c r="AK2493" s="154"/>
      <c r="AL2493" s="154"/>
      <c r="AM2493" s="154"/>
      <c r="AN2493" s="154"/>
      <c r="AO2493" s="154"/>
      <c r="AP2493" s="154"/>
      <c r="AQ2493" s="154"/>
      <c r="AR2493" s="154"/>
      <c r="AS2493" s="154"/>
      <c r="AT2493" s="154"/>
      <c r="AU2493" s="154"/>
      <c r="AV2493" s="154"/>
      <c r="AW2493" s="154"/>
      <c r="AX2493" s="154"/>
      <c r="AY2493" s="154"/>
      <c r="AZ2493" s="154"/>
      <c r="BA2493" s="154"/>
      <c r="BB2493" s="154"/>
      <c r="BC2493" s="154"/>
      <c r="BD2493" s="154"/>
      <c r="BE2493" s="154"/>
      <c r="BF2493" s="154"/>
      <c r="BG2493" s="154"/>
      <c r="BH2493" s="154"/>
      <c r="BI2493" s="154"/>
      <c r="BJ2493" s="154"/>
      <c r="BK2493" s="154"/>
      <c r="BL2493" s="154"/>
      <c r="BM2493" s="154"/>
      <c r="BN2493" s="154"/>
      <c r="BO2493" s="154"/>
      <c r="BP2493" s="154"/>
      <c r="BQ2493" s="154"/>
      <c r="BR2493" s="154"/>
      <c r="BS2493" s="154"/>
      <c r="BT2493" s="154"/>
      <c r="BU2493" s="154"/>
      <c r="BV2493" s="154"/>
      <c r="BW2493" s="154"/>
      <c r="BX2493" s="154"/>
      <c r="BY2493" s="154"/>
      <c r="BZ2493" s="154"/>
      <c r="CA2493" s="154"/>
      <c r="CB2493" s="154"/>
      <c r="CC2493" s="154"/>
      <c r="CD2493" s="154"/>
      <c r="CE2493" s="154"/>
      <c r="CF2493" s="154"/>
      <c r="CG2493" s="154"/>
      <c r="CH2493" s="154"/>
      <c r="CI2493" s="154"/>
      <c r="CJ2493" s="154"/>
      <c r="CK2493" s="154"/>
      <c r="CL2493" s="154"/>
      <c r="CM2493" s="154"/>
      <c r="CN2493" s="154"/>
      <c r="CO2493" s="154"/>
      <c r="CP2493" s="154"/>
      <c r="CQ2493" s="154"/>
      <c r="CR2493" s="154"/>
      <c r="CS2493" s="154"/>
      <c r="CT2493" s="154"/>
      <c r="CU2493" s="154"/>
      <c r="CV2493" s="154"/>
      <c r="CW2493" s="154"/>
      <c r="CX2493" s="154"/>
      <c r="CY2493" s="154"/>
      <c r="CZ2493" s="154"/>
      <c r="DA2493" s="154"/>
      <c r="DB2493" s="154"/>
      <c r="DC2493" s="154"/>
      <c r="DD2493" s="154"/>
      <c r="DE2493" s="154"/>
      <c r="DF2493" s="154"/>
      <c r="DG2493" s="154"/>
      <c r="DH2493" s="154"/>
      <c r="DI2493" s="154"/>
      <c r="DJ2493" s="154"/>
      <c r="DK2493" s="154"/>
      <c r="DL2493" s="154"/>
      <c r="DM2493" s="154"/>
      <c r="DN2493" s="154"/>
      <c r="DO2493" s="154"/>
      <c r="DP2493" s="154"/>
      <c r="DQ2493" s="154"/>
      <c r="DR2493" s="154"/>
      <c r="DS2493" s="154"/>
      <c r="DT2493" s="154"/>
      <c r="DU2493" s="154"/>
      <c r="DV2493" s="154"/>
      <c r="DW2493" s="154"/>
      <c r="DX2493" s="154"/>
      <c r="DY2493" s="154"/>
      <c r="DZ2493" s="154"/>
      <c r="EA2493" s="154"/>
      <c r="EB2493" s="154"/>
      <c r="EC2493" s="154"/>
      <c r="ED2493" s="154"/>
      <c r="EE2493" s="154"/>
      <c r="EF2493" s="154"/>
      <c r="EG2493" s="154"/>
      <c r="EH2493" s="154"/>
      <c r="EI2493" s="154"/>
      <c r="EJ2493" s="154"/>
      <c r="EK2493" s="154"/>
      <c r="EL2493" s="154"/>
      <c r="EM2493" s="154"/>
      <c r="EN2493" s="154"/>
      <c r="EO2493" s="154"/>
      <c r="EP2493" s="154"/>
      <c r="EQ2493" s="154"/>
      <c r="ER2493" s="154"/>
      <c r="ES2493" s="154"/>
      <c r="ET2493" s="154"/>
      <c r="EU2493" s="154"/>
      <c r="EV2493" s="154"/>
    </row>
    <row r="2494" spans="32:152" ht="12.75">
      <c r="AF2494" s="154"/>
      <c r="AG2494" s="154"/>
      <c r="AH2494" s="154"/>
      <c r="AI2494" s="154"/>
      <c r="AJ2494" s="154"/>
      <c r="AK2494" s="154"/>
      <c r="AL2494" s="154"/>
      <c r="AM2494" s="154"/>
      <c r="AN2494" s="154"/>
      <c r="AO2494" s="154"/>
      <c r="AP2494" s="154"/>
      <c r="AQ2494" s="154"/>
      <c r="AR2494" s="154"/>
      <c r="AS2494" s="154"/>
      <c r="AT2494" s="154"/>
      <c r="AU2494" s="154"/>
      <c r="AV2494" s="154"/>
      <c r="AW2494" s="154"/>
      <c r="AX2494" s="154"/>
      <c r="AY2494" s="154"/>
      <c r="AZ2494" s="154"/>
      <c r="BA2494" s="154"/>
      <c r="BB2494" s="154"/>
      <c r="BC2494" s="154"/>
      <c r="BD2494" s="154"/>
      <c r="BE2494" s="154"/>
      <c r="BF2494" s="154"/>
      <c r="BG2494" s="154"/>
      <c r="BH2494" s="154"/>
      <c r="BI2494" s="154"/>
      <c r="BJ2494" s="154"/>
      <c r="BK2494" s="154"/>
      <c r="BL2494" s="154"/>
      <c r="BM2494" s="154"/>
      <c r="BN2494" s="154"/>
      <c r="BO2494" s="154"/>
      <c r="BP2494" s="154"/>
      <c r="BQ2494" s="154"/>
      <c r="BR2494" s="154"/>
      <c r="BS2494" s="154"/>
      <c r="BT2494" s="154"/>
      <c r="BU2494" s="154"/>
      <c r="BV2494" s="154"/>
      <c r="BW2494" s="154"/>
      <c r="BX2494" s="154"/>
      <c r="BY2494" s="154"/>
      <c r="BZ2494" s="154"/>
      <c r="CA2494" s="154"/>
      <c r="CB2494" s="154"/>
      <c r="CC2494" s="154"/>
      <c r="CD2494" s="154"/>
      <c r="CE2494" s="154"/>
      <c r="CF2494" s="154"/>
      <c r="CG2494" s="154"/>
      <c r="CH2494" s="154"/>
      <c r="CI2494" s="154"/>
      <c r="CJ2494" s="154"/>
      <c r="CK2494" s="154"/>
      <c r="CL2494" s="154"/>
      <c r="CM2494" s="154"/>
      <c r="CN2494" s="154"/>
      <c r="CO2494" s="154"/>
      <c r="CP2494" s="154"/>
      <c r="CQ2494" s="154"/>
      <c r="CR2494" s="154"/>
      <c r="CS2494" s="154"/>
      <c r="CT2494" s="154"/>
      <c r="CU2494" s="154"/>
      <c r="CV2494" s="154"/>
      <c r="CW2494" s="154"/>
      <c r="CX2494" s="154"/>
      <c r="CY2494" s="154"/>
      <c r="CZ2494" s="154"/>
      <c r="DA2494" s="154"/>
      <c r="DB2494" s="154"/>
      <c r="DC2494" s="154"/>
      <c r="DD2494" s="154"/>
      <c r="DE2494" s="154"/>
      <c r="DF2494" s="154"/>
      <c r="DG2494" s="154"/>
      <c r="DH2494" s="154"/>
      <c r="DI2494" s="154"/>
      <c r="DJ2494" s="154"/>
      <c r="DK2494" s="154"/>
      <c r="DL2494" s="154"/>
      <c r="DM2494" s="154"/>
      <c r="DN2494" s="154"/>
      <c r="DO2494" s="154"/>
      <c r="DP2494" s="154"/>
      <c r="DQ2494" s="154"/>
      <c r="DR2494" s="154"/>
      <c r="DS2494" s="154"/>
      <c r="DT2494" s="154"/>
      <c r="DU2494" s="154"/>
      <c r="DV2494" s="154"/>
      <c r="DW2494" s="154"/>
      <c r="DX2494" s="154"/>
      <c r="DY2494" s="154"/>
      <c r="DZ2494" s="154"/>
      <c r="EA2494" s="154"/>
      <c r="EB2494" s="154"/>
      <c r="EC2494" s="154"/>
      <c r="ED2494" s="154"/>
      <c r="EE2494" s="154"/>
      <c r="EF2494" s="154"/>
      <c r="EG2494" s="154"/>
      <c r="EH2494" s="154"/>
      <c r="EI2494" s="154"/>
      <c r="EJ2494" s="154"/>
      <c r="EK2494" s="154"/>
      <c r="EL2494" s="154"/>
      <c r="EM2494" s="154"/>
      <c r="EN2494" s="154"/>
      <c r="EO2494" s="154"/>
      <c r="EP2494" s="154"/>
      <c r="EQ2494" s="154"/>
      <c r="ER2494" s="154"/>
      <c r="ES2494" s="154"/>
      <c r="ET2494" s="154"/>
      <c r="EU2494" s="154"/>
      <c r="EV2494" s="154"/>
    </row>
    <row r="2495" spans="32:152" ht="12.75">
      <c r="AF2495" s="154"/>
      <c r="AG2495" s="154"/>
      <c r="AH2495" s="154"/>
      <c r="AI2495" s="154"/>
      <c r="AJ2495" s="154"/>
      <c r="AK2495" s="154"/>
      <c r="AL2495" s="154"/>
      <c r="AM2495" s="154"/>
      <c r="AN2495" s="154"/>
      <c r="AO2495" s="154"/>
      <c r="AP2495" s="154"/>
      <c r="AQ2495" s="154"/>
      <c r="AR2495" s="154"/>
      <c r="AS2495" s="154"/>
      <c r="AT2495" s="154"/>
      <c r="AU2495" s="154"/>
      <c r="AV2495" s="154"/>
      <c r="AW2495" s="154"/>
      <c r="AX2495" s="154"/>
      <c r="AY2495" s="154"/>
      <c r="AZ2495" s="154"/>
      <c r="BA2495" s="154"/>
      <c r="BB2495" s="154"/>
      <c r="BC2495" s="154"/>
      <c r="BD2495" s="154"/>
      <c r="BE2495" s="154"/>
      <c r="BF2495" s="154"/>
      <c r="BG2495" s="154"/>
      <c r="BH2495" s="154"/>
      <c r="BI2495" s="154"/>
      <c r="BJ2495" s="154"/>
      <c r="BK2495" s="154"/>
      <c r="BL2495" s="154"/>
      <c r="BM2495" s="154"/>
      <c r="BN2495" s="154"/>
      <c r="BO2495" s="154"/>
      <c r="BP2495" s="154"/>
      <c r="BQ2495" s="154"/>
      <c r="BR2495" s="154"/>
      <c r="BS2495" s="154"/>
      <c r="BT2495" s="154"/>
      <c r="BU2495" s="154"/>
      <c r="BV2495" s="154"/>
      <c r="BW2495" s="154"/>
      <c r="BX2495" s="154"/>
      <c r="BY2495" s="154"/>
      <c r="BZ2495" s="154"/>
      <c r="CA2495" s="154"/>
      <c r="CB2495" s="154"/>
      <c r="CC2495" s="154"/>
      <c r="CD2495" s="154"/>
      <c r="CE2495" s="154"/>
      <c r="CF2495" s="154"/>
      <c r="CG2495" s="154"/>
      <c r="CH2495" s="154"/>
      <c r="CI2495" s="154"/>
      <c r="CJ2495" s="154"/>
      <c r="CK2495" s="154"/>
      <c r="CL2495" s="154"/>
      <c r="CM2495" s="154"/>
      <c r="CN2495" s="154"/>
      <c r="CO2495" s="154"/>
      <c r="CP2495" s="154"/>
      <c r="CQ2495" s="154"/>
      <c r="CR2495" s="154"/>
      <c r="CS2495" s="154"/>
      <c r="CT2495" s="154"/>
      <c r="CU2495" s="154"/>
      <c r="CV2495" s="154"/>
      <c r="CW2495" s="154"/>
      <c r="CX2495" s="154"/>
      <c r="CY2495" s="154"/>
      <c r="CZ2495" s="154"/>
      <c r="DA2495" s="154"/>
      <c r="DB2495" s="154"/>
      <c r="DC2495" s="154"/>
      <c r="DD2495" s="154"/>
      <c r="DE2495" s="154"/>
      <c r="DF2495" s="154"/>
      <c r="DG2495" s="154"/>
      <c r="DH2495" s="154"/>
      <c r="DI2495" s="154"/>
      <c r="DJ2495" s="154"/>
      <c r="DK2495" s="154"/>
      <c r="DL2495" s="154"/>
      <c r="DM2495" s="154"/>
      <c r="DN2495" s="154"/>
      <c r="DO2495" s="154"/>
      <c r="DP2495" s="154"/>
      <c r="DQ2495" s="154"/>
      <c r="DR2495" s="154"/>
      <c r="DS2495" s="154"/>
      <c r="DT2495" s="154"/>
      <c r="DU2495" s="154"/>
      <c r="DV2495" s="154"/>
      <c r="DW2495" s="154"/>
      <c r="DX2495" s="154"/>
      <c r="DY2495" s="154"/>
      <c r="DZ2495" s="154"/>
      <c r="EA2495" s="154"/>
      <c r="EB2495" s="154"/>
      <c r="EC2495" s="154"/>
      <c r="ED2495" s="154"/>
      <c r="EE2495" s="154"/>
      <c r="EF2495" s="154"/>
      <c r="EG2495" s="154"/>
      <c r="EH2495" s="154"/>
      <c r="EI2495" s="154"/>
      <c r="EJ2495" s="154"/>
      <c r="EK2495" s="154"/>
      <c r="EL2495" s="154"/>
      <c r="EM2495" s="154"/>
      <c r="EN2495" s="154"/>
      <c r="EO2495" s="154"/>
      <c r="EP2495" s="154"/>
      <c r="EQ2495" s="154"/>
      <c r="ER2495" s="154"/>
      <c r="ES2495" s="154"/>
      <c r="ET2495" s="154"/>
      <c r="EU2495" s="154"/>
      <c r="EV2495" s="154"/>
    </row>
    <row r="2496" spans="32:152" ht="12.75">
      <c r="AF2496" s="154"/>
      <c r="AG2496" s="154"/>
      <c r="AH2496" s="154"/>
      <c r="AI2496" s="154"/>
      <c r="AJ2496" s="154"/>
      <c r="AK2496" s="154"/>
      <c r="AL2496" s="154"/>
      <c r="AM2496" s="154"/>
      <c r="AN2496" s="154"/>
      <c r="AO2496" s="154"/>
      <c r="AP2496" s="154"/>
      <c r="AQ2496" s="154"/>
      <c r="AR2496" s="154"/>
      <c r="AS2496" s="154"/>
      <c r="AT2496" s="154"/>
      <c r="AU2496" s="154"/>
      <c r="AV2496" s="154"/>
      <c r="AW2496" s="154"/>
      <c r="AX2496" s="154"/>
      <c r="AY2496" s="154"/>
      <c r="AZ2496" s="154"/>
      <c r="BA2496" s="154"/>
      <c r="BB2496" s="154"/>
      <c r="BC2496" s="154"/>
      <c r="BD2496" s="154"/>
      <c r="BE2496" s="154"/>
      <c r="BF2496" s="154"/>
      <c r="BG2496" s="154"/>
      <c r="BH2496" s="154"/>
      <c r="BI2496" s="154"/>
      <c r="BJ2496" s="154"/>
      <c r="BK2496" s="154"/>
      <c r="BL2496" s="154"/>
      <c r="BM2496" s="154"/>
      <c r="BN2496" s="154"/>
      <c r="BO2496" s="154"/>
      <c r="BP2496" s="154"/>
      <c r="BQ2496" s="154"/>
      <c r="BR2496" s="154"/>
      <c r="BS2496" s="154"/>
      <c r="BT2496" s="154"/>
      <c r="BU2496" s="154"/>
      <c r="BV2496" s="154"/>
      <c r="BW2496" s="154"/>
      <c r="BX2496" s="154"/>
      <c r="BY2496" s="154"/>
      <c r="BZ2496" s="154"/>
      <c r="CA2496" s="154"/>
      <c r="CB2496" s="154"/>
      <c r="CC2496" s="154"/>
      <c r="CD2496" s="154"/>
      <c r="CE2496" s="154"/>
      <c r="CF2496" s="154"/>
      <c r="CG2496" s="154"/>
      <c r="CH2496" s="154"/>
      <c r="CI2496" s="154"/>
      <c r="CJ2496" s="154"/>
      <c r="CK2496" s="154"/>
      <c r="CL2496" s="154"/>
      <c r="CM2496" s="154"/>
      <c r="CN2496" s="154"/>
      <c r="CO2496" s="154"/>
      <c r="CP2496" s="154"/>
      <c r="CQ2496" s="154"/>
      <c r="CR2496" s="154"/>
      <c r="CS2496" s="154"/>
      <c r="CT2496" s="154"/>
      <c r="CU2496" s="154"/>
      <c r="CV2496" s="154"/>
      <c r="CW2496" s="154"/>
      <c r="CX2496" s="154"/>
      <c r="CY2496" s="154"/>
      <c r="CZ2496" s="154"/>
      <c r="DA2496" s="154"/>
      <c r="DB2496" s="154"/>
      <c r="DC2496" s="154"/>
      <c r="DD2496" s="154"/>
      <c r="DE2496" s="154"/>
      <c r="DF2496" s="154"/>
      <c r="DG2496" s="154"/>
      <c r="DH2496" s="154"/>
      <c r="DI2496" s="154"/>
      <c r="DJ2496" s="154"/>
      <c r="DK2496" s="154"/>
      <c r="DL2496" s="154"/>
      <c r="DM2496" s="154"/>
      <c r="DN2496" s="154"/>
      <c r="DO2496" s="154"/>
      <c r="DP2496" s="154"/>
      <c r="DQ2496" s="154"/>
      <c r="DR2496" s="154"/>
      <c r="DS2496" s="154"/>
      <c r="DT2496" s="154"/>
      <c r="DU2496" s="154"/>
      <c r="DV2496" s="154"/>
      <c r="DW2496" s="154"/>
      <c r="DX2496" s="154"/>
      <c r="DY2496" s="154"/>
      <c r="DZ2496" s="154"/>
      <c r="EA2496" s="154"/>
      <c r="EB2496" s="154"/>
      <c r="EC2496" s="154"/>
      <c r="ED2496" s="154"/>
      <c r="EE2496" s="154"/>
      <c r="EF2496" s="154"/>
      <c r="EG2496" s="154"/>
      <c r="EH2496" s="154"/>
      <c r="EI2496" s="154"/>
      <c r="EJ2496" s="154"/>
      <c r="EK2496" s="154"/>
      <c r="EL2496" s="154"/>
      <c r="EM2496" s="154"/>
      <c r="EN2496" s="154"/>
      <c r="EO2496" s="154"/>
      <c r="EP2496" s="154"/>
      <c r="EQ2496" s="154"/>
      <c r="ER2496" s="154"/>
      <c r="ES2496" s="154"/>
      <c r="ET2496" s="154"/>
      <c r="EU2496" s="154"/>
      <c r="EV2496" s="154"/>
    </row>
    <row r="2497" spans="32:152" ht="12.75">
      <c r="AF2497" s="154"/>
      <c r="AG2497" s="154"/>
      <c r="AH2497" s="154"/>
      <c r="AI2497" s="154"/>
      <c r="AJ2497" s="154"/>
      <c r="AK2497" s="154"/>
      <c r="AL2497" s="154"/>
      <c r="AM2497" s="154"/>
      <c r="AN2497" s="154"/>
      <c r="AO2497" s="154"/>
      <c r="AP2497" s="154"/>
      <c r="AQ2497" s="154"/>
      <c r="AR2497" s="154"/>
      <c r="AS2497" s="154"/>
      <c r="AT2497" s="154"/>
      <c r="AU2497" s="154"/>
      <c r="AV2497" s="154"/>
      <c r="AW2497" s="154"/>
      <c r="AX2497" s="154"/>
      <c r="AY2497" s="154"/>
      <c r="AZ2497" s="154"/>
      <c r="BA2497" s="154"/>
      <c r="BB2497" s="154"/>
      <c r="BC2497" s="154"/>
      <c r="BD2497" s="154"/>
      <c r="BE2497" s="154"/>
      <c r="BF2497" s="154"/>
      <c r="BG2497" s="154"/>
      <c r="BH2497" s="154"/>
      <c r="BI2497" s="154"/>
      <c r="BJ2497" s="154"/>
      <c r="BK2497" s="154"/>
      <c r="BL2497" s="154"/>
      <c r="BM2497" s="154"/>
      <c r="BN2497" s="154"/>
      <c r="BO2497" s="154"/>
      <c r="BP2497" s="154"/>
      <c r="BQ2497" s="154"/>
      <c r="BR2497" s="154"/>
      <c r="BS2497" s="154"/>
      <c r="BT2497" s="154"/>
      <c r="BU2497" s="154"/>
      <c r="BV2497" s="154"/>
      <c r="BW2497" s="154"/>
      <c r="BX2497" s="154"/>
      <c r="BY2497" s="154"/>
      <c r="BZ2497" s="154"/>
      <c r="CA2497" s="154"/>
      <c r="CB2497" s="154"/>
      <c r="CC2497" s="154"/>
      <c r="CD2497" s="154"/>
      <c r="CE2497" s="154"/>
      <c r="CF2497" s="154"/>
      <c r="CG2497" s="154"/>
      <c r="CH2497" s="154"/>
      <c r="CI2497" s="154"/>
      <c r="CJ2497" s="154"/>
      <c r="CK2497" s="154"/>
      <c r="CL2497" s="154"/>
      <c r="CM2497" s="154"/>
      <c r="CN2497" s="154"/>
      <c r="CO2497" s="154"/>
      <c r="CP2497" s="154"/>
      <c r="CQ2497" s="154"/>
      <c r="CR2497" s="154"/>
      <c r="CS2497" s="154"/>
      <c r="CT2497" s="154"/>
      <c r="CU2497" s="154"/>
      <c r="CV2497" s="154"/>
      <c r="CW2497" s="154"/>
      <c r="CX2497" s="154"/>
      <c r="CY2497" s="154"/>
      <c r="CZ2497" s="154"/>
      <c r="DA2497" s="154"/>
      <c r="DB2497" s="154"/>
      <c r="DC2497" s="154"/>
      <c r="DD2497" s="154"/>
      <c r="DE2497" s="154"/>
      <c r="DF2497" s="154"/>
      <c r="DG2497" s="154"/>
      <c r="DH2497" s="154"/>
      <c r="DI2497" s="154"/>
      <c r="DJ2497" s="154"/>
      <c r="DK2497" s="154"/>
      <c r="DL2497" s="154"/>
      <c r="DM2497" s="154"/>
      <c r="DN2497" s="154"/>
      <c r="DO2497" s="154"/>
      <c r="DP2497" s="154"/>
      <c r="DQ2497" s="154"/>
      <c r="DR2497" s="154"/>
      <c r="DS2497" s="154"/>
      <c r="DT2497" s="154"/>
      <c r="DU2497" s="154"/>
      <c r="DV2497" s="154"/>
      <c r="DW2497" s="154"/>
      <c r="DX2497" s="154"/>
      <c r="DY2497" s="154"/>
      <c r="DZ2497" s="154"/>
      <c r="EA2497" s="154"/>
      <c r="EB2497" s="154"/>
      <c r="EC2497" s="154"/>
      <c r="ED2497" s="154"/>
      <c r="EE2497" s="154"/>
      <c r="EF2497" s="154"/>
      <c r="EG2497" s="154"/>
      <c r="EH2497" s="154"/>
      <c r="EI2497" s="154"/>
      <c r="EJ2497" s="154"/>
      <c r="EK2497" s="154"/>
      <c r="EL2497" s="154"/>
      <c r="EM2497" s="154"/>
      <c r="EN2497" s="154"/>
      <c r="EO2497" s="154"/>
      <c r="EP2497" s="154"/>
      <c r="EQ2497" s="154"/>
      <c r="ER2497" s="154"/>
      <c r="ES2497" s="154"/>
      <c r="ET2497" s="154"/>
      <c r="EU2497" s="154"/>
      <c r="EV2497" s="154"/>
    </row>
    <row r="2498" spans="32:152" ht="12.75">
      <c r="AF2498" s="154"/>
      <c r="AG2498" s="154"/>
      <c r="AH2498" s="154"/>
      <c r="AI2498" s="154"/>
      <c r="AJ2498" s="154"/>
      <c r="AK2498" s="154"/>
      <c r="AL2498" s="154"/>
      <c r="AM2498" s="154"/>
      <c r="AN2498" s="154"/>
      <c r="AO2498" s="154"/>
      <c r="AP2498" s="154"/>
      <c r="AQ2498" s="154"/>
      <c r="AR2498" s="154"/>
      <c r="AS2498" s="154"/>
      <c r="AT2498" s="154"/>
      <c r="AU2498" s="154"/>
      <c r="AV2498" s="154"/>
      <c r="AW2498" s="154"/>
      <c r="AX2498" s="154"/>
      <c r="AY2498" s="154"/>
      <c r="AZ2498" s="154"/>
      <c r="BA2498" s="154"/>
      <c r="BB2498" s="154"/>
      <c r="BC2498" s="154"/>
      <c r="BD2498" s="154"/>
      <c r="BE2498" s="154"/>
      <c r="BF2498" s="154"/>
      <c r="BG2498" s="154"/>
      <c r="BH2498" s="154"/>
      <c r="BI2498" s="154"/>
      <c r="BJ2498" s="154"/>
      <c r="BK2498" s="154"/>
      <c r="BL2498" s="154"/>
      <c r="BM2498" s="154"/>
      <c r="BN2498" s="154"/>
      <c r="BO2498" s="154"/>
      <c r="BP2498" s="154"/>
      <c r="BQ2498" s="154"/>
      <c r="BR2498" s="154"/>
      <c r="BS2498" s="154"/>
      <c r="BT2498" s="154"/>
      <c r="BU2498" s="154"/>
      <c r="BV2498" s="154"/>
      <c r="BW2498" s="154"/>
      <c r="BX2498" s="154"/>
      <c r="BY2498" s="154"/>
      <c r="BZ2498" s="154"/>
      <c r="CA2498" s="154"/>
      <c r="CB2498" s="154"/>
      <c r="CC2498" s="154"/>
      <c r="CD2498" s="154"/>
      <c r="CE2498" s="154"/>
      <c r="CF2498" s="154"/>
      <c r="CG2498" s="154"/>
      <c r="CH2498" s="154"/>
      <c r="CI2498" s="154"/>
      <c r="CJ2498" s="154"/>
      <c r="CK2498" s="154"/>
      <c r="CL2498" s="154"/>
      <c r="CM2498" s="154"/>
      <c r="CN2498" s="154"/>
      <c r="CO2498" s="154"/>
      <c r="CP2498" s="154"/>
      <c r="CQ2498" s="154"/>
      <c r="CR2498" s="154"/>
      <c r="CS2498" s="154"/>
      <c r="CT2498" s="154"/>
      <c r="CU2498" s="154"/>
      <c r="CV2498" s="154"/>
      <c r="CW2498" s="154"/>
      <c r="CX2498" s="154"/>
      <c r="CY2498" s="154"/>
      <c r="CZ2498" s="154"/>
      <c r="DA2498" s="154"/>
      <c r="DB2498" s="154"/>
      <c r="DC2498" s="154"/>
      <c r="DD2498" s="154"/>
      <c r="DE2498" s="154"/>
      <c r="DF2498" s="154"/>
      <c r="DG2498" s="154"/>
      <c r="DH2498" s="154"/>
      <c r="DI2498" s="154"/>
      <c r="DJ2498" s="154"/>
      <c r="DK2498" s="154"/>
      <c r="DL2498" s="154"/>
      <c r="DM2498" s="154"/>
      <c r="DN2498" s="154"/>
      <c r="DO2498" s="154"/>
      <c r="DP2498" s="154"/>
      <c r="DQ2498" s="154"/>
      <c r="DR2498" s="154"/>
      <c r="DS2498" s="154"/>
      <c r="DT2498" s="154"/>
      <c r="DU2498" s="154"/>
      <c r="DV2498" s="154"/>
      <c r="DW2498" s="154"/>
      <c r="DX2498" s="154"/>
      <c r="DY2498" s="154"/>
      <c r="DZ2498" s="154"/>
      <c r="EA2498" s="154"/>
      <c r="EB2498" s="154"/>
      <c r="EC2498" s="154"/>
      <c r="ED2498" s="154"/>
      <c r="EE2498" s="154"/>
      <c r="EF2498" s="154"/>
      <c r="EG2498" s="154"/>
      <c r="EH2498" s="154"/>
      <c r="EI2498" s="154"/>
      <c r="EJ2498" s="154"/>
      <c r="EK2498" s="154"/>
      <c r="EL2498" s="154"/>
      <c r="EM2498" s="154"/>
      <c r="EN2498" s="154"/>
      <c r="EO2498" s="154"/>
      <c r="EP2498" s="154"/>
      <c r="EQ2498" s="154"/>
      <c r="ER2498" s="154"/>
      <c r="ES2498" s="154"/>
      <c r="ET2498" s="154"/>
      <c r="EU2498" s="154"/>
      <c r="EV2498" s="154"/>
    </row>
    <row r="2499" spans="32:152" ht="12.75">
      <c r="AF2499" s="154"/>
      <c r="AG2499" s="154"/>
      <c r="AH2499" s="154"/>
      <c r="AI2499" s="154"/>
      <c r="AJ2499" s="154"/>
      <c r="AK2499" s="154"/>
      <c r="AL2499" s="154"/>
      <c r="AM2499" s="154"/>
      <c r="AN2499" s="154"/>
      <c r="AO2499" s="154"/>
      <c r="AP2499" s="154"/>
      <c r="AQ2499" s="154"/>
      <c r="AR2499" s="154"/>
      <c r="AS2499" s="154"/>
      <c r="AT2499" s="154"/>
      <c r="AU2499" s="154"/>
      <c r="AV2499" s="154"/>
      <c r="AW2499" s="154"/>
      <c r="AX2499" s="154"/>
      <c r="AY2499" s="154"/>
      <c r="AZ2499" s="154"/>
      <c r="BA2499" s="154"/>
      <c r="BB2499" s="154"/>
      <c r="BC2499" s="154"/>
      <c r="BD2499" s="154"/>
      <c r="BE2499" s="154"/>
      <c r="BF2499" s="154"/>
      <c r="BG2499" s="154"/>
      <c r="BH2499" s="154"/>
      <c r="BI2499" s="154"/>
      <c r="BJ2499" s="154"/>
      <c r="BK2499" s="154"/>
      <c r="BL2499" s="154"/>
      <c r="BM2499" s="154"/>
      <c r="BN2499" s="154"/>
      <c r="BO2499" s="154"/>
      <c r="BP2499" s="154"/>
      <c r="BQ2499" s="154"/>
      <c r="BR2499" s="154"/>
      <c r="BS2499" s="154"/>
      <c r="BT2499" s="154"/>
      <c r="BU2499" s="154"/>
      <c r="BV2499" s="154"/>
      <c r="BW2499" s="154"/>
      <c r="BX2499" s="154"/>
      <c r="BY2499" s="154"/>
      <c r="BZ2499" s="154"/>
      <c r="CA2499" s="154"/>
      <c r="CB2499" s="154"/>
      <c r="CC2499" s="154"/>
      <c r="CD2499" s="154"/>
      <c r="CE2499" s="154"/>
      <c r="CF2499" s="154"/>
      <c r="CG2499" s="154"/>
      <c r="CH2499" s="154"/>
      <c r="CI2499" s="154"/>
      <c r="CJ2499" s="154"/>
      <c r="CK2499" s="154"/>
      <c r="CL2499" s="154"/>
      <c r="CM2499" s="154"/>
      <c r="CN2499" s="154"/>
      <c r="CO2499" s="154"/>
      <c r="CP2499" s="154"/>
      <c r="CQ2499" s="154"/>
      <c r="CR2499" s="154"/>
      <c r="CS2499" s="154"/>
      <c r="CT2499" s="154"/>
      <c r="CU2499" s="154"/>
      <c r="CV2499" s="154"/>
      <c r="CW2499" s="154"/>
      <c r="CX2499" s="154"/>
      <c r="CY2499" s="154"/>
      <c r="CZ2499" s="154"/>
      <c r="DA2499" s="154"/>
      <c r="DB2499" s="154"/>
      <c r="DC2499" s="154"/>
      <c r="DD2499" s="154"/>
      <c r="DE2499" s="154"/>
      <c r="DF2499" s="154"/>
      <c r="DG2499" s="154"/>
      <c r="DH2499" s="154"/>
      <c r="DI2499" s="154"/>
      <c r="DJ2499" s="154"/>
      <c r="DK2499" s="154"/>
      <c r="DL2499" s="154"/>
      <c r="DM2499" s="154"/>
      <c r="DN2499" s="154"/>
      <c r="DO2499" s="154"/>
      <c r="DP2499" s="154"/>
      <c r="DQ2499" s="154"/>
      <c r="DR2499" s="154"/>
      <c r="DS2499" s="154"/>
      <c r="DT2499" s="154"/>
      <c r="DU2499" s="154"/>
      <c r="DV2499" s="154"/>
      <c r="DW2499" s="154"/>
      <c r="DX2499" s="154"/>
      <c r="DY2499" s="154"/>
      <c r="DZ2499" s="154"/>
      <c r="EA2499" s="154"/>
      <c r="EB2499" s="154"/>
      <c r="EC2499" s="154"/>
      <c r="ED2499" s="154"/>
      <c r="EE2499" s="154"/>
      <c r="EF2499" s="154"/>
      <c r="EG2499" s="154"/>
      <c r="EH2499" s="154"/>
      <c r="EI2499" s="154"/>
      <c r="EJ2499" s="154"/>
      <c r="EK2499" s="154"/>
      <c r="EL2499" s="154"/>
      <c r="EM2499" s="154"/>
      <c r="EN2499" s="154"/>
      <c r="EO2499" s="154"/>
      <c r="EP2499" s="154"/>
      <c r="EQ2499" s="154"/>
      <c r="ER2499" s="154"/>
      <c r="ES2499" s="154"/>
      <c r="ET2499" s="154"/>
      <c r="EU2499" s="154"/>
      <c r="EV2499" s="154"/>
    </row>
    <row r="2500" spans="32:152" ht="12.75">
      <c r="AF2500" s="154"/>
      <c r="AG2500" s="154"/>
      <c r="AH2500" s="154"/>
      <c r="AI2500" s="154"/>
      <c r="AJ2500" s="154"/>
      <c r="AK2500" s="154"/>
      <c r="AL2500" s="154"/>
      <c r="AM2500" s="154"/>
      <c r="AN2500" s="154"/>
      <c r="AO2500" s="154"/>
      <c r="AP2500" s="154"/>
      <c r="AQ2500" s="154"/>
      <c r="AR2500" s="154"/>
      <c r="AS2500" s="154"/>
      <c r="AT2500" s="154"/>
      <c r="AU2500" s="154"/>
      <c r="AV2500" s="154"/>
      <c r="AW2500" s="154"/>
      <c r="AX2500" s="154"/>
      <c r="AY2500" s="154"/>
      <c r="AZ2500" s="154"/>
      <c r="BA2500" s="154"/>
      <c r="BB2500" s="154"/>
      <c r="BC2500" s="154"/>
      <c r="BD2500" s="154"/>
      <c r="BE2500" s="154"/>
      <c r="BF2500" s="154"/>
      <c r="BG2500" s="154"/>
      <c r="BH2500" s="154"/>
      <c r="BI2500" s="154"/>
      <c r="BJ2500" s="154"/>
      <c r="BK2500" s="154"/>
      <c r="BL2500" s="154"/>
      <c r="BM2500" s="154"/>
      <c r="BN2500" s="154"/>
      <c r="BO2500" s="154"/>
      <c r="BP2500" s="154"/>
      <c r="BQ2500" s="154"/>
      <c r="BR2500" s="154"/>
      <c r="BS2500" s="154"/>
      <c r="BT2500" s="154"/>
      <c r="BU2500" s="154"/>
      <c r="BV2500" s="154"/>
      <c r="BW2500" s="154"/>
      <c r="BX2500" s="154"/>
      <c r="BY2500" s="154"/>
      <c r="BZ2500" s="154"/>
      <c r="CA2500" s="154"/>
      <c r="CB2500" s="154"/>
      <c r="CC2500" s="154"/>
      <c r="CD2500" s="154"/>
      <c r="CE2500" s="154"/>
      <c r="CF2500" s="154"/>
      <c r="CG2500" s="154"/>
      <c r="CH2500" s="154"/>
      <c r="CI2500" s="154"/>
      <c r="CJ2500" s="154"/>
      <c r="CK2500" s="154"/>
      <c r="CL2500" s="154"/>
      <c r="CM2500" s="154"/>
      <c r="CN2500" s="154"/>
      <c r="CO2500" s="154"/>
      <c r="CP2500" s="154"/>
      <c r="CQ2500" s="154"/>
      <c r="CR2500" s="154"/>
      <c r="CS2500" s="154"/>
      <c r="CT2500" s="154"/>
      <c r="CU2500" s="154"/>
      <c r="CV2500" s="154"/>
      <c r="CW2500" s="154"/>
      <c r="CX2500" s="154"/>
      <c r="CY2500" s="154"/>
      <c r="CZ2500" s="154"/>
      <c r="DA2500" s="154"/>
      <c r="DB2500" s="154"/>
      <c r="DC2500" s="154"/>
      <c r="DD2500" s="154"/>
      <c r="DE2500" s="154"/>
      <c r="DF2500" s="154"/>
      <c r="DG2500" s="154"/>
      <c r="DH2500" s="154"/>
      <c r="DI2500" s="154"/>
      <c r="DJ2500" s="154"/>
      <c r="DK2500" s="154"/>
      <c r="DL2500" s="154"/>
      <c r="DM2500" s="154"/>
      <c r="DN2500" s="154"/>
      <c r="DO2500" s="154"/>
      <c r="DP2500" s="154"/>
      <c r="DQ2500" s="154"/>
      <c r="DR2500" s="154"/>
      <c r="DS2500" s="154"/>
      <c r="DT2500" s="154"/>
      <c r="DU2500" s="154"/>
      <c r="DV2500" s="154"/>
      <c r="DW2500" s="154"/>
      <c r="DX2500" s="154"/>
      <c r="DY2500" s="154"/>
      <c r="DZ2500" s="154"/>
      <c r="EA2500" s="154"/>
      <c r="EB2500" s="154"/>
      <c r="EC2500" s="154"/>
      <c r="ED2500" s="154"/>
      <c r="EE2500" s="154"/>
      <c r="EF2500" s="154"/>
      <c r="EG2500" s="154"/>
      <c r="EH2500" s="154"/>
      <c r="EI2500" s="154"/>
      <c r="EJ2500" s="154"/>
      <c r="EK2500" s="154"/>
      <c r="EL2500" s="154"/>
      <c r="EM2500" s="154"/>
      <c r="EN2500" s="154"/>
      <c r="EO2500" s="154"/>
      <c r="EP2500" s="154"/>
      <c r="EQ2500" s="154"/>
      <c r="ER2500" s="154"/>
      <c r="ES2500" s="154"/>
      <c r="ET2500" s="154"/>
      <c r="EU2500" s="154"/>
      <c r="EV2500" s="154"/>
    </row>
    <row r="2501" spans="32:152" ht="12.75">
      <c r="AF2501" s="154"/>
      <c r="AG2501" s="154"/>
      <c r="AH2501" s="154"/>
      <c r="AI2501" s="154"/>
      <c r="AJ2501" s="154"/>
      <c r="AK2501" s="154"/>
      <c r="AL2501" s="154"/>
      <c r="AM2501" s="154"/>
      <c r="AN2501" s="154"/>
      <c r="AO2501" s="154"/>
      <c r="AP2501" s="154"/>
      <c r="AQ2501" s="154"/>
      <c r="AR2501" s="154"/>
      <c r="AS2501" s="154"/>
      <c r="AT2501" s="154"/>
      <c r="AU2501" s="154"/>
      <c r="AV2501" s="154"/>
      <c r="AW2501" s="154"/>
      <c r="AX2501" s="154"/>
      <c r="AY2501" s="154"/>
      <c r="AZ2501" s="154"/>
      <c r="BA2501" s="154"/>
      <c r="BB2501" s="154"/>
      <c r="BC2501" s="154"/>
      <c r="BD2501" s="154"/>
      <c r="BE2501" s="154"/>
      <c r="BF2501" s="154"/>
      <c r="BG2501" s="154"/>
      <c r="BH2501" s="154"/>
      <c r="BI2501" s="154"/>
      <c r="BJ2501" s="154"/>
      <c r="BK2501" s="154"/>
      <c r="BL2501" s="154"/>
      <c r="BM2501" s="154"/>
      <c r="BN2501" s="154"/>
      <c r="BO2501" s="154"/>
      <c r="BP2501" s="154"/>
      <c r="BQ2501" s="154"/>
      <c r="BR2501" s="154"/>
      <c r="BS2501" s="154"/>
      <c r="BT2501" s="154"/>
      <c r="BU2501" s="154"/>
      <c r="BV2501" s="154"/>
      <c r="BW2501" s="154"/>
      <c r="BX2501" s="154"/>
      <c r="BY2501" s="154"/>
      <c r="BZ2501" s="154"/>
      <c r="CA2501" s="154"/>
      <c r="CB2501" s="154"/>
      <c r="CC2501" s="154"/>
      <c r="CD2501" s="154"/>
      <c r="CE2501" s="154"/>
      <c r="CF2501" s="154"/>
      <c r="CG2501" s="154"/>
      <c r="CH2501" s="154"/>
      <c r="CI2501" s="154"/>
      <c r="CJ2501" s="154"/>
      <c r="CK2501" s="154"/>
      <c r="CL2501" s="154"/>
      <c r="CM2501" s="154"/>
      <c r="CN2501" s="154"/>
      <c r="CO2501" s="154"/>
      <c r="CP2501" s="154"/>
      <c r="CQ2501" s="154"/>
      <c r="CR2501" s="154"/>
      <c r="CS2501" s="154"/>
      <c r="CT2501" s="154"/>
      <c r="CU2501" s="154"/>
      <c r="CV2501" s="154"/>
      <c r="CW2501" s="154"/>
      <c r="CX2501" s="154"/>
      <c r="CY2501" s="154"/>
      <c r="CZ2501" s="154"/>
      <c r="DA2501" s="154"/>
      <c r="DB2501" s="154"/>
      <c r="DC2501" s="154"/>
      <c r="DD2501" s="154"/>
      <c r="DE2501" s="154"/>
      <c r="DF2501" s="154"/>
      <c r="DG2501" s="154"/>
      <c r="DH2501" s="154"/>
      <c r="DI2501" s="154"/>
      <c r="DJ2501" s="154"/>
      <c r="DK2501" s="154"/>
      <c r="DL2501" s="154"/>
      <c r="DM2501" s="154"/>
      <c r="DN2501" s="154"/>
      <c r="DO2501" s="154"/>
      <c r="DP2501" s="154"/>
      <c r="DQ2501" s="154"/>
      <c r="DR2501" s="154"/>
      <c r="DS2501" s="154"/>
      <c r="DT2501" s="154"/>
      <c r="DU2501" s="154"/>
      <c r="DV2501" s="154"/>
      <c r="DW2501" s="154"/>
      <c r="DX2501" s="154"/>
      <c r="DY2501" s="154"/>
      <c r="DZ2501" s="154"/>
      <c r="EA2501" s="154"/>
      <c r="EB2501" s="154"/>
      <c r="EC2501" s="154"/>
      <c r="ED2501" s="154"/>
      <c r="EE2501" s="154"/>
      <c r="EF2501" s="154"/>
      <c r="EG2501" s="154"/>
      <c r="EH2501" s="154"/>
      <c r="EI2501" s="154"/>
      <c r="EJ2501" s="154"/>
      <c r="EK2501" s="154"/>
      <c r="EL2501" s="154"/>
      <c r="EM2501" s="154"/>
      <c r="EN2501" s="154"/>
      <c r="EO2501" s="154"/>
      <c r="EP2501" s="154"/>
      <c r="EQ2501" s="154"/>
      <c r="ER2501" s="154"/>
      <c r="ES2501" s="154"/>
      <c r="ET2501" s="154"/>
      <c r="EU2501" s="154"/>
      <c r="EV2501" s="154"/>
    </row>
    <row r="2502" spans="32:152" ht="12.75">
      <c r="AF2502" s="154"/>
      <c r="AG2502" s="154"/>
      <c r="AH2502" s="154"/>
      <c r="AI2502" s="154"/>
      <c r="AJ2502" s="154"/>
      <c r="AK2502" s="154"/>
      <c r="AL2502" s="154"/>
      <c r="AM2502" s="154"/>
      <c r="AN2502" s="154"/>
      <c r="AO2502" s="154"/>
      <c r="AP2502" s="154"/>
      <c r="AQ2502" s="154"/>
      <c r="AR2502" s="154"/>
      <c r="AS2502" s="154"/>
      <c r="AT2502" s="154"/>
      <c r="AU2502" s="154"/>
      <c r="AV2502" s="154"/>
      <c r="AW2502" s="154"/>
      <c r="AX2502" s="154"/>
      <c r="AY2502" s="154"/>
      <c r="AZ2502" s="154"/>
      <c r="BA2502" s="154"/>
      <c r="BB2502" s="154"/>
      <c r="BC2502" s="154"/>
      <c r="BD2502" s="154"/>
      <c r="BE2502" s="154"/>
      <c r="BF2502" s="154"/>
      <c r="BG2502" s="154"/>
      <c r="BH2502" s="154"/>
      <c r="BI2502" s="154"/>
      <c r="BJ2502" s="154"/>
      <c r="BK2502" s="154"/>
      <c r="BL2502" s="154"/>
      <c r="BM2502" s="154"/>
      <c r="BN2502" s="154"/>
      <c r="BO2502" s="154"/>
      <c r="BP2502" s="154"/>
      <c r="BQ2502" s="154"/>
      <c r="BR2502" s="154"/>
      <c r="BS2502" s="154"/>
      <c r="BT2502" s="154"/>
      <c r="BU2502" s="154"/>
      <c r="BV2502" s="154"/>
      <c r="BW2502" s="154"/>
      <c r="BX2502" s="154"/>
      <c r="BY2502" s="154"/>
      <c r="BZ2502" s="154"/>
      <c r="CA2502" s="154"/>
      <c r="CB2502" s="154"/>
      <c r="CC2502" s="154"/>
      <c r="CD2502" s="154"/>
      <c r="CE2502" s="154"/>
      <c r="CF2502" s="154"/>
      <c r="CG2502" s="154"/>
      <c r="CH2502" s="154"/>
      <c r="CI2502" s="154"/>
      <c r="CJ2502" s="154"/>
      <c r="CK2502" s="154"/>
      <c r="CL2502" s="154"/>
      <c r="CM2502" s="154"/>
      <c r="CN2502" s="154"/>
      <c r="CO2502" s="154"/>
      <c r="CP2502" s="154"/>
      <c r="CQ2502" s="154"/>
      <c r="CR2502" s="154"/>
      <c r="CS2502" s="154"/>
      <c r="CT2502" s="154"/>
      <c r="CU2502" s="154"/>
      <c r="CV2502" s="154"/>
      <c r="CW2502" s="154"/>
      <c r="CX2502" s="154"/>
      <c r="CY2502" s="154"/>
      <c r="CZ2502" s="154"/>
      <c r="DA2502" s="154"/>
      <c r="DB2502" s="154"/>
      <c r="DC2502" s="154"/>
      <c r="DD2502" s="154"/>
      <c r="DE2502" s="154"/>
      <c r="DF2502" s="154"/>
      <c r="DG2502" s="154"/>
      <c r="DH2502" s="154"/>
      <c r="DI2502" s="154"/>
      <c r="DJ2502" s="154"/>
      <c r="DK2502" s="154"/>
      <c r="DL2502" s="154"/>
      <c r="DM2502" s="154"/>
      <c r="DN2502" s="154"/>
      <c r="DO2502" s="154"/>
      <c r="DP2502" s="154"/>
      <c r="DQ2502" s="154"/>
      <c r="DR2502" s="154"/>
      <c r="DS2502" s="154"/>
      <c r="DT2502" s="154"/>
      <c r="DU2502" s="154"/>
      <c r="DV2502" s="154"/>
      <c r="DW2502" s="154"/>
      <c r="DX2502" s="154"/>
      <c r="DY2502" s="154"/>
      <c r="DZ2502" s="154"/>
      <c r="EA2502" s="154"/>
      <c r="EB2502" s="154"/>
      <c r="EC2502" s="154"/>
      <c r="ED2502" s="154"/>
      <c r="EE2502" s="154"/>
      <c r="EF2502" s="154"/>
      <c r="EG2502" s="154"/>
      <c r="EH2502" s="154"/>
      <c r="EI2502" s="154"/>
      <c r="EJ2502" s="154"/>
      <c r="EK2502" s="154"/>
      <c r="EL2502" s="154"/>
      <c r="EM2502" s="154"/>
      <c r="EN2502" s="154"/>
      <c r="EO2502" s="154"/>
      <c r="EP2502" s="154"/>
      <c r="EQ2502" s="154"/>
      <c r="ER2502" s="154"/>
      <c r="ES2502" s="154"/>
      <c r="ET2502" s="154"/>
      <c r="EU2502" s="154"/>
      <c r="EV2502" s="154"/>
    </row>
    <row r="2503" spans="32:152" ht="12.75">
      <c r="AF2503" s="154"/>
      <c r="AG2503" s="154"/>
      <c r="AH2503" s="154"/>
      <c r="AI2503" s="154"/>
      <c r="AJ2503" s="154"/>
      <c r="AK2503" s="154"/>
      <c r="AL2503" s="154"/>
      <c r="AM2503" s="154"/>
      <c r="AN2503" s="154"/>
      <c r="AO2503" s="154"/>
      <c r="AP2503" s="154"/>
      <c r="AQ2503" s="154"/>
      <c r="AR2503" s="154"/>
      <c r="AS2503" s="154"/>
      <c r="AT2503" s="154"/>
      <c r="AU2503" s="154"/>
      <c r="AV2503" s="154"/>
      <c r="AW2503" s="154"/>
      <c r="AX2503" s="154"/>
      <c r="AY2503" s="154"/>
      <c r="AZ2503" s="154"/>
      <c r="BA2503" s="154"/>
      <c r="BB2503" s="154"/>
      <c r="BC2503" s="154"/>
      <c r="BD2503" s="154"/>
      <c r="BE2503" s="154"/>
      <c r="BF2503" s="154"/>
      <c r="BG2503" s="154"/>
      <c r="BH2503" s="154"/>
      <c r="BI2503" s="154"/>
      <c r="BJ2503" s="154"/>
      <c r="BK2503" s="154"/>
      <c r="BL2503" s="154"/>
      <c r="BM2503" s="154"/>
      <c r="BN2503" s="154"/>
      <c r="BO2503" s="154"/>
      <c r="BP2503" s="154"/>
      <c r="BQ2503" s="154"/>
      <c r="BR2503" s="154"/>
      <c r="BS2503" s="154"/>
      <c r="BT2503" s="154"/>
      <c r="BU2503" s="154"/>
      <c r="BV2503" s="154"/>
      <c r="BW2503" s="154"/>
      <c r="BX2503" s="154"/>
      <c r="BY2503" s="154"/>
      <c r="BZ2503" s="154"/>
      <c r="CA2503" s="154"/>
      <c r="CB2503" s="154"/>
      <c r="CC2503" s="154"/>
      <c r="CD2503" s="154"/>
      <c r="CE2503" s="154"/>
      <c r="CF2503" s="154"/>
      <c r="CG2503" s="154"/>
      <c r="CH2503" s="154"/>
      <c r="CI2503" s="154"/>
      <c r="CJ2503" s="154"/>
      <c r="CK2503" s="154"/>
      <c r="CL2503" s="154"/>
      <c r="CM2503" s="154"/>
      <c r="CN2503" s="154"/>
      <c r="CO2503" s="154"/>
      <c r="CP2503" s="154"/>
      <c r="CQ2503" s="154"/>
      <c r="CR2503" s="154"/>
      <c r="CS2503" s="154"/>
      <c r="CT2503" s="154"/>
      <c r="CU2503" s="154"/>
      <c r="CV2503" s="154"/>
      <c r="CW2503" s="154"/>
      <c r="CX2503" s="154"/>
      <c r="CY2503" s="154"/>
      <c r="CZ2503" s="154"/>
      <c r="DA2503" s="154"/>
      <c r="DB2503" s="154"/>
      <c r="DC2503" s="154"/>
      <c r="DD2503" s="154"/>
      <c r="DE2503" s="154"/>
      <c r="DF2503" s="154"/>
      <c r="DG2503" s="154"/>
      <c r="DH2503" s="154"/>
      <c r="DI2503" s="154"/>
      <c r="DJ2503" s="154"/>
      <c r="DK2503" s="154"/>
      <c r="DL2503" s="154"/>
      <c r="DM2503" s="154"/>
      <c r="DN2503" s="154"/>
      <c r="DO2503" s="154"/>
      <c r="DP2503" s="154"/>
      <c r="DQ2503" s="154"/>
      <c r="DR2503" s="154"/>
      <c r="DS2503" s="154"/>
      <c r="DT2503" s="154"/>
      <c r="DU2503" s="154"/>
      <c r="DV2503" s="154"/>
      <c r="DW2503" s="154"/>
      <c r="DX2503" s="154"/>
      <c r="DY2503" s="154"/>
      <c r="DZ2503" s="154"/>
      <c r="EA2503" s="154"/>
      <c r="EB2503" s="154"/>
      <c r="EC2503" s="154"/>
      <c r="ED2503" s="154"/>
      <c r="EE2503" s="154"/>
      <c r="EF2503" s="154"/>
      <c r="EG2503" s="154"/>
      <c r="EH2503" s="154"/>
      <c r="EI2503" s="154"/>
      <c r="EJ2503" s="154"/>
      <c r="EK2503" s="154"/>
      <c r="EL2503" s="154"/>
      <c r="EM2503" s="154"/>
      <c r="EN2503" s="154"/>
      <c r="EO2503" s="154"/>
      <c r="EP2503" s="154"/>
      <c r="EQ2503" s="154"/>
      <c r="ER2503" s="154"/>
      <c r="ES2503" s="154"/>
      <c r="ET2503" s="154"/>
      <c r="EU2503" s="154"/>
      <c r="EV2503" s="154"/>
    </row>
    <row r="2504" spans="32:152" ht="12.75">
      <c r="AF2504" s="154"/>
      <c r="AG2504" s="154"/>
      <c r="AH2504" s="154"/>
      <c r="AI2504" s="154"/>
      <c r="AJ2504" s="154"/>
      <c r="AK2504" s="154"/>
      <c r="AL2504" s="154"/>
      <c r="AM2504" s="154"/>
      <c r="AN2504" s="154"/>
      <c r="AO2504" s="154"/>
      <c r="AP2504" s="154"/>
      <c r="AQ2504" s="154"/>
      <c r="AR2504" s="154"/>
      <c r="AS2504" s="154"/>
      <c r="AT2504" s="154"/>
      <c r="AU2504" s="154"/>
      <c r="AV2504" s="154"/>
      <c r="AW2504" s="154"/>
      <c r="AX2504" s="154"/>
      <c r="AY2504" s="154"/>
      <c r="AZ2504" s="154"/>
      <c r="BA2504" s="154"/>
      <c r="BB2504" s="154"/>
      <c r="BC2504" s="154"/>
      <c r="BD2504" s="154"/>
      <c r="BE2504" s="154"/>
      <c r="BF2504" s="154"/>
      <c r="BG2504" s="154"/>
      <c r="BH2504" s="154"/>
      <c r="BI2504" s="154"/>
      <c r="BJ2504" s="154"/>
      <c r="BK2504" s="154"/>
      <c r="BL2504" s="154"/>
      <c r="BM2504" s="154"/>
      <c r="BN2504" s="154"/>
      <c r="BO2504" s="154"/>
      <c r="BP2504" s="154"/>
      <c r="BQ2504" s="154"/>
      <c r="BR2504" s="154"/>
      <c r="BS2504" s="154"/>
      <c r="BT2504" s="154"/>
      <c r="BU2504" s="154"/>
      <c r="BV2504" s="154"/>
      <c r="BW2504" s="154"/>
      <c r="BX2504" s="154"/>
      <c r="BY2504" s="154"/>
      <c r="BZ2504" s="154"/>
      <c r="CA2504" s="154"/>
      <c r="CB2504" s="154"/>
      <c r="CC2504" s="154"/>
      <c r="CD2504" s="154"/>
      <c r="CE2504" s="154"/>
      <c r="CF2504" s="154"/>
      <c r="CG2504" s="154"/>
      <c r="CH2504" s="154"/>
      <c r="CI2504" s="154"/>
      <c r="CJ2504" s="154"/>
      <c r="CK2504" s="154"/>
      <c r="CL2504" s="154"/>
      <c r="CM2504" s="154"/>
      <c r="CN2504" s="154"/>
      <c r="CO2504" s="154"/>
      <c r="CP2504" s="154"/>
      <c r="CQ2504" s="154"/>
      <c r="CR2504" s="154"/>
      <c r="CS2504" s="154"/>
      <c r="CT2504" s="154"/>
      <c r="CU2504" s="154"/>
      <c r="CV2504" s="154"/>
      <c r="CW2504" s="154"/>
      <c r="CX2504" s="154"/>
      <c r="CY2504" s="154"/>
      <c r="CZ2504" s="154"/>
      <c r="DA2504" s="154"/>
      <c r="DB2504" s="154"/>
      <c r="DC2504" s="154"/>
      <c r="DD2504" s="154"/>
      <c r="DE2504" s="154"/>
      <c r="DF2504" s="154"/>
      <c r="DG2504" s="154"/>
      <c r="DH2504" s="154"/>
      <c r="DI2504" s="154"/>
      <c r="DJ2504" s="154"/>
      <c r="DK2504" s="154"/>
      <c r="DL2504" s="154"/>
      <c r="DM2504" s="154"/>
      <c r="DN2504" s="154"/>
      <c r="DO2504" s="154"/>
      <c r="DP2504" s="154"/>
      <c r="DQ2504" s="154"/>
      <c r="DR2504" s="154"/>
      <c r="DS2504" s="154"/>
      <c r="DT2504" s="154"/>
      <c r="DU2504" s="154"/>
      <c r="DV2504" s="154"/>
      <c r="DW2504" s="154"/>
      <c r="DX2504" s="154"/>
      <c r="DY2504" s="154"/>
      <c r="DZ2504" s="154"/>
      <c r="EA2504" s="154"/>
      <c r="EB2504" s="154"/>
      <c r="EC2504" s="154"/>
      <c r="ED2504" s="154"/>
      <c r="EE2504" s="154"/>
      <c r="EF2504" s="154"/>
      <c r="EG2504" s="154"/>
      <c r="EH2504" s="154"/>
      <c r="EI2504" s="154"/>
      <c r="EJ2504" s="154"/>
      <c r="EK2504" s="154"/>
      <c r="EL2504" s="154"/>
      <c r="EM2504" s="154"/>
      <c r="EN2504" s="154"/>
      <c r="EO2504" s="154"/>
      <c r="EP2504" s="154"/>
      <c r="EQ2504" s="154"/>
      <c r="ER2504" s="154"/>
      <c r="ES2504" s="154"/>
      <c r="ET2504" s="154"/>
      <c r="EU2504" s="154"/>
      <c r="EV2504" s="154"/>
    </row>
    <row r="2505" spans="32:152" ht="12.75">
      <c r="AF2505" s="154"/>
      <c r="AG2505" s="154"/>
      <c r="AH2505" s="154"/>
      <c r="AI2505" s="154"/>
      <c r="AJ2505" s="154"/>
      <c r="AK2505" s="154"/>
      <c r="AL2505" s="154"/>
      <c r="AM2505" s="154"/>
      <c r="AN2505" s="154"/>
      <c r="AO2505" s="154"/>
      <c r="AP2505" s="154"/>
      <c r="AQ2505" s="154"/>
      <c r="AR2505" s="154"/>
      <c r="AS2505" s="154"/>
      <c r="AT2505" s="154"/>
      <c r="AU2505" s="154"/>
      <c r="AV2505" s="154"/>
      <c r="AW2505" s="154"/>
      <c r="AX2505" s="154"/>
      <c r="AY2505" s="154"/>
      <c r="AZ2505" s="154"/>
      <c r="BA2505" s="154"/>
      <c r="BB2505" s="154"/>
      <c r="BC2505" s="154"/>
      <c r="BD2505" s="154"/>
      <c r="BE2505" s="154"/>
      <c r="BF2505" s="154"/>
      <c r="BG2505" s="154"/>
      <c r="BH2505" s="154"/>
      <c r="BI2505" s="154"/>
      <c r="BJ2505" s="154"/>
      <c r="BK2505" s="154"/>
      <c r="BL2505" s="154"/>
      <c r="BM2505" s="154"/>
      <c r="BN2505" s="154"/>
      <c r="BO2505" s="154"/>
      <c r="BP2505" s="154"/>
      <c r="BQ2505" s="154"/>
      <c r="BR2505" s="154"/>
      <c r="BS2505" s="154"/>
      <c r="BT2505" s="154"/>
      <c r="BU2505" s="154"/>
      <c r="BV2505" s="154"/>
      <c r="BW2505" s="154"/>
      <c r="BX2505" s="154"/>
      <c r="BY2505" s="154"/>
      <c r="BZ2505" s="154"/>
      <c r="CA2505" s="154"/>
      <c r="CB2505" s="154"/>
      <c r="CC2505" s="154"/>
      <c r="CD2505" s="154"/>
      <c r="CE2505" s="154"/>
      <c r="CF2505" s="154"/>
      <c r="CG2505" s="154"/>
      <c r="CH2505" s="154"/>
      <c r="CI2505" s="154"/>
      <c r="CJ2505" s="154"/>
      <c r="CK2505" s="154"/>
      <c r="CL2505" s="154"/>
      <c r="CM2505" s="154"/>
      <c r="CN2505" s="154"/>
      <c r="CO2505" s="154"/>
      <c r="CP2505" s="154"/>
      <c r="CQ2505" s="154"/>
      <c r="CR2505" s="154"/>
      <c r="CS2505" s="154"/>
      <c r="CT2505" s="154"/>
      <c r="CU2505" s="154"/>
      <c r="CV2505" s="154"/>
      <c r="CW2505" s="154"/>
      <c r="CX2505" s="154"/>
      <c r="CY2505" s="154"/>
      <c r="CZ2505" s="154"/>
      <c r="DA2505" s="154"/>
      <c r="DB2505" s="154"/>
      <c r="DC2505" s="154"/>
      <c r="DD2505" s="154"/>
      <c r="DE2505" s="154"/>
      <c r="DF2505" s="154"/>
      <c r="DG2505" s="154"/>
      <c r="DH2505" s="154"/>
      <c r="DI2505" s="154"/>
      <c r="DJ2505" s="154"/>
      <c r="DK2505" s="154"/>
      <c r="DL2505" s="154"/>
      <c r="DM2505" s="154"/>
      <c r="DN2505" s="154"/>
      <c r="DO2505" s="154"/>
      <c r="DP2505" s="154"/>
      <c r="DQ2505" s="154"/>
      <c r="DR2505" s="154"/>
      <c r="DS2505" s="154"/>
      <c r="DT2505" s="154"/>
      <c r="DU2505" s="154"/>
      <c r="DV2505" s="154"/>
      <c r="DW2505" s="154"/>
      <c r="DX2505" s="154"/>
      <c r="DY2505" s="154"/>
      <c r="DZ2505" s="154"/>
      <c r="EA2505" s="154"/>
      <c r="EB2505" s="154"/>
      <c r="EC2505" s="154"/>
      <c r="ED2505" s="154"/>
      <c r="EE2505" s="154"/>
      <c r="EF2505" s="154"/>
      <c r="EG2505" s="154"/>
      <c r="EH2505" s="154"/>
      <c r="EI2505" s="154"/>
      <c r="EJ2505" s="154"/>
      <c r="EK2505" s="154"/>
      <c r="EL2505" s="154"/>
      <c r="EM2505" s="154"/>
      <c r="EN2505" s="154"/>
      <c r="EO2505" s="154"/>
      <c r="EP2505" s="154"/>
      <c r="EQ2505" s="154"/>
      <c r="ER2505" s="154"/>
      <c r="ES2505" s="154"/>
      <c r="ET2505" s="154"/>
      <c r="EU2505" s="154"/>
      <c r="EV2505" s="154"/>
    </row>
    <row r="2506" spans="32:152" ht="12.75">
      <c r="AF2506" s="154"/>
      <c r="AG2506" s="154"/>
      <c r="AH2506" s="154"/>
      <c r="AI2506" s="154"/>
      <c r="AJ2506" s="154"/>
      <c r="AK2506" s="154"/>
      <c r="AL2506" s="154"/>
      <c r="AM2506" s="154"/>
      <c r="AN2506" s="154"/>
      <c r="AO2506" s="154"/>
      <c r="AP2506" s="154"/>
      <c r="AQ2506" s="154"/>
      <c r="AR2506" s="154"/>
      <c r="AS2506" s="154"/>
      <c r="AT2506" s="154"/>
      <c r="AU2506" s="154"/>
      <c r="AV2506" s="154"/>
      <c r="AW2506" s="154"/>
      <c r="AX2506" s="154"/>
      <c r="AY2506" s="154"/>
      <c r="AZ2506" s="154"/>
      <c r="BA2506" s="154"/>
      <c r="BB2506" s="154"/>
      <c r="BC2506" s="154"/>
      <c r="BD2506" s="154"/>
      <c r="BE2506" s="154"/>
      <c r="BF2506" s="154"/>
      <c r="BG2506" s="154"/>
      <c r="BH2506" s="154"/>
      <c r="BI2506" s="154"/>
      <c r="BJ2506" s="154"/>
      <c r="BK2506" s="154"/>
      <c r="BL2506" s="154"/>
      <c r="BM2506" s="154"/>
      <c r="BN2506" s="154"/>
      <c r="BO2506" s="154"/>
      <c r="BP2506" s="154"/>
      <c r="BQ2506" s="154"/>
      <c r="BR2506" s="154"/>
      <c r="BS2506" s="154"/>
      <c r="BT2506" s="154"/>
      <c r="BU2506" s="154"/>
      <c r="BV2506" s="154"/>
      <c r="BW2506" s="154"/>
      <c r="BX2506" s="154"/>
      <c r="BY2506" s="154"/>
      <c r="BZ2506" s="154"/>
      <c r="CA2506" s="154"/>
      <c r="CB2506" s="154"/>
      <c r="CC2506" s="154"/>
      <c r="CD2506" s="154"/>
      <c r="CE2506" s="154"/>
      <c r="CF2506" s="154"/>
      <c r="CG2506" s="154"/>
      <c r="CH2506" s="154"/>
      <c r="CI2506" s="154"/>
      <c r="CJ2506" s="154"/>
      <c r="CK2506" s="154"/>
      <c r="CL2506" s="154"/>
      <c r="CM2506" s="154"/>
      <c r="CN2506" s="154"/>
      <c r="CO2506" s="154"/>
      <c r="CP2506" s="154"/>
      <c r="CQ2506" s="154"/>
      <c r="CR2506" s="154"/>
      <c r="CS2506" s="154"/>
      <c r="CT2506" s="154"/>
      <c r="CU2506" s="154"/>
      <c r="CV2506" s="154"/>
      <c r="CW2506" s="154"/>
      <c r="CX2506" s="154"/>
      <c r="CY2506" s="154"/>
      <c r="CZ2506" s="154"/>
      <c r="DA2506" s="154"/>
      <c r="DB2506" s="154"/>
      <c r="DC2506" s="154"/>
      <c r="DD2506" s="154"/>
      <c r="DE2506" s="154"/>
      <c r="DF2506" s="154"/>
      <c r="DG2506" s="154"/>
      <c r="DH2506" s="154"/>
      <c r="DI2506" s="154"/>
      <c r="DJ2506" s="154"/>
      <c r="DK2506" s="154"/>
      <c r="DL2506" s="154"/>
      <c r="DM2506" s="154"/>
      <c r="DN2506" s="154"/>
      <c r="DO2506" s="154"/>
      <c r="DP2506" s="154"/>
      <c r="DQ2506" s="154"/>
      <c r="DR2506" s="154"/>
      <c r="DS2506" s="154"/>
      <c r="DT2506" s="154"/>
      <c r="DU2506" s="154"/>
      <c r="DV2506" s="154"/>
      <c r="DW2506" s="154"/>
      <c r="DX2506" s="154"/>
      <c r="DY2506" s="154"/>
      <c r="DZ2506" s="154"/>
      <c r="EA2506" s="154"/>
      <c r="EB2506" s="154"/>
      <c r="EC2506" s="154"/>
      <c r="ED2506" s="154"/>
      <c r="EE2506" s="154"/>
      <c r="EF2506" s="154"/>
      <c r="EG2506" s="154"/>
      <c r="EH2506" s="154"/>
      <c r="EI2506" s="154"/>
      <c r="EJ2506" s="154"/>
      <c r="EK2506" s="154"/>
      <c r="EL2506" s="154"/>
      <c r="EM2506" s="154"/>
      <c r="EN2506" s="154"/>
      <c r="EO2506" s="154"/>
      <c r="EP2506" s="154"/>
      <c r="EQ2506" s="154"/>
      <c r="ER2506" s="154"/>
      <c r="ES2506" s="154"/>
      <c r="ET2506" s="154"/>
      <c r="EU2506" s="154"/>
      <c r="EV2506" s="154"/>
    </row>
    <row r="2507" spans="32:152" ht="12.75">
      <c r="AF2507" s="154"/>
      <c r="AG2507" s="154"/>
      <c r="AH2507" s="154"/>
      <c r="AI2507" s="154"/>
      <c r="AJ2507" s="154"/>
      <c r="AK2507" s="154"/>
      <c r="AL2507" s="154"/>
      <c r="AM2507" s="154"/>
      <c r="AN2507" s="154"/>
      <c r="AO2507" s="154"/>
      <c r="AP2507" s="154"/>
      <c r="AQ2507" s="154"/>
      <c r="AR2507" s="154"/>
      <c r="AS2507" s="154"/>
      <c r="AT2507" s="154"/>
      <c r="AU2507" s="154"/>
      <c r="AV2507" s="154"/>
      <c r="AW2507" s="154"/>
      <c r="AX2507" s="154"/>
      <c r="AY2507" s="154"/>
      <c r="AZ2507" s="154"/>
      <c r="BA2507" s="154"/>
      <c r="BB2507" s="154"/>
      <c r="BC2507" s="154"/>
      <c r="BD2507" s="154"/>
      <c r="BE2507" s="154"/>
      <c r="BF2507" s="154"/>
      <c r="BG2507" s="154"/>
      <c r="BH2507" s="154"/>
      <c r="BI2507" s="154"/>
      <c r="BJ2507" s="154"/>
      <c r="BK2507" s="154"/>
      <c r="BL2507" s="154"/>
      <c r="BM2507" s="154"/>
      <c r="BN2507" s="154"/>
      <c r="BO2507" s="154"/>
      <c r="BP2507" s="154"/>
      <c r="BQ2507" s="154"/>
      <c r="BR2507" s="154"/>
      <c r="BS2507" s="154"/>
      <c r="BT2507" s="154"/>
      <c r="BU2507" s="154"/>
      <c r="BV2507" s="154"/>
      <c r="BW2507" s="154"/>
      <c r="BX2507" s="154"/>
      <c r="BY2507" s="154"/>
      <c r="BZ2507" s="154"/>
      <c r="CA2507" s="154"/>
      <c r="CB2507" s="154"/>
      <c r="CC2507" s="154"/>
      <c r="CD2507" s="154"/>
      <c r="CE2507" s="154"/>
      <c r="CF2507" s="154"/>
      <c r="CG2507" s="154"/>
      <c r="CH2507" s="154"/>
      <c r="CI2507" s="154"/>
      <c r="CJ2507" s="154"/>
      <c r="CK2507" s="154"/>
      <c r="CL2507" s="154"/>
      <c r="CM2507" s="154"/>
      <c r="CN2507" s="154"/>
      <c r="CO2507" s="154"/>
      <c r="CP2507" s="154"/>
      <c r="CQ2507" s="154"/>
      <c r="CR2507" s="154"/>
      <c r="CS2507" s="154"/>
      <c r="CT2507" s="154"/>
      <c r="CU2507" s="154"/>
      <c r="CV2507" s="154"/>
      <c r="CW2507" s="154"/>
      <c r="CX2507" s="154"/>
      <c r="CY2507" s="154"/>
      <c r="CZ2507" s="154"/>
      <c r="DA2507" s="154"/>
      <c r="DB2507" s="154"/>
      <c r="DC2507" s="154"/>
      <c r="DD2507" s="154"/>
      <c r="DE2507" s="154"/>
      <c r="DF2507" s="154"/>
      <c r="DG2507" s="154"/>
      <c r="DH2507" s="154"/>
      <c r="DI2507" s="154"/>
      <c r="DJ2507" s="154"/>
      <c r="DK2507" s="154"/>
      <c r="DL2507" s="154"/>
      <c r="DM2507" s="154"/>
      <c r="DN2507" s="154"/>
      <c r="DO2507" s="154"/>
      <c r="DP2507" s="154"/>
      <c r="DQ2507" s="154"/>
      <c r="DR2507" s="154"/>
      <c r="DS2507" s="154"/>
      <c r="DT2507" s="154"/>
      <c r="DU2507" s="154"/>
      <c r="DV2507" s="154"/>
      <c r="DW2507" s="154"/>
      <c r="DX2507" s="154"/>
      <c r="DY2507" s="154"/>
      <c r="DZ2507" s="154"/>
      <c r="EA2507" s="154"/>
      <c r="EB2507" s="154"/>
      <c r="EC2507" s="154"/>
      <c r="ED2507" s="154"/>
      <c r="EE2507" s="154"/>
      <c r="EF2507" s="154"/>
      <c r="EG2507" s="154"/>
      <c r="EH2507" s="154"/>
      <c r="EI2507" s="154"/>
      <c r="EJ2507" s="154"/>
      <c r="EK2507" s="154"/>
      <c r="EL2507" s="154"/>
      <c r="EM2507" s="154"/>
      <c r="EN2507" s="154"/>
      <c r="EO2507" s="154"/>
      <c r="EP2507" s="154"/>
      <c r="EQ2507" s="154"/>
      <c r="ER2507" s="154"/>
      <c r="ES2507" s="154"/>
      <c r="ET2507" s="154"/>
      <c r="EU2507" s="154"/>
      <c r="EV2507" s="154"/>
    </row>
    <row r="2508" spans="32:152" ht="12.75">
      <c r="AF2508" s="154"/>
      <c r="AG2508" s="154"/>
      <c r="AH2508" s="154"/>
      <c r="AI2508" s="154"/>
      <c r="AJ2508" s="154"/>
      <c r="AK2508" s="154"/>
      <c r="AL2508" s="154"/>
      <c r="AM2508" s="154"/>
      <c r="AN2508" s="154"/>
      <c r="AO2508" s="154"/>
      <c r="AP2508" s="154"/>
      <c r="AQ2508" s="154"/>
      <c r="AR2508" s="154"/>
      <c r="AS2508" s="154"/>
      <c r="AT2508" s="154"/>
      <c r="AU2508" s="154"/>
      <c r="AV2508" s="154"/>
      <c r="AW2508" s="154"/>
      <c r="AX2508" s="154"/>
      <c r="AY2508" s="154"/>
      <c r="AZ2508" s="154"/>
      <c r="BA2508" s="154"/>
      <c r="BB2508" s="154"/>
      <c r="BC2508" s="154"/>
      <c r="BD2508" s="154"/>
      <c r="BE2508" s="154"/>
      <c r="BF2508" s="154"/>
      <c r="BG2508" s="154"/>
      <c r="BH2508" s="154"/>
      <c r="BI2508" s="154"/>
      <c r="BJ2508" s="154"/>
      <c r="BK2508" s="154"/>
      <c r="BL2508" s="154"/>
      <c r="BM2508" s="154"/>
      <c r="BN2508" s="154"/>
      <c r="BO2508" s="154"/>
      <c r="BP2508" s="154"/>
      <c r="BQ2508" s="154"/>
      <c r="BR2508" s="154"/>
      <c r="BS2508" s="154"/>
      <c r="BT2508" s="154"/>
      <c r="BU2508" s="154"/>
      <c r="BV2508" s="154"/>
      <c r="BW2508" s="154"/>
      <c r="BX2508" s="154"/>
      <c r="BY2508" s="154"/>
      <c r="BZ2508" s="154"/>
      <c r="CA2508" s="154"/>
      <c r="CB2508" s="154"/>
      <c r="CC2508" s="154"/>
      <c r="CD2508" s="154"/>
      <c r="CE2508" s="154"/>
      <c r="CF2508" s="154"/>
      <c r="CG2508" s="154"/>
      <c r="CH2508" s="154"/>
      <c r="CI2508" s="154"/>
      <c r="CJ2508" s="154"/>
      <c r="CK2508" s="154"/>
      <c r="CL2508" s="154"/>
      <c r="CM2508" s="154"/>
      <c r="CN2508" s="154"/>
      <c r="CO2508" s="154"/>
      <c r="CP2508" s="154"/>
      <c r="CQ2508" s="154"/>
      <c r="CR2508" s="154"/>
      <c r="CS2508" s="154"/>
      <c r="CT2508" s="154"/>
      <c r="CU2508" s="154"/>
      <c r="CV2508" s="154"/>
      <c r="CW2508" s="154"/>
      <c r="CX2508" s="154"/>
      <c r="CY2508" s="154"/>
      <c r="CZ2508" s="154"/>
      <c r="DA2508" s="154"/>
      <c r="DB2508" s="154"/>
      <c r="DC2508" s="154"/>
      <c r="DD2508" s="154"/>
      <c r="DE2508" s="154"/>
      <c r="DF2508" s="154"/>
      <c r="DG2508" s="154"/>
      <c r="DH2508" s="154"/>
      <c r="DI2508" s="154"/>
      <c r="DJ2508" s="154"/>
      <c r="DK2508" s="154"/>
      <c r="DL2508" s="154"/>
      <c r="DM2508" s="154"/>
      <c r="DN2508" s="154"/>
      <c r="DO2508" s="154"/>
      <c r="DP2508" s="154"/>
      <c r="DQ2508" s="154"/>
      <c r="DR2508" s="154"/>
      <c r="DS2508" s="154"/>
      <c r="DT2508" s="154"/>
      <c r="DU2508" s="154"/>
      <c r="DV2508" s="154"/>
      <c r="DW2508" s="154"/>
      <c r="DX2508" s="154"/>
      <c r="DY2508" s="154"/>
      <c r="DZ2508" s="154"/>
      <c r="EA2508" s="154"/>
      <c r="EB2508" s="154"/>
      <c r="EC2508" s="154"/>
      <c r="ED2508" s="154"/>
      <c r="EE2508" s="154"/>
      <c r="EF2508" s="154"/>
      <c r="EG2508" s="154"/>
      <c r="EH2508" s="154"/>
      <c r="EI2508" s="154"/>
      <c r="EJ2508" s="154"/>
      <c r="EK2508" s="154"/>
      <c r="EL2508" s="154"/>
      <c r="EM2508" s="154"/>
      <c r="EN2508" s="154"/>
      <c r="EO2508" s="154"/>
      <c r="EP2508" s="154"/>
      <c r="EQ2508" s="154"/>
      <c r="ER2508" s="154"/>
      <c r="ES2508" s="154"/>
      <c r="ET2508" s="154"/>
      <c r="EU2508" s="154"/>
      <c r="EV2508" s="154"/>
    </row>
    <row r="2509" spans="32:152" ht="12.75">
      <c r="AF2509" s="154"/>
      <c r="AG2509" s="154"/>
      <c r="AH2509" s="154"/>
      <c r="AI2509" s="154"/>
      <c r="AJ2509" s="154"/>
      <c r="AK2509" s="154"/>
      <c r="AL2509" s="154"/>
      <c r="AM2509" s="154"/>
      <c r="AN2509" s="154"/>
      <c r="AO2509" s="154"/>
      <c r="AP2509" s="154"/>
      <c r="AQ2509" s="154"/>
      <c r="AR2509" s="154"/>
      <c r="AS2509" s="154"/>
      <c r="AT2509" s="154"/>
      <c r="AU2509" s="154"/>
      <c r="AV2509" s="154"/>
      <c r="AW2509" s="154"/>
      <c r="AX2509" s="154"/>
      <c r="AY2509" s="154"/>
      <c r="AZ2509" s="154"/>
      <c r="BA2509" s="154"/>
      <c r="BB2509" s="154"/>
      <c r="BC2509" s="154"/>
      <c r="BD2509" s="154"/>
      <c r="BE2509" s="154"/>
      <c r="BF2509" s="154"/>
      <c r="BG2509" s="154"/>
      <c r="BH2509" s="154"/>
      <c r="BI2509" s="154"/>
      <c r="BJ2509" s="154"/>
      <c r="BK2509" s="154"/>
      <c r="BL2509" s="154"/>
      <c r="BM2509" s="154"/>
      <c r="BN2509" s="154"/>
      <c r="BO2509" s="154"/>
      <c r="BP2509" s="154"/>
      <c r="BQ2509" s="154"/>
      <c r="BR2509" s="154"/>
      <c r="BS2509" s="154"/>
      <c r="BT2509" s="154"/>
      <c r="BU2509" s="154"/>
      <c r="BV2509" s="154"/>
      <c r="BW2509" s="154"/>
      <c r="BX2509" s="154"/>
      <c r="BY2509" s="154"/>
      <c r="BZ2509" s="154"/>
      <c r="CA2509" s="154"/>
      <c r="CB2509" s="154"/>
      <c r="CC2509" s="154"/>
      <c r="CD2509" s="154"/>
      <c r="CE2509" s="154"/>
      <c r="CF2509" s="154"/>
      <c r="CG2509" s="154"/>
      <c r="CH2509" s="154"/>
      <c r="CI2509" s="154"/>
      <c r="CJ2509" s="154"/>
      <c r="CK2509" s="154"/>
      <c r="CL2509" s="154"/>
      <c r="CM2509" s="154"/>
      <c r="CN2509" s="154"/>
      <c r="CO2509" s="154"/>
      <c r="CP2509" s="154"/>
      <c r="CQ2509" s="154"/>
      <c r="CR2509" s="154"/>
      <c r="CS2509" s="154"/>
      <c r="CT2509" s="154"/>
      <c r="CU2509" s="154"/>
      <c r="CV2509" s="154"/>
      <c r="CW2509" s="154"/>
      <c r="CX2509" s="154"/>
      <c r="CY2509" s="154"/>
      <c r="CZ2509" s="154"/>
      <c r="DA2509" s="154"/>
      <c r="DB2509" s="154"/>
      <c r="DC2509" s="154"/>
      <c r="DD2509" s="154"/>
      <c r="DE2509" s="154"/>
      <c r="DF2509" s="154"/>
      <c r="DG2509" s="154"/>
      <c r="DH2509" s="154"/>
      <c r="DI2509" s="154"/>
      <c r="DJ2509" s="154"/>
      <c r="DK2509" s="154"/>
      <c r="DL2509" s="154"/>
      <c r="DM2509" s="154"/>
      <c r="DN2509" s="154"/>
      <c r="DO2509" s="154"/>
      <c r="DP2509" s="154"/>
      <c r="DQ2509" s="154"/>
      <c r="DR2509" s="154"/>
      <c r="DS2509" s="154"/>
      <c r="DT2509" s="154"/>
      <c r="DU2509" s="154"/>
      <c r="DV2509" s="154"/>
      <c r="DW2509" s="154"/>
      <c r="DX2509" s="154"/>
      <c r="DY2509" s="154"/>
      <c r="DZ2509" s="154"/>
      <c r="EA2509" s="154"/>
      <c r="EB2509" s="154"/>
      <c r="EC2509" s="154"/>
      <c r="ED2509" s="154"/>
      <c r="EE2509" s="154"/>
      <c r="EF2509" s="154"/>
      <c r="EG2509" s="154"/>
      <c r="EH2509" s="154"/>
      <c r="EI2509" s="154"/>
      <c r="EJ2509" s="154"/>
      <c r="EK2509" s="154"/>
      <c r="EL2509" s="154"/>
      <c r="EM2509" s="154"/>
      <c r="EN2509" s="154"/>
      <c r="EO2509" s="154"/>
      <c r="EP2509" s="154"/>
      <c r="EQ2509" s="154"/>
      <c r="ER2509" s="154"/>
      <c r="ES2509" s="154"/>
      <c r="ET2509" s="154"/>
      <c r="EU2509" s="154"/>
      <c r="EV2509" s="154"/>
    </row>
    <row r="2510" spans="32:152" ht="12.75">
      <c r="AF2510" s="154"/>
      <c r="AG2510" s="154"/>
      <c r="AH2510" s="154"/>
      <c r="AI2510" s="154"/>
      <c r="AJ2510" s="154"/>
      <c r="AK2510" s="154"/>
      <c r="AL2510" s="154"/>
      <c r="AM2510" s="154"/>
      <c r="AN2510" s="154"/>
      <c r="AO2510" s="154"/>
      <c r="AP2510" s="154"/>
      <c r="AQ2510" s="154"/>
      <c r="AR2510" s="154"/>
      <c r="AS2510" s="154"/>
      <c r="AT2510" s="154"/>
      <c r="AU2510" s="154"/>
      <c r="AV2510" s="154"/>
      <c r="AW2510" s="154"/>
      <c r="AX2510" s="154"/>
      <c r="AY2510" s="154"/>
      <c r="AZ2510" s="154"/>
      <c r="BA2510" s="154"/>
      <c r="BB2510" s="154"/>
      <c r="BC2510" s="154"/>
      <c r="BD2510" s="154"/>
      <c r="BE2510" s="154"/>
      <c r="BF2510" s="154"/>
      <c r="BG2510" s="154"/>
      <c r="BH2510" s="154"/>
      <c r="BI2510" s="154"/>
      <c r="BJ2510" s="154"/>
      <c r="BK2510" s="154"/>
      <c r="BL2510" s="154"/>
      <c r="BM2510" s="154"/>
      <c r="BN2510" s="154"/>
      <c r="BO2510" s="154"/>
      <c r="BP2510" s="154"/>
      <c r="BQ2510" s="154"/>
      <c r="BR2510" s="154"/>
      <c r="BS2510" s="154"/>
      <c r="BT2510" s="154"/>
      <c r="BU2510" s="154"/>
      <c r="BV2510" s="154"/>
      <c r="BW2510" s="154"/>
      <c r="BX2510" s="154"/>
      <c r="BY2510" s="154"/>
      <c r="BZ2510" s="154"/>
      <c r="CA2510" s="154"/>
      <c r="CB2510" s="154"/>
      <c r="CC2510" s="154"/>
      <c r="CD2510" s="154"/>
      <c r="CE2510" s="154"/>
      <c r="CF2510" s="154"/>
      <c r="CG2510" s="154"/>
      <c r="CH2510" s="154"/>
      <c r="CI2510" s="154"/>
      <c r="CJ2510" s="154"/>
      <c r="CK2510" s="154"/>
      <c r="CL2510" s="154"/>
      <c r="CM2510" s="154"/>
      <c r="CN2510" s="154"/>
      <c r="CO2510" s="154"/>
      <c r="CP2510" s="154"/>
      <c r="CQ2510" s="154"/>
      <c r="CR2510" s="154"/>
      <c r="CS2510" s="154"/>
      <c r="CT2510" s="154"/>
      <c r="CU2510" s="154"/>
      <c r="CV2510" s="154"/>
      <c r="CW2510" s="154"/>
      <c r="CX2510" s="154"/>
      <c r="CY2510" s="154"/>
      <c r="CZ2510" s="154"/>
      <c r="DA2510" s="154"/>
      <c r="DB2510" s="154"/>
      <c r="DC2510" s="154"/>
      <c r="DD2510" s="154"/>
      <c r="DE2510" s="154"/>
      <c r="DF2510" s="154"/>
      <c r="DG2510" s="154"/>
      <c r="DH2510" s="154"/>
      <c r="DI2510" s="154"/>
      <c r="DJ2510" s="154"/>
      <c r="DK2510" s="154"/>
      <c r="DL2510" s="154"/>
      <c r="DM2510" s="154"/>
      <c r="DN2510" s="154"/>
      <c r="DO2510" s="154"/>
      <c r="DP2510" s="154"/>
      <c r="DQ2510" s="154"/>
      <c r="DR2510" s="154"/>
      <c r="DS2510" s="154"/>
      <c r="DT2510" s="154"/>
      <c r="DU2510" s="154"/>
      <c r="DV2510" s="154"/>
      <c r="DW2510" s="154"/>
      <c r="DX2510" s="154"/>
      <c r="DY2510" s="154"/>
      <c r="DZ2510" s="154"/>
      <c r="EA2510" s="154"/>
      <c r="EB2510" s="154"/>
      <c r="EC2510" s="154"/>
      <c r="ED2510" s="154"/>
      <c r="EE2510" s="154"/>
      <c r="EF2510" s="154"/>
      <c r="EG2510" s="154"/>
      <c r="EH2510" s="154"/>
      <c r="EI2510" s="154"/>
      <c r="EJ2510" s="154"/>
      <c r="EK2510" s="154"/>
      <c r="EL2510" s="154"/>
      <c r="EM2510" s="154"/>
      <c r="EN2510" s="154"/>
      <c r="EO2510" s="154"/>
      <c r="EP2510" s="154"/>
      <c r="EQ2510" s="154"/>
      <c r="ER2510" s="154"/>
      <c r="ES2510" s="154"/>
      <c r="ET2510" s="154"/>
      <c r="EU2510" s="154"/>
      <c r="EV2510" s="154"/>
    </row>
    <row r="2511" spans="32:152" ht="12.75">
      <c r="AF2511" s="154"/>
      <c r="AG2511" s="154"/>
      <c r="AH2511" s="154"/>
      <c r="AI2511" s="154"/>
      <c r="AJ2511" s="154"/>
      <c r="AK2511" s="154"/>
      <c r="AL2511" s="154"/>
      <c r="AM2511" s="154"/>
      <c r="AN2511" s="154"/>
      <c r="AO2511" s="154"/>
      <c r="AP2511" s="154"/>
      <c r="AQ2511" s="154"/>
      <c r="AR2511" s="154"/>
      <c r="AS2511" s="154"/>
      <c r="AT2511" s="154"/>
      <c r="AU2511" s="154"/>
      <c r="AV2511" s="154"/>
      <c r="AW2511" s="154"/>
      <c r="AX2511" s="154"/>
      <c r="AY2511" s="154"/>
      <c r="AZ2511" s="154"/>
      <c r="BA2511" s="154"/>
      <c r="BB2511" s="154"/>
      <c r="BC2511" s="154"/>
      <c r="BD2511" s="154"/>
      <c r="BE2511" s="154"/>
      <c r="BF2511" s="154"/>
      <c r="BG2511" s="154"/>
      <c r="BH2511" s="154"/>
      <c r="BI2511" s="154"/>
      <c r="BJ2511" s="154"/>
      <c r="BK2511" s="154"/>
      <c r="BL2511" s="154"/>
      <c r="BM2511" s="154"/>
      <c r="BN2511" s="154"/>
      <c r="BO2511" s="154"/>
      <c r="BP2511" s="154"/>
      <c r="BQ2511" s="154"/>
      <c r="BR2511" s="154"/>
      <c r="BS2511" s="154"/>
      <c r="BT2511" s="154"/>
      <c r="BU2511" s="154"/>
      <c r="BV2511" s="154"/>
      <c r="BW2511" s="154"/>
      <c r="BX2511" s="154"/>
      <c r="BY2511" s="154"/>
      <c r="BZ2511" s="154"/>
      <c r="CA2511" s="154"/>
      <c r="CB2511" s="154"/>
      <c r="CC2511" s="154"/>
      <c r="CD2511" s="154"/>
      <c r="CE2511" s="154"/>
      <c r="CF2511" s="154"/>
      <c r="CG2511" s="154"/>
      <c r="CH2511" s="154"/>
      <c r="CI2511" s="154"/>
      <c r="CJ2511" s="154"/>
      <c r="CK2511" s="154"/>
      <c r="CL2511" s="154"/>
      <c r="CM2511" s="154"/>
      <c r="CN2511" s="154"/>
      <c r="CO2511" s="154"/>
      <c r="CP2511" s="154"/>
      <c r="CQ2511" s="154"/>
      <c r="CR2511" s="154"/>
      <c r="CS2511" s="154"/>
      <c r="CT2511" s="154"/>
      <c r="CU2511" s="154"/>
      <c r="CV2511" s="154"/>
      <c r="CW2511" s="154"/>
      <c r="CX2511" s="154"/>
      <c r="CY2511" s="154"/>
      <c r="CZ2511" s="154"/>
      <c r="DA2511" s="154"/>
      <c r="DB2511" s="154"/>
      <c r="DC2511" s="154"/>
      <c r="DD2511" s="154"/>
      <c r="DE2511" s="154"/>
      <c r="DF2511" s="154"/>
      <c r="DG2511" s="154"/>
      <c r="DH2511" s="154"/>
      <c r="DI2511" s="154"/>
      <c r="DJ2511" s="154"/>
      <c r="DK2511" s="154"/>
      <c r="DL2511" s="154"/>
      <c r="DM2511" s="154"/>
      <c r="DN2511" s="154"/>
      <c r="DO2511" s="154"/>
      <c r="DP2511" s="154"/>
      <c r="DQ2511" s="154"/>
      <c r="DR2511" s="154"/>
      <c r="DS2511" s="154"/>
      <c r="DT2511" s="154"/>
      <c r="DU2511" s="154"/>
      <c r="DV2511" s="154"/>
      <c r="DW2511" s="154"/>
      <c r="DX2511" s="154"/>
      <c r="DY2511" s="154"/>
      <c r="DZ2511" s="154"/>
      <c r="EA2511" s="154"/>
      <c r="EB2511" s="154"/>
      <c r="EC2511" s="154"/>
      <c r="ED2511" s="154"/>
      <c r="EE2511" s="154"/>
      <c r="EF2511" s="154"/>
      <c r="EG2511" s="154"/>
      <c r="EH2511" s="154"/>
      <c r="EI2511" s="154"/>
      <c r="EJ2511" s="154"/>
      <c r="EK2511" s="154"/>
      <c r="EL2511" s="154"/>
      <c r="EM2511" s="154"/>
      <c r="EN2511" s="154"/>
      <c r="EO2511" s="154"/>
      <c r="EP2511" s="154"/>
      <c r="EQ2511" s="154"/>
      <c r="ER2511" s="154"/>
      <c r="ES2511" s="154"/>
      <c r="ET2511" s="154"/>
      <c r="EU2511" s="154"/>
      <c r="EV2511" s="154"/>
    </row>
    <row r="2512" spans="32:152" ht="12.75">
      <c r="AF2512" s="154"/>
      <c r="AG2512" s="154"/>
      <c r="AH2512" s="154"/>
      <c r="AI2512" s="154"/>
      <c r="AJ2512" s="154"/>
      <c r="AK2512" s="154"/>
      <c r="AL2512" s="154"/>
      <c r="AM2512" s="154"/>
      <c r="AN2512" s="154"/>
      <c r="AO2512" s="154"/>
      <c r="AP2512" s="154"/>
      <c r="AQ2512" s="154"/>
      <c r="AR2512" s="154"/>
      <c r="AS2512" s="154"/>
      <c r="AT2512" s="154"/>
      <c r="AU2512" s="154"/>
      <c r="AV2512" s="154"/>
      <c r="AW2512" s="154"/>
      <c r="AX2512" s="154"/>
      <c r="AY2512" s="154"/>
      <c r="AZ2512" s="154"/>
      <c r="BA2512" s="154"/>
      <c r="BB2512" s="154"/>
      <c r="BC2512" s="154"/>
      <c r="BD2512" s="154"/>
      <c r="BE2512" s="154"/>
      <c r="BF2512" s="154"/>
      <c r="BG2512" s="154"/>
      <c r="BH2512" s="154"/>
      <c r="BI2512" s="154"/>
      <c r="BJ2512" s="154"/>
      <c r="BK2512" s="154"/>
      <c r="BL2512" s="154"/>
      <c r="BM2512" s="154"/>
      <c r="BN2512" s="154"/>
      <c r="BO2512" s="154"/>
      <c r="BP2512" s="154"/>
      <c r="BQ2512" s="154"/>
      <c r="BR2512" s="154"/>
      <c r="BS2512" s="154"/>
      <c r="BT2512" s="154"/>
      <c r="BU2512" s="154"/>
      <c r="BV2512" s="154"/>
      <c r="BW2512" s="154"/>
      <c r="BX2512" s="154"/>
      <c r="BY2512" s="154"/>
      <c r="BZ2512" s="154"/>
      <c r="CA2512" s="154"/>
      <c r="CB2512" s="154"/>
      <c r="CC2512" s="154"/>
      <c r="CD2512" s="154"/>
      <c r="CE2512" s="154"/>
      <c r="CF2512" s="154"/>
      <c r="CG2512" s="154"/>
      <c r="CH2512" s="154"/>
      <c r="CI2512" s="154"/>
      <c r="CJ2512" s="154"/>
      <c r="CK2512" s="154"/>
      <c r="CL2512" s="154"/>
      <c r="CM2512" s="154"/>
      <c r="CN2512" s="154"/>
      <c r="CO2512" s="154"/>
      <c r="CP2512" s="154"/>
      <c r="CQ2512" s="154"/>
      <c r="CR2512" s="154"/>
      <c r="CS2512" s="154"/>
      <c r="CT2512" s="154"/>
      <c r="CU2512" s="154"/>
      <c r="CV2512" s="154"/>
      <c r="CW2512" s="154"/>
      <c r="CX2512" s="154"/>
      <c r="CY2512" s="154"/>
      <c r="CZ2512" s="154"/>
      <c r="DA2512" s="154"/>
      <c r="DB2512" s="154"/>
      <c r="DC2512" s="154"/>
      <c r="DD2512" s="154"/>
      <c r="DE2512" s="154"/>
      <c r="DF2512" s="154"/>
      <c r="DG2512" s="154"/>
      <c r="DH2512" s="154"/>
      <c r="DI2512" s="154"/>
      <c r="DJ2512" s="154"/>
      <c r="DK2512" s="154"/>
      <c r="DL2512" s="154"/>
      <c r="DM2512" s="154"/>
      <c r="DN2512" s="154"/>
      <c r="DO2512" s="154"/>
      <c r="DP2512" s="154"/>
      <c r="DQ2512" s="154"/>
      <c r="DR2512" s="154"/>
      <c r="DS2512" s="154"/>
      <c r="DT2512" s="154"/>
      <c r="DU2512" s="154"/>
      <c r="DV2512" s="154"/>
      <c r="DW2512" s="154"/>
      <c r="DX2512" s="154"/>
      <c r="DY2512" s="154"/>
      <c r="DZ2512" s="154"/>
      <c r="EA2512" s="154"/>
      <c r="EB2512" s="154"/>
      <c r="EC2512" s="154"/>
      <c r="ED2512" s="154"/>
      <c r="EE2512" s="154"/>
      <c r="EF2512" s="154"/>
      <c r="EG2512" s="154"/>
      <c r="EH2512" s="154"/>
      <c r="EI2512" s="154"/>
      <c r="EJ2512" s="154"/>
      <c r="EK2512" s="154"/>
      <c r="EL2512" s="154"/>
      <c r="EM2512" s="154"/>
      <c r="EN2512" s="154"/>
      <c r="EO2512" s="154"/>
      <c r="EP2512" s="154"/>
      <c r="EQ2512" s="154"/>
      <c r="ER2512" s="154"/>
      <c r="ES2512" s="154"/>
      <c r="ET2512" s="154"/>
      <c r="EU2512" s="154"/>
      <c r="EV2512" s="154"/>
    </row>
    <row r="2513" spans="32:152" ht="12.75">
      <c r="AF2513" s="154"/>
      <c r="AG2513" s="154"/>
      <c r="AH2513" s="154"/>
      <c r="AI2513" s="154"/>
      <c r="AJ2513" s="154"/>
      <c r="AK2513" s="154"/>
      <c r="AL2513" s="154"/>
      <c r="AM2513" s="154"/>
      <c r="AN2513" s="154"/>
      <c r="AO2513" s="154"/>
      <c r="AP2513" s="154"/>
      <c r="AQ2513" s="154"/>
      <c r="AR2513" s="154"/>
      <c r="AS2513" s="154"/>
      <c r="AT2513" s="154"/>
      <c r="AU2513" s="154"/>
      <c r="AV2513" s="154"/>
      <c r="AW2513" s="154"/>
      <c r="AX2513" s="154"/>
      <c r="AY2513" s="154"/>
      <c r="AZ2513" s="154"/>
      <c r="BA2513" s="154"/>
      <c r="BB2513" s="154"/>
      <c r="BC2513" s="154"/>
      <c r="BD2513" s="154"/>
      <c r="BE2513" s="154"/>
      <c r="BF2513" s="154"/>
      <c r="BG2513" s="154"/>
      <c r="BH2513" s="154"/>
      <c r="BI2513" s="154"/>
      <c r="BJ2513" s="154"/>
      <c r="BK2513" s="154"/>
      <c r="BL2513" s="154"/>
      <c r="BM2513" s="154"/>
      <c r="BN2513" s="154"/>
      <c r="BO2513" s="154"/>
      <c r="BP2513" s="154"/>
      <c r="BQ2513" s="154"/>
      <c r="BR2513" s="154"/>
      <c r="BS2513" s="154"/>
      <c r="BT2513" s="154"/>
      <c r="BU2513" s="154"/>
      <c r="BV2513" s="154"/>
      <c r="BW2513" s="154"/>
      <c r="BX2513" s="154"/>
      <c r="BY2513" s="154"/>
      <c r="BZ2513" s="154"/>
      <c r="CA2513" s="154"/>
      <c r="CB2513" s="154"/>
      <c r="CC2513" s="154"/>
      <c r="CD2513" s="154"/>
      <c r="CE2513" s="154"/>
      <c r="CF2513" s="154"/>
      <c r="CG2513" s="154"/>
      <c r="CH2513" s="154"/>
      <c r="CI2513" s="154"/>
      <c r="CJ2513" s="154"/>
      <c r="CK2513" s="154"/>
      <c r="CL2513" s="154"/>
      <c r="CM2513" s="154"/>
      <c r="CN2513" s="154"/>
      <c r="CO2513" s="154"/>
      <c r="CP2513" s="154"/>
      <c r="CQ2513" s="154"/>
      <c r="CR2513" s="154"/>
      <c r="CS2513" s="154"/>
      <c r="CT2513" s="154"/>
      <c r="CU2513" s="154"/>
      <c r="CV2513" s="154"/>
      <c r="CW2513" s="154"/>
      <c r="CX2513" s="154"/>
      <c r="CY2513" s="154"/>
      <c r="CZ2513" s="154"/>
      <c r="DA2513" s="154"/>
      <c r="DB2513" s="154"/>
      <c r="DC2513" s="154"/>
      <c r="DD2513" s="154"/>
      <c r="DE2513" s="154"/>
      <c r="DF2513" s="154"/>
      <c r="DG2513" s="154"/>
      <c r="DH2513" s="154"/>
      <c r="DI2513" s="154"/>
      <c r="DJ2513" s="154"/>
      <c r="DK2513" s="154"/>
      <c r="DL2513" s="154"/>
      <c r="DM2513" s="154"/>
      <c r="DN2513" s="154"/>
      <c r="DO2513" s="154"/>
      <c r="DP2513" s="154"/>
      <c r="DQ2513" s="154"/>
      <c r="DR2513" s="154"/>
      <c r="DS2513" s="154"/>
      <c r="DT2513" s="154"/>
      <c r="DU2513" s="154"/>
      <c r="DV2513" s="154"/>
      <c r="DW2513" s="154"/>
      <c r="DX2513" s="154"/>
      <c r="DY2513" s="154"/>
      <c r="DZ2513" s="154"/>
      <c r="EA2513" s="154"/>
      <c r="EB2513" s="154"/>
      <c r="EC2513" s="154"/>
      <c r="ED2513" s="154"/>
      <c r="EE2513" s="154"/>
      <c r="EF2513" s="154"/>
      <c r="EG2513" s="154"/>
      <c r="EH2513" s="154"/>
      <c r="EI2513" s="154"/>
      <c r="EJ2513" s="154"/>
      <c r="EK2513" s="154"/>
      <c r="EL2513" s="154"/>
      <c r="EM2513" s="154"/>
      <c r="EN2513" s="154"/>
      <c r="EO2513" s="154"/>
      <c r="EP2513" s="154"/>
      <c r="EQ2513" s="154"/>
      <c r="ER2513" s="154"/>
      <c r="ES2513" s="154"/>
      <c r="ET2513" s="154"/>
      <c r="EU2513" s="154"/>
      <c r="EV2513" s="154"/>
    </row>
    <row r="2514" spans="32:152" ht="12.75">
      <c r="AF2514" s="154"/>
      <c r="AG2514" s="154"/>
      <c r="AH2514" s="154"/>
      <c r="AI2514" s="154"/>
      <c r="AJ2514" s="154"/>
      <c r="AK2514" s="154"/>
      <c r="AL2514" s="154"/>
      <c r="AM2514" s="154"/>
      <c r="AN2514" s="154"/>
      <c r="AO2514" s="154"/>
      <c r="AP2514" s="154"/>
      <c r="AQ2514" s="154"/>
      <c r="AR2514" s="154"/>
      <c r="AS2514" s="154"/>
      <c r="AT2514" s="154"/>
      <c r="AU2514" s="154"/>
      <c r="AV2514" s="154"/>
      <c r="AW2514" s="154"/>
      <c r="AX2514" s="154"/>
      <c r="AY2514" s="154"/>
      <c r="AZ2514" s="154"/>
      <c r="BA2514" s="154"/>
      <c r="BB2514" s="154"/>
      <c r="BC2514" s="154"/>
      <c r="BD2514" s="154"/>
      <c r="BE2514" s="154"/>
      <c r="BF2514" s="154"/>
      <c r="BG2514" s="154"/>
      <c r="BH2514" s="154"/>
      <c r="BI2514" s="154"/>
      <c r="BJ2514" s="154"/>
      <c r="BK2514" s="154"/>
      <c r="BL2514" s="154"/>
      <c r="BM2514" s="154"/>
      <c r="BN2514" s="154"/>
      <c r="BO2514" s="154"/>
      <c r="BP2514" s="154"/>
      <c r="BQ2514" s="154"/>
      <c r="BR2514" s="154"/>
      <c r="BS2514" s="154"/>
      <c r="BT2514" s="154"/>
      <c r="BU2514" s="154"/>
      <c r="BV2514" s="154"/>
      <c r="BW2514" s="154"/>
      <c r="BX2514" s="154"/>
      <c r="BY2514" s="154"/>
      <c r="BZ2514" s="154"/>
      <c r="CA2514" s="154"/>
      <c r="CB2514" s="154"/>
      <c r="CC2514" s="154"/>
      <c r="CD2514" s="154"/>
      <c r="CE2514" s="154"/>
      <c r="CF2514" s="154"/>
      <c r="CG2514" s="154"/>
      <c r="CH2514" s="154"/>
      <c r="CI2514" s="154"/>
      <c r="CJ2514" s="154"/>
      <c r="CK2514" s="154"/>
      <c r="CL2514" s="154"/>
      <c r="CM2514" s="154"/>
      <c r="CN2514" s="154"/>
      <c r="CO2514" s="154"/>
      <c r="CP2514" s="154"/>
      <c r="CQ2514" s="154"/>
      <c r="CR2514" s="154"/>
      <c r="CS2514" s="154"/>
      <c r="CT2514" s="154"/>
      <c r="CU2514" s="154"/>
      <c r="CV2514" s="154"/>
      <c r="CW2514" s="154"/>
      <c r="CX2514" s="154"/>
      <c r="CY2514" s="154"/>
      <c r="CZ2514" s="154"/>
      <c r="DA2514" s="154"/>
      <c r="DB2514" s="154"/>
      <c r="DC2514" s="154"/>
      <c r="DD2514" s="154"/>
      <c r="DE2514" s="154"/>
      <c r="DF2514" s="154"/>
      <c r="DG2514" s="154"/>
      <c r="DH2514" s="154"/>
      <c r="DI2514" s="154"/>
      <c r="DJ2514" s="154"/>
      <c r="DK2514" s="154"/>
      <c r="DL2514" s="154"/>
      <c r="DM2514" s="154"/>
      <c r="DN2514" s="154"/>
      <c r="DO2514" s="154"/>
      <c r="DP2514" s="154"/>
      <c r="DQ2514" s="154"/>
      <c r="DR2514" s="154"/>
      <c r="DS2514" s="154"/>
      <c r="DT2514" s="154"/>
      <c r="DU2514" s="154"/>
      <c r="DV2514" s="154"/>
      <c r="DW2514" s="154"/>
      <c r="DX2514" s="154"/>
      <c r="DY2514" s="154"/>
      <c r="DZ2514" s="154"/>
      <c r="EA2514" s="154"/>
      <c r="EB2514" s="154"/>
      <c r="EC2514" s="154"/>
      <c r="ED2514" s="154"/>
      <c r="EE2514" s="154"/>
      <c r="EF2514" s="154"/>
      <c r="EG2514" s="154"/>
      <c r="EH2514" s="154"/>
      <c r="EI2514" s="154"/>
      <c r="EJ2514" s="154"/>
      <c r="EK2514" s="154"/>
      <c r="EL2514" s="154"/>
      <c r="EM2514" s="154"/>
      <c r="EN2514" s="154"/>
      <c r="EO2514" s="154"/>
      <c r="EP2514" s="154"/>
      <c r="EQ2514" s="154"/>
      <c r="ER2514" s="154"/>
      <c r="ES2514" s="154"/>
      <c r="ET2514" s="154"/>
      <c r="EU2514" s="154"/>
      <c r="EV2514" s="154"/>
    </row>
    <row r="2515" spans="32:152" ht="12.75">
      <c r="AF2515" s="154"/>
      <c r="AG2515" s="154"/>
      <c r="AH2515" s="154"/>
      <c r="AI2515" s="154"/>
      <c r="AJ2515" s="154"/>
      <c r="AK2515" s="154"/>
      <c r="AL2515" s="154"/>
      <c r="AM2515" s="154"/>
      <c r="AN2515" s="154"/>
      <c r="AO2515" s="154"/>
      <c r="AP2515" s="154"/>
      <c r="AQ2515" s="154"/>
      <c r="AR2515" s="154"/>
      <c r="AS2515" s="154"/>
      <c r="AT2515" s="154"/>
      <c r="AU2515" s="154"/>
      <c r="AV2515" s="154"/>
      <c r="AW2515" s="154"/>
      <c r="AX2515" s="154"/>
      <c r="AY2515" s="154"/>
      <c r="AZ2515" s="154"/>
      <c r="BA2515" s="154"/>
      <c r="BB2515" s="154"/>
      <c r="BC2515" s="154"/>
      <c r="BD2515" s="154"/>
      <c r="BE2515" s="154"/>
      <c r="BF2515" s="154"/>
      <c r="BG2515" s="154"/>
      <c r="BH2515" s="154"/>
      <c r="BI2515" s="154"/>
      <c r="BJ2515" s="154"/>
      <c r="BK2515" s="154"/>
      <c r="BL2515" s="154"/>
      <c r="BM2515" s="154"/>
      <c r="BN2515" s="154"/>
      <c r="BO2515" s="154"/>
      <c r="BP2515" s="154"/>
      <c r="BQ2515" s="154"/>
      <c r="BR2515" s="154"/>
      <c r="BS2515" s="154"/>
      <c r="BT2515" s="154"/>
      <c r="BU2515" s="154"/>
      <c r="BV2515" s="154"/>
      <c r="BW2515" s="154"/>
      <c r="BX2515" s="154"/>
      <c r="BY2515" s="154"/>
      <c r="BZ2515" s="154"/>
      <c r="CA2515" s="154"/>
      <c r="CB2515" s="154"/>
      <c r="CC2515" s="154"/>
      <c r="CD2515" s="154"/>
      <c r="CE2515" s="154"/>
      <c r="CF2515" s="154"/>
      <c r="CG2515" s="154"/>
      <c r="CH2515" s="154"/>
      <c r="CI2515" s="154"/>
      <c r="CJ2515" s="154"/>
      <c r="CK2515" s="154"/>
      <c r="CL2515" s="154"/>
      <c r="CM2515" s="154"/>
      <c r="CN2515" s="154"/>
      <c r="CO2515" s="154"/>
      <c r="CP2515" s="154"/>
      <c r="CQ2515" s="154"/>
      <c r="CR2515" s="154"/>
      <c r="CS2515" s="154"/>
      <c r="CT2515" s="154"/>
      <c r="CU2515" s="154"/>
      <c r="CV2515" s="154"/>
      <c r="CW2515" s="154"/>
      <c r="CX2515" s="154"/>
      <c r="CY2515" s="154"/>
      <c r="CZ2515" s="154"/>
      <c r="DA2515" s="154"/>
      <c r="DB2515" s="154"/>
      <c r="DC2515" s="154"/>
      <c r="DD2515" s="154"/>
      <c r="DE2515" s="154"/>
      <c r="DF2515" s="154"/>
      <c r="DG2515" s="154"/>
      <c r="DH2515" s="154"/>
      <c r="DI2515" s="154"/>
      <c r="DJ2515" s="154"/>
      <c r="DK2515" s="154"/>
      <c r="DL2515" s="154"/>
      <c r="DM2515" s="154"/>
      <c r="DN2515" s="154"/>
      <c r="DO2515" s="154"/>
      <c r="DP2515" s="154"/>
      <c r="DQ2515" s="154"/>
      <c r="DR2515" s="154"/>
      <c r="DS2515" s="154"/>
      <c r="DT2515" s="154"/>
      <c r="DU2515" s="154"/>
      <c r="DV2515" s="154"/>
      <c r="DW2515" s="154"/>
      <c r="DX2515" s="154"/>
      <c r="DY2515" s="154"/>
      <c r="DZ2515" s="154"/>
      <c r="EA2515" s="154"/>
      <c r="EB2515" s="154"/>
      <c r="EC2515" s="154"/>
      <c r="ED2515" s="154"/>
      <c r="EE2515" s="154"/>
      <c r="EF2515" s="154"/>
      <c r="EG2515" s="154"/>
      <c r="EH2515" s="154"/>
      <c r="EI2515" s="154"/>
      <c r="EJ2515" s="154"/>
      <c r="EK2515" s="154"/>
      <c r="EL2515" s="154"/>
      <c r="EM2515" s="154"/>
      <c r="EN2515" s="154"/>
      <c r="EO2515" s="154"/>
      <c r="EP2515" s="154"/>
      <c r="EQ2515" s="154"/>
      <c r="ER2515" s="154"/>
      <c r="ES2515" s="154"/>
      <c r="ET2515" s="154"/>
      <c r="EU2515" s="154"/>
      <c r="EV2515" s="154"/>
    </row>
    <row r="2516" spans="32:152" ht="12.75">
      <c r="AF2516" s="154"/>
      <c r="AG2516" s="154"/>
      <c r="AH2516" s="154"/>
      <c r="AI2516" s="154"/>
      <c r="AJ2516" s="154"/>
      <c r="AK2516" s="154"/>
      <c r="AL2516" s="154"/>
      <c r="AM2516" s="154"/>
      <c r="AN2516" s="154"/>
      <c r="AO2516" s="154"/>
      <c r="AP2516" s="154"/>
      <c r="AQ2516" s="154"/>
      <c r="AR2516" s="154"/>
      <c r="AS2516" s="154"/>
      <c r="AT2516" s="154"/>
      <c r="AU2516" s="154"/>
      <c r="AV2516" s="154"/>
      <c r="AW2516" s="154"/>
      <c r="AX2516" s="154"/>
      <c r="AY2516" s="154"/>
      <c r="AZ2516" s="154"/>
      <c r="BA2516" s="154"/>
      <c r="BB2516" s="154"/>
      <c r="BC2516" s="154"/>
      <c r="BD2516" s="154"/>
      <c r="BE2516" s="154"/>
      <c r="BF2516" s="154"/>
      <c r="BG2516" s="154"/>
      <c r="BH2516" s="154"/>
      <c r="BI2516" s="154"/>
      <c r="BJ2516" s="154"/>
      <c r="BK2516" s="154"/>
      <c r="BL2516" s="154"/>
      <c r="BM2516" s="154"/>
      <c r="BN2516" s="154"/>
      <c r="BO2516" s="154"/>
      <c r="BP2516" s="154"/>
      <c r="BQ2516" s="154"/>
      <c r="BR2516" s="154"/>
      <c r="BS2516" s="154"/>
      <c r="BT2516" s="154"/>
      <c r="BU2516" s="154"/>
      <c r="BV2516" s="154"/>
      <c r="BW2516" s="154"/>
      <c r="BX2516" s="154"/>
      <c r="BY2516" s="154"/>
      <c r="BZ2516" s="154"/>
      <c r="CA2516" s="154"/>
      <c r="CB2516" s="154"/>
      <c r="CC2516" s="154"/>
      <c r="CD2516" s="154"/>
      <c r="CE2516" s="154"/>
      <c r="CF2516" s="154"/>
      <c r="CG2516" s="154"/>
      <c r="CH2516" s="154"/>
      <c r="CI2516" s="154"/>
      <c r="CJ2516" s="154"/>
      <c r="CK2516" s="154"/>
      <c r="CL2516" s="154"/>
      <c r="CM2516" s="154"/>
      <c r="CN2516" s="154"/>
      <c r="CO2516" s="154"/>
      <c r="CP2516" s="154"/>
      <c r="CQ2516" s="154"/>
      <c r="CR2516" s="154"/>
      <c r="CS2516" s="154"/>
      <c r="CT2516" s="154"/>
      <c r="CU2516" s="154"/>
      <c r="CV2516" s="154"/>
      <c r="CW2516" s="154"/>
      <c r="CX2516" s="154"/>
      <c r="CY2516" s="154"/>
      <c r="CZ2516" s="154"/>
      <c r="DA2516" s="154"/>
      <c r="DB2516" s="154"/>
      <c r="DC2516" s="154"/>
      <c r="DD2516" s="154"/>
      <c r="DE2516" s="154"/>
      <c r="DF2516" s="154"/>
      <c r="DG2516" s="154"/>
      <c r="DH2516" s="154"/>
      <c r="DI2516" s="154"/>
      <c r="DJ2516" s="154"/>
      <c r="DK2516" s="154"/>
      <c r="DL2516" s="154"/>
      <c r="DM2516" s="154"/>
      <c r="DN2516" s="154"/>
      <c r="DO2516" s="154"/>
      <c r="DP2516" s="154"/>
      <c r="DQ2516" s="154"/>
      <c r="DR2516" s="154"/>
      <c r="DS2516" s="154"/>
      <c r="DT2516" s="154"/>
      <c r="DU2516" s="154"/>
      <c r="DV2516" s="154"/>
      <c r="DW2516" s="154"/>
      <c r="DX2516" s="154"/>
      <c r="DY2516" s="154"/>
      <c r="DZ2516" s="154"/>
      <c r="EA2516" s="154"/>
      <c r="EB2516" s="154"/>
      <c r="EC2516" s="154"/>
      <c r="ED2516" s="154"/>
      <c r="EE2516" s="154"/>
      <c r="EF2516" s="154"/>
      <c r="EG2516" s="154"/>
      <c r="EH2516" s="154"/>
      <c r="EI2516" s="154"/>
      <c r="EJ2516" s="154"/>
      <c r="EK2516" s="154"/>
      <c r="EL2516" s="154"/>
      <c r="EM2516" s="154"/>
      <c r="EN2516" s="154"/>
      <c r="EO2516" s="154"/>
      <c r="EP2516" s="154"/>
      <c r="EQ2516" s="154"/>
      <c r="ER2516" s="154"/>
      <c r="ES2516" s="154"/>
      <c r="ET2516" s="154"/>
      <c r="EU2516" s="154"/>
      <c r="EV2516" s="154"/>
    </row>
    <row r="2517" spans="32:152" ht="12.75">
      <c r="AF2517" s="154"/>
      <c r="AG2517" s="154"/>
      <c r="AH2517" s="154"/>
      <c r="AI2517" s="154"/>
      <c r="AJ2517" s="154"/>
      <c r="AK2517" s="154"/>
      <c r="AL2517" s="154"/>
      <c r="AM2517" s="154"/>
      <c r="AN2517" s="154"/>
      <c r="AO2517" s="154"/>
      <c r="AP2517" s="154"/>
      <c r="AQ2517" s="154"/>
      <c r="AR2517" s="154"/>
      <c r="AS2517" s="154"/>
      <c r="AT2517" s="154"/>
      <c r="AU2517" s="154"/>
      <c r="AV2517" s="154"/>
      <c r="AW2517" s="154"/>
      <c r="AX2517" s="154"/>
      <c r="AY2517" s="154"/>
      <c r="AZ2517" s="154"/>
      <c r="BA2517" s="154"/>
      <c r="BB2517" s="154"/>
      <c r="BC2517" s="154"/>
      <c r="BD2517" s="154"/>
      <c r="BE2517" s="154"/>
      <c r="BF2517" s="154"/>
      <c r="BG2517" s="154"/>
      <c r="BH2517" s="154"/>
      <c r="BI2517" s="154"/>
      <c r="BJ2517" s="154"/>
      <c r="BK2517" s="154"/>
      <c r="BL2517" s="154"/>
      <c r="BM2517" s="154"/>
      <c r="BN2517" s="154"/>
      <c r="BO2517" s="154"/>
      <c r="BP2517" s="154"/>
      <c r="BQ2517" s="154"/>
      <c r="BR2517" s="154"/>
      <c r="BS2517" s="154"/>
      <c r="BT2517" s="154"/>
      <c r="BU2517" s="154"/>
      <c r="BV2517" s="154"/>
      <c r="BW2517" s="154"/>
      <c r="BX2517" s="154"/>
      <c r="BY2517" s="154"/>
      <c r="BZ2517" s="154"/>
      <c r="CA2517" s="154"/>
      <c r="CB2517" s="154"/>
      <c r="CC2517" s="154"/>
      <c r="CD2517" s="154"/>
      <c r="CE2517" s="154"/>
      <c r="CF2517" s="154"/>
      <c r="CG2517" s="154"/>
      <c r="CH2517" s="154"/>
      <c r="CI2517" s="154"/>
      <c r="CJ2517" s="154"/>
      <c r="CK2517" s="154"/>
      <c r="CL2517" s="154"/>
      <c r="CM2517" s="154"/>
      <c r="CN2517" s="154"/>
      <c r="CO2517" s="154"/>
      <c r="CP2517" s="154"/>
      <c r="CQ2517" s="154"/>
      <c r="CR2517" s="154"/>
      <c r="CS2517" s="154"/>
      <c r="CT2517" s="154"/>
      <c r="CU2517" s="154"/>
      <c r="CV2517" s="154"/>
      <c r="CW2517" s="154"/>
      <c r="CX2517" s="154"/>
      <c r="CY2517" s="154"/>
      <c r="CZ2517" s="154"/>
      <c r="DA2517" s="154"/>
      <c r="DB2517" s="154"/>
      <c r="DC2517" s="154"/>
      <c r="DD2517" s="154"/>
      <c r="DE2517" s="154"/>
      <c r="DF2517" s="154"/>
      <c r="DG2517" s="154"/>
      <c r="DH2517" s="154"/>
      <c r="DI2517" s="154"/>
      <c r="DJ2517" s="154"/>
      <c r="DK2517" s="154"/>
      <c r="DL2517" s="154"/>
      <c r="DM2517" s="154"/>
      <c r="DN2517" s="154"/>
      <c r="DO2517" s="154"/>
      <c r="DP2517" s="154"/>
      <c r="DQ2517" s="154"/>
      <c r="DR2517" s="154"/>
      <c r="DS2517" s="154"/>
      <c r="DT2517" s="154"/>
      <c r="DU2517" s="154"/>
      <c r="DV2517" s="154"/>
      <c r="DW2517" s="154"/>
      <c r="DX2517" s="154"/>
      <c r="DY2517" s="154"/>
      <c r="DZ2517" s="154"/>
      <c r="EA2517" s="154"/>
      <c r="EB2517" s="154"/>
      <c r="EC2517" s="154"/>
      <c r="ED2517" s="154"/>
      <c r="EE2517" s="154"/>
      <c r="EF2517" s="154"/>
      <c r="EG2517" s="154"/>
      <c r="EH2517" s="154"/>
      <c r="EI2517" s="154"/>
      <c r="EJ2517" s="154"/>
      <c r="EK2517" s="154"/>
      <c r="EL2517" s="154"/>
      <c r="EM2517" s="154"/>
      <c r="EN2517" s="154"/>
      <c r="EO2517" s="154"/>
      <c r="EP2517" s="154"/>
      <c r="EQ2517" s="154"/>
      <c r="ER2517" s="154"/>
      <c r="ES2517" s="154"/>
      <c r="ET2517" s="154"/>
      <c r="EU2517" s="154"/>
      <c r="EV2517" s="154"/>
    </row>
    <row r="2518" spans="32:152" ht="12.75">
      <c r="AF2518" s="154"/>
      <c r="AG2518" s="154"/>
      <c r="AH2518" s="154"/>
      <c r="AI2518" s="154"/>
      <c r="AJ2518" s="154"/>
      <c r="AK2518" s="154"/>
      <c r="AL2518" s="154"/>
      <c r="AM2518" s="154"/>
      <c r="AN2518" s="154"/>
      <c r="AO2518" s="154"/>
      <c r="AP2518" s="154"/>
      <c r="AQ2518" s="154"/>
      <c r="AR2518" s="154"/>
      <c r="AS2518" s="154"/>
      <c r="AT2518" s="154"/>
      <c r="AU2518" s="154"/>
      <c r="AV2518" s="154"/>
      <c r="AW2518" s="154"/>
      <c r="AX2518" s="154"/>
      <c r="AY2518" s="154"/>
      <c r="AZ2518" s="154"/>
      <c r="BA2518" s="154"/>
      <c r="BB2518" s="154"/>
      <c r="BC2518" s="154"/>
      <c r="BD2518" s="154"/>
      <c r="BE2518" s="154"/>
      <c r="BF2518" s="154"/>
      <c r="BG2518" s="154"/>
      <c r="BH2518" s="154"/>
      <c r="BI2518" s="154"/>
      <c r="BJ2518" s="154"/>
      <c r="BK2518" s="154"/>
      <c r="BL2518" s="154"/>
      <c r="BM2518" s="154"/>
      <c r="BN2518" s="154"/>
      <c r="BO2518" s="154"/>
      <c r="BP2518" s="154"/>
      <c r="BQ2518" s="154"/>
      <c r="BR2518" s="154"/>
      <c r="BS2518" s="154"/>
      <c r="BT2518" s="154"/>
      <c r="BU2518" s="154"/>
      <c r="BV2518" s="154"/>
      <c r="BW2518" s="154"/>
      <c r="BX2518" s="154"/>
      <c r="BY2518" s="154"/>
      <c r="BZ2518" s="154"/>
      <c r="CA2518" s="154"/>
      <c r="CB2518" s="154"/>
      <c r="CC2518" s="154"/>
      <c r="CD2518" s="154"/>
      <c r="CE2518" s="154"/>
      <c r="CF2518" s="154"/>
      <c r="CG2518" s="154"/>
      <c r="CH2518" s="154"/>
      <c r="CI2518" s="154"/>
      <c r="CJ2518" s="154"/>
      <c r="CK2518" s="154"/>
      <c r="CL2518" s="154"/>
      <c r="CM2518" s="154"/>
      <c r="CN2518" s="154"/>
      <c r="CO2518" s="154"/>
      <c r="CP2518" s="154"/>
      <c r="CQ2518" s="154"/>
      <c r="CR2518" s="154"/>
      <c r="CS2518" s="154"/>
      <c r="CT2518" s="154"/>
      <c r="CU2518" s="154"/>
      <c r="CV2518" s="154"/>
      <c r="CW2518" s="154"/>
      <c r="CX2518" s="154"/>
      <c r="CY2518" s="154"/>
      <c r="CZ2518" s="154"/>
      <c r="DA2518" s="154"/>
      <c r="DB2518" s="154"/>
      <c r="DC2518" s="154"/>
      <c r="DD2518" s="154"/>
      <c r="DE2518" s="154"/>
      <c r="DF2518" s="154"/>
      <c r="DG2518" s="154"/>
      <c r="DH2518" s="154"/>
      <c r="DI2518" s="154"/>
      <c r="DJ2518" s="154"/>
      <c r="DK2518" s="154"/>
      <c r="DL2518" s="154"/>
      <c r="DM2518" s="154"/>
      <c r="DN2518" s="154"/>
      <c r="DO2518" s="154"/>
      <c r="DP2518" s="154"/>
      <c r="DQ2518" s="154"/>
      <c r="DR2518" s="154"/>
      <c r="DS2518" s="154"/>
      <c r="DT2518" s="154"/>
      <c r="DU2518" s="154"/>
      <c r="DV2518" s="154"/>
      <c r="DW2518" s="154"/>
      <c r="DX2518" s="154"/>
      <c r="DY2518" s="154"/>
      <c r="DZ2518" s="154"/>
      <c r="EA2518" s="154"/>
      <c r="EB2518" s="154"/>
      <c r="EC2518" s="154"/>
      <c r="ED2518" s="154"/>
      <c r="EE2518" s="154"/>
      <c r="EF2518" s="154"/>
      <c r="EG2518" s="154"/>
      <c r="EH2518" s="154"/>
      <c r="EI2518" s="154"/>
      <c r="EJ2518" s="154"/>
      <c r="EK2518" s="154"/>
      <c r="EL2518" s="154"/>
      <c r="EM2518" s="154"/>
      <c r="EN2518" s="154"/>
      <c r="EO2518" s="154"/>
      <c r="EP2518" s="154"/>
      <c r="EQ2518" s="154"/>
      <c r="ER2518" s="154"/>
      <c r="ES2518" s="154"/>
      <c r="ET2518" s="154"/>
      <c r="EU2518" s="154"/>
      <c r="EV2518" s="154"/>
    </row>
    <row r="2519" spans="32:152" ht="12.75">
      <c r="AF2519" s="154"/>
      <c r="AG2519" s="154"/>
      <c r="AH2519" s="154"/>
      <c r="AI2519" s="154"/>
      <c r="AJ2519" s="154"/>
      <c r="AK2519" s="154"/>
      <c r="AL2519" s="154"/>
      <c r="AM2519" s="154"/>
      <c r="AN2519" s="154"/>
      <c r="AO2519" s="154"/>
      <c r="AP2519" s="154"/>
      <c r="AQ2519" s="154"/>
      <c r="AR2519" s="154"/>
      <c r="AS2519" s="154"/>
      <c r="AT2519" s="154"/>
      <c r="AU2519" s="154"/>
      <c r="AV2519" s="154"/>
      <c r="AW2519" s="154"/>
      <c r="AX2519" s="154"/>
      <c r="AY2519" s="154"/>
      <c r="AZ2519" s="154"/>
      <c r="BA2519" s="154"/>
      <c r="BB2519" s="154"/>
      <c r="BC2519" s="154"/>
      <c r="BD2519" s="154"/>
      <c r="BE2519" s="154"/>
      <c r="BF2519" s="154"/>
      <c r="BG2519" s="154"/>
      <c r="BH2519" s="154"/>
      <c r="BI2519" s="154"/>
      <c r="BJ2519" s="154"/>
      <c r="BK2519" s="154"/>
      <c r="BL2519" s="154"/>
      <c r="BM2519" s="154"/>
      <c r="BN2519" s="154"/>
      <c r="BO2519" s="154"/>
      <c r="BP2519" s="154"/>
      <c r="BQ2519" s="154"/>
      <c r="BR2519" s="154"/>
      <c r="BS2519" s="154"/>
      <c r="BT2519" s="154"/>
      <c r="BU2519" s="154"/>
      <c r="BV2519" s="154"/>
      <c r="BW2519" s="154"/>
      <c r="BX2519" s="154"/>
      <c r="BY2519" s="154"/>
      <c r="BZ2519" s="154"/>
      <c r="CA2519" s="154"/>
      <c r="CB2519" s="154"/>
      <c r="CC2519" s="154"/>
      <c r="CD2519" s="154"/>
      <c r="CE2519" s="154"/>
      <c r="CF2519" s="154"/>
      <c r="CG2519" s="154"/>
      <c r="CH2519" s="154"/>
      <c r="CI2519" s="154"/>
      <c r="CJ2519" s="154"/>
      <c r="CK2519" s="154"/>
      <c r="CL2519" s="154"/>
      <c r="CM2519" s="154"/>
      <c r="CN2519" s="154"/>
      <c r="CO2519" s="154"/>
      <c r="CP2519" s="154"/>
      <c r="CQ2519" s="154"/>
      <c r="CR2519" s="154"/>
      <c r="CS2519" s="154"/>
      <c r="CT2519" s="154"/>
      <c r="CU2519" s="154"/>
      <c r="CV2519" s="154"/>
      <c r="CW2519" s="154"/>
      <c r="CX2519" s="154"/>
      <c r="CY2519" s="154"/>
      <c r="CZ2519" s="154"/>
      <c r="DA2519" s="154"/>
      <c r="DB2519" s="154"/>
      <c r="DC2519" s="154"/>
      <c r="DD2519" s="154"/>
      <c r="DE2519" s="154"/>
      <c r="DF2519" s="154"/>
      <c r="DG2519" s="154"/>
      <c r="DH2519" s="154"/>
      <c r="DI2519" s="154"/>
      <c r="DJ2519" s="154"/>
      <c r="DK2519" s="154"/>
      <c r="DL2519" s="154"/>
      <c r="DM2519" s="154"/>
      <c r="DN2519" s="154"/>
      <c r="DO2519" s="154"/>
      <c r="DP2519" s="154"/>
      <c r="DQ2519" s="154"/>
      <c r="DR2519" s="154"/>
      <c r="DS2519" s="154"/>
      <c r="DT2519" s="154"/>
      <c r="DU2519" s="154"/>
      <c r="DV2519" s="154"/>
      <c r="DW2519" s="154"/>
      <c r="DX2519" s="154"/>
      <c r="DY2519" s="154"/>
      <c r="DZ2519" s="154"/>
      <c r="EA2519" s="154"/>
      <c r="EB2519" s="154"/>
      <c r="EC2519" s="154"/>
      <c r="ED2519" s="154"/>
      <c r="EE2519" s="154"/>
      <c r="EF2519" s="154"/>
      <c r="EG2519" s="154"/>
      <c r="EH2519" s="154"/>
      <c r="EI2519" s="154"/>
      <c r="EJ2519" s="154"/>
      <c r="EK2519" s="154"/>
      <c r="EL2519" s="154"/>
      <c r="EM2519" s="154"/>
      <c r="EN2519" s="154"/>
      <c r="EO2519" s="154"/>
      <c r="EP2519" s="154"/>
      <c r="EQ2519" s="154"/>
      <c r="ER2519" s="154"/>
      <c r="ES2519" s="154"/>
      <c r="ET2519" s="154"/>
      <c r="EU2519" s="154"/>
      <c r="EV2519" s="154"/>
    </row>
    <row r="2520" spans="32:152" ht="12.75">
      <c r="AF2520" s="154"/>
      <c r="AG2520" s="154"/>
      <c r="AH2520" s="154"/>
      <c r="AI2520" s="154"/>
      <c r="AJ2520" s="154"/>
      <c r="AK2520" s="154"/>
      <c r="AL2520" s="154"/>
      <c r="AM2520" s="154"/>
      <c r="AN2520" s="154"/>
      <c r="AO2520" s="154"/>
      <c r="AP2520" s="154"/>
      <c r="AQ2520" s="154"/>
      <c r="AR2520" s="154"/>
      <c r="AS2520" s="154"/>
      <c r="AT2520" s="154"/>
      <c r="AU2520" s="154"/>
      <c r="AV2520" s="154"/>
      <c r="AW2520" s="154"/>
      <c r="AX2520" s="154"/>
      <c r="AY2520" s="154"/>
      <c r="AZ2520" s="154"/>
      <c r="BA2520" s="154"/>
      <c r="BB2520" s="154"/>
      <c r="BC2520" s="154"/>
      <c r="BD2520" s="154"/>
      <c r="BE2520" s="154"/>
      <c r="BF2520" s="154"/>
      <c r="BG2520" s="154"/>
      <c r="BH2520" s="154"/>
      <c r="BI2520" s="154"/>
      <c r="BJ2520" s="154"/>
      <c r="BK2520" s="154"/>
      <c r="BL2520" s="154"/>
      <c r="BM2520" s="154"/>
      <c r="BN2520" s="154"/>
      <c r="BO2520" s="154"/>
      <c r="BP2520" s="154"/>
      <c r="BQ2520" s="154"/>
      <c r="BR2520" s="154"/>
      <c r="BS2520" s="154"/>
      <c r="BT2520" s="154"/>
      <c r="BU2520" s="154"/>
      <c r="BV2520" s="154"/>
      <c r="BW2520" s="154"/>
      <c r="BX2520" s="154"/>
      <c r="BY2520" s="154"/>
      <c r="BZ2520" s="154"/>
      <c r="CA2520" s="154"/>
      <c r="CB2520" s="154"/>
      <c r="CC2520" s="154"/>
      <c r="CD2520" s="154"/>
      <c r="CE2520" s="154"/>
      <c r="CF2520" s="154"/>
      <c r="CG2520" s="154"/>
      <c r="CH2520" s="154"/>
      <c r="CI2520" s="154"/>
      <c r="CJ2520" s="154"/>
      <c r="CK2520" s="154"/>
      <c r="CL2520" s="154"/>
      <c r="CM2520" s="154"/>
      <c r="CN2520" s="154"/>
      <c r="CO2520" s="154"/>
      <c r="CP2520" s="154"/>
      <c r="CQ2520" s="154"/>
      <c r="CR2520" s="154"/>
      <c r="CS2520" s="154"/>
      <c r="CT2520" s="154"/>
      <c r="CU2520" s="154"/>
      <c r="CV2520" s="154"/>
      <c r="CW2520" s="154"/>
      <c r="CX2520" s="154"/>
      <c r="CY2520" s="154"/>
      <c r="CZ2520" s="154"/>
      <c r="DA2520" s="154"/>
      <c r="DB2520" s="154"/>
      <c r="DC2520" s="154"/>
      <c r="DD2520" s="154"/>
      <c r="DE2520" s="154"/>
      <c r="DF2520" s="154"/>
      <c r="DG2520" s="154"/>
      <c r="DH2520" s="154"/>
      <c r="DI2520" s="154"/>
      <c r="DJ2520" s="154"/>
      <c r="DK2520" s="154"/>
      <c r="DL2520" s="154"/>
      <c r="DM2520" s="154"/>
      <c r="DN2520" s="154"/>
      <c r="DO2520" s="154"/>
      <c r="DP2520" s="154"/>
      <c r="DQ2520" s="154"/>
      <c r="DR2520" s="154"/>
      <c r="DS2520" s="154"/>
      <c r="DT2520" s="154"/>
      <c r="DU2520" s="154"/>
      <c r="DV2520" s="154"/>
      <c r="DW2520" s="154"/>
      <c r="DX2520" s="154"/>
      <c r="DY2520" s="154"/>
      <c r="DZ2520" s="154"/>
      <c r="EA2520" s="154"/>
      <c r="EB2520" s="154"/>
      <c r="EC2520" s="154"/>
      <c r="ED2520" s="154"/>
      <c r="EE2520" s="154"/>
      <c r="EF2520" s="154"/>
      <c r="EG2520" s="154"/>
      <c r="EH2520" s="154"/>
      <c r="EI2520" s="154"/>
      <c r="EJ2520" s="154"/>
      <c r="EK2520" s="154"/>
      <c r="EL2520" s="154"/>
      <c r="EM2520" s="154"/>
      <c r="EN2520" s="154"/>
      <c r="EO2520" s="154"/>
      <c r="EP2520" s="154"/>
      <c r="EQ2520" s="154"/>
      <c r="ER2520" s="154"/>
      <c r="ES2520" s="154"/>
      <c r="ET2520" s="154"/>
      <c r="EU2520" s="154"/>
      <c r="EV2520" s="154"/>
    </row>
    <row r="2521" spans="32:152" ht="12.75">
      <c r="AF2521" s="154"/>
      <c r="AG2521" s="154"/>
      <c r="AH2521" s="154"/>
      <c r="AI2521" s="154"/>
      <c r="AJ2521" s="154"/>
      <c r="AK2521" s="154"/>
      <c r="AL2521" s="154"/>
      <c r="AM2521" s="154"/>
      <c r="AN2521" s="154"/>
      <c r="AO2521" s="154"/>
      <c r="AP2521" s="154"/>
      <c r="AQ2521" s="154"/>
      <c r="AR2521" s="154"/>
      <c r="AS2521" s="154"/>
      <c r="AT2521" s="154"/>
      <c r="AU2521" s="154"/>
      <c r="AV2521" s="154"/>
      <c r="AW2521" s="154"/>
      <c r="AX2521" s="154"/>
      <c r="AY2521" s="154"/>
      <c r="AZ2521" s="154"/>
      <c r="BA2521" s="154"/>
      <c r="BB2521" s="154"/>
      <c r="BC2521" s="154"/>
      <c r="BD2521" s="154"/>
      <c r="BE2521" s="154"/>
      <c r="BF2521" s="154"/>
      <c r="BG2521" s="154"/>
      <c r="BH2521" s="154"/>
      <c r="BI2521" s="154"/>
      <c r="BJ2521" s="154"/>
      <c r="BK2521" s="154"/>
      <c r="BL2521" s="154"/>
      <c r="BM2521" s="154"/>
      <c r="BN2521" s="154"/>
      <c r="BO2521" s="154"/>
      <c r="BP2521" s="154"/>
      <c r="BQ2521" s="154"/>
      <c r="BR2521" s="154"/>
      <c r="BS2521" s="154"/>
      <c r="BT2521" s="154"/>
      <c r="BU2521" s="154"/>
      <c r="BV2521" s="154"/>
      <c r="BW2521" s="154"/>
      <c r="BX2521" s="154"/>
      <c r="BY2521" s="154"/>
      <c r="BZ2521" s="154"/>
      <c r="CA2521" s="154"/>
      <c r="CB2521" s="154"/>
      <c r="CC2521" s="154"/>
      <c r="CD2521" s="154"/>
      <c r="CE2521" s="154"/>
      <c r="CF2521" s="154"/>
      <c r="CG2521" s="154"/>
      <c r="CH2521" s="154"/>
      <c r="CI2521" s="154"/>
      <c r="CJ2521" s="154"/>
      <c r="CK2521" s="154"/>
      <c r="CL2521" s="154"/>
      <c r="CM2521" s="154"/>
      <c r="CN2521" s="154"/>
      <c r="CO2521" s="154"/>
      <c r="CP2521" s="154"/>
      <c r="CQ2521" s="154"/>
      <c r="CR2521" s="154"/>
      <c r="CS2521" s="154"/>
      <c r="CT2521" s="154"/>
      <c r="CU2521" s="154"/>
      <c r="CV2521" s="154"/>
      <c r="CW2521" s="154"/>
      <c r="CX2521" s="154"/>
      <c r="CY2521" s="154"/>
      <c r="CZ2521" s="154"/>
      <c r="DA2521" s="154"/>
      <c r="DB2521" s="154"/>
      <c r="DC2521" s="154"/>
      <c r="DD2521" s="154"/>
      <c r="DE2521" s="154"/>
      <c r="DF2521" s="154"/>
      <c r="DG2521" s="154"/>
      <c r="DH2521" s="154"/>
      <c r="DI2521" s="154"/>
      <c r="DJ2521" s="154"/>
      <c r="DK2521" s="154"/>
      <c r="DL2521" s="154"/>
      <c r="DM2521" s="154"/>
      <c r="DN2521" s="154"/>
      <c r="DO2521" s="154"/>
      <c r="DP2521" s="154"/>
      <c r="DQ2521" s="154"/>
      <c r="DR2521" s="154"/>
      <c r="DS2521" s="154"/>
      <c r="DT2521" s="154"/>
      <c r="DU2521" s="154"/>
      <c r="DV2521" s="154"/>
      <c r="DW2521" s="154"/>
      <c r="DX2521" s="154"/>
      <c r="DY2521" s="154"/>
      <c r="DZ2521" s="154"/>
      <c r="EA2521" s="154"/>
      <c r="EB2521" s="154"/>
      <c r="EC2521" s="154"/>
      <c r="ED2521" s="154"/>
      <c r="EE2521" s="154"/>
      <c r="EF2521" s="154"/>
      <c r="EG2521" s="154"/>
      <c r="EH2521" s="154"/>
      <c r="EI2521" s="154"/>
      <c r="EJ2521" s="154"/>
      <c r="EK2521" s="154"/>
      <c r="EL2521" s="154"/>
      <c r="EM2521" s="154"/>
      <c r="EN2521" s="154"/>
      <c r="EO2521" s="154"/>
      <c r="EP2521" s="154"/>
      <c r="EQ2521" s="154"/>
      <c r="ER2521" s="154"/>
      <c r="ES2521" s="154"/>
      <c r="ET2521" s="154"/>
      <c r="EU2521" s="154"/>
      <c r="EV2521" s="154"/>
    </row>
    <row r="2522" spans="32:152" ht="12.75">
      <c r="AF2522" s="154"/>
      <c r="AG2522" s="154"/>
      <c r="AH2522" s="154"/>
      <c r="AI2522" s="154"/>
      <c r="AJ2522" s="154"/>
      <c r="AK2522" s="154"/>
      <c r="AL2522" s="154"/>
      <c r="AM2522" s="154"/>
      <c r="AN2522" s="154"/>
      <c r="AO2522" s="154"/>
      <c r="AP2522" s="154"/>
      <c r="AQ2522" s="154"/>
      <c r="AR2522" s="154"/>
      <c r="AS2522" s="154"/>
      <c r="AT2522" s="154"/>
      <c r="AU2522" s="154"/>
      <c r="AV2522" s="154"/>
      <c r="AW2522" s="154"/>
      <c r="AX2522" s="154"/>
      <c r="AY2522" s="154"/>
      <c r="AZ2522" s="154"/>
      <c r="BA2522" s="154"/>
      <c r="BB2522" s="154"/>
      <c r="BC2522" s="154"/>
      <c r="BD2522" s="154"/>
      <c r="BE2522" s="154"/>
      <c r="BF2522" s="154"/>
      <c r="BG2522" s="154"/>
      <c r="BH2522" s="154"/>
      <c r="BI2522" s="154"/>
      <c r="BJ2522" s="154"/>
      <c r="BK2522" s="154"/>
      <c r="BL2522" s="154"/>
      <c r="BM2522" s="154"/>
      <c r="BN2522" s="154"/>
      <c r="BO2522" s="154"/>
      <c r="BP2522" s="154"/>
      <c r="BQ2522" s="154"/>
      <c r="BR2522" s="154"/>
      <c r="BS2522" s="154"/>
      <c r="BT2522" s="154"/>
      <c r="BU2522" s="154"/>
      <c r="BV2522" s="154"/>
      <c r="BW2522" s="154"/>
      <c r="BX2522" s="154"/>
      <c r="BY2522" s="154"/>
      <c r="BZ2522" s="154"/>
      <c r="CA2522" s="154"/>
      <c r="CB2522" s="154"/>
      <c r="CC2522" s="154"/>
      <c r="CD2522" s="154"/>
      <c r="CE2522" s="154"/>
      <c r="CF2522" s="154"/>
      <c r="CG2522" s="154"/>
      <c r="CH2522" s="154"/>
      <c r="CI2522" s="154"/>
      <c r="CJ2522" s="154"/>
      <c r="CK2522" s="154"/>
      <c r="CL2522" s="154"/>
      <c r="CM2522" s="154"/>
      <c r="CN2522" s="154"/>
      <c r="CO2522" s="154"/>
      <c r="CP2522" s="154"/>
      <c r="CQ2522" s="154"/>
      <c r="CR2522" s="154"/>
      <c r="CS2522" s="154"/>
      <c r="CT2522" s="154"/>
      <c r="CU2522" s="154"/>
      <c r="CV2522" s="154"/>
      <c r="CW2522" s="154"/>
      <c r="CX2522" s="154"/>
      <c r="CY2522" s="154"/>
      <c r="CZ2522" s="154"/>
      <c r="DA2522" s="154"/>
      <c r="DB2522" s="154"/>
      <c r="DC2522" s="154"/>
      <c r="DD2522" s="154"/>
      <c r="DE2522" s="154"/>
      <c r="DF2522" s="154"/>
      <c r="DG2522" s="154"/>
      <c r="DH2522" s="154"/>
      <c r="DI2522" s="154"/>
      <c r="DJ2522" s="154"/>
      <c r="DK2522" s="154"/>
      <c r="DL2522" s="154"/>
      <c r="DM2522" s="154"/>
      <c r="DN2522" s="154"/>
      <c r="DO2522" s="154"/>
      <c r="DP2522" s="154"/>
      <c r="DQ2522" s="154"/>
      <c r="DR2522" s="154"/>
      <c r="DS2522" s="154"/>
      <c r="DT2522" s="154"/>
      <c r="DU2522" s="154"/>
      <c r="DV2522" s="154"/>
      <c r="DW2522" s="154"/>
      <c r="DX2522" s="154"/>
      <c r="DY2522" s="154"/>
      <c r="DZ2522" s="154"/>
      <c r="EA2522" s="154"/>
      <c r="EB2522" s="154"/>
      <c r="EC2522" s="154"/>
      <c r="ED2522" s="154"/>
      <c r="EE2522" s="154"/>
      <c r="EF2522" s="154"/>
      <c r="EG2522" s="154"/>
      <c r="EH2522" s="154"/>
      <c r="EI2522" s="154"/>
      <c r="EJ2522" s="154"/>
      <c r="EK2522" s="154"/>
      <c r="EL2522" s="154"/>
      <c r="EM2522" s="154"/>
      <c r="EN2522" s="154"/>
      <c r="EO2522" s="154"/>
      <c r="EP2522" s="154"/>
      <c r="EQ2522" s="154"/>
      <c r="ER2522" s="154"/>
      <c r="ES2522" s="154"/>
      <c r="ET2522" s="154"/>
      <c r="EU2522" s="154"/>
      <c r="EV2522" s="154"/>
    </row>
    <row r="2523" spans="32:152" ht="12.75">
      <c r="AF2523" s="154"/>
      <c r="AG2523" s="154"/>
      <c r="AH2523" s="154"/>
      <c r="AI2523" s="154"/>
      <c r="AJ2523" s="154"/>
      <c r="AK2523" s="154"/>
      <c r="AL2523" s="154"/>
      <c r="AM2523" s="154"/>
      <c r="AN2523" s="154"/>
      <c r="AO2523" s="154"/>
      <c r="AP2523" s="154"/>
      <c r="AQ2523" s="154"/>
      <c r="AR2523" s="154"/>
      <c r="AS2523" s="154"/>
      <c r="AT2523" s="154"/>
      <c r="AU2523" s="154"/>
      <c r="AV2523" s="154"/>
      <c r="AW2523" s="154"/>
      <c r="AX2523" s="154"/>
      <c r="AY2523" s="154"/>
      <c r="AZ2523" s="154"/>
      <c r="BA2523" s="154"/>
      <c r="BB2523" s="154"/>
      <c r="BC2523" s="154"/>
      <c r="BD2523" s="154"/>
      <c r="BE2523" s="154"/>
      <c r="BF2523" s="154"/>
      <c r="BG2523" s="154"/>
      <c r="BH2523" s="154"/>
      <c r="BI2523" s="154"/>
      <c r="BJ2523" s="154"/>
      <c r="BK2523" s="154"/>
      <c r="BL2523" s="154"/>
      <c r="BM2523" s="154"/>
      <c r="BN2523" s="154"/>
      <c r="BO2523" s="154"/>
      <c r="BP2523" s="154"/>
      <c r="BQ2523" s="154"/>
      <c r="BR2523" s="154"/>
      <c r="BS2523" s="154"/>
      <c r="BT2523" s="154"/>
      <c r="BU2523" s="154"/>
      <c r="BV2523" s="154"/>
      <c r="BW2523" s="154"/>
      <c r="BX2523" s="154"/>
      <c r="BY2523" s="154"/>
      <c r="BZ2523" s="154"/>
      <c r="CA2523" s="154"/>
      <c r="CB2523" s="154"/>
      <c r="CC2523" s="154"/>
      <c r="CD2523" s="154"/>
      <c r="CE2523" s="154"/>
      <c r="CF2523" s="154"/>
      <c r="CG2523" s="154"/>
      <c r="CH2523" s="154"/>
      <c r="CI2523" s="154"/>
      <c r="CJ2523" s="154"/>
      <c r="CK2523" s="154"/>
      <c r="CL2523" s="154"/>
      <c r="CM2523" s="154"/>
      <c r="CN2523" s="154"/>
      <c r="CO2523" s="154"/>
      <c r="CP2523" s="154"/>
      <c r="CQ2523" s="154"/>
      <c r="CR2523" s="154"/>
      <c r="CS2523" s="154"/>
      <c r="CT2523" s="154"/>
      <c r="CU2523" s="154"/>
      <c r="CV2523" s="154"/>
      <c r="CW2523" s="154"/>
      <c r="CX2523" s="154"/>
      <c r="CY2523" s="154"/>
      <c r="CZ2523" s="154"/>
      <c r="DA2523" s="154"/>
      <c r="DB2523" s="154"/>
      <c r="DC2523" s="154"/>
      <c r="DD2523" s="154"/>
      <c r="DE2523" s="154"/>
      <c r="DF2523" s="154"/>
      <c r="DG2523" s="154"/>
      <c r="DH2523" s="154"/>
      <c r="DI2523" s="154"/>
      <c r="DJ2523" s="154"/>
      <c r="DK2523" s="154"/>
      <c r="DL2523" s="154"/>
      <c r="DM2523" s="154"/>
      <c r="DN2523" s="154"/>
      <c r="DO2523" s="154"/>
      <c r="DP2523" s="154"/>
      <c r="DQ2523" s="154"/>
      <c r="DR2523" s="154"/>
      <c r="DS2523" s="154"/>
      <c r="DT2523" s="154"/>
      <c r="DU2523" s="154"/>
      <c r="DV2523" s="154"/>
      <c r="DW2523" s="154"/>
      <c r="DX2523" s="154"/>
      <c r="DY2523" s="154"/>
      <c r="DZ2523" s="154"/>
      <c r="EA2523" s="154"/>
      <c r="EB2523" s="154"/>
      <c r="EC2523" s="154"/>
      <c r="ED2523" s="154"/>
      <c r="EE2523" s="154"/>
      <c r="EF2523" s="154"/>
      <c r="EG2523" s="154"/>
      <c r="EH2523" s="154"/>
      <c r="EI2523" s="154"/>
      <c r="EJ2523" s="154"/>
      <c r="EK2523" s="154"/>
      <c r="EL2523" s="154"/>
      <c r="EM2523" s="154"/>
      <c r="EN2523" s="154"/>
      <c r="EO2523" s="154"/>
      <c r="EP2523" s="154"/>
      <c r="EQ2523" s="154"/>
      <c r="ER2523" s="154"/>
      <c r="ES2523" s="154"/>
      <c r="ET2523" s="154"/>
      <c r="EU2523" s="154"/>
      <c r="EV2523" s="154"/>
    </row>
    <row r="2524" spans="32:152" ht="12.75">
      <c r="AF2524" s="154"/>
      <c r="AG2524" s="154"/>
      <c r="AH2524" s="154"/>
      <c r="AI2524" s="154"/>
      <c r="AJ2524" s="154"/>
      <c r="AK2524" s="154"/>
      <c r="AL2524" s="154"/>
      <c r="AM2524" s="154"/>
      <c r="AN2524" s="154"/>
      <c r="AO2524" s="154"/>
      <c r="AP2524" s="154"/>
      <c r="AQ2524" s="154"/>
      <c r="AR2524" s="154"/>
      <c r="AS2524" s="154"/>
      <c r="AT2524" s="154"/>
      <c r="AU2524" s="154"/>
      <c r="AV2524" s="154"/>
      <c r="AW2524" s="154"/>
      <c r="AX2524" s="154"/>
      <c r="AY2524" s="154"/>
      <c r="AZ2524" s="154"/>
      <c r="BA2524" s="154"/>
      <c r="BB2524" s="154"/>
      <c r="BC2524" s="154"/>
      <c r="BD2524" s="154"/>
      <c r="BE2524" s="154"/>
      <c r="BF2524" s="154"/>
      <c r="BG2524" s="154"/>
      <c r="BH2524" s="154"/>
      <c r="BI2524" s="154"/>
      <c r="BJ2524" s="154"/>
      <c r="BK2524" s="154"/>
      <c r="BL2524" s="154"/>
      <c r="BM2524" s="154"/>
      <c r="BN2524" s="154"/>
      <c r="BO2524" s="154"/>
      <c r="BP2524" s="154"/>
      <c r="BQ2524" s="154"/>
      <c r="BR2524" s="154"/>
      <c r="BS2524" s="154"/>
      <c r="BT2524" s="154"/>
      <c r="BU2524" s="154"/>
      <c r="BV2524" s="154"/>
      <c r="BW2524" s="154"/>
      <c r="BX2524" s="154"/>
      <c r="BY2524" s="154"/>
      <c r="BZ2524" s="154"/>
      <c r="CA2524" s="154"/>
      <c r="CB2524" s="154"/>
      <c r="CC2524" s="154"/>
      <c r="CD2524" s="154"/>
      <c r="CE2524" s="154"/>
      <c r="CF2524" s="154"/>
      <c r="CG2524" s="154"/>
      <c r="CH2524" s="154"/>
      <c r="CI2524" s="154"/>
      <c r="CJ2524" s="154"/>
      <c r="CK2524" s="154"/>
      <c r="CL2524" s="154"/>
      <c r="CM2524" s="154"/>
      <c r="CN2524" s="154"/>
      <c r="CO2524" s="154"/>
      <c r="CP2524" s="154"/>
      <c r="CQ2524" s="154"/>
      <c r="CR2524" s="154"/>
      <c r="CS2524" s="154"/>
      <c r="CT2524" s="154"/>
      <c r="CU2524" s="154"/>
      <c r="CV2524" s="154"/>
      <c r="CW2524" s="154"/>
      <c r="CX2524" s="154"/>
      <c r="CY2524" s="154"/>
      <c r="CZ2524" s="154"/>
      <c r="DA2524" s="154"/>
      <c r="DB2524" s="154"/>
      <c r="DC2524" s="154"/>
      <c r="DD2524" s="154"/>
      <c r="DE2524" s="154"/>
      <c r="DF2524" s="154"/>
      <c r="DG2524" s="154"/>
      <c r="DH2524" s="154"/>
      <c r="DI2524" s="154"/>
      <c r="DJ2524" s="154"/>
      <c r="DK2524" s="154"/>
      <c r="DL2524" s="154"/>
      <c r="DM2524" s="154"/>
      <c r="DN2524" s="154"/>
      <c r="DO2524" s="154"/>
      <c r="DP2524" s="154"/>
      <c r="DQ2524" s="154"/>
      <c r="DR2524" s="154"/>
      <c r="DS2524" s="154"/>
      <c r="DT2524" s="154"/>
      <c r="DU2524" s="154"/>
      <c r="DV2524" s="154"/>
      <c r="DW2524" s="154"/>
      <c r="DX2524" s="154"/>
      <c r="DY2524" s="154"/>
      <c r="DZ2524" s="154"/>
      <c r="EA2524" s="154"/>
      <c r="EB2524" s="154"/>
      <c r="EC2524" s="154"/>
      <c r="ED2524" s="154"/>
      <c r="EE2524" s="154"/>
      <c r="EF2524" s="154"/>
      <c r="EG2524" s="154"/>
      <c r="EH2524" s="154"/>
      <c r="EI2524" s="154"/>
      <c r="EJ2524" s="154"/>
      <c r="EK2524" s="154"/>
      <c r="EL2524" s="154"/>
      <c r="EM2524" s="154"/>
      <c r="EN2524" s="154"/>
      <c r="EO2524" s="154"/>
      <c r="EP2524" s="154"/>
      <c r="EQ2524" s="154"/>
      <c r="ER2524" s="154"/>
      <c r="ES2524" s="154"/>
      <c r="ET2524" s="154"/>
      <c r="EU2524" s="154"/>
      <c r="EV2524" s="154"/>
    </row>
    <row r="2525" spans="32:152" ht="12.75">
      <c r="AF2525" s="154"/>
      <c r="AG2525" s="154"/>
      <c r="AH2525" s="154"/>
      <c r="AI2525" s="154"/>
      <c r="AJ2525" s="154"/>
      <c r="AK2525" s="154"/>
      <c r="AL2525" s="154"/>
      <c r="AM2525" s="154"/>
      <c r="AN2525" s="154"/>
      <c r="AO2525" s="154"/>
      <c r="AP2525" s="154"/>
      <c r="AQ2525" s="154"/>
      <c r="AR2525" s="154"/>
      <c r="AS2525" s="154"/>
      <c r="AT2525" s="154"/>
      <c r="AU2525" s="154"/>
      <c r="AV2525" s="154"/>
      <c r="AW2525" s="154"/>
      <c r="AX2525" s="154"/>
      <c r="AY2525" s="154"/>
      <c r="AZ2525" s="154"/>
      <c r="BA2525" s="154"/>
      <c r="BB2525" s="154"/>
      <c r="BC2525" s="154"/>
      <c r="BD2525" s="154"/>
      <c r="BE2525" s="154"/>
      <c r="BF2525" s="154"/>
      <c r="BG2525" s="154"/>
      <c r="BH2525" s="154"/>
      <c r="BI2525" s="154"/>
      <c r="BJ2525" s="154"/>
      <c r="BK2525" s="154"/>
      <c r="BL2525" s="154"/>
      <c r="BM2525" s="154"/>
      <c r="BN2525" s="154"/>
      <c r="BO2525" s="154"/>
      <c r="BP2525" s="154"/>
      <c r="BQ2525" s="154"/>
      <c r="BR2525" s="154"/>
      <c r="BS2525" s="154"/>
      <c r="BT2525" s="154"/>
      <c r="BU2525" s="154"/>
      <c r="BV2525" s="154"/>
      <c r="BW2525" s="154"/>
      <c r="BX2525" s="154"/>
      <c r="BY2525" s="154"/>
      <c r="BZ2525" s="154"/>
      <c r="CA2525" s="154"/>
      <c r="CB2525" s="154"/>
      <c r="CC2525" s="154"/>
      <c r="CD2525" s="154"/>
      <c r="CE2525" s="154"/>
      <c r="CF2525" s="154"/>
      <c r="CG2525" s="154"/>
      <c r="CH2525" s="154"/>
      <c r="CI2525" s="154"/>
      <c r="CJ2525" s="154"/>
      <c r="CK2525" s="154"/>
      <c r="CL2525" s="154"/>
      <c r="CM2525" s="154"/>
      <c r="CN2525" s="154"/>
      <c r="CO2525" s="154"/>
      <c r="CP2525" s="154"/>
      <c r="CQ2525" s="154"/>
      <c r="CR2525" s="154"/>
      <c r="CS2525" s="154"/>
      <c r="CT2525" s="154"/>
      <c r="CU2525" s="154"/>
      <c r="CV2525" s="154"/>
      <c r="CW2525" s="154"/>
      <c r="CX2525" s="154"/>
      <c r="CY2525" s="154"/>
      <c r="CZ2525" s="154"/>
      <c r="DA2525" s="154"/>
      <c r="DB2525" s="154"/>
      <c r="DC2525" s="154"/>
      <c r="DD2525" s="154"/>
      <c r="DE2525" s="154"/>
      <c r="DF2525" s="154"/>
      <c r="DG2525" s="154"/>
      <c r="DH2525" s="154"/>
      <c r="DI2525" s="154"/>
      <c r="DJ2525" s="154"/>
      <c r="DK2525" s="154"/>
      <c r="DL2525" s="154"/>
      <c r="DM2525" s="154"/>
      <c r="DN2525" s="154"/>
      <c r="DO2525" s="154"/>
      <c r="DP2525" s="154"/>
      <c r="DQ2525" s="154"/>
      <c r="DR2525" s="154"/>
      <c r="DS2525" s="154"/>
      <c r="DT2525" s="154"/>
      <c r="DU2525" s="154"/>
      <c r="DV2525" s="154"/>
      <c r="DW2525" s="154"/>
      <c r="DX2525" s="154"/>
      <c r="DY2525" s="154"/>
      <c r="DZ2525" s="154"/>
      <c r="EA2525" s="154"/>
      <c r="EB2525" s="154"/>
      <c r="EC2525" s="154"/>
      <c r="ED2525" s="154"/>
      <c r="EE2525" s="154"/>
      <c r="EF2525" s="154"/>
      <c r="EG2525" s="154"/>
      <c r="EH2525" s="154"/>
      <c r="EI2525" s="154"/>
      <c r="EJ2525" s="154"/>
      <c r="EK2525" s="154"/>
      <c r="EL2525" s="154"/>
      <c r="EM2525" s="154"/>
      <c r="EN2525" s="154"/>
      <c r="EO2525" s="154"/>
      <c r="EP2525" s="154"/>
      <c r="EQ2525" s="154"/>
      <c r="ER2525" s="154"/>
      <c r="ES2525" s="154"/>
      <c r="ET2525" s="154"/>
      <c r="EU2525" s="154"/>
      <c r="EV2525" s="154"/>
    </row>
    <row r="2526" spans="32:152" ht="12.75">
      <c r="AF2526" s="154"/>
      <c r="AG2526" s="154"/>
      <c r="AH2526" s="154"/>
      <c r="AI2526" s="154"/>
      <c r="AJ2526" s="154"/>
      <c r="AK2526" s="154"/>
      <c r="AL2526" s="154"/>
      <c r="AM2526" s="154"/>
      <c r="AN2526" s="154"/>
      <c r="AO2526" s="154"/>
      <c r="AP2526" s="154"/>
      <c r="AQ2526" s="154"/>
      <c r="AR2526" s="154"/>
      <c r="AS2526" s="154"/>
      <c r="AT2526" s="154"/>
      <c r="AU2526" s="154"/>
      <c r="AV2526" s="154"/>
      <c r="AW2526" s="154"/>
      <c r="AX2526" s="154"/>
      <c r="AY2526" s="154"/>
      <c r="AZ2526" s="154"/>
      <c r="BA2526" s="154"/>
      <c r="BB2526" s="154"/>
      <c r="BC2526" s="154"/>
      <c r="BD2526" s="154"/>
      <c r="BE2526" s="154"/>
      <c r="BF2526" s="154"/>
      <c r="BG2526" s="154"/>
      <c r="BH2526" s="154"/>
      <c r="BI2526" s="154"/>
      <c r="BJ2526" s="154"/>
      <c r="BK2526" s="154"/>
      <c r="BL2526" s="154"/>
      <c r="BM2526" s="154"/>
      <c r="BN2526" s="154"/>
      <c r="BO2526" s="154"/>
      <c r="BP2526" s="154"/>
      <c r="BQ2526" s="154"/>
      <c r="BR2526" s="154"/>
      <c r="BS2526" s="154"/>
      <c r="BT2526" s="154"/>
      <c r="BU2526" s="154"/>
      <c r="BV2526" s="154"/>
      <c r="BW2526" s="154"/>
      <c r="BX2526" s="154"/>
      <c r="BY2526" s="154"/>
      <c r="BZ2526" s="154"/>
      <c r="CA2526" s="154"/>
      <c r="CB2526" s="154"/>
      <c r="CC2526" s="154"/>
      <c r="CD2526" s="154"/>
      <c r="CE2526" s="154"/>
      <c r="CF2526" s="154"/>
      <c r="CG2526" s="154"/>
      <c r="CH2526" s="154"/>
      <c r="CI2526" s="154"/>
      <c r="CJ2526" s="154"/>
      <c r="CK2526" s="154"/>
      <c r="CL2526" s="154"/>
      <c r="CM2526" s="154"/>
      <c r="CN2526" s="154"/>
      <c r="CO2526" s="154"/>
      <c r="CP2526" s="154"/>
      <c r="CQ2526" s="154"/>
      <c r="CR2526" s="154"/>
      <c r="CS2526" s="154"/>
      <c r="CT2526" s="154"/>
      <c r="CU2526" s="154"/>
      <c r="CV2526" s="154"/>
      <c r="CW2526" s="154"/>
      <c r="CX2526" s="154"/>
      <c r="CY2526" s="154"/>
      <c r="CZ2526" s="154"/>
      <c r="DA2526" s="154"/>
      <c r="DB2526" s="154"/>
      <c r="DC2526" s="154"/>
      <c r="DD2526" s="154"/>
      <c r="DE2526" s="154"/>
      <c r="DF2526" s="154"/>
      <c r="DG2526" s="154"/>
      <c r="DH2526" s="154"/>
      <c r="DI2526" s="154"/>
      <c r="DJ2526" s="154"/>
      <c r="DK2526" s="154"/>
      <c r="DL2526" s="154"/>
      <c r="DM2526" s="154"/>
      <c r="DN2526" s="154"/>
      <c r="DO2526" s="154"/>
      <c r="DP2526" s="154"/>
      <c r="DQ2526" s="154"/>
      <c r="DR2526" s="154"/>
      <c r="DS2526" s="154"/>
      <c r="DT2526" s="154"/>
      <c r="DU2526" s="154"/>
      <c r="DV2526" s="154"/>
      <c r="DW2526" s="154"/>
      <c r="DX2526" s="154"/>
      <c r="DY2526" s="154"/>
      <c r="DZ2526" s="154"/>
      <c r="EA2526" s="154"/>
      <c r="EB2526" s="154"/>
      <c r="EC2526" s="154"/>
      <c r="ED2526" s="154"/>
      <c r="EE2526" s="154"/>
      <c r="EF2526" s="154"/>
      <c r="EG2526" s="154"/>
      <c r="EH2526" s="154"/>
      <c r="EI2526" s="154"/>
      <c r="EJ2526" s="154"/>
      <c r="EK2526" s="154"/>
      <c r="EL2526" s="154"/>
      <c r="EM2526" s="154"/>
      <c r="EN2526" s="154"/>
      <c r="EO2526" s="154"/>
      <c r="EP2526" s="154"/>
      <c r="EQ2526" s="154"/>
      <c r="ER2526" s="154"/>
      <c r="ES2526" s="154"/>
      <c r="ET2526" s="154"/>
      <c r="EU2526" s="154"/>
      <c r="EV2526" s="154"/>
    </row>
    <row r="2527" spans="32:152" ht="12.75">
      <c r="AF2527" s="154"/>
      <c r="AG2527" s="154"/>
      <c r="AH2527" s="154"/>
      <c r="AI2527" s="154"/>
      <c r="AJ2527" s="154"/>
      <c r="AK2527" s="154"/>
      <c r="AL2527" s="154"/>
      <c r="AM2527" s="154"/>
      <c r="AN2527" s="154"/>
      <c r="AO2527" s="154"/>
      <c r="AP2527" s="154"/>
      <c r="AQ2527" s="154"/>
      <c r="AR2527" s="154"/>
      <c r="AS2527" s="154"/>
      <c r="AT2527" s="154"/>
      <c r="AU2527" s="154"/>
      <c r="AV2527" s="154"/>
      <c r="AW2527" s="154"/>
      <c r="AX2527" s="154"/>
      <c r="AY2527" s="154"/>
      <c r="AZ2527" s="154"/>
      <c r="BA2527" s="154"/>
      <c r="BB2527" s="154"/>
      <c r="BC2527" s="154"/>
      <c r="BD2527" s="154"/>
      <c r="BE2527" s="154"/>
      <c r="BF2527" s="154"/>
      <c r="BG2527" s="154"/>
      <c r="BH2527" s="154"/>
      <c r="BI2527" s="154"/>
      <c r="BJ2527" s="154"/>
      <c r="BK2527" s="154"/>
      <c r="BL2527" s="154"/>
      <c r="BM2527" s="154"/>
      <c r="BN2527" s="154"/>
      <c r="BO2527" s="154"/>
      <c r="BP2527" s="154"/>
      <c r="BQ2527" s="154"/>
      <c r="BR2527" s="154"/>
      <c r="BS2527" s="154"/>
      <c r="BT2527" s="154"/>
      <c r="BU2527" s="154"/>
      <c r="BV2527" s="154"/>
      <c r="BW2527" s="154"/>
      <c r="BX2527" s="154"/>
      <c r="BY2527" s="154"/>
      <c r="BZ2527" s="154"/>
      <c r="CA2527" s="154"/>
      <c r="CB2527" s="154"/>
      <c r="CC2527" s="154"/>
      <c r="CD2527" s="154"/>
      <c r="CE2527" s="154"/>
      <c r="CF2527" s="154"/>
      <c r="CG2527" s="154"/>
      <c r="CH2527" s="154"/>
      <c r="CI2527" s="154"/>
      <c r="CJ2527" s="154"/>
      <c r="CK2527" s="154"/>
      <c r="CL2527" s="154"/>
      <c r="CM2527" s="154"/>
      <c r="CN2527" s="154"/>
      <c r="CO2527" s="154"/>
      <c r="CP2527" s="154"/>
      <c r="CQ2527" s="154"/>
      <c r="CR2527" s="154"/>
      <c r="CS2527" s="154"/>
      <c r="CT2527" s="154"/>
      <c r="CU2527" s="154"/>
      <c r="CV2527" s="154"/>
      <c r="CW2527" s="154"/>
      <c r="CX2527" s="154"/>
      <c r="CY2527" s="154"/>
      <c r="CZ2527" s="154"/>
      <c r="DA2527" s="154"/>
      <c r="DB2527" s="154"/>
      <c r="DC2527" s="154"/>
      <c r="DD2527" s="154"/>
      <c r="DE2527" s="154"/>
      <c r="DF2527" s="154"/>
      <c r="DG2527" s="154"/>
      <c r="DH2527" s="154"/>
      <c r="DI2527" s="154"/>
      <c r="DJ2527" s="154"/>
      <c r="DK2527" s="154"/>
      <c r="DL2527" s="154"/>
      <c r="DM2527" s="154"/>
      <c r="DN2527" s="154"/>
      <c r="DO2527" s="154"/>
      <c r="DP2527" s="154"/>
      <c r="DQ2527" s="154"/>
      <c r="DR2527" s="154"/>
      <c r="DS2527" s="154"/>
      <c r="DT2527" s="154"/>
      <c r="DU2527" s="154"/>
      <c r="DV2527" s="154"/>
      <c r="DW2527" s="154"/>
      <c r="DX2527" s="154"/>
      <c r="DY2527" s="154"/>
      <c r="DZ2527" s="154"/>
      <c r="EA2527" s="154"/>
      <c r="EB2527" s="154"/>
      <c r="EC2527" s="154"/>
      <c r="ED2527" s="154"/>
      <c r="EE2527" s="154"/>
      <c r="EF2527" s="154"/>
      <c r="EG2527" s="154"/>
      <c r="EH2527" s="154"/>
      <c r="EI2527" s="154"/>
      <c r="EJ2527" s="154"/>
      <c r="EK2527" s="154"/>
      <c r="EL2527" s="154"/>
      <c r="EM2527" s="154"/>
      <c r="EN2527" s="154"/>
      <c r="EO2527" s="154"/>
      <c r="EP2527" s="154"/>
      <c r="EQ2527" s="154"/>
      <c r="ER2527" s="154"/>
      <c r="ES2527" s="154"/>
      <c r="ET2527" s="154"/>
      <c r="EU2527" s="154"/>
      <c r="EV2527" s="154"/>
    </row>
    <row r="2528" spans="32:152" ht="12.75">
      <c r="AF2528" s="154"/>
      <c r="AG2528" s="154"/>
      <c r="AH2528" s="154"/>
      <c r="AI2528" s="154"/>
      <c r="AJ2528" s="154"/>
      <c r="AK2528" s="154"/>
      <c r="AL2528" s="154"/>
      <c r="AM2528" s="154"/>
      <c r="AN2528" s="154"/>
      <c r="AO2528" s="154"/>
      <c r="AP2528" s="154"/>
      <c r="AQ2528" s="154"/>
      <c r="AR2528" s="154"/>
      <c r="AS2528" s="154"/>
      <c r="AT2528" s="154"/>
      <c r="AU2528" s="154"/>
      <c r="AV2528" s="154"/>
      <c r="AW2528" s="154"/>
      <c r="AX2528" s="154"/>
      <c r="AY2528" s="154"/>
      <c r="AZ2528" s="154"/>
      <c r="BA2528" s="154"/>
      <c r="BB2528" s="154"/>
      <c r="BC2528" s="154"/>
      <c r="BD2528" s="154"/>
      <c r="BE2528" s="154"/>
      <c r="BF2528" s="154"/>
      <c r="BG2528" s="154"/>
      <c r="BH2528" s="154"/>
      <c r="BI2528" s="154"/>
      <c r="BJ2528" s="154"/>
      <c r="BK2528" s="154"/>
      <c r="BL2528" s="154"/>
      <c r="BM2528" s="154"/>
      <c r="BN2528" s="154"/>
      <c r="BO2528" s="154"/>
      <c r="BP2528" s="154"/>
      <c r="BQ2528" s="154"/>
      <c r="BR2528" s="154"/>
      <c r="BS2528" s="154"/>
      <c r="BT2528" s="154"/>
      <c r="BU2528" s="154"/>
      <c r="BV2528" s="154"/>
      <c r="BW2528" s="154"/>
      <c r="BX2528" s="154"/>
      <c r="BY2528" s="154"/>
      <c r="BZ2528" s="154"/>
      <c r="CA2528" s="154"/>
      <c r="CB2528" s="154"/>
      <c r="CC2528" s="154"/>
      <c r="CD2528" s="154"/>
      <c r="CE2528" s="154"/>
      <c r="CF2528" s="154"/>
      <c r="CG2528" s="154"/>
      <c r="CH2528" s="154"/>
      <c r="CI2528" s="154"/>
      <c r="CJ2528" s="154"/>
      <c r="CK2528" s="154"/>
      <c r="CL2528" s="154"/>
      <c r="CM2528" s="154"/>
      <c r="CN2528" s="154"/>
      <c r="CO2528" s="154"/>
      <c r="CP2528" s="154"/>
      <c r="CQ2528" s="154"/>
      <c r="CR2528" s="154"/>
      <c r="CS2528" s="154"/>
      <c r="CT2528" s="154"/>
      <c r="CU2528" s="154"/>
      <c r="CV2528" s="154"/>
      <c r="CW2528" s="154"/>
      <c r="CX2528" s="154"/>
      <c r="CY2528" s="154"/>
      <c r="CZ2528" s="154"/>
      <c r="DA2528" s="154"/>
      <c r="DB2528" s="154"/>
      <c r="DC2528" s="154"/>
      <c r="DD2528" s="154"/>
      <c r="DE2528" s="154"/>
      <c r="DF2528" s="154"/>
      <c r="DG2528" s="154"/>
      <c r="DH2528" s="154"/>
      <c r="DI2528" s="154"/>
      <c r="DJ2528" s="154"/>
      <c r="DK2528" s="154"/>
      <c r="DL2528" s="154"/>
      <c r="DM2528" s="154"/>
      <c r="DN2528" s="154"/>
      <c r="DO2528" s="154"/>
      <c r="DP2528" s="154"/>
      <c r="DQ2528" s="154"/>
      <c r="DR2528" s="154"/>
      <c r="DS2528" s="154"/>
      <c r="DT2528" s="154"/>
      <c r="DU2528" s="154"/>
      <c r="DV2528" s="154"/>
      <c r="DW2528" s="154"/>
      <c r="DX2528" s="154"/>
      <c r="DY2528" s="154"/>
      <c r="DZ2528" s="154"/>
      <c r="EA2528" s="154"/>
      <c r="EB2528" s="154"/>
      <c r="EC2528" s="154"/>
      <c r="ED2528" s="154"/>
      <c r="EE2528" s="154"/>
      <c r="EF2528" s="154"/>
      <c r="EG2528" s="154"/>
      <c r="EH2528" s="154"/>
      <c r="EI2528" s="154"/>
      <c r="EJ2528" s="154"/>
      <c r="EK2528" s="154"/>
      <c r="EL2528" s="154"/>
      <c r="EM2528" s="154"/>
      <c r="EN2528" s="154"/>
      <c r="EO2528" s="154"/>
      <c r="EP2528" s="154"/>
      <c r="EQ2528" s="154"/>
      <c r="ER2528" s="154"/>
      <c r="ES2528" s="154"/>
      <c r="ET2528" s="154"/>
      <c r="EU2528" s="154"/>
      <c r="EV2528" s="154"/>
    </row>
    <row r="2529" spans="32:152" ht="12.75">
      <c r="AF2529" s="154"/>
      <c r="AG2529" s="154"/>
      <c r="AH2529" s="154"/>
      <c r="AI2529" s="154"/>
      <c r="AJ2529" s="154"/>
      <c r="AK2529" s="154"/>
      <c r="AL2529" s="154"/>
      <c r="AM2529" s="154"/>
      <c r="AN2529" s="154"/>
      <c r="AO2529" s="154"/>
      <c r="AP2529" s="154"/>
      <c r="AQ2529" s="154"/>
      <c r="AR2529" s="154"/>
      <c r="AS2529" s="154"/>
      <c r="AT2529" s="154"/>
      <c r="AU2529" s="154"/>
      <c r="AV2529" s="154"/>
      <c r="AW2529" s="154"/>
      <c r="AX2529" s="154"/>
      <c r="AY2529" s="154"/>
      <c r="AZ2529" s="154"/>
      <c r="BA2529" s="154"/>
      <c r="BB2529" s="154"/>
      <c r="BC2529" s="154"/>
      <c r="BD2529" s="154"/>
      <c r="BE2529" s="154"/>
      <c r="BF2529" s="154"/>
      <c r="BG2529" s="154"/>
      <c r="BH2529" s="154"/>
      <c r="BI2529" s="154"/>
      <c r="BJ2529" s="154"/>
      <c r="BK2529" s="154"/>
      <c r="BL2529" s="154"/>
      <c r="BM2529" s="154"/>
      <c r="BN2529" s="154"/>
      <c r="BO2529" s="154"/>
      <c r="BP2529" s="154"/>
      <c r="BQ2529" s="154"/>
      <c r="BR2529" s="154"/>
      <c r="BS2529" s="154"/>
      <c r="BT2529" s="154"/>
      <c r="BU2529" s="154"/>
      <c r="BV2529" s="154"/>
      <c r="BW2529" s="154"/>
      <c r="BX2529" s="154"/>
      <c r="BY2529" s="154"/>
      <c r="BZ2529" s="154"/>
      <c r="CA2529" s="154"/>
      <c r="CB2529" s="154"/>
      <c r="CC2529" s="154"/>
      <c r="CD2529" s="154"/>
      <c r="CE2529" s="154"/>
      <c r="CF2529" s="154"/>
      <c r="CG2529" s="154"/>
      <c r="CH2529" s="154"/>
      <c r="CI2529" s="154"/>
      <c r="CJ2529" s="154"/>
      <c r="CK2529" s="154"/>
      <c r="CL2529" s="154"/>
      <c r="CM2529" s="154"/>
      <c r="CN2529" s="154"/>
      <c r="CO2529" s="154"/>
      <c r="CP2529" s="154"/>
      <c r="CQ2529" s="154"/>
      <c r="CR2529" s="154"/>
      <c r="CS2529" s="154"/>
      <c r="CT2529" s="154"/>
      <c r="CU2529" s="154"/>
      <c r="CV2529" s="154"/>
      <c r="CW2529" s="154"/>
      <c r="CX2529" s="154"/>
      <c r="CY2529" s="154"/>
      <c r="CZ2529" s="154"/>
      <c r="DA2529" s="154"/>
      <c r="DB2529" s="154"/>
      <c r="DC2529" s="154"/>
      <c r="DD2529" s="154"/>
      <c r="DE2529" s="154"/>
      <c r="DF2529" s="154"/>
      <c r="DG2529" s="154"/>
      <c r="DH2529" s="154"/>
      <c r="DI2529" s="154"/>
      <c r="DJ2529" s="154"/>
      <c r="DK2529" s="154"/>
      <c r="DL2529" s="154"/>
      <c r="DM2529" s="154"/>
      <c r="DN2529" s="154"/>
      <c r="DO2529" s="154"/>
      <c r="DP2529" s="154"/>
      <c r="DQ2529" s="154"/>
      <c r="DR2529" s="154"/>
      <c r="DS2529" s="154"/>
      <c r="DT2529" s="154"/>
      <c r="DU2529" s="154"/>
      <c r="DV2529" s="154"/>
      <c r="DW2529" s="154"/>
      <c r="DX2529" s="154"/>
      <c r="DY2529" s="154"/>
      <c r="DZ2529" s="154"/>
      <c r="EA2529" s="154"/>
      <c r="EB2529" s="154"/>
      <c r="EC2529" s="154"/>
      <c r="ED2529" s="154"/>
      <c r="EE2529" s="154"/>
      <c r="EF2529" s="154"/>
      <c r="EG2529" s="154"/>
      <c r="EH2529" s="154"/>
      <c r="EI2529" s="154"/>
      <c r="EJ2529" s="154"/>
      <c r="EK2529" s="154"/>
      <c r="EL2529" s="154"/>
      <c r="EM2529" s="154"/>
      <c r="EN2529" s="154"/>
      <c r="EO2529" s="154"/>
      <c r="EP2529" s="154"/>
      <c r="EQ2529" s="154"/>
      <c r="ER2529" s="154"/>
      <c r="ES2529" s="154"/>
      <c r="ET2529" s="154"/>
      <c r="EU2529" s="154"/>
      <c r="EV2529" s="154"/>
    </row>
    <row r="2530" spans="32:152" ht="12.75">
      <c r="AF2530" s="154"/>
      <c r="AG2530" s="154"/>
      <c r="AH2530" s="154"/>
      <c r="AI2530" s="154"/>
      <c r="AJ2530" s="154"/>
      <c r="AK2530" s="154"/>
      <c r="AL2530" s="154"/>
      <c r="AM2530" s="154"/>
      <c r="AN2530" s="154"/>
      <c r="AO2530" s="154"/>
      <c r="AP2530" s="154"/>
      <c r="AQ2530" s="154"/>
      <c r="AR2530" s="154"/>
      <c r="AS2530" s="154"/>
      <c r="AT2530" s="154"/>
      <c r="AU2530" s="154"/>
      <c r="AV2530" s="154"/>
      <c r="AW2530" s="154"/>
      <c r="AX2530" s="154"/>
      <c r="AY2530" s="154"/>
      <c r="AZ2530" s="154"/>
      <c r="BA2530" s="154"/>
      <c r="BB2530" s="154"/>
      <c r="BC2530" s="154"/>
      <c r="BD2530" s="154"/>
      <c r="BE2530" s="154"/>
      <c r="BF2530" s="154"/>
      <c r="BG2530" s="154"/>
      <c r="BH2530" s="154"/>
      <c r="BI2530" s="154"/>
      <c r="BJ2530" s="154"/>
      <c r="BK2530" s="154"/>
      <c r="BL2530" s="154"/>
      <c r="BM2530" s="154"/>
      <c r="BN2530" s="154"/>
      <c r="BO2530" s="154"/>
      <c r="BP2530" s="154"/>
      <c r="BQ2530" s="154"/>
      <c r="BR2530" s="154"/>
      <c r="BS2530" s="154"/>
      <c r="BT2530" s="154"/>
      <c r="BU2530" s="154"/>
      <c r="BV2530" s="154"/>
      <c r="BW2530" s="154"/>
      <c r="BX2530" s="154"/>
      <c r="BY2530" s="154"/>
      <c r="BZ2530" s="154"/>
      <c r="CA2530" s="154"/>
      <c r="CB2530" s="154"/>
      <c r="CC2530" s="154"/>
      <c r="CD2530" s="154"/>
      <c r="CE2530" s="154"/>
      <c r="CF2530" s="154"/>
      <c r="CG2530" s="154"/>
      <c r="CH2530" s="154"/>
      <c r="CI2530" s="154"/>
      <c r="CJ2530" s="154"/>
      <c r="CK2530" s="154"/>
      <c r="CL2530" s="154"/>
      <c r="CM2530" s="154"/>
      <c r="CN2530" s="154"/>
      <c r="CO2530" s="154"/>
      <c r="CP2530" s="154"/>
      <c r="CQ2530" s="154"/>
      <c r="CR2530" s="154"/>
      <c r="CS2530" s="154"/>
      <c r="CT2530" s="154"/>
      <c r="CU2530" s="154"/>
      <c r="CV2530" s="154"/>
      <c r="CW2530" s="154"/>
      <c r="CX2530" s="154"/>
      <c r="CY2530" s="154"/>
      <c r="CZ2530" s="154"/>
      <c r="DA2530" s="154"/>
      <c r="DB2530" s="154"/>
      <c r="DC2530" s="154"/>
      <c r="DD2530" s="154"/>
      <c r="DE2530" s="154"/>
      <c r="DF2530" s="154"/>
      <c r="DG2530" s="154"/>
      <c r="DH2530" s="154"/>
      <c r="DI2530" s="154"/>
      <c r="DJ2530" s="154"/>
      <c r="DK2530" s="154"/>
      <c r="DL2530" s="154"/>
      <c r="DM2530" s="154"/>
      <c r="DN2530" s="154"/>
      <c r="DO2530" s="154"/>
      <c r="DP2530" s="154"/>
      <c r="DQ2530" s="154"/>
      <c r="DR2530" s="154"/>
      <c r="DS2530" s="154"/>
      <c r="DT2530" s="154"/>
      <c r="DU2530" s="154"/>
      <c r="DV2530" s="154"/>
      <c r="DW2530" s="154"/>
      <c r="DX2530" s="154"/>
      <c r="DY2530" s="154"/>
      <c r="DZ2530" s="154"/>
      <c r="EA2530" s="154"/>
      <c r="EB2530" s="154"/>
      <c r="EC2530" s="154"/>
      <c r="ED2530" s="154"/>
      <c r="EE2530" s="154"/>
      <c r="EF2530" s="154"/>
      <c r="EG2530" s="154"/>
      <c r="EH2530" s="154"/>
      <c r="EI2530" s="154"/>
      <c r="EJ2530" s="154"/>
      <c r="EK2530" s="154"/>
      <c r="EL2530" s="154"/>
      <c r="EM2530" s="154"/>
      <c r="EN2530" s="154"/>
      <c r="EO2530" s="154"/>
      <c r="EP2530" s="154"/>
      <c r="EQ2530" s="154"/>
      <c r="ER2530" s="154"/>
      <c r="ES2530" s="154"/>
      <c r="ET2530" s="154"/>
      <c r="EU2530" s="154"/>
      <c r="EV2530" s="154"/>
    </row>
    <row r="2531" spans="32:152" ht="12.75">
      <c r="AF2531" s="154"/>
      <c r="AG2531" s="154"/>
      <c r="AH2531" s="154"/>
      <c r="AI2531" s="154"/>
      <c r="AJ2531" s="154"/>
      <c r="AK2531" s="154"/>
      <c r="AL2531" s="154"/>
      <c r="AM2531" s="154"/>
      <c r="AN2531" s="154"/>
      <c r="AO2531" s="154"/>
      <c r="AP2531" s="154"/>
      <c r="AQ2531" s="154"/>
      <c r="AR2531" s="154"/>
      <c r="AS2531" s="154"/>
      <c r="AT2531" s="154"/>
      <c r="AU2531" s="154"/>
      <c r="AV2531" s="154"/>
      <c r="AW2531" s="154"/>
      <c r="AX2531" s="154"/>
      <c r="AY2531" s="154"/>
      <c r="AZ2531" s="154"/>
      <c r="BA2531" s="154"/>
      <c r="BB2531" s="154"/>
      <c r="BC2531" s="154"/>
      <c r="BD2531" s="154"/>
      <c r="BE2531" s="154"/>
      <c r="BF2531" s="154"/>
      <c r="BG2531" s="154"/>
      <c r="BH2531" s="154"/>
      <c r="BI2531" s="154"/>
      <c r="BJ2531" s="154"/>
      <c r="BK2531" s="154"/>
      <c r="BL2531" s="154"/>
      <c r="BM2531" s="154"/>
      <c r="BN2531" s="154"/>
      <c r="BO2531" s="154"/>
      <c r="BP2531" s="154"/>
      <c r="BQ2531" s="154"/>
      <c r="BR2531" s="154"/>
      <c r="BS2531" s="154"/>
      <c r="BT2531" s="154"/>
      <c r="BU2531" s="154"/>
      <c r="BV2531" s="154"/>
      <c r="BW2531" s="154"/>
      <c r="BX2531" s="154"/>
      <c r="BY2531" s="154"/>
      <c r="BZ2531" s="154"/>
      <c r="CA2531" s="154"/>
      <c r="CB2531" s="154"/>
      <c r="CC2531" s="154"/>
      <c r="CD2531" s="154"/>
      <c r="CE2531" s="154"/>
      <c r="CF2531" s="154"/>
      <c r="CG2531" s="154"/>
      <c r="CH2531" s="154"/>
      <c r="CI2531" s="154"/>
      <c r="CJ2531" s="154"/>
      <c r="CK2531" s="154"/>
      <c r="CL2531" s="154"/>
      <c r="CM2531" s="154"/>
      <c r="CN2531" s="154"/>
      <c r="CO2531" s="154"/>
      <c r="CP2531" s="154"/>
      <c r="CQ2531" s="154"/>
      <c r="CR2531" s="154"/>
      <c r="CS2531" s="154"/>
      <c r="CT2531" s="154"/>
      <c r="CU2531" s="154"/>
      <c r="CV2531" s="154"/>
      <c r="CW2531" s="154"/>
      <c r="CX2531" s="154"/>
      <c r="CY2531" s="154"/>
      <c r="CZ2531" s="154"/>
      <c r="DA2531" s="154"/>
      <c r="DB2531" s="154"/>
      <c r="DC2531" s="154"/>
      <c r="DD2531" s="154"/>
      <c r="DE2531" s="154"/>
      <c r="DF2531" s="154"/>
      <c r="DG2531" s="154"/>
      <c r="DH2531" s="154"/>
      <c r="DI2531" s="154"/>
      <c r="DJ2531" s="154"/>
      <c r="DK2531" s="154"/>
      <c r="DL2531" s="154"/>
      <c r="DM2531" s="154"/>
      <c r="DN2531" s="154"/>
      <c r="DO2531" s="154"/>
      <c r="DP2531" s="154"/>
      <c r="DQ2531" s="154"/>
      <c r="DR2531" s="154"/>
      <c r="DS2531" s="154"/>
      <c r="DT2531" s="154"/>
      <c r="DU2531" s="154"/>
      <c r="DV2531" s="154"/>
      <c r="DW2531" s="154"/>
      <c r="DX2531" s="154"/>
      <c r="DY2531" s="154"/>
      <c r="DZ2531" s="154"/>
      <c r="EA2531" s="154"/>
      <c r="EB2531" s="154"/>
      <c r="EC2531" s="154"/>
      <c r="ED2531" s="154"/>
      <c r="EE2531" s="154"/>
      <c r="EF2531" s="154"/>
      <c r="EG2531" s="154"/>
      <c r="EH2531" s="154"/>
      <c r="EI2531" s="154"/>
      <c r="EJ2531" s="154"/>
      <c r="EK2531" s="154"/>
      <c r="EL2531" s="154"/>
      <c r="EM2531" s="154"/>
      <c r="EN2531" s="154"/>
      <c r="EO2531" s="154"/>
      <c r="EP2531" s="154"/>
      <c r="EQ2531" s="154"/>
      <c r="ER2531" s="154"/>
      <c r="ES2531" s="154"/>
      <c r="ET2531" s="154"/>
      <c r="EU2531" s="154"/>
      <c r="EV2531" s="154"/>
    </row>
    <row r="2532" spans="32:152" ht="12.75">
      <c r="AF2532" s="154"/>
      <c r="AG2532" s="154"/>
      <c r="AH2532" s="154"/>
      <c r="AI2532" s="154"/>
      <c r="AJ2532" s="154"/>
      <c r="AK2532" s="154"/>
      <c r="AL2532" s="154"/>
      <c r="AM2532" s="154"/>
      <c r="AN2532" s="154"/>
      <c r="AO2532" s="154"/>
      <c r="AP2532" s="154"/>
      <c r="AQ2532" s="154"/>
      <c r="AR2532" s="154"/>
      <c r="AS2532" s="154"/>
      <c r="AT2532" s="154"/>
      <c r="AU2532" s="154"/>
      <c r="AV2532" s="154"/>
      <c r="AW2532" s="154"/>
      <c r="AX2532" s="154"/>
      <c r="AY2532" s="154"/>
      <c r="AZ2532" s="154"/>
      <c r="BA2532" s="154"/>
      <c r="BB2532" s="154"/>
      <c r="BC2532" s="154"/>
      <c r="BD2532" s="154"/>
      <c r="BE2532" s="154"/>
      <c r="BF2532" s="154"/>
      <c r="BG2532" s="154"/>
      <c r="BH2532" s="154"/>
      <c r="BI2532" s="154"/>
      <c r="BJ2532" s="154"/>
      <c r="BK2532" s="154"/>
      <c r="BL2532" s="154"/>
      <c r="BM2532" s="154"/>
      <c r="BN2532" s="154"/>
      <c r="BO2532" s="154"/>
      <c r="BP2532" s="154"/>
      <c r="BQ2532" s="154"/>
      <c r="BR2532" s="154"/>
      <c r="BS2532" s="154"/>
      <c r="BT2532" s="154"/>
      <c r="BU2532" s="154"/>
      <c r="BV2532" s="154"/>
      <c r="BW2532" s="154"/>
      <c r="BX2532" s="154"/>
      <c r="BY2532" s="154"/>
      <c r="BZ2532" s="154"/>
      <c r="CA2532" s="154"/>
      <c r="CB2532" s="154"/>
      <c r="CC2532" s="154"/>
      <c r="CD2532" s="154"/>
      <c r="CE2532" s="154"/>
      <c r="CF2532" s="154"/>
      <c r="CG2532" s="154"/>
      <c r="CH2532" s="154"/>
      <c r="CI2532" s="154"/>
      <c r="CJ2532" s="154"/>
      <c r="CK2532" s="154"/>
      <c r="CL2532" s="154"/>
      <c r="CM2532" s="154"/>
      <c r="CN2532" s="154"/>
      <c r="CO2532" s="154"/>
      <c r="CP2532" s="154"/>
      <c r="CQ2532" s="154"/>
      <c r="CR2532" s="154"/>
      <c r="CS2532" s="154"/>
      <c r="CT2532" s="154"/>
      <c r="CU2532" s="154"/>
      <c r="CV2532" s="154"/>
      <c r="CW2532" s="154"/>
      <c r="CX2532" s="154"/>
      <c r="CY2532" s="154"/>
      <c r="CZ2532" s="154"/>
      <c r="DA2532" s="154"/>
      <c r="DB2532" s="154"/>
      <c r="DC2532" s="154"/>
      <c r="DD2532" s="154"/>
      <c r="DE2532" s="154"/>
      <c r="DF2532" s="154"/>
      <c r="DG2532" s="154"/>
      <c r="DH2532" s="154"/>
      <c r="DI2532" s="154"/>
      <c r="DJ2532" s="154"/>
      <c r="DK2532" s="154"/>
      <c r="DL2532" s="154"/>
      <c r="DM2532" s="154"/>
      <c r="DN2532" s="154"/>
      <c r="DO2532" s="154"/>
      <c r="DP2532" s="154"/>
      <c r="DQ2532" s="154"/>
      <c r="DR2532" s="154"/>
      <c r="DS2532" s="154"/>
      <c r="DT2532" s="154"/>
      <c r="DU2532" s="154"/>
      <c r="DV2532" s="154"/>
      <c r="DW2532" s="154"/>
      <c r="DX2532" s="154"/>
      <c r="DY2532" s="154"/>
      <c r="DZ2532" s="154"/>
      <c r="EA2532" s="154"/>
      <c r="EB2532" s="154"/>
      <c r="EC2532" s="154"/>
      <c r="ED2532" s="154"/>
      <c r="EE2532" s="154"/>
      <c r="EF2532" s="154"/>
      <c r="EG2532" s="154"/>
      <c r="EH2532" s="154"/>
      <c r="EI2532" s="154"/>
      <c r="EJ2532" s="154"/>
      <c r="EK2532" s="154"/>
      <c r="EL2532" s="154"/>
      <c r="EM2532" s="154"/>
      <c r="EN2532" s="154"/>
      <c r="EO2532" s="154"/>
      <c r="EP2532" s="154"/>
      <c r="EQ2532" s="154"/>
      <c r="ER2532" s="154"/>
      <c r="ES2532" s="154"/>
      <c r="ET2532" s="154"/>
      <c r="EU2532" s="154"/>
      <c r="EV2532" s="154"/>
    </row>
    <row r="2533" spans="32:152" ht="12.75">
      <c r="AF2533" s="154"/>
      <c r="AG2533" s="154"/>
      <c r="AH2533" s="154"/>
      <c r="AI2533" s="154"/>
      <c r="AJ2533" s="154"/>
      <c r="AK2533" s="154"/>
      <c r="AL2533" s="154"/>
      <c r="AM2533" s="154"/>
      <c r="AN2533" s="154"/>
      <c r="AO2533" s="154"/>
      <c r="AP2533" s="154"/>
      <c r="AQ2533" s="154"/>
      <c r="AR2533" s="154"/>
      <c r="AS2533" s="154"/>
      <c r="AT2533" s="154"/>
      <c r="AU2533" s="154"/>
      <c r="AV2533" s="154"/>
      <c r="AW2533" s="154"/>
      <c r="AX2533" s="154"/>
      <c r="AY2533" s="154"/>
      <c r="AZ2533" s="154"/>
      <c r="BA2533" s="154"/>
      <c r="BB2533" s="154"/>
      <c r="BC2533" s="154"/>
      <c r="BD2533" s="154"/>
      <c r="BE2533" s="154"/>
      <c r="BF2533" s="154"/>
      <c r="BG2533" s="154"/>
      <c r="BH2533" s="154"/>
      <c r="BI2533" s="154"/>
      <c r="BJ2533" s="154"/>
      <c r="BK2533" s="154"/>
      <c r="BL2533" s="154"/>
      <c r="BM2533" s="154"/>
      <c r="BN2533" s="154"/>
      <c r="BO2533" s="154"/>
      <c r="BP2533" s="154"/>
      <c r="BQ2533" s="154"/>
      <c r="BR2533" s="154"/>
      <c r="BS2533" s="154"/>
      <c r="BT2533" s="154"/>
      <c r="BU2533" s="154"/>
      <c r="BV2533" s="154"/>
      <c r="BW2533" s="154"/>
      <c r="BX2533" s="154"/>
      <c r="BY2533" s="154"/>
      <c r="BZ2533" s="154"/>
      <c r="CA2533" s="154"/>
      <c r="CB2533" s="154"/>
      <c r="CC2533" s="154"/>
      <c r="CD2533" s="154"/>
      <c r="CE2533" s="154"/>
      <c r="CF2533" s="154"/>
      <c r="CG2533" s="154"/>
      <c r="CH2533" s="154"/>
      <c r="CI2533" s="154"/>
      <c r="CJ2533" s="154"/>
      <c r="CK2533" s="154"/>
      <c r="CL2533" s="154"/>
      <c r="CM2533" s="154"/>
      <c r="CN2533" s="154"/>
      <c r="CO2533" s="154"/>
      <c r="CP2533" s="154"/>
      <c r="CQ2533" s="154"/>
      <c r="CR2533" s="154"/>
      <c r="CS2533" s="154"/>
      <c r="CT2533" s="154"/>
      <c r="CU2533" s="154"/>
      <c r="CV2533" s="154"/>
      <c r="CW2533" s="154"/>
      <c r="CX2533" s="154"/>
      <c r="CY2533" s="154"/>
      <c r="CZ2533" s="154"/>
      <c r="DA2533" s="154"/>
      <c r="DB2533" s="154"/>
      <c r="DC2533" s="154"/>
      <c r="DD2533" s="154"/>
      <c r="DE2533" s="154"/>
      <c r="DF2533" s="154"/>
      <c r="DG2533" s="154"/>
      <c r="DH2533" s="154"/>
      <c r="DI2533" s="154"/>
      <c r="DJ2533" s="154"/>
      <c r="DK2533" s="154"/>
      <c r="DL2533" s="154"/>
      <c r="DM2533" s="154"/>
      <c r="DN2533" s="154"/>
      <c r="DO2533" s="154"/>
      <c r="DP2533" s="154"/>
      <c r="DQ2533" s="154"/>
      <c r="DR2533" s="154"/>
      <c r="DS2533" s="154"/>
      <c r="DT2533" s="154"/>
      <c r="DU2533" s="154"/>
      <c r="DV2533" s="154"/>
      <c r="DW2533" s="154"/>
      <c r="DX2533" s="154"/>
      <c r="DY2533" s="154"/>
      <c r="DZ2533" s="154"/>
      <c r="EA2533" s="154"/>
      <c r="EB2533" s="154"/>
      <c r="EC2533" s="154"/>
      <c r="ED2533" s="154"/>
      <c r="EE2533" s="154"/>
      <c r="EF2533" s="154"/>
      <c r="EG2533" s="154"/>
      <c r="EH2533" s="154"/>
      <c r="EI2533" s="154"/>
      <c r="EJ2533" s="154"/>
      <c r="EK2533" s="154"/>
      <c r="EL2533" s="154"/>
      <c r="EM2533" s="154"/>
      <c r="EN2533" s="154"/>
      <c r="EO2533" s="154"/>
      <c r="EP2533" s="154"/>
      <c r="EQ2533" s="154"/>
      <c r="ER2533" s="154"/>
      <c r="ES2533" s="154"/>
      <c r="ET2533" s="154"/>
      <c r="EU2533" s="154"/>
      <c r="EV2533" s="154"/>
    </row>
    <row r="2534" spans="32:152" ht="12.75">
      <c r="AF2534" s="154"/>
      <c r="AG2534" s="154"/>
      <c r="AH2534" s="154"/>
      <c r="AI2534" s="154"/>
      <c r="AJ2534" s="154"/>
      <c r="AK2534" s="154"/>
      <c r="AL2534" s="154"/>
      <c r="AM2534" s="154"/>
      <c r="AN2534" s="154"/>
      <c r="AO2534" s="154"/>
      <c r="AP2534" s="154"/>
      <c r="AQ2534" s="154"/>
      <c r="AR2534" s="154"/>
      <c r="AS2534" s="154"/>
      <c r="AT2534" s="154"/>
      <c r="AU2534" s="154"/>
      <c r="AV2534" s="154"/>
      <c r="AW2534" s="154"/>
      <c r="AX2534" s="154"/>
      <c r="AY2534" s="154"/>
      <c r="AZ2534" s="154"/>
      <c r="BA2534" s="154"/>
      <c r="BB2534" s="154"/>
      <c r="BC2534" s="154"/>
      <c r="BD2534" s="154"/>
      <c r="BE2534" s="154"/>
      <c r="BF2534" s="154"/>
      <c r="BG2534" s="154"/>
      <c r="BH2534" s="154"/>
      <c r="BI2534" s="154"/>
      <c r="BJ2534" s="154"/>
      <c r="BK2534" s="154"/>
      <c r="BL2534" s="154"/>
      <c r="BM2534" s="154"/>
      <c r="BN2534" s="154"/>
      <c r="BO2534" s="154"/>
      <c r="BP2534" s="154"/>
      <c r="BQ2534" s="154"/>
      <c r="BR2534" s="154"/>
      <c r="BS2534" s="154"/>
      <c r="BT2534" s="154"/>
      <c r="BU2534" s="154"/>
      <c r="BV2534" s="154"/>
      <c r="BW2534" s="154"/>
      <c r="BX2534" s="154"/>
      <c r="BY2534" s="154"/>
      <c r="BZ2534" s="154"/>
      <c r="CA2534" s="154"/>
      <c r="CB2534" s="154"/>
      <c r="CC2534" s="154"/>
      <c r="CD2534" s="154"/>
      <c r="CE2534" s="154"/>
      <c r="CF2534" s="154"/>
      <c r="CG2534" s="154"/>
      <c r="CH2534" s="154"/>
      <c r="CI2534" s="154"/>
      <c r="CJ2534" s="154"/>
      <c r="CK2534" s="154"/>
      <c r="CL2534" s="154"/>
      <c r="CM2534" s="154"/>
      <c r="CN2534" s="154"/>
      <c r="CO2534" s="154"/>
      <c r="CP2534" s="154"/>
      <c r="CQ2534" s="154"/>
      <c r="CR2534" s="154"/>
      <c r="CS2534" s="154"/>
      <c r="CT2534" s="154"/>
      <c r="CU2534" s="154"/>
      <c r="CV2534" s="154"/>
      <c r="CW2534" s="154"/>
      <c r="CX2534" s="154"/>
      <c r="CY2534" s="154"/>
      <c r="CZ2534" s="154"/>
      <c r="DA2534" s="154"/>
      <c r="DB2534" s="154"/>
      <c r="DC2534" s="154"/>
      <c r="DD2534" s="154"/>
      <c r="DE2534" s="154"/>
      <c r="DF2534" s="154"/>
      <c r="DG2534" s="154"/>
      <c r="DH2534" s="154"/>
      <c r="DI2534" s="154"/>
      <c r="DJ2534" s="154"/>
      <c r="DK2534" s="154"/>
      <c r="DL2534" s="154"/>
      <c r="DM2534" s="154"/>
      <c r="DN2534" s="154"/>
      <c r="DO2534" s="154"/>
      <c r="DP2534" s="154"/>
      <c r="DQ2534" s="154"/>
      <c r="DR2534" s="154"/>
      <c r="DS2534" s="154"/>
      <c r="DT2534" s="154"/>
      <c r="DU2534" s="154"/>
      <c r="DV2534" s="154"/>
      <c r="DW2534" s="154"/>
      <c r="DX2534" s="154"/>
      <c r="DY2534" s="154"/>
      <c r="DZ2534" s="154"/>
      <c r="EA2534" s="154"/>
      <c r="EB2534" s="154"/>
      <c r="EC2534" s="154"/>
      <c r="ED2534" s="154"/>
      <c r="EE2534" s="154"/>
      <c r="EF2534" s="154"/>
      <c r="EG2534" s="154"/>
      <c r="EH2534" s="154"/>
      <c r="EI2534" s="154"/>
      <c r="EJ2534" s="154"/>
      <c r="EK2534" s="154"/>
      <c r="EL2534" s="154"/>
      <c r="EM2534" s="154"/>
      <c r="EN2534" s="154"/>
      <c r="EO2534" s="154"/>
      <c r="EP2534" s="154"/>
      <c r="EQ2534" s="154"/>
      <c r="ER2534" s="154"/>
      <c r="ES2534" s="154"/>
      <c r="ET2534" s="154"/>
      <c r="EU2534" s="154"/>
      <c r="EV2534" s="154"/>
    </row>
    <row r="2535" spans="32:152" ht="12.75">
      <c r="AF2535" s="154"/>
      <c r="AG2535" s="154"/>
      <c r="AH2535" s="154"/>
      <c r="AI2535" s="154"/>
      <c r="AJ2535" s="154"/>
      <c r="AK2535" s="154"/>
      <c r="AL2535" s="154"/>
      <c r="AM2535" s="154"/>
      <c r="AN2535" s="154"/>
      <c r="AO2535" s="154"/>
      <c r="AP2535" s="154"/>
      <c r="AQ2535" s="154"/>
      <c r="AR2535" s="154"/>
      <c r="AS2535" s="154"/>
      <c r="AT2535" s="154"/>
      <c r="AU2535" s="154"/>
      <c r="AV2535" s="154"/>
      <c r="AW2535" s="154"/>
      <c r="AX2535" s="154"/>
      <c r="AY2535" s="154"/>
      <c r="AZ2535" s="154"/>
      <c r="BA2535" s="154"/>
      <c r="BB2535" s="154"/>
      <c r="BC2535" s="154"/>
      <c r="BD2535" s="154"/>
      <c r="BE2535" s="154"/>
      <c r="BF2535" s="154"/>
      <c r="BG2535" s="154"/>
      <c r="BH2535" s="154"/>
      <c r="BI2535" s="154"/>
      <c r="BJ2535" s="154"/>
      <c r="BK2535" s="154"/>
      <c r="BL2535" s="154"/>
      <c r="BM2535" s="154"/>
      <c r="BN2535" s="154"/>
      <c r="BO2535" s="154"/>
      <c r="BP2535" s="154"/>
      <c r="BQ2535" s="154"/>
      <c r="BR2535" s="154"/>
      <c r="BS2535" s="154"/>
      <c r="BT2535" s="154"/>
      <c r="BU2535" s="154"/>
      <c r="BV2535" s="154"/>
      <c r="BW2535" s="154"/>
      <c r="BX2535" s="154"/>
      <c r="BY2535" s="154"/>
      <c r="BZ2535" s="154"/>
      <c r="CA2535" s="154"/>
      <c r="CB2535" s="154"/>
      <c r="CC2535" s="154"/>
      <c r="CD2535" s="154"/>
      <c r="CE2535" s="154"/>
      <c r="CF2535" s="154"/>
      <c r="CG2535" s="154"/>
      <c r="CH2535" s="154"/>
      <c r="CI2535" s="154"/>
      <c r="CJ2535" s="154"/>
      <c r="CK2535" s="154"/>
      <c r="CL2535" s="154"/>
      <c r="CM2535" s="154"/>
      <c r="CN2535" s="154"/>
      <c r="CO2535" s="154"/>
      <c r="CP2535" s="154"/>
      <c r="CQ2535" s="154"/>
      <c r="CR2535" s="154"/>
      <c r="CS2535" s="154"/>
      <c r="CT2535" s="154"/>
      <c r="CU2535" s="154"/>
      <c r="CV2535" s="154"/>
      <c r="CW2535" s="154"/>
      <c r="CX2535" s="154"/>
      <c r="CY2535" s="154"/>
      <c r="CZ2535" s="154"/>
      <c r="DA2535" s="154"/>
      <c r="DB2535" s="154"/>
      <c r="DC2535" s="154"/>
      <c r="DD2535" s="154"/>
      <c r="DE2535" s="154"/>
      <c r="DF2535" s="154"/>
      <c r="DG2535" s="154"/>
      <c r="DH2535" s="154"/>
      <c r="DI2535" s="154"/>
      <c r="DJ2535" s="154"/>
      <c r="DK2535" s="154"/>
      <c r="DL2535" s="154"/>
      <c r="DM2535" s="154"/>
      <c r="DN2535" s="154"/>
      <c r="DO2535" s="154"/>
      <c r="DP2535" s="154"/>
      <c r="DQ2535" s="154"/>
      <c r="DR2535" s="154"/>
      <c r="DS2535" s="154"/>
      <c r="DT2535" s="154"/>
      <c r="DU2535" s="154"/>
      <c r="DV2535" s="154"/>
      <c r="DW2535" s="154"/>
      <c r="DX2535" s="154"/>
      <c r="DY2535" s="154"/>
      <c r="DZ2535" s="154"/>
      <c r="EA2535" s="154"/>
      <c r="EB2535" s="154"/>
      <c r="EC2535" s="154"/>
      <c r="ED2535" s="154"/>
      <c r="EE2535" s="154"/>
      <c r="EF2535" s="154"/>
      <c r="EG2535" s="154"/>
      <c r="EH2535" s="154"/>
      <c r="EI2535" s="154"/>
      <c r="EJ2535" s="154"/>
      <c r="EK2535" s="154"/>
      <c r="EL2535" s="154"/>
      <c r="EM2535" s="154"/>
      <c r="EN2535" s="154"/>
      <c r="EO2535" s="154"/>
      <c r="EP2535" s="154"/>
      <c r="EQ2535" s="154"/>
      <c r="ER2535" s="154"/>
      <c r="ES2535" s="154"/>
      <c r="ET2535" s="154"/>
      <c r="EU2535" s="154"/>
      <c r="EV2535" s="154"/>
    </row>
    <row r="2536" spans="32:152" ht="12.75">
      <c r="AF2536" s="154"/>
      <c r="AG2536" s="154"/>
      <c r="AH2536" s="154"/>
      <c r="AI2536" s="154"/>
      <c r="AJ2536" s="154"/>
      <c r="AK2536" s="154"/>
      <c r="AL2536" s="154"/>
      <c r="AM2536" s="154"/>
      <c r="AN2536" s="154"/>
      <c r="AO2536" s="154"/>
      <c r="AP2536" s="154"/>
      <c r="AQ2536" s="154"/>
      <c r="AR2536" s="154"/>
      <c r="AS2536" s="154"/>
      <c r="AT2536" s="154"/>
      <c r="AU2536" s="154"/>
      <c r="AV2536" s="154"/>
      <c r="AW2536" s="154"/>
      <c r="AX2536" s="154"/>
      <c r="AY2536" s="154"/>
      <c r="AZ2536" s="154"/>
      <c r="BA2536" s="154"/>
      <c r="BB2536" s="154"/>
      <c r="BC2536" s="154"/>
      <c r="BD2536" s="154"/>
      <c r="BE2536" s="154"/>
      <c r="BF2536" s="154"/>
      <c r="BG2536" s="154"/>
      <c r="BH2536" s="154"/>
      <c r="BI2536" s="154"/>
      <c r="BJ2536" s="154"/>
      <c r="BK2536" s="154"/>
      <c r="BL2536" s="154"/>
      <c r="BM2536" s="154"/>
      <c r="BN2536" s="154"/>
      <c r="BO2536" s="154"/>
      <c r="BP2536" s="154"/>
      <c r="BQ2536" s="154"/>
      <c r="BR2536" s="154"/>
      <c r="BS2536" s="154"/>
      <c r="BT2536" s="154"/>
      <c r="BU2536" s="154"/>
      <c r="BV2536" s="154"/>
      <c r="BW2536" s="154"/>
      <c r="BX2536" s="154"/>
      <c r="BY2536" s="154"/>
      <c r="BZ2536" s="154"/>
      <c r="CA2536" s="154"/>
      <c r="CB2536" s="154"/>
      <c r="CC2536" s="154"/>
      <c r="CD2536" s="154"/>
      <c r="CE2536" s="154"/>
      <c r="CF2536" s="154"/>
      <c r="CG2536" s="154"/>
      <c r="CH2536" s="154"/>
      <c r="CI2536" s="154"/>
      <c r="CJ2536" s="154"/>
      <c r="CK2536" s="154"/>
      <c r="CL2536" s="154"/>
      <c r="CM2536" s="154"/>
      <c r="CN2536" s="154"/>
      <c r="CO2536" s="154"/>
      <c r="CP2536" s="154"/>
      <c r="CQ2536" s="154"/>
      <c r="CR2536" s="154"/>
      <c r="CS2536" s="154"/>
      <c r="CT2536" s="154"/>
      <c r="CU2536" s="154"/>
      <c r="CV2536" s="154"/>
      <c r="CW2536" s="154"/>
      <c r="CX2536" s="154"/>
      <c r="CY2536" s="154"/>
      <c r="CZ2536" s="154"/>
      <c r="DA2536" s="154"/>
      <c r="DB2536" s="154"/>
      <c r="DC2536" s="154"/>
      <c r="DD2536" s="154"/>
      <c r="DE2536" s="154"/>
      <c r="DF2536" s="154"/>
      <c r="DG2536" s="154"/>
      <c r="DH2536" s="154"/>
      <c r="DI2536" s="154"/>
      <c r="DJ2536" s="154"/>
      <c r="DK2536" s="154"/>
      <c r="DL2536" s="154"/>
      <c r="DM2536" s="154"/>
      <c r="DN2536" s="154"/>
      <c r="DO2536" s="154"/>
      <c r="DP2536" s="154"/>
      <c r="DQ2536" s="154"/>
      <c r="DR2536" s="154"/>
      <c r="DS2536" s="154"/>
      <c r="DT2536" s="154"/>
      <c r="DU2536" s="154"/>
      <c r="DV2536" s="154"/>
      <c r="DW2536" s="154"/>
      <c r="DX2536" s="154"/>
      <c r="DY2536" s="154"/>
      <c r="DZ2536" s="154"/>
      <c r="EA2536" s="154"/>
      <c r="EB2536" s="154"/>
      <c r="EC2536" s="154"/>
      <c r="ED2536" s="154"/>
      <c r="EE2536" s="154"/>
      <c r="EF2536" s="154"/>
      <c r="EG2536" s="154"/>
      <c r="EH2536" s="154"/>
      <c r="EI2536" s="154"/>
      <c r="EJ2536" s="154"/>
      <c r="EK2536" s="154"/>
      <c r="EL2536" s="154"/>
      <c r="EM2536" s="154"/>
      <c r="EN2536" s="154"/>
      <c r="EO2536" s="154"/>
      <c r="EP2536" s="154"/>
      <c r="EQ2536" s="154"/>
      <c r="ER2536" s="154"/>
      <c r="ES2536" s="154"/>
      <c r="ET2536" s="154"/>
      <c r="EU2536" s="154"/>
      <c r="EV2536" s="154"/>
    </row>
    <row r="2537" spans="32:152" ht="12.75">
      <c r="AF2537" s="154"/>
      <c r="AG2537" s="154"/>
      <c r="AH2537" s="154"/>
      <c r="AI2537" s="154"/>
      <c r="AJ2537" s="154"/>
      <c r="AK2537" s="154"/>
      <c r="AL2537" s="154"/>
      <c r="AM2537" s="154"/>
      <c r="AN2537" s="154"/>
      <c r="AO2537" s="154"/>
      <c r="AP2537" s="154"/>
      <c r="AQ2537" s="154"/>
      <c r="AR2537" s="154"/>
      <c r="AS2537" s="154"/>
      <c r="AT2537" s="154"/>
      <c r="AU2537" s="154"/>
      <c r="AV2537" s="154"/>
      <c r="AW2537" s="154"/>
      <c r="AX2537" s="154"/>
      <c r="AY2537" s="154"/>
      <c r="AZ2537" s="154"/>
      <c r="BA2537" s="154"/>
      <c r="BB2537" s="154"/>
      <c r="BC2537" s="154"/>
      <c r="BD2537" s="154"/>
      <c r="BE2537" s="154"/>
      <c r="BF2537" s="154"/>
      <c r="BG2537" s="154"/>
      <c r="BH2537" s="154"/>
      <c r="BI2537" s="154"/>
      <c r="BJ2537" s="154"/>
      <c r="BK2537" s="154"/>
      <c r="BL2537" s="154"/>
      <c r="BM2537" s="154"/>
      <c r="BN2537" s="154"/>
      <c r="BO2537" s="154"/>
      <c r="BP2537" s="154"/>
      <c r="BQ2537" s="154"/>
      <c r="BR2537" s="154"/>
      <c r="BS2537" s="154"/>
      <c r="BT2537" s="154"/>
      <c r="BU2537" s="154"/>
      <c r="BV2537" s="154"/>
      <c r="BW2537" s="154"/>
      <c r="BX2537" s="154"/>
      <c r="BY2537" s="154"/>
      <c r="BZ2537" s="154"/>
      <c r="CA2537" s="154"/>
      <c r="CB2537" s="154"/>
      <c r="CC2537" s="154"/>
      <c r="CD2537" s="154"/>
      <c r="CE2537" s="154"/>
      <c r="CF2537" s="154"/>
      <c r="CG2537" s="154"/>
      <c r="CH2537" s="154"/>
      <c r="CI2537" s="154"/>
      <c r="CJ2537" s="154"/>
      <c r="CK2537" s="154"/>
      <c r="CL2537" s="154"/>
      <c r="CM2537" s="154"/>
      <c r="CN2537" s="154"/>
      <c r="CO2537" s="154"/>
      <c r="CP2537" s="154"/>
      <c r="CQ2537" s="154"/>
      <c r="CR2537" s="154"/>
      <c r="CS2537" s="154"/>
      <c r="CT2537" s="154"/>
      <c r="CU2537" s="154"/>
      <c r="CV2537" s="154"/>
      <c r="CW2537" s="154"/>
      <c r="CX2537" s="154"/>
      <c r="CY2537" s="154"/>
      <c r="CZ2537" s="154"/>
      <c r="DA2537" s="154"/>
      <c r="DB2537" s="154"/>
      <c r="DC2537" s="154"/>
      <c r="DD2537" s="154"/>
      <c r="DE2537" s="154"/>
      <c r="DF2537" s="154"/>
      <c r="DG2537" s="154"/>
      <c r="DH2537" s="154"/>
      <c r="DI2537" s="154"/>
      <c r="DJ2537" s="154"/>
      <c r="DK2537" s="154"/>
      <c r="DL2537" s="154"/>
      <c r="DM2537" s="154"/>
      <c r="DN2537" s="154"/>
      <c r="DO2537" s="154"/>
      <c r="DP2537" s="154"/>
      <c r="DQ2537" s="154"/>
      <c r="DR2537" s="154"/>
      <c r="DS2537" s="154"/>
      <c r="DT2537" s="154"/>
      <c r="DU2537" s="154"/>
      <c r="DV2537" s="154"/>
      <c r="DW2537" s="154"/>
      <c r="DX2537" s="154"/>
      <c r="DY2537" s="154"/>
      <c r="DZ2537" s="154"/>
      <c r="EA2537" s="154"/>
      <c r="EB2537" s="154"/>
      <c r="EC2537" s="154"/>
      <c r="ED2537" s="154"/>
      <c r="EE2537" s="154"/>
      <c r="EF2537" s="154"/>
      <c r="EG2537" s="154"/>
      <c r="EH2537" s="154"/>
      <c r="EI2537" s="154"/>
      <c r="EJ2537" s="154"/>
      <c r="EK2537" s="154"/>
      <c r="EL2537" s="154"/>
      <c r="EM2537" s="154"/>
      <c r="EN2537" s="154"/>
      <c r="EO2537" s="154"/>
      <c r="EP2537" s="154"/>
      <c r="EQ2537" s="154"/>
      <c r="ER2537" s="154"/>
      <c r="ES2537" s="154"/>
      <c r="ET2537" s="154"/>
      <c r="EU2537" s="154"/>
      <c r="EV2537" s="154"/>
    </row>
    <row r="2538" spans="32:152" ht="12.75">
      <c r="AF2538" s="154"/>
      <c r="AG2538" s="154"/>
      <c r="AH2538" s="154"/>
      <c r="AI2538" s="154"/>
      <c r="AJ2538" s="154"/>
      <c r="AK2538" s="154"/>
      <c r="AL2538" s="154"/>
      <c r="AM2538" s="154"/>
      <c r="AN2538" s="154"/>
      <c r="AO2538" s="154"/>
      <c r="AP2538" s="154"/>
      <c r="AQ2538" s="154"/>
      <c r="AR2538" s="154"/>
      <c r="AS2538" s="154"/>
      <c r="AT2538" s="154"/>
      <c r="AU2538" s="154"/>
      <c r="AV2538" s="154"/>
      <c r="AW2538" s="154"/>
      <c r="AX2538" s="154"/>
      <c r="AY2538" s="154"/>
      <c r="AZ2538" s="154"/>
      <c r="BA2538" s="154"/>
      <c r="BB2538" s="154"/>
      <c r="BC2538" s="154"/>
      <c r="BD2538" s="154"/>
      <c r="BE2538" s="154"/>
      <c r="BF2538" s="154"/>
      <c r="BG2538" s="154"/>
      <c r="BH2538" s="154"/>
      <c r="BI2538" s="154"/>
      <c r="BJ2538" s="154"/>
      <c r="BK2538" s="154"/>
      <c r="BL2538" s="154"/>
      <c r="BM2538" s="154"/>
      <c r="BN2538" s="154"/>
      <c r="BO2538" s="154"/>
      <c r="BP2538" s="154"/>
      <c r="BQ2538" s="154"/>
      <c r="BR2538" s="154"/>
      <c r="BS2538" s="154"/>
      <c r="BT2538" s="154"/>
      <c r="BU2538" s="154"/>
      <c r="BV2538" s="154"/>
      <c r="BW2538" s="154"/>
      <c r="BX2538" s="154"/>
      <c r="BY2538" s="154"/>
      <c r="BZ2538" s="154"/>
      <c r="CA2538" s="154"/>
      <c r="CB2538" s="154"/>
      <c r="CC2538" s="154"/>
      <c r="CD2538" s="154"/>
      <c r="CE2538" s="154"/>
      <c r="CF2538" s="154"/>
      <c r="CG2538" s="154"/>
      <c r="CH2538" s="154"/>
      <c r="CI2538" s="154"/>
      <c r="CJ2538" s="154"/>
      <c r="CK2538" s="154"/>
      <c r="CL2538" s="154"/>
      <c r="CM2538" s="154"/>
      <c r="CN2538" s="154"/>
      <c r="CO2538" s="154"/>
      <c r="CP2538" s="154"/>
      <c r="CQ2538" s="154"/>
      <c r="CR2538" s="154"/>
      <c r="CS2538" s="154"/>
      <c r="CT2538" s="154"/>
      <c r="CU2538" s="154"/>
      <c r="CV2538" s="154"/>
      <c r="CW2538" s="154"/>
      <c r="CX2538" s="154"/>
      <c r="CY2538" s="154"/>
      <c r="CZ2538" s="154"/>
      <c r="DA2538" s="154"/>
      <c r="DB2538" s="154"/>
      <c r="DC2538" s="154"/>
      <c r="DD2538" s="154"/>
      <c r="DE2538" s="154"/>
      <c r="DF2538" s="154"/>
      <c r="DG2538" s="154"/>
      <c r="DH2538" s="154"/>
      <c r="DI2538" s="154"/>
      <c r="DJ2538" s="154"/>
      <c r="DK2538" s="154"/>
      <c r="DL2538" s="154"/>
      <c r="DM2538" s="154"/>
      <c r="DN2538" s="154"/>
      <c r="DO2538" s="154"/>
      <c r="DP2538" s="154"/>
      <c r="DQ2538" s="154"/>
      <c r="DR2538" s="154"/>
      <c r="DS2538" s="154"/>
      <c r="DT2538" s="154"/>
      <c r="DU2538" s="154"/>
      <c r="DV2538" s="154"/>
      <c r="DW2538" s="154"/>
      <c r="DX2538" s="154"/>
      <c r="DY2538" s="154"/>
      <c r="DZ2538" s="154"/>
      <c r="EA2538" s="154"/>
      <c r="EB2538" s="154"/>
      <c r="EC2538" s="154"/>
      <c r="ED2538" s="154"/>
      <c r="EE2538" s="154"/>
      <c r="EF2538" s="154"/>
      <c r="EG2538" s="154"/>
      <c r="EH2538" s="154"/>
      <c r="EI2538" s="154"/>
      <c r="EJ2538" s="154"/>
      <c r="EK2538" s="154"/>
      <c r="EL2538" s="154"/>
      <c r="EM2538" s="154"/>
      <c r="EN2538" s="154"/>
      <c r="EO2538" s="154"/>
      <c r="EP2538" s="154"/>
      <c r="EQ2538" s="154"/>
      <c r="ER2538" s="154"/>
      <c r="ES2538" s="154"/>
      <c r="ET2538" s="154"/>
      <c r="EU2538" s="154"/>
      <c r="EV2538" s="154"/>
    </row>
    <row r="2539" spans="32:152" ht="12.75">
      <c r="AF2539" s="154"/>
      <c r="AG2539" s="154"/>
      <c r="AH2539" s="154"/>
      <c r="AI2539" s="154"/>
      <c r="AJ2539" s="154"/>
      <c r="AK2539" s="154"/>
      <c r="AL2539" s="154"/>
      <c r="AM2539" s="154"/>
      <c r="AN2539" s="154"/>
      <c r="AO2539" s="154"/>
      <c r="AP2539" s="154"/>
      <c r="AQ2539" s="154"/>
      <c r="AR2539" s="154"/>
      <c r="AS2539" s="154"/>
      <c r="AT2539" s="154"/>
      <c r="AU2539" s="154"/>
      <c r="AV2539" s="154"/>
      <c r="AW2539" s="154"/>
      <c r="AX2539" s="154"/>
      <c r="AY2539" s="154"/>
      <c r="AZ2539" s="154"/>
      <c r="BA2539" s="154"/>
      <c r="BB2539" s="154"/>
      <c r="BC2539" s="154"/>
      <c r="BD2539" s="154"/>
      <c r="BE2539" s="154"/>
      <c r="BF2539" s="154"/>
      <c r="BG2539" s="154"/>
      <c r="BH2539" s="154"/>
      <c r="BI2539" s="154"/>
      <c r="BJ2539" s="154"/>
      <c r="BK2539" s="154"/>
      <c r="BL2539" s="154"/>
      <c r="BM2539" s="154"/>
      <c r="BN2539" s="154"/>
      <c r="BO2539" s="154"/>
      <c r="BP2539" s="154"/>
      <c r="BQ2539" s="154"/>
      <c r="BR2539" s="154"/>
      <c r="BS2539" s="154"/>
      <c r="BT2539" s="154"/>
      <c r="BU2539" s="154"/>
      <c r="BV2539" s="154"/>
      <c r="BW2539" s="154"/>
      <c r="BX2539" s="154"/>
      <c r="BY2539" s="154"/>
      <c r="BZ2539" s="154"/>
      <c r="CA2539" s="154"/>
      <c r="CB2539" s="154"/>
      <c r="CC2539" s="154"/>
      <c r="CD2539" s="154"/>
      <c r="CE2539" s="154"/>
      <c r="CF2539" s="154"/>
      <c r="CG2539" s="154"/>
      <c r="CH2539" s="154"/>
      <c r="CI2539" s="154"/>
      <c r="CJ2539" s="154"/>
      <c r="CK2539" s="154"/>
      <c r="CL2539" s="154"/>
      <c r="CM2539" s="154"/>
      <c r="CN2539" s="154"/>
      <c r="CO2539" s="154"/>
      <c r="CP2539" s="154"/>
      <c r="CQ2539" s="154"/>
      <c r="CR2539" s="154"/>
      <c r="CS2539" s="154"/>
      <c r="CT2539" s="154"/>
      <c r="CU2539" s="154"/>
      <c r="CV2539" s="154"/>
      <c r="CW2539" s="154"/>
      <c r="CX2539" s="154"/>
      <c r="CY2539" s="154"/>
      <c r="CZ2539" s="154"/>
      <c r="DA2539" s="154"/>
      <c r="DB2539" s="154"/>
      <c r="DC2539" s="154"/>
      <c r="DD2539" s="154"/>
      <c r="DE2539" s="154"/>
      <c r="DF2539" s="154"/>
      <c r="DG2539" s="154"/>
      <c r="DH2539" s="154"/>
      <c r="DI2539" s="154"/>
      <c r="DJ2539" s="154"/>
      <c r="DK2539" s="154"/>
      <c r="DL2539" s="154"/>
      <c r="DM2539" s="154"/>
      <c r="DN2539" s="154"/>
      <c r="DO2539" s="154"/>
      <c r="DP2539" s="154"/>
      <c r="DQ2539" s="154"/>
      <c r="DR2539" s="154"/>
      <c r="DS2539" s="154"/>
      <c r="DT2539" s="154"/>
      <c r="DU2539" s="154"/>
      <c r="DV2539" s="154"/>
      <c r="DW2539" s="154"/>
      <c r="DX2539" s="154"/>
      <c r="DY2539" s="154"/>
      <c r="DZ2539" s="154"/>
      <c r="EA2539" s="154"/>
      <c r="EB2539" s="154"/>
      <c r="EC2539" s="154"/>
      <c r="ED2539" s="154"/>
      <c r="EE2539" s="154"/>
      <c r="EF2539" s="154"/>
      <c r="EG2539" s="154"/>
      <c r="EH2539" s="154"/>
      <c r="EI2539" s="154"/>
      <c r="EJ2539" s="154"/>
      <c r="EK2539" s="154"/>
      <c r="EL2539" s="154"/>
      <c r="EM2539" s="154"/>
      <c r="EN2539" s="154"/>
      <c r="EO2539" s="154"/>
      <c r="EP2539" s="154"/>
      <c r="EQ2539" s="154"/>
      <c r="ER2539" s="154"/>
      <c r="ES2539" s="154"/>
      <c r="ET2539" s="154"/>
      <c r="EU2539" s="154"/>
      <c r="EV2539" s="154"/>
    </row>
    <row r="2540" spans="32:152" ht="12.75">
      <c r="AF2540" s="154"/>
      <c r="AG2540" s="154"/>
      <c r="AH2540" s="154"/>
      <c r="AI2540" s="154"/>
      <c r="AJ2540" s="154"/>
      <c r="AK2540" s="154"/>
      <c r="AL2540" s="154"/>
      <c r="AM2540" s="154"/>
      <c r="AN2540" s="154"/>
      <c r="AO2540" s="154"/>
      <c r="AP2540" s="154"/>
      <c r="AQ2540" s="154"/>
      <c r="AR2540" s="154"/>
      <c r="AS2540" s="154"/>
      <c r="AT2540" s="154"/>
      <c r="AU2540" s="154"/>
      <c r="AV2540" s="154"/>
      <c r="AW2540" s="154"/>
      <c r="AX2540" s="154"/>
      <c r="AY2540" s="154"/>
      <c r="AZ2540" s="154"/>
      <c r="BA2540" s="154"/>
      <c r="BB2540" s="154"/>
      <c r="BC2540" s="154"/>
      <c r="BD2540" s="154"/>
      <c r="BE2540" s="154"/>
      <c r="BF2540" s="154"/>
      <c r="BG2540" s="154"/>
      <c r="BH2540" s="154"/>
      <c r="BI2540" s="154"/>
      <c r="BJ2540" s="154"/>
      <c r="BK2540" s="154"/>
      <c r="BL2540" s="154"/>
      <c r="BM2540" s="154"/>
      <c r="BN2540" s="154"/>
      <c r="BO2540" s="154"/>
      <c r="BP2540" s="154"/>
      <c r="BQ2540" s="154"/>
      <c r="BR2540" s="154"/>
      <c r="BS2540" s="154"/>
      <c r="BT2540" s="154"/>
      <c r="BU2540" s="154"/>
      <c r="BV2540" s="154"/>
      <c r="BW2540" s="154"/>
      <c r="BX2540" s="154"/>
      <c r="BY2540" s="154"/>
      <c r="BZ2540" s="154"/>
      <c r="CA2540" s="154"/>
      <c r="CB2540" s="154"/>
      <c r="CC2540" s="154"/>
      <c r="CD2540" s="154"/>
      <c r="CE2540" s="154"/>
      <c r="CF2540" s="154"/>
      <c r="CG2540" s="154"/>
      <c r="CH2540" s="154"/>
      <c r="CI2540" s="154"/>
      <c r="CJ2540" s="154"/>
      <c r="CK2540" s="154"/>
      <c r="CL2540" s="154"/>
      <c r="CM2540" s="154"/>
      <c r="CN2540" s="154"/>
      <c r="CO2540" s="154"/>
      <c r="CP2540" s="154"/>
      <c r="CQ2540" s="154"/>
      <c r="CR2540" s="154"/>
      <c r="CS2540" s="154"/>
      <c r="CT2540" s="154"/>
      <c r="CU2540" s="154"/>
      <c r="CV2540" s="154"/>
      <c r="CW2540" s="154"/>
      <c r="CX2540" s="154"/>
      <c r="CY2540" s="154"/>
      <c r="CZ2540" s="154"/>
      <c r="DA2540" s="154"/>
      <c r="DB2540" s="154"/>
      <c r="DC2540" s="154"/>
      <c r="DD2540" s="154"/>
      <c r="DE2540" s="154"/>
      <c r="DF2540" s="154"/>
      <c r="DG2540" s="154"/>
      <c r="DH2540" s="154"/>
      <c r="DI2540" s="154"/>
      <c r="DJ2540" s="154"/>
      <c r="DK2540" s="154"/>
      <c r="DL2540" s="154"/>
      <c r="DM2540" s="154"/>
      <c r="DN2540" s="154"/>
      <c r="DO2540" s="154"/>
      <c r="DP2540" s="154"/>
      <c r="DQ2540" s="154"/>
      <c r="DR2540" s="154"/>
      <c r="DS2540" s="154"/>
      <c r="DT2540" s="154"/>
      <c r="DU2540" s="154"/>
      <c r="DV2540" s="154"/>
      <c r="DW2540" s="154"/>
      <c r="DX2540" s="154"/>
      <c r="DY2540" s="154"/>
      <c r="DZ2540" s="154"/>
      <c r="EA2540" s="154"/>
      <c r="EB2540" s="154"/>
      <c r="EC2540" s="154"/>
      <c r="ED2540" s="154"/>
      <c r="EE2540" s="154"/>
      <c r="EF2540" s="154"/>
      <c r="EG2540" s="154"/>
      <c r="EH2540" s="154"/>
      <c r="EI2540" s="154"/>
      <c r="EJ2540" s="154"/>
      <c r="EK2540" s="154"/>
      <c r="EL2540" s="154"/>
      <c r="EM2540" s="154"/>
      <c r="EN2540" s="154"/>
      <c r="EO2540" s="154"/>
      <c r="EP2540" s="154"/>
      <c r="EQ2540" s="154"/>
      <c r="ER2540" s="154"/>
      <c r="ES2540" s="154"/>
      <c r="ET2540" s="154"/>
      <c r="EU2540" s="154"/>
      <c r="EV2540" s="154"/>
    </row>
    <row r="2541" spans="32:152" ht="12.75">
      <c r="AF2541" s="154"/>
      <c r="AG2541" s="154"/>
      <c r="AH2541" s="154"/>
      <c r="AI2541" s="154"/>
      <c r="AJ2541" s="154"/>
      <c r="AK2541" s="154"/>
      <c r="AL2541" s="154"/>
      <c r="AM2541" s="154"/>
      <c r="AN2541" s="154"/>
      <c r="AO2541" s="154"/>
      <c r="AP2541" s="154"/>
      <c r="AQ2541" s="154"/>
      <c r="AR2541" s="154"/>
      <c r="AS2541" s="154"/>
      <c r="AT2541" s="154"/>
      <c r="AU2541" s="154"/>
      <c r="AV2541" s="154"/>
      <c r="AW2541" s="154"/>
      <c r="AX2541" s="154"/>
      <c r="AY2541" s="154"/>
      <c r="AZ2541" s="154"/>
      <c r="BA2541" s="154"/>
      <c r="BB2541" s="154"/>
      <c r="BC2541" s="154"/>
      <c r="BD2541" s="154"/>
      <c r="BE2541" s="154"/>
      <c r="BF2541" s="154"/>
      <c r="BG2541" s="154"/>
      <c r="BH2541" s="154"/>
      <c r="BI2541" s="154"/>
      <c r="BJ2541" s="154"/>
      <c r="BK2541" s="154"/>
      <c r="BL2541" s="154"/>
      <c r="BM2541" s="154"/>
      <c r="BN2541" s="154"/>
      <c r="BO2541" s="154"/>
      <c r="BP2541" s="154"/>
      <c r="BQ2541" s="154"/>
      <c r="BR2541" s="154"/>
      <c r="BS2541" s="154"/>
      <c r="BT2541" s="154"/>
      <c r="BU2541" s="154"/>
      <c r="BV2541" s="154"/>
      <c r="BW2541" s="154"/>
      <c r="BX2541" s="154"/>
      <c r="BY2541" s="154"/>
      <c r="BZ2541" s="154"/>
      <c r="CA2541" s="154"/>
      <c r="CB2541" s="154"/>
      <c r="CC2541" s="154"/>
      <c r="CD2541" s="154"/>
      <c r="CE2541" s="154"/>
      <c r="CF2541" s="154"/>
      <c r="CG2541" s="154"/>
      <c r="CH2541" s="154"/>
      <c r="CI2541" s="154"/>
      <c r="CJ2541" s="154"/>
      <c r="CK2541" s="154"/>
      <c r="CL2541" s="154"/>
      <c r="CM2541" s="154"/>
      <c r="CN2541" s="154"/>
      <c r="CO2541" s="154"/>
      <c r="CP2541" s="154"/>
      <c r="CQ2541" s="154"/>
      <c r="CR2541" s="154"/>
      <c r="CS2541" s="154"/>
      <c r="CT2541" s="154"/>
      <c r="CU2541" s="154"/>
      <c r="CV2541" s="154"/>
      <c r="CW2541" s="154"/>
      <c r="CX2541" s="154"/>
      <c r="CY2541" s="154"/>
      <c r="CZ2541" s="154"/>
      <c r="DA2541" s="154"/>
      <c r="DB2541" s="154"/>
      <c r="DC2541" s="154"/>
      <c r="DD2541" s="154"/>
      <c r="DE2541" s="154"/>
      <c r="DF2541" s="154"/>
      <c r="DG2541" s="154"/>
      <c r="DH2541" s="154"/>
      <c r="DI2541" s="154"/>
      <c r="DJ2541" s="154"/>
      <c r="DK2541" s="154"/>
      <c r="DL2541" s="154"/>
      <c r="DM2541" s="154"/>
      <c r="DN2541" s="154"/>
      <c r="DO2541" s="154"/>
      <c r="DP2541" s="154"/>
      <c r="DQ2541" s="154"/>
      <c r="DR2541" s="154"/>
      <c r="DS2541" s="154"/>
      <c r="DT2541" s="154"/>
      <c r="DU2541" s="154"/>
      <c r="DV2541" s="154"/>
      <c r="DW2541" s="154"/>
      <c r="DX2541" s="154"/>
      <c r="DY2541" s="154"/>
      <c r="DZ2541" s="154"/>
      <c r="EA2541" s="154"/>
      <c r="EB2541" s="154"/>
      <c r="EC2541" s="154"/>
      <c r="ED2541" s="154"/>
      <c r="EE2541" s="154"/>
      <c r="EF2541" s="154"/>
      <c r="EG2541" s="154"/>
      <c r="EH2541" s="154"/>
      <c r="EI2541" s="154"/>
      <c r="EJ2541" s="154"/>
      <c r="EK2541" s="154"/>
      <c r="EL2541" s="154"/>
      <c r="EM2541" s="154"/>
      <c r="EN2541" s="154"/>
      <c r="EO2541" s="154"/>
      <c r="EP2541" s="154"/>
      <c r="EQ2541" s="154"/>
      <c r="ER2541" s="154"/>
      <c r="ES2541" s="154"/>
      <c r="ET2541" s="154"/>
      <c r="EU2541" s="154"/>
      <c r="EV2541" s="154"/>
    </row>
    <row r="2542" spans="32:152" ht="12.75">
      <c r="AF2542" s="154"/>
      <c r="AG2542" s="154"/>
      <c r="AH2542" s="154"/>
      <c r="AI2542" s="154"/>
      <c r="AJ2542" s="154"/>
      <c r="AK2542" s="154"/>
      <c r="AL2542" s="154"/>
      <c r="AM2542" s="154"/>
      <c r="AN2542" s="154"/>
      <c r="AO2542" s="154"/>
      <c r="AP2542" s="154"/>
      <c r="AQ2542" s="154"/>
      <c r="AR2542" s="154"/>
      <c r="AS2542" s="154"/>
      <c r="AT2542" s="154"/>
      <c r="AU2542" s="154"/>
      <c r="AV2542" s="154"/>
      <c r="AW2542" s="154"/>
      <c r="AX2542" s="154"/>
      <c r="AY2542" s="154"/>
      <c r="AZ2542" s="154"/>
      <c r="BA2542" s="154"/>
      <c r="BB2542" s="154"/>
      <c r="BC2542" s="154"/>
      <c r="BD2542" s="154"/>
      <c r="BE2542" s="154"/>
      <c r="BF2542" s="154"/>
      <c r="BG2542" s="154"/>
      <c r="BH2542" s="154"/>
      <c r="BI2542" s="154"/>
      <c r="BJ2542" s="154"/>
      <c r="BK2542" s="154"/>
      <c r="BL2542" s="154"/>
      <c r="BM2542" s="154"/>
      <c r="BN2542" s="154"/>
      <c r="BO2542" s="154"/>
      <c r="BP2542" s="154"/>
      <c r="BQ2542" s="154"/>
      <c r="BR2542" s="154"/>
      <c r="BS2542" s="154"/>
      <c r="BT2542" s="154"/>
      <c r="BU2542" s="154"/>
      <c r="BV2542" s="154"/>
      <c r="BW2542" s="154"/>
      <c r="BX2542" s="154"/>
      <c r="BY2542" s="154"/>
      <c r="BZ2542" s="154"/>
      <c r="CA2542" s="154"/>
      <c r="CB2542" s="154"/>
      <c r="CC2542" s="154"/>
      <c r="CD2542" s="154"/>
      <c r="CE2542" s="154"/>
      <c r="CF2542" s="154"/>
      <c r="CG2542" s="154"/>
      <c r="CH2542" s="154"/>
      <c r="CI2542" s="154"/>
      <c r="CJ2542" s="154"/>
      <c r="CK2542" s="154"/>
      <c r="CL2542" s="154"/>
      <c r="CM2542" s="154"/>
      <c r="CN2542" s="154"/>
      <c r="CO2542" s="154"/>
      <c r="CP2542" s="154"/>
      <c r="CQ2542" s="154"/>
      <c r="CR2542" s="154"/>
      <c r="CS2542" s="154"/>
      <c r="CT2542" s="154"/>
      <c r="CU2542" s="154"/>
      <c r="CV2542" s="154"/>
      <c r="CW2542" s="154"/>
      <c r="CX2542" s="154"/>
      <c r="CY2542" s="154"/>
      <c r="CZ2542" s="154"/>
      <c r="DA2542" s="154"/>
      <c r="DB2542" s="154"/>
      <c r="DC2542" s="154"/>
      <c r="DD2542" s="154"/>
      <c r="DE2542" s="154"/>
      <c r="DF2542" s="154"/>
      <c r="DG2542" s="154"/>
      <c r="DH2542" s="154"/>
      <c r="DI2542" s="154"/>
      <c r="DJ2542" s="154"/>
      <c r="DK2542" s="154"/>
      <c r="DL2542" s="154"/>
      <c r="DM2542" s="154"/>
      <c r="DN2542" s="154"/>
      <c r="DO2542" s="154"/>
      <c r="DP2542" s="154"/>
      <c r="DQ2542" s="154"/>
      <c r="DR2542" s="154"/>
      <c r="DS2542" s="154"/>
      <c r="DT2542" s="154"/>
      <c r="DU2542" s="154"/>
      <c r="DV2542" s="154"/>
      <c r="DW2542" s="154"/>
      <c r="DX2542" s="154"/>
      <c r="DY2542" s="154"/>
      <c r="DZ2542" s="154"/>
      <c r="EA2542" s="154"/>
      <c r="EB2542" s="154"/>
      <c r="EC2542" s="154"/>
      <c r="ED2542" s="154"/>
      <c r="EE2542" s="154"/>
      <c r="EF2542" s="154"/>
      <c r="EG2542" s="154"/>
      <c r="EH2542" s="154"/>
      <c r="EI2542" s="154"/>
      <c r="EJ2542" s="154"/>
      <c r="EK2542" s="154"/>
      <c r="EL2542" s="154"/>
      <c r="EM2542" s="154"/>
      <c r="EN2542" s="154"/>
      <c r="EO2542" s="154"/>
      <c r="EP2542" s="154"/>
      <c r="EQ2542" s="154"/>
      <c r="ER2542" s="154"/>
      <c r="ES2542" s="154"/>
      <c r="ET2542" s="154"/>
      <c r="EU2542" s="154"/>
      <c r="EV2542" s="154"/>
    </row>
    <row r="2543" spans="32:152" ht="12.75">
      <c r="AF2543" s="154"/>
      <c r="AG2543" s="154"/>
      <c r="AH2543" s="154"/>
      <c r="AI2543" s="154"/>
      <c r="AJ2543" s="154"/>
      <c r="AK2543" s="154"/>
      <c r="AL2543" s="154"/>
      <c r="AM2543" s="154"/>
      <c r="AN2543" s="154"/>
      <c r="AO2543" s="154"/>
      <c r="AP2543" s="154"/>
      <c r="AQ2543" s="154"/>
      <c r="AR2543" s="154"/>
      <c r="AS2543" s="154"/>
      <c r="AT2543" s="154"/>
      <c r="AU2543" s="154"/>
      <c r="AV2543" s="154"/>
      <c r="AW2543" s="154"/>
      <c r="AX2543" s="154"/>
      <c r="AY2543" s="154"/>
      <c r="AZ2543" s="154"/>
      <c r="BA2543" s="154"/>
      <c r="BB2543" s="154"/>
      <c r="BC2543" s="154"/>
      <c r="BD2543" s="154"/>
      <c r="BE2543" s="154"/>
      <c r="BF2543" s="154"/>
      <c r="BG2543" s="154"/>
      <c r="BH2543" s="154"/>
      <c r="BI2543" s="154"/>
      <c r="BJ2543" s="154"/>
      <c r="BK2543" s="154"/>
      <c r="BL2543" s="154"/>
      <c r="BM2543" s="154"/>
      <c r="BN2543" s="154"/>
      <c r="BO2543" s="154"/>
      <c r="BP2543" s="154"/>
      <c r="BQ2543" s="154"/>
      <c r="BR2543" s="154"/>
      <c r="BS2543" s="154"/>
      <c r="BT2543" s="154"/>
      <c r="BU2543" s="154"/>
      <c r="BV2543" s="154"/>
      <c r="BW2543" s="154"/>
      <c r="BX2543" s="154"/>
      <c r="BY2543" s="154"/>
      <c r="BZ2543" s="154"/>
      <c r="CA2543" s="154"/>
      <c r="CB2543" s="154"/>
      <c r="CC2543" s="154"/>
      <c r="CD2543" s="154"/>
      <c r="CE2543" s="154"/>
      <c r="CF2543" s="154"/>
      <c r="CG2543" s="154"/>
      <c r="CH2543" s="154"/>
      <c r="CI2543" s="154"/>
      <c r="CJ2543" s="154"/>
      <c r="CK2543" s="154"/>
      <c r="CL2543" s="154"/>
      <c r="CM2543" s="154"/>
      <c r="CN2543" s="154"/>
      <c r="CO2543" s="154"/>
      <c r="CP2543" s="154"/>
      <c r="CQ2543" s="154"/>
      <c r="CR2543" s="154"/>
      <c r="CS2543" s="154"/>
      <c r="CT2543" s="154"/>
      <c r="CU2543" s="154"/>
      <c r="CV2543" s="154"/>
      <c r="CW2543" s="154"/>
      <c r="CX2543" s="154"/>
      <c r="CY2543" s="154"/>
      <c r="CZ2543" s="154"/>
      <c r="DA2543" s="154"/>
      <c r="DB2543" s="154"/>
      <c r="DC2543" s="154"/>
      <c r="DD2543" s="154"/>
      <c r="DE2543" s="154"/>
      <c r="DF2543" s="154"/>
      <c r="DG2543" s="154"/>
      <c r="DH2543" s="154"/>
      <c r="DI2543" s="154"/>
      <c r="DJ2543" s="154"/>
      <c r="DK2543" s="154"/>
      <c r="DL2543" s="154"/>
      <c r="DM2543" s="154"/>
      <c r="DN2543" s="154"/>
      <c r="DO2543" s="154"/>
      <c r="DP2543" s="154"/>
      <c r="DQ2543" s="154"/>
      <c r="DR2543" s="154"/>
      <c r="DS2543" s="154"/>
      <c r="DT2543" s="154"/>
      <c r="DU2543" s="154"/>
      <c r="DV2543" s="154"/>
      <c r="DW2543" s="154"/>
      <c r="DX2543" s="154"/>
      <c r="DY2543" s="154"/>
      <c r="DZ2543" s="154"/>
      <c r="EA2543" s="154"/>
      <c r="EB2543" s="154"/>
      <c r="EC2543" s="154"/>
      <c r="ED2543" s="154"/>
      <c r="EE2543" s="154"/>
      <c r="EF2543" s="154"/>
      <c r="EG2543" s="154"/>
      <c r="EH2543" s="154"/>
      <c r="EI2543" s="154"/>
      <c r="EJ2543" s="154"/>
      <c r="EK2543" s="154"/>
      <c r="EL2543" s="154"/>
      <c r="EM2543" s="154"/>
      <c r="EN2543" s="154"/>
      <c r="EO2543" s="154"/>
      <c r="EP2543" s="154"/>
      <c r="EQ2543" s="154"/>
      <c r="ER2543" s="154"/>
      <c r="ES2543" s="154"/>
      <c r="ET2543" s="154"/>
      <c r="EU2543" s="154"/>
      <c r="EV2543" s="154"/>
    </row>
    <row r="2544" spans="32:152" ht="12.75">
      <c r="AF2544" s="154"/>
      <c r="AG2544" s="154"/>
      <c r="AH2544" s="154"/>
      <c r="AI2544" s="154"/>
      <c r="AJ2544" s="154"/>
      <c r="AK2544" s="154"/>
      <c r="AL2544" s="154"/>
      <c r="AM2544" s="154"/>
      <c r="AN2544" s="154"/>
      <c r="AO2544" s="154"/>
      <c r="AP2544" s="154"/>
      <c r="AQ2544" s="154"/>
      <c r="AR2544" s="154"/>
      <c r="AS2544" s="154"/>
      <c r="AT2544" s="154"/>
      <c r="AU2544" s="154"/>
      <c r="AV2544" s="154"/>
      <c r="AW2544" s="154"/>
      <c r="AX2544" s="154"/>
      <c r="AY2544" s="154"/>
      <c r="AZ2544" s="154"/>
      <c r="BA2544" s="154"/>
      <c r="BB2544" s="154"/>
      <c r="BC2544" s="154"/>
      <c r="BD2544" s="154"/>
      <c r="BE2544" s="154"/>
      <c r="BF2544" s="154"/>
      <c r="BG2544" s="154"/>
      <c r="BH2544" s="154"/>
      <c r="BI2544" s="154"/>
      <c r="BJ2544" s="154"/>
      <c r="BK2544" s="154"/>
      <c r="BL2544" s="154"/>
      <c r="BM2544" s="154"/>
      <c r="BN2544" s="154"/>
      <c r="BO2544" s="154"/>
      <c r="BP2544" s="154"/>
      <c r="BQ2544" s="154"/>
      <c r="BR2544" s="154"/>
      <c r="BS2544" s="154"/>
      <c r="BT2544" s="154"/>
      <c r="BU2544" s="154"/>
      <c r="BV2544" s="154"/>
      <c r="BW2544" s="154"/>
      <c r="BX2544" s="154"/>
      <c r="BY2544" s="154"/>
      <c r="BZ2544" s="154"/>
      <c r="CA2544" s="154"/>
      <c r="CB2544" s="154"/>
      <c r="CC2544" s="154"/>
      <c r="CD2544" s="154"/>
      <c r="CE2544" s="154"/>
      <c r="CF2544" s="154"/>
      <c r="CG2544" s="154"/>
      <c r="CH2544" s="154"/>
      <c r="CI2544" s="154"/>
      <c r="CJ2544" s="154"/>
      <c r="CK2544" s="154"/>
      <c r="CL2544" s="154"/>
      <c r="CM2544" s="154"/>
      <c r="CN2544" s="154"/>
      <c r="CO2544" s="154"/>
      <c r="CP2544" s="154"/>
      <c r="CQ2544" s="154"/>
      <c r="CR2544" s="154"/>
      <c r="CS2544" s="154"/>
      <c r="CT2544" s="154"/>
      <c r="CU2544" s="154"/>
      <c r="CV2544" s="154"/>
      <c r="CW2544" s="154"/>
      <c r="CX2544" s="154"/>
      <c r="CY2544" s="154"/>
      <c r="CZ2544" s="154"/>
      <c r="DA2544" s="154"/>
      <c r="DB2544" s="154"/>
      <c r="DC2544" s="154"/>
      <c r="DD2544" s="154"/>
      <c r="DE2544" s="154"/>
      <c r="DF2544" s="154"/>
      <c r="DG2544" s="154"/>
      <c r="DH2544" s="154"/>
      <c r="DI2544" s="154"/>
      <c r="DJ2544" s="154"/>
      <c r="DK2544" s="154"/>
      <c r="DL2544" s="154"/>
      <c r="DM2544" s="154"/>
      <c r="DN2544" s="154"/>
      <c r="DO2544" s="154"/>
      <c r="DP2544" s="154"/>
      <c r="DQ2544" s="154"/>
      <c r="DR2544" s="154"/>
      <c r="DS2544" s="154"/>
      <c r="DT2544" s="154"/>
      <c r="DU2544" s="154"/>
      <c r="DV2544" s="154"/>
      <c r="DW2544" s="154"/>
      <c r="DX2544" s="154"/>
      <c r="DY2544" s="154"/>
      <c r="DZ2544" s="154"/>
      <c r="EA2544" s="154"/>
      <c r="EB2544" s="154"/>
      <c r="EC2544" s="154"/>
      <c r="ED2544" s="154"/>
      <c r="EE2544" s="154"/>
      <c r="EF2544" s="154"/>
      <c r="EG2544" s="154"/>
      <c r="EH2544" s="154"/>
      <c r="EI2544" s="154"/>
      <c r="EJ2544" s="154"/>
      <c r="EK2544" s="154"/>
      <c r="EL2544" s="154"/>
      <c r="EM2544" s="154"/>
      <c r="EN2544" s="154"/>
      <c r="EO2544" s="154"/>
      <c r="EP2544" s="154"/>
      <c r="EQ2544" s="154"/>
      <c r="ER2544" s="154"/>
      <c r="ES2544" s="154"/>
      <c r="ET2544" s="154"/>
      <c r="EU2544" s="154"/>
      <c r="EV2544" s="154"/>
    </row>
    <row r="2545" spans="32:152" ht="12.75">
      <c r="AF2545" s="154"/>
      <c r="AG2545" s="154"/>
      <c r="AH2545" s="154"/>
      <c r="AI2545" s="154"/>
      <c r="AJ2545" s="154"/>
      <c r="AK2545" s="154"/>
      <c r="AL2545" s="154"/>
      <c r="AM2545" s="154"/>
      <c r="AN2545" s="154"/>
      <c r="AO2545" s="154"/>
      <c r="AP2545" s="154"/>
      <c r="AQ2545" s="154"/>
      <c r="AR2545" s="154"/>
      <c r="AS2545" s="154"/>
      <c r="AT2545" s="154"/>
      <c r="AU2545" s="154"/>
      <c r="AV2545" s="154"/>
      <c r="AW2545" s="154"/>
      <c r="AX2545" s="154"/>
      <c r="AY2545" s="154"/>
      <c r="AZ2545" s="154"/>
      <c r="BA2545" s="154"/>
      <c r="BB2545" s="154"/>
      <c r="BC2545" s="154"/>
      <c r="BD2545" s="154"/>
      <c r="BE2545" s="154"/>
      <c r="BF2545" s="154"/>
      <c r="BG2545" s="154"/>
      <c r="BH2545" s="154"/>
      <c r="BI2545" s="154"/>
      <c r="BJ2545" s="154"/>
      <c r="BK2545" s="154"/>
      <c r="BL2545" s="154"/>
      <c r="BM2545" s="154"/>
      <c r="BN2545" s="154"/>
      <c r="BO2545" s="154"/>
      <c r="BP2545" s="154"/>
      <c r="BQ2545" s="154"/>
      <c r="BR2545" s="154"/>
      <c r="BS2545" s="154"/>
      <c r="BT2545" s="154"/>
      <c r="BU2545" s="154"/>
      <c r="BV2545" s="154"/>
      <c r="BW2545" s="154"/>
      <c r="BX2545" s="154"/>
      <c r="BY2545" s="154"/>
      <c r="BZ2545" s="154"/>
      <c r="CA2545" s="154"/>
      <c r="CB2545" s="154"/>
      <c r="CC2545" s="154"/>
      <c r="CD2545" s="154"/>
      <c r="CE2545" s="154"/>
      <c r="CF2545" s="154"/>
      <c r="CG2545" s="154"/>
      <c r="CH2545" s="154"/>
      <c r="CI2545" s="154"/>
      <c r="CJ2545" s="154"/>
      <c r="CK2545" s="154"/>
      <c r="CL2545" s="154"/>
      <c r="CM2545" s="154"/>
      <c r="CN2545" s="154"/>
      <c r="CO2545" s="154"/>
      <c r="CP2545" s="154"/>
      <c r="CQ2545" s="154"/>
      <c r="CR2545" s="154"/>
      <c r="CS2545" s="154"/>
      <c r="CT2545" s="154"/>
      <c r="CU2545" s="154"/>
      <c r="CV2545" s="154"/>
      <c r="CW2545" s="154"/>
      <c r="CX2545" s="154"/>
      <c r="CY2545" s="154"/>
      <c r="CZ2545" s="154"/>
      <c r="DA2545" s="154"/>
      <c r="DB2545" s="154"/>
      <c r="DC2545" s="154"/>
      <c r="DD2545" s="154"/>
      <c r="DE2545" s="154"/>
      <c r="DF2545" s="154"/>
      <c r="DG2545" s="154"/>
      <c r="DH2545" s="154"/>
      <c r="DI2545" s="154"/>
      <c r="DJ2545" s="154"/>
      <c r="DK2545" s="154"/>
      <c r="DL2545" s="154"/>
      <c r="DM2545" s="154"/>
      <c r="DN2545" s="154"/>
      <c r="DO2545" s="154"/>
      <c r="DP2545" s="154"/>
      <c r="DQ2545" s="154"/>
      <c r="DR2545" s="154"/>
      <c r="DS2545" s="154"/>
      <c r="DT2545" s="154"/>
      <c r="DU2545" s="154"/>
      <c r="DV2545" s="154"/>
      <c r="DW2545" s="154"/>
      <c r="DX2545" s="154"/>
      <c r="DY2545" s="154"/>
      <c r="DZ2545" s="154"/>
      <c r="EA2545" s="154"/>
      <c r="EB2545" s="154"/>
      <c r="EC2545" s="154"/>
      <c r="ED2545" s="154"/>
      <c r="EE2545" s="154"/>
      <c r="EF2545" s="154"/>
      <c r="EG2545" s="154"/>
      <c r="EH2545" s="154"/>
      <c r="EI2545" s="154"/>
      <c r="EJ2545" s="154"/>
      <c r="EK2545" s="154"/>
      <c r="EL2545" s="154"/>
      <c r="EM2545" s="154"/>
      <c r="EN2545" s="154"/>
      <c r="EO2545" s="154"/>
      <c r="EP2545" s="154"/>
      <c r="EQ2545" s="154"/>
      <c r="ER2545" s="154"/>
      <c r="ES2545" s="154"/>
      <c r="ET2545" s="154"/>
      <c r="EU2545" s="154"/>
      <c r="EV2545" s="154"/>
    </row>
    <row r="2546" spans="32:152" ht="12.75">
      <c r="AF2546" s="154"/>
      <c r="AG2546" s="154"/>
      <c r="AH2546" s="154"/>
      <c r="AI2546" s="154"/>
      <c r="AJ2546" s="154"/>
      <c r="AK2546" s="154"/>
      <c r="AL2546" s="154"/>
      <c r="AM2546" s="154"/>
      <c r="AN2546" s="154"/>
      <c r="AO2546" s="154"/>
      <c r="AP2546" s="154"/>
      <c r="AQ2546" s="154"/>
      <c r="AR2546" s="154"/>
      <c r="AS2546" s="154"/>
      <c r="AT2546" s="154"/>
      <c r="AU2546" s="154"/>
      <c r="AV2546" s="154"/>
      <c r="AW2546" s="154"/>
      <c r="AX2546" s="154"/>
      <c r="AY2546" s="154"/>
      <c r="AZ2546" s="154"/>
      <c r="BA2546" s="154"/>
      <c r="BB2546" s="154"/>
      <c r="BC2546" s="154"/>
      <c r="BD2546" s="154"/>
      <c r="BE2546" s="154"/>
      <c r="BF2546" s="154"/>
      <c r="BG2546" s="154"/>
      <c r="BH2546" s="154"/>
      <c r="BI2546" s="154"/>
      <c r="BJ2546" s="154"/>
      <c r="BK2546" s="154"/>
      <c r="BL2546" s="154"/>
      <c r="BM2546" s="154"/>
      <c r="BN2546" s="154"/>
      <c r="BO2546" s="154"/>
      <c r="BP2546" s="154"/>
      <c r="BQ2546" s="154"/>
      <c r="BR2546" s="154"/>
      <c r="BS2546" s="154"/>
      <c r="BT2546" s="154"/>
      <c r="BU2546" s="154"/>
      <c r="BV2546" s="154"/>
      <c r="BW2546" s="154"/>
      <c r="BX2546" s="154"/>
      <c r="BY2546" s="154"/>
      <c r="BZ2546" s="154"/>
      <c r="CA2546" s="154"/>
      <c r="CB2546" s="154"/>
      <c r="CC2546" s="154"/>
      <c r="CD2546" s="154"/>
      <c r="CE2546" s="154"/>
      <c r="CF2546" s="154"/>
      <c r="CG2546" s="154"/>
      <c r="CH2546" s="154"/>
      <c r="CI2546" s="154"/>
      <c r="CJ2546" s="154"/>
      <c r="CK2546" s="154"/>
      <c r="CL2546" s="154"/>
      <c r="CM2546" s="154"/>
      <c r="CN2546" s="154"/>
      <c r="CO2546" s="154"/>
      <c r="CP2546" s="154"/>
      <c r="CQ2546" s="154"/>
      <c r="CR2546" s="154"/>
      <c r="CS2546" s="154"/>
      <c r="CT2546" s="154"/>
      <c r="CU2546" s="154"/>
      <c r="CV2546" s="154"/>
      <c r="CW2546" s="154"/>
      <c r="CX2546" s="154"/>
      <c r="CY2546" s="154"/>
      <c r="CZ2546" s="154"/>
      <c r="DA2546" s="154"/>
      <c r="DB2546" s="154"/>
      <c r="DC2546" s="154"/>
      <c r="DD2546" s="154"/>
      <c r="DE2546" s="154"/>
      <c r="DF2546" s="154"/>
      <c r="DG2546" s="154"/>
      <c r="DH2546" s="154"/>
      <c r="DI2546" s="154"/>
      <c r="DJ2546" s="154"/>
      <c r="DK2546" s="154"/>
      <c r="DL2546" s="154"/>
      <c r="DM2546" s="154"/>
      <c r="DN2546" s="154"/>
      <c r="DO2546" s="154"/>
      <c r="DP2546" s="154"/>
      <c r="DQ2546" s="154"/>
      <c r="DR2546" s="154"/>
      <c r="DS2546" s="154"/>
      <c r="DT2546" s="154"/>
      <c r="DU2546" s="154"/>
      <c r="DV2546" s="154"/>
      <c r="DW2546" s="154"/>
      <c r="DX2546" s="154"/>
      <c r="DY2546" s="154"/>
      <c r="DZ2546" s="154"/>
      <c r="EA2546" s="154"/>
      <c r="EB2546" s="154"/>
      <c r="EC2546" s="154"/>
      <c r="ED2546" s="154"/>
      <c r="EE2546" s="154"/>
      <c r="EF2546" s="154"/>
      <c r="EG2546" s="154"/>
      <c r="EH2546" s="154"/>
      <c r="EI2546" s="154"/>
      <c r="EJ2546" s="154"/>
      <c r="EK2546" s="154"/>
      <c r="EL2546" s="154"/>
      <c r="EM2546" s="154"/>
      <c r="EN2546" s="154"/>
      <c r="EO2546" s="154"/>
      <c r="EP2546" s="154"/>
      <c r="EQ2546" s="154"/>
      <c r="ER2546" s="154"/>
      <c r="ES2546" s="154"/>
      <c r="ET2546" s="154"/>
      <c r="EU2546" s="154"/>
      <c r="EV2546" s="154"/>
    </row>
    <row r="2547" spans="32:152" ht="12.75">
      <c r="AF2547" s="154"/>
      <c r="AG2547" s="154"/>
      <c r="AH2547" s="154"/>
      <c r="AI2547" s="154"/>
      <c r="AJ2547" s="154"/>
      <c r="AK2547" s="154"/>
      <c r="AL2547" s="154"/>
      <c r="AM2547" s="154"/>
      <c r="AN2547" s="154"/>
      <c r="AO2547" s="154"/>
      <c r="AP2547" s="154"/>
      <c r="AQ2547" s="154"/>
      <c r="AR2547" s="154"/>
      <c r="AS2547" s="154"/>
      <c r="AT2547" s="154"/>
      <c r="AU2547" s="154"/>
      <c r="AV2547" s="154"/>
      <c r="AW2547" s="154"/>
      <c r="AX2547" s="154"/>
      <c r="AY2547" s="154"/>
      <c r="AZ2547" s="154"/>
      <c r="BA2547" s="154"/>
      <c r="BB2547" s="154"/>
      <c r="BC2547" s="154"/>
      <c r="BD2547" s="154"/>
      <c r="BE2547" s="154"/>
      <c r="BF2547" s="154"/>
      <c r="BG2547" s="154"/>
      <c r="BH2547" s="154"/>
      <c r="BI2547" s="154"/>
      <c r="BJ2547" s="154"/>
      <c r="BK2547" s="154"/>
      <c r="BL2547" s="154"/>
      <c r="BM2547" s="154"/>
      <c r="BN2547" s="154"/>
      <c r="BO2547" s="154"/>
      <c r="BP2547" s="154"/>
      <c r="BQ2547" s="154"/>
      <c r="BR2547" s="154"/>
      <c r="BS2547" s="154"/>
      <c r="BT2547" s="154"/>
      <c r="BU2547" s="154"/>
      <c r="BV2547" s="154"/>
      <c r="BW2547" s="154"/>
      <c r="BX2547" s="154"/>
      <c r="BY2547" s="154"/>
      <c r="BZ2547" s="154"/>
      <c r="CA2547" s="154"/>
      <c r="CB2547" s="154"/>
      <c r="CC2547" s="154"/>
      <c r="CD2547" s="154"/>
      <c r="CE2547" s="154"/>
      <c r="CF2547" s="154"/>
      <c r="CG2547" s="154"/>
      <c r="CH2547" s="154"/>
      <c r="CI2547" s="154"/>
      <c r="CJ2547" s="154"/>
      <c r="CK2547" s="154"/>
      <c r="CL2547" s="154"/>
      <c r="CM2547" s="154"/>
      <c r="CN2547" s="154"/>
      <c r="CO2547" s="154"/>
      <c r="CP2547" s="154"/>
      <c r="CQ2547" s="154"/>
      <c r="CR2547" s="154"/>
      <c r="CS2547" s="154"/>
      <c r="CT2547" s="154"/>
      <c r="CU2547" s="154"/>
      <c r="CV2547" s="154"/>
      <c r="CW2547" s="154"/>
      <c r="CX2547" s="154"/>
      <c r="CY2547" s="154"/>
      <c r="CZ2547" s="154"/>
      <c r="DA2547" s="154"/>
      <c r="DB2547" s="154"/>
      <c r="DC2547" s="154"/>
      <c r="DD2547" s="154"/>
      <c r="DE2547" s="154"/>
      <c r="DF2547" s="154"/>
      <c r="DG2547" s="154"/>
      <c r="DH2547" s="154"/>
      <c r="DI2547" s="154"/>
      <c r="DJ2547" s="154"/>
      <c r="DK2547" s="154"/>
      <c r="DL2547" s="154"/>
      <c r="DM2547" s="154"/>
      <c r="DN2547" s="154"/>
      <c r="DO2547" s="154"/>
      <c r="DP2547" s="154"/>
      <c r="DQ2547" s="154"/>
      <c r="DR2547" s="154"/>
      <c r="DS2547" s="154"/>
      <c r="DT2547" s="154"/>
      <c r="DU2547" s="154"/>
      <c r="DV2547" s="154"/>
      <c r="DW2547" s="154"/>
      <c r="DX2547" s="154"/>
      <c r="DY2547" s="154"/>
      <c r="DZ2547" s="154"/>
      <c r="EA2547" s="154"/>
      <c r="EB2547" s="154"/>
      <c r="EC2547" s="154"/>
      <c r="ED2547" s="154"/>
      <c r="EE2547" s="154"/>
      <c r="EF2547" s="154"/>
      <c r="EG2547" s="154"/>
      <c r="EH2547" s="154"/>
      <c r="EI2547" s="154"/>
      <c r="EJ2547" s="154"/>
      <c r="EK2547" s="154"/>
      <c r="EL2547" s="154"/>
      <c r="EM2547" s="154"/>
      <c r="EN2547" s="154"/>
      <c r="EO2547" s="154"/>
      <c r="EP2547" s="154"/>
      <c r="EQ2547" s="154"/>
      <c r="ER2547" s="154"/>
      <c r="ES2547" s="154"/>
      <c r="ET2547" s="154"/>
      <c r="EU2547" s="154"/>
      <c r="EV2547" s="154"/>
    </row>
    <row r="2548" spans="32:152" ht="12.75">
      <c r="AF2548" s="154"/>
      <c r="AG2548" s="154"/>
      <c r="AH2548" s="154"/>
      <c r="AI2548" s="154"/>
      <c r="AJ2548" s="154"/>
      <c r="AK2548" s="154"/>
      <c r="AL2548" s="154"/>
      <c r="AM2548" s="154"/>
      <c r="AN2548" s="154"/>
      <c r="AO2548" s="154"/>
      <c r="AP2548" s="154"/>
      <c r="AQ2548" s="154"/>
      <c r="AR2548" s="154"/>
      <c r="AS2548" s="154"/>
      <c r="AT2548" s="154"/>
      <c r="AU2548" s="154"/>
      <c r="AV2548" s="154"/>
      <c r="AW2548" s="154"/>
      <c r="AX2548" s="154"/>
      <c r="AY2548" s="154"/>
      <c r="AZ2548" s="154"/>
      <c r="BA2548" s="154"/>
      <c r="BB2548" s="154"/>
      <c r="BC2548" s="154"/>
      <c r="BD2548" s="154"/>
      <c r="BE2548" s="154"/>
      <c r="BF2548" s="154"/>
      <c r="BG2548" s="154"/>
      <c r="BH2548" s="154"/>
      <c r="BI2548" s="154"/>
      <c r="BJ2548" s="154"/>
      <c r="BK2548" s="154"/>
      <c r="BL2548" s="154"/>
      <c r="BM2548" s="154"/>
      <c r="BN2548" s="154"/>
      <c r="BO2548" s="154"/>
      <c r="BP2548" s="154"/>
      <c r="BQ2548" s="154"/>
      <c r="BR2548" s="154"/>
      <c r="BS2548" s="154"/>
      <c r="BT2548" s="154"/>
      <c r="BU2548" s="154"/>
      <c r="BV2548" s="154"/>
      <c r="BW2548" s="154"/>
      <c r="BX2548" s="154"/>
      <c r="BY2548" s="154"/>
      <c r="BZ2548" s="154"/>
      <c r="CA2548" s="154"/>
      <c r="CB2548" s="154"/>
      <c r="CC2548" s="154"/>
      <c r="CD2548" s="154"/>
      <c r="CE2548" s="154"/>
      <c r="CF2548" s="154"/>
      <c r="CG2548" s="154"/>
      <c r="CH2548" s="154"/>
      <c r="CI2548" s="154"/>
      <c r="CJ2548" s="154"/>
      <c r="CK2548" s="154"/>
      <c r="CL2548" s="154"/>
      <c r="CM2548" s="154"/>
      <c r="CN2548" s="154"/>
      <c r="CO2548" s="154"/>
      <c r="CP2548" s="154"/>
      <c r="CQ2548" s="154"/>
      <c r="CR2548" s="154"/>
      <c r="CS2548" s="154"/>
      <c r="CT2548" s="154"/>
      <c r="CU2548" s="154"/>
      <c r="CV2548" s="154"/>
      <c r="CW2548" s="154"/>
      <c r="CX2548" s="154"/>
      <c r="CY2548" s="154"/>
      <c r="CZ2548" s="154"/>
      <c r="DA2548" s="154"/>
      <c r="DB2548" s="154"/>
      <c r="DC2548" s="154"/>
      <c r="DD2548" s="154"/>
      <c r="DE2548" s="154"/>
      <c r="DF2548" s="154"/>
      <c r="DG2548" s="154"/>
      <c r="DH2548" s="154"/>
      <c r="DI2548" s="154"/>
      <c r="DJ2548" s="154"/>
      <c r="DK2548" s="154"/>
      <c r="DL2548" s="154"/>
      <c r="DM2548" s="154"/>
      <c r="DN2548" s="154"/>
      <c r="DO2548" s="154"/>
      <c r="DP2548" s="154"/>
      <c r="DQ2548" s="154"/>
      <c r="DR2548" s="154"/>
      <c r="DS2548" s="154"/>
      <c r="DT2548" s="154"/>
      <c r="DU2548" s="154"/>
      <c r="DV2548" s="154"/>
      <c r="DW2548" s="154"/>
      <c r="DX2548" s="154"/>
      <c r="DY2548" s="154"/>
      <c r="DZ2548" s="154"/>
      <c r="EA2548" s="154"/>
      <c r="EB2548" s="154"/>
      <c r="EC2548" s="154"/>
      <c r="ED2548" s="154"/>
      <c r="EE2548" s="154"/>
      <c r="EF2548" s="154"/>
      <c r="EG2548" s="154"/>
      <c r="EH2548" s="154"/>
      <c r="EI2548" s="154"/>
      <c r="EJ2548" s="154"/>
      <c r="EK2548" s="154"/>
      <c r="EL2548" s="154"/>
      <c r="EM2548" s="154"/>
      <c r="EN2548" s="154"/>
      <c r="EO2548" s="154"/>
      <c r="EP2548" s="154"/>
      <c r="EQ2548" s="154"/>
      <c r="ER2548" s="154"/>
      <c r="ES2548" s="154"/>
      <c r="ET2548" s="154"/>
      <c r="EU2548" s="154"/>
      <c r="EV2548" s="154"/>
    </row>
    <row r="2549" spans="32:152" ht="12.75">
      <c r="AF2549" s="154"/>
      <c r="AG2549" s="154"/>
      <c r="AH2549" s="154"/>
      <c r="AI2549" s="154"/>
      <c r="AJ2549" s="154"/>
      <c r="AK2549" s="154"/>
      <c r="AL2549" s="154"/>
      <c r="AM2549" s="154"/>
      <c r="AN2549" s="154"/>
      <c r="AO2549" s="154"/>
      <c r="AP2549" s="154"/>
      <c r="AQ2549" s="154"/>
      <c r="AR2549" s="154"/>
      <c r="AS2549" s="154"/>
      <c r="AT2549" s="154"/>
      <c r="AU2549" s="154"/>
      <c r="AV2549" s="154"/>
      <c r="AW2549" s="154"/>
      <c r="AX2549" s="154"/>
      <c r="AY2549" s="154"/>
      <c r="AZ2549" s="154"/>
      <c r="BA2549" s="154"/>
      <c r="BB2549" s="154"/>
      <c r="BC2549" s="154"/>
      <c r="BD2549" s="154"/>
      <c r="BE2549" s="154"/>
      <c r="BF2549" s="154"/>
      <c r="BG2549" s="154"/>
      <c r="BH2549" s="154"/>
      <c r="BI2549" s="154"/>
      <c r="BJ2549" s="154"/>
      <c r="BK2549" s="154"/>
      <c r="BL2549" s="154"/>
      <c r="BM2549" s="154"/>
      <c r="BN2549" s="154"/>
      <c r="BO2549" s="154"/>
      <c r="BP2549" s="154"/>
      <c r="BQ2549" s="154"/>
      <c r="BR2549" s="154"/>
      <c r="BS2549" s="154"/>
      <c r="BT2549" s="154"/>
      <c r="BU2549" s="154"/>
      <c r="BV2549" s="154"/>
      <c r="BW2549" s="154"/>
      <c r="BX2549" s="154"/>
      <c r="BY2549" s="154"/>
      <c r="BZ2549" s="154"/>
      <c r="CA2549" s="154"/>
      <c r="CB2549" s="154"/>
      <c r="CC2549" s="154"/>
      <c r="CD2549" s="154"/>
      <c r="CE2549" s="154"/>
      <c r="CF2549" s="154"/>
      <c r="CG2549" s="154"/>
      <c r="CH2549" s="154"/>
      <c r="CI2549" s="154"/>
      <c r="CJ2549" s="154"/>
      <c r="CK2549" s="154"/>
      <c r="CL2549" s="154"/>
      <c r="CM2549" s="154"/>
      <c r="CN2549" s="154"/>
      <c r="CO2549" s="154"/>
      <c r="CP2549" s="154"/>
      <c r="CQ2549" s="154"/>
      <c r="CR2549" s="154"/>
      <c r="CS2549" s="154"/>
      <c r="CT2549" s="154"/>
      <c r="CU2549" s="154"/>
      <c r="CV2549" s="154"/>
      <c r="CW2549" s="154"/>
      <c r="CX2549" s="154"/>
      <c r="CY2549" s="154"/>
      <c r="CZ2549" s="154"/>
      <c r="DA2549" s="154"/>
      <c r="DB2549" s="154"/>
      <c r="DC2549" s="154"/>
      <c r="DD2549" s="154"/>
      <c r="DE2549" s="154"/>
      <c r="DF2549" s="154"/>
      <c r="DG2549" s="154"/>
      <c r="DH2549" s="154"/>
      <c r="DI2549" s="154"/>
      <c r="DJ2549" s="154"/>
      <c r="DK2549" s="154"/>
      <c r="DL2549" s="154"/>
      <c r="DM2549" s="154"/>
      <c r="DN2549" s="154"/>
      <c r="DO2549" s="154"/>
      <c r="DP2549" s="154"/>
      <c r="DQ2549" s="154"/>
      <c r="DR2549" s="154"/>
      <c r="DS2549" s="154"/>
      <c r="DT2549" s="154"/>
      <c r="DU2549" s="154"/>
      <c r="DV2549" s="154"/>
      <c r="DW2549" s="154"/>
      <c r="DX2549" s="154"/>
      <c r="DY2549" s="154"/>
      <c r="DZ2549" s="154"/>
      <c r="EA2549" s="154"/>
      <c r="EB2549" s="154"/>
      <c r="EC2549" s="154"/>
      <c r="ED2549" s="154"/>
      <c r="EE2549" s="154"/>
      <c r="EF2549" s="154"/>
      <c r="EG2549" s="154"/>
      <c r="EH2549" s="154"/>
      <c r="EI2549" s="154"/>
      <c r="EJ2549" s="154"/>
      <c r="EK2549" s="154"/>
      <c r="EL2549" s="154"/>
      <c r="EM2549" s="154"/>
      <c r="EN2549" s="154"/>
      <c r="EO2549" s="154"/>
      <c r="EP2549" s="154"/>
      <c r="EQ2549" s="154"/>
      <c r="ER2549" s="154"/>
      <c r="ES2549" s="154"/>
      <c r="ET2549" s="154"/>
      <c r="EU2549" s="154"/>
      <c r="EV2549" s="154"/>
    </row>
    <row r="2550" spans="32:152" ht="12.75">
      <c r="AF2550" s="154"/>
      <c r="AG2550" s="154"/>
      <c r="AH2550" s="154"/>
      <c r="AI2550" s="154"/>
      <c r="AJ2550" s="154"/>
      <c r="AK2550" s="154"/>
      <c r="AL2550" s="154"/>
      <c r="AM2550" s="154"/>
      <c r="AN2550" s="154"/>
      <c r="AO2550" s="154"/>
      <c r="AP2550" s="154"/>
      <c r="AQ2550" s="154"/>
      <c r="AR2550" s="154"/>
      <c r="AS2550" s="154"/>
      <c r="AT2550" s="154"/>
      <c r="AU2550" s="154"/>
      <c r="AV2550" s="154"/>
      <c r="AW2550" s="154"/>
      <c r="AX2550" s="154"/>
      <c r="AY2550" s="154"/>
      <c r="AZ2550" s="154"/>
      <c r="BA2550" s="154"/>
      <c r="BB2550" s="154"/>
      <c r="BC2550" s="154"/>
      <c r="BD2550" s="154"/>
      <c r="BE2550" s="154"/>
      <c r="BF2550" s="154"/>
      <c r="BG2550" s="154"/>
      <c r="BH2550" s="154"/>
      <c r="BI2550" s="154"/>
      <c r="BJ2550" s="154"/>
      <c r="BK2550" s="154"/>
      <c r="BL2550" s="154"/>
      <c r="BM2550" s="154"/>
      <c r="BN2550" s="154"/>
      <c r="BO2550" s="154"/>
      <c r="BP2550" s="154"/>
      <c r="BQ2550" s="154"/>
      <c r="BR2550" s="154"/>
      <c r="BS2550" s="154"/>
      <c r="BT2550" s="154"/>
      <c r="BU2550" s="154"/>
      <c r="BV2550" s="154"/>
      <c r="BW2550" s="154"/>
      <c r="BX2550" s="154"/>
      <c r="BY2550" s="154"/>
      <c r="BZ2550" s="154"/>
      <c r="CA2550" s="154"/>
      <c r="CB2550" s="154"/>
      <c r="CC2550" s="154"/>
      <c r="CD2550" s="154"/>
      <c r="CE2550" s="154"/>
      <c r="CF2550" s="154"/>
      <c r="CG2550" s="154"/>
      <c r="CH2550" s="154"/>
      <c r="CI2550" s="154"/>
      <c r="CJ2550" s="154"/>
      <c r="CK2550" s="154"/>
      <c r="CL2550" s="154"/>
      <c r="CM2550" s="154"/>
      <c r="CN2550" s="154"/>
      <c r="CO2550" s="154"/>
      <c r="CP2550" s="154"/>
      <c r="CQ2550" s="154"/>
      <c r="CR2550" s="154"/>
      <c r="CS2550" s="154"/>
      <c r="CT2550" s="154"/>
      <c r="CU2550" s="154"/>
      <c r="CV2550" s="154"/>
      <c r="CW2550" s="154"/>
      <c r="CX2550" s="154"/>
      <c r="CY2550" s="154"/>
      <c r="CZ2550" s="154"/>
      <c r="DA2550" s="154"/>
      <c r="DB2550" s="154"/>
      <c r="DC2550" s="154"/>
      <c r="DD2550" s="154"/>
      <c r="DE2550" s="154"/>
      <c r="DF2550" s="154"/>
      <c r="DG2550" s="154"/>
      <c r="DH2550" s="154"/>
      <c r="DI2550" s="154"/>
      <c r="DJ2550" s="154"/>
      <c r="DK2550" s="154"/>
      <c r="DL2550" s="154"/>
      <c r="DM2550" s="154"/>
      <c r="DN2550" s="154"/>
      <c r="DO2550" s="154"/>
      <c r="DP2550" s="154"/>
      <c r="DQ2550" s="154"/>
      <c r="DR2550" s="154"/>
      <c r="DS2550" s="154"/>
      <c r="DT2550" s="154"/>
      <c r="DU2550" s="154"/>
      <c r="DV2550" s="154"/>
      <c r="DW2550" s="154"/>
      <c r="DX2550" s="154"/>
      <c r="DY2550" s="154"/>
      <c r="DZ2550" s="154"/>
      <c r="EA2550" s="154"/>
      <c r="EB2550" s="154"/>
      <c r="EC2550" s="154"/>
      <c r="ED2550" s="154"/>
      <c r="EE2550" s="154"/>
      <c r="EF2550" s="154"/>
      <c r="EG2550" s="154"/>
      <c r="EH2550" s="154"/>
      <c r="EI2550" s="154"/>
      <c r="EJ2550" s="154"/>
      <c r="EK2550" s="154"/>
      <c r="EL2550" s="154"/>
      <c r="EM2550" s="154"/>
      <c r="EN2550" s="154"/>
      <c r="EO2550" s="154"/>
      <c r="EP2550" s="154"/>
      <c r="EQ2550" s="154"/>
      <c r="ER2550" s="154"/>
      <c r="ES2550" s="154"/>
      <c r="ET2550" s="154"/>
      <c r="EU2550" s="154"/>
      <c r="EV2550" s="154"/>
    </row>
    <row r="2551" spans="32:152" ht="12.75">
      <c r="AF2551" s="154"/>
      <c r="AG2551" s="154"/>
      <c r="AH2551" s="154"/>
      <c r="AI2551" s="154"/>
      <c r="AJ2551" s="154"/>
      <c r="AK2551" s="154"/>
      <c r="AL2551" s="154"/>
      <c r="AM2551" s="154"/>
      <c r="AN2551" s="154"/>
      <c r="AO2551" s="154"/>
      <c r="AP2551" s="154"/>
      <c r="AQ2551" s="154"/>
      <c r="AR2551" s="154"/>
      <c r="AS2551" s="154"/>
      <c r="AT2551" s="154"/>
      <c r="AU2551" s="154"/>
      <c r="AV2551" s="154"/>
      <c r="AW2551" s="154"/>
      <c r="AX2551" s="154"/>
      <c r="AY2551" s="154"/>
      <c r="AZ2551" s="154"/>
      <c r="BA2551" s="154"/>
      <c r="BB2551" s="154"/>
      <c r="BC2551" s="154"/>
      <c r="BD2551" s="154"/>
      <c r="BE2551" s="154"/>
      <c r="BF2551" s="154"/>
      <c r="BG2551" s="154"/>
      <c r="BH2551" s="154"/>
      <c r="BI2551" s="154"/>
      <c r="BJ2551" s="154"/>
      <c r="BK2551" s="154"/>
      <c r="BL2551" s="154"/>
      <c r="BM2551" s="154"/>
      <c r="BN2551" s="154"/>
      <c r="BO2551" s="154"/>
      <c r="BP2551" s="154"/>
      <c r="BQ2551" s="154"/>
      <c r="BR2551" s="154"/>
      <c r="BS2551" s="154"/>
      <c r="BT2551" s="154"/>
      <c r="BU2551" s="154"/>
      <c r="BV2551" s="154"/>
      <c r="BW2551" s="154"/>
      <c r="BX2551" s="154"/>
      <c r="BY2551" s="154"/>
      <c r="BZ2551" s="154"/>
      <c r="CA2551" s="154"/>
      <c r="CB2551" s="154"/>
      <c r="CC2551" s="154"/>
      <c r="CD2551" s="154"/>
      <c r="CE2551" s="154"/>
      <c r="CF2551" s="154"/>
      <c r="CG2551" s="154"/>
      <c r="CH2551" s="154"/>
      <c r="CI2551" s="154"/>
      <c r="CJ2551" s="154"/>
      <c r="CK2551" s="154"/>
      <c r="CL2551" s="154"/>
      <c r="CM2551" s="154"/>
      <c r="CN2551" s="154"/>
      <c r="CO2551" s="154"/>
      <c r="CP2551" s="154"/>
      <c r="CQ2551" s="154"/>
      <c r="CR2551" s="154"/>
      <c r="CS2551" s="154"/>
      <c r="CT2551" s="154"/>
      <c r="CU2551" s="154"/>
      <c r="CV2551" s="154"/>
      <c r="CW2551" s="154"/>
      <c r="CX2551" s="154"/>
      <c r="CY2551" s="154"/>
      <c r="CZ2551" s="154"/>
      <c r="DA2551" s="154"/>
      <c r="DB2551" s="154"/>
      <c r="DC2551" s="154"/>
      <c r="DD2551" s="154"/>
      <c r="DE2551" s="154"/>
      <c r="DF2551" s="154"/>
      <c r="DG2551" s="154"/>
      <c r="DH2551" s="154"/>
      <c r="DI2551" s="154"/>
      <c r="DJ2551" s="154"/>
      <c r="DK2551" s="154"/>
      <c r="DL2551" s="154"/>
      <c r="DM2551" s="154"/>
      <c r="DN2551" s="154"/>
      <c r="DO2551" s="154"/>
      <c r="DP2551" s="154"/>
      <c r="DQ2551" s="154"/>
      <c r="DR2551" s="154"/>
      <c r="DS2551" s="154"/>
      <c r="DT2551" s="154"/>
      <c r="DU2551" s="154"/>
      <c r="DV2551" s="154"/>
      <c r="DW2551" s="154"/>
      <c r="DX2551" s="154"/>
      <c r="DY2551" s="154"/>
      <c r="DZ2551" s="154"/>
      <c r="EA2551" s="154"/>
      <c r="EB2551" s="154"/>
      <c r="EC2551" s="154"/>
      <c r="ED2551" s="154"/>
      <c r="EE2551" s="154"/>
      <c r="EF2551" s="154"/>
      <c r="EG2551" s="154"/>
      <c r="EH2551" s="154"/>
      <c r="EI2551" s="154"/>
      <c r="EJ2551" s="154"/>
      <c r="EK2551" s="154"/>
      <c r="EL2551" s="154"/>
      <c r="EM2551" s="154"/>
      <c r="EN2551" s="154"/>
      <c r="EO2551" s="154"/>
      <c r="EP2551" s="154"/>
      <c r="EQ2551" s="154"/>
      <c r="ER2551" s="154"/>
      <c r="ES2551" s="154"/>
      <c r="ET2551" s="154"/>
      <c r="EU2551" s="154"/>
      <c r="EV2551" s="154"/>
    </row>
    <row r="2552" spans="32:152" ht="12.75">
      <c r="AF2552" s="154"/>
      <c r="AG2552" s="154"/>
      <c r="AH2552" s="154"/>
      <c r="AI2552" s="154"/>
      <c r="AJ2552" s="154"/>
      <c r="AK2552" s="154"/>
      <c r="AL2552" s="154"/>
      <c r="AM2552" s="154"/>
      <c r="AN2552" s="154"/>
      <c r="AO2552" s="154"/>
      <c r="AP2552" s="154"/>
      <c r="AQ2552" s="154"/>
      <c r="AR2552" s="154"/>
      <c r="AS2552" s="154"/>
      <c r="AT2552" s="154"/>
      <c r="AU2552" s="154"/>
      <c r="AV2552" s="154"/>
      <c r="AW2552" s="154"/>
      <c r="AX2552" s="154"/>
      <c r="AY2552" s="154"/>
      <c r="AZ2552" s="154"/>
      <c r="BA2552" s="154"/>
      <c r="BB2552" s="154"/>
      <c r="BC2552" s="154"/>
      <c r="BD2552" s="154"/>
      <c r="BE2552" s="154"/>
      <c r="BF2552" s="154"/>
      <c r="BG2552" s="154"/>
      <c r="BH2552" s="154"/>
      <c r="BI2552" s="154"/>
      <c r="BJ2552" s="154"/>
      <c r="BK2552" s="154"/>
      <c r="BL2552" s="154"/>
      <c r="BM2552" s="154"/>
      <c r="BN2552" s="154"/>
      <c r="BO2552" s="154"/>
      <c r="BP2552" s="154"/>
      <c r="BQ2552" s="154"/>
      <c r="BR2552" s="154"/>
      <c r="BS2552" s="154"/>
      <c r="BT2552" s="154"/>
      <c r="BU2552" s="154"/>
      <c r="BV2552" s="154"/>
      <c r="BW2552" s="154"/>
      <c r="BX2552" s="154"/>
      <c r="BY2552" s="154"/>
      <c r="BZ2552" s="154"/>
      <c r="CA2552" s="154"/>
      <c r="CB2552" s="154"/>
      <c r="CC2552" s="154"/>
      <c r="CD2552" s="154"/>
      <c r="CE2552" s="154"/>
      <c r="CF2552" s="154"/>
      <c r="CG2552" s="154"/>
      <c r="CH2552" s="154"/>
      <c r="CI2552" s="154"/>
      <c r="CJ2552" s="154"/>
      <c r="CK2552" s="154"/>
      <c r="CL2552" s="154"/>
      <c r="CM2552" s="154"/>
      <c r="CN2552" s="154"/>
      <c r="CO2552" s="154"/>
      <c r="CP2552" s="154"/>
      <c r="CQ2552" s="154"/>
      <c r="CR2552" s="154"/>
      <c r="CS2552" s="154"/>
      <c r="CT2552" s="154"/>
      <c r="CU2552" s="154"/>
      <c r="CV2552" s="154"/>
      <c r="CW2552" s="154"/>
      <c r="CX2552" s="154"/>
      <c r="CY2552" s="154"/>
      <c r="CZ2552" s="154"/>
      <c r="DA2552" s="154"/>
      <c r="DB2552" s="154"/>
      <c r="DC2552" s="154"/>
      <c r="DD2552" s="154"/>
      <c r="DE2552" s="154"/>
      <c r="DF2552" s="154"/>
      <c r="DG2552" s="154"/>
      <c r="DH2552" s="154"/>
      <c r="DI2552" s="154"/>
      <c r="DJ2552" s="154"/>
      <c r="DK2552" s="154"/>
      <c r="DL2552" s="154"/>
      <c r="DM2552" s="154"/>
      <c r="DN2552" s="154"/>
      <c r="DO2552" s="154"/>
      <c r="DP2552" s="154"/>
      <c r="DQ2552" s="154"/>
      <c r="DR2552" s="154"/>
      <c r="DS2552" s="154"/>
      <c r="DT2552" s="154"/>
      <c r="DU2552" s="154"/>
      <c r="DV2552" s="154"/>
      <c r="DW2552" s="154"/>
      <c r="DX2552" s="154"/>
      <c r="DY2552" s="154"/>
      <c r="DZ2552" s="154"/>
      <c r="EA2552" s="154"/>
      <c r="EB2552" s="154"/>
      <c r="EC2552" s="154"/>
      <c r="ED2552" s="154"/>
      <c r="EE2552" s="154"/>
      <c r="EF2552" s="154"/>
      <c r="EG2552" s="154"/>
      <c r="EH2552" s="154"/>
      <c r="EI2552" s="154"/>
      <c r="EJ2552" s="154"/>
      <c r="EK2552" s="154"/>
      <c r="EL2552" s="154"/>
      <c r="EM2552" s="154"/>
      <c r="EN2552" s="154"/>
      <c r="EO2552" s="154"/>
      <c r="EP2552" s="154"/>
      <c r="EQ2552" s="154"/>
      <c r="ER2552" s="154"/>
      <c r="ES2552" s="154"/>
      <c r="ET2552" s="154"/>
      <c r="EU2552" s="154"/>
      <c r="EV2552" s="154"/>
    </row>
    <row r="2553" spans="32:152" ht="12.75">
      <c r="AF2553" s="154"/>
      <c r="AG2553" s="154"/>
      <c r="AH2553" s="154"/>
      <c r="AI2553" s="154"/>
      <c r="AJ2553" s="154"/>
      <c r="AK2553" s="154"/>
      <c r="AL2553" s="154"/>
      <c r="AM2553" s="154"/>
      <c r="AN2553" s="154"/>
      <c r="AO2553" s="154"/>
      <c r="AP2553" s="154"/>
      <c r="AQ2553" s="154"/>
      <c r="AR2553" s="154"/>
      <c r="AS2553" s="154"/>
      <c r="AT2553" s="154"/>
      <c r="AU2553" s="154"/>
      <c r="AV2553" s="154"/>
      <c r="AW2553" s="154"/>
      <c r="AX2553" s="154"/>
      <c r="AY2553" s="154"/>
      <c r="AZ2553" s="154"/>
      <c r="BA2553" s="154"/>
      <c r="BB2553" s="154"/>
      <c r="BC2553" s="154"/>
      <c r="BD2553" s="154"/>
      <c r="BE2553" s="154"/>
      <c r="BF2553" s="154"/>
      <c r="BG2553" s="154"/>
      <c r="BH2553" s="154"/>
      <c r="BI2553" s="154"/>
      <c r="BJ2553" s="154"/>
      <c r="BK2553" s="154"/>
      <c r="BL2553" s="154"/>
      <c r="BM2553" s="154"/>
      <c r="BN2553" s="154"/>
      <c r="BO2553" s="154"/>
      <c r="BP2553" s="154"/>
      <c r="BQ2553" s="154"/>
      <c r="BR2553" s="154"/>
      <c r="BS2553" s="154"/>
      <c r="BT2553" s="154"/>
      <c r="BU2553" s="154"/>
      <c r="BV2553" s="154"/>
      <c r="BW2553" s="154"/>
      <c r="BX2553" s="154"/>
      <c r="BY2553" s="154"/>
      <c r="BZ2553" s="154"/>
      <c r="CA2553" s="154"/>
      <c r="CB2553" s="154"/>
      <c r="CC2553" s="154"/>
      <c r="CD2553" s="154"/>
      <c r="CE2553" s="154"/>
      <c r="CF2553" s="154"/>
      <c r="CG2553" s="154"/>
      <c r="CH2553" s="154"/>
      <c r="CI2553" s="154"/>
      <c r="CJ2553" s="154"/>
      <c r="CK2553" s="154"/>
      <c r="CL2553" s="154"/>
      <c r="CM2553" s="154"/>
      <c r="CN2553" s="154"/>
      <c r="CO2553" s="154"/>
      <c r="CP2553" s="154"/>
      <c r="CQ2553" s="154"/>
      <c r="CR2553" s="154"/>
      <c r="CS2553" s="154"/>
      <c r="CT2553" s="154"/>
      <c r="CU2553" s="154"/>
      <c r="CV2553" s="154"/>
      <c r="CW2553" s="154"/>
      <c r="CX2553" s="154"/>
      <c r="CY2553" s="154"/>
      <c r="CZ2553" s="154"/>
      <c r="DA2553" s="154"/>
      <c r="DB2553" s="154"/>
      <c r="DC2553" s="154"/>
      <c r="DD2553" s="154"/>
      <c r="DE2553" s="154"/>
      <c r="DF2553" s="154"/>
      <c r="DG2553" s="154"/>
      <c r="DH2553" s="154"/>
      <c r="DI2553" s="154"/>
      <c r="DJ2553" s="154"/>
      <c r="DK2553" s="154"/>
      <c r="DL2553" s="154"/>
      <c r="DM2553" s="154"/>
      <c r="DN2553" s="154"/>
      <c r="DO2553" s="154"/>
      <c r="DP2553" s="154"/>
      <c r="DQ2553" s="154"/>
      <c r="DR2553" s="154"/>
      <c r="DS2553" s="154"/>
      <c r="DT2553" s="154"/>
      <c r="DU2553" s="154"/>
      <c r="DV2553" s="154"/>
      <c r="DW2553" s="154"/>
      <c r="DX2553" s="154"/>
      <c r="DY2553" s="154"/>
      <c r="DZ2553" s="154"/>
      <c r="EA2553" s="154"/>
      <c r="EB2553" s="154"/>
      <c r="EC2553" s="154"/>
      <c r="ED2553" s="154"/>
      <c r="EE2553" s="154"/>
      <c r="EF2553" s="154"/>
      <c r="EG2553" s="154"/>
      <c r="EH2553" s="154"/>
      <c r="EI2553" s="154"/>
      <c r="EJ2553" s="154"/>
      <c r="EK2553" s="154"/>
      <c r="EL2553" s="154"/>
      <c r="EM2553" s="154"/>
      <c r="EN2553" s="154"/>
      <c r="EO2553" s="154"/>
      <c r="EP2553" s="154"/>
      <c r="EQ2553" s="154"/>
      <c r="ER2553" s="154"/>
      <c r="ES2553" s="154"/>
      <c r="ET2553" s="154"/>
      <c r="EU2553" s="154"/>
      <c r="EV2553" s="154"/>
    </row>
    <row r="2554" spans="32:152" ht="12.75">
      <c r="AF2554" s="154"/>
      <c r="AG2554" s="154"/>
      <c r="AH2554" s="154"/>
      <c r="AI2554" s="154"/>
      <c r="AJ2554" s="154"/>
      <c r="AK2554" s="154"/>
      <c r="AL2554" s="154"/>
      <c r="AM2554" s="154"/>
      <c r="AN2554" s="154"/>
      <c r="AO2554" s="154"/>
      <c r="AP2554" s="154"/>
      <c r="AQ2554" s="154"/>
      <c r="AR2554" s="154"/>
      <c r="AS2554" s="154"/>
      <c r="AT2554" s="154"/>
      <c r="AU2554" s="154"/>
      <c r="AV2554" s="154"/>
      <c r="AW2554" s="154"/>
      <c r="AX2554" s="154"/>
      <c r="AY2554" s="154"/>
      <c r="AZ2554" s="154"/>
      <c r="BA2554" s="154"/>
      <c r="BB2554" s="154"/>
      <c r="BC2554" s="154"/>
      <c r="BD2554" s="154"/>
      <c r="BE2554" s="154"/>
      <c r="BF2554" s="154"/>
      <c r="BG2554" s="154"/>
      <c r="BH2554" s="154"/>
      <c r="BI2554" s="154"/>
      <c r="BJ2554" s="154"/>
      <c r="BK2554" s="154"/>
      <c r="BL2554" s="154"/>
      <c r="BM2554" s="154"/>
      <c r="BN2554" s="154"/>
      <c r="BO2554" s="154"/>
      <c r="BP2554" s="154"/>
      <c r="BQ2554" s="154"/>
      <c r="BR2554" s="154"/>
      <c r="BS2554" s="154"/>
      <c r="BT2554" s="154"/>
      <c r="BU2554" s="154"/>
      <c r="BV2554" s="154"/>
      <c r="BW2554" s="154"/>
      <c r="BX2554" s="154"/>
      <c r="BY2554" s="154"/>
      <c r="BZ2554" s="154"/>
      <c r="CA2554" s="154"/>
      <c r="CB2554" s="154"/>
      <c r="CC2554" s="154"/>
      <c r="CD2554" s="154"/>
      <c r="CE2554" s="154"/>
      <c r="CF2554" s="154"/>
      <c r="CG2554" s="154"/>
      <c r="CH2554" s="154"/>
      <c r="CI2554" s="154"/>
      <c r="CJ2554" s="154"/>
      <c r="CK2554" s="154"/>
      <c r="CL2554" s="154"/>
      <c r="CM2554" s="154"/>
      <c r="CN2554" s="154"/>
      <c r="CO2554" s="154"/>
      <c r="CP2554" s="154"/>
      <c r="CQ2554" s="154"/>
      <c r="CR2554" s="154"/>
      <c r="CS2554" s="154"/>
      <c r="CT2554" s="154"/>
      <c r="CU2554" s="154"/>
      <c r="CV2554" s="154"/>
      <c r="CW2554" s="154"/>
      <c r="CX2554" s="154"/>
      <c r="CY2554" s="154"/>
      <c r="CZ2554" s="154"/>
      <c r="DA2554" s="154"/>
      <c r="DB2554" s="154"/>
      <c r="DC2554" s="154"/>
      <c r="DD2554" s="154"/>
      <c r="DE2554" s="154"/>
      <c r="DF2554" s="154"/>
      <c r="DG2554" s="154"/>
      <c r="DH2554" s="154"/>
      <c r="DI2554" s="154"/>
      <c r="DJ2554" s="154"/>
      <c r="DK2554" s="154"/>
      <c r="DL2554" s="154"/>
      <c r="DM2554" s="154"/>
      <c r="DN2554" s="154"/>
      <c r="DO2554" s="154"/>
      <c r="DP2554" s="154"/>
      <c r="DQ2554" s="154"/>
      <c r="DR2554" s="154"/>
      <c r="DS2554" s="154"/>
      <c r="DT2554" s="154"/>
      <c r="DU2554" s="154"/>
      <c r="DV2554" s="154"/>
      <c r="DW2554" s="154"/>
      <c r="DX2554" s="154"/>
      <c r="DY2554" s="154"/>
      <c r="DZ2554" s="154"/>
      <c r="EA2554" s="154"/>
      <c r="EB2554" s="154"/>
      <c r="EC2554" s="154"/>
      <c r="ED2554" s="154"/>
      <c r="EE2554" s="154"/>
      <c r="EF2554" s="154"/>
      <c r="EG2554" s="154"/>
      <c r="EH2554" s="154"/>
      <c r="EI2554" s="154"/>
      <c r="EJ2554" s="154"/>
      <c r="EK2554" s="154"/>
      <c r="EL2554" s="154"/>
      <c r="EM2554" s="154"/>
      <c r="EN2554" s="154"/>
      <c r="EO2554" s="154"/>
      <c r="EP2554" s="154"/>
      <c r="EQ2554" s="154"/>
      <c r="ER2554" s="154"/>
      <c r="ES2554" s="154"/>
      <c r="ET2554" s="154"/>
      <c r="EU2554" s="154"/>
      <c r="EV2554" s="154"/>
    </row>
    <row r="2555" spans="32:152" ht="12.75">
      <c r="AF2555" s="154"/>
      <c r="AG2555" s="154"/>
      <c r="AH2555" s="154"/>
      <c r="AI2555" s="154"/>
      <c r="AJ2555" s="154"/>
      <c r="AK2555" s="154"/>
      <c r="AL2555" s="154"/>
      <c r="AM2555" s="154"/>
      <c r="AN2555" s="154"/>
      <c r="AO2555" s="154"/>
      <c r="AP2555" s="154"/>
      <c r="AQ2555" s="154"/>
      <c r="AR2555" s="154"/>
      <c r="AS2555" s="154"/>
      <c r="AT2555" s="154"/>
      <c r="AU2555" s="154"/>
      <c r="AV2555" s="154"/>
      <c r="AW2555" s="154"/>
      <c r="AX2555" s="154"/>
      <c r="AY2555" s="154"/>
      <c r="AZ2555" s="154"/>
      <c r="BA2555" s="154"/>
      <c r="BB2555" s="154"/>
      <c r="BC2555" s="154"/>
      <c r="BD2555" s="154"/>
      <c r="BE2555" s="154"/>
      <c r="BF2555" s="154"/>
      <c r="BG2555" s="154"/>
      <c r="BH2555" s="154"/>
      <c r="BI2555" s="154"/>
      <c r="BJ2555" s="154"/>
      <c r="BK2555" s="154"/>
      <c r="BL2555" s="154"/>
      <c r="BM2555" s="154"/>
      <c r="BN2555" s="154"/>
      <c r="BO2555" s="154"/>
      <c r="BP2555" s="154"/>
      <c r="BQ2555" s="154"/>
      <c r="BR2555" s="154"/>
      <c r="BS2555" s="154"/>
      <c r="BT2555" s="154"/>
      <c r="BU2555" s="154"/>
      <c r="BV2555" s="154"/>
      <c r="BW2555" s="154"/>
      <c r="BX2555" s="154"/>
      <c r="BY2555" s="154"/>
      <c r="BZ2555" s="154"/>
      <c r="CA2555" s="154"/>
      <c r="CB2555" s="154"/>
      <c r="CC2555" s="154"/>
      <c r="CD2555" s="154"/>
      <c r="CE2555" s="154"/>
      <c r="CF2555" s="154"/>
      <c r="CG2555" s="154"/>
      <c r="CH2555" s="154"/>
      <c r="CI2555" s="154"/>
      <c r="CJ2555" s="154"/>
      <c r="CK2555" s="154"/>
      <c r="CL2555" s="154"/>
      <c r="CM2555" s="154"/>
      <c r="CN2555" s="154"/>
      <c r="CO2555" s="154"/>
      <c r="CP2555" s="154"/>
      <c r="CQ2555" s="154"/>
      <c r="CR2555" s="154"/>
      <c r="CS2555" s="154"/>
      <c r="CT2555" s="154"/>
      <c r="CU2555" s="154"/>
      <c r="CV2555" s="154"/>
      <c r="CW2555" s="154"/>
      <c r="CX2555" s="154"/>
      <c r="CY2555" s="154"/>
      <c r="CZ2555" s="154"/>
      <c r="DA2555" s="154"/>
      <c r="DB2555" s="154"/>
      <c r="DC2555" s="154"/>
      <c r="DD2555" s="154"/>
      <c r="DE2555" s="154"/>
      <c r="DF2555" s="154"/>
      <c r="DG2555" s="154"/>
      <c r="DH2555" s="154"/>
      <c r="DI2555" s="154"/>
      <c r="DJ2555" s="154"/>
      <c r="DK2555" s="154"/>
      <c r="DL2555" s="154"/>
      <c r="DM2555" s="154"/>
      <c r="DN2555" s="154"/>
      <c r="DO2555" s="154"/>
      <c r="DP2555" s="154"/>
      <c r="DQ2555" s="154"/>
      <c r="DR2555" s="154"/>
      <c r="DS2555" s="154"/>
      <c r="DT2555" s="154"/>
      <c r="DU2555" s="154"/>
      <c r="DV2555" s="154"/>
      <c r="DW2555" s="154"/>
      <c r="DX2555" s="154"/>
      <c r="DY2555" s="154"/>
      <c r="DZ2555" s="154"/>
      <c r="EA2555" s="154"/>
      <c r="EB2555" s="154"/>
      <c r="EC2555" s="154"/>
      <c r="ED2555" s="154"/>
      <c r="EE2555" s="154"/>
      <c r="EF2555" s="154"/>
      <c r="EG2555" s="154"/>
      <c r="EH2555" s="154"/>
      <c r="EI2555" s="154"/>
      <c r="EJ2555" s="154"/>
      <c r="EK2555" s="154"/>
      <c r="EL2555" s="154"/>
      <c r="EM2555" s="154"/>
      <c r="EN2555" s="154"/>
      <c r="EO2555" s="154"/>
      <c r="EP2555" s="154"/>
      <c r="EQ2555" s="154"/>
      <c r="ER2555" s="154"/>
      <c r="ES2555" s="154"/>
      <c r="ET2555" s="154"/>
      <c r="EU2555" s="154"/>
      <c r="EV2555" s="154"/>
    </row>
    <row r="2556" spans="32:152" ht="12.75">
      <c r="AF2556" s="154"/>
      <c r="AG2556" s="154"/>
      <c r="AH2556" s="154"/>
      <c r="AI2556" s="154"/>
      <c r="AJ2556" s="154"/>
      <c r="AK2556" s="154"/>
      <c r="AL2556" s="154"/>
      <c r="AM2556" s="154"/>
      <c r="AN2556" s="154"/>
      <c r="AO2556" s="154"/>
      <c r="AP2556" s="154"/>
      <c r="AQ2556" s="154"/>
      <c r="AR2556" s="154"/>
      <c r="AS2556" s="154"/>
      <c r="AT2556" s="154"/>
      <c r="AU2556" s="154"/>
      <c r="AV2556" s="154"/>
      <c r="AW2556" s="154"/>
      <c r="AX2556" s="154"/>
      <c r="AY2556" s="154"/>
      <c r="AZ2556" s="154"/>
      <c r="BA2556" s="154"/>
      <c r="BB2556" s="154"/>
      <c r="BC2556" s="154"/>
      <c r="BD2556" s="154"/>
      <c r="BE2556" s="154"/>
      <c r="BF2556" s="154"/>
      <c r="BG2556" s="154"/>
      <c r="BH2556" s="154"/>
      <c r="BI2556" s="154"/>
      <c r="BJ2556" s="154"/>
      <c r="BK2556" s="154"/>
      <c r="BL2556" s="154"/>
      <c r="BM2556" s="154"/>
      <c r="BN2556" s="154"/>
      <c r="BO2556" s="154"/>
      <c r="BP2556" s="154"/>
      <c r="BQ2556" s="154"/>
      <c r="BR2556" s="154"/>
      <c r="BS2556" s="154"/>
      <c r="BT2556" s="154"/>
      <c r="BU2556" s="154"/>
      <c r="BV2556" s="154"/>
      <c r="BW2556" s="154"/>
      <c r="BX2556" s="154"/>
      <c r="BY2556" s="154"/>
      <c r="BZ2556" s="154"/>
      <c r="CA2556" s="154"/>
      <c r="CB2556" s="154"/>
      <c r="CC2556" s="154"/>
      <c r="CD2556" s="154"/>
      <c r="CE2556" s="154"/>
      <c r="CF2556" s="154"/>
      <c r="CG2556" s="154"/>
      <c r="CH2556" s="154"/>
      <c r="CI2556" s="154"/>
      <c r="CJ2556" s="154"/>
      <c r="CK2556" s="154"/>
      <c r="CL2556" s="154"/>
      <c r="CM2556" s="154"/>
      <c r="CN2556" s="154"/>
      <c r="CO2556" s="154"/>
      <c r="CP2556" s="154"/>
      <c r="CQ2556" s="154"/>
      <c r="CR2556" s="154"/>
      <c r="CS2556" s="154"/>
      <c r="CT2556" s="154"/>
      <c r="CU2556" s="154"/>
      <c r="CV2556" s="154"/>
      <c r="CW2556" s="154"/>
      <c r="CX2556" s="154"/>
      <c r="CY2556" s="154"/>
      <c r="CZ2556" s="154"/>
      <c r="DA2556" s="154"/>
      <c r="DB2556" s="154"/>
      <c r="DC2556" s="154"/>
      <c r="DD2556" s="154"/>
      <c r="DE2556" s="154"/>
      <c r="DF2556" s="154"/>
      <c r="DG2556" s="154"/>
      <c r="DH2556" s="154"/>
      <c r="DI2556" s="154"/>
      <c r="DJ2556" s="154"/>
      <c r="DK2556" s="154"/>
      <c r="DL2556" s="154"/>
      <c r="DM2556" s="154"/>
      <c r="DN2556" s="154"/>
      <c r="DO2556" s="154"/>
      <c r="DP2556" s="154"/>
      <c r="DQ2556" s="154"/>
      <c r="DR2556" s="154"/>
      <c r="DS2556" s="154"/>
      <c r="DT2556" s="154"/>
      <c r="DU2556" s="154"/>
      <c r="DV2556" s="154"/>
      <c r="DW2556" s="154"/>
      <c r="DX2556" s="154"/>
      <c r="DY2556" s="154"/>
      <c r="DZ2556" s="154"/>
      <c r="EA2556" s="154"/>
      <c r="EB2556" s="154"/>
      <c r="EC2556" s="154"/>
      <c r="ED2556" s="154"/>
      <c r="EE2556" s="154"/>
      <c r="EF2556" s="154"/>
      <c r="EG2556" s="154"/>
      <c r="EH2556" s="154"/>
      <c r="EI2556" s="154"/>
      <c r="EJ2556" s="154"/>
      <c r="EK2556" s="154"/>
      <c r="EL2556" s="154"/>
      <c r="EM2556" s="154"/>
      <c r="EN2556" s="154"/>
      <c r="EO2556" s="154"/>
      <c r="EP2556" s="154"/>
      <c r="EQ2556" s="154"/>
      <c r="ER2556" s="154"/>
      <c r="ES2556" s="154"/>
      <c r="ET2556" s="154"/>
      <c r="EU2556" s="154"/>
      <c r="EV2556" s="154"/>
    </row>
    <row r="2557" spans="32:152" ht="12.75">
      <c r="AF2557" s="154"/>
      <c r="AG2557" s="154"/>
      <c r="AH2557" s="154"/>
      <c r="AI2557" s="154"/>
      <c r="AJ2557" s="154"/>
      <c r="AK2557" s="154"/>
      <c r="AL2557" s="154"/>
      <c r="AM2557" s="154"/>
      <c r="AN2557" s="154"/>
      <c r="AO2557" s="154"/>
      <c r="AP2557" s="154"/>
      <c r="AQ2557" s="154"/>
      <c r="AR2557" s="154"/>
      <c r="AS2557" s="154"/>
      <c r="AT2557" s="154"/>
      <c r="AU2557" s="154"/>
      <c r="AV2557" s="154"/>
      <c r="AW2557" s="154"/>
      <c r="AX2557" s="154"/>
      <c r="AY2557" s="154"/>
      <c r="AZ2557" s="154"/>
      <c r="BA2557" s="154"/>
      <c r="BB2557" s="154"/>
      <c r="BC2557" s="154"/>
      <c r="BD2557" s="154"/>
      <c r="BE2557" s="154"/>
      <c r="BF2557" s="154"/>
      <c r="BG2557" s="154"/>
      <c r="BH2557" s="154"/>
      <c r="BI2557" s="154"/>
      <c r="BJ2557" s="154"/>
      <c r="BK2557" s="154"/>
      <c r="BL2557" s="154"/>
      <c r="BM2557" s="154"/>
      <c r="BN2557" s="154"/>
      <c r="BO2557" s="154"/>
      <c r="BP2557" s="154"/>
      <c r="BQ2557" s="154"/>
      <c r="BR2557" s="154"/>
      <c r="BS2557" s="154"/>
      <c r="BT2557" s="154"/>
      <c r="BU2557" s="154"/>
      <c r="BV2557" s="154"/>
      <c r="BW2557" s="154"/>
      <c r="BX2557" s="154"/>
      <c r="BY2557" s="154"/>
      <c r="BZ2557" s="154"/>
      <c r="CA2557" s="154"/>
      <c r="CB2557" s="154"/>
      <c r="CC2557" s="154"/>
      <c r="CD2557" s="154"/>
      <c r="CE2557" s="154"/>
      <c r="CF2557" s="154"/>
      <c r="CG2557" s="154"/>
      <c r="CH2557" s="154"/>
      <c r="CI2557" s="154"/>
      <c r="CJ2557" s="154"/>
      <c r="CK2557" s="154"/>
      <c r="CL2557" s="154"/>
      <c r="CM2557" s="154"/>
      <c r="CN2557" s="154"/>
      <c r="CO2557" s="154"/>
      <c r="CP2557" s="154"/>
      <c r="CQ2557" s="154"/>
      <c r="CR2557" s="154"/>
      <c r="CS2557" s="154"/>
      <c r="CT2557" s="154"/>
      <c r="CU2557" s="154"/>
      <c r="CV2557" s="154"/>
      <c r="CW2557" s="154"/>
      <c r="CX2557" s="154"/>
      <c r="CY2557" s="154"/>
      <c r="CZ2557" s="154"/>
      <c r="DA2557" s="154"/>
      <c r="DB2557" s="154"/>
      <c r="DC2557" s="154"/>
      <c r="DD2557" s="154"/>
      <c r="DE2557" s="154"/>
      <c r="DF2557" s="154"/>
      <c r="DG2557" s="154"/>
      <c r="DH2557" s="154"/>
      <c r="DI2557" s="154"/>
      <c r="DJ2557" s="154"/>
      <c r="DK2557" s="154"/>
      <c r="DL2557" s="154"/>
      <c r="DM2557" s="154"/>
      <c r="DN2557" s="154"/>
      <c r="DO2557" s="154"/>
      <c r="DP2557" s="154"/>
      <c r="DQ2557" s="154"/>
      <c r="DR2557" s="154"/>
      <c r="DS2557" s="154"/>
      <c r="DT2557" s="154"/>
      <c r="DU2557" s="154"/>
      <c r="DV2557" s="154"/>
      <c r="DW2557" s="154"/>
      <c r="DX2557" s="154"/>
      <c r="DY2557" s="154"/>
      <c r="DZ2557" s="154"/>
      <c r="EA2557" s="154"/>
      <c r="EB2557" s="154"/>
      <c r="EC2557" s="154"/>
      <c r="ED2557" s="154"/>
      <c r="EE2557" s="154"/>
      <c r="EF2557" s="154"/>
      <c r="EG2557" s="154"/>
      <c r="EH2557" s="154"/>
      <c r="EI2557" s="154"/>
      <c r="EJ2557" s="154"/>
      <c r="EK2557" s="154"/>
      <c r="EL2557" s="154"/>
      <c r="EM2557" s="154"/>
      <c r="EN2557" s="154"/>
      <c r="EO2557" s="154"/>
      <c r="EP2557" s="154"/>
      <c r="EQ2557" s="154"/>
      <c r="ER2557" s="154"/>
      <c r="ES2557" s="154"/>
      <c r="ET2557" s="154"/>
      <c r="EU2557" s="154"/>
      <c r="EV2557" s="154"/>
    </row>
    <row r="2558" spans="32:152" ht="12.75">
      <c r="AF2558" s="154"/>
      <c r="AG2558" s="154"/>
      <c r="AH2558" s="154"/>
      <c r="AI2558" s="154"/>
      <c r="AJ2558" s="154"/>
      <c r="AK2558" s="154"/>
      <c r="AL2558" s="154"/>
      <c r="AM2558" s="154"/>
      <c r="AN2558" s="154"/>
      <c r="AO2558" s="154"/>
      <c r="AP2558" s="154"/>
      <c r="AQ2558" s="154"/>
      <c r="AR2558" s="154"/>
      <c r="AS2558" s="154"/>
      <c r="AT2558" s="154"/>
      <c r="AU2558" s="154"/>
      <c r="AV2558" s="154"/>
      <c r="AW2558" s="154"/>
      <c r="AX2558" s="154"/>
      <c r="AY2558" s="154"/>
      <c r="AZ2558" s="154"/>
      <c r="BA2558" s="154"/>
      <c r="BB2558" s="154"/>
      <c r="BC2558" s="154"/>
      <c r="BD2558" s="154"/>
      <c r="BE2558" s="154"/>
      <c r="BF2558" s="154"/>
      <c r="BG2558" s="154"/>
      <c r="BH2558" s="154"/>
      <c r="BI2558" s="154"/>
      <c r="BJ2558" s="154"/>
      <c r="BK2558" s="154"/>
      <c r="BL2558" s="154"/>
      <c r="BM2558" s="154"/>
      <c r="BN2558" s="154"/>
      <c r="BO2558" s="154"/>
      <c r="BP2558" s="154"/>
      <c r="BQ2558" s="154"/>
      <c r="BR2558" s="154"/>
      <c r="BS2558" s="154"/>
      <c r="BT2558" s="154"/>
      <c r="BU2558" s="154"/>
      <c r="BV2558" s="154"/>
      <c r="BW2558" s="154"/>
      <c r="BX2558" s="154"/>
      <c r="BY2558" s="154"/>
      <c r="BZ2558" s="154"/>
      <c r="CA2558" s="154"/>
      <c r="CB2558" s="154"/>
      <c r="CC2558" s="154"/>
      <c r="CD2558" s="154"/>
      <c r="CE2558" s="154"/>
      <c r="CF2558" s="154"/>
      <c r="CG2558" s="154"/>
      <c r="CH2558" s="154"/>
      <c r="CI2558" s="154"/>
      <c r="CJ2558" s="154"/>
      <c r="CK2558" s="154"/>
      <c r="CL2558" s="154"/>
      <c r="CM2558" s="154"/>
      <c r="CN2558" s="154"/>
      <c r="CO2558" s="154"/>
      <c r="CP2558" s="154"/>
      <c r="CQ2558" s="154"/>
      <c r="CR2558" s="154"/>
      <c r="CS2558" s="154"/>
      <c r="CT2558" s="154"/>
      <c r="CU2558" s="154"/>
      <c r="CV2558" s="154"/>
      <c r="CW2558" s="154"/>
      <c r="CX2558" s="154"/>
      <c r="CY2558" s="154"/>
      <c r="CZ2558" s="154"/>
      <c r="DA2558" s="154"/>
      <c r="DB2558" s="154"/>
      <c r="DC2558" s="154"/>
      <c r="DD2558" s="154"/>
      <c r="DE2558" s="154"/>
      <c r="DF2558" s="154"/>
      <c r="DG2558" s="154"/>
      <c r="DH2558" s="154"/>
      <c r="DI2558" s="154"/>
      <c r="DJ2558" s="154"/>
      <c r="DK2558" s="154"/>
      <c r="DL2558" s="154"/>
      <c r="DM2558" s="154"/>
      <c r="DN2558" s="154"/>
      <c r="DO2558" s="154"/>
      <c r="DP2558" s="154"/>
      <c r="DQ2558" s="154"/>
      <c r="DR2558" s="154"/>
      <c r="DS2558" s="154"/>
      <c r="DT2558" s="154"/>
      <c r="DU2558" s="154"/>
      <c r="DV2558" s="154"/>
      <c r="DW2558" s="154"/>
      <c r="DX2558" s="154"/>
      <c r="DY2558" s="154"/>
      <c r="DZ2558" s="154"/>
      <c r="EA2558" s="154"/>
      <c r="EB2558" s="154"/>
      <c r="EC2558" s="154"/>
      <c r="ED2558" s="154"/>
      <c r="EE2558" s="154"/>
      <c r="EF2558" s="154"/>
      <c r="EG2558" s="154"/>
      <c r="EH2558" s="154"/>
      <c r="EI2558" s="154"/>
      <c r="EJ2558" s="154"/>
      <c r="EK2558" s="154"/>
      <c r="EL2558" s="154"/>
      <c r="EM2558" s="154"/>
      <c r="EN2558" s="154"/>
      <c r="EO2558" s="154"/>
      <c r="EP2558" s="154"/>
      <c r="EQ2558" s="154"/>
      <c r="ER2558" s="154"/>
      <c r="ES2558" s="154"/>
      <c r="ET2558" s="154"/>
      <c r="EU2558" s="154"/>
      <c r="EV2558" s="154"/>
    </row>
    <row r="2559" spans="32:152" ht="12.75">
      <c r="AF2559" s="154"/>
      <c r="AG2559" s="154"/>
      <c r="AH2559" s="154"/>
      <c r="AI2559" s="154"/>
      <c r="AJ2559" s="154"/>
      <c r="AK2559" s="154"/>
      <c r="AL2559" s="154"/>
      <c r="AM2559" s="154"/>
      <c r="AN2559" s="154"/>
      <c r="AO2559" s="154"/>
      <c r="AP2559" s="154"/>
      <c r="AQ2559" s="154"/>
      <c r="AR2559" s="154"/>
      <c r="AS2559" s="154"/>
      <c r="AT2559" s="154"/>
      <c r="AU2559" s="154"/>
      <c r="AV2559" s="154"/>
      <c r="AW2559" s="154"/>
      <c r="AX2559" s="154"/>
      <c r="AY2559" s="154"/>
      <c r="AZ2559" s="154"/>
      <c r="BA2559" s="154"/>
      <c r="BB2559" s="154"/>
      <c r="BC2559" s="154"/>
      <c r="BD2559" s="154"/>
      <c r="BE2559" s="154"/>
      <c r="BF2559" s="154"/>
      <c r="BG2559" s="154"/>
      <c r="BH2559" s="154"/>
      <c r="BI2559" s="154"/>
      <c r="BJ2559" s="154"/>
      <c r="BK2559" s="154"/>
      <c r="BL2559" s="154"/>
      <c r="BM2559" s="154"/>
      <c r="BN2559" s="154"/>
      <c r="BO2559" s="154"/>
      <c r="BP2559" s="154"/>
      <c r="BQ2559" s="154"/>
      <c r="BR2559" s="154"/>
      <c r="BS2559" s="154"/>
      <c r="BT2559" s="154"/>
      <c r="BU2559" s="154"/>
      <c r="BV2559" s="154"/>
      <c r="BW2559" s="154"/>
      <c r="BX2559" s="154"/>
      <c r="BY2559" s="154"/>
      <c r="BZ2559" s="154"/>
      <c r="CA2559" s="154"/>
      <c r="CB2559" s="154"/>
      <c r="CC2559" s="154"/>
      <c r="CD2559" s="154"/>
      <c r="CE2559" s="154"/>
      <c r="CF2559" s="154"/>
      <c r="CG2559" s="154"/>
      <c r="CH2559" s="154"/>
      <c r="CI2559" s="154"/>
      <c r="CJ2559" s="154"/>
      <c r="CK2559" s="154"/>
      <c r="CL2559" s="154"/>
      <c r="CM2559" s="154"/>
      <c r="CN2559" s="154"/>
      <c r="CO2559" s="154"/>
      <c r="CP2559" s="154"/>
      <c r="CQ2559" s="154"/>
      <c r="CR2559" s="154"/>
      <c r="CS2559" s="154"/>
      <c r="CT2559" s="154"/>
      <c r="CU2559" s="154"/>
      <c r="CV2559" s="154"/>
      <c r="CW2559" s="154"/>
      <c r="CX2559" s="154"/>
      <c r="CY2559" s="154"/>
      <c r="CZ2559" s="154"/>
      <c r="DA2559" s="154"/>
      <c r="DB2559" s="154"/>
      <c r="DC2559" s="154"/>
      <c r="DD2559" s="154"/>
      <c r="DE2559" s="154"/>
      <c r="DF2559" s="154"/>
      <c r="DG2559" s="154"/>
      <c r="DH2559" s="154"/>
      <c r="DI2559" s="154"/>
      <c r="DJ2559" s="154"/>
      <c r="DK2559" s="154"/>
      <c r="DL2559" s="154"/>
      <c r="DM2559" s="154"/>
      <c r="DN2559" s="154"/>
      <c r="DO2559" s="154"/>
      <c r="DP2559" s="154"/>
      <c r="DQ2559" s="154"/>
      <c r="DR2559" s="154"/>
      <c r="DS2559" s="154"/>
      <c r="DT2559" s="154"/>
      <c r="DU2559" s="154"/>
      <c r="DV2559" s="154"/>
      <c r="DW2559" s="154"/>
      <c r="DX2559" s="154"/>
      <c r="DY2559" s="154"/>
      <c r="DZ2559" s="154"/>
      <c r="EA2559" s="154"/>
      <c r="EB2559" s="154"/>
      <c r="EC2559" s="154"/>
      <c r="ED2559" s="154"/>
      <c r="EE2559" s="154"/>
      <c r="EF2559" s="154"/>
      <c r="EG2559" s="154"/>
      <c r="EH2559" s="154"/>
      <c r="EI2559" s="154"/>
      <c r="EJ2559" s="154"/>
      <c r="EK2559" s="154"/>
      <c r="EL2559" s="154"/>
      <c r="EM2559" s="154"/>
      <c r="EN2559" s="154"/>
      <c r="EO2559" s="154"/>
      <c r="EP2559" s="154"/>
      <c r="EQ2559" s="154"/>
      <c r="ER2559" s="154"/>
      <c r="ES2559" s="154"/>
      <c r="ET2559" s="154"/>
      <c r="EU2559" s="154"/>
      <c r="EV2559" s="154"/>
    </row>
    <row r="2560" spans="32:152" ht="12.75">
      <c r="AF2560" s="154"/>
      <c r="AG2560" s="154"/>
      <c r="AH2560" s="154"/>
      <c r="AI2560" s="154"/>
      <c r="AJ2560" s="154"/>
      <c r="AK2560" s="154"/>
      <c r="AL2560" s="154"/>
      <c r="AM2560" s="154"/>
      <c r="AN2560" s="154"/>
      <c r="AO2560" s="154"/>
      <c r="AP2560" s="154"/>
      <c r="AQ2560" s="154"/>
      <c r="AR2560" s="154"/>
      <c r="AS2560" s="154"/>
      <c r="AT2560" s="154"/>
      <c r="AU2560" s="154"/>
      <c r="AV2560" s="154"/>
      <c r="AW2560" s="154"/>
      <c r="AX2560" s="154"/>
      <c r="AY2560" s="154"/>
      <c r="AZ2560" s="154"/>
      <c r="BA2560" s="154"/>
      <c r="BB2560" s="154"/>
      <c r="BC2560" s="154"/>
      <c r="BD2560" s="154"/>
      <c r="BE2560" s="154"/>
      <c r="BF2560" s="154"/>
      <c r="BG2560" s="154"/>
      <c r="BH2560" s="154"/>
      <c r="BI2560" s="154"/>
      <c r="BJ2560" s="154"/>
      <c r="BK2560" s="154"/>
      <c r="BL2560" s="154"/>
      <c r="BM2560" s="154"/>
      <c r="BN2560" s="154"/>
      <c r="BO2560" s="154"/>
      <c r="BP2560" s="154"/>
      <c r="BQ2560" s="154"/>
      <c r="BR2560" s="154"/>
      <c r="BS2560" s="154"/>
      <c r="BT2560" s="154"/>
      <c r="BU2560" s="154"/>
      <c r="BV2560" s="154"/>
      <c r="BW2560" s="154"/>
      <c r="BX2560" s="154"/>
      <c r="BY2560" s="154"/>
      <c r="BZ2560" s="154"/>
      <c r="CA2560" s="154"/>
      <c r="CB2560" s="154"/>
      <c r="CC2560" s="154"/>
      <c r="CD2560" s="154"/>
      <c r="CE2560" s="154"/>
      <c r="CF2560" s="154"/>
      <c r="CG2560" s="154"/>
      <c r="CH2560" s="154"/>
      <c r="CI2560" s="154"/>
      <c r="CJ2560" s="154"/>
      <c r="CK2560" s="154"/>
      <c r="CL2560" s="154"/>
      <c r="CM2560" s="154"/>
      <c r="CN2560" s="154"/>
      <c r="CO2560" s="154"/>
      <c r="CP2560" s="154"/>
      <c r="CQ2560" s="154"/>
      <c r="CR2560" s="154"/>
      <c r="CS2560" s="154"/>
      <c r="CT2560" s="154"/>
      <c r="CU2560" s="154"/>
      <c r="CV2560" s="154"/>
      <c r="CW2560" s="154"/>
      <c r="CX2560" s="154"/>
      <c r="CY2560" s="154"/>
      <c r="CZ2560" s="154"/>
      <c r="DA2560" s="154"/>
      <c r="DB2560" s="154"/>
      <c r="DC2560" s="154"/>
      <c r="DD2560" s="154"/>
      <c r="DE2560" s="154"/>
      <c r="DF2560" s="154"/>
      <c r="DG2560" s="154"/>
      <c r="DH2560" s="154"/>
      <c r="DI2560" s="154"/>
      <c r="DJ2560" s="154"/>
      <c r="DK2560" s="154"/>
      <c r="DL2560" s="154"/>
      <c r="DM2560" s="154"/>
      <c r="DN2560" s="154"/>
      <c r="DO2560" s="154"/>
      <c r="DP2560" s="154"/>
      <c r="DQ2560" s="154"/>
      <c r="DR2560" s="154"/>
      <c r="DS2560" s="154"/>
      <c r="DT2560" s="154"/>
      <c r="DU2560" s="154"/>
      <c r="DV2560" s="154"/>
      <c r="DW2560" s="154"/>
      <c r="DX2560" s="154"/>
      <c r="DY2560" s="154"/>
      <c r="DZ2560" s="154"/>
      <c r="EA2560" s="154"/>
      <c r="EB2560" s="154"/>
      <c r="EC2560" s="154"/>
      <c r="ED2560" s="154"/>
      <c r="EE2560" s="154"/>
      <c r="EF2560" s="154"/>
      <c r="EG2560" s="154"/>
      <c r="EH2560" s="154"/>
      <c r="EI2560" s="154"/>
      <c r="EJ2560" s="154"/>
      <c r="EK2560" s="154"/>
      <c r="EL2560" s="154"/>
      <c r="EM2560" s="154"/>
      <c r="EN2560" s="154"/>
      <c r="EO2560" s="154"/>
      <c r="EP2560" s="154"/>
      <c r="EQ2560" s="154"/>
      <c r="ER2560" s="154"/>
      <c r="ES2560" s="154"/>
      <c r="ET2560" s="154"/>
      <c r="EU2560" s="154"/>
      <c r="EV2560" s="154"/>
    </row>
    <row r="2561" spans="32:152" ht="12.75">
      <c r="AF2561" s="154"/>
      <c r="AG2561" s="154"/>
      <c r="AH2561" s="154"/>
      <c r="AI2561" s="154"/>
      <c r="AJ2561" s="154"/>
      <c r="AK2561" s="154"/>
      <c r="AL2561" s="154"/>
      <c r="AM2561" s="154"/>
      <c r="AN2561" s="154"/>
      <c r="AO2561" s="154"/>
      <c r="AP2561" s="154"/>
      <c r="AQ2561" s="154"/>
      <c r="AR2561" s="154"/>
      <c r="AS2561" s="154"/>
      <c r="AT2561" s="154"/>
      <c r="AU2561" s="154"/>
      <c r="AV2561" s="154"/>
      <c r="AW2561" s="154"/>
      <c r="AX2561" s="154"/>
      <c r="AY2561" s="154"/>
      <c r="AZ2561" s="154"/>
      <c r="BA2561" s="154"/>
      <c r="BB2561" s="154"/>
      <c r="BC2561" s="154"/>
      <c r="BD2561" s="154"/>
      <c r="BE2561" s="154"/>
      <c r="BF2561" s="154"/>
      <c r="BG2561" s="154"/>
      <c r="BH2561" s="154"/>
      <c r="BI2561" s="154"/>
      <c r="BJ2561" s="154"/>
      <c r="BK2561" s="154"/>
      <c r="BL2561" s="154"/>
      <c r="BM2561" s="154"/>
      <c r="BN2561" s="154"/>
      <c r="BO2561" s="154"/>
      <c r="BP2561" s="154"/>
      <c r="BQ2561" s="154"/>
      <c r="BR2561" s="154"/>
      <c r="BS2561" s="154"/>
      <c r="BT2561" s="154"/>
      <c r="BU2561" s="154"/>
      <c r="BV2561" s="154"/>
      <c r="BW2561" s="154"/>
      <c r="BX2561" s="154"/>
      <c r="BY2561" s="154"/>
      <c r="BZ2561" s="154"/>
      <c r="CA2561" s="154"/>
      <c r="CB2561" s="154"/>
      <c r="CC2561" s="154"/>
      <c r="CD2561" s="154"/>
      <c r="CE2561" s="154"/>
      <c r="CF2561" s="154"/>
      <c r="CG2561" s="154"/>
      <c r="CH2561" s="154"/>
      <c r="CI2561" s="154"/>
      <c r="CJ2561" s="154"/>
      <c r="CK2561" s="154"/>
      <c r="CL2561" s="154"/>
      <c r="CM2561" s="154"/>
      <c r="CN2561" s="154"/>
      <c r="CO2561" s="154"/>
      <c r="CP2561" s="154"/>
      <c r="CQ2561" s="154"/>
      <c r="CR2561" s="154"/>
      <c r="CS2561" s="154"/>
      <c r="CT2561" s="154"/>
      <c r="CU2561" s="154"/>
      <c r="CV2561" s="154"/>
      <c r="CW2561" s="154"/>
      <c r="CX2561" s="154"/>
      <c r="CY2561" s="154"/>
      <c r="CZ2561" s="154"/>
      <c r="DA2561" s="154"/>
      <c r="DB2561" s="154"/>
      <c r="DC2561" s="154"/>
      <c r="DD2561" s="154"/>
      <c r="DE2561" s="154"/>
      <c r="DF2561" s="154"/>
      <c r="DG2561" s="154"/>
      <c r="DH2561" s="154"/>
      <c r="DI2561" s="154"/>
      <c r="DJ2561" s="154"/>
      <c r="DK2561" s="154"/>
      <c r="DL2561" s="154"/>
      <c r="DM2561" s="154"/>
      <c r="DN2561" s="154"/>
      <c r="DO2561" s="154"/>
      <c r="DP2561" s="154"/>
      <c r="DQ2561" s="154"/>
      <c r="DR2561" s="154"/>
      <c r="DS2561" s="154"/>
      <c r="DT2561" s="154"/>
      <c r="DU2561" s="154"/>
      <c r="DV2561" s="154"/>
      <c r="DW2561" s="154"/>
      <c r="DX2561" s="154"/>
      <c r="DY2561" s="154"/>
      <c r="DZ2561" s="154"/>
      <c r="EA2561" s="154"/>
      <c r="EB2561" s="154"/>
      <c r="EC2561" s="154"/>
      <c r="ED2561" s="154"/>
      <c r="EE2561" s="154"/>
      <c r="EF2561" s="154"/>
      <c r="EG2561" s="154"/>
      <c r="EH2561" s="154"/>
      <c r="EI2561" s="154"/>
      <c r="EJ2561" s="154"/>
      <c r="EK2561" s="154"/>
      <c r="EL2561" s="154"/>
      <c r="EM2561" s="154"/>
      <c r="EN2561" s="154"/>
      <c r="EO2561" s="154"/>
      <c r="EP2561" s="154"/>
      <c r="EQ2561" s="154"/>
      <c r="ER2561" s="154"/>
      <c r="ES2561" s="154"/>
      <c r="ET2561" s="154"/>
      <c r="EU2561" s="154"/>
      <c r="EV2561" s="154"/>
    </row>
    <row r="2562" spans="32:152" ht="12.75">
      <c r="AF2562" s="154"/>
      <c r="AG2562" s="154"/>
      <c r="AH2562" s="154"/>
      <c r="AI2562" s="154"/>
      <c r="AJ2562" s="154"/>
      <c r="AK2562" s="154"/>
      <c r="AL2562" s="154"/>
      <c r="AM2562" s="154"/>
      <c r="AN2562" s="154"/>
      <c r="AO2562" s="154"/>
      <c r="AP2562" s="154"/>
      <c r="AQ2562" s="154"/>
      <c r="AR2562" s="154"/>
      <c r="AS2562" s="154"/>
      <c r="AT2562" s="154"/>
      <c r="AU2562" s="154"/>
      <c r="AV2562" s="154"/>
      <c r="AW2562" s="154"/>
      <c r="AX2562" s="154"/>
      <c r="AY2562" s="154"/>
      <c r="AZ2562" s="154"/>
      <c r="BA2562" s="154"/>
      <c r="BB2562" s="154"/>
      <c r="BC2562" s="154"/>
      <c r="BD2562" s="154"/>
      <c r="BE2562" s="154"/>
      <c r="BF2562" s="154"/>
      <c r="BG2562" s="154"/>
      <c r="BH2562" s="154"/>
      <c r="BI2562" s="154"/>
      <c r="BJ2562" s="154"/>
      <c r="BK2562" s="154"/>
      <c r="BL2562" s="154"/>
      <c r="BM2562" s="154"/>
      <c r="BN2562" s="154"/>
      <c r="BO2562" s="154"/>
      <c r="BP2562" s="154"/>
      <c r="BQ2562" s="154"/>
      <c r="BR2562" s="154"/>
      <c r="BS2562" s="154"/>
      <c r="BT2562" s="154"/>
      <c r="BU2562" s="154"/>
      <c r="BV2562" s="154"/>
      <c r="BW2562" s="154"/>
      <c r="BX2562" s="154"/>
      <c r="BY2562" s="154"/>
      <c r="BZ2562" s="154"/>
      <c r="CA2562" s="154"/>
      <c r="CB2562" s="154"/>
      <c r="CC2562" s="154"/>
      <c r="CD2562" s="154"/>
      <c r="CE2562" s="154"/>
      <c r="CF2562" s="154"/>
      <c r="CG2562" s="154"/>
      <c r="CH2562" s="154"/>
      <c r="CI2562" s="154"/>
      <c r="CJ2562" s="154"/>
      <c r="CK2562" s="154"/>
      <c r="CL2562" s="154"/>
      <c r="CM2562" s="154"/>
      <c r="CN2562" s="154"/>
      <c r="CO2562" s="154"/>
      <c r="CP2562" s="154"/>
      <c r="CQ2562" s="154"/>
      <c r="CR2562" s="154"/>
      <c r="CS2562" s="154"/>
      <c r="CT2562" s="154"/>
      <c r="CU2562" s="154"/>
      <c r="CV2562" s="154"/>
      <c r="CW2562" s="154"/>
      <c r="CX2562" s="154"/>
      <c r="CY2562" s="154"/>
      <c r="CZ2562" s="154"/>
      <c r="DA2562" s="154"/>
      <c r="DB2562" s="154"/>
      <c r="DC2562" s="154"/>
      <c r="DD2562" s="154"/>
      <c r="DE2562" s="154"/>
      <c r="DF2562" s="154"/>
      <c r="DG2562" s="154"/>
      <c r="DH2562" s="154"/>
      <c r="DI2562" s="154"/>
      <c r="DJ2562" s="154"/>
      <c r="DK2562" s="154"/>
      <c r="DL2562" s="154"/>
      <c r="DM2562" s="154"/>
      <c r="DN2562" s="154"/>
      <c r="DO2562" s="154"/>
      <c r="DP2562" s="154"/>
      <c r="DQ2562" s="154"/>
      <c r="DR2562" s="154"/>
      <c r="DS2562" s="154"/>
      <c r="DT2562" s="154"/>
      <c r="DU2562" s="154"/>
      <c r="DV2562" s="154"/>
      <c r="DW2562" s="154"/>
      <c r="DX2562" s="154"/>
      <c r="DY2562" s="154"/>
      <c r="DZ2562" s="154"/>
      <c r="EA2562" s="154"/>
      <c r="EB2562" s="154"/>
      <c r="EC2562" s="154"/>
      <c r="ED2562" s="154"/>
      <c r="EE2562" s="154"/>
      <c r="EF2562" s="154"/>
      <c r="EG2562" s="154"/>
      <c r="EH2562" s="154"/>
      <c r="EI2562" s="154"/>
      <c r="EJ2562" s="154"/>
      <c r="EK2562" s="154"/>
      <c r="EL2562" s="154"/>
      <c r="EM2562" s="154"/>
      <c r="EN2562" s="154"/>
      <c r="EO2562" s="154"/>
      <c r="EP2562" s="154"/>
      <c r="EQ2562" s="154"/>
      <c r="ER2562" s="154"/>
      <c r="ES2562" s="154"/>
      <c r="ET2562" s="154"/>
      <c r="EU2562" s="154"/>
      <c r="EV2562" s="154"/>
    </row>
    <row r="2563" spans="32:152" ht="12.75">
      <c r="AF2563" s="154"/>
      <c r="AG2563" s="154"/>
      <c r="AH2563" s="154"/>
      <c r="AI2563" s="154"/>
      <c r="AJ2563" s="154"/>
      <c r="AK2563" s="154"/>
      <c r="AL2563" s="154"/>
      <c r="AM2563" s="154"/>
      <c r="AN2563" s="154"/>
      <c r="AO2563" s="154"/>
      <c r="AP2563" s="154"/>
      <c r="AQ2563" s="154"/>
      <c r="AR2563" s="154"/>
      <c r="AS2563" s="154"/>
      <c r="AT2563" s="154"/>
      <c r="AU2563" s="154"/>
      <c r="AV2563" s="154"/>
      <c r="AW2563" s="154"/>
      <c r="AX2563" s="154"/>
      <c r="AY2563" s="154"/>
      <c r="AZ2563" s="154"/>
      <c r="BA2563" s="154"/>
      <c r="BB2563" s="154"/>
      <c r="BC2563" s="154"/>
      <c r="BD2563" s="154"/>
      <c r="BE2563" s="154"/>
      <c r="BF2563" s="154"/>
      <c r="BG2563" s="154"/>
      <c r="BH2563" s="154"/>
      <c r="BI2563" s="154"/>
      <c r="BJ2563" s="154"/>
      <c r="BK2563" s="154"/>
      <c r="BL2563" s="154"/>
      <c r="BM2563" s="154"/>
      <c r="BN2563" s="154"/>
      <c r="BO2563" s="154"/>
      <c r="BP2563" s="154"/>
      <c r="BQ2563" s="154"/>
      <c r="BR2563" s="154"/>
      <c r="BS2563" s="154"/>
      <c r="BT2563" s="154"/>
      <c r="BU2563" s="154"/>
      <c r="BV2563" s="154"/>
      <c r="BW2563" s="154"/>
      <c r="BX2563" s="154"/>
      <c r="BY2563" s="154"/>
      <c r="BZ2563" s="154"/>
      <c r="CA2563" s="154"/>
      <c r="CB2563" s="154"/>
      <c r="CC2563" s="154"/>
      <c r="CD2563" s="154"/>
      <c r="CE2563" s="154"/>
      <c r="CF2563" s="154"/>
      <c r="CG2563" s="154"/>
      <c r="CH2563" s="154"/>
      <c r="CI2563" s="154"/>
      <c r="CJ2563" s="154"/>
      <c r="CK2563" s="154"/>
      <c r="CL2563" s="154"/>
      <c r="CM2563" s="154"/>
      <c r="CN2563" s="154"/>
      <c r="CO2563" s="154"/>
      <c r="CP2563" s="154"/>
      <c r="CQ2563" s="154"/>
      <c r="CR2563" s="154"/>
      <c r="CS2563" s="154"/>
      <c r="CT2563" s="154"/>
      <c r="CU2563" s="154"/>
      <c r="CV2563" s="154"/>
      <c r="CW2563" s="154"/>
      <c r="CX2563" s="154"/>
      <c r="CY2563" s="154"/>
      <c r="CZ2563" s="154"/>
      <c r="DA2563" s="154"/>
      <c r="DB2563" s="154"/>
      <c r="DC2563" s="154"/>
      <c r="DD2563" s="154"/>
      <c r="DE2563" s="154"/>
      <c r="DF2563" s="154"/>
      <c r="DG2563" s="154"/>
      <c r="DH2563" s="154"/>
      <c r="DI2563" s="154"/>
      <c r="DJ2563" s="154"/>
      <c r="DK2563" s="154"/>
      <c r="DL2563" s="154"/>
      <c r="DM2563" s="154"/>
      <c r="DN2563" s="154"/>
      <c r="DO2563" s="154"/>
      <c r="DP2563" s="154"/>
      <c r="DQ2563" s="154"/>
      <c r="DR2563" s="154"/>
      <c r="DS2563" s="154"/>
      <c r="DT2563" s="154"/>
      <c r="DU2563" s="154"/>
      <c r="DV2563" s="154"/>
      <c r="DW2563" s="154"/>
      <c r="DX2563" s="154"/>
      <c r="DY2563" s="154"/>
      <c r="DZ2563" s="154"/>
      <c r="EA2563" s="154"/>
      <c r="EB2563" s="154"/>
      <c r="EC2563" s="154"/>
      <c r="ED2563" s="154"/>
      <c r="EE2563" s="154"/>
      <c r="EF2563" s="154"/>
      <c r="EG2563" s="154"/>
      <c r="EH2563" s="154"/>
      <c r="EI2563" s="154"/>
      <c r="EJ2563" s="154"/>
      <c r="EK2563" s="154"/>
      <c r="EL2563" s="154"/>
      <c r="EM2563" s="154"/>
      <c r="EN2563" s="154"/>
      <c r="EO2563" s="154"/>
      <c r="EP2563" s="154"/>
      <c r="EQ2563" s="154"/>
      <c r="ER2563" s="154"/>
      <c r="ES2563" s="154"/>
      <c r="ET2563" s="154"/>
      <c r="EU2563" s="154"/>
      <c r="EV2563" s="154"/>
    </row>
    <row r="2564" spans="32:152" ht="12.75">
      <c r="AF2564" s="154"/>
      <c r="AG2564" s="154"/>
      <c r="AH2564" s="154"/>
      <c r="AI2564" s="154"/>
      <c r="AJ2564" s="154"/>
      <c r="AK2564" s="154"/>
      <c r="AL2564" s="154"/>
      <c r="AM2564" s="154"/>
      <c r="AN2564" s="154"/>
      <c r="AO2564" s="154"/>
      <c r="AP2564" s="154"/>
      <c r="AQ2564" s="154"/>
      <c r="AR2564" s="154"/>
      <c r="AS2564" s="154"/>
      <c r="AT2564" s="154"/>
      <c r="AU2564" s="154"/>
      <c r="AV2564" s="154"/>
      <c r="AW2564" s="154"/>
      <c r="AX2564" s="154"/>
      <c r="AY2564" s="154"/>
      <c r="AZ2564" s="154"/>
      <c r="BA2564" s="154"/>
      <c r="BB2564" s="154"/>
      <c r="BC2564" s="154"/>
      <c r="BD2564" s="154"/>
      <c r="BE2564" s="154"/>
      <c r="BF2564" s="154"/>
      <c r="BG2564" s="154"/>
      <c r="BH2564" s="154"/>
      <c r="BI2564" s="154"/>
      <c r="BJ2564" s="154"/>
      <c r="BK2564" s="154"/>
      <c r="BL2564" s="154"/>
      <c r="BM2564" s="154"/>
      <c r="BN2564" s="154"/>
      <c r="BO2564" s="154"/>
      <c r="BP2564" s="154"/>
      <c r="BQ2564" s="154"/>
      <c r="BR2564" s="154"/>
      <c r="BS2564" s="154"/>
      <c r="BT2564" s="154"/>
      <c r="BU2564" s="154"/>
      <c r="BV2564" s="154"/>
      <c r="BW2564" s="154"/>
      <c r="BX2564" s="154"/>
      <c r="BY2564" s="154"/>
      <c r="BZ2564" s="154"/>
      <c r="CA2564" s="154"/>
      <c r="CB2564" s="154"/>
      <c r="CC2564" s="154"/>
      <c r="CD2564" s="154"/>
      <c r="CE2564" s="154"/>
      <c r="CF2564" s="154"/>
      <c r="CG2564" s="154"/>
      <c r="CH2564" s="154"/>
      <c r="CI2564" s="154"/>
      <c r="CJ2564" s="154"/>
      <c r="CK2564" s="154"/>
      <c r="CL2564" s="154"/>
      <c r="CM2564" s="154"/>
      <c r="CN2564" s="154"/>
      <c r="CO2564" s="154"/>
      <c r="CP2564" s="154"/>
      <c r="CQ2564" s="154"/>
      <c r="CR2564" s="154"/>
      <c r="CS2564" s="154"/>
      <c r="CT2564" s="154"/>
      <c r="CU2564" s="154"/>
      <c r="CV2564" s="154"/>
      <c r="CW2564" s="154"/>
      <c r="CX2564" s="154"/>
      <c r="CY2564" s="154"/>
      <c r="CZ2564" s="154"/>
      <c r="DA2564" s="154"/>
      <c r="DB2564" s="154"/>
      <c r="DC2564" s="154"/>
      <c r="DD2564" s="154"/>
      <c r="DE2564" s="154"/>
      <c r="DF2564" s="154"/>
      <c r="DG2564" s="154"/>
      <c r="DH2564" s="154"/>
      <c r="DI2564" s="154"/>
      <c r="DJ2564" s="154"/>
      <c r="DK2564" s="154"/>
      <c r="DL2564" s="154"/>
      <c r="DM2564" s="154"/>
      <c r="DN2564" s="154"/>
      <c r="DO2564" s="154"/>
      <c r="DP2564" s="154"/>
      <c r="DQ2564" s="154"/>
      <c r="DR2564" s="154"/>
      <c r="DS2564" s="154"/>
      <c r="DT2564" s="154"/>
      <c r="DU2564" s="154"/>
      <c r="DV2564" s="154"/>
      <c r="DW2564" s="154"/>
      <c r="DX2564" s="154"/>
      <c r="DY2564" s="154"/>
      <c r="DZ2564" s="154"/>
      <c r="EA2564" s="154"/>
      <c r="EB2564" s="154"/>
      <c r="EC2564" s="154"/>
      <c r="ED2564" s="154"/>
      <c r="EE2564" s="154"/>
      <c r="EF2564" s="154"/>
      <c r="EG2564" s="154"/>
      <c r="EH2564" s="154"/>
      <c r="EI2564" s="154"/>
      <c r="EJ2564" s="154"/>
      <c r="EK2564" s="154"/>
      <c r="EL2564" s="154"/>
      <c r="EM2564" s="154"/>
      <c r="EN2564" s="154"/>
      <c r="EO2564" s="154"/>
      <c r="EP2564" s="154"/>
      <c r="EQ2564" s="154"/>
      <c r="ER2564" s="154"/>
      <c r="ES2564" s="154"/>
      <c r="ET2564" s="154"/>
      <c r="EU2564" s="154"/>
      <c r="EV2564" s="154"/>
    </row>
    <row r="2565" spans="32:152" ht="12.75">
      <c r="AF2565" s="154"/>
      <c r="AG2565" s="154"/>
      <c r="AH2565" s="154"/>
      <c r="AI2565" s="154"/>
      <c r="AJ2565" s="154"/>
      <c r="AK2565" s="154"/>
      <c r="AL2565" s="154"/>
      <c r="AM2565" s="154"/>
      <c r="AN2565" s="154"/>
      <c r="AO2565" s="154"/>
      <c r="AP2565" s="154"/>
      <c r="AQ2565" s="154"/>
      <c r="AR2565" s="154"/>
      <c r="AS2565" s="154"/>
      <c r="AT2565" s="154"/>
      <c r="AU2565" s="154"/>
      <c r="AV2565" s="154"/>
      <c r="AW2565" s="154"/>
      <c r="AX2565" s="154"/>
      <c r="AY2565" s="154"/>
      <c r="AZ2565" s="154"/>
      <c r="BA2565" s="154"/>
      <c r="BB2565" s="154"/>
      <c r="BC2565" s="154"/>
      <c r="BD2565" s="154"/>
      <c r="BE2565" s="154"/>
      <c r="BF2565" s="154"/>
      <c r="BG2565" s="154"/>
      <c r="BH2565" s="154"/>
      <c r="BI2565" s="154"/>
      <c r="BJ2565" s="154"/>
      <c r="BK2565" s="154"/>
      <c r="BL2565" s="154"/>
      <c r="BM2565" s="154"/>
      <c r="BN2565" s="154"/>
      <c r="BO2565" s="154"/>
      <c r="BP2565" s="154"/>
      <c r="BQ2565" s="154"/>
      <c r="BR2565" s="154"/>
      <c r="BS2565" s="154"/>
      <c r="BT2565" s="154"/>
      <c r="BU2565" s="154"/>
      <c r="BV2565" s="154"/>
      <c r="BW2565" s="154"/>
      <c r="BX2565" s="154"/>
      <c r="BY2565" s="154"/>
      <c r="BZ2565" s="154"/>
      <c r="CA2565" s="154"/>
      <c r="CB2565" s="154"/>
      <c r="CC2565" s="154"/>
      <c r="CD2565" s="154"/>
      <c r="CE2565" s="154"/>
      <c r="CF2565" s="154"/>
      <c r="CG2565" s="154"/>
      <c r="CH2565" s="154"/>
      <c r="CI2565" s="154"/>
      <c r="CJ2565" s="154"/>
      <c r="CK2565" s="154"/>
      <c r="CL2565" s="154"/>
      <c r="CM2565" s="154"/>
      <c r="CN2565" s="154"/>
      <c r="CO2565" s="154"/>
      <c r="CP2565" s="154"/>
      <c r="CQ2565" s="154"/>
      <c r="CR2565" s="154"/>
      <c r="CS2565" s="154"/>
      <c r="CT2565" s="154"/>
      <c r="CU2565" s="154"/>
      <c r="CV2565" s="154"/>
      <c r="CW2565" s="154"/>
      <c r="CX2565" s="154"/>
      <c r="CY2565" s="154"/>
      <c r="CZ2565" s="154"/>
      <c r="DA2565" s="154"/>
      <c r="DB2565" s="154"/>
      <c r="DC2565" s="154"/>
      <c r="DD2565" s="154"/>
      <c r="DE2565" s="154"/>
      <c r="DF2565" s="154"/>
      <c r="DG2565" s="154"/>
      <c r="DH2565" s="154"/>
      <c r="DI2565" s="154"/>
      <c r="DJ2565" s="154"/>
      <c r="DK2565" s="154"/>
      <c r="DL2565" s="154"/>
      <c r="DM2565" s="154"/>
      <c r="DN2565" s="154"/>
      <c r="DO2565" s="154"/>
      <c r="DP2565" s="154"/>
      <c r="DQ2565" s="154"/>
      <c r="DR2565" s="154"/>
      <c r="DS2565" s="154"/>
      <c r="DT2565" s="154"/>
      <c r="DU2565" s="154"/>
      <c r="DV2565" s="154"/>
      <c r="DW2565" s="154"/>
      <c r="DX2565" s="154"/>
      <c r="DY2565" s="154"/>
      <c r="DZ2565" s="154"/>
      <c r="EA2565" s="154"/>
      <c r="EB2565" s="154"/>
      <c r="EC2565" s="154"/>
      <c r="ED2565" s="154"/>
      <c r="EE2565" s="154"/>
      <c r="EF2565" s="154"/>
      <c r="EG2565" s="154"/>
      <c r="EH2565" s="154"/>
      <c r="EI2565" s="154"/>
      <c r="EJ2565" s="154"/>
      <c r="EK2565" s="154"/>
      <c r="EL2565" s="154"/>
      <c r="EM2565" s="154"/>
      <c r="EN2565" s="154"/>
      <c r="EO2565" s="154"/>
      <c r="EP2565" s="154"/>
      <c r="EQ2565" s="154"/>
      <c r="ER2565" s="154"/>
      <c r="ES2565" s="154"/>
      <c r="ET2565" s="154"/>
      <c r="EU2565" s="154"/>
      <c r="EV2565" s="154"/>
    </row>
    <row r="2566" spans="32:152" ht="12.75">
      <c r="AF2566" s="154"/>
      <c r="AG2566" s="154"/>
      <c r="AH2566" s="154"/>
      <c r="AI2566" s="154"/>
      <c r="AJ2566" s="154"/>
      <c r="AK2566" s="154"/>
      <c r="AL2566" s="154"/>
      <c r="AM2566" s="154"/>
      <c r="AN2566" s="154"/>
      <c r="AO2566" s="154"/>
      <c r="AP2566" s="154"/>
      <c r="AQ2566" s="154"/>
      <c r="AR2566" s="154"/>
      <c r="AS2566" s="154"/>
      <c r="AT2566" s="154"/>
      <c r="AU2566" s="154"/>
      <c r="AV2566" s="154"/>
      <c r="AW2566" s="154"/>
      <c r="AX2566" s="154"/>
      <c r="AY2566" s="154"/>
      <c r="AZ2566" s="154"/>
      <c r="BA2566" s="154"/>
      <c r="BB2566" s="154"/>
      <c r="BC2566" s="154"/>
      <c r="BD2566" s="154"/>
      <c r="BE2566" s="154"/>
      <c r="BF2566" s="154"/>
      <c r="BG2566" s="154"/>
      <c r="BH2566" s="154"/>
      <c r="BI2566" s="154"/>
      <c r="BJ2566" s="154"/>
      <c r="BK2566" s="154"/>
      <c r="BL2566" s="154"/>
      <c r="BM2566" s="154"/>
      <c r="BN2566" s="154"/>
      <c r="BO2566" s="154"/>
      <c r="BP2566" s="154"/>
      <c r="BQ2566" s="154"/>
      <c r="BR2566" s="154"/>
      <c r="BS2566" s="154"/>
      <c r="BT2566" s="154"/>
      <c r="BU2566" s="154"/>
      <c r="BV2566" s="154"/>
      <c r="BW2566" s="154"/>
      <c r="BX2566" s="154"/>
      <c r="BY2566" s="154"/>
      <c r="BZ2566" s="154"/>
      <c r="CA2566" s="154"/>
      <c r="CB2566" s="154"/>
      <c r="CC2566" s="154"/>
      <c r="CD2566" s="154"/>
      <c r="CE2566" s="154"/>
      <c r="CF2566" s="154"/>
      <c r="CG2566" s="154"/>
      <c r="CH2566" s="154"/>
      <c r="CI2566" s="154"/>
      <c r="CJ2566" s="154"/>
      <c r="CK2566" s="154"/>
      <c r="CL2566" s="154"/>
      <c r="CM2566" s="154"/>
      <c r="CN2566" s="154"/>
      <c r="CO2566" s="154"/>
      <c r="CP2566" s="154"/>
      <c r="CQ2566" s="154"/>
      <c r="CR2566" s="154"/>
      <c r="CS2566" s="154"/>
      <c r="CT2566" s="154"/>
      <c r="CU2566" s="154"/>
      <c r="CV2566" s="154"/>
      <c r="CW2566" s="154"/>
      <c r="CX2566" s="154"/>
      <c r="CY2566" s="154"/>
      <c r="CZ2566" s="154"/>
      <c r="DA2566" s="154"/>
      <c r="DB2566" s="154"/>
      <c r="DC2566" s="154"/>
      <c r="DD2566" s="154"/>
      <c r="DE2566" s="154"/>
      <c r="DF2566" s="154"/>
      <c r="DG2566" s="154"/>
      <c r="DH2566" s="154"/>
      <c r="DI2566" s="154"/>
      <c r="DJ2566" s="154"/>
      <c r="DK2566" s="154"/>
      <c r="DL2566" s="154"/>
      <c r="DM2566" s="154"/>
      <c r="DN2566" s="154"/>
      <c r="DO2566" s="154"/>
      <c r="DP2566" s="154"/>
      <c r="DQ2566" s="154"/>
      <c r="DR2566" s="154"/>
      <c r="DS2566" s="154"/>
      <c r="DT2566" s="154"/>
      <c r="DU2566" s="154"/>
      <c r="DV2566" s="154"/>
      <c r="DW2566" s="154"/>
      <c r="DX2566" s="154"/>
      <c r="DY2566" s="154"/>
      <c r="DZ2566" s="154"/>
      <c r="EA2566" s="154"/>
      <c r="EB2566" s="154"/>
      <c r="EC2566" s="154"/>
      <c r="ED2566" s="154"/>
      <c r="EE2566" s="154"/>
      <c r="EF2566" s="154"/>
      <c r="EG2566" s="154"/>
      <c r="EH2566" s="154"/>
      <c r="EI2566" s="154"/>
      <c r="EJ2566" s="154"/>
      <c r="EK2566" s="154"/>
      <c r="EL2566" s="154"/>
      <c r="EM2566" s="154"/>
      <c r="EN2566" s="154"/>
      <c r="EO2566" s="154"/>
      <c r="EP2566" s="154"/>
      <c r="EQ2566" s="154"/>
      <c r="ER2566" s="154"/>
      <c r="ES2566" s="154"/>
      <c r="ET2566" s="154"/>
      <c r="EU2566" s="154"/>
      <c r="EV2566" s="154"/>
    </row>
    <row r="2567" spans="32:152" ht="12.75">
      <c r="AF2567" s="154"/>
      <c r="AG2567" s="154"/>
      <c r="AH2567" s="154"/>
      <c r="AI2567" s="154"/>
      <c r="AJ2567" s="154"/>
      <c r="AK2567" s="154"/>
      <c r="AL2567" s="154"/>
      <c r="AM2567" s="154"/>
      <c r="AN2567" s="154"/>
      <c r="AO2567" s="154"/>
      <c r="AP2567" s="154"/>
      <c r="AQ2567" s="154"/>
      <c r="AR2567" s="154"/>
      <c r="AS2567" s="154"/>
      <c r="AT2567" s="154"/>
      <c r="AU2567" s="154"/>
      <c r="AV2567" s="154"/>
      <c r="AW2567" s="154"/>
      <c r="AX2567" s="154"/>
      <c r="AY2567" s="154"/>
      <c r="AZ2567" s="154"/>
      <c r="BA2567" s="154"/>
      <c r="BB2567" s="154"/>
      <c r="BC2567" s="154"/>
      <c r="BD2567" s="154"/>
      <c r="BE2567" s="154"/>
      <c r="BF2567" s="154"/>
      <c r="BG2567" s="154"/>
      <c r="BH2567" s="154"/>
      <c r="BI2567" s="154"/>
      <c r="BJ2567" s="154"/>
      <c r="BK2567" s="154"/>
      <c r="BL2567" s="154"/>
      <c r="BM2567" s="154"/>
      <c r="BN2567" s="154"/>
      <c r="BO2567" s="154"/>
      <c r="BP2567" s="154"/>
      <c r="BQ2567" s="154"/>
      <c r="BR2567" s="154"/>
      <c r="BS2567" s="154"/>
      <c r="BT2567" s="154"/>
      <c r="BU2567" s="154"/>
      <c r="BV2567" s="154"/>
      <c r="BW2567" s="154"/>
      <c r="BX2567" s="154"/>
      <c r="BY2567" s="154"/>
      <c r="BZ2567" s="154"/>
      <c r="CA2567" s="154"/>
      <c r="CB2567" s="154"/>
      <c r="CC2567" s="154"/>
      <c r="CD2567" s="154"/>
      <c r="CE2567" s="154"/>
      <c r="CF2567" s="154"/>
      <c r="CG2567" s="154"/>
      <c r="CH2567" s="154"/>
      <c r="CI2567" s="154"/>
      <c r="CJ2567" s="154"/>
      <c r="CK2567" s="154"/>
      <c r="CL2567" s="154"/>
      <c r="CM2567" s="154"/>
      <c r="CN2567" s="154"/>
      <c r="CO2567" s="154"/>
      <c r="CP2567" s="154"/>
      <c r="CQ2567" s="154"/>
      <c r="CR2567" s="154"/>
      <c r="CS2567" s="154"/>
      <c r="CT2567" s="154"/>
      <c r="CU2567" s="154"/>
      <c r="CV2567" s="154"/>
      <c r="CW2567" s="154"/>
      <c r="CX2567" s="154"/>
      <c r="CY2567" s="154"/>
      <c r="CZ2567" s="154"/>
      <c r="DA2567" s="154"/>
      <c r="DB2567" s="154"/>
      <c r="DC2567" s="154"/>
      <c r="DD2567" s="154"/>
      <c r="DE2567" s="154"/>
      <c r="DF2567" s="154"/>
      <c r="DG2567" s="154"/>
      <c r="DH2567" s="154"/>
      <c r="DI2567" s="154"/>
      <c r="DJ2567" s="154"/>
      <c r="DK2567" s="154"/>
      <c r="DL2567" s="154"/>
      <c r="DM2567" s="154"/>
      <c r="DN2567" s="154"/>
      <c r="DO2567" s="154"/>
      <c r="DP2567" s="154"/>
      <c r="DQ2567" s="154"/>
      <c r="DR2567" s="154"/>
      <c r="DS2567" s="154"/>
      <c r="DT2567" s="154"/>
      <c r="DU2567" s="154"/>
      <c r="DV2567" s="154"/>
      <c r="DW2567" s="154"/>
      <c r="DX2567" s="154"/>
      <c r="DY2567" s="154"/>
      <c r="DZ2567" s="154"/>
      <c r="EA2567" s="154"/>
      <c r="EB2567" s="154"/>
      <c r="EC2567" s="154"/>
      <c r="ED2567" s="154"/>
      <c r="EE2567" s="154"/>
      <c r="EF2567" s="154"/>
      <c r="EG2567" s="154"/>
      <c r="EH2567" s="154"/>
      <c r="EI2567" s="154"/>
      <c r="EJ2567" s="154"/>
      <c r="EK2567" s="154"/>
      <c r="EL2567" s="154"/>
      <c r="EM2567" s="154"/>
      <c r="EN2567" s="154"/>
      <c r="EO2567" s="154"/>
      <c r="EP2567" s="154"/>
      <c r="EQ2567" s="154"/>
      <c r="ER2567" s="154"/>
      <c r="ES2567" s="154"/>
      <c r="ET2567" s="154"/>
      <c r="EU2567" s="154"/>
      <c r="EV2567" s="154"/>
    </row>
    <row r="2568" spans="32:152" ht="12.75">
      <c r="AF2568" s="154"/>
      <c r="AG2568" s="154"/>
      <c r="AH2568" s="154"/>
      <c r="AI2568" s="154"/>
      <c r="AJ2568" s="154"/>
      <c r="AK2568" s="154"/>
      <c r="AL2568" s="154"/>
      <c r="AM2568" s="154"/>
      <c r="AN2568" s="154"/>
      <c r="AO2568" s="154"/>
      <c r="AP2568" s="154"/>
      <c r="AQ2568" s="154"/>
      <c r="AR2568" s="154"/>
      <c r="AS2568" s="154"/>
      <c r="AT2568" s="154"/>
      <c r="AU2568" s="154"/>
      <c r="AV2568" s="154"/>
      <c r="AW2568" s="154"/>
      <c r="AX2568" s="154"/>
      <c r="AY2568" s="154"/>
      <c r="AZ2568" s="154"/>
      <c r="BA2568" s="154"/>
      <c r="BB2568" s="154"/>
      <c r="BC2568" s="154"/>
      <c r="BD2568" s="154"/>
      <c r="BE2568" s="154"/>
      <c r="BF2568" s="154"/>
      <c r="BG2568" s="154"/>
      <c r="BH2568" s="154"/>
      <c r="BI2568" s="154"/>
      <c r="BJ2568" s="154"/>
      <c r="BK2568" s="154"/>
      <c r="BL2568" s="154"/>
      <c r="BM2568" s="154"/>
      <c r="BN2568" s="154"/>
      <c r="BO2568" s="154"/>
      <c r="BP2568" s="154"/>
      <c r="BQ2568" s="154"/>
      <c r="BR2568" s="154"/>
      <c r="BS2568" s="154"/>
      <c r="BT2568" s="154"/>
      <c r="BU2568" s="154"/>
      <c r="BV2568" s="154"/>
      <c r="BW2568" s="154"/>
      <c r="BX2568" s="154"/>
      <c r="BY2568" s="154"/>
      <c r="BZ2568" s="154"/>
      <c r="CA2568" s="154"/>
      <c r="CB2568" s="154"/>
      <c r="CC2568" s="154"/>
      <c r="CD2568" s="154"/>
      <c r="CE2568" s="154"/>
      <c r="CF2568" s="154"/>
      <c r="CG2568" s="154"/>
      <c r="CH2568" s="154"/>
      <c r="CI2568" s="154"/>
      <c r="CJ2568" s="154"/>
      <c r="CK2568" s="154"/>
      <c r="CL2568" s="154"/>
      <c r="CM2568" s="154"/>
      <c r="CN2568" s="154"/>
      <c r="CO2568" s="154"/>
      <c r="CP2568" s="154"/>
      <c r="CQ2568" s="154"/>
      <c r="CR2568" s="154"/>
      <c r="CS2568" s="154"/>
      <c r="CT2568" s="154"/>
      <c r="CU2568" s="154"/>
      <c r="CV2568" s="154"/>
      <c r="CW2568" s="154"/>
      <c r="CX2568" s="154"/>
      <c r="CY2568" s="154"/>
      <c r="CZ2568" s="154"/>
      <c r="DA2568" s="154"/>
      <c r="DB2568" s="154"/>
      <c r="DC2568" s="154"/>
      <c r="DD2568" s="154"/>
      <c r="DE2568" s="154"/>
      <c r="DF2568" s="154"/>
      <c r="DG2568" s="154"/>
      <c r="DH2568" s="154"/>
      <c r="DI2568" s="154"/>
      <c r="DJ2568" s="154"/>
      <c r="DK2568" s="154"/>
      <c r="DL2568" s="154"/>
      <c r="DM2568" s="154"/>
      <c r="DN2568" s="154"/>
      <c r="DO2568" s="154"/>
      <c r="DP2568" s="154"/>
      <c r="DQ2568" s="154"/>
      <c r="DR2568" s="154"/>
      <c r="DS2568" s="154"/>
      <c r="DT2568" s="154"/>
      <c r="DU2568" s="154"/>
      <c r="DV2568" s="154"/>
      <c r="DW2568" s="154"/>
      <c r="DX2568" s="154"/>
      <c r="DY2568" s="154"/>
      <c r="DZ2568" s="154"/>
      <c r="EA2568" s="154"/>
      <c r="EB2568" s="154"/>
      <c r="EC2568" s="154"/>
      <c r="ED2568" s="154"/>
      <c r="EE2568" s="154"/>
      <c r="EF2568" s="154"/>
      <c r="EG2568" s="154"/>
      <c r="EH2568" s="154"/>
      <c r="EI2568" s="154"/>
      <c r="EJ2568" s="154"/>
      <c r="EK2568" s="154"/>
      <c r="EL2568" s="154"/>
      <c r="EM2568" s="154"/>
      <c r="EN2568" s="154"/>
      <c r="EO2568" s="154"/>
      <c r="EP2568" s="154"/>
      <c r="EQ2568" s="154"/>
      <c r="ER2568" s="154"/>
      <c r="ES2568" s="154"/>
      <c r="ET2568" s="154"/>
      <c r="EU2568" s="154"/>
      <c r="EV2568" s="154"/>
    </row>
    <row r="2569" spans="32:152" ht="12.75">
      <c r="AF2569" s="154"/>
      <c r="AG2569" s="154"/>
      <c r="AH2569" s="154"/>
      <c r="AI2569" s="154"/>
      <c r="AJ2569" s="154"/>
      <c r="AK2569" s="154"/>
      <c r="AL2569" s="154"/>
      <c r="AM2569" s="154"/>
      <c r="AN2569" s="154"/>
      <c r="AO2569" s="154"/>
      <c r="AP2569" s="154"/>
      <c r="AQ2569" s="154"/>
      <c r="AR2569" s="154"/>
      <c r="AS2569" s="154"/>
      <c r="AT2569" s="154"/>
      <c r="AU2569" s="154"/>
      <c r="AV2569" s="154"/>
      <c r="AW2569" s="154"/>
      <c r="AX2569" s="154"/>
      <c r="AY2569" s="154"/>
      <c r="AZ2569" s="154"/>
      <c r="BA2569" s="154"/>
      <c r="BB2569" s="154"/>
      <c r="BC2569" s="154"/>
      <c r="BD2569" s="154"/>
      <c r="BE2569" s="154"/>
      <c r="BF2569" s="154"/>
      <c r="BG2569" s="154"/>
      <c r="BH2569" s="154"/>
      <c r="BI2569" s="154"/>
      <c r="BJ2569" s="154"/>
      <c r="BK2569" s="154"/>
      <c r="BL2569" s="154"/>
      <c r="BM2569" s="154"/>
      <c r="BN2569" s="154"/>
      <c r="BO2569" s="154"/>
      <c r="BP2569" s="154"/>
      <c r="BQ2569" s="154"/>
      <c r="BR2569" s="154"/>
      <c r="BS2569" s="154"/>
      <c r="BT2569" s="154"/>
      <c r="BU2569" s="154"/>
      <c r="BV2569" s="154"/>
      <c r="BW2569" s="154"/>
      <c r="BX2569" s="154"/>
      <c r="BY2569" s="154"/>
      <c r="BZ2569" s="154"/>
      <c r="CA2569" s="154"/>
      <c r="CB2569" s="154"/>
      <c r="CC2569" s="154"/>
      <c r="CD2569" s="154"/>
      <c r="CE2569" s="154"/>
      <c r="CF2569" s="154"/>
      <c r="CG2569" s="154"/>
      <c r="CH2569" s="154"/>
      <c r="CI2569" s="154"/>
      <c r="CJ2569" s="154"/>
      <c r="CK2569" s="154"/>
      <c r="CL2569" s="154"/>
      <c r="CM2569" s="154"/>
      <c r="CN2569" s="154"/>
      <c r="CO2569" s="154"/>
      <c r="CP2569" s="154"/>
      <c r="CQ2569" s="154"/>
      <c r="CR2569" s="154"/>
      <c r="CS2569" s="154"/>
      <c r="CT2569" s="154"/>
      <c r="CU2569" s="154"/>
      <c r="CV2569" s="154"/>
      <c r="CW2569" s="154"/>
      <c r="CX2569" s="154"/>
      <c r="CY2569" s="154"/>
      <c r="CZ2569" s="154"/>
      <c r="DA2569" s="154"/>
      <c r="DB2569" s="154"/>
      <c r="DC2569" s="154"/>
      <c r="DD2569" s="154"/>
      <c r="DE2569" s="154"/>
      <c r="DF2569" s="154"/>
      <c r="DG2569" s="154"/>
      <c r="DH2569" s="154"/>
      <c r="DI2569" s="154"/>
      <c r="DJ2569" s="154"/>
      <c r="DK2569" s="154"/>
      <c r="DL2569" s="154"/>
      <c r="DM2569" s="154"/>
      <c r="DN2569" s="154"/>
      <c r="DO2569" s="154"/>
      <c r="DP2569" s="154"/>
      <c r="DQ2569" s="154"/>
      <c r="DR2569" s="154"/>
      <c r="DS2569" s="154"/>
      <c r="DT2569" s="154"/>
      <c r="DU2569" s="154"/>
      <c r="DV2569" s="154"/>
      <c r="DW2569" s="154"/>
      <c r="DX2569" s="154"/>
      <c r="DY2569" s="154"/>
      <c r="DZ2569" s="154"/>
      <c r="EA2569" s="154"/>
      <c r="EB2569" s="154"/>
      <c r="EC2569" s="154"/>
      <c r="ED2569" s="154"/>
      <c r="EE2569" s="154"/>
      <c r="EF2569" s="154"/>
      <c r="EG2569" s="154"/>
      <c r="EH2569" s="154"/>
      <c r="EI2569" s="154"/>
      <c r="EJ2569" s="154"/>
      <c r="EK2569" s="154"/>
      <c r="EL2569" s="154"/>
      <c r="EM2569" s="154"/>
      <c r="EN2569" s="154"/>
      <c r="EO2569" s="154"/>
      <c r="EP2569" s="154"/>
      <c r="EQ2569" s="154"/>
      <c r="ER2569" s="154"/>
      <c r="ES2569" s="154"/>
      <c r="ET2569" s="154"/>
      <c r="EU2569" s="154"/>
      <c r="EV2569" s="154"/>
    </row>
    <row r="2570" spans="32:152" ht="12.75">
      <c r="AF2570" s="154"/>
      <c r="AG2570" s="154"/>
      <c r="AH2570" s="154"/>
      <c r="AI2570" s="154"/>
      <c r="AJ2570" s="154"/>
      <c r="AK2570" s="154"/>
      <c r="AL2570" s="154"/>
      <c r="AM2570" s="154"/>
      <c r="AN2570" s="154"/>
      <c r="AO2570" s="154"/>
      <c r="AP2570" s="154"/>
      <c r="AQ2570" s="154"/>
      <c r="AR2570" s="154"/>
      <c r="AS2570" s="154"/>
      <c r="AT2570" s="154"/>
      <c r="AU2570" s="154"/>
      <c r="AV2570" s="154"/>
      <c r="AW2570" s="154"/>
      <c r="AX2570" s="154"/>
      <c r="AY2570" s="154"/>
      <c r="AZ2570" s="154"/>
      <c r="BA2570" s="154"/>
      <c r="BB2570" s="154"/>
      <c r="BC2570" s="154"/>
      <c r="BD2570" s="154"/>
      <c r="BE2570" s="154"/>
      <c r="BF2570" s="154"/>
      <c r="BG2570" s="154"/>
      <c r="BH2570" s="154"/>
      <c r="BI2570" s="154"/>
      <c r="BJ2570" s="154"/>
      <c r="BK2570" s="154"/>
      <c r="BL2570" s="154"/>
      <c r="BM2570" s="154"/>
      <c r="BN2570" s="154"/>
      <c r="BO2570" s="154"/>
      <c r="BP2570" s="154"/>
      <c r="BQ2570" s="154"/>
      <c r="BR2570" s="154"/>
      <c r="BS2570" s="154"/>
      <c r="BT2570" s="154"/>
      <c r="BU2570" s="154"/>
      <c r="BV2570" s="154"/>
      <c r="BW2570" s="154"/>
      <c r="BX2570" s="154"/>
      <c r="BY2570" s="154"/>
      <c r="BZ2570" s="154"/>
      <c r="CA2570" s="154"/>
      <c r="CB2570" s="154"/>
      <c r="CC2570" s="154"/>
      <c r="CD2570" s="154"/>
      <c r="CE2570" s="154"/>
      <c r="CF2570" s="154"/>
      <c r="CG2570" s="154"/>
      <c r="CH2570" s="154"/>
      <c r="CI2570" s="154"/>
      <c r="CJ2570" s="154"/>
      <c r="CK2570" s="154"/>
      <c r="CL2570" s="154"/>
      <c r="CM2570" s="154"/>
      <c r="CN2570" s="154"/>
      <c r="CO2570" s="154"/>
      <c r="CP2570" s="154"/>
      <c r="CQ2570" s="154"/>
      <c r="CR2570" s="154"/>
      <c r="CS2570" s="154"/>
      <c r="CT2570" s="154"/>
      <c r="CU2570" s="154"/>
      <c r="CV2570" s="154"/>
      <c r="CW2570" s="154"/>
      <c r="CX2570" s="154"/>
      <c r="CY2570" s="154"/>
      <c r="CZ2570" s="154"/>
      <c r="DA2570" s="154"/>
      <c r="DB2570" s="154"/>
      <c r="DC2570" s="154"/>
      <c r="DD2570" s="154"/>
      <c r="DE2570" s="154"/>
      <c r="DF2570" s="154"/>
      <c r="DG2570" s="154"/>
      <c r="DH2570" s="154"/>
      <c r="DI2570" s="154"/>
      <c r="DJ2570" s="154"/>
      <c r="DK2570" s="154"/>
      <c r="DL2570" s="154"/>
      <c r="DM2570" s="154"/>
      <c r="DN2570" s="154"/>
      <c r="DO2570" s="154"/>
      <c r="DP2570" s="154"/>
      <c r="DQ2570" s="154"/>
      <c r="DR2570" s="154"/>
      <c r="DS2570" s="154"/>
      <c r="DT2570" s="154"/>
      <c r="DU2570" s="154"/>
      <c r="DV2570" s="154"/>
      <c r="DW2570" s="154"/>
      <c r="DX2570" s="154"/>
      <c r="DY2570" s="154"/>
      <c r="DZ2570" s="154"/>
      <c r="EA2570" s="154"/>
      <c r="EB2570" s="154"/>
      <c r="EC2570" s="154"/>
      <c r="ED2570" s="154"/>
      <c r="EE2570" s="154"/>
      <c r="EF2570" s="154"/>
      <c r="EG2570" s="154"/>
      <c r="EH2570" s="154"/>
      <c r="EI2570" s="154"/>
      <c r="EJ2570" s="154"/>
      <c r="EK2570" s="154"/>
      <c r="EL2570" s="154"/>
      <c r="EM2570" s="154"/>
      <c r="EN2570" s="154"/>
      <c r="EO2570" s="154"/>
      <c r="EP2570" s="154"/>
      <c r="EQ2570" s="154"/>
      <c r="ER2570" s="154"/>
      <c r="ES2570" s="154"/>
      <c r="ET2570" s="154"/>
      <c r="EU2570" s="154"/>
      <c r="EV2570" s="154"/>
    </row>
    <row r="2571" spans="32:152" ht="12.75">
      <c r="AF2571" s="154"/>
      <c r="AG2571" s="154"/>
      <c r="AH2571" s="154"/>
      <c r="AI2571" s="154"/>
      <c r="AJ2571" s="154"/>
      <c r="AK2571" s="154"/>
      <c r="AL2571" s="154"/>
      <c r="AM2571" s="154"/>
      <c r="AN2571" s="154"/>
      <c r="AO2571" s="154"/>
      <c r="AP2571" s="154"/>
      <c r="AQ2571" s="154"/>
      <c r="AR2571" s="154"/>
      <c r="AS2571" s="154"/>
      <c r="AT2571" s="154"/>
      <c r="AU2571" s="154"/>
      <c r="AV2571" s="154"/>
      <c r="AW2571" s="154"/>
      <c r="AX2571" s="154"/>
      <c r="AY2571" s="154"/>
      <c r="AZ2571" s="154"/>
      <c r="BA2571" s="154"/>
      <c r="BB2571" s="154"/>
      <c r="BC2571" s="154"/>
      <c r="BD2571" s="154"/>
      <c r="BE2571" s="154"/>
      <c r="BF2571" s="154"/>
      <c r="BG2571" s="154"/>
      <c r="BH2571" s="154"/>
      <c r="BI2571" s="154"/>
      <c r="BJ2571" s="154"/>
      <c r="BK2571" s="154"/>
      <c r="BL2571" s="154"/>
      <c r="BM2571" s="154"/>
      <c r="BN2571" s="154"/>
      <c r="BO2571" s="154"/>
      <c r="BP2571" s="154"/>
      <c r="BQ2571" s="154"/>
      <c r="BR2571" s="154"/>
      <c r="BS2571" s="154"/>
      <c r="BT2571" s="154"/>
      <c r="BU2571" s="154"/>
      <c r="BV2571" s="154"/>
      <c r="BW2571" s="154"/>
      <c r="BX2571" s="154"/>
      <c r="BY2571" s="154"/>
      <c r="BZ2571" s="154"/>
      <c r="CA2571" s="154"/>
      <c r="CB2571" s="154"/>
      <c r="CC2571" s="154"/>
      <c r="CD2571" s="154"/>
      <c r="CE2571" s="154"/>
      <c r="CF2571" s="154"/>
      <c r="CG2571" s="154"/>
      <c r="CH2571" s="154"/>
      <c r="CI2571" s="154"/>
      <c r="CJ2571" s="154"/>
      <c r="CK2571" s="154"/>
      <c r="CL2571" s="154"/>
      <c r="CM2571" s="154"/>
      <c r="CN2571" s="154"/>
      <c r="CO2571" s="154"/>
      <c r="CP2571" s="154"/>
      <c r="CQ2571" s="154"/>
      <c r="CR2571" s="154"/>
      <c r="CS2571" s="154"/>
      <c r="CT2571" s="154"/>
      <c r="CU2571" s="154"/>
      <c r="CV2571" s="154"/>
      <c r="CW2571" s="154"/>
      <c r="CX2571" s="154"/>
      <c r="CY2571" s="154"/>
      <c r="CZ2571" s="154"/>
      <c r="DA2571" s="154"/>
      <c r="DB2571" s="154"/>
      <c r="DC2571" s="154"/>
      <c r="DD2571" s="154"/>
      <c r="DE2571" s="154"/>
      <c r="DF2571" s="154"/>
      <c r="DG2571" s="154"/>
      <c r="DH2571" s="154"/>
      <c r="DI2571" s="154"/>
      <c r="DJ2571" s="154"/>
      <c r="DK2571" s="154"/>
      <c r="DL2571" s="154"/>
      <c r="DM2571" s="154"/>
      <c r="DN2571" s="154"/>
      <c r="DO2571" s="154"/>
      <c r="DP2571" s="154"/>
      <c r="DQ2571" s="154"/>
      <c r="DR2571" s="154"/>
      <c r="DS2571" s="154"/>
      <c r="DT2571" s="154"/>
      <c r="DU2571" s="154"/>
      <c r="DV2571" s="154"/>
      <c r="DW2571" s="154"/>
      <c r="DX2571" s="154"/>
      <c r="DY2571" s="154"/>
      <c r="DZ2571" s="154"/>
      <c r="EA2571" s="154"/>
      <c r="EB2571" s="154"/>
      <c r="EC2571" s="154"/>
      <c r="ED2571" s="154"/>
      <c r="EE2571" s="154"/>
      <c r="EF2571" s="154"/>
      <c r="EG2571" s="154"/>
      <c r="EH2571" s="154"/>
      <c r="EI2571" s="154"/>
      <c r="EJ2571" s="154"/>
      <c r="EK2571" s="154"/>
      <c r="EL2571" s="154"/>
      <c r="EM2571" s="154"/>
      <c r="EN2571" s="154"/>
      <c r="EO2571" s="154"/>
      <c r="EP2571" s="154"/>
      <c r="EQ2571" s="154"/>
      <c r="ER2571" s="154"/>
      <c r="ES2571" s="154"/>
      <c r="ET2571" s="154"/>
      <c r="EU2571" s="154"/>
      <c r="EV2571" s="154"/>
    </row>
    <row r="2572" spans="32:152" ht="12.75">
      <c r="AF2572" s="154"/>
      <c r="AG2572" s="154"/>
      <c r="AH2572" s="154"/>
      <c r="AI2572" s="154"/>
      <c r="AJ2572" s="154"/>
      <c r="AK2572" s="154"/>
      <c r="AL2572" s="154"/>
      <c r="AM2572" s="154"/>
      <c r="AN2572" s="154"/>
      <c r="AO2572" s="154"/>
      <c r="AP2572" s="154"/>
      <c r="AQ2572" s="154"/>
      <c r="AR2572" s="154"/>
      <c r="AS2572" s="154"/>
      <c r="AT2572" s="154"/>
      <c r="AU2572" s="154"/>
      <c r="AV2572" s="154"/>
      <c r="AW2572" s="154"/>
      <c r="AX2572" s="154"/>
      <c r="AY2572" s="154"/>
      <c r="AZ2572" s="154"/>
      <c r="BA2572" s="154"/>
      <c r="BB2572" s="154"/>
      <c r="BC2572" s="154"/>
      <c r="BD2572" s="154"/>
      <c r="BE2572" s="154"/>
      <c r="BF2572" s="154"/>
      <c r="BG2572" s="154"/>
      <c r="BH2572" s="154"/>
      <c r="BI2572" s="154"/>
      <c r="BJ2572" s="154"/>
      <c r="BK2572" s="154"/>
      <c r="BL2572" s="154"/>
      <c r="BM2572" s="154"/>
      <c r="BN2572" s="154"/>
      <c r="BO2572" s="154"/>
      <c r="BP2572" s="154"/>
      <c r="BQ2572" s="154"/>
      <c r="BR2572" s="154"/>
      <c r="BS2572" s="154"/>
      <c r="BT2572" s="154"/>
      <c r="BU2572" s="154"/>
      <c r="BV2572" s="154"/>
      <c r="BW2572" s="154"/>
      <c r="BX2572" s="154"/>
      <c r="BY2572" s="154"/>
      <c r="BZ2572" s="154"/>
      <c r="CA2572" s="154"/>
      <c r="CB2572" s="154"/>
      <c r="CC2572" s="154"/>
      <c r="CD2572" s="154"/>
      <c r="CE2572" s="154"/>
      <c r="CF2572" s="154"/>
      <c r="CG2572" s="154"/>
      <c r="CH2572" s="154"/>
      <c r="CI2572" s="154"/>
      <c r="CJ2572" s="154"/>
      <c r="CK2572" s="154"/>
      <c r="CL2572" s="154"/>
      <c r="CM2572" s="154"/>
      <c r="CN2572" s="154"/>
      <c r="CO2572" s="154"/>
      <c r="CP2572" s="154"/>
      <c r="CQ2572" s="154"/>
      <c r="CR2572" s="154"/>
      <c r="CS2572" s="154"/>
      <c r="CT2572" s="154"/>
      <c r="CU2572" s="154"/>
      <c r="CV2572" s="154"/>
      <c r="CW2572" s="154"/>
      <c r="CX2572" s="154"/>
      <c r="CY2572" s="154"/>
      <c r="CZ2572" s="154"/>
      <c r="DA2572" s="154"/>
      <c r="DB2572" s="154"/>
      <c r="DC2572" s="154"/>
      <c r="DD2572" s="154"/>
      <c r="DE2572" s="154"/>
      <c r="DF2572" s="154"/>
      <c r="DG2572" s="154"/>
      <c r="DH2572" s="154"/>
      <c r="DI2572" s="154"/>
      <c r="DJ2572" s="154"/>
      <c r="DK2572" s="154"/>
      <c r="DL2572" s="154"/>
      <c r="DM2572" s="154"/>
      <c r="DN2572" s="154"/>
      <c r="DO2572" s="154"/>
      <c r="DP2572" s="154"/>
      <c r="DQ2572" s="154"/>
      <c r="DR2572" s="154"/>
      <c r="DS2572" s="154"/>
      <c r="DT2572" s="154"/>
      <c r="DU2572" s="154"/>
      <c r="DV2572" s="154"/>
      <c r="DW2572" s="154"/>
      <c r="DX2572" s="154"/>
      <c r="DY2572" s="154"/>
      <c r="DZ2572" s="154"/>
      <c r="EA2572" s="154"/>
      <c r="EB2572" s="154"/>
      <c r="EC2572" s="154"/>
      <c r="ED2572" s="154"/>
      <c r="EE2572" s="154"/>
      <c r="EF2572" s="154"/>
      <c r="EG2572" s="154"/>
      <c r="EH2572" s="154"/>
      <c r="EI2572" s="154"/>
      <c r="EJ2572" s="154"/>
      <c r="EK2572" s="154"/>
      <c r="EL2572" s="154"/>
      <c r="EM2572" s="154"/>
      <c r="EN2572" s="154"/>
      <c r="EO2572" s="154"/>
      <c r="EP2572" s="154"/>
      <c r="EQ2572" s="154"/>
      <c r="ER2572" s="154"/>
      <c r="ES2572" s="154"/>
      <c r="ET2572" s="154"/>
      <c r="EU2572" s="154"/>
      <c r="EV2572" s="154"/>
    </row>
    <row r="2573" spans="32:152" ht="12.75">
      <c r="AF2573" s="154"/>
      <c r="AG2573" s="154"/>
      <c r="AH2573" s="154"/>
      <c r="AI2573" s="154"/>
      <c r="AJ2573" s="154"/>
      <c r="AK2573" s="154"/>
      <c r="AL2573" s="154"/>
      <c r="AM2573" s="154"/>
      <c r="AN2573" s="154"/>
      <c r="AO2573" s="154"/>
      <c r="AP2573" s="154"/>
      <c r="AQ2573" s="154"/>
      <c r="AR2573" s="154"/>
      <c r="AS2573" s="154"/>
      <c r="AT2573" s="154"/>
      <c r="AU2573" s="154"/>
      <c r="AV2573" s="154"/>
      <c r="AW2573" s="154"/>
      <c r="AX2573" s="154"/>
      <c r="AY2573" s="154"/>
      <c r="AZ2573" s="154"/>
      <c r="BA2573" s="154"/>
      <c r="BB2573" s="154"/>
      <c r="BC2573" s="154"/>
      <c r="BD2573" s="154"/>
      <c r="BE2573" s="154"/>
      <c r="BF2573" s="154"/>
      <c r="BG2573" s="154"/>
      <c r="BH2573" s="154"/>
      <c r="BI2573" s="154"/>
      <c r="BJ2573" s="154"/>
      <c r="BK2573" s="154"/>
      <c r="BL2573" s="154"/>
      <c r="BM2573" s="154"/>
      <c r="BN2573" s="154"/>
      <c r="BO2573" s="154"/>
      <c r="BP2573" s="154"/>
      <c r="BQ2573" s="154"/>
      <c r="BR2573" s="154"/>
      <c r="BS2573" s="154"/>
      <c r="BT2573" s="154"/>
      <c r="BU2573" s="154"/>
      <c r="BV2573" s="154"/>
      <c r="BW2573" s="154"/>
      <c r="BX2573" s="154"/>
      <c r="BY2573" s="154"/>
      <c r="BZ2573" s="154"/>
      <c r="CA2573" s="154"/>
      <c r="CB2573" s="154"/>
      <c r="CC2573" s="154"/>
      <c r="CD2573" s="154"/>
      <c r="CE2573" s="154"/>
      <c r="CF2573" s="154"/>
      <c r="CG2573" s="154"/>
      <c r="CH2573" s="154"/>
      <c r="CI2573" s="154"/>
      <c r="CJ2573" s="154"/>
      <c r="CK2573" s="154"/>
      <c r="CL2573" s="154"/>
      <c r="CM2573" s="154"/>
      <c r="CN2573" s="154"/>
      <c r="CO2573" s="154"/>
      <c r="CP2573" s="154"/>
      <c r="CQ2573" s="154"/>
      <c r="CR2573" s="154"/>
      <c r="CS2573" s="154"/>
      <c r="CT2573" s="154"/>
      <c r="CU2573" s="154"/>
      <c r="CV2573" s="154"/>
      <c r="CW2573" s="154"/>
      <c r="CX2573" s="154"/>
      <c r="CY2573" s="154"/>
      <c r="CZ2573" s="154"/>
      <c r="DA2573" s="154"/>
      <c r="DB2573" s="154"/>
      <c r="DC2573" s="154"/>
      <c r="DD2573" s="154"/>
      <c r="DE2573" s="154"/>
      <c r="DF2573" s="154"/>
      <c r="DG2573" s="154"/>
      <c r="DH2573" s="154"/>
      <c r="DI2573" s="154"/>
      <c r="DJ2573" s="154"/>
      <c r="DK2573" s="154"/>
      <c r="DL2573" s="154"/>
      <c r="DM2573" s="154"/>
      <c r="DN2573" s="154"/>
      <c r="DO2573" s="154"/>
      <c r="DP2573" s="154"/>
      <c r="DQ2573" s="154"/>
      <c r="DR2573" s="154"/>
      <c r="DS2573" s="154"/>
      <c r="DT2573" s="154"/>
      <c r="DU2573" s="154"/>
      <c r="DV2573" s="154"/>
      <c r="DW2573" s="154"/>
      <c r="DX2573" s="154"/>
      <c r="DY2573" s="154"/>
      <c r="DZ2573" s="154"/>
      <c r="EA2573" s="154"/>
      <c r="EB2573" s="154"/>
      <c r="EC2573" s="154"/>
      <c r="ED2573" s="154"/>
      <c r="EE2573" s="154"/>
      <c r="EF2573" s="154"/>
      <c r="EG2573" s="154"/>
      <c r="EH2573" s="154"/>
      <c r="EI2573" s="154"/>
      <c r="EJ2573" s="154"/>
      <c r="EK2573" s="154"/>
      <c r="EL2573" s="154"/>
      <c r="EM2573" s="154"/>
      <c r="EN2573" s="154"/>
      <c r="EO2573" s="154"/>
      <c r="EP2573" s="154"/>
      <c r="EQ2573" s="154"/>
      <c r="ER2573" s="154"/>
      <c r="ES2573" s="154"/>
      <c r="ET2573" s="154"/>
      <c r="EU2573" s="154"/>
      <c r="EV2573" s="154"/>
    </row>
    <row r="2574" spans="32:152" ht="12.75">
      <c r="AF2574" s="154"/>
      <c r="AG2574" s="154"/>
      <c r="AH2574" s="154"/>
      <c r="AI2574" s="154"/>
      <c r="AJ2574" s="154"/>
      <c r="AK2574" s="154"/>
      <c r="AL2574" s="154"/>
      <c r="AM2574" s="154"/>
      <c r="AN2574" s="154"/>
      <c r="AO2574" s="154"/>
      <c r="AP2574" s="154"/>
      <c r="AQ2574" s="154"/>
      <c r="AR2574" s="154"/>
      <c r="AS2574" s="154"/>
      <c r="AT2574" s="154"/>
      <c r="AU2574" s="154"/>
      <c r="AV2574" s="154"/>
      <c r="AW2574" s="154"/>
      <c r="AX2574" s="154"/>
      <c r="AY2574" s="154"/>
      <c r="AZ2574" s="154"/>
      <c r="BA2574" s="154"/>
      <c r="BB2574" s="154"/>
      <c r="BC2574" s="154"/>
      <c r="BD2574" s="154"/>
      <c r="BE2574" s="154"/>
      <c r="BF2574" s="154"/>
      <c r="BG2574" s="154"/>
      <c r="BH2574" s="154"/>
      <c r="BI2574" s="154"/>
      <c r="BJ2574" s="154"/>
      <c r="BK2574" s="154"/>
      <c r="BL2574" s="154"/>
      <c r="BM2574" s="154"/>
      <c r="BN2574" s="154"/>
      <c r="BO2574" s="154"/>
      <c r="BP2574" s="154"/>
      <c r="BQ2574" s="154"/>
      <c r="BR2574" s="154"/>
      <c r="BS2574" s="154"/>
      <c r="BT2574" s="154"/>
      <c r="BU2574" s="154"/>
      <c r="BV2574" s="154"/>
      <c r="BW2574" s="154"/>
      <c r="BX2574" s="154"/>
      <c r="BY2574" s="154"/>
      <c r="BZ2574" s="154"/>
      <c r="CA2574" s="154"/>
      <c r="CB2574" s="154"/>
      <c r="CC2574" s="154"/>
      <c r="CD2574" s="154"/>
      <c r="CE2574" s="154"/>
      <c r="CF2574" s="154"/>
      <c r="CG2574" s="154"/>
      <c r="CH2574" s="154"/>
      <c r="CI2574" s="154"/>
      <c r="CJ2574" s="154"/>
      <c r="CK2574" s="154"/>
      <c r="CL2574" s="154"/>
      <c r="CM2574" s="154"/>
      <c r="CN2574" s="154"/>
      <c r="CO2574" s="154"/>
      <c r="CP2574" s="154"/>
      <c r="CQ2574" s="154"/>
      <c r="CR2574" s="154"/>
      <c r="CS2574" s="154"/>
      <c r="CT2574" s="154"/>
      <c r="CU2574" s="154"/>
      <c r="CV2574" s="154"/>
      <c r="CW2574" s="154"/>
      <c r="CX2574" s="154"/>
      <c r="CY2574" s="154"/>
      <c r="CZ2574" s="154"/>
      <c r="DA2574" s="154"/>
      <c r="DB2574" s="154"/>
      <c r="DC2574" s="154"/>
      <c r="DD2574" s="154"/>
      <c r="DE2574" s="154"/>
      <c r="DF2574" s="154"/>
      <c r="DG2574" s="154"/>
      <c r="DH2574" s="154"/>
      <c r="DI2574" s="154"/>
      <c r="DJ2574" s="154"/>
      <c r="DK2574" s="154"/>
      <c r="DL2574" s="154"/>
      <c r="DM2574" s="154"/>
      <c r="DN2574" s="154"/>
      <c r="DO2574" s="154"/>
      <c r="DP2574" s="154"/>
      <c r="DQ2574" s="154"/>
      <c r="DR2574" s="154"/>
      <c r="DS2574" s="154"/>
      <c r="DT2574" s="154"/>
      <c r="DU2574" s="154"/>
      <c r="DV2574" s="154"/>
      <c r="DW2574" s="154"/>
      <c r="DX2574" s="154"/>
      <c r="DY2574" s="154"/>
      <c r="DZ2574" s="154"/>
      <c r="EA2574" s="154"/>
      <c r="EB2574" s="154"/>
      <c r="EC2574" s="154"/>
      <c r="ED2574" s="154"/>
      <c r="EE2574" s="154"/>
      <c r="EF2574" s="154"/>
      <c r="EG2574" s="154"/>
      <c r="EH2574" s="154"/>
      <c r="EI2574" s="154"/>
      <c r="EJ2574" s="154"/>
      <c r="EK2574" s="154"/>
      <c r="EL2574" s="154"/>
      <c r="EM2574" s="154"/>
      <c r="EN2574" s="154"/>
      <c r="EO2574" s="154"/>
      <c r="EP2574" s="154"/>
      <c r="EQ2574" s="154"/>
      <c r="ER2574" s="154"/>
      <c r="ES2574" s="154"/>
      <c r="ET2574" s="154"/>
      <c r="EU2574" s="154"/>
      <c r="EV2574" s="154"/>
    </row>
    <row r="2575" spans="32:152" ht="12.75">
      <c r="AF2575" s="154"/>
      <c r="AG2575" s="154"/>
      <c r="AH2575" s="154"/>
      <c r="AI2575" s="154"/>
      <c r="AJ2575" s="154"/>
      <c r="AK2575" s="154"/>
      <c r="AL2575" s="154"/>
      <c r="AM2575" s="154"/>
      <c r="AN2575" s="154"/>
      <c r="AO2575" s="154"/>
      <c r="AP2575" s="154"/>
      <c r="AQ2575" s="154"/>
      <c r="AR2575" s="154"/>
      <c r="AS2575" s="154"/>
      <c r="AT2575" s="154"/>
      <c r="AU2575" s="154"/>
      <c r="AV2575" s="154"/>
      <c r="AW2575" s="154"/>
      <c r="AX2575" s="154"/>
      <c r="AY2575" s="154"/>
      <c r="AZ2575" s="154"/>
      <c r="BA2575" s="154"/>
      <c r="BB2575" s="154"/>
      <c r="BC2575" s="154"/>
      <c r="BD2575" s="154"/>
      <c r="BE2575" s="154"/>
      <c r="BF2575" s="154"/>
      <c r="BG2575" s="154"/>
      <c r="BH2575" s="154"/>
      <c r="BI2575" s="154"/>
      <c r="BJ2575" s="154"/>
      <c r="BK2575" s="154"/>
      <c r="BL2575" s="154"/>
      <c r="BM2575" s="154"/>
      <c r="BN2575" s="154"/>
      <c r="BO2575" s="154"/>
      <c r="BP2575" s="154"/>
      <c r="BQ2575" s="154"/>
      <c r="BR2575" s="154"/>
      <c r="BS2575" s="154"/>
      <c r="BT2575" s="154"/>
      <c r="BU2575" s="154"/>
      <c r="BV2575" s="154"/>
      <c r="BW2575" s="154"/>
      <c r="BX2575" s="154"/>
      <c r="BY2575" s="154"/>
      <c r="BZ2575" s="154"/>
      <c r="CA2575" s="154"/>
      <c r="CB2575" s="154"/>
      <c r="CC2575" s="154"/>
      <c r="CD2575" s="154"/>
      <c r="CE2575" s="154"/>
      <c r="CF2575" s="154"/>
      <c r="CG2575" s="154"/>
      <c r="CH2575" s="154"/>
      <c r="CI2575" s="154"/>
      <c r="CJ2575" s="154"/>
      <c r="CK2575" s="154"/>
      <c r="CL2575" s="154"/>
      <c r="CM2575" s="154"/>
      <c r="CN2575" s="154"/>
      <c r="CO2575" s="154"/>
      <c r="CP2575" s="154"/>
      <c r="CQ2575" s="154"/>
      <c r="CR2575" s="154"/>
      <c r="CS2575" s="154"/>
      <c r="CT2575" s="154"/>
      <c r="CU2575" s="154"/>
      <c r="CV2575" s="154"/>
      <c r="CW2575" s="154"/>
      <c r="CX2575" s="154"/>
      <c r="CY2575" s="154"/>
      <c r="CZ2575" s="154"/>
      <c r="DA2575" s="154"/>
      <c r="DB2575" s="154"/>
      <c r="DC2575" s="154"/>
      <c r="DD2575" s="154"/>
      <c r="DE2575" s="154"/>
      <c r="DF2575" s="154"/>
      <c r="DG2575" s="154"/>
      <c r="DH2575" s="154"/>
      <c r="DI2575" s="154"/>
      <c r="DJ2575" s="154"/>
      <c r="DK2575" s="154"/>
      <c r="DL2575" s="154"/>
      <c r="DM2575" s="154"/>
      <c r="DN2575" s="154"/>
      <c r="DO2575" s="154"/>
      <c r="DP2575" s="154"/>
      <c r="DQ2575" s="154"/>
      <c r="DR2575" s="154"/>
      <c r="DS2575" s="154"/>
      <c r="DT2575" s="154"/>
      <c r="DU2575" s="154"/>
      <c r="DV2575" s="154"/>
      <c r="DW2575" s="154"/>
      <c r="DX2575" s="154"/>
      <c r="DY2575" s="154"/>
      <c r="DZ2575" s="154"/>
      <c r="EA2575" s="154"/>
      <c r="EB2575" s="154"/>
      <c r="EC2575" s="154"/>
      <c r="ED2575" s="154"/>
      <c r="EE2575" s="154"/>
      <c r="EF2575" s="154"/>
      <c r="EG2575" s="154"/>
      <c r="EH2575" s="154"/>
      <c r="EI2575" s="154"/>
      <c r="EJ2575" s="154"/>
      <c r="EK2575" s="154"/>
      <c r="EL2575" s="154"/>
      <c r="EM2575" s="154"/>
      <c r="EN2575" s="154"/>
      <c r="EO2575" s="154"/>
      <c r="EP2575" s="154"/>
      <c r="EQ2575" s="154"/>
      <c r="ER2575" s="154"/>
      <c r="ES2575" s="154"/>
      <c r="ET2575" s="154"/>
      <c r="EU2575" s="154"/>
      <c r="EV2575" s="154"/>
    </row>
    <row r="2576" spans="32:152" ht="12.75">
      <c r="AF2576" s="154"/>
      <c r="AG2576" s="154"/>
      <c r="AH2576" s="154"/>
      <c r="AI2576" s="154"/>
      <c r="AJ2576" s="154"/>
      <c r="AK2576" s="154"/>
      <c r="AL2576" s="154"/>
      <c r="AM2576" s="154"/>
      <c r="AN2576" s="154"/>
      <c r="AO2576" s="154"/>
      <c r="AP2576" s="154"/>
      <c r="AQ2576" s="154"/>
      <c r="AR2576" s="154"/>
      <c r="AS2576" s="154"/>
      <c r="AT2576" s="154"/>
      <c r="AU2576" s="154"/>
      <c r="AV2576" s="154"/>
      <c r="AW2576" s="154"/>
      <c r="AX2576" s="154"/>
      <c r="AY2576" s="154"/>
      <c r="AZ2576" s="154"/>
      <c r="BA2576" s="154"/>
      <c r="BB2576" s="154"/>
      <c r="BC2576" s="154"/>
      <c r="BD2576" s="154"/>
      <c r="BE2576" s="154"/>
      <c r="BF2576" s="154"/>
      <c r="BG2576" s="154"/>
      <c r="BH2576" s="154"/>
      <c r="BI2576" s="154"/>
      <c r="BJ2576" s="154"/>
      <c r="BK2576" s="154"/>
      <c r="BL2576" s="154"/>
      <c r="BM2576" s="154"/>
      <c r="BN2576" s="154"/>
      <c r="BO2576" s="154"/>
      <c r="BP2576" s="154"/>
      <c r="BQ2576" s="154"/>
      <c r="BR2576" s="154"/>
      <c r="BS2576" s="154"/>
      <c r="BT2576" s="154"/>
      <c r="BU2576" s="154"/>
      <c r="BV2576" s="154"/>
      <c r="BW2576" s="154"/>
      <c r="BX2576" s="154"/>
      <c r="BY2576" s="154"/>
      <c r="BZ2576" s="154"/>
      <c r="CA2576" s="154"/>
      <c r="CB2576" s="154"/>
      <c r="CC2576" s="154"/>
      <c r="CD2576" s="154"/>
      <c r="CE2576" s="154"/>
      <c r="CF2576" s="154"/>
      <c r="CG2576" s="154"/>
      <c r="CH2576" s="154"/>
      <c r="CI2576" s="154"/>
      <c r="CJ2576" s="154"/>
      <c r="CK2576" s="154"/>
      <c r="CL2576" s="154"/>
      <c r="CM2576" s="154"/>
      <c r="CN2576" s="154"/>
      <c r="CO2576" s="154"/>
      <c r="CP2576" s="154"/>
      <c r="CQ2576" s="154"/>
      <c r="CR2576" s="154"/>
      <c r="CS2576" s="154"/>
      <c r="CT2576" s="154"/>
      <c r="CU2576" s="154"/>
      <c r="CV2576" s="154"/>
      <c r="CW2576" s="154"/>
      <c r="CX2576" s="154"/>
      <c r="CY2576" s="154"/>
      <c r="CZ2576" s="154"/>
      <c r="DA2576" s="154"/>
      <c r="DB2576" s="154"/>
      <c r="DC2576" s="154"/>
      <c r="DD2576" s="154"/>
      <c r="DE2576" s="154"/>
      <c r="DF2576" s="154"/>
      <c r="DG2576" s="154"/>
      <c r="DH2576" s="154"/>
      <c r="DI2576" s="154"/>
      <c r="DJ2576" s="154"/>
      <c r="DK2576" s="154"/>
      <c r="DL2576" s="154"/>
      <c r="DM2576" s="154"/>
      <c r="DN2576" s="154"/>
      <c r="DO2576" s="154"/>
      <c r="DP2576" s="154"/>
      <c r="DQ2576" s="154"/>
      <c r="DR2576" s="154"/>
      <c r="DS2576" s="154"/>
      <c r="DT2576" s="154"/>
      <c r="DU2576" s="154"/>
      <c r="DV2576" s="154"/>
      <c r="DW2576" s="154"/>
      <c r="DX2576" s="154"/>
      <c r="DY2576" s="154"/>
      <c r="DZ2576" s="154"/>
      <c r="EA2576" s="154"/>
      <c r="EB2576" s="154"/>
      <c r="EC2576" s="154"/>
      <c r="ED2576" s="154"/>
      <c r="EE2576" s="154"/>
      <c r="EF2576" s="154"/>
      <c r="EG2576" s="154"/>
      <c r="EH2576" s="154"/>
      <c r="EI2576" s="154"/>
      <c r="EJ2576" s="154"/>
      <c r="EK2576" s="154"/>
      <c r="EL2576" s="154"/>
      <c r="EM2576" s="154"/>
      <c r="EN2576" s="154"/>
      <c r="EO2576" s="154"/>
      <c r="EP2576" s="154"/>
      <c r="EQ2576" s="154"/>
      <c r="ER2576" s="154"/>
      <c r="ES2576" s="154"/>
      <c r="ET2576" s="154"/>
      <c r="EU2576" s="154"/>
      <c r="EV2576" s="154"/>
    </row>
    <row r="2577" spans="32:152" ht="12.75">
      <c r="AF2577" s="154"/>
      <c r="AG2577" s="154"/>
      <c r="AH2577" s="154"/>
      <c r="AI2577" s="154"/>
      <c r="AJ2577" s="154"/>
      <c r="AK2577" s="154"/>
      <c r="AL2577" s="154"/>
      <c r="AM2577" s="154"/>
      <c r="AN2577" s="154"/>
      <c r="AO2577" s="154"/>
      <c r="AP2577" s="154"/>
      <c r="AQ2577" s="154"/>
      <c r="AR2577" s="154"/>
      <c r="AS2577" s="154"/>
      <c r="AT2577" s="154"/>
      <c r="AU2577" s="154"/>
      <c r="AV2577" s="154"/>
      <c r="AW2577" s="154"/>
      <c r="AX2577" s="154"/>
      <c r="AY2577" s="154"/>
      <c r="AZ2577" s="154"/>
      <c r="BA2577" s="154"/>
      <c r="BB2577" s="154"/>
      <c r="BC2577" s="154"/>
      <c r="BD2577" s="154"/>
      <c r="BE2577" s="154"/>
      <c r="BF2577" s="154"/>
      <c r="BG2577" s="154"/>
      <c r="BH2577" s="154"/>
      <c r="BI2577" s="154"/>
      <c r="BJ2577" s="154"/>
      <c r="BK2577" s="154"/>
      <c r="BL2577" s="154"/>
      <c r="BM2577" s="154"/>
      <c r="BN2577" s="154"/>
      <c r="BO2577" s="154"/>
      <c r="BP2577" s="154"/>
      <c r="BQ2577" s="154"/>
      <c r="BR2577" s="154"/>
      <c r="BS2577" s="154"/>
      <c r="BT2577" s="154"/>
      <c r="BU2577" s="154"/>
      <c r="BV2577" s="154"/>
      <c r="BW2577" s="154"/>
      <c r="BX2577" s="154"/>
      <c r="BY2577" s="154"/>
      <c r="BZ2577" s="154"/>
      <c r="CA2577" s="154"/>
      <c r="CB2577" s="154"/>
      <c r="CC2577" s="154"/>
      <c r="CD2577" s="154"/>
      <c r="CE2577" s="154"/>
      <c r="CF2577" s="154"/>
      <c r="CG2577" s="154"/>
      <c r="CH2577" s="154"/>
      <c r="CI2577" s="154"/>
      <c r="CJ2577" s="154"/>
      <c r="CK2577" s="154"/>
      <c r="CL2577" s="154"/>
      <c r="CM2577" s="154"/>
      <c r="CN2577" s="154"/>
      <c r="CO2577" s="154"/>
      <c r="CP2577" s="154"/>
      <c r="CQ2577" s="154"/>
      <c r="CR2577" s="154"/>
      <c r="CS2577" s="154"/>
      <c r="CT2577" s="154"/>
      <c r="CU2577" s="154"/>
      <c r="CV2577" s="154"/>
      <c r="CW2577" s="154"/>
      <c r="CX2577" s="154"/>
      <c r="CY2577" s="154"/>
      <c r="CZ2577" s="154"/>
      <c r="DA2577" s="154"/>
      <c r="DB2577" s="154"/>
      <c r="DC2577" s="154"/>
      <c r="DD2577" s="154"/>
      <c r="DE2577" s="154"/>
      <c r="DF2577" s="154"/>
      <c r="DG2577" s="154"/>
      <c r="DH2577" s="154"/>
      <c r="DI2577" s="154"/>
      <c r="DJ2577" s="154"/>
      <c r="DK2577" s="154"/>
      <c r="DL2577" s="154"/>
      <c r="DM2577" s="154"/>
      <c r="DN2577" s="154"/>
      <c r="DO2577" s="154"/>
      <c r="DP2577" s="154"/>
      <c r="DQ2577" s="154"/>
      <c r="DR2577" s="154"/>
      <c r="DS2577" s="154"/>
      <c r="DT2577" s="154"/>
      <c r="DU2577" s="154"/>
      <c r="DV2577" s="154"/>
      <c r="DW2577" s="154"/>
      <c r="DX2577" s="154"/>
      <c r="DY2577" s="154"/>
      <c r="DZ2577" s="154"/>
      <c r="EA2577" s="154"/>
      <c r="EB2577" s="154"/>
      <c r="EC2577" s="154"/>
      <c r="ED2577" s="154"/>
      <c r="EE2577" s="154"/>
      <c r="EF2577" s="154"/>
      <c r="EG2577" s="154"/>
      <c r="EH2577" s="154"/>
      <c r="EI2577" s="154"/>
      <c r="EJ2577" s="154"/>
      <c r="EK2577" s="154"/>
      <c r="EL2577" s="154"/>
      <c r="EM2577" s="154"/>
      <c r="EN2577" s="154"/>
      <c r="EO2577" s="154"/>
      <c r="EP2577" s="154"/>
      <c r="EQ2577" s="154"/>
      <c r="ER2577" s="154"/>
      <c r="ES2577" s="154"/>
      <c r="ET2577" s="154"/>
      <c r="EU2577" s="154"/>
      <c r="EV2577" s="154"/>
    </row>
    <row r="2578" spans="32:152" ht="12.75">
      <c r="AF2578" s="154"/>
      <c r="AG2578" s="154"/>
      <c r="AH2578" s="154"/>
      <c r="AI2578" s="154"/>
      <c r="AJ2578" s="154"/>
      <c r="AK2578" s="154"/>
      <c r="AL2578" s="154"/>
      <c r="AM2578" s="154"/>
      <c r="AN2578" s="154"/>
      <c r="AO2578" s="154"/>
      <c r="AP2578" s="154"/>
      <c r="AQ2578" s="154"/>
      <c r="AR2578" s="154"/>
      <c r="AS2578" s="154"/>
      <c r="AT2578" s="154"/>
      <c r="AU2578" s="154"/>
      <c r="AV2578" s="154"/>
      <c r="AW2578" s="154"/>
      <c r="AX2578" s="154"/>
      <c r="AY2578" s="154"/>
      <c r="AZ2578" s="154"/>
      <c r="BA2578" s="154"/>
      <c r="BB2578" s="154"/>
      <c r="BC2578" s="154"/>
      <c r="BD2578" s="154"/>
      <c r="BE2578" s="154"/>
      <c r="BF2578" s="154"/>
      <c r="BG2578" s="154"/>
      <c r="BH2578" s="154"/>
      <c r="BI2578" s="154"/>
      <c r="BJ2578" s="154"/>
      <c r="BK2578" s="154"/>
      <c r="BL2578" s="154"/>
      <c r="BM2578" s="154"/>
      <c r="BN2578" s="154"/>
      <c r="BO2578" s="154"/>
      <c r="BP2578" s="154"/>
      <c r="BQ2578" s="154"/>
      <c r="BR2578" s="154"/>
      <c r="BS2578" s="154"/>
      <c r="BT2578" s="154"/>
      <c r="BU2578" s="154"/>
      <c r="BV2578" s="154"/>
      <c r="BW2578" s="154"/>
      <c r="BX2578" s="154"/>
      <c r="BY2578" s="154"/>
      <c r="BZ2578" s="154"/>
      <c r="CA2578" s="154"/>
      <c r="CB2578" s="154"/>
      <c r="CC2578" s="154"/>
      <c r="CD2578" s="154"/>
      <c r="CE2578" s="154"/>
      <c r="CF2578" s="154"/>
      <c r="CG2578" s="154"/>
      <c r="CH2578" s="154"/>
      <c r="CI2578" s="154"/>
      <c r="CJ2578" s="154"/>
      <c r="CK2578" s="154"/>
      <c r="CL2578" s="154"/>
      <c r="CM2578" s="154"/>
      <c r="CN2578" s="154"/>
      <c r="CO2578" s="154"/>
      <c r="CP2578" s="154"/>
      <c r="CQ2578" s="154"/>
      <c r="CR2578" s="154"/>
      <c r="CS2578" s="154"/>
      <c r="CT2578" s="154"/>
      <c r="CU2578" s="154"/>
      <c r="CV2578" s="154"/>
      <c r="CW2578" s="154"/>
      <c r="CX2578" s="154"/>
      <c r="CY2578" s="154"/>
      <c r="CZ2578" s="154"/>
      <c r="DA2578" s="154"/>
      <c r="DB2578" s="154"/>
      <c r="DC2578" s="154"/>
      <c r="DD2578" s="154"/>
      <c r="DE2578" s="154"/>
      <c r="DF2578" s="154"/>
      <c r="DG2578" s="154"/>
      <c r="DH2578" s="154"/>
      <c r="DI2578" s="154"/>
      <c r="DJ2578" s="154"/>
      <c r="DK2578" s="154"/>
      <c r="DL2578" s="154"/>
      <c r="DM2578" s="154"/>
      <c r="DN2578" s="154"/>
      <c r="DO2578" s="154"/>
      <c r="DP2578" s="154"/>
      <c r="DQ2578" s="154"/>
      <c r="DR2578" s="154"/>
      <c r="DS2578" s="154"/>
      <c r="DT2578" s="154"/>
      <c r="DU2578" s="154"/>
      <c r="DV2578" s="154"/>
      <c r="DW2578" s="154"/>
      <c r="DX2578" s="154"/>
      <c r="DY2578" s="154"/>
      <c r="DZ2578" s="154"/>
      <c r="EA2578" s="154"/>
      <c r="EB2578" s="154"/>
      <c r="EC2578" s="154"/>
      <c r="ED2578" s="154"/>
      <c r="EE2578" s="154"/>
      <c r="EF2578" s="154"/>
      <c r="EG2578" s="154"/>
      <c r="EH2578" s="154"/>
      <c r="EI2578" s="154"/>
      <c r="EJ2578" s="154"/>
      <c r="EK2578" s="154"/>
      <c r="EL2578" s="154"/>
      <c r="EM2578" s="154"/>
      <c r="EN2578" s="154"/>
      <c r="EO2578" s="154"/>
      <c r="EP2578" s="154"/>
      <c r="EQ2578" s="154"/>
      <c r="ER2578" s="154"/>
      <c r="ES2578" s="154"/>
      <c r="ET2578" s="154"/>
      <c r="EU2578" s="154"/>
      <c r="EV2578" s="154"/>
    </row>
    <row r="2579" spans="32:152" ht="12.75">
      <c r="AF2579" s="154"/>
      <c r="AG2579" s="154"/>
      <c r="AH2579" s="154"/>
      <c r="AI2579" s="154"/>
      <c r="AJ2579" s="154"/>
      <c r="AK2579" s="154"/>
      <c r="AL2579" s="154"/>
      <c r="AM2579" s="154"/>
      <c r="AN2579" s="154"/>
      <c r="AO2579" s="154"/>
      <c r="AP2579" s="154"/>
      <c r="AQ2579" s="154"/>
      <c r="AR2579" s="154"/>
      <c r="AS2579" s="154"/>
      <c r="AT2579" s="154"/>
      <c r="AU2579" s="154"/>
      <c r="AV2579" s="154"/>
      <c r="AW2579" s="154"/>
      <c r="AX2579" s="154"/>
      <c r="AY2579" s="154"/>
      <c r="AZ2579" s="154"/>
      <c r="BA2579" s="154"/>
      <c r="BB2579" s="154"/>
      <c r="BC2579" s="154"/>
      <c r="BD2579" s="154"/>
      <c r="BE2579" s="154"/>
      <c r="BF2579" s="154"/>
      <c r="BG2579" s="154"/>
      <c r="BH2579" s="154"/>
      <c r="BI2579" s="154"/>
      <c r="BJ2579" s="154"/>
      <c r="BK2579" s="154"/>
      <c r="BL2579" s="154"/>
      <c r="BM2579" s="154"/>
      <c r="BN2579" s="154"/>
      <c r="BO2579" s="154"/>
      <c r="BP2579" s="154"/>
      <c r="BQ2579" s="154"/>
      <c r="BR2579" s="154"/>
      <c r="BS2579" s="154"/>
      <c r="BT2579" s="154"/>
      <c r="BU2579" s="154"/>
      <c r="BV2579" s="154"/>
      <c r="BW2579" s="154"/>
      <c r="BX2579" s="154"/>
      <c r="BY2579" s="154"/>
      <c r="BZ2579" s="154"/>
      <c r="CA2579" s="154"/>
      <c r="CB2579" s="154"/>
      <c r="CC2579" s="154"/>
      <c r="CD2579" s="154"/>
      <c r="CE2579" s="154"/>
      <c r="CF2579" s="154"/>
      <c r="CG2579" s="154"/>
      <c r="CH2579" s="154"/>
      <c r="CI2579" s="154"/>
      <c r="CJ2579" s="154"/>
      <c r="CK2579" s="154"/>
      <c r="CL2579" s="154"/>
      <c r="CM2579" s="154"/>
      <c r="CN2579" s="154"/>
      <c r="CO2579" s="154"/>
      <c r="CP2579" s="154"/>
      <c r="CQ2579" s="154"/>
      <c r="CR2579" s="154"/>
      <c r="CS2579" s="154"/>
      <c r="CT2579" s="154"/>
      <c r="CU2579" s="154"/>
      <c r="CV2579" s="154"/>
      <c r="CW2579" s="154"/>
      <c r="CX2579" s="154"/>
      <c r="CY2579" s="154"/>
      <c r="CZ2579" s="154"/>
      <c r="DA2579" s="154"/>
      <c r="DB2579" s="154"/>
      <c r="DC2579" s="154"/>
      <c r="DD2579" s="154"/>
      <c r="DE2579" s="154"/>
      <c r="DF2579" s="154"/>
      <c r="DG2579" s="154"/>
      <c r="DH2579" s="154"/>
      <c r="DI2579" s="154"/>
      <c r="DJ2579" s="154"/>
      <c r="DK2579" s="154"/>
      <c r="DL2579" s="154"/>
      <c r="DM2579" s="154"/>
      <c r="DN2579" s="154"/>
      <c r="DO2579" s="154"/>
      <c r="DP2579" s="154"/>
      <c r="DQ2579" s="154"/>
      <c r="DR2579" s="154"/>
      <c r="DS2579" s="154"/>
      <c r="DT2579" s="154"/>
      <c r="DU2579" s="154"/>
      <c r="DV2579" s="154"/>
      <c r="DW2579" s="154"/>
      <c r="DX2579" s="154"/>
      <c r="DY2579" s="154"/>
      <c r="DZ2579" s="154"/>
      <c r="EA2579" s="154"/>
      <c r="EB2579" s="154"/>
      <c r="EC2579" s="154"/>
      <c r="ED2579" s="154"/>
      <c r="EE2579" s="154"/>
      <c r="EF2579" s="154"/>
      <c r="EG2579" s="154"/>
      <c r="EH2579" s="154"/>
      <c r="EI2579" s="154"/>
      <c r="EJ2579" s="154"/>
      <c r="EK2579" s="154"/>
      <c r="EL2579" s="154"/>
      <c r="EM2579" s="154"/>
      <c r="EN2579" s="154"/>
      <c r="EO2579" s="154"/>
      <c r="EP2579" s="154"/>
      <c r="EQ2579" s="154"/>
      <c r="ER2579" s="154"/>
      <c r="ES2579" s="154"/>
      <c r="ET2579" s="154"/>
      <c r="EU2579" s="154"/>
      <c r="EV2579" s="154"/>
    </row>
    <row r="2580" spans="32:152" ht="12.75">
      <c r="AF2580" s="154"/>
      <c r="AG2580" s="154"/>
      <c r="AH2580" s="154"/>
      <c r="AI2580" s="154"/>
      <c r="AJ2580" s="154"/>
      <c r="AK2580" s="154"/>
      <c r="AL2580" s="154"/>
      <c r="AM2580" s="154"/>
      <c r="AN2580" s="154"/>
      <c r="AO2580" s="154"/>
      <c r="AP2580" s="154"/>
      <c r="AQ2580" s="154"/>
      <c r="AR2580" s="154"/>
      <c r="AS2580" s="154"/>
      <c r="AT2580" s="154"/>
      <c r="AU2580" s="154"/>
      <c r="AV2580" s="154"/>
      <c r="AW2580" s="154"/>
      <c r="AX2580" s="154"/>
      <c r="AY2580" s="154"/>
      <c r="AZ2580" s="154"/>
      <c r="BA2580" s="154"/>
      <c r="BB2580" s="154"/>
      <c r="BC2580" s="154"/>
      <c r="BD2580" s="154"/>
      <c r="BE2580" s="154"/>
      <c r="BF2580" s="154"/>
      <c r="BG2580" s="154"/>
      <c r="BH2580" s="154"/>
      <c r="BI2580" s="154"/>
      <c r="BJ2580" s="154"/>
      <c r="BK2580" s="154"/>
      <c r="BL2580" s="154"/>
      <c r="BM2580" s="154"/>
      <c r="BN2580" s="154"/>
      <c r="BO2580" s="154"/>
      <c r="BP2580" s="154"/>
      <c r="BQ2580" s="154"/>
      <c r="BR2580" s="154"/>
      <c r="BS2580" s="154"/>
      <c r="BT2580" s="154"/>
      <c r="BU2580" s="154"/>
      <c r="BV2580" s="154"/>
      <c r="BW2580" s="154"/>
      <c r="BX2580" s="154"/>
      <c r="BY2580" s="154"/>
      <c r="BZ2580" s="154"/>
      <c r="CA2580" s="154"/>
      <c r="CB2580" s="154"/>
      <c r="CC2580" s="154"/>
      <c r="CD2580" s="154"/>
      <c r="CE2580" s="154"/>
      <c r="CF2580" s="154"/>
      <c r="CG2580" s="154"/>
      <c r="CH2580" s="154"/>
      <c r="CI2580" s="154"/>
      <c r="CJ2580" s="154"/>
      <c r="CK2580" s="154"/>
      <c r="CL2580" s="154"/>
      <c r="CM2580" s="154"/>
      <c r="CN2580" s="154"/>
      <c r="CO2580" s="154"/>
      <c r="CP2580" s="154"/>
      <c r="CQ2580" s="154"/>
      <c r="CR2580" s="154"/>
      <c r="CS2580" s="154"/>
      <c r="CT2580" s="154"/>
      <c r="CU2580" s="154"/>
      <c r="CV2580" s="154"/>
      <c r="CW2580" s="154"/>
      <c r="CX2580" s="154"/>
      <c r="CY2580" s="154"/>
      <c r="CZ2580" s="154"/>
      <c r="DA2580" s="154"/>
      <c r="DB2580" s="154"/>
      <c r="DC2580" s="154"/>
      <c r="DD2580" s="154"/>
      <c r="DE2580" s="154"/>
      <c r="DF2580" s="154"/>
      <c r="DG2580" s="154"/>
      <c r="DH2580" s="154"/>
      <c r="DI2580" s="154"/>
      <c r="DJ2580" s="154"/>
      <c r="DK2580" s="154"/>
      <c r="DL2580" s="154"/>
      <c r="DM2580" s="154"/>
      <c r="DN2580" s="154"/>
      <c r="DO2580" s="154"/>
      <c r="DP2580" s="154"/>
      <c r="DQ2580" s="154"/>
      <c r="DR2580" s="154"/>
      <c r="DS2580" s="154"/>
      <c r="DT2580" s="154"/>
      <c r="DU2580" s="154"/>
      <c r="DV2580" s="154"/>
      <c r="DW2580" s="154"/>
      <c r="DX2580" s="154"/>
      <c r="DY2580" s="154"/>
      <c r="DZ2580" s="154"/>
      <c r="EA2580" s="154"/>
      <c r="EB2580" s="154"/>
      <c r="EC2580" s="154"/>
      <c r="ED2580" s="154"/>
      <c r="EE2580" s="154"/>
      <c r="EF2580" s="154"/>
      <c r="EG2580" s="154"/>
      <c r="EH2580" s="154"/>
      <c r="EI2580" s="154"/>
      <c r="EJ2580" s="154"/>
      <c r="EK2580" s="154"/>
      <c r="EL2580" s="154"/>
      <c r="EM2580" s="154"/>
      <c r="EN2580" s="154"/>
      <c r="EO2580" s="154"/>
      <c r="EP2580" s="154"/>
      <c r="EQ2580" s="154"/>
      <c r="ER2580" s="154"/>
      <c r="ES2580" s="154"/>
      <c r="ET2580" s="154"/>
      <c r="EU2580" s="154"/>
      <c r="EV2580" s="154"/>
    </row>
    <row r="2581" spans="32:152" ht="12.75">
      <c r="AF2581" s="154"/>
      <c r="AG2581" s="154"/>
      <c r="AH2581" s="154"/>
      <c r="AI2581" s="154"/>
      <c r="AJ2581" s="154"/>
      <c r="AK2581" s="154"/>
      <c r="AL2581" s="154"/>
      <c r="AM2581" s="154"/>
      <c r="AN2581" s="154"/>
      <c r="AO2581" s="154"/>
      <c r="AP2581" s="154"/>
      <c r="AQ2581" s="154"/>
      <c r="AR2581" s="154"/>
      <c r="AS2581" s="154"/>
      <c r="AT2581" s="154"/>
      <c r="AU2581" s="154"/>
      <c r="AV2581" s="154"/>
      <c r="AW2581" s="154"/>
      <c r="AX2581" s="154"/>
      <c r="AY2581" s="154"/>
      <c r="AZ2581" s="154"/>
      <c r="BA2581" s="154"/>
      <c r="BB2581" s="154"/>
      <c r="BC2581" s="154"/>
      <c r="BD2581" s="154"/>
      <c r="BE2581" s="154"/>
      <c r="BF2581" s="154"/>
      <c r="BG2581" s="154"/>
      <c r="BH2581" s="154"/>
      <c r="BI2581" s="154"/>
      <c r="BJ2581" s="154"/>
      <c r="BK2581" s="154"/>
      <c r="BL2581" s="154"/>
      <c r="BM2581" s="154"/>
      <c r="BN2581" s="154"/>
      <c r="BO2581" s="154"/>
      <c r="BP2581" s="154"/>
      <c r="BQ2581" s="154"/>
      <c r="BR2581" s="154"/>
      <c r="BS2581" s="154"/>
      <c r="BT2581" s="154"/>
      <c r="BU2581" s="154"/>
      <c r="BV2581" s="154"/>
      <c r="BW2581" s="154"/>
      <c r="BX2581" s="154"/>
      <c r="BY2581" s="154"/>
      <c r="BZ2581" s="154"/>
      <c r="CA2581" s="154"/>
      <c r="CB2581" s="154"/>
      <c r="CC2581" s="154"/>
      <c r="CD2581" s="154"/>
      <c r="CE2581" s="154"/>
      <c r="CF2581" s="154"/>
      <c r="CG2581" s="154"/>
      <c r="CH2581" s="154"/>
      <c r="CI2581" s="154"/>
      <c r="CJ2581" s="154"/>
      <c r="CK2581" s="154"/>
      <c r="CL2581" s="154"/>
      <c r="CM2581" s="154"/>
      <c r="CN2581" s="154"/>
      <c r="CO2581" s="154"/>
      <c r="CP2581" s="154"/>
      <c r="CQ2581" s="154"/>
      <c r="CR2581" s="154"/>
      <c r="CS2581" s="154"/>
      <c r="CT2581" s="154"/>
      <c r="CU2581" s="154"/>
      <c r="CV2581" s="154"/>
      <c r="CW2581" s="154"/>
      <c r="CX2581" s="154"/>
      <c r="CY2581" s="154"/>
      <c r="CZ2581" s="154"/>
      <c r="DA2581" s="154"/>
      <c r="DB2581" s="154"/>
      <c r="DC2581" s="154"/>
      <c r="DD2581" s="154"/>
      <c r="DE2581" s="154"/>
      <c r="DF2581" s="154"/>
      <c r="DG2581" s="154"/>
      <c r="DH2581" s="154"/>
      <c r="DI2581" s="154"/>
      <c r="DJ2581" s="154"/>
      <c r="DK2581" s="154"/>
      <c r="DL2581" s="154"/>
      <c r="DM2581" s="154"/>
      <c r="DN2581" s="154"/>
      <c r="DO2581" s="154"/>
      <c r="DP2581" s="154"/>
      <c r="DQ2581" s="154"/>
      <c r="DR2581" s="154"/>
      <c r="DS2581" s="154"/>
      <c r="DT2581" s="154"/>
      <c r="DU2581" s="154"/>
      <c r="DV2581" s="154"/>
      <c r="DW2581" s="154"/>
      <c r="DX2581" s="154"/>
      <c r="DY2581" s="154"/>
      <c r="DZ2581" s="154"/>
      <c r="EA2581" s="154"/>
      <c r="EB2581" s="154"/>
      <c r="EC2581" s="154"/>
      <c r="ED2581" s="154"/>
      <c r="EE2581" s="154"/>
      <c r="EF2581" s="154"/>
      <c r="EG2581" s="154"/>
      <c r="EH2581" s="154"/>
      <c r="EI2581" s="154"/>
      <c r="EJ2581" s="154"/>
      <c r="EK2581" s="154"/>
      <c r="EL2581" s="154"/>
      <c r="EM2581" s="154"/>
      <c r="EN2581" s="154"/>
      <c r="EO2581" s="154"/>
      <c r="EP2581" s="154"/>
      <c r="EQ2581" s="154"/>
      <c r="ER2581" s="154"/>
      <c r="ES2581" s="154"/>
      <c r="ET2581" s="154"/>
      <c r="EU2581" s="154"/>
      <c r="EV2581" s="154"/>
    </row>
    <row r="2582" spans="32:152" ht="12.75">
      <c r="AF2582" s="154"/>
      <c r="AG2582" s="154"/>
      <c r="AH2582" s="154"/>
      <c r="AI2582" s="154"/>
      <c r="AJ2582" s="154"/>
      <c r="AK2582" s="154"/>
      <c r="AL2582" s="154"/>
      <c r="AM2582" s="154"/>
      <c r="AN2582" s="154"/>
      <c r="AO2582" s="154"/>
      <c r="AP2582" s="154"/>
      <c r="AQ2582" s="154"/>
      <c r="AR2582" s="154"/>
      <c r="AS2582" s="154"/>
      <c r="AT2582" s="154"/>
      <c r="AU2582" s="154"/>
      <c r="AV2582" s="154"/>
      <c r="AW2582" s="154"/>
      <c r="AX2582" s="154"/>
      <c r="AY2582" s="154"/>
      <c r="AZ2582" s="154"/>
      <c r="BA2582" s="154"/>
      <c r="BB2582" s="154"/>
      <c r="BC2582" s="154"/>
      <c r="BD2582" s="154"/>
      <c r="BE2582" s="154"/>
      <c r="BF2582" s="154"/>
      <c r="BG2582" s="154"/>
      <c r="BH2582" s="154"/>
      <c r="BI2582" s="154"/>
      <c r="BJ2582" s="154"/>
      <c r="BK2582" s="154"/>
      <c r="BL2582" s="154"/>
      <c r="BM2582" s="154"/>
      <c r="BN2582" s="154"/>
      <c r="BO2582" s="154"/>
      <c r="BP2582" s="154"/>
      <c r="BQ2582" s="154"/>
      <c r="BR2582" s="154"/>
      <c r="BS2582" s="154"/>
      <c r="BT2582" s="154"/>
      <c r="BU2582" s="154"/>
      <c r="BV2582" s="154"/>
      <c r="BW2582" s="154"/>
      <c r="BX2582" s="154"/>
      <c r="BY2582" s="154"/>
      <c r="BZ2582" s="154"/>
      <c r="CA2582" s="154"/>
      <c r="CB2582" s="154"/>
      <c r="CC2582" s="154"/>
      <c r="CD2582" s="154"/>
      <c r="CE2582" s="154"/>
      <c r="CF2582" s="154"/>
      <c r="CG2582" s="154"/>
      <c r="CH2582" s="154"/>
      <c r="CI2582" s="154"/>
      <c r="CJ2582" s="154"/>
      <c r="CK2582" s="154"/>
      <c r="CL2582" s="154"/>
      <c r="CM2582" s="154"/>
      <c r="CN2582" s="154"/>
      <c r="CO2582" s="154"/>
      <c r="CP2582" s="154"/>
      <c r="CQ2582" s="154"/>
      <c r="CR2582" s="154"/>
      <c r="CS2582" s="154"/>
      <c r="CT2582" s="154"/>
      <c r="CU2582" s="154"/>
      <c r="CV2582" s="154"/>
      <c r="CW2582" s="154"/>
      <c r="CX2582" s="154"/>
      <c r="CY2582" s="154"/>
      <c r="CZ2582" s="154"/>
      <c r="DA2582" s="154"/>
      <c r="DB2582" s="154"/>
      <c r="DC2582" s="154"/>
      <c r="DD2582" s="154"/>
      <c r="DE2582" s="154"/>
      <c r="DF2582" s="154"/>
      <c r="DG2582" s="154"/>
      <c r="DH2582" s="154"/>
      <c r="DI2582" s="154"/>
      <c r="DJ2582" s="154"/>
      <c r="DK2582" s="154"/>
      <c r="DL2582" s="154"/>
      <c r="DM2582" s="154"/>
      <c r="DN2582" s="154"/>
      <c r="DO2582" s="154"/>
      <c r="DP2582" s="154"/>
      <c r="DQ2582" s="154"/>
      <c r="DR2582" s="154"/>
      <c r="DS2582" s="154"/>
      <c r="DT2582" s="154"/>
      <c r="DU2582" s="154"/>
      <c r="DV2582" s="154"/>
      <c r="DW2582" s="154"/>
      <c r="DX2582" s="154"/>
      <c r="DY2582" s="154"/>
      <c r="DZ2582" s="154"/>
      <c r="EA2582" s="154"/>
      <c r="EB2582" s="154"/>
      <c r="EC2582" s="154"/>
      <c r="ED2582" s="154"/>
      <c r="EE2582" s="154"/>
      <c r="EF2582" s="154"/>
      <c r="EG2582" s="154"/>
      <c r="EH2582" s="154"/>
      <c r="EI2582" s="154"/>
      <c r="EJ2582" s="154"/>
      <c r="EK2582" s="154"/>
      <c r="EL2582" s="154"/>
      <c r="EM2582" s="154"/>
      <c r="EN2582" s="154"/>
      <c r="EO2582" s="154"/>
      <c r="EP2582" s="154"/>
      <c r="EQ2582" s="154"/>
      <c r="ER2582" s="154"/>
      <c r="ES2582" s="154"/>
      <c r="ET2582" s="154"/>
      <c r="EU2582" s="154"/>
      <c r="EV2582" s="154"/>
    </row>
    <row r="2583" spans="32:152" ht="12.75">
      <c r="AF2583" s="154"/>
      <c r="AG2583" s="154"/>
      <c r="AH2583" s="154"/>
      <c r="AI2583" s="154"/>
      <c r="AJ2583" s="154"/>
      <c r="AK2583" s="154"/>
      <c r="AL2583" s="154"/>
      <c r="AM2583" s="154"/>
      <c r="AN2583" s="154"/>
      <c r="AO2583" s="154"/>
      <c r="AP2583" s="154"/>
      <c r="AQ2583" s="154"/>
      <c r="AR2583" s="154"/>
      <c r="AS2583" s="154"/>
      <c r="AT2583" s="154"/>
      <c r="AU2583" s="154"/>
      <c r="AV2583" s="154"/>
      <c r="AW2583" s="154"/>
      <c r="AX2583" s="154"/>
      <c r="AY2583" s="154"/>
      <c r="AZ2583" s="154"/>
      <c r="BA2583" s="154"/>
      <c r="BB2583" s="154"/>
      <c r="BC2583" s="154"/>
      <c r="BD2583" s="154"/>
      <c r="BE2583" s="154"/>
      <c r="BF2583" s="154"/>
      <c r="BG2583" s="154"/>
      <c r="BH2583" s="154"/>
      <c r="BI2583" s="154"/>
      <c r="BJ2583" s="154"/>
      <c r="BK2583" s="154"/>
      <c r="BL2583" s="154"/>
      <c r="BM2583" s="154"/>
      <c r="BN2583" s="154"/>
      <c r="BO2583" s="154"/>
      <c r="BP2583" s="154"/>
      <c r="BQ2583" s="154"/>
      <c r="BR2583" s="154"/>
      <c r="BS2583" s="154"/>
      <c r="BT2583" s="154"/>
      <c r="BU2583" s="154"/>
      <c r="BV2583" s="154"/>
      <c r="BW2583" s="154"/>
      <c r="BX2583" s="154"/>
      <c r="BY2583" s="154"/>
      <c r="BZ2583" s="154"/>
      <c r="CA2583" s="154"/>
      <c r="CB2583" s="154"/>
      <c r="CC2583" s="154"/>
      <c r="CD2583" s="154"/>
      <c r="CE2583" s="154"/>
      <c r="CF2583" s="154"/>
      <c r="CG2583" s="154"/>
      <c r="CH2583" s="154"/>
      <c r="CI2583" s="154"/>
      <c r="CJ2583" s="154"/>
      <c r="CK2583" s="154"/>
      <c r="CL2583" s="154"/>
      <c r="CM2583" s="154"/>
      <c r="CN2583" s="154"/>
      <c r="CO2583" s="154"/>
      <c r="CP2583" s="154"/>
      <c r="CQ2583" s="154"/>
      <c r="CR2583" s="154"/>
      <c r="CS2583" s="154"/>
      <c r="CT2583" s="154"/>
      <c r="CU2583" s="154"/>
      <c r="CV2583" s="154"/>
      <c r="CW2583" s="154"/>
      <c r="CX2583" s="154"/>
      <c r="CY2583" s="154"/>
      <c r="CZ2583" s="154"/>
      <c r="DA2583" s="154"/>
      <c r="DB2583" s="154"/>
      <c r="DC2583" s="154"/>
      <c r="DD2583" s="154"/>
      <c r="DE2583" s="154"/>
      <c r="DF2583" s="154"/>
      <c r="DG2583" s="154"/>
      <c r="DH2583" s="154"/>
      <c r="DI2583" s="154"/>
      <c r="DJ2583" s="154"/>
      <c r="DK2583" s="154"/>
      <c r="DL2583" s="154"/>
      <c r="DM2583" s="154"/>
      <c r="DN2583" s="154"/>
      <c r="DO2583" s="154"/>
      <c r="DP2583" s="154"/>
      <c r="DQ2583" s="154"/>
      <c r="DR2583" s="154"/>
      <c r="DS2583" s="154"/>
      <c r="DT2583" s="154"/>
      <c r="DU2583" s="154"/>
      <c r="DV2583" s="154"/>
      <c r="DW2583" s="154"/>
      <c r="DX2583" s="154"/>
      <c r="DY2583" s="154"/>
      <c r="DZ2583" s="154"/>
      <c r="EA2583" s="154"/>
      <c r="EB2583" s="154"/>
      <c r="EC2583" s="154"/>
      <c r="ED2583" s="154"/>
      <c r="EE2583" s="154"/>
      <c r="EF2583" s="154"/>
      <c r="EG2583" s="154"/>
      <c r="EH2583" s="154"/>
      <c r="EI2583" s="154"/>
      <c r="EJ2583" s="154"/>
      <c r="EK2583" s="154"/>
      <c r="EL2583" s="154"/>
      <c r="EM2583" s="154"/>
      <c r="EN2583" s="154"/>
      <c r="EO2583" s="154"/>
      <c r="EP2583" s="154"/>
      <c r="EQ2583" s="154"/>
      <c r="ER2583" s="154"/>
      <c r="ES2583" s="154"/>
      <c r="ET2583" s="154"/>
      <c r="EU2583" s="154"/>
      <c r="EV2583" s="154"/>
    </row>
    <row r="2584" spans="32:152" ht="12.75">
      <c r="AF2584" s="154"/>
      <c r="AG2584" s="154"/>
      <c r="AH2584" s="154"/>
      <c r="AI2584" s="154"/>
      <c r="AJ2584" s="154"/>
      <c r="AK2584" s="154"/>
      <c r="AL2584" s="154"/>
      <c r="AM2584" s="154"/>
      <c r="AN2584" s="154"/>
      <c r="AO2584" s="154"/>
      <c r="AP2584" s="154"/>
      <c r="AQ2584" s="154"/>
      <c r="AR2584" s="154"/>
      <c r="AS2584" s="154"/>
      <c r="AT2584" s="154"/>
      <c r="AU2584" s="154"/>
      <c r="AV2584" s="154"/>
      <c r="AW2584" s="154"/>
      <c r="AX2584" s="154"/>
      <c r="AY2584" s="154"/>
      <c r="AZ2584" s="154"/>
      <c r="BA2584" s="154"/>
      <c r="BB2584" s="154"/>
      <c r="BC2584" s="154"/>
      <c r="BD2584" s="154"/>
      <c r="BE2584" s="154"/>
      <c r="BF2584" s="154"/>
      <c r="BG2584" s="154"/>
      <c r="BH2584" s="154"/>
      <c r="BI2584" s="154"/>
      <c r="BJ2584" s="154"/>
      <c r="BK2584" s="154"/>
      <c r="BL2584" s="154"/>
      <c r="BM2584" s="154"/>
      <c r="BN2584" s="154"/>
      <c r="BO2584" s="154"/>
      <c r="BP2584" s="154"/>
      <c r="BQ2584" s="154"/>
      <c r="BR2584" s="154"/>
      <c r="BS2584" s="154"/>
      <c r="BT2584" s="154"/>
      <c r="BU2584" s="154"/>
      <c r="BV2584" s="154"/>
      <c r="BW2584" s="154"/>
      <c r="BX2584" s="154"/>
      <c r="BY2584" s="154"/>
      <c r="BZ2584" s="154"/>
      <c r="CA2584" s="154"/>
      <c r="CB2584" s="154"/>
      <c r="CC2584" s="154"/>
      <c r="CD2584" s="154"/>
      <c r="CE2584" s="154"/>
      <c r="CF2584" s="154"/>
      <c r="CG2584" s="154"/>
      <c r="CH2584" s="154"/>
      <c r="CI2584" s="154"/>
      <c r="CJ2584" s="154"/>
      <c r="CK2584" s="154"/>
      <c r="CL2584" s="154"/>
      <c r="CM2584" s="154"/>
      <c r="CN2584" s="154"/>
      <c r="CO2584" s="154"/>
      <c r="CP2584" s="154"/>
      <c r="CQ2584" s="154"/>
      <c r="CR2584" s="154"/>
      <c r="CS2584" s="154"/>
      <c r="CT2584" s="154"/>
      <c r="CU2584" s="154"/>
      <c r="CV2584" s="154"/>
      <c r="CW2584" s="154"/>
      <c r="CX2584" s="154"/>
      <c r="CY2584" s="154"/>
      <c r="CZ2584" s="154"/>
      <c r="DA2584" s="154"/>
      <c r="DB2584" s="154"/>
      <c r="DC2584" s="154"/>
      <c r="DD2584" s="154"/>
      <c r="DE2584" s="154"/>
      <c r="DF2584" s="154"/>
      <c r="DG2584" s="154"/>
      <c r="DH2584" s="154"/>
      <c r="DI2584" s="154"/>
      <c r="DJ2584" s="154"/>
      <c r="DK2584" s="154"/>
      <c r="DL2584" s="154"/>
      <c r="DM2584" s="154"/>
      <c r="DN2584" s="154"/>
      <c r="DO2584" s="154"/>
      <c r="DP2584" s="154"/>
      <c r="DQ2584" s="154"/>
      <c r="DR2584" s="154"/>
      <c r="DS2584" s="154"/>
      <c r="DT2584" s="154"/>
      <c r="DU2584" s="154"/>
      <c r="DV2584" s="154"/>
      <c r="DW2584" s="154"/>
      <c r="DX2584" s="154"/>
      <c r="DY2584" s="154"/>
      <c r="DZ2584" s="154"/>
      <c r="EA2584" s="154"/>
      <c r="EB2584" s="154"/>
      <c r="EC2584" s="154"/>
      <c r="ED2584" s="154"/>
      <c r="EE2584" s="154"/>
      <c r="EF2584" s="154"/>
      <c r="EG2584" s="154"/>
      <c r="EH2584" s="154"/>
      <c r="EI2584" s="154"/>
      <c r="EJ2584" s="154"/>
      <c r="EK2584" s="154"/>
      <c r="EL2584" s="154"/>
      <c r="EM2584" s="154"/>
      <c r="EN2584" s="154"/>
      <c r="EO2584" s="154"/>
      <c r="EP2584" s="154"/>
      <c r="EQ2584" s="154"/>
      <c r="ER2584" s="154"/>
      <c r="ES2584" s="154"/>
      <c r="ET2584" s="154"/>
      <c r="EU2584" s="154"/>
      <c r="EV2584" s="154"/>
    </row>
    <row r="2585" spans="32:152" ht="12.75">
      <c r="AF2585" s="154"/>
      <c r="AG2585" s="154"/>
      <c r="AH2585" s="154"/>
      <c r="AI2585" s="154"/>
      <c r="AJ2585" s="154"/>
      <c r="AK2585" s="154"/>
      <c r="AL2585" s="154"/>
      <c r="AM2585" s="154"/>
      <c r="AN2585" s="154"/>
      <c r="AO2585" s="154"/>
      <c r="AP2585" s="154"/>
      <c r="AQ2585" s="154"/>
      <c r="AR2585" s="154"/>
      <c r="AS2585" s="154"/>
      <c r="AT2585" s="154"/>
      <c r="AU2585" s="154"/>
      <c r="AV2585" s="154"/>
      <c r="AW2585" s="154"/>
      <c r="AX2585" s="154"/>
      <c r="AY2585" s="154"/>
      <c r="AZ2585" s="154"/>
      <c r="BA2585" s="154"/>
      <c r="BB2585" s="154"/>
      <c r="BC2585" s="154"/>
      <c r="BD2585" s="154"/>
      <c r="BE2585" s="154"/>
      <c r="BF2585" s="154"/>
      <c r="BG2585" s="154"/>
      <c r="BH2585" s="154"/>
      <c r="BI2585" s="154"/>
      <c r="BJ2585" s="154"/>
      <c r="BK2585" s="154"/>
      <c r="BL2585" s="154"/>
      <c r="BM2585" s="154"/>
      <c r="BN2585" s="154"/>
      <c r="BO2585" s="154"/>
      <c r="BP2585" s="154"/>
      <c r="BQ2585" s="154"/>
      <c r="BR2585" s="154"/>
      <c r="BS2585" s="154"/>
      <c r="BT2585" s="154"/>
      <c r="BU2585" s="154"/>
      <c r="BV2585" s="154"/>
      <c r="BW2585" s="154"/>
      <c r="BX2585" s="154"/>
      <c r="BY2585" s="154"/>
      <c r="BZ2585" s="154"/>
      <c r="CA2585" s="154"/>
      <c r="CB2585" s="154"/>
      <c r="CC2585" s="154"/>
      <c r="CD2585" s="154"/>
      <c r="CE2585" s="154"/>
      <c r="CF2585" s="154"/>
      <c r="CG2585" s="154"/>
      <c r="CH2585" s="154"/>
      <c r="CI2585" s="154"/>
      <c r="CJ2585" s="154"/>
      <c r="CK2585" s="154"/>
      <c r="CL2585" s="154"/>
      <c r="CM2585" s="154"/>
      <c r="CN2585" s="154"/>
      <c r="CO2585" s="154"/>
      <c r="CP2585" s="154"/>
      <c r="CQ2585" s="154"/>
      <c r="CR2585" s="154"/>
      <c r="CS2585" s="154"/>
      <c r="CT2585" s="154"/>
      <c r="CU2585" s="154"/>
      <c r="CV2585" s="154"/>
      <c r="CW2585" s="154"/>
      <c r="CX2585" s="154"/>
      <c r="CY2585" s="154"/>
      <c r="CZ2585" s="154"/>
      <c r="DA2585" s="154"/>
      <c r="DB2585" s="154"/>
      <c r="DC2585" s="154"/>
      <c r="DD2585" s="154"/>
      <c r="DE2585" s="154"/>
      <c r="DF2585" s="154"/>
      <c r="DG2585" s="154"/>
      <c r="DH2585" s="154"/>
      <c r="DI2585" s="154"/>
      <c r="DJ2585" s="154"/>
      <c r="DK2585" s="154"/>
      <c r="DL2585" s="154"/>
      <c r="DM2585" s="154"/>
      <c r="DN2585" s="154"/>
      <c r="DO2585" s="154"/>
      <c r="DP2585" s="154"/>
      <c r="DQ2585" s="154"/>
      <c r="DR2585" s="154"/>
      <c r="DS2585" s="154"/>
      <c r="DT2585" s="154"/>
      <c r="DU2585" s="154"/>
      <c r="DV2585" s="154"/>
      <c r="DW2585" s="154"/>
      <c r="DX2585" s="154"/>
      <c r="DY2585" s="154"/>
      <c r="DZ2585" s="154"/>
      <c r="EA2585" s="154"/>
      <c r="EB2585" s="154"/>
      <c r="EC2585" s="154"/>
      <c r="ED2585" s="154"/>
      <c r="EE2585" s="154"/>
      <c r="EF2585" s="154"/>
      <c r="EG2585" s="154"/>
      <c r="EH2585" s="154"/>
      <c r="EI2585" s="154"/>
      <c r="EJ2585" s="154"/>
      <c r="EK2585" s="154"/>
      <c r="EL2585" s="154"/>
      <c r="EM2585" s="154"/>
      <c r="EN2585" s="154"/>
      <c r="EO2585" s="154"/>
      <c r="EP2585" s="154"/>
      <c r="EQ2585" s="154"/>
      <c r="ER2585" s="154"/>
      <c r="ES2585" s="154"/>
      <c r="ET2585" s="154"/>
      <c r="EU2585" s="154"/>
      <c r="EV2585" s="154"/>
    </row>
    <row r="2586" spans="32:152" ht="12.75">
      <c r="AF2586" s="154"/>
      <c r="AG2586" s="154"/>
      <c r="AH2586" s="154"/>
      <c r="AI2586" s="154"/>
      <c r="AJ2586" s="154"/>
      <c r="AK2586" s="154"/>
      <c r="AL2586" s="154"/>
      <c r="AM2586" s="154"/>
      <c r="AN2586" s="154"/>
      <c r="AO2586" s="154"/>
      <c r="AP2586" s="154"/>
      <c r="AQ2586" s="154"/>
      <c r="AR2586" s="154"/>
      <c r="AS2586" s="154"/>
      <c r="AT2586" s="154"/>
      <c r="AU2586" s="154"/>
      <c r="AV2586" s="154"/>
      <c r="AW2586" s="154"/>
      <c r="AX2586" s="154"/>
      <c r="AY2586" s="154"/>
      <c r="AZ2586" s="154"/>
      <c r="BA2586" s="154"/>
      <c r="BB2586" s="154"/>
      <c r="BC2586" s="154"/>
      <c r="BD2586" s="154"/>
      <c r="BE2586" s="154"/>
      <c r="BF2586" s="154"/>
      <c r="BG2586" s="154"/>
      <c r="BH2586" s="154"/>
      <c r="BI2586" s="154"/>
      <c r="BJ2586" s="154"/>
      <c r="BK2586" s="154"/>
      <c r="BL2586" s="154"/>
      <c r="BM2586" s="154"/>
      <c r="BN2586" s="154"/>
      <c r="BO2586" s="154"/>
      <c r="BP2586" s="154"/>
      <c r="BQ2586" s="154"/>
      <c r="BR2586" s="154"/>
      <c r="BS2586" s="154"/>
      <c r="BT2586" s="154"/>
      <c r="BU2586" s="154"/>
      <c r="BV2586" s="154"/>
      <c r="BW2586" s="154"/>
      <c r="BX2586" s="154"/>
      <c r="BY2586" s="154"/>
      <c r="BZ2586" s="154"/>
      <c r="CA2586" s="154"/>
      <c r="CB2586" s="154"/>
      <c r="CC2586" s="154"/>
      <c r="CD2586" s="154"/>
      <c r="CE2586" s="154"/>
      <c r="CF2586" s="154"/>
      <c r="CG2586" s="154"/>
      <c r="CH2586" s="154"/>
      <c r="CI2586" s="154"/>
      <c r="CJ2586" s="154"/>
      <c r="CK2586" s="154"/>
      <c r="CL2586" s="154"/>
      <c r="CM2586" s="154"/>
      <c r="CN2586" s="154"/>
      <c r="CO2586" s="154"/>
      <c r="CP2586" s="154"/>
      <c r="CQ2586" s="154"/>
      <c r="CR2586" s="154"/>
      <c r="CS2586" s="154"/>
      <c r="CT2586" s="154"/>
      <c r="CU2586" s="154"/>
      <c r="CV2586" s="154"/>
      <c r="CW2586" s="154"/>
      <c r="CX2586" s="154"/>
      <c r="CY2586" s="154"/>
      <c r="CZ2586" s="154"/>
      <c r="DA2586" s="154"/>
      <c r="DB2586" s="154"/>
      <c r="DC2586" s="154"/>
      <c r="DD2586" s="154"/>
      <c r="DE2586" s="154"/>
      <c r="DF2586" s="154"/>
      <c r="DG2586" s="154"/>
      <c r="DH2586" s="154"/>
      <c r="DI2586" s="154"/>
      <c r="DJ2586" s="154"/>
      <c r="DK2586" s="154"/>
      <c r="DL2586" s="154"/>
      <c r="DM2586" s="154"/>
      <c r="DN2586" s="154"/>
      <c r="DO2586" s="154"/>
      <c r="DP2586" s="154"/>
      <c r="DQ2586" s="154"/>
      <c r="DR2586" s="154"/>
      <c r="DS2586" s="154"/>
      <c r="DT2586" s="154"/>
      <c r="DU2586" s="154"/>
      <c r="DV2586" s="154"/>
      <c r="DW2586" s="154"/>
      <c r="DX2586" s="154"/>
      <c r="DY2586" s="154"/>
      <c r="DZ2586" s="154"/>
      <c r="EA2586" s="154"/>
      <c r="EB2586" s="154"/>
      <c r="EC2586" s="154"/>
      <c r="ED2586" s="154"/>
      <c r="EE2586" s="154"/>
      <c r="EF2586" s="154"/>
      <c r="EG2586" s="154"/>
      <c r="EH2586" s="154"/>
      <c r="EI2586" s="154"/>
      <c r="EJ2586" s="154"/>
      <c r="EK2586" s="154"/>
      <c r="EL2586" s="154"/>
      <c r="EM2586" s="154"/>
      <c r="EN2586" s="154"/>
      <c r="EO2586" s="154"/>
      <c r="EP2586" s="154"/>
      <c r="EQ2586" s="154"/>
      <c r="ER2586" s="154"/>
      <c r="ES2586" s="154"/>
      <c r="ET2586" s="154"/>
      <c r="EU2586" s="154"/>
      <c r="EV2586" s="154"/>
    </row>
    <row r="2587" spans="32:152" ht="12.75">
      <c r="AF2587" s="154"/>
      <c r="AG2587" s="154"/>
      <c r="AH2587" s="154"/>
      <c r="AI2587" s="154"/>
      <c r="AJ2587" s="154"/>
      <c r="AK2587" s="154"/>
      <c r="AL2587" s="154"/>
      <c r="AM2587" s="154"/>
      <c r="AN2587" s="154"/>
      <c r="AO2587" s="154"/>
      <c r="AP2587" s="154"/>
      <c r="AQ2587" s="154"/>
      <c r="AR2587" s="154"/>
      <c r="AS2587" s="154"/>
      <c r="AT2587" s="154"/>
      <c r="AU2587" s="154"/>
      <c r="AV2587" s="154"/>
      <c r="AW2587" s="154"/>
      <c r="AX2587" s="154"/>
      <c r="AY2587" s="154"/>
      <c r="AZ2587" s="154"/>
      <c r="BA2587" s="154"/>
      <c r="BB2587" s="154"/>
      <c r="BC2587" s="154"/>
      <c r="BD2587" s="154"/>
      <c r="BE2587" s="154"/>
      <c r="BF2587" s="154"/>
      <c r="BG2587" s="154"/>
      <c r="BH2587" s="154"/>
      <c r="BI2587" s="154"/>
      <c r="BJ2587" s="154"/>
      <c r="BK2587" s="154"/>
      <c r="BL2587" s="154"/>
      <c r="BM2587" s="154"/>
      <c r="BN2587" s="154"/>
      <c r="BO2587" s="154"/>
      <c r="BP2587" s="154"/>
      <c r="BQ2587" s="154"/>
      <c r="BR2587" s="154"/>
      <c r="BS2587" s="154"/>
      <c r="BT2587" s="154"/>
      <c r="BU2587" s="154"/>
      <c r="BV2587" s="154"/>
      <c r="BW2587" s="154"/>
      <c r="BX2587" s="154"/>
      <c r="BY2587" s="154"/>
      <c r="BZ2587" s="154"/>
      <c r="CA2587" s="154"/>
      <c r="CB2587" s="154"/>
      <c r="CC2587" s="154"/>
      <c r="CD2587" s="154"/>
      <c r="CE2587" s="154"/>
      <c r="CF2587" s="154"/>
      <c r="CG2587" s="154"/>
      <c r="CH2587" s="154"/>
      <c r="CI2587" s="154"/>
      <c r="CJ2587" s="154"/>
      <c r="CK2587" s="154"/>
      <c r="CL2587" s="154"/>
      <c r="CM2587" s="154"/>
      <c r="CN2587" s="154"/>
      <c r="CO2587" s="154"/>
      <c r="CP2587" s="154"/>
      <c r="CQ2587" s="154"/>
      <c r="CR2587" s="154"/>
      <c r="CS2587" s="154"/>
      <c r="CT2587" s="154"/>
      <c r="CU2587" s="154"/>
      <c r="CV2587" s="154"/>
      <c r="CW2587" s="154"/>
      <c r="CX2587" s="154"/>
      <c r="CY2587" s="154"/>
      <c r="CZ2587" s="154"/>
      <c r="DA2587" s="154"/>
      <c r="DB2587" s="154"/>
      <c r="DC2587" s="154"/>
      <c r="DD2587" s="154"/>
      <c r="DE2587" s="154"/>
      <c r="DF2587" s="154"/>
      <c r="DG2587" s="154"/>
      <c r="DH2587" s="154"/>
      <c r="DI2587" s="154"/>
      <c r="DJ2587" s="154"/>
      <c r="DK2587" s="154"/>
      <c r="DL2587" s="154"/>
      <c r="DM2587" s="154"/>
      <c r="DN2587" s="154"/>
      <c r="DO2587" s="154"/>
      <c r="DP2587" s="154"/>
      <c r="DQ2587" s="154"/>
      <c r="DR2587" s="154"/>
      <c r="DS2587" s="154"/>
      <c r="DT2587" s="154"/>
      <c r="DU2587" s="154"/>
      <c r="DV2587" s="154"/>
      <c r="DW2587" s="154"/>
      <c r="DX2587" s="154"/>
      <c r="DY2587" s="154"/>
      <c r="DZ2587" s="154"/>
      <c r="EA2587" s="154"/>
      <c r="EB2587" s="154"/>
      <c r="EC2587" s="154"/>
      <c r="ED2587" s="154"/>
      <c r="EE2587" s="154"/>
      <c r="EF2587" s="154"/>
      <c r="EG2587" s="154"/>
      <c r="EH2587" s="154"/>
      <c r="EI2587" s="154"/>
      <c r="EJ2587" s="154"/>
      <c r="EK2587" s="154"/>
      <c r="EL2587" s="154"/>
      <c r="EM2587" s="154"/>
      <c r="EN2587" s="154"/>
      <c r="EO2587" s="154"/>
      <c r="EP2587" s="154"/>
      <c r="EQ2587" s="154"/>
      <c r="ER2587" s="154"/>
      <c r="ES2587" s="154"/>
      <c r="ET2587" s="154"/>
      <c r="EU2587" s="154"/>
      <c r="EV2587" s="154"/>
    </row>
    <row r="2588" spans="32:152" ht="12.75">
      <c r="AF2588" s="154"/>
      <c r="AG2588" s="154"/>
      <c r="AH2588" s="154"/>
      <c r="AI2588" s="154"/>
      <c r="AJ2588" s="154"/>
      <c r="AK2588" s="154"/>
      <c r="AL2588" s="154"/>
      <c r="AM2588" s="154"/>
      <c r="AN2588" s="154"/>
      <c r="AO2588" s="154"/>
      <c r="AP2588" s="154"/>
      <c r="AQ2588" s="154"/>
      <c r="AR2588" s="154"/>
      <c r="AS2588" s="154"/>
      <c r="AT2588" s="154"/>
      <c r="AU2588" s="154"/>
      <c r="AV2588" s="154"/>
      <c r="AW2588" s="154"/>
      <c r="AX2588" s="154"/>
      <c r="AY2588" s="154"/>
      <c r="AZ2588" s="154"/>
      <c r="BA2588" s="154"/>
      <c r="BB2588" s="154"/>
      <c r="BC2588" s="154"/>
      <c r="BD2588" s="154"/>
      <c r="BE2588" s="154"/>
      <c r="BF2588" s="154"/>
      <c r="BG2588" s="154"/>
      <c r="BH2588" s="154"/>
      <c r="BI2588" s="154"/>
      <c r="BJ2588" s="154"/>
      <c r="BK2588" s="154"/>
      <c r="BL2588" s="154"/>
      <c r="BM2588" s="154"/>
      <c r="BN2588" s="154"/>
      <c r="BO2588" s="154"/>
      <c r="BP2588" s="154"/>
      <c r="BQ2588" s="154"/>
      <c r="BR2588" s="154"/>
      <c r="BS2588" s="154"/>
      <c r="BT2588" s="154"/>
      <c r="BU2588" s="154"/>
      <c r="BV2588" s="154"/>
      <c r="BW2588" s="154"/>
      <c r="BX2588" s="154"/>
      <c r="BY2588" s="154"/>
      <c r="BZ2588" s="154"/>
      <c r="CA2588" s="154"/>
      <c r="CB2588" s="154"/>
      <c r="CC2588" s="154"/>
      <c r="CD2588" s="154"/>
      <c r="CE2588" s="154"/>
      <c r="CF2588" s="154"/>
      <c r="CG2588" s="154"/>
      <c r="CH2588" s="154"/>
      <c r="CI2588" s="154"/>
      <c r="CJ2588" s="154"/>
      <c r="CK2588" s="154"/>
      <c r="CL2588" s="154"/>
      <c r="CM2588" s="154"/>
      <c r="CN2588" s="154"/>
      <c r="CO2588" s="154"/>
      <c r="CP2588" s="154"/>
      <c r="CQ2588" s="154"/>
      <c r="CR2588" s="154"/>
      <c r="CS2588" s="154"/>
      <c r="CT2588" s="154"/>
      <c r="CU2588" s="154"/>
      <c r="CV2588" s="154"/>
      <c r="CW2588" s="154"/>
      <c r="CX2588" s="154"/>
      <c r="CY2588" s="154"/>
      <c r="CZ2588" s="154"/>
      <c r="DA2588" s="154"/>
      <c r="DB2588" s="154"/>
      <c r="DC2588" s="154"/>
      <c r="DD2588" s="154"/>
      <c r="DE2588" s="154"/>
      <c r="DF2588" s="154"/>
      <c r="DG2588" s="154"/>
      <c r="DH2588" s="154"/>
      <c r="DI2588" s="154"/>
      <c r="DJ2588" s="154"/>
      <c r="DK2588" s="154"/>
      <c r="DL2588" s="154"/>
      <c r="DM2588" s="154"/>
      <c r="DN2588" s="154"/>
      <c r="DO2588" s="154"/>
      <c r="DP2588" s="154"/>
      <c r="DQ2588" s="154"/>
      <c r="DR2588" s="154"/>
      <c r="DS2588" s="154"/>
      <c r="DT2588" s="154"/>
      <c r="DU2588" s="154"/>
      <c r="DV2588" s="154"/>
      <c r="DW2588" s="154"/>
      <c r="DX2588" s="154"/>
      <c r="DY2588" s="154"/>
      <c r="DZ2588" s="154"/>
      <c r="EA2588" s="154"/>
      <c r="EB2588" s="154"/>
      <c r="EC2588" s="154"/>
      <c r="ED2588" s="154"/>
      <c r="EE2588" s="154"/>
      <c r="EF2588" s="154"/>
      <c r="EG2588" s="154"/>
      <c r="EH2588" s="154"/>
      <c r="EI2588" s="154"/>
      <c r="EJ2588" s="154"/>
      <c r="EK2588" s="154"/>
      <c r="EL2588" s="154"/>
      <c r="EM2588" s="154"/>
      <c r="EN2588" s="154"/>
      <c r="EO2588" s="154"/>
      <c r="EP2588" s="154"/>
      <c r="EQ2588" s="154"/>
      <c r="ER2588" s="154"/>
      <c r="ES2588" s="154"/>
      <c r="ET2588" s="154"/>
      <c r="EU2588" s="154"/>
      <c r="EV2588" s="154"/>
    </row>
    <row r="2589" spans="32:152" ht="12.75">
      <c r="AF2589" s="154"/>
      <c r="AG2589" s="154"/>
      <c r="AH2589" s="154"/>
      <c r="AI2589" s="154"/>
      <c r="AJ2589" s="154"/>
      <c r="AK2589" s="154"/>
      <c r="AL2589" s="154"/>
      <c r="AM2589" s="154"/>
      <c r="AN2589" s="154"/>
      <c r="AO2589" s="154"/>
      <c r="AP2589" s="154"/>
      <c r="AQ2589" s="154"/>
      <c r="AR2589" s="154"/>
      <c r="AS2589" s="154"/>
      <c r="AT2589" s="154"/>
      <c r="AU2589" s="154"/>
      <c r="AV2589" s="154"/>
      <c r="AW2589" s="154"/>
      <c r="AX2589" s="154"/>
      <c r="AY2589" s="154"/>
      <c r="AZ2589" s="154"/>
      <c r="BA2589" s="154"/>
      <c r="BB2589" s="154"/>
      <c r="BC2589" s="154"/>
      <c r="BD2589" s="154"/>
      <c r="BE2589" s="154"/>
      <c r="BF2589" s="154"/>
      <c r="BG2589" s="154"/>
      <c r="BH2589" s="154"/>
      <c r="BI2589" s="154"/>
      <c r="BJ2589" s="154"/>
      <c r="BK2589" s="154"/>
      <c r="BL2589" s="154"/>
      <c r="BM2589" s="154"/>
      <c r="BN2589" s="154"/>
      <c r="BO2589" s="154"/>
      <c r="BP2589" s="154"/>
      <c r="BQ2589" s="154"/>
      <c r="BR2589" s="154"/>
      <c r="BS2589" s="154"/>
      <c r="BT2589" s="154"/>
      <c r="BU2589" s="154"/>
      <c r="BV2589" s="154"/>
      <c r="BW2589" s="154"/>
      <c r="BX2589" s="154"/>
      <c r="BY2589" s="154"/>
      <c r="BZ2589" s="154"/>
      <c r="CA2589" s="154"/>
      <c r="CB2589" s="154"/>
      <c r="CC2589" s="154"/>
      <c r="CD2589" s="154"/>
      <c r="CE2589" s="154"/>
      <c r="CF2589" s="154"/>
      <c r="CG2589" s="154"/>
      <c r="CH2589" s="154"/>
      <c r="CI2589" s="154"/>
      <c r="CJ2589" s="154"/>
      <c r="CK2589" s="154"/>
      <c r="CL2589" s="154"/>
      <c r="CM2589" s="154"/>
      <c r="CN2589" s="154"/>
      <c r="CO2589" s="154"/>
      <c r="CP2589" s="154"/>
      <c r="CQ2589" s="154"/>
      <c r="CR2589" s="154"/>
      <c r="CS2589" s="154"/>
      <c r="CT2589" s="154"/>
      <c r="CU2589" s="154"/>
      <c r="CV2589" s="154"/>
      <c r="CW2589" s="154"/>
      <c r="CX2589" s="154"/>
      <c r="CY2589" s="154"/>
      <c r="CZ2589" s="154"/>
      <c r="DA2589" s="154"/>
      <c r="DB2589" s="154"/>
      <c r="DC2589" s="154"/>
      <c r="DD2589" s="154"/>
      <c r="DE2589" s="154"/>
      <c r="DF2589" s="154"/>
      <c r="DG2589" s="154"/>
      <c r="DH2589" s="154"/>
      <c r="DI2589" s="154"/>
      <c r="DJ2589" s="154"/>
      <c r="DK2589" s="154"/>
      <c r="DL2589" s="154"/>
      <c r="DM2589" s="154"/>
      <c r="DN2589" s="154"/>
      <c r="DO2589" s="154"/>
      <c r="DP2589" s="154"/>
      <c r="DQ2589" s="154"/>
      <c r="DR2589" s="154"/>
      <c r="DS2589" s="154"/>
      <c r="DT2589" s="154"/>
      <c r="DU2589" s="154"/>
      <c r="DV2589" s="154"/>
      <c r="DW2589" s="154"/>
      <c r="DX2589" s="154"/>
      <c r="DY2589" s="154"/>
      <c r="DZ2589" s="154"/>
      <c r="EA2589" s="154"/>
      <c r="EB2589" s="154"/>
      <c r="EC2589" s="154"/>
      <c r="ED2589" s="154"/>
      <c r="EE2589" s="154"/>
      <c r="EF2589" s="154"/>
      <c r="EG2589" s="154"/>
      <c r="EH2589" s="154"/>
      <c r="EI2589" s="154"/>
      <c r="EJ2589" s="154"/>
      <c r="EK2589" s="154"/>
      <c r="EL2589" s="154"/>
      <c r="EM2589" s="154"/>
      <c r="EN2589" s="154"/>
      <c r="EO2589" s="154"/>
      <c r="EP2589" s="154"/>
      <c r="EQ2589" s="154"/>
      <c r="ER2589" s="154"/>
      <c r="ES2589" s="154"/>
      <c r="ET2589" s="154"/>
      <c r="EU2589" s="154"/>
      <c r="EV2589" s="154"/>
    </row>
    <row r="2590" spans="32:152" ht="12.75">
      <c r="AF2590" s="154"/>
      <c r="AG2590" s="154"/>
      <c r="AH2590" s="154"/>
      <c r="AI2590" s="154"/>
      <c r="AJ2590" s="154"/>
      <c r="AK2590" s="154"/>
      <c r="AL2590" s="154"/>
      <c r="AM2590" s="154"/>
      <c r="AN2590" s="154"/>
      <c r="AO2590" s="154"/>
      <c r="AP2590" s="154"/>
      <c r="AQ2590" s="154"/>
      <c r="AR2590" s="154"/>
      <c r="AS2590" s="154"/>
      <c r="AT2590" s="154"/>
      <c r="AU2590" s="154"/>
      <c r="AV2590" s="154"/>
      <c r="AW2590" s="154"/>
      <c r="AX2590" s="154"/>
      <c r="AY2590" s="154"/>
      <c r="AZ2590" s="154"/>
      <c r="BA2590" s="154"/>
      <c r="BB2590" s="154"/>
      <c r="BC2590" s="154"/>
      <c r="BD2590" s="154"/>
      <c r="BE2590" s="154"/>
      <c r="BF2590" s="154"/>
      <c r="BG2590" s="154"/>
      <c r="BH2590" s="154"/>
      <c r="BI2590" s="154"/>
      <c r="BJ2590" s="154"/>
      <c r="BK2590" s="154"/>
      <c r="BL2590" s="154"/>
      <c r="BM2590" s="154"/>
      <c r="BN2590" s="154"/>
      <c r="BO2590" s="154"/>
      <c r="BP2590" s="154"/>
      <c r="BQ2590" s="154"/>
      <c r="BR2590" s="154"/>
      <c r="BS2590" s="154"/>
      <c r="BT2590" s="154"/>
      <c r="BU2590" s="154"/>
      <c r="BV2590" s="154"/>
      <c r="BW2590" s="154"/>
      <c r="BX2590" s="154"/>
      <c r="BY2590" s="154"/>
      <c r="BZ2590" s="154"/>
      <c r="CA2590" s="154"/>
      <c r="CB2590" s="154"/>
      <c r="CC2590" s="154"/>
      <c r="CD2590" s="154"/>
      <c r="CE2590" s="154"/>
      <c r="CF2590" s="154"/>
      <c r="CG2590" s="154"/>
      <c r="CH2590" s="154"/>
      <c r="CI2590" s="154"/>
      <c r="CJ2590" s="154"/>
      <c r="CK2590" s="154"/>
      <c r="CL2590" s="154"/>
      <c r="CM2590" s="154"/>
      <c r="CN2590" s="154"/>
      <c r="CO2590" s="154"/>
      <c r="CP2590" s="154"/>
      <c r="CQ2590" s="154"/>
      <c r="CR2590" s="154"/>
      <c r="CS2590" s="154"/>
      <c r="CT2590" s="154"/>
      <c r="CU2590" s="154"/>
      <c r="CV2590" s="154"/>
      <c r="CW2590" s="154"/>
      <c r="CX2590" s="154"/>
      <c r="CY2590" s="154"/>
      <c r="CZ2590" s="154"/>
      <c r="DA2590" s="154"/>
      <c r="DB2590" s="154"/>
      <c r="DC2590" s="154"/>
      <c r="DD2590" s="154"/>
      <c r="DE2590" s="154"/>
      <c r="DF2590" s="154"/>
      <c r="DG2590" s="154"/>
      <c r="DH2590" s="154"/>
      <c r="DI2590" s="154"/>
      <c r="DJ2590" s="154"/>
      <c r="DK2590" s="154"/>
      <c r="DL2590" s="154"/>
      <c r="DM2590" s="154"/>
      <c r="DN2590" s="154"/>
      <c r="DO2590" s="154"/>
      <c r="DP2590" s="154"/>
      <c r="DQ2590" s="154"/>
      <c r="DR2590" s="154"/>
      <c r="DS2590" s="154"/>
      <c r="DT2590" s="154"/>
      <c r="DU2590" s="154"/>
      <c r="DV2590" s="154"/>
      <c r="DW2590" s="154"/>
      <c r="DX2590" s="154"/>
      <c r="DY2590" s="154"/>
      <c r="DZ2590" s="154"/>
      <c r="EA2590" s="154"/>
      <c r="EB2590" s="154"/>
      <c r="EC2590" s="154"/>
      <c r="ED2590" s="154"/>
      <c r="EE2590" s="154"/>
      <c r="EF2590" s="154"/>
      <c r="EG2590" s="154"/>
      <c r="EH2590" s="154"/>
      <c r="EI2590" s="154"/>
      <c r="EJ2590" s="154"/>
      <c r="EK2590" s="154"/>
      <c r="EL2590" s="154"/>
      <c r="EM2590" s="154"/>
      <c r="EN2590" s="154"/>
      <c r="EO2590" s="154"/>
      <c r="EP2590" s="154"/>
      <c r="EQ2590" s="154"/>
      <c r="ER2590" s="154"/>
      <c r="ES2590" s="154"/>
      <c r="ET2590" s="154"/>
      <c r="EU2590" s="154"/>
      <c r="EV2590" s="154"/>
    </row>
    <row r="2591" spans="32:152" ht="12.75">
      <c r="AF2591" s="154"/>
      <c r="AG2591" s="154"/>
      <c r="AH2591" s="154"/>
      <c r="AI2591" s="154"/>
      <c r="AJ2591" s="154"/>
      <c r="AK2591" s="154"/>
      <c r="AL2591" s="154"/>
      <c r="AM2591" s="154"/>
      <c r="AN2591" s="154"/>
      <c r="AO2591" s="154"/>
      <c r="AP2591" s="154"/>
      <c r="AQ2591" s="154"/>
      <c r="AR2591" s="154"/>
      <c r="AS2591" s="154"/>
      <c r="AT2591" s="154"/>
      <c r="AU2591" s="154"/>
      <c r="AV2591" s="154"/>
      <c r="AW2591" s="154"/>
      <c r="AX2591" s="154"/>
      <c r="AY2591" s="154"/>
      <c r="AZ2591" s="154"/>
      <c r="BA2591" s="154"/>
      <c r="BB2591" s="154"/>
      <c r="BC2591" s="154"/>
      <c r="BD2591" s="154"/>
      <c r="BE2591" s="154"/>
      <c r="BF2591" s="154"/>
      <c r="BG2591" s="154"/>
      <c r="BH2591" s="154"/>
      <c r="BI2591" s="154"/>
      <c r="BJ2591" s="154"/>
      <c r="BK2591" s="154"/>
      <c r="BL2591" s="154"/>
      <c r="BM2591" s="154"/>
      <c r="BN2591" s="154"/>
      <c r="BO2591" s="154"/>
      <c r="BP2591" s="154"/>
      <c r="BQ2591" s="154"/>
      <c r="BR2591" s="154"/>
      <c r="BS2591" s="154"/>
      <c r="BT2591" s="154"/>
      <c r="BU2591" s="154"/>
      <c r="BV2591" s="154"/>
      <c r="BW2591" s="154"/>
      <c r="BX2591" s="154"/>
      <c r="BY2591" s="154"/>
      <c r="BZ2591" s="154"/>
      <c r="CA2591" s="154"/>
      <c r="CB2591" s="154"/>
      <c r="CC2591" s="154"/>
      <c r="CD2591" s="154"/>
      <c r="CE2591" s="154"/>
      <c r="CF2591" s="154"/>
      <c r="CG2591" s="154"/>
      <c r="CH2591" s="154"/>
      <c r="CI2591" s="154"/>
      <c r="CJ2591" s="154"/>
      <c r="CK2591" s="154"/>
      <c r="CL2591" s="154"/>
      <c r="CM2591" s="154"/>
      <c r="CN2591" s="154"/>
      <c r="CO2591" s="154"/>
      <c r="CP2591" s="154"/>
      <c r="CQ2591" s="154"/>
      <c r="CR2591" s="154"/>
      <c r="CS2591" s="154"/>
      <c r="CT2591" s="154"/>
      <c r="CU2591" s="154"/>
      <c r="CV2591" s="154"/>
      <c r="CW2591" s="154"/>
      <c r="CX2591" s="154"/>
      <c r="CY2591" s="154"/>
      <c r="CZ2591" s="154"/>
      <c r="DA2591" s="154"/>
      <c r="DB2591" s="154"/>
      <c r="DC2591" s="154"/>
      <c r="DD2591" s="154"/>
      <c r="DE2591" s="154"/>
      <c r="DF2591" s="154"/>
      <c r="DG2591" s="154"/>
      <c r="DH2591" s="154"/>
      <c r="DI2591" s="154"/>
      <c r="DJ2591" s="154"/>
      <c r="DK2591" s="154"/>
      <c r="DL2591" s="154"/>
      <c r="DM2591" s="154"/>
      <c r="DN2591" s="154"/>
      <c r="DO2591" s="154"/>
      <c r="DP2591" s="154"/>
      <c r="DQ2591" s="154"/>
      <c r="DR2591" s="154"/>
      <c r="DS2591" s="154"/>
      <c r="DT2591" s="154"/>
      <c r="DU2591" s="154"/>
      <c r="DV2591" s="154"/>
      <c r="DW2591" s="154"/>
      <c r="DX2591" s="154"/>
      <c r="DY2591" s="154"/>
      <c r="DZ2591" s="154"/>
      <c r="EA2591" s="154"/>
      <c r="EB2591" s="154"/>
      <c r="EC2591" s="154"/>
      <c r="ED2591" s="154"/>
      <c r="EE2591" s="154"/>
      <c r="EF2591" s="154"/>
      <c r="EG2591" s="154"/>
      <c r="EH2591" s="154"/>
      <c r="EI2591" s="154"/>
      <c r="EJ2591" s="154"/>
      <c r="EK2591" s="154"/>
      <c r="EL2591" s="154"/>
      <c r="EM2591" s="154"/>
      <c r="EN2591" s="154"/>
      <c r="EO2591" s="154"/>
      <c r="EP2591" s="154"/>
      <c r="EQ2591" s="154"/>
      <c r="ER2591" s="154"/>
      <c r="ES2591" s="154"/>
      <c r="ET2591" s="154"/>
      <c r="EU2591" s="154"/>
      <c r="EV2591" s="154"/>
    </row>
    <row r="2592" spans="32:152" ht="12.75">
      <c r="AF2592" s="154"/>
      <c r="AG2592" s="154"/>
      <c r="AH2592" s="154"/>
      <c r="AI2592" s="154"/>
      <c r="AJ2592" s="154"/>
      <c r="AK2592" s="154"/>
      <c r="AL2592" s="154"/>
      <c r="AM2592" s="154"/>
      <c r="AN2592" s="154"/>
      <c r="AO2592" s="154"/>
      <c r="AP2592" s="154"/>
      <c r="AQ2592" s="154"/>
      <c r="AR2592" s="154"/>
      <c r="AS2592" s="154"/>
      <c r="AT2592" s="154"/>
      <c r="AU2592" s="154"/>
      <c r="AV2592" s="154"/>
      <c r="AW2592" s="154"/>
      <c r="AX2592" s="154"/>
      <c r="AY2592" s="154"/>
      <c r="AZ2592" s="154"/>
      <c r="BA2592" s="154"/>
      <c r="BB2592" s="154"/>
      <c r="BC2592" s="154"/>
      <c r="BD2592" s="154"/>
      <c r="BE2592" s="154"/>
      <c r="BF2592" s="154"/>
      <c r="BG2592" s="154"/>
      <c r="BH2592" s="154"/>
      <c r="BI2592" s="154"/>
      <c r="BJ2592" s="154"/>
      <c r="BK2592" s="154"/>
      <c r="BL2592" s="154"/>
      <c r="BM2592" s="154"/>
      <c r="BN2592" s="154"/>
      <c r="BO2592" s="154"/>
      <c r="BP2592" s="154"/>
      <c r="BQ2592" s="154"/>
      <c r="BR2592" s="154"/>
      <c r="BS2592" s="154"/>
      <c r="BT2592" s="154"/>
      <c r="BU2592" s="154"/>
      <c r="BV2592" s="154"/>
      <c r="BW2592" s="154"/>
      <c r="BX2592" s="154"/>
      <c r="BY2592" s="154"/>
      <c r="BZ2592" s="154"/>
      <c r="CA2592" s="154"/>
      <c r="CB2592" s="154"/>
      <c r="CC2592" s="154"/>
      <c r="CD2592" s="154"/>
      <c r="CE2592" s="154"/>
      <c r="CF2592" s="154"/>
      <c r="CG2592" s="154"/>
      <c r="CH2592" s="154"/>
      <c r="CI2592" s="154"/>
      <c r="CJ2592" s="154"/>
      <c r="CK2592" s="154"/>
      <c r="CL2592" s="154"/>
      <c r="CM2592" s="154"/>
      <c r="CN2592" s="154"/>
      <c r="CO2592" s="154"/>
      <c r="CP2592" s="154"/>
      <c r="CQ2592" s="154"/>
      <c r="CR2592" s="154"/>
      <c r="CS2592" s="154"/>
      <c r="CT2592" s="154"/>
      <c r="CU2592" s="154"/>
      <c r="CV2592" s="154"/>
      <c r="CW2592" s="154"/>
      <c r="CX2592" s="154"/>
      <c r="CY2592" s="154"/>
      <c r="CZ2592" s="154"/>
      <c r="DA2592" s="154"/>
      <c r="DB2592" s="154"/>
      <c r="DC2592" s="154"/>
      <c r="DD2592" s="154"/>
      <c r="DE2592" s="154"/>
      <c r="DF2592" s="154"/>
      <c r="DG2592" s="154"/>
      <c r="DH2592" s="154"/>
      <c r="DI2592" s="154"/>
      <c r="DJ2592" s="154"/>
      <c r="DK2592" s="154"/>
      <c r="DL2592" s="154"/>
      <c r="DM2592" s="154"/>
      <c r="DN2592" s="154"/>
      <c r="DO2592" s="154"/>
      <c r="DP2592" s="154"/>
      <c r="DQ2592" s="154"/>
      <c r="DR2592" s="154"/>
      <c r="DS2592" s="154"/>
      <c r="DT2592" s="154"/>
      <c r="DU2592" s="154"/>
      <c r="DV2592" s="154"/>
      <c r="DW2592" s="154"/>
      <c r="DX2592" s="154"/>
      <c r="DY2592" s="154"/>
      <c r="DZ2592" s="154"/>
      <c r="EA2592" s="154"/>
      <c r="EB2592" s="154"/>
      <c r="EC2592" s="154"/>
      <c r="ED2592" s="154"/>
      <c r="EE2592" s="154"/>
      <c r="EF2592" s="154"/>
      <c r="EG2592" s="154"/>
      <c r="EH2592" s="154"/>
      <c r="EI2592" s="154"/>
      <c r="EJ2592" s="154"/>
      <c r="EK2592" s="154"/>
      <c r="EL2592" s="154"/>
      <c r="EM2592" s="154"/>
      <c r="EN2592" s="154"/>
      <c r="EO2592" s="154"/>
      <c r="EP2592" s="154"/>
      <c r="EQ2592" s="154"/>
      <c r="ER2592" s="154"/>
      <c r="ES2592" s="154"/>
      <c r="ET2592" s="154"/>
      <c r="EU2592" s="154"/>
      <c r="EV2592" s="154"/>
    </row>
    <row r="2593" spans="32:152" ht="12.75">
      <c r="AF2593" s="154"/>
      <c r="AG2593" s="154"/>
      <c r="AH2593" s="154"/>
      <c r="AI2593" s="154"/>
      <c r="AJ2593" s="154"/>
      <c r="AK2593" s="154"/>
      <c r="AL2593" s="154"/>
      <c r="AM2593" s="154"/>
      <c r="AN2593" s="154"/>
      <c r="AO2593" s="154"/>
      <c r="AP2593" s="154"/>
      <c r="AQ2593" s="154"/>
      <c r="AR2593" s="154"/>
      <c r="AS2593" s="154"/>
      <c r="AT2593" s="154"/>
      <c r="AU2593" s="154"/>
      <c r="AV2593" s="154"/>
      <c r="AW2593" s="154"/>
      <c r="AX2593" s="154"/>
      <c r="AY2593" s="154"/>
      <c r="AZ2593" s="154"/>
      <c r="BA2593" s="154"/>
      <c r="BB2593" s="154"/>
      <c r="BC2593" s="154"/>
      <c r="BD2593" s="154"/>
      <c r="BE2593" s="154"/>
      <c r="BF2593" s="154"/>
      <c r="BG2593" s="154"/>
      <c r="BH2593" s="154"/>
      <c r="BI2593" s="154"/>
      <c r="BJ2593" s="154"/>
      <c r="BK2593" s="154"/>
      <c r="BL2593" s="154"/>
      <c r="BM2593" s="154"/>
      <c r="BN2593" s="154"/>
      <c r="BO2593" s="154"/>
      <c r="BP2593" s="154"/>
      <c r="BQ2593" s="154"/>
      <c r="BR2593" s="154"/>
      <c r="BS2593" s="154"/>
      <c r="BT2593" s="154"/>
      <c r="BU2593" s="154"/>
      <c r="BV2593" s="154"/>
      <c r="BW2593" s="154"/>
      <c r="BX2593" s="154"/>
      <c r="BY2593" s="154"/>
      <c r="BZ2593" s="154"/>
      <c r="CA2593" s="154"/>
      <c r="CB2593" s="154"/>
      <c r="CC2593" s="154"/>
      <c r="CD2593" s="154"/>
      <c r="CE2593" s="154"/>
      <c r="CF2593" s="154"/>
      <c r="CG2593" s="154"/>
      <c r="CH2593" s="154"/>
      <c r="CI2593" s="154"/>
      <c r="CJ2593" s="154"/>
      <c r="CK2593" s="154"/>
      <c r="CL2593" s="154"/>
      <c r="CM2593" s="154"/>
      <c r="CN2593" s="154"/>
      <c r="CO2593" s="154"/>
      <c r="CP2593" s="154"/>
      <c r="CQ2593" s="154"/>
      <c r="CR2593" s="154"/>
      <c r="CS2593" s="154"/>
      <c r="CT2593" s="154"/>
      <c r="CU2593" s="154"/>
      <c r="CV2593" s="154"/>
      <c r="CW2593" s="154"/>
      <c r="CX2593" s="154"/>
      <c r="CY2593" s="154"/>
      <c r="CZ2593" s="154"/>
      <c r="DA2593" s="154"/>
      <c r="DB2593" s="154"/>
      <c r="DC2593" s="154"/>
      <c r="DD2593" s="154"/>
      <c r="DE2593" s="154"/>
      <c r="DF2593" s="154"/>
      <c r="DG2593" s="154"/>
      <c r="DH2593" s="154"/>
      <c r="DI2593" s="154"/>
      <c r="DJ2593" s="154"/>
      <c r="DK2593" s="154"/>
      <c r="DL2593" s="154"/>
      <c r="DM2593" s="154"/>
      <c r="DN2593" s="154"/>
      <c r="DO2593" s="154"/>
      <c r="DP2593" s="154"/>
      <c r="DQ2593" s="154"/>
      <c r="DR2593" s="154"/>
      <c r="DS2593" s="154"/>
      <c r="DT2593" s="154"/>
      <c r="DU2593" s="154"/>
      <c r="DV2593" s="154"/>
      <c r="DW2593" s="154"/>
      <c r="DX2593" s="154"/>
      <c r="DY2593" s="154"/>
      <c r="DZ2593" s="154"/>
      <c r="EA2593" s="154"/>
      <c r="EB2593" s="154"/>
      <c r="EC2593" s="154"/>
      <c r="ED2593" s="154"/>
      <c r="EE2593" s="154"/>
      <c r="EF2593" s="154"/>
      <c r="EG2593" s="154"/>
      <c r="EH2593" s="154"/>
      <c r="EI2593" s="154"/>
      <c r="EJ2593" s="154"/>
      <c r="EK2593" s="154"/>
      <c r="EL2593" s="154"/>
      <c r="EM2593" s="154"/>
      <c r="EN2593" s="154"/>
      <c r="EO2593" s="154"/>
      <c r="EP2593" s="154"/>
      <c r="EQ2593" s="154"/>
      <c r="ER2593" s="154"/>
      <c r="ES2593" s="154"/>
      <c r="ET2593" s="154"/>
      <c r="EU2593" s="154"/>
      <c r="EV2593" s="154"/>
    </row>
    <row r="2594" spans="32:152" ht="12.75">
      <c r="AF2594" s="154"/>
      <c r="AG2594" s="154"/>
      <c r="AH2594" s="154"/>
      <c r="AI2594" s="154"/>
      <c r="AJ2594" s="154"/>
      <c r="AK2594" s="154"/>
      <c r="AL2594" s="154"/>
      <c r="AM2594" s="154"/>
      <c r="AN2594" s="154"/>
      <c r="AO2594" s="154"/>
      <c r="AP2594" s="154"/>
      <c r="AQ2594" s="154"/>
      <c r="AR2594" s="154"/>
      <c r="AS2594" s="154"/>
      <c r="AT2594" s="154"/>
      <c r="AU2594" s="154"/>
      <c r="AV2594" s="154"/>
      <c r="AW2594" s="154"/>
      <c r="AX2594" s="154"/>
      <c r="AY2594" s="154"/>
      <c r="AZ2594" s="154"/>
      <c r="BA2594" s="154"/>
      <c r="BB2594" s="154"/>
      <c r="BC2594" s="154"/>
      <c r="BD2594" s="154"/>
      <c r="BE2594" s="154"/>
      <c r="BF2594" s="154"/>
      <c r="BG2594" s="154"/>
      <c r="BH2594" s="154"/>
      <c r="BI2594" s="154"/>
      <c r="BJ2594" s="154"/>
      <c r="BK2594" s="154"/>
      <c r="BL2594" s="154"/>
      <c r="BM2594" s="154"/>
      <c r="BN2594" s="154"/>
      <c r="BO2594" s="154"/>
      <c r="BP2594" s="154"/>
      <c r="BQ2594" s="154"/>
      <c r="BR2594" s="154"/>
      <c r="BS2594" s="154"/>
      <c r="BT2594" s="154"/>
      <c r="BU2594" s="154"/>
      <c r="BV2594" s="154"/>
      <c r="BW2594" s="154"/>
      <c r="BX2594" s="154"/>
      <c r="BY2594" s="154"/>
      <c r="BZ2594" s="154"/>
      <c r="CA2594" s="154"/>
      <c r="CB2594" s="154"/>
      <c r="CC2594" s="154"/>
      <c r="CD2594" s="154"/>
      <c r="CE2594" s="154"/>
      <c r="CF2594" s="154"/>
      <c r="CG2594" s="154"/>
      <c r="CH2594" s="154"/>
      <c r="CI2594" s="154"/>
      <c r="CJ2594" s="154"/>
      <c r="CK2594" s="154"/>
      <c r="CL2594" s="154"/>
      <c r="CM2594" s="154"/>
      <c r="CN2594" s="154"/>
      <c r="CO2594" s="154"/>
      <c r="CP2594" s="154"/>
      <c r="CQ2594" s="154"/>
      <c r="CR2594" s="154"/>
      <c r="CS2594" s="154"/>
      <c r="CT2594" s="154"/>
      <c r="CU2594" s="154"/>
      <c r="CV2594" s="154"/>
      <c r="CW2594" s="154"/>
      <c r="CX2594" s="154"/>
      <c r="CY2594" s="154"/>
      <c r="CZ2594" s="154"/>
      <c r="DA2594" s="154"/>
      <c r="DB2594" s="154"/>
      <c r="DC2594" s="154"/>
      <c r="DD2594" s="154"/>
      <c r="DE2594" s="154"/>
      <c r="DF2594" s="154"/>
      <c r="DG2594" s="154"/>
      <c r="DH2594" s="154"/>
      <c r="DI2594" s="154"/>
      <c r="DJ2594" s="154"/>
      <c r="DK2594" s="154"/>
      <c r="DL2594" s="154"/>
      <c r="DM2594" s="154"/>
      <c r="DN2594" s="154"/>
      <c r="DO2594" s="154"/>
      <c r="DP2594" s="154"/>
      <c r="DQ2594" s="154"/>
      <c r="DR2594" s="154"/>
      <c r="DS2594" s="154"/>
      <c r="DT2594" s="154"/>
      <c r="DU2594" s="154"/>
      <c r="DV2594" s="154"/>
      <c r="DW2594" s="154"/>
      <c r="DX2594" s="154"/>
      <c r="DY2594" s="154"/>
      <c r="DZ2594" s="154"/>
      <c r="EA2594" s="154"/>
      <c r="EB2594" s="154"/>
      <c r="EC2594" s="154"/>
      <c r="ED2594" s="154"/>
      <c r="EE2594" s="154"/>
      <c r="EF2594" s="154"/>
      <c r="EG2594" s="154"/>
      <c r="EH2594" s="154"/>
      <c r="EI2594" s="154"/>
      <c r="EJ2594" s="154"/>
      <c r="EK2594" s="154"/>
      <c r="EL2594" s="154"/>
      <c r="EM2594" s="154"/>
      <c r="EN2594" s="154"/>
      <c r="EO2594" s="154"/>
      <c r="EP2594" s="154"/>
      <c r="EQ2594" s="154"/>
      <c r="ER2594" s="154"/>
      <c r="ES2594" s="154"/>
      <c r="ET2594" s="154"/>
      <c r="EU2594" s="154"/>
      <c r="EV2594" s="154"/>
    </row>
    <row r="2595" spans="32:152" ht="12.75">
      <c r="AF2595" s="154"/>
      <c r="AG2595" s="154"/>
      <c r="AH2595" s="154"/>
      <c r="AI2595" s="154"/>
      <c r="AJ2595" s="154"/>
      <c r="AK2595" s="154"/>
      <c r="AL2595" s="154"/>
      <c r="AM2595" s="154"/>
      <c r="AN2595" s="154"/>
      <c r="AO2595" s="154"/>
      <c r="AP2595" s="154"/>
      <c r="AQ2595" s="154"/>
      <c r="AR2595" s="154"/>
      <c r="AS2595" s="154"/>
      <c r="AT2595" s="154"/>
      <c r="AU2595" s="154"/>
      <c r="AV2595" s="154"/>
      <c r="AW2595" s="154"/>
      <c r="AX2595" s="154"/>
      <c r="AY2595" s="154"/>
      <c r="AZ2595" s="154"/>
      <c r="BA2595" s="154"/>
      <c r="BB2595" s="154"/>
      <c r="BC2595" s="154"/>
      <c r="BD2595" s="154"/>
      <c r="BE2595" s="154"/>
      <c r="BF2595" s="154"/>
      <c r="BG2595" s="154"/>
      <c r="BH2595" s="154"/>
      <c r="BI2595" s="154"/>
      <c r="BJ2595" s="154"/>
      <c r="BK2595" s="154"/>
      <c r="BL2595" s="154"/>
      <c r="BM2595" s="154"/>
      <c r="BN2595" s="154"/>
      <c r="BO2595" s="154"/>
      <c r="BP2595" s="154"/>
      <c r="BQ2595" s="154"/>
      <c r="BR2595" s="154"/>
      <c r="BS2595" s="154"/>
      <c r="BT2595" s="154"/>
      <c r="BU2595" s="154"/>
      <c r="BV2595" s="154"/>
      <c r="BW2595" s="154"/>
      <c r="BX2595" s="154"/>
      <c r="BY2595" s="154"/>
      <c r="BZ2595" s="154"/>
      <c r="CA2595" s="154"/>
      <c r="CB2595" s="154"/>
      <c r="CC2595" s="154"/>
      <c r="CD2595" s="154"/>
      <c r="CE2595" s="154"/>
      <c r="CF2595" s="154"/>
      <c r="CG2595" s="154"/>
      <c r="CH2595" s="154"/>
      <c r="CI2595" s="154"/>
      <c r="CJ2595" s="154"/>
      <c r="CK2595" s="154"/>
      <c r="CL2595" s="154"/>
      <c r="CM2595" s="154"/>
      <c r="CN2595" s="154"/>
      <c r="CO2595" s="154"/>
      <c r="CP2595" s="154"/>
      <c r="CQ2595" s="154"/>
      <c r="CR2595" s="154"/>
      <c r="CS2595" s="154"/>
      <c r="CT2595" s="154"/>
      <c r="CU2595" s="154"/>
      <c r="CV2595" s="154"/>
      <c r="CW2595" s="154"/>
      <c r="CX2595" s="154"/>
      <c r="CY2595" s="154"/>
      <c r="CZ2595" s="154"/>
      <c r="DA2595" s="154"/>
      <c r="DB2595" s="154"/>
      <c r="DC2595" s="154"/>
      <c r="DD2595" s="154"/>
      <c r="DE2595" s="154"/>
      <c r="DF2595" s="154"/>
      <c r="DG2595" s="154"/>
      <c r="DH2595" s="154"/>
      <c r="DI2595" s="154"/>
      <c r="DJ2595" s="154"/>
      <c r="DK2595" s="154"/>
      <c r="DL2595" s="154"/>
      <c r="DM2595" s="154"/>
      <c r="DN2595" s="154"/>
      <c r="DO2595" s="154"/>
      <c r="DP2595" s="154"/>
      <c r="DQ2595" s="154"/>
      <c r="DR2595" s="154"/>
      <c r="DS2595" s="154"/>
      <c r="DT2595" s="154"/>
      <c r="DU2595" s="154"/>
      <c r="DV2595" s="154"/>
      <c r="DW2595" s="154"/>
      <c r="DX2595" s="154"/>
      <c r="DY2595" s="154"/>
      <c r="DZ2595" s="154"/>
      <c r="EA2595" s="154"/>
      <c r="EB2595" s="154"/>
      <c r="EC2595" s="154"/>
      <c r="ED2595" s="154"/>
      <c r="EE2595" s="154"/>
      <c r="EF2595" s="154"/>
      <c r="EG2595" s="154"/>
      <c r="EH2595" s="154"/>
      <c r="EI2595" s="154"/>
      <c r="EJ2595" s="154"/>
      <c r="EK2595" s="154"/>
      <c r="EL2595" s="154"/>
      <c r="EM2595" s="154"/>
      <c r="EN2595" s="154"/>
      <c r="EO2595" s="154"/>
      <c r="EP2595" s="154"/>
      <c r="EQ2595" s="154"/>
      <c r="ER2595" s="154"/>
      <c r="ES2595" s="154"/>
      <c r="ET2595" s="154"/>
      <c r="EU2595" s="154"/>
      <c r="EV2595" s="154"/>
    </row>
    <row r="2596" spans="32:152" ht="12.75">
      <c r="AF2596" s="154"/>
      <c r="AG2596" s="154"/>
      <c r="AH2596" s="154"/>
      <c r="AI2596" s="154"/>
      <c r="AJ2596" s="154"/>
      <c r="AK2596" s="154"/>
      <c r="AL2596" s="154"/>
      <c r="AM2596" s="154"/>
      <c r="AN2596" s="154"/>
      <c r="AO2596" s="154"/>
      <c r="AP2596" s="154"/>
      <c r="AQ2596" s="154"/>
      <c r="AR2596" s="154"/>
      <c r="AS2596" s="154"/>
      <c r="AT2596" s="154"/>
      <c r="AU2596" s="154"/>
      <c r="AV2596" s="154"/>
      <c r="AW2596" s="154"/>
      <c r="AX2596" s="154"/>
      <c r="AY2596" s="154"/>
      <c r="AZ2596" s="154"/>
      <c r="BA2596" s="154"/>
      <c r="BB2596" s="154"/>
      <c r="BC2596" s="154"/>
      <c r="BD2596" s="154"/>
      <c r="BE2596" s="154"/>
      <c r="BF2596" s="154"/>
      <c r="BG2596" s="154"/>
      <c r="BH2596" s="154"/>
      <c r="BI2596" s="154"/>
      <c r="BJ2596" s="154"/>
      <c r="BK2596" s="154"/>
      <c r="BL2596" s="154"/>
      <c r="BM2596" s="154"/>
      <c r="BN2596" s="154"/>
      <c r="BO2596" s="154"/>
      <c r="BP2596" s="154"/>
      <c r="BQ2596" s="154"/>
      <c r="BR2596" s="154"/>
      <c r="BS2596" s="154"/>
      <c r="BT2596" s="154"/>
      <c r="BU2596" s="154"/>
      <c r="BV2596" s="154"/>
      <c r="BW2596" s="154"/>
      <c r="BX2596" s="154"/>
      <c r="BY2596" s="154"/>
      <c r="BZ2596" s="154"/>
      <c r="CA2596" s="154"/>
      <c r="CB2596" s="154"/>
      <c r="CC2596" s="154"/>
      <c r="CD2596" s="154"/>
      <c r="CE2596" s="154"/>
      <c r="CF2596" s="154"/>
      <c r="CG2596" s="154"/>
      <c r="CH2596" s="154"/>
      <c r="CI2596" s="154"/>
      <c r="CJ2596" s="154"/>
      <c r="CK2596" s="154"/>
      <c r="CL2596" s="154"/>
      <c r="CM2596" s="154"/>
      <c r="CN2596" s="154"/>
      <c r="CO2596" s="154"/>
      <c r="CP2596" s="154"/>
      <c r="CQ2596" s="154"/>
      <c r="CR2596" s="154"/>
      <c r="CS2596" s="154"/>
      <c r="CT2596" s="154"/>
      <c r="CU2596" s="154"/>
      <c r="CV2596" s="154"/>
      <c r="CW2596" s="154"/>
      <c r="CX2596" s="154"/>
      <c r="CY2596" s="154"/>
      <c r="CZ2596" s="154"/>
      <c r="DA2596" s="154"/>
      <c r="DB2596" s="154"/>
      <c r="DC2596" s="154"/>
      <c r="DD2596" s="154"/>
      <c r="DE2596" s="154"/>
      <c r="DF2596" s="154"/>
      <c r="DG2596" s="154"/>
      <c r="DH2596" s="154"/>
      <c r="DI2596" s="154"/>
      <c r="DJ2596" s="154"/>
      <c r="DK2596" s="154"/>
      <c r="DL2596" s="154"/>
      <c r="DM2596" s="154"/>
      <c r="DN2596" s="154"/>
      <c r="DO2596" s="154"/>
      <c r="DP2596" s="154"/>
      <c r="DQ2596" s="154"/>
      <c r="DR2596" s="154"/>
      <c r="DS2596" s="154"/>
      <c r="DT2596" s="154"/>
      <c r="DU2596" s="154"/>
      <c r="DV2596" s="154"/>
      <c r="DW2596" s="154"/>
      <c r="DX2596" s="154"/>
      <c r="DY2596" s="154"/>
      <c r="DZ2596" s="154"/>
      <c r="EA2596" s="154"/>
      <c r="EB2596" s="154"/>
      <c r="EC2596" s="154"/>
      <c r="ED2596" s="154"/>
      <c r="EE2596" s="154"/>
      <c r="EF2596" s="154"/>
      <c r="EG2596" s="154"/>
      <c r="EH2596" s="154"/>
      <c r="EI2596" s="154"/>
      <c r="EJ2596" s="154"/>
      <c r="EK2596" s="154"/>
      <c r="EL2596" s="154"/>
      <c r="EM2596" s="154"/>
      <c r="EN2596" s="154"/>
      <c r="EO2596" s="154"/>
      <c r="EP2596" s="154"/>
      <c r="EQ2596" s="154"/>
      <c r="ER2596" s="154"/>
      <c r="ES2596" s="154"/>
      <c r="ET2596" s="154"/>
      <c r="EU2596" s="154"/>
      <c r="EV2596" s="154"/>
    </row>
    <row r="2597" spans="32:152" ht="12.75">
      <c r="AF2597" s="154"/>
      <c r="AG2597" s="154"/>
      <c r="AH2597" s="154"/>
      <c r="AI2597" s="154"/>
      <c r="AJ2597" s="154"/>
      <c r="AK2597" s="154"/>
      <c r="AL2597" s="154"/>
      <c r="AM2597" s="154"/>
      <c r="AN2597" s="154"/>
      <c r="AO2597" s="154"/>
      <c r="AP2597" s="154"/>
      <c r="AQ2597" s="154"/>
      <c r="AR2597" s="154"/>
      <c r="AS2597" s="154"/>
      <c r="AT2597" s="154"/>
      <c r="AU2597" s="154"/>
      <c r="AV2597" s="154"/>
      <c r="AW2597" s="154"/>
      <c r="AX2597" s="154"/>
      <c r="AY2597" s="154"/>
      <c r="AZ2597" s="154"/>
      <c r="BA2597" s="154"/>
      <c r="BB2597" s="154"/>
      <c r="BC2597" s="154"/>
      <c r="BD2597" s="154"/>
      <c r="BE2597" s="154"/>
      <c r="BF2597" s="154"/>
      <c r="BG2597" s="154"/>
      <c r="BH2597" s="154"/>
      <c r="BI2597" s="154"/>
      <c r="BJ2597" s="154"/>
      <c r="BK2597" s="154"/>
      <c r="BL2597" s="154"/>
      <c r="BM2597" s="154"/>
      <c r="BN2597" s="154"/>
      <c r="BO2597" s="154"/>
      <c r="BP2597" s="154"/>
      <c r="BQ2597" s="154"/>
      <c r="BR2597" s="154"/>
      <c r="BS2597" s="154"/>
      <c r="BT2597" s="154"/>
      <c r="BU2597" s="154"/>
      <c r="BV2597" s="154"/>
      <c r="BW2597" s="154"/>
      <c r="BX2597" s="154"/>
      <c r="BY2597" s="154"/>
      <c r="BZ2597" s="154"/>
      <c r="CA2597" s="154"/>
      <c r="CB2597" s="154"/>
      <c r="CC2597" s="154"/>
      <c r="CD2597" s="154"/>
      <c r="CE2597" s="154"/>
      <c r="CF2597" s="154"/>
      <c r="CG2597" s="154"/>
      <c r="CH2597" s="154"/>
      <c r="CI2597" s="154"/>
      <c r="CJ2597" s="154"/>
      <c r="CK2597" s="154"/>
      <c r="CL2597" s="154"/>
      <c r="CM2597" s="154"/>
      <c r="CN2597" s="154"/>
      <c r="CO2597" s="154"/>
      <c r="CP2597" s="154"/>
      <c r="CQ2597" s="154"/>
      <c r="CR2597" s="154"/>
      <c r="CS2597" s="154"/>
      <c r="CT2597" s="154"/>
      <c r="CU2597" s="154"/>
      <c r="CV2597" s="154"/>
      <c r="CW2597" s="154"/>
      <c r="CX2597" s="154"/>
      <c r="CY2597" s="154"/>
      <c r="CZ2597" s="154"/>
      <c r="DA2597" s="154"/>
      <c r="DB2597" s="154"/>
      <c r="DC2597" s="154"/>
      <c r="DD2597" s="154"/>
      <c r="DE2597" s="154"/>
      <c r="DF2597" s="154"/>
      <c r="DG2597" s="154"/>
      <c r="DH2597" s="154"/>
      <c r="DI2597" s="154"/>
      <c r="DJ2597" s="154"/>
      <c r="DK2597" s="154"/>
      <c r="DL2597" s="154"/>
      <c r="DM2597" s="154"/>
      <c r="DN2597" s="154"/>
      <c r="DO2597" s="154"/>
      <c r="DP2597" s="154"/>
      <c r="DQ2597" s="154"/>
      <c r="DR2597" s="154"/>
      <c r="DS2597" s="154"/>
      <c r="DT2597" s="154"/>
      <c r="DU2597" s="154"/>
      <c r="DV2597" s="154"/>
      <c r="DW2597" s="154"/>
      <c r="DX2597" s="154"/>
      <c r="DY2597" s="154"/>
      <c r="DZ2597" s="154"/>
      <c r="EA2597" s="154"/>
      <c r="EB2597" s="154"/>
      <c r="EC2597" s="154"/>
      <c r="ED2597" s="154"/>
      <c r="EE2597" s="154"/>
      <c r="EF2597" s="154"/>
      <c r="EG2597" s="154"/>
      <c r="EH2597" s="154"/>
      <c r="EI2597" s="154"/>
      <c r="EJ2597" s="154"/>
      <c r="EK2597" s="154"/>
      <c r="EL2597" s="154"/>
      <c r="EM2597" s="154"/>
      <c r="EN2597" s="154"/>
      <c r="EO2597" s="154"/>
      <c r="EP2597" s="154"/>
      <c r="EQ2597" s="154"/>
      <c r="ER2597" s="154"/>
      <c r="ES2597" s="154"/>
      <c r="ET2597" s="154"/>
      <c r="EU2597" s="154"/>
      <c r="EV2597" s="154"/>
    </row>
    <row r="2598" spans="32:152" ht="12.75">
      <c r="AF2598" s="154"/>
      <c r="AG2598" s="154"/>
      <c r="AH2598" s="154"/>
      <c r="AI2598" s="154"/>
      <c r="AJ2598" s="154"/>
      <c r="AK2598" s="154"/>
      <c r="AL2598" s="154"/>
      <c r="AM2598" s="154"/>
      <c r="AN2598" s="154"/>
      <c r="AO2598" s="154"/>
      <c r="AP2598" s="154"/>
      <c r="AQ2598" s="154"/>
      <c r="AR2598" s="154"/>
      <c r="AS2598" s="154"/>
      <c r="AT2598" s="154"/>
      <c r="AU2598" s="154"/>
      <c r="AV2598" s="154"/>
      <c r="AW2598" s="154"/>
      <c r="AX2598" s="154"/>
      <c r="AY2598" s="154"/>
      <c r="AZ2598" s="154"/>
      <c r="BA2598" s="154"/>
      <c r="BB2598" s="154"/>
      <c r="BC2598" s="154"/>
      <c r="BD2598" s="154"/>
      <c r="BE2598" s="154"/>
      <c r="BF2598" s="154"/>
      <c r="BG2598" s="154"/>
      <c r="BH2598" s="154"/>
      <c r="BI2598" s="154"/>
      <c r="BJ2598" s="154"/>
      <c r="BK2598" s="154"/>
      <c r="BL2598" s="154"/>
      <c r="BM2598" s="154"/>
      <c r="BN2598" s="154"/>
      <c r="BO2598" s="154"/>
      <c r="BP2598" s="154"/>
      <c r="BQ2598" s="154"/>
      <c r="BR2598" s="154"/>
      <c r="BS2598" s="154"/>
      <c r="BT2598" s="154"/>
      <c r="BU2598" s="154"/>
      <c r="BV2598" s="154"/>
      <c r="BW2598" s="154"/>
      <c r="BX2598" s="154"/>
      <c r="BY2598" s="154"/>
      <c r="BZ2598" s="154"/>
      <c r="CA2598" s="154"/>
      <c r="CB2598" s="154"/>
      <c r="CC2598" s="154"/>
      <c r="CD2598" s="154"/>
      <c r="CE2598" s="154"/>
      <c r="CF2598" s="154"/>
      <c r="CG2598" s="154"/>
      <c r="CH2598" s="154"/>
      <c r="CI2598" s="154"/>
      <c r="CJ2598" s="154"/>
      <c r="CK2598" s="154"/>
      <c r="CL2598" s="154"/>
      <c r="CM2598" s="154"/>
      <c r="CN2598" s="154"/>
      <c r="CO2598" s="154"/>
      <c r="CP2598" s="154"/>
      <c r="CQ2598" s="154"/>
      <c r="CR2598" s="154"/>
      <c r="CS2598" s="154"/>
      <c r="CT2598" s="154"/>
      <c r="CU2598" s="154"/>
      <c r="CV2598" s="154"/>
      <c r="CW2598" s="154"/>
      <c r="CX2598" s="154"/>
      <c r="CY2598" s="154"/>
      <c r="CZ2598" s="154"/>
      <c r="DA2598" s="154"/>
      <c r="DB2598" s="154"/>
      <c r="DC2598" s="154"/>
      <c r="DD2598" s="154"/>
      <c r="DE2598" s="154"/>
      <c r="DF2598" s="154"/>
      <c r="DG2598" s="154"/>
      <c r="DH2598" s="154"/>
      <c r="DI2598" s="154"/>
      <c r="DJ2598" s="154"/>
      <c r="DK2598" s="154"/>
      <c r="DL2598" s="154"/>
      <c r="DM2598" s="154"/>
      <c r="DN2598" s="154"/>
      <c r="DO2598" s="154"/>
      <c r="DP2598" s="154"/>
      <c r="DQ2598" s="154"/>
      <c r="DR2598" s="154"/>
      <c r="DS2598" s="154"/>
      <c r="DT2598" s="154"/>
      <c r="DU2598" s="154"/>
      <c r="DV2598" s="154"/>
      <c r="DW2598" s="154"/>
      <c r="DX2598" s="154"/>
      <c r="DY2598" s="154"/>
      <c r="DZ2598" s="154"/>
      <c r="EA2598" s="154"/>
      <c r="EB2598" s="154"/>
      <c r="EC2598" s="154"/>
      <c r="ED2598" s="154"/>
      <c r="EE2598" s="154"/>
      <c r="EF2598" s="154"/>
      <c r="EG2598" s="154"/>
      <c r="EH2598" s="154"/>
      <c r="EI2598" s="154"/>
      <c r="EJ2598" s="154"/>
      <c r="EK2598" s="154"/>
      <c r="EL2598" s="154"/>
      <c r="EM2598" s="154"/>
      <c r="EN2598" s="154"/>
      <c r="EO2598" s="154"/>
      <c r="EP2598" s="154"/>
      <c r="EQ2598" s="154"/>
      <c r="ER2598" s="154"/>
      <c r="ES2598" s="154"/>
      <c r="ET2598" s="154"/>
      <c r="EU2598" s="154"/>
      <c r="EV2598" s="154"/>
    </row>
    <row r="2599" spans="32:152" ht="12.75">
      <c r="AF2599" s="154"/>
      <c r="AG2599" s="154"/>
      <c r="AH2599" s="154"/>
      <c r="AI2599" s="154"/>
      <c r="AJ2599" s="154"/>
      <c r="AK2599" s="154"/>
      <c r="AL2599" s="154"/>
      <c r="AM2599" s="154"/>
      <c r="AN2599" s="154"/>
      <c r="AO2599" s="154"/>
      <c r="AP2599" s="154"/>
      <c r="AQ2599" s="154"/>
      <c r="AR2599" s="154"/>
      <c r="AS2599" s="154"/>
      <c r="AT2599" s="154"/>
      <c r="AU2599" s="154"/>
      <c r="AV2599" s="154"/>
      <c r="AW2599" s="154"/>
      <c r="AX2599" s="154"/>
      <c r="AY2599" s="154"/>
      <c r="AZ2599" s="154"/>
      <c r="BA2599" s="154"/>
      <c r="BB2599" s="154"/>
      <c r="BC2599" s="154"/>
      <c r="BD2599" s="154"/>
      <c r="BE2599" s="154"/>
      <c r="BF2599" s="154"/>
      <c r="BG2599" s="154"/>
      <c r="BH2599" s="154"/>
      <c r="BI2599" s="154"/>
      <c r="BJ2599" s="154"/>
      <c r="BK2599" s="154"/>
      <c r="BL2599" s="154"/>
      <c r="BM2599" s="154"/>
      <c r="BN2599" s="154"/>
      <c r="BO2599" s="154"/>
      <c r="BP2599" s="154"/>
      <c r="BQ2599" s="154"/>
      <c r="BR2599" s="154"/>
      <c r="BS2599" s="154"/>
      <c r="BT2599" s="154"/>
      <c r="BU2599" s="154"/>
      <c r="BV2599" s="154"/>
      <c r="BW2599" s="154"/>
      <c r="BX2599" s="154"/>
      <c r="BY2599" s="154"/>
      <c r="BZ2599" s="154"/>
      <c r="CA2599" s="154"/>
      <c r="CB2599" s="154"/>
      <c r="CC2599" s="154"/>
      <c r="CD2599" s="154"/>
      <c r="CE2599" s="154"/>
      <c r="CF2599" s="154"/>
      <c r="CG2599" s="154"/>
      <c r="CH2599" s="154"/>
      <c r="CI2599" s="154"/>
      <c r="CJ2599" s="154"/>
      <c r="CK2599" s="154"/>
      <c r="CL2599" s="154"/>
      <c r="CM2599" s="154"/>
      <c r="CN2599" s="154"/>
      <c r="CO2599" s="154"/>
      <c r="CP2599" s="154"/>
      <c r="CQ2599" s="154"/>
      <c r="CR2599" s="154"/>
      <c r="CS2599" s="154"/>
      <c r="CT2599" s="154"/>
      <c r="CU2599" s="154"/>
      <c r="CV2599" s="154"/>
      <c r="CW2599" s="154"/>
      <c r="CX2599" s="154"/>
      <c r="CY2599" s="154"/>
      <c r="CZ2599" s="154"/>
      <c r="DA2599" s="154"/>
      <c r="DB2599" s="154"/>
      <c r="DC2599" s="154"/>
      <c r="DD2599" s="154"/>
      <c r="DE2599" s="154"/>
      <c r="DF2599" s="154"/>
      <c r="DG2599" s="154"/>
      <c r="DH2599" s="154"/>
      <c r="DI2599" s="154"/>
      <c r="DJ2599" s="154"/>
      <c r="DK2599" s="154"/>
      <c r="DL2599" s="154"/>
      <c r="DM2599" s="154"/>
      <c r="DN2599" s="154"/>
      <c r="DO2599" s="154"/>
      <c r="DP2599" s="154"/>
      <c r="DQ2599" s="154"/>
      <c r="DR2599" s="154"/>
      <c r="DS2599" s="154"/>
      <c r="DT2599" s="154"/>
      <c r="DU2599" s="154"/>
      <c r="DV2599" s="154"/>
      <c r="DW2599" s="154"/>
      <c r="DX2599" s="154"/>
      <c r="DY2599" s="154"/>
      <c r="DZ2599" s="154"/>
      <c r="EA2599" s="154"/>
      <c r="EB2599" s="154"/>
      <c r="EC2599" s="154"/>
      <c r="ED2599" s="154"/>
      <c r="EE2599" s="154"/>
      <c r="EF2599" s="154"/>
      <c r="EG2599" s="154"/>
      <c r="EH2599" s="154"/>
      <c r="EI2599" s="154"/>
      <c r="EJ2599" s="154"/>
      <c r="EK2599" s="154"/>
      <c r="EL2599" s="154"/>
      <c r="EM2599" s="154"/>
      <c r="EN2599" s="154"/>
      <c r="EO2599" s="154"/>
      <c r="EP2599" s="154"/>
      <c r="EQ2599" s="154"/>
      <c r="ER2599" s="154"/>
      <c r="ES2599" s="154"/>
      <c r="ET2599" s="154"/>
      <c r="EU2599" s="154"/>
      <c r="EV2599" s="154"/>
    </row>
    <row r="2600" spans="32:152" ht="12.75">
      <c r="AF2600" s="154"/>
      <c r="AG2600" s="154"/>
      <c r="AH2600" s="154"/>
      <c r="AI2600" s="154"/>
      <c r="AJ2600" s="154"/>
      <c r="AK2600" s="154"/>
      <c r="AL2600" s="154"/>
      <c r="AM2600" s="154"/>
      <c r="AN2600" s="154"/>
      <c r="AO2600" s="154"/>
      <c r="AP2600" s="154"/>
      <c r="AQ2600" s="154"/>
      <c r="AR2600" s="154"/>
      <c r="AS2600" s="154"/>
      <c r="AT2600" s="154"/>
      <c r="AU2600" s="154"/>
      <c r="AV2600" s="154"/>
      <c r="AW2600" s="154"/>
      <c r="AX2600" s="154"/>
      <c r="AY2600" s="154"/>
      <c r="AZ2600" s="154"/>
      <c r="BA2600" s="154"/>
      <c r="BB2600" s="154"/>
      <c r="BC2600" s="154"/>
      <c r="BD2600" s="154"/>
      <c r="BE2600" s="154"/>
      <c r="BF2600" s="154"/>
      <c r="BG2600" s="154"/>
      <c r="BH2600" s="154"/>
      <c r="BI2600" s="154"/>
      <c r="BJ2600" s="154"/>
      <c r="BK2600" s="154"/>
      <c r="BL2600" s="154"/>
      <c r="BM2600" s="154"/>
      <c r="BN2600" s="154"/>
      <c r="BO2600" s="154"/>
      <c r="BP2600" s="154"/>
      <c r="BQ2600" s="154"/>
      <c r="BR2600" s="154"/>
      <c r="BS2600" s="154"/>
      <c r="BT2600" s="154"/>
      <c r="BU2600" s="154"/>
      <c r="BV2600" s="154"/>
      <c r="BW2600" s="154"/>
      <c r="BX2600" s="154"/>
      <c r="BY2600" s="154"/>
      <c r="BZ2600" s="154"/>
      <c r="CA2600" s="154"/>
      <c r="CB2600" s="154"/>
      <c r="CC2600" s="154"/>
      <c r="CD2600" s="154"/>
      <c r="CE2600" s="154"/>
      <c r="CF2600" s="154"/>
      <c r="CG2600" s="154"/>
      <c r="CH2600" s="154"/>
      <c r="CI2600" s="154"/>
      <c r="CJ2600" s="154"/>
      <c r="CK2600" s="154"/>
      <c r="CL2600" s="154"/>
      <c r="CM2600" s="154"/>
      <c r="CN2600" s="154"/>
      <c r="CO2600" s="154"/>
      <c r="CP2600" s="154"/>
      <c r="CQ2600" s="154"/>
      <c r="CR2600" s="154"/>
      <c r="CS2600" s="154"/>
      <c r="CT2600" s="154"/>
      <c r="CU2600" s="154"/>
      <c r="CV2600" s="154"/>
      <c r="CW2600" s="154"/>
      <c r="CX2600" s="154"/>
      <c r="CY2600" s="154"/>
      <c r="CZ2600" s="154"/>
      <c r="DA2600" s="154"/>
      <c r="DB2600" s="154"/>
      <c r="DC2600" s="154"/>
      <c r="DD2600" s="154"/>
      <c r="DE2600" s="154"/>
      <c r="DF2600" s="154"/>
      <c r="DG2600" s="154"/>
      <c r="DH2600" s="154"/>
      <c r="DI2600" s="154"/>
      <c r="DJ2600" s="154"/>
      <c r="DK2600" s="154"/>
      <c r="DL2600" s="154"/>
      <c r="DM2600" s="154"/>
      <c r="DN2600" s="154"/>
      <c r="DO2600" s="154"/>
      <c r="DP2600" s="154"/>
      <c r="DQ2600" s="154"/>
      <c r="DR2600" s="154"/>
      <c r="DS2600" s="154"/>
      <c r="DT2600" s="154"/>
      <c r="DU2600" s="154"/>
      <c r="DV2600" s="154"/>
      <c r="DW2600" s="154"/>
      <c r="DX2600" s="154"/>
      <c r="DY2600" s="154"/>
      <c r="DZ2600" s="154"/>
      <c r="EA2600" s="154"/>
      <c r="EB2600" s="154"/>
      <c r="EC2600" s="154"/>
      <c r="ED2600" s="154"/>
      <c r="EE2600" s="154"/>
      <c r="EF2600" s="154"/>
      <c r="EG2600" s="154"/>
      <c r="EH2600" s="154"/>
      <c r="EI2600" s="154"/>
      <c r="EJ2600" s="154"/>
      <c r="EK2600" s="154"/>
      <c r="EL2600" s="154"/>
      <c r="EM2600" s="154"/>
      <c r="EN2600" s="154"/>
      <c r="EO2600" s="154"/>
      <c r="EP2600" s="154"/>
      <c r="EQ2600" s="154"/>
      <c r="ER2600" s="154"/>
      <c r="ES2600" s="154"/>
      <c r="ET2600" s="154"/>
      <c r="EU2600" s="154"/>
      <c r="EV2600" s="154"/>
    </row>
    <row r="2601" spans="32:152" ht="12.75">
      <c r="AF2601" s="154"/>
      <c r="AG2601" s="154"/>
      <c r="AH2601" s="154"/>
      <c r="AI2601" s="154"/>
      <c r="AJ2601" s="154"/>
      <c r="AK2601" s="154"/>
      <c r="AL2601" s="154"/>
      <c r="AM2601" s="154"/>
      <c r="AN2601" s="154"/>
      <c r="AO2601" s="154"/>
      <c r="AP2601" s="154"/>
      <c r="AQ2601" s="154"/>
      <c r="AR2601" s="154"/>
      <c r="AS2601" s="154"/>
      <c r="AT2601" s="154"/>
      <c r="AU2601" s="154"/>
      <c r="AV2601" s="154"/>
      <c r="AW2601" s="154"/>
      <c r="AX2601" s="154"/>
      <c r="AY2601" s="154"/>
      <c r="AZ2601" s="154"/>
      <c r="BA2601" s="154"/>
      <c r="BB2601" s="154"/>
      <c r="BC2601" s="154"/>
      <c r="BD2601" s="154"/>
      <c r="BE2601" s="154"/>
      <c r="BF2601" s="154"/>
      <c r="BG2601" s="154"/>
      <c r="BH2601" s="154"/>
      <c r="BI2601" s="154"/>
      <c r="BJ2601" s="154"/>
      <c r="BK2601" s="154"/>
      <c r="BL2601" s="154"/>
      <c r="BM2601" s="154"/>
      <c r="BN2601" s="154"/>
      <c r="BO2601" s="154"/>
      <c r="BP2601" s="154"/>
      <c r="BQ2601" s="154"/>
      <c r="BR2601" s="154"/>
      <c r="BS2601" s="154"/>
      <c r="BT2601" s="154"/>
      <c r="BU2601" s="154"/>
      <c r="BV2601" s="154"/>
      <c r="BW2601" s="154"/>
      <c r="BX2601" s="154"/>
      <c r="BY2601" s="154"/>
      <c r="BZ2601" s="154"/>
      <c r="CA2601" s="154"/>
      <c r="CB2601" s="154"/>
      <c r="CC2601" s="154"/>
      <c r="CD2601" s="154"/>
      <c r="CE2601" s="154"/>
      <c r="CF2601" s="154"/>
      <c r="CG2601" s="154"/>
      <c r="CH2601" s="154"/>
      <c r="CI2601" s="154"/>
      <c r="CJ2601" s="154"/>
      <c r="CK2601" s="154"/>
      <c r="CL2601" s="154"/>
      <c r="CM2601" s="154"/>
      <c r="CN2601" s="154"/>
      <c r="CO2601" s="154"/>
      <c r="CP2601" s="154"/>
      <c r="CQ2601" s="154"/>
      <c r="CR2601" s="154"/>
      <c r="CS2601" s="154"/>
      <c r="CT2601" s="154"/>
      <c r="CU2601" s="154"/>
      <c r="CV2601" s="154"/>
      <c r="CW2601" s="154"/>
      <c r="CX2601" s="154"/>
      <c r="CY2601" s="154"/>
      <c r="CZ2601" s="154"/>
      <c r="DA2601" s="154"/>
      <c r="DB2601" s="154"/>
      <c r="DC2601" s="154"/>
      <c r="DD2601" s="154"/>
      <c r="DE2601" s="154"/>
      <c r="DF2601" s="154"/>
      <c r="DG2601" s="154"/>
      <c r="DH2601" s="154"/>
      <c r="DI2601" s="154"/>
      <c r="DJ2601" s="154"/>
      <c r="DK2601" s="154"/>
      <c r="DL2601" s="154"/>
      <c r="DM2601" s="154"/>
      <c r="DN2601" s="154"/>
      <c r="DO2601" s="154"/>
      <c r="DP2601" s="154"/>
      <c r="DQ2601" s="154"/>
      <c r="DR2601" s="154"/>
      <c r="DS2601" s="154"/>
      <c r="DT2601" s="154"/>
      <c r="DU2601" s="154"/>
      <c r="DV2601" s="154"/>
      <c r="DW2601" s="154"/>
      <c r="DX2601" s="154"/>
      <c r="DY2601" s="154"/>
      <c r="DZ2601" s="154"/>
      <c r="EA2601" s="154"/>
      <c r="EB2601" s="154"/>
      <c r="EC2601" s="154"/>
      <c r="ED2601" s="154"/>
      <c r="EE2601" s="154"/>
      <c r="EF2601" s="154"/>
      <c r="EG2601" s="154"/>
      <c r="EH2601" s="154"/>
      <c r="EI2601" s="154"/>
      <c r="EJ2601" s="154"/>
      <c r="EK2601" s="154"/>
      <c r="EL2601" s="154"/>
      <c r="EM2601" s="154"/>
      <c r="EN2601" s="154"/>
      <c r="EO2601" s="154"/>
      <c r="EP2601" s="154"/>
      <c r="EQ2601" s="154"/>
      <c r="ER2601" s="154"/>
      <c r="ES2601" s="154"/>
      <c r="ET2601" s="154"/>
      <c r="EU2601" s="154"/>
      <c r="EV2601" s="154"/>
    </row>
    <row r="2602" spans="32:152" ht="12.75">
      <c r="AF2602" s="154"/>
      <c r="AG2602" s="154"/>
      <c r="AH2602" s="154"/>
      <c r="AI2602" s="154"/>
      <c r="AJ2602" s="154"/>
      <c r="AK2602" s="154"/>
      <c r="AL2602" s="154"/>
      <c r="AM2602" s="154"/>
      <c r="AN2602" s="154"/>
      <c r="AO2602" s="154"/>
      <c r="AP2602" s="154"/>
      <c r="AQ2602" s="154"/>
      <c r="AR2602" s="154"/>
      <c r="AS2602" s="154"/>
      <c r="AT2602" s="154"/>
      <c r="AU2602" s="154"/>
      <c r="AV2602" s="154"/>
      <c r="AW2602" s="154"/>
      <c r="AX2602" s="154"/>
      <c r="AY2602" s="154"/>
      <c r="AZ2602" s="154"/>
      <c r="BA2602" s="154"/>
      <c r="BB2602" s="154"/>
      <c r="BC2602" s="154"/>
      <c r="BD2602" s="154"/>
      <c r="BE2602" s="154"/>
      <c r="BF2602" s="154"/>
      <c r="BG2602" s="154"/>
      <c r="BH2602" s="154"/>
      <c r="BI2602" s="154"/>
      <c r="BJ2602" s="154"/>
      <c r="BK2602" s="154"/>
      <c r="BL2602" s="154"/>
      <c r="BM2602" s="154"/>
      <c r="BN2602" s="154"/>
      <c r="BO2602" s="154"/>
      <c r="BP2602" s="154"/>
      <c r="BQ2602" s="154"/>
      <c r="BR2602" s="154"/>
      <c r="BS2602" s="154"/>
      <c r="BT2602" s="154"/>
      <c r="BU2602" s="154"/>
      <c r="BV2602" s="154"/>
      <c r="BW2602" s="154"/>
      <c r="BX2602" s="154"/>
      <c r="BY2602" s="154"/>
      <c r="BZ2602" s="154"/>
      <c r="CA2602" s="154"/>
      <c r="CB2602" s="154"/>
      <c r="CC2602" s="154"/>
      <c r="CD2602" s="154"/>
      <c r="CE2602" s="154"/>
      <c r="CF2602" s="154"/>
      <c r="CG2602" s="154"/>
      <c r="CH2602" s="154"/>
      <c r="CI2602" s="154"/>
      <c r="CJ2602" s="154"/>
      <c r="CK2602" s="154"/>
      <c r="CL2602" s="154"/>
      <c r="CM2602" s="154"/>
      <c r="CN2602" s="154"/>
      <c r="CO2602" s="154"/>
      <c r="CP2602" s="154"/>
      <c r="CQ2602" s="154"/>
      <c r="CR2602" s="154"/>
      <c r="CS2602" s="154"/>
      <c r="CT2602" s="154"/>
      <c r="CU2602" s="154"/>
      <c r="CV2602" s="154"/>
      <c r="CW2602" s="154"/>
      <c r="CX2602" s="154"/>
      <c r="CY2602" s="154"/>
      <c r="CZ2602" s="154"/>
      <c r="DA2602" s="154"/>
      <c r="DB2602" s="154"/>
      <c r="DC2602" s="154"/>
      <c r="DD2602" s="154"/>
      <c r="DE2602" s="154"/>
      <c r="DF2602" s="154"/>
      <c r="DG2602" s="154"/>
      <c r="DH2602" s="154"/>
      <c r="DI2602" s="154"/>
      <c r="DJ2602" s="154"/>
      <c r="DK2602" s="154"/>
      <c r="DL2602" s="154"/>
      <c r="DM2602" s="154"/>
      <c r="DN2602" s="154"/>
      <c r="DO2602" s="154"/>
      <c r="DP2602" s="154"/>
      <c r="DQ2602" s="154"/>
      <c r="DR2602" s="154"/>
      <c r="DS2602" s="154"/>
      <c r="DT2602" s="154"/>
      <c r="DU2602" s="154"/>
      <c r="DV2602" s="154"/>
      <c r="DW2602" s="154"/>
      <c r="DX2602" s="154"/>
      <c r="DY2602" s="154"/>
      <c r="DZ2602" s="154"/>
      <c r="EA2602" s="154"/>
      <c r="EB2602" s="154"/>
      <c r="EC2602" s="154"/>
      <c r="ED2602" s="154"/>
      <c r="EE2602" s="154"/>
      <c r="EF2602" s="154"/>
      <c r="EG2602" s="154"/>
      <c r="EH2602" s="154"/>
      <c r="EI2602" s="154"/>
      <c r="EJ2602" s="154"/>
      <c r="EK2602" s="154"/>
      <c r="EL2602" s="154"/>
      <c r="EM2602" s="154"/>
      <c r="EN2602" s="154"/>
      <c r="EO2602" s="154"/>
      <c r="EP2602" s="154"/>
      <c r="EQ2602" s="154"/>
      <c r="ER2602" s="154"/>
      <c r="ES2602" s="154"/>
      <c r="ET2602" s="154"/>
      <c r="EU2602" s="154"/>
      <c r="EV2602" s="154"/>
    </row>
    <row r="2603" spans="32:152" ht="12.75">
      <c r="AF2603" s="154"/>
      <c r="AG2603" s="154"/>
      <c r="AH2603" s="154"/>
      <c r="AI2603" s="154"/>
      <c r="AJ2603" s="154"/>
      <c r="AK2603" s="154"/>
      <c r="AL2603" s="154"/>
      <c r="AM2603" s="154"/>
      <c r="AN2603" s="154"/>
      <c r="AO2603" s="154"/>
      <c r="AP2603" s="154"/>
      <c r="AQ2603" s="154"/>
      <c r="AR2603" s="154"/>
      <c r="AS2603" s="154"/>
      <c r="AT2603" s="154"/>
      <c r="AU2603" s="154"/>
      <c r="AV2603" s="154"/>
      <c r="AW2603" s="154"/>
      <c r="AX2603" s="154"/>
      <c r="AY2603" s="154"/>
      <c r="AZ2603" s="154"/>
      <c r="BA2603" s="154"/>
      <c r="BB2603" s="154"/>
      <c r="BC2603" s="154"/>
      <c r="BD2603" s="154"/>
      <c r="BE2603" s="154"/>
      <c r="BF2603" s="154"/>
      <c r="BG2603" s="154"/>
      <c r="BH2603" s="154"/>
      <c r="BI2603" s="154"/>
      <c r="BJ2603" s="154"/>
      <c r="BK2603" s="154"/>
      <c r="BL2603" s="154"/>
      <c r="BM2603" s="154"/>
      <c r="BN2603" s="154"/>
      <c r="BO2603" s="154"/>
      <c r="BP2603" s="154"/>
      <c r="BQ2603" s="154"/>
      <c r="BR2603" s="154"/>
      <c r="BS2603" s="154"/>
      <c r="BT2603" s="154"/>
      <c r="BU2603" s="154"/>
      <c r="BV2603" s="154"/>
      <c r="BW2603" s="154"/>
      <c r="BX2603" s="154"/>
      <c r="BY2603" s="154"/>
      <c r="BZ2603" s="154"/>
      <c r="CA2603" s="154"/>
      <c r="CB2603" s="154"/>
      <c r="CC2603" s="154"/>
      <c r="CD2603" s="154"/>
      <c r="CE2603" s="154"/>
      <c r="CF2603" s="154"/>
      <c r="CG2603" s="154"/>
      <c r="CH2603" s="154"/>
      <c r="CI2603" s="154"/>
      <c r="CJ2603" s="154"/>
      <c r="CK2603" s="154"/>
      <c r="CL2603" s="154"/>
      <c r="CM2603" s="154"/>
      <c r="CN2603" s="154"/>
      <c r="CO2603" s="154"/>
      <c r="CP2603" s="154"/>
      <c r="CQ2603" s="154"/>
      <c r="CR2603" s="154"/>
      <c r="CS2603" s="154"/>
      <c r="CT2603" s="154"/>
      <c r="CU2603" s="154"/>
      <c r="CV2603" s="154"/>
      <c r="CW2603" s="154"/>
      <c r="CX2603" s="154"/>
      <c r="CY2603" s="154"/>
      <c r="CZ2603" s="154"/>
      <c r="DA2603" s="154"/>
      <c r="DB2603" s="154"/>
      <c r="DC2603" s="154"/>
      <c r="DD2603" s="154"/>
      <c r="DE2603" s="154"/>
      <c r="DF2603" s="154"/>
      <c r="DG2603" s="154"/>
      <c r="DH2603" s="154"/>
      <c r="DI2603" s="154"/>
      <c r="DJ2603" s="154"/>
      <c r="DK2603" s="154"/>
      <c r="DL2603" s="154"/>
      <c r="DM2603" s="154"/>
      <c r="DN2603" s="154"/>
      <c r="DO2603" s="154"/>
      <c r="DP2603" s="154"/>
      <c r="DQ2603" s="154"/>
      <c r="DR2603" s="154"/>
      <c r="DS2603" s="154"/>
      <c r="DT2603" s="154"/>
      <c r="DU2603" s="154"/>
      <c r="DV2603" s="154"/>
      <c r="DW2603" s="154"/>
      <c r="DX2603" s="154"/>
      <c r="DY2603" s="154"/>
      <c r="DZ2603" s="154"/>
      <c r="EA2603" s="154"/>
      <c r="EB2603" s="154"/>
      <c r="EC2603" s="154"/>
      <c r="ED2603" s="154"/>
      <c r="EE2603" s="154"/>
      <c r="EF2603" s="154"/>
      <c r="EG2603" s="154"/>
      <c r="EH2603" s="154"/>
      <c r="EI2603" s="154"/>
      <c r="EJ2603" s="154"/>
      <c r="EK2603" s="154"/>
      <c r="EL2603" s="154"/>
      <c r="EM2603" s="154"/>
      <c r="EN2603" s="154"/>
      <c r="EO2603" s="154"/>
      <c r="EP2603" s="154"/>
      <c r="EQ2603" s="154"/>
      <c r="ER2603" s="154"/>
      <c r="ES2603" s="154"/>
      <c r="ET2603" s="154"/>
      <c r="EU2603" s="154"/>
      <c r="EV2603" s="154"/>
    </row>
    <row r="2604" spans="32:152" ht="12.75">
      <c r="AF2604" s="154"/>
      <c r="AG2604" s="154"/>
      <c r="AH2604" s="154"/>
      <c r="AI2604" s="154"/>
      <c r="AJ2604" s="154"/>
      <c r="AK2604" s="154"/>
      <c r="AL2604" s="154"/>
      <c r="AM2604" s="154"/>
      <c r="AN2604" s="154"/>
      <c r="AO2604" s="154"/>
      <c r="AP2604" s="154"/>
      <c r="AQ2604" s="154"/>
      <c r="AR2604" s="154"/>
      <c r="AS2604" s="154"/>
      <c r="AT2604" s="154"/>
      <c r="AU2604" s="154"/>
      <c r="AV2604" s="154"/>
      <c r="AW2604" s="154"/>
      <c r="AX2604" s="154"/>
      <c r="AY2604" s="154"/>
      <c r="AZ2604" s="154"/>
      <c r="BA2604" s="154"/>
      <c r="BB2604" s="154"/>
      <c r="BC2604" s="154"/>
      <c r="BD2604" s="154"/>
      <c r="BE2604" s="154"/>
      <c r="BF2604" s="154"/>
      <c r="BG2604" s="154"/>
      <c r="BH2604" s="154"/>
      <c r="BI2604" s="154"/>
      <c r="BJ2604" s="154"/>
      <c r="BK2604" s="154"/>
      <c r="BL2604" s="154"/>
      <c r="BM2604" s="154"/>
      <c r="BN2604" s="154"/>
      <c r="BO2604" s="154"/>
      <c r="BP2604" s="154"/>
      <c r="BQ2604" s="154"/>
      <c r="BR2604" s="154"/>
      <c r="BS2604" s="154"/>
      <c r="BT2604" s="154"/>
      <c r="BU2604" s="154"/>
      <c r="BV2604" s="154"/>
      <c r="BW2604" s="154"/>
      <c r="BX2604" s="154"/>
      <c r="BY2604" s="154"/>
      <c r="BZ2604" s="154"/>
      <c r="CA2604" s="154"/>
      <c r="CB2604" s="154"/>
      <c r="CC2604" s="154"/>
      <c r="CD2604" s="154"/>
      <c r="CE2604" s="154"/>
      <c r="CF2604" s="154"/>
      <c r="CG2604" s="154"/>
      <c r="CH2604" s="154"/>
      <c r="CI2604" s="154"/>
      <c r="CJ2604" s="154"/>
      <c r="CK2604" s="154"/>
      <c r="CL2604" s="154"/>
      <c r="CM2604" s="154"/>
      <c r="CN2604" s="154"/>
      <c r="CO2604" s="154"/>
      <c r="CP2604" s="154"/>
      <c r="CQ2604" s="154"/>
      <c r="CR2604" s="154"/>
      <c r="CS2604" s="154"/>
      <c r="CT2604" s="154"/>
      <c r="CU2604" s="154"/>
      <c r="CV2604" s="154"/>
      <c r="CW2604" s="154"/>
      <c r="CX2604" s="154"/>
      <c r="CY2604" s="154"/>
      <c r="CZ2604" s="154"/>
      <c r="DA2604" s="154"/>
      <c r="DB2604" s="154"/>
      <c r="DC2604" s="154"/>
      <c r="DD2604" s="154"/>
      <c r="DE2604" s="154"/>
      <c r="DF2604" s="154"/>
      <c r="DG2604" s="154"/>
      <c r="DH2604" s="154"/>
      <c r="DI2604" s="154"/>
      <c r="DJ2604" s="154"/>
      <c r="DK2604" s="154"/>
      <c r="DL2604" s="154"/>
      <c r="DM2604" s="154"/>
      <c r="DN2604" s="154"/>
      <c r="DO2604" s="154"/>
      <c r="DP2604" s="154"/>
      <c r="DQ2604" s="154"/>
      <c r="DR2604" s="154"/>
      <c r="DS2604" s="154"/>
      <c r="DT2604" s="154"/>
      <c r="DU2604" s="154"/>
      <c r="DV2604" s="154"/>
      <c r="DW2604" s="154"/>
      <c r="DX2604" s="154"/>
      <c r="DY2604" s="154"/>
      <c r="DZ2604" s="154"/>
      <c r="EA2604" s="154"/>
      <c r="EB2604" s="154"/>
      <c r="EC2604" s="154"/>
      <c r="ED2604" s="154"/>
      <c r="EE2604" s="154"/>
      <c r="EF2604" s="154"/>
      <c r="EG2604" s="154"/>
      <c r="EH2604" s="154"/>
      <c r="EI2604" s="154"/>
      <c r="EJ2604" s="154"/>
      <c r="EK2604" s="154"/>
      <c r="EL2604" s="154"/>
      <c r="EM2604" s="154"/>
      <c r="EN2604" s="154"/>
      <c r="EO2604" s="154"/>
      <c r="EP2604" s="154"/>
      <c r="EQ2604" s="154"/>
      <c r="ER2604" s="154"/>
      <c r="ES2604" s="154"/>
      <c r="ET2604" s="154"/>
      <c r="EU2604" s="154"/>
      <c r="EV2604" s="154"/>
    </row>
    <row r="2605" spans="32:152" ht="12.75">
      <c r="AF2605" s="154"/>
      <c r="AG2605" s="154"/>
      <c r="AH2605" s="154"/>
      <c r="AI2605" s="154"/>
      <c r="AJ2605" s="154"/>
      <c r="AK2605" s="154"/>
      <c r="AL2605" s="154"/>
      <c r="AM2605" s="154"/>
      <c r="AN2605" s="154"/>
      <c r="AO2605" s="154"/>
      <c r="AP2605" s="154"/>
      <c r="AQ2605" s="154"/>
      <c r="AR2605" s="154"/>
      <c r="AS2605" s="154"/>
      <c r="AT2605" s="154"/>
      <c r="AU2605" s="154"/>
      <c r="AV2605" s="154"/>
      <c r="AW2605" s="154"/>
      <c r="AX2605" s="154"/>
      <c r="AY2605" s="154"/>
      <c r="AZ2605" s="154"/>
      <c r="BA2605" s="154"/>
      <c r="BB2605" s="154"/>
      <c r="BC2605" s="154"/>
      <c r="BD2605" s="154"/>
      <c r="BE2605" s="154"/>
      <c r="BF2605" s="154"/>
      <c r="BG2605" s="154"/>
      <c r="BH2605" s="154"/>
      <c r="BI2605" s="154"/>
      <c r="BJ2605" s="154"/>
      <c r="BK2605" s="154"/>
      <c r="BL2605" s="154"/>
      <c r="BM2605" s="154"/>
      <c r="BN2605" s="154"/>
      <c r="BO2605" s="154"/>
      <c r="BP2605" s="154"/>
      <c r="BQ2605" s="154"/>
      <c r="BR2605" s="154"/>
      <c r="BS2605" s="154"/>
      <c r="BT2605" s="154"/>
      <c r="BU2605" s="154"/>
      <c r="BV2605" s="154"/>
      <c r="BW2605" s="154"/>
      <c r="BX2605" s="154"/>
      <c r="BY2605" s="154"/>
      <c r="BZ2605" s="154"/>
      <c r="CA2605" s="154"/>
      <c r="CB2605" s="154"/>
      <c r="CC2605" s="154"/>
      <c r="CD2605" s="154"/>
      <c r="CE2605" s="154"/>
      <c r="CF2605" s="154"/>
      <c r="CG2605" s="154"/>
      <c r="CH2605" s="154"/>
      <c r="CI2605" s="154"/>
      <c r="CJ2605" s="154"/>
      <c r="CK2605" s="154"/>
      <c r="CL2605" s="154"/>
      <c r="CM2605" s="154"/>
      <c r="CN2605" s="154"/>
      <c r="CO2605" s="154"/>
      <c r="CP2605" s="154"/>
      <c r="CQ2605" s="154"/>
      <c r="CR2605" s="154"/>
      <c r="CS2605" s="154"/>
      <c r="CT2605" s="154"/>
      <c r="CU2605" s="154"/>
      <c r="CV2605" s="154"/>
      <c r="CW2605" s="154"/>
      <c r="CX2605" s="154"/>
      <c r="CY2605" s="154"/>
      <c r="CZ2605" s="154"/>
      <c r="DA2605" s="154"/>
      <c r="DB2605" s="154"/>
      <c r="DC2605" s="154"/>
      <c r="DD2605" s="154"/>
      <c r="DE2605" s="154"/>
      <c r="DF2605" s="154"/>
      <c r="DG2605" s="154"/>
      <c r="DH2605" s="154"/>
      <c r="DI2605" s="154"/>
      <c r="DJ2605" s="154"/>
      <c r="DK2605" s="154"/>
      <c r="DL2605" s="154"/>
      <c r="DM2605" s="154"/>
      <c r="DN2605" s="154"/>
      <c r="DO2605" s="154"/>
      <c r="DP2605" s="154"/>
      <c r="DQ2605" s="154"/>
      <c r="DR2605" s="154"/>
      <c r="DS2605" s="154"/>
      <c r="DT2605" s="154"/>
      <c r="DU2605" s="154"/>
      <c r="DV2605" s="154"/>
      <c r="DW2605" s="154"/>
      <c r="DX2605" s="154"/>
      <c r="DY2605" s="154"/>
      <c r="DZ2605" s="154"/>
      <c r="EA2605" s="154"/>
      <c r="EB2605" s="154"/>
      <c r="EC2605" s="154"/>
      <c r="ED2605" s="154"/>
      <c r="EE2605" s="154"/>
      <c r="EF2605" s="154"/>
      <c r="EG2605" s="154"/>
      <c r="EH2605" s="154"/>
      <c r="EI2605" s="154"/>
      <c r="EJ2605" s="154"/>
      <c r="EK2605" s="154"/>
      <c r="EL2605" s="154"/>
      <c r="EM2605" s="154"/>
      <c r="EN2605" s="154"/>
      <c r="EO2605" s="154"/>
      <c r="EP2605" s="154"/>
      <c r="EQ2605" s="154"/>
      <c r="ER2605" s="154"/>
      <c r="ES2605" s="154"/>
      <c r="ET2605" s="154"/>
      <c r="EU2605" s="154"/>
      <c r="EV2605" s="154"/>
    </row>
    <row r="2606" spans="32:152" ht="12.75">
      <c r="AF2606" s="154"/>
      <c r="AG2606" s="154"/>
      <c r="AH2606" s="154"/>
      <c r="AI2606" s="154"/>
      <c r="AJ2606" s="154"/>
      <c r="AK2606" s="154"/>
      <c r="AL2606" s="154"/>
      <c r="AM2606" s="154"/>
      <c r="AN2606" s="154"/>
      <c r="AO2606" s="154"/>
      <c r="AP2606" s="154"/>
      <c r="AQ2606" s="154"/>
      <c r="AR2606" s="154"/>
      <c r="AS2606" s="154"/>
      <c r="AT2606" s="154"/>
      <c r="AU2606" s="154"/>
      <c r="AV2606" s="154"/>
      <c r="AW2606" s="154"/>
      <c r="AX2606" s="154"/>
      <c r="AY2606" s="154"/>
      <c r="AZ2606" s="154"/>
      <c r="BA2606" s="154"/>
      <c r="BB2606" s="154"/>
      <c r="BC2606" s="154"/>
      <c r="BD2606" s="154"/>
      <c r="BE2606" s="154"/>
      <c r="BF2606" s="154"/>
      <c r="BG2606" s="154"/>
      <c r="BH2606" s="154"/>
      <c r="BI2606" s="154"/>
      <c r="BJ2606" s="154"/>
      <c r="BK2606" s="154"/>
      <c r="BL2606" s="154"/>
      <c r="BM2606" s="154"/>
      <c r="BN2606" s="154"/>
      <c r="BO2606" s="154"/>
      <c r="BP2606" s="154"/>
      <c r="BQ2606" s="154"/>
      <c r="BR2606" s="154"/>
      <c r="BS2606" s="154"/>
      <c r="BT2606" s="154"/>
      <c r="BU2606" s="154"/>
      <c r="BV2606" s="154"/>
      <c r="BW2606" s="154"/>
      <c r="BX2606" s="154"/>
      <c r="BY2606" s="154"/>
      <c r="BZ2606" s="154"/>
      <c r="CA2606" s="154"/>
      <c r="CB2606" s="154"/>
      <c r="CC2606" s="154"/>
      <c r="CD2606" s="154"/>
      <c r="CE2606" s="154"/>
      <c r="CF2606" s="154"/>
      <c r="CG2606" s="154"/>
      <c r="CH2606" s="154"/>
      <c r="CI2606" s="154"/>
      <c r="CJ2606" s="154"/>
      <c r="CK2606" s="154"/>
      <c r="CL2606" s="154"/>
      <c r="CM2606" s="154"/>
      <c r="CN2606" s="154"/>
      <c r="CO2606" s="154"/>
      <c r="CP2606" s="154"/>
      <c r="CQ2606" s="154"/>
      <c r="CR2606" s="154"/>
      <c r="CS2606" s="154"/>
      <c r="CT2606" s="154"/>
      <c r="CU2606" s="154"/>
      <c r="CV2606" s="154"/>
      <c r="CW2606" s="154"/>
      <c r="CX2606" s="154"/>
      <c r="CY2606" s="154"/>
      <c r="CZ2606" s="154"/>
      <c r="DA2606" s="154"/>
      <c r="DB2606" s="154"/>
      <c r="DC2606" s="154"/>
      <c r="DD2606" s="154"/>
      <c r="DE2606" s="154"/>
      <c r="DF2606" s="154"/>
      <c r="DG2606" s="154"/>
      <c r="DH2606" s="154"/>
      <c r="DI2606" s="154"/>
      <c r="DJ2606" s="154"/>
      <c r="DK2606" s="154"/>
      <c r="DL2606" s="154"/>
      <c r="DM2606" s="154"/>
      <c r="DN2606" s="154"/>
      <c r="DO2606" s="154"/>
      <c r="DP2606" s="154"/>
      <c r="DQ2606" s="154"/>
      <c r="DR2606" s="154"/>
      <c r="DS2606" s="154"/>
      <c r="DT2606" s="154"/>
      <c r="DU2606" s="154"/>
      <c r="DV2606" s="154"/>
      <c r="DW2606" s="154"/>
      <c r="DX2606" s="154"/>
      <c r="DY2606" s="154"/>
      <c r="DZ2606" s="154"/>
      <c r="EA2606" s="154"/>
      <c r="EB2606" s="154"/>
      <c r="EC2606" s="154"/>
      <c r="ED2606" s="154"/>
      <c r="EE2606" s="154"/>
      <c r="EF2606" s="154"/>
      <c r="EG2606" s="154"/>
      <c r="EH2606" s="154"/>
      <c r="EI2606" s="154"/>
      <c r="EJ2606" s="154"/>
      <c r="EK2606" s="154"/>
      <c r="EL2606" s="154"/>
      <c r="EM2606" s="154"/>
      <c r="EN2606" s="154"/>
      <c r="EO2606" s="154"/>
      <c r="EP2606" s="154"/>
      <c r="EQ2606" s="154"/>
      <c r="ER2606" s="154"/>
      <c r="ES2606" s="154"/>
      <c r="ET2606" s="154"/>
      <c r="EU2606" s="154"/>
      <c r="EV2606" s="154"/>
    </row>
    <row r="2607" spans="32:152" ht="12.75">
      <c r="AF2607" s="154"/>
      <c r="AG2607" s="154"/>
      <c r="AH2607" s="154"/>
      <c r="AI2607" s="154"/>
      <c r="AJ2607" s="154"/>
      <c r="AK2607" s="154"/>
      <c r="AL2607" s="154"/>
      <c r="AM2607" s="154"/>
      <c r="AN2607" s="154"/>
      <c r="AO2607" s="154"/>
      <c r="AP2607" s="154"/>
      <c r="AQ2607" s="154"/>
      <c r="AR2607" s="154"/>
      <c r="AS2607" s="154"/>
      <c r="AT2607" s="154"/>
      <c r="AU2607" s="154"/>
      <c r="AV2607" s="154"/>
      <c r="AW2607" s="154"/>
      <c r="AX2607" s="154"/>
      <c r="AY2607" s="154"/>
      <c r="AZ2607" s="154"/>
      <c r="BA2607" s="154"/>
      <c r="BB2607" s="154"/>
      <c r="BC2607" s="154"/>
      <c r="BD2607" s="154"/>
      <c r="BE2607" s="154"/>
      <c r="BF2607" s="154"/>
      <c r="BG2607" s="154"/>
      <c r="BH2607" s="154"/>
      <c r="BI2607" s="154"/>
      <c r="BJ2607" s="154"/>
      <c r="BK2607" s="154"/>
      <c r="BL2607" s="154"/>
      <c r="BM2607" s="154"/>
      <c r="BN2607" s="154"/>
      <c r="BO2607" s="154"/>
      <c r="BP2607" s="154"/>
      <c r="BQ2607" s="154"/>
      <c r="BR2607" s="154"/>
      <c r="BS2607" s="154"/>
      <c r="BT2607" s="154"/>
      <c r="BU2607" s="154"/>
      <c r="BV2607" s="154"/>
      <c r="BW2607" s="154"/>
      <c r="BX2607" s="154"/>
      <c r="BY2607" s="154"/>
      <c r="BZ2607" s="154"/>
      <c r="CA2607" s="154"/>
      <c r="CB2607" s="154"/>
      <c r="CC2607" s="154"/>
      <c r="CD2607" s="154"/>
      <c r="CE2607" s="154"/>
      <c r="CF2607" s="154"/>
      <c r="CG2607" s="154"/>
      <c r="CH2607" s="154"/>
      <c r="CI2607" s="154"/>
      <c r="CJ2607" s="154"/>
      <c r="CK2607" s="154"/>
      <c r="CL2607" s="154"/>
      <c r="CM2607" s="154"/>
      <c r="CN2607" s="154"/>
      <c r="CO2607" s="154"/>
      <c r="CP2607" s="154"/>
      <c r="CQ2607" s="154"/>
      <c r="CR2607" s="154"/>
      <c r="CS2607" s="154"/>
      <c r="CT2607" s="154"/>
      <c r="CU2607" s="154"/>
      <c r="CV2607" s="154"/>
      <c r="CW2607" s="154"/>
      <c r="CX2607" s="154"/>
      <c r="CY2607" s="154"/>
      <c r="CZ2607" s="154"/>
      <c r="DA2607" s="154"/>
      <c r="DB2607" s="154"/>
      <c r="DC2607" s="154"/>
      <c r="DD2607" s="154"/>
      <c r="DE2607" s="154"/>
      <c r="DF2607" s="154"/>
      <c r="DG2607" s="154"/>
      <c r="DH2607" s="154"/>
      <c r="DI2607" s="154"/>
      <c r="DJ2607" s="154"/>
      <c r="DK2607" s="154"/>
      <c r="DL2607" s="154"/>
      <c r="DM2607" s="154"/>
      <c r="DN2607" s="154"/>
      <c r="DO2607" s="154"/>
      <c r="DP2607" s="154"/>
      <c r="DQ2607" s="154"/>
      <c r="DR2607" s="154"/>
      <c r="DS2607" s="154"/>
      <c r="DT2607" s="154"/>
      <c r="DU2607" s="154"/>
      <c r="DV2607" s="154"/>
      <c r="DW2607" s="154"/>
      <c r="DX2607" s="154"/>
      <c r="DY2607" s="154"/>
      <c r="DZ2607" s="154"/>
      <c r="EA2607" s="154"/>
      <c r="EB2607" s="154"/>
      <c r="EC2607" s="154"/>
      <c r="ED2607" s="154"/>
      <c r="EE2607" s="154"/>
      <c r="EF2607" s="154"/>
      <c r="EG2607" s="154"/>
      <c r="EH2607" s="154"/>
      <c r="EI2607" s="154"/>
      <c r="EJ2607" s="154"/>
      <c r="EK2607" s="154"/>
      <c r="EL2607" s="154"/>
      <c r="EM2607" s="154"/>
      <c r="EN2607" s="154"/>
      <c r="EO2607" s="154"/>
      <c r="EP2607" s="154"/>
      <c r="EQ2607" s="154"/>
      <c r="ER2607" s="154"/>
      <c r="ES2607" s="154"/>
      <c r="ET2607" s="154"/>
      <c r="EU2607" s="154"/>
      <c r="EV2607" s="154"/>
    </row>
    <row r="2608" spans="32:152" ht="12.75">
      <c r="AF2608" s="154"/>
      <c r="AG2608" s="154"/>
      <c r="AH2608" s="154"/>
      <c r="AI2608" s="154"/>
      <c r="AJ2608" s="154"/>
      <c r="AK2608" s="154"/>
      <c r="AL2608" s="154"/>
      <c r="AM2608" s="154"/>
      <c r="AN2608" s="154"/>
      <c r="AO2608" s="154"/>
      <c r="AP2608" s="154"/>
      <c r="AQ2608" s="154"/>
      <c r="AR2608" s="154"/>
      <c r="AS2608" s="154"/>
      <c r="AT2608" s="154"/>
      <c r="AU2608" s="154"/>
      <c r="AV2608" s="154"/>
      <c r="AW2608" s="154"/>
      <c r="AX2608" s="154"/>
      <c r="AY2608" s="154"/>
      <c r="AZ2608" s="154"/>
      <c r="BA2608" s="154"/>
      <c r="BB2608" s="154"/>
      <c r="BC2608" s="154"/>
      <c r="BD2608" s="154"/>
      <c r="BE2608" s="154"/>
      <c r="BF2608" s="154"/>
      <c r="BG2608" s="154"/>
      <c r="BH2608" s="154"/>
      <c r="BI2608" s="154"/>
      <c r="BJ2608" s="154"/>
      <c r="BK2608" s="154"/>
      <c r="BL2608" s="154"/>
      <c r="BM2608" s="154"/>
      <c r="BN2608" s="154"/>
      <c r="BO2608" s="154"/>
      <c r="BP2608" s="154"/>
      <c r="BQ2608" s="154"/>
      <c r="BR2608" s="154"/>
      <c r="BS2608" s="154"/>
      <c r="BT2608" s="154"/>
      <c r="BU2608" s="154"/>
      <c r="BV2608" s="154"/>
      <c r="BW2608" s="154"/>
      <c r="BX2608" s="154"/>
      <c r="BY2608" s="154"/>
      <c r="BZ2608" s="154"/>
      <c r="CA2608" s="154"/>
      <c r="CB2608" s="154"/>
      <c r="CC2608" s="154"/>
      <c r="CD2608" s="154"/>
      <c r="CE2608" s="154"/>
      <c r="CF2608" s="154"/>
      <c r="CG2608" s="154"/>
      <c r="CH2608" s="154"/>
      <c r="CI2608" s="154"/>
      <c r="CJ2608" s="154"/>
      <c r="CK2608" s="154"/>
      <c r="CL2608" s="154"/>
      <c r="CM2608" s="154"/>
      <c r="CN2608" s="154"/>
      <c r="CO2608" s="154"/>
      <c r="CP2608" s="154"/>
      <c r="CQ2608" s="154"/>
      <c r="CR2608" s="154"/>
      <c r="CS2608" s="154"/>
      <c r="CT2608" s="154"/>
      <c r="CU2608" s="154"/>
      <c r="CV2608" s="154"/>
      <c r="CW2608" s="154"/>
      <c r="CX2608" s="154"/>
      <c r="CY2608" s="154"/>
      <c r="CZ2608" s="154"/>
      <c r="DA2608" s="154"/>
      <c r="DB2608" s="154"/>
      <c r="DC2608" s="154"/>
      <c r="DD2608" s="154"/>
      <c r="DE2608" s="154"/>
      <c r="DF2608" s="154"/>
      <c r="DG2608" s="154"/>
      <c r="DH2608" s="154"/>
      <c r="DI2608" s="154"/>
      <c r="DJ2608" s="154"/>
      <c r="DK2608" s="154"/>
      <c r="DL2608" s="154"/>
      <c r="DM2608" s="154"/>
      <c r="DN2608" s="154"/>
      <c r="DO2608" s="154"/>
      <c r="DP2608" s="154"/>
      <c r="DQ2608" s="154"/>
      <c r="DR2608" s="154"/>
      <c r="DS2608" s="154"/>
      <c r="DT2608" s="154"/>
      <c r="DU2608" s="154"/>
      <c r="DV2608" s="154"/>
      <c r="DW2608" s="154"/>
      <c r="DX2608" s="154"/>
      <c r="DY2608" s="154"/>
      <c r="DZ2608" s="154"/>
      <c r="EA2608" s="154"/>
      <c r="EB2608" s="154"/>
      <c r="EC2608" s="154"/>
      <c r="ED2608" s="154"/>
      <c r="EE2608" s="154"/>
      <c r="EF2608" s="154"/>
      <c r="EG2608" s="154"/>
      <c r="EH2608" s="154"/>
      <c r="EI2608" s="154"/>
      <c r="EJ2608" s="154"/>
      <c r="EK2608" s="154"/>
      <c r="EL2608" s="154"/>
      <c r="EM2608" s="154"/>
      <c r="EN2608" s="154"/>
      <c r="EO2608" s="154"/>
      <c r="EP2608" s="154"/>
      <c r="EQ2608" s="154"/>
      <c r="ER2608" s="154"/>
      <c r="ES2608" s="154"/>
      <c r="ET2608" s="154"/>
      <c r="EU2608" s="154"/>
      <c r="EV2608" s="154"/>
    </row>
    <row r="2609" spans="32:152" ht="12.75">
      <c r="AF2609" s="154"/>
      <c r="AG2609" s="154"/>
      <c r="AH2609" s="154"/>
      <c r="AI2609" s="154"/>
      <c r="AJ2609" s="154"/>
      <c r="AK2609" s="154"/>
      <c r="AL2609" s="154"/>
      <c r="AM2609" s="154"/>
      <c r="AN2609" s="154"/>
      <c r="AO2609" s="154"/>
      <c r="AP2609" s="154"/>
      <c r="AQ2609" s="154"/>
      <c r="AR2609" s="154"/>
      <c r="AS2609" s="154"/>
      <c r="AT2609" s="154"/>
      <c r="AU2609" s="154"/>
      <c r="AV2609" s="154"/>
      <c r="AW2609" s="154"/>
      <c r="AX2609" s="154"/>
      <c r="AY2609" s="154"/>
      <c r="AZ2609" s="154"/>
      <c r="BA2609" s="154"/>
      <c r="BB2609" s="154"/>
      <c r="BC2609" s="154"/>
      <c r="BD2609" s="154"/>
      <c r="BE2609" s="154"/>
      <c r="BF2609" s="154"/>
      <c r="BG2609" s="154"/>
      <c r="BH2609" s="154"/>
      <c r="BI2609" s="154"/>
      <c r="BJ2609" s="154"/>
      <c r="BK2609" s="154"/>
      <c r="BL2609" s="154"/>
      <c r="BM2609" s="154"/>
      <c r="BN2609" s="154"/>
      <c r="BO2609" s="154"/>
      <c r="BP2609" s="154"/>
      <c r="BQ2609" s="154"/>
      <c r="BR2609" s="154"/>
      <c r="BS2609" s="154"/>
      <c r="BT2609" s="154"/>
      <c r="BU2609" s="154"/>
      <c r="BV2609" s="154"/>
      <c r="BW2609" s="154"/>
      <c r="BX2609" s="154"/>
      <c r="BY2609" s="154"/>
      <c r="BZ2609" s="154"/>
      <c r="CA2609" s="154"/>
      <c r="CB2609" s="154"/>
      <c r="CC2609" s="154"/>
      <c r="CD2609" s="154"/>
      <c r="CE2609" s="154"/>
      <c r="CF2609" s="154"/>
      <c r="CG2609" s="154"/>
      <c r="CH2609" s="154"/>
      <c r="CI2609" s="154"/>
      <c r="CJ2609" s="154"/>
      <c r="CK2609" s="154"/>
      <c r="CL2609" s="154"/>
      <c r="CM2609" s="154"/>
      <c r="CN2609" s="154"/>
      <c r="CO2609" s="154"/>
      <c r="CP2609" s="154"/>
      <c r="CQ2609" s="154"/>
      <c r="CR2609" s="154"/>
      <c r="CS2609" s="154"/>
      <c r="CT2609" s="154"/>
      <c r="CU2609" s="154"/>
      <c r="CV2609" s="154"/>
      <c r="CW2609" s="154"/>
      <c r="CX2609" s="154"/>
      <c r="CY2609" s="154"/>
      <c r="CZ2609" s="154"/>
      <c r="DA2609" s="154"/>
      <c r="DB2609" s="154"/>
      <c r="DC2609" s="154"/>
      <c r="DD2609" s="154"/>
      <c r="DE2609" s="154"/>
      <c r="DF2609" s="154"/>
      <c r="DG2609" s="154"/>
      <c r="DH2609" s="154"/>
      <c r="DI2609" s="154"/>
      <c r="DJ2609" s="154"/>
      <c r="DK2609" s="154"/>
      <c r="DL2609" s="154"/>
      <c r="DM2609" s="154"/>
      <c r="DN2609" s="154"/>
      <c r="DO2609" s="154"/>
      <c r="DP2609" s="154"/>
      <c r="DQ2609" s="154"/>
      <c r="DR2609" s="154"/>
      <c r="DS2609" s="154"/>
      <c r="DT2609" s="154"/>
      <c r="DU2609" s="154"/>
      <c r="DV2609" s="154"/>
      <c r="DW2609" s="154"/>
      <c r="DX2609" s="154"/>
      <c r="DY2609" s="154"/>
      <c r="DZ2609" s="154"/>
      <c r="EA2609" s="154"/>
      <c r="EB2609" s="154"/>
      <c r="EC2609" s="154"/>
      <c r="ED2609" s="154"/>
      <c r="EE2609" s="154"/>
      <c r="EF2609" s="154"/>
      <c r="EG2609" s="154"/>
      <c r="EH2609" s="154"/>
      <c r="EI2609" s="154"/>
      <c r="EJ2609" s="154"/>
      <c r="EK2609" s="154"/>
      <c r="EL2609" s="154"/>
      <c r="EM2609" s="154"/>
      <c r="EN2609" s="154"/>
      <c r="EO2609" s="154"/>
      <c r="EP2609" s="154"/>
      <c r="EQ2609" s="154"/>
      <c r="ER2609" s="154"/>
      <c r="ES2609" s="154"/>
      <c r="ET2609" s="154"/>
      <c r="EU2609" s="154"/>
      <c r="EV2609" s="154"/>
    </row>
    <row r="2610" spans="32:152" ht="12.75">
      <c r="AF2610" s="154"/>
      <c r="AG2610" s="154"/>
      <c r="AH2610" s="154"/>
      <c r="AI2610" s="154"/>
      <c r="AJ2610" s="154"/>
      <c r="AK2610" s="154"/>
      <c r="AL2610" s="154"/>
      <c r="AM2610" s="154"/>
      <c r="AN2610" s="154"/>
      <c r="AO2610" s="154"/>
      <c r="AP2610" s="154"/>
      <c r="AQ2610" s="154"/>
      <c r="AR2610" s="154"/>
      <c r="AS2610" s="154"/>
      <c r="AT2610" s="154"/>
      <c r="AU2610" s="154"/>
      <c r="AV2610" s="154"/>
      <c r="AW2610" s="154"/>
      <c r="AX2610" s="154"/>
      <c r="AY2610" s="154"/>
      <c r="AZ2610" s="154"/>
      <c r="BA2610" s="154"/>
      <c r="BB2610" s="154"/>
      <c r="BC2610" s="154"/>
      <c r="BD2610" s="154"/>
      <c r="BE2610" s="154"/>
      <c r="BF2610" s="154"/>
      <c r="BG2610" s="154"/>
      <c r="BH2610" s="154"/>
      <c r="BI2610" s="154"/>
      <c r="BJ2610" s="154"/>
      <c r="BK2610" s="154"/>
      <c r="BL2610" s="154"/>
      <c r="BM2610" s="154"/>
      <c r="BN2610" s="154"/>
      <c r="BO2610" s="154"/>
      <c r="BP2610" s="154"/>
      <c r="BQ2610" s="154"/>
      <c r="BR2610" s="154"/>
      <c r="BS2610" s="154"/>
      <c r="BT2610" s="154"/>
      <c r="BU2610" s="154"/>
      <c r="BV2610" s="154"/>
      <c r="BW2610" s="154"/>
      <c r="BX2610" s="154"/>
      <c r="BY2610" s="154"/>
      <c r="BZ2610" s="154"/>
      <c r="CA2610" s="154"/>
      <c r="CB2610" s="154"/>
      <c r="CC2610" s="154"/>
      <c r="CD2610" s="154"/>
      <c r="CE2610" s="154"/>
      <c r="CF2610" s="154"/>
      <c r="CG2610" s="154"/>
      <c r="CH2610" s="154"/>
      <c r="CI2610" s="154"/>
      <c r="CJ2610" s="154"/>
      <c r="CK2610" s="154"/>
      <c r="CL2610" s="154"/>
      <c r="CM2610" s="154"/>
      <c r="CN2610" s="154"/>
      <c r="CO2610" s="154"/>
      <c r="CP2610" s="154"/>
      <c r="CQ2610" s="154"/>
      <c r="CR2610" s="154"/>
      <c r="CS2610" s="154"/>
      <c r="CT2610" s="154"/>
      <c r="CU2610" s="154"/>
      <c r="CV2610" s="154"/>
      <c r="CW2610" s="154"/>
      <c r="CX2610" s="154"/>
      <c r="CY2610" s="154"/>
      <c r="CZ2610" s="154"/>
      <c r="DA2610" s="154"/>
      <c r="DB2610" s="154"/>
      <c r="DC2610" s="154"/>
      <c r="DD2610" s="154"/>
      <c r="DE2610" s="154"/>
      <c r="DF2610" s="154"/>
      <c r="DG2610" s="154"/>
      <c r="DH2610" s="154"/>
      <c r="DI2610" s="154"/>
      <c r="DJ2610" s="154"/>
      <c r="DK2610" s="154"/>
      <c r="DL2610" s="154"/>
      <c r="DM2610" s="154"/>
      <c r="DN2610" s="154"/>
      <c r="DO2610" s="154"/>
      <c r="DP2610" s="154"/>
      <c r="DQ2610" s="154"/>
      <c r="DR2610" s="154"/>
      <c r="DS2610" s="154"/>
      <c r="DT2610" s="154"/>
      <c r="DU2610" s="154"/>
      <c r="DV2610" s="154"/>
      <c r="DW2610" s="154"/>
      <c r="DX2610" s="154"/>
      <c r="DY2610" s="154"/>
      <c r="DZ2610" s="154"/>
      <c r="EA2610" s="154"/>
      <c r="EB2610" s="154"/>
      <c r="EC2610" s="154"/>
      <c r="ED2610" s="154"/>
      <c r="EE2610" s="154"/>
      <c r="EF2610" s="154"/>
      <c r="EG2610" s="154"/>
      <c r="EH2610" s="154"/>
      <c r="EI2610" s="154"/>
      <c r="EJ2610" s="154"/>
      <c r="EK2610" s="154"/>
      <c r="EL2610" s="154"/>
      <c r="EM2610" s="154"/>
      <c r="EN2610" s="154"/>
      <c r="EO2610" s="154"/>
      <c r="EP2610" s="154"/>
      <c r="EQ2610" s="154"/>
      <c r="ER2610" s="154"/>
      <c r="ES2610" s="154"/>
      <c r="ET2610" s="154"/>
      <c r="EU2610" s="154"/>
      <c r="EV2610" s="154"/>
    </row>
    <row r="2611" spans="32:152" ht="12.75">
      <c r="AF2611" s="154"/>
      <c r="AG2611" s="154"/>
      <c r="AH2611" s="154"/>
      <c r="AI2611" s="154"/>
      <c r="AJ2611" s="154"/>
      <c r="AK2611" s="154"/>
      <c r="AL2611" s="154"/>
      <c r="AM2611" s="154"/>
      <c r="AN2611" s="154"/>
      <c r="AO2611" s="154"/>
      <c r="AP2611" s="154"/>
      <c r="AQ2611" s="154"/>
      <c r="AR2611" s="154"/>
      <c r="AS2611" s="154"/>
      <c r="AT2611" s="154"/>
      <c r="AU2611" s="154"/>
      <c r="AV2611" s="154"/>
      <c r="AW2611" s="154"/>
      <c r="AX2611" s="154"/>
      <c r="AY2611" s="154"/>
      <c r="AZ2611" s="154"/>
      <c r="BA2611" s="154"/>
      <c r="BB2611" s="154"/>
      <c r="BC2611" s="154"/>
      <c r="BD2611" s="154"/>
      <c r="BE2611" s="154"/>
      <c r="BF2611" s="154"/>
      <c r="BG2611" s="154"/>
      <c r="BH2611" s="154"/>
      <c r="BI2611" s="154"/>
      <c r="BJ2611" s="154"/>
      <c r="BK2611" s="154"/>
      <c r="BL2611" s="154"/>
      <c r="BM2611" s="154"/>
      <c r="BN2611" s="154"/>
      <c r="BO2611" s="154"/>
      <c r="BP2611" s="154"/>
      <c r="BQ2611" s="154"/>
      <c r="BR2611" s="154"/>
      <c r="BS2611" s="154"/>
      <c r="BT2611" s="154"/>
      <c r="BU2611" s="154"/>
      <c r="BV2611" s="154"/>
      <c r="BW2611" s="154"/>
      <c r="BX2611" s="154"/>
      <c r="BY2611" s="154"/>
      <c r="BZ2611" s="154"/>
      <c r="CA2611" s="154"/>
      <c r="CB2611" s="154"/>
      <c r="CC2611" s="154"/>
      <c r="CD2611" s="154"/>
      <c r="CE2611" s="154"/>
      <c r="CF2611" s="154"/>
      <c r="CG2611" s="154"/>
      <c r="CH2611" s="154"/>
      <c r="CI2611" s="154"/>
      <c r="CJ2611" s="154"/>
      <c r="CK2611" s="154"/>
      <c r="CL2611" s="154"/>
      <c r="CM2611" s="154"/>
      <c r="CN2611" s="154"/>
      <c r="CO2611" s="154"/>
      <c r="CP2611" s="154"/>
      <c r="CQ2611" s="154"/>
      <c r="CR2611" s="154"/>
      <c r="CS2611" s="154"/>
      <c r="CT2611" s="154"/>
      <c r="CU2611" s="154"/>
      <c r="CV2611" s="154"/>
      <c r="CW2611" s="154"/>
      <c r="CX2611" s="154"/>
      <c r="CY2611" s="154"/>
      <c r="CZ2611" s="154"/>
      <c r="DA2611" s="154"/>
      <c r="DB2611" s="154"/>
      <c r="DC2611" s="154"/>
      <c r="DD2611" s="154"/>
      <c r="DE2611" s="154"/>
      <c r="DF2611" s="154"/>
      <c r="DG2611" s="154"/>
      <c r="DH2611" s="154"/>
      <c r="DI2611" s="154"/>
      <c r="DJ2611" s="154"/>
      <c r="DK2611" s="154"/>
      <c r="DL2611" s="154"/>
      <c r="DM2611" s="154"/>
      <c r="DN2611" s="154"/>
      <c r="DO2611" s="154"/>
      <c r="DP2611" s="154"/>
      <c r="DQ2611" s="154"/>
      <c r="DR2611" s="154"/>
      <c r="DS2611" s="154"/>
      <c r="DT2611" s="154"/>
      <c r="DU2611" s="154"/>
      <c r="DV2611" s="154"/>
      <c r="DW2611" s="154"/>
      <c r="DX2611" s="154"/>
      <c r="DY2611" s="154"/>
      <c r="DZ2611" s="154"/>
      <c r="EA2611" s="154"/>
      <c r="EB2611" s="154"/>
      <c r="EC2611" s="154"/>
      <c r="ED2611" s="154"/>
      <c r="EE2611" s="154"/>
      <c r="EF2611" s="154"/>
      <c r="EG2611" s="154"/>
      <c r="EH2611" s="154"/>
      <c r="EI2611" s="154"/>
      <c r="EJ2611" s="154"/>
      <c r="EK2611" s="154"/>
      <c r="EL2611" s="154"/>
      <c r="EM2611" s="154"/>
      <c r="EN2611" s="154"/>
      <c r="EO2611" s="154"/>
      <c r="EP2611" s="154"/>
      <c r="EQ2611" s="154"/>
      <c r="ER2611" s="154"/>
      <c r="ES2611" s="154"/>
      <c r="ET2611" s="154"/>
      <c r="EU2611" s="154"/>
      <c r="EV2611" s="154"/>
    </row>
    <row r="2612" spans="32:152" ht="12.75">
      <c r="AF2612" s="154"/>
      <c r="AG2612" s="154"/>
      <c r="AH2612" s="154"/>
      <c r="AI2612" s="154"/>
      <c r="AJ2612" s="154"/>
      <c r="AK2612" s="154"/>
      <c r="AL2612" s="154"/>
      <c r="AM2612" s="154"/>
      <c r="AN2612" s="154"/>
      <c r="AO2612" s="154"/>
      <c r="AP2612" s="154"/>
      <c r="AQ2612" s="154"/>
      <c r="AR2612" s="154"/>
      <c r="AS2612" s="154"/>
      <c r="AT2612" s="154"/>
      <c r="AU2612" s="154"/>
      <c r="AV2612" s="154"/>
      <c r="AW2612" s="154"/>
      <c r="AX2612" s="154"/>
      <c r="AY2612" s="154"/>
      <c r="AZ2612" s="154"/>
      <c r="BA2612" s="154"/>
      <c r="BB2612" s="154"/>
      <c r="BC2612" s="154"/>
      <c r="BD2612" s="154"/>
      <c r="BE2612" s="154"/>
      <c r="BF2612" s="154"/>
      <c r="BG2612" s="154"/>
      <c r="BH2612" s="154"/>
      <c r="BI2612" s="154"/>
      <c r="BJ2612" s="154"/>
      <c r="BK2612" s="154"/>
      <c r="BL2612" s="154"/>
      <c r="BM2612" s="154"/>
      <c r="BN2612" s="154"/>
      <c r="BO2612" s="154"/>
      <c r="BP2612" s="154"/>
      <c r="BQ2612" s="154"/>
      <c r="BR2612" s="154"/>
      <c r="BS2612" s="154"/>
      <c r="BT2612" s="154"/>
      <c r="BU2612" s="154"/>
      <c r="BV2612" s="154"/>
      <c r="BW2612" s="154"/>
      <c r="BX2612" s="154"/>
      <c r="BY2612" s="154"/>
      <c r="BZ2612" s="154"/>
      <c r="CA2612" s="154"/>
      <c r="CB2612" s="154"/>
      <c r="CC2612" s="154"/>
      <c r="CD2612" s="154"/>
      <c r="CE2612" s="154"/>
      <c r="CF2612" s="154"/>
      <c r="CG2612" s="154"/>
      <c r="CH2612" s="154"/>
      <c r="CI2612" s="154"/>
      <c r="CJ2612" s="154"/>
      <c r="CK2612" s="154"/>
      <c r="CL2612" s="154"/>
      <c r="CM2612" s="154"/>
      <c r="CN2612" s="154"/>
      <c r="CO2612" s="154"/>
      <c r="CP2612" s="154"/>
      <c r="CQ2612" s="154"/>
      <c r="CR2612" s="154"/>
      <c r="CS2612" s="154"/>
      <c r="CT2612" s="154"/>
      <c r="CU2612" s="154"/>
      <c r="CV2612" s="154"/>
      <c r="CW2612" s="154"/>
      <c r="CX2612" s="154"/>
      <c r="CY2612" s="154"/>
      <c r="CZ2612" s="154"/>
      <c r="DA2612" s="154"/>
      <c r="DB2612" s="154"/>
      <c r="DC2612" s="154"/>
      <c r="DD2612" s="154"/>
      <c r="DE2612" s="154"/>
      <c r="DF2612" s="154"/>
      <c r="DG2612" s="154"/>
      <c r="DH2612" s="154"/>
      <c r="DI2612" s="154"/>
      <c r="DJ2612" s="154"/>
      <c r="DK2612" s="154"/>
      <c r="DL2612" s="154"/>
      <c r="DM2612" s="154"/>
      <c r="DN2612" s="154"/>
      <c r="DO2612" s="154"/>
      <c r="DP2612" s="154"/>
      <c r="DQ2612" s="154"/>
      <c r="DR2612" s="154"/>
      <c r="DS2612" s="154"/>
      <c r="DT2612" s="154"/>
      <c r="DU2612" s="154"/>
      <c r="DV2612" s="154"/>
      <c r="DW2612" s="154"/>
      <c r="DX2612" s="154"/>
      <c r="DY2612" s="154"/>
      <c r="DZ2612" s="154"/>
      <c r="EA2612" s="154"/>
      <c r="EB2612" s="154"/>
      <c r="EC2612" s="154"/>
      <c r="ED2612" s="154"/>
      <c r="EE2612" s="154"/>
      <c r="EF2612" s="154"/>
      <c r="EG2612" s="154"/>
      <c r="EH2612" s="154"/>
      <c r="EI2612" s="154"/>
      <c r="EJ2612" s="154"/>
      <c r="EK2612" s="154"/>
      <c r="EL2612" s="154"/>
      <c r="EM2612" s="154"/>
      <c r="EN2612" s="154"/>
      <c r="EO2612" s="154"/>
      <c r="EP2612" s="154"/>
      <c r="EQ2612" s="154"/>
      <c r="ER2612" s="154"/>
      <c r="ES2612" s="154"/>
      <c r="ET2612" s="154"/>
      <c r="EU2612" s="154"/>
      <c r="EV2612" s="154"/>
    </row>
    <row r="2613" spans="32:152" ht="12.75">
      <c r="AF2613" s="154"/>
      <c r="AG2613" s="154"/>
      <c r="AH2613" s="154"/>
      <c r="AI2613" s="154"/>
      <c r="AJ2613" s="154"/>
      <c r="AK2613" s="154"/>
      <c r="AL2613" s="154"/>
      <c r="AM2613" s="154"/>
      <c r="AN2613" s="154"/>
      <c r="AO2613" s="154"/>
      <c r="AP2613" s="154"/>
      <c r="AQ2613" s="154"/>
      <c r="AR2613" s="154"/>
      <c r="AS2613" s="154"/>
      <c r="AT2613" s="154"/>
      <c r="AU2613" s="154"/>
      <c r="AV2613" s="154"/>
      <c r="AW2613" s="154"/>
      <c r="AX2613" s="154"/>
      <c r="AY2613" s="154"/>
      <c r="AZ2613" s="154"/>
      <c r="BA2613" s="154"/>
      <c r="BB2613" s="154"/>
      <c r="BC2613" s="154"/>
      <c r="BD2613" s="154"/>
      <c r="BE2613" s="154"/>
      <c r="BF2613" s="154"/>
      <c r="BG2613" s="154"/>
      <c r="BH2613" s="154"/>
      <c r="BI2613" s="154"/>
      <c r="BJ2613" s="154"/>
      <c r="BK2613" s="154"/>
      <c r="BL2613" s="154"/>
      <c r="BM2613" s="154"/>
      <c r="BN2613" s="154"/>
      <c r="BO2613" s="154"/>
      <c r="BP2613" s="154"/>
      <c r="BQ2613" s="154"/>
      <c r="BR2613" s="154"/>
      <c r="BS2613" s="154"/>
      <c r="BT2613" s="154"/>
      <c r="BU2613" s="154"/>
      <c r="BV2613" s="154"/>
      <c r="BW2613" s="154"/>
      <c r="BX2613" s="154"/>
      <c r="BY2613" s="154"/>
      <c r="BZ2613" s="154"/>
      <c r="CA2613" s="154"/>
      <c r="CB2613" s="154"/>
      <c r="CC2613" s="154"/>
      <c r="CD2613" s="154"/>
      <c r="CE2613" s="154"/>
      <c r="CF2613" s="154"/>
      <c r="CG2613" s="154"/>
      <c r="CH2613" s="154"/>
      <c r="CI2613" s="154"/>
      <c r="CJ2613" s="154"/>
      <c r="CK2613" s="154"/>
      <c r="CL2613" s="154"/>
      <c r="CM2613" s="154"/>
      <c r="CN2613" s="154"/>
      <c r="CO2613" s="154"/>
      <c r="CP2613" s="154"/>
      <c r="CQ2613" s="154"/>
      <c r="CR2613" s="154"/>
      <c r="CS2613" s="154"/>
      <c r="CT2613" s="154"/>
      <c r="CU2613" s="154"/>
      <c r="CV2613" s="154"/>
      <c r="CW2613" s="154"/>
      <c r="CX2613" s="154"/>
      <c r="CY2613" s="154"/>
      <c r="CZ2613" s="154"/>
      <c r="DA2613" s="154"/>
      <c r="DB2613" s="154"/>
      <c r="DC2613" s="154"/>
      <c r="DD2613" s="154"/>
      <c r="DE2613" s="154"/>
      <c r="DF2613" s="154"/>
      <c r="DG2613" s="154"/>
      <c r="DH2613" s="154"/>
      <c r="DI2613" s="154"/>
      <c r="DJ2613" s="154"/>
      <c r="DK2613" s="154"/>
      <c r="DL2613" s="154"/>
      <c r="DM2613" s="154"/>
      <c r="DN2613" s="154"/>
      <c r="DO2613" s="154"/>
      <c r="DP2613" s="154"/>
      <c r="DQ2613" s="154"/>
      <c r="DR2613" s="154"/>
      <c r="DS2613" s="154"/>
      <c r="DT2613" s="154"/>
      <c r="DU2613" s="154"/>
      <c r="DV2613" s="154"/>
      <c r="DW2613" s="154"/>
      <c r="DX2613" s="154"/>
      <c r="DY2613" s="154"/>
      <c r="DZ2613" s="154"/>
      <c r="EA2613" s="154"/>
      <c r="EB2613" s="154"/>
      <c r="EC2613" s="154"/>
      <c r="ED2613" s="154"/>
      <c r="EE2613" s="154"/>
      <c r="EF2613" s="154"/>
      <c r="EG2613" s="154"/>
      <c r="EH2613" s="154"/>
      <c r="EI2613" s="154"/>
      <c r="EJ2613" s="154"/>
      <c r="EK2613" s="154"/>
      <c r="EL2613" s="154"/>
      <c r="EM2613" s="154"/>
      <c r="EN2613" s="154"/>
      <c r="EO2613" s="154"/>
      <c r="EP2613" s="154"/>
      <c r="EQ2613" s="154"/>
      <c r="ER2613" s="154"/>
      <c r="ES2613" s="154"/>
      <c r="ET2613" s="154"/>
      <c r="EU2613" s="154"/>
      <c r="EV2613" s="154"/>
    </row>
    <row r="2614" spans="32:152" ht="12.75">
      <c r="AF2614" s="154"/>
      <c r="AG2614" s="154"/>
      <c r="AH2614" s="154"/>
      <c r="AI2614" s="154"/>
      <c r="AJ2614" s="154"/>
      <c r="AK2614" s="154"/>
      <c r="AL2614" s="154"/>
      <c r="AM2614" s="154"/>
      <c r="AN2614" s="154"/>
      <c r="AO2614" s="154"/>
      <c r="AP2614" s="154"/>
      <c r="AQ2614" s="154"/>
      <c r="AR2614" s="154"/>
      <c r="AS2614" s="154"/>
      <c r="AT2614" s="154"/>
      <c r="AU2614" s="154"/>
      <c r="AV2614" s="154"/>
      <c r="AW2614" s="154"/>
      <c r="AX2614" s="154"/>
      <c r="AY2614" s="154"/>
      <c r="AZ2614" s="154"/>
      <c r="BA2614" s="154"/>
      <c r="BB2614" s="154"/>
      <c r="BC2614" s="154"/>
      <c r="BD2614" s="154"/>
      <c r="BE2614" s="154"/>
      <c r="BF2614" s="154"/>
      <c r="BG2614" s="154"/>
      <c r="BH2614" s="154"/>
      <c r="BI2614" s="154"/>
      <c r="BJ2614" s="154"/>
      <c r="BK2614" s="154"/>
      <c r="BL2614" s="154"/>
      <c r="BM2614" s="154"/>
      <c r="BN2614" s="154"/>
      <c r="BO2614" s="154"/>
      <c r="BP2614" s="154"/>
      <c r="BQ2614" s="154"/>
      <c r="BR2614" s="154"/>
      <c r="BS2614" s="154"/>
      <c r="BT2614" s="154"/>
      <c r="BU2614" s="154"/>
      <c r="BV2614" s="154"/>
      <c r="BW2614" s="154"/>
      <c r="BX2614" s="154"/>
      <c r="BY2614" s="154"/>
      <c r="BZ2614" s="154"/>
      <c r="CA2614" s="154"/>
      <c r="CB2614" s="154"/>
      <c r="CC2614" s="154"/>
      <c r="CD2614" s="154"/>
      <c r="CE2614" s="154"/>
      <c r="CF2614" s="154"/>
      <c r="CG2614" s="154"/>
      <c r="CH2614" s="154"/>
      <c r="CI2614" s="154"/>
      <c r="CJ2614" s="154"/>
      <c r="CK2614" s="154"/>
      <c r="CL2614" s="154"/>
      <c r="CM2614" s="154"/>
      <c r="CN2614" s="154"/>
      <c r="CO2614" s="154"/>
      <c r="CP2614" s="154"/>
      <c r="CQ2614" s="154"/>
      <c r="CR2614" s="154"/>
      <c r="CS2614" s="154"/>
      <c r="CT2614" s="154"/>
      <c r="CU2614" s="154"/>
      <c r="CV2614" s="154"/>
      <c r="CW2614" s="154"/>
      <c r="CX2614" s="154"/>
      <c r="CY2614" s="154"/>
      <c r="CZ2614" s="154"/>
      <c r="DA2614" s="154"/>
      <c r="DB2614" s="154"/>
      <c r="DC2614" s="154"/>
      <c r="DD2614" s="154"/>
      <c r="DE2614" s="154"/>
      <c r="DF2614" s="154"/>
      <c r="DG2614" s="154"/>
      <c r="DH2614" s="154"/>
      <c r="DI2614" s="154"/>
      <c r="DJ2614" s="154"/>
      <c r="DK2614" s="154"/>
      <c r="DL2614" s="154"/>
      <c r="DM2614" s="154"/>
      <c r="DN2614" s="154"/>
      <c r="DO2614" s="154"/>
      <c r="DP2614" s="154"/>
      <c r="DQ2614" s="154"/>
      <c r="DR2614" s="154"/>
      <c r="DS2614" s="154"/>
      <c r="DT2614" s="154"/>
      <c r="DU2614" s="154"/>
      <c r="DV2614" s="154"/>
      <c r="DW2614" s="154"/>
      <c r="DX2614" s="154"/>
      <c r="DY2614" s="154"/>
      <c r="DZ2614" s="154"/>
      <c r="EA2614" s="154"/>
      <c r="EB2614" s="154"/>
      <c r="EC2614" s="154"/>
      <c r="ED2614" s="154"/>
      <c r="EE2614" s="154"/>
      <c r="EF2614" s="154"/>
      <c r="EG2614" s="154"/>
      <c r="EH2614" s="154"/>
      <c r="EI2614" s="154"/>
      <c r="EJ2614" s="154"/>
      <c r="EK2614" s="154"/>
      <c r="EL2614" s="154"/>
      <c r="EM2614" s="154"/>
      <c r="EN2614" s="154"/>
      <c r="EO2614" s="154"/>
      <c r="EP2614" s="154"/>
      <c r="EQ2614" s="154"/>
      <c r="ER2614" s="154"/>
      <c r="ES2614" s="154"/>
      <c r="ET2614" s="154"/>
      <c r="EU2614" s="154"/>
      <c r="EV2614" s="154"/>
    </row>
    <row r="2615" spans="32:152" ht="12.75">
      <c r="AF2615" s="154"/>
      <c r="AG2615" s="154"/>
      <c r="AH2615" s="154"/>
      <c r="AI2615" s="154"/>
      <c r="AJ2615" s="154"/>
      <c r="AK2615" s="154"/>
      <c r="AL2615" s="154"/>
      <c r="AM2615" s="154"/>
      <c r="AN2615" s="154"/>
      <c r="AO2615" s="154"/>
      <c r="AP2615" s="154"/>
      <c r="AQ2615" s="154"/>
      <c r="AR2615" s="154"/>
      <c r="AS2615" s="154"/>
      <c r="AT2615" s="154"/>
      <c r="AU2615" s="154"/>
      <c r="AV2615" s="154"/>
      <c r="AW2615" s="154"/>
      <c r="AX2615" s="154"/>
      <c r="AY2615" s="154"/>
      <c r="AZ2615" s="154"/>
      <c r="BA2615" s="154"/>
      <c r="BB2615" s="154"/>
      <c r="BC2615" s="154"/>
      <c r="BD2615" s="154"/>
      <c r="BE2615" s="154"/>
      <c r="BF2615" s="154"/>
      <c r="BG2615" s="154"/>
      <c r="BH2615" s="154"/>
      <c r="BI2615" s="154"/>
      <c r="BJ2615" s="154"/>
      <c r="BK2615" s="154"/>
      <c r="BL2615" s="154"/>
      <c r="BM2615" s="154"/>
      <c r="BN2615" s="154"/>
      <c r="BO2615" s="154"/>
      <c r="BP2615" s="154"/>
      <c r="BQ2615" s="154"/>
      <c r="BR2615" s="154"/>
      <c r="BS2615" s="154"/>
      <c r="BT2615" s="154"/>
      <c r="BU2615" s="154"/>
      <c r="BV2615" s="154"/>
      <c r="BW2615" s="154"/>
      <c r="BX2615" s="154"/>
      <c r="BY2615" s="154"/>
      <c r="BZ2615" s="154"/>
      <c r="CA2615" s="154"/>
      <c r="CB2615" s="154"/>
      <c r="CC2615" s="154"/>
      <c r="CD2615" s="154"/>
      <c r="CE2615" s="154"/>
      <c r="CF2615" s="154"/>
      <c r="CG2615" s="154"/>
      <c r="CH2615" s="154"/>
      <c r="CI2615" s="154"/>
      <c r="CJ2615" s="154"/>
      <c r="CK2615" s="154"/>
      <c r="CL2615" s="154"/>
      <c r="CM2615" s="154"/>
      <c r="CN2615" s="154"/>
      <c r="CO2615" s="154"/>
      <c r="CP2615" s="154"/>
      <c r="CQ2615" s="154"/>
      <c r="CR2615" s="154"/>
      <c r="CS2615" s="154"/>
      <c r="CT2615" s="154"/>
      <c r="CU2615" s="154"/>
      <c r="CV2615" s="154"/>
      <c r="CW2615" s="154"/>
      <c r="CX2615" s="154"/>
      <c r="CY2615" s="154"/>
      <c r="CZ2615" s="154"/>
      <c r="DA2615" s="154"/>
      <c r="DB2615" s="154"/>
      <c r="DC2615" s="154"/>
      <c r="DD2615" s="154"/>
      <c r="DE2615" s="154"/>
      <c r="DF2615" s="154"/>
      <c r="DG2615" s="154"/>
      <c r="DH2615" s="154"/>
      <c r="DI2615" s="154"/>
      <c r="DJ2615" s="154"/>
      <c r="DK2615" s="154"/>
      <c r="DL2615" s="154"/>
      <c r="DM2615" s="154"/>
      <c r="DN2615" s="154"/>
      <c r="DO2615" s="154"/>
      <c r="DP2615" s="154"/>
      <c r="DQ2615" s="154"/>
      <c r="DR2615" s="154"/>
      <c r="DS2615" s="154"/>
      <c r="DT2615" s="154"/>
      <c r="DU2615" s="154"/>
      <c r="DV2615" s="154"/>
      <c r="DW2615" s="154"/>
      <c r="DX2615" s="154"/>
      <c r="DY2615" s="154"/>
      <c r="DZ2615" s="154"/>
      <c r="EA2615" s="154"/>
      <c r="EB2615" s="154"/>
      <c r="EC2615" s="154"/>
      <c r="ED2615" s="154"/>
      <c r="EE2615" s="154"/>
      <c r="EF2615" s="154"/>
      <c r="EG2615" s="154"/>
      <c r="EH2615" s="154"/>
      <c r="EI2615" s="154"/>
      <c r="EJ2615" s="154"/>
      <c r="EK2615" s="154"/>
      <c r="EL2615" s="154"/>
      <c r="EM2615" s="154"/>
      <c r="EN2615" s="154"/>
      <c r="EO2615" s="154"/>
      <c r="EP2615" s="154"/>
      <c r="EQ2615" s="154"/>
      <c r="ER2615" s="154"/>
      <c r="ES2615" s="154"/>
      <c r="ET2615" s="154"/>
      <c r="EU2615" s="154"/>
      <c r="EV2615" s="154"/>
    </row>
    <row r="2616" spans="32:152" ht="12.75">
      <c r="AF2616" s="154"/>
      <c r="AG2616" s="154"/>
      <c r="AH2616" s="154"/>
      <c r="AI2616" s="154"/>
      <c r="AJ2616" s="154"/>
      <c r="AK2616" s="154"/>
      <c r="AL2616" s="154"/>
      <c r="AM2616" s="154"/>
      <c r="AN2616" s="154"/>
      <c r="AO2616" s="154"/>
      <c r="AP2616" s="154"/>
      <c r="AQ2616" s="154"/>
      <c r="AR2616" s="154"/>
      <c r="AS2616" s="154"/>
      <c r="AT2616" s="154"/>
      <c r="AU2616" s="154"/>
      <c r="AV2616" s="154"/>
      <c r="AW2616" s="154"/>
      <c r="AX2616" s="154"/>
      <c r="AY2616" s="154"/>
      <c r="AZ2616" s="154"/>
      <c r="BA2616" s="154"/>
      <c r="BB2616" s="154"/>
      <c r="BC2616" s="154"/>
      <c r="BD2616" s="154"/>
      <c r="BE2616" s="154"/>
      <c r="BF2616" s="154"/>
      <c r="BG2616" s="154"/>
      <c r="BH2616" s="154"/>
      <c r="BI2616" s="154"/>
      <c r="BJ2616" s="154"/>
      <c r="BK2616" s="154"/>
      <c r="BL2616" s="154"/>
      <c r="BM2616" s="154"/>
      <c r="BN2616" s="154"/>
      <c r="BO2616" s="154"/>
      <c r="BP2616" s="154"/>
      <c r="BQ2616" s="154"/>
      <c r="BR2616" s="154"/>
      <c r="BS2616" s="154"/>
      <c r="BT2616" s="154"/>
      <c r="BU2616" s="154"/>
      <c r="BV2616" s="154"/>
      <c r="BW2616" s="154"/>
      <c r="BX2616" s="154"/>
      <c r="BY2616" s="154"/>
      <c r="BZ2616" s="154"/>
      <c r="CA2616" s="154"/>
      <c r="CB2616" s="154"/>
      <c r="CC2616" s="154"/>
      <c r="CD2616" s="154"/>
      <c r="CE2616" s="154"/>
      <c r="CF2616" s="154"/>
      <c r="CG2616" s="154"/>
      <c r="CH2616" s="154"/>
      <c r="CI2616" s="154"/>
      <c r="CJ2616" s="154"/>
      <c r="CK2616" s="154"/>
      <c r="CL2616" s="154"/>
      <c r="CM2616" s="154"/>
      <c r="CN2616" s="154"/>
      <c r="CO2616" s="154"/>
      <c r="CP2616" s="154"/>
      <c r="CQ2616" s="154"/>
      <c r="CR2616" s="154"/>
      <c r="CS2616" s="154"/>
      <c r="CT2616" s="154"/>
      <c r="CU2616" s="154"/>
      <c r="CV2616" s="154"/>
      <c r="CW2616" s="154"/>
      <c r="CX2616" s="154"/>
      <c r="CY2616" s="154"/>
      <c r="CZ2616" s="154"/>
      <c r="DA2616" s="154"/>
      <c r="DB2616" s="154"/>
      <c r="DC2616" s="154"/>
      <c r="DD2616" s="154"/>
      <c r="DE2616" s="154"/>
      <c r="DF2616" s="154"/>
      <c r="DG2616" s="154"/>
      <c r="DH2616" s="154"/>
      <c r="DI2616" s="154"/>
      <c r="DJ2616" s="154"/>
      <c r="DK2616" s="154"/>
      <c r="DL2616" s="154"/>
      <c r="DM2616" s="154"/>
      <c r="DN2616" s="154"/>
      <c r="DO2616" s="154"/>
      <c r="DP2616" s="154"/>
      <c r="DQ2616" s="154"/>
      <c r="DR2616" s="154"/>
      <c r="DS2616" s="154"/>
      <c r="DT2616" s="154"/>
      <c r="DU2616" s="154"/>
      <c r="DV2616" s="154"/>
      <c r="DW2616" s="154"/>
      <c r="DX2616" s="154"/>
      <c r="DY2616" s="154"/>
      <c r="DZ2616" s="154"/>
      <c r="EA2616" s="154"/>
      <c r="EB2616" s="154"/>
      <c r="EC2616" s="154"/>
      <c r="ED2616" s="154"/>
      <c r="EE2616" s="154"/>
      <c r="EF2616" s="154"/>
      <c r="EG2616" s="154"/>
      <c r="EH2616" s="154"/>
      <c r="EI2616" s="154"/>
      <c r="EJ2616" s="154"/>
      <c r="EK2616" s="154"/>
      <c r="EL2616" s="154"/>
      <c r="EM2616" s="154"/>
      <c r="EN2616" s="154"/>
      <c r="EO2616" s="154"/>
      <c r="EP2616" s="154"/>
      <c r="EQ2616" s="154"/>
      <c r="ER2616" s="154"/>
      <c r="ES2616" s="154"/>
      <c r="ET2616" s="154"/>
      <c r="EU2616" s="154"/>
      <c r="EV2616" s="154"/>
    </row>
    <row r="2617" spans="32:152" ht="12.75">
      <c r="AF2617" s="154"/>
      <c r="AG2617" s="154"/>
      <c r="AH2617" s="154"/>
      <c r="AI2617" s="154"/>
      <c r="AJ2617" s="154"/>
      <c r="AK2617" s="154"/>
      <c r="AL2617" s="154"/>
      <c r="AM2617" s="154"/>
      <c r="AN2617" s="154"/>
      <c r="AO2617" s="154"/>
      <c r="AP2617" s="154"/>
      <c r="AQ2617" s="154"/>
      <c r="AR2617" s="154"/>
      <c r="AS2617" s="154"/>
      <c r="AT2617" s="154"/>
      <c r="AU2617" s="154"/>
      <c r="AV2617" s="154"/>
      <c r="AW2617" s="154"/>
      <c r="AX2617" s="154"/>
      <c r="AY2617" s="154"/>
      <c r="AZ2617" s="154"/>
      <c r="BA2617" s="154"/>
      <c r="BB2617" s="154"/>
      <c r="BC2617" s="154"/>
      <c r="BD2617" s="154"/>
      <c r="BE2617" s="154"/>
      <c r="BF2617" s="154"/>
      <c r="BG2617" s="154"/>
      <c r="BH2617" s="154"/>
      <c r="BI2617" s="154"/>
      <c r="BJ2617" s="154"/>
      <c r="BK2617" s="154"/>
      <c r="BL2617" s="154"/>
      <c r="BM2617" s="154"/>
      <c r="BN2617" s="154"/>
      <c r="BO2617" s="154"/>
      <c r="BP2617" s="154"/>
      <c r="BQ2617" s="154"/>
      <c r="BR2617" s="154"/>
      <c r="BS2617" s="154"/>
      <c r="BT2617" s="154"/>
      <c r="BU2617" s="154"/>
      <c r="BV2617" s="154"/>
      <c r="BW2617" s="154"/>
      <c r="BX2617" s="154"/>
      <c r="BY2617" s="154"/>
      <c r="BZ2617" s="154"/>
      <c r="CA2617" s="154"/>
      <c r="CB2617" s="154"/>
      <c r="CC2617" s="154"/>
      <c r="CD2617" s="154"/>
      <c r="CE2617" s="154"/>
      <c r="CF2617" s="154"/>
      <c r="CG2617" s="154"/>
      <c r="CH2617" s="154"/>
      <c r="CI2617" s="154"/>
      <c r="CJ2617" s="154"/>
      <c r="CK2617" s="154"/>
      <c r="CL2617" s="154"/>
      <c r="CM2617" s="154"/>
      <c r="CN2617" s="154"/>
      <c r="CO2617" s="154"/>
      <c r="CP2617" s="154"/>
      <c r="CQ2617" s="154"/>
      <c r="CR2617" s="154"/>
      <c r="CS2617" s="154"/>
      <c r="CT2617" s="154"/>
      <c r="CU2617" s="154"/>
      <c r="CV2617" s="154"/>
      <c r="CW2617" s="154"/>
      <c r="CX2617" s="154"/>
      <c r="CY2617" s="154"/>
      <c r="CZ2617" s="154"/>
      <c r="DA2617" s="154"/>
      <c r="DB2617" s="154"/>
      <c r="DC2617" s="154"/>
      <c r="DD2617" s="154"/>
      <c r="DE2617" s="154"/>
      <c r="DF2617" s="154"/>
      <c r="DG2617" s="154"/>
      <c r="DH2617" s="154"/>
      <c r="DI2617" s="154"/>
      <c r="DJ2617" s="154"/>
      <c r="DK2617" s="154"/>
      <c r="DL2617" s="154"/>
      <c r="DM2617" s="154"/>
      <c r="DN2617" s="154"/>
      <c r="DO2617" s="154"/>
      <c r="DP2617" s="154"/>
      <c r="DQ2617" s="154"/>
      <c r="DR2617" s="154"/>
      <c r="DS2617" s="154"/>
      <c r="DT2617" s="154"/>
      <c r="DU2617" s="154"/>
      <c r="DV2617" s="154"/>
      <c r="DW2617" s="154"/>
      <c r="DX2617" s="154"/>
      <c r="DY2617" s="154"/>
      <c r="DZ2617" s="154"/>
      <c r="EA2617" s="154"/>
      <c r="EB2617" s="154"/>
      <c r="EC2617" s="154"/>
      <c r="ED2617" s="154"/>
      <c r="EE2617" s="154"/>
      <c r="EF2617" s="154"/>
      <c r="EG2617" s="154"/>
      <c r="EH2617" s="154"/>
      <c r="EI2617" s="154"/>
      <c r="EJ2617" s="154"/>
      <c r="EK2617" s="154"/>
      <c r="EL2617" s="154"/>
      <c r="EM2617" s="154"/>
      <c r="EN2617" s="154"/>
      <c r="EO2617" s="154"/>
      <c r="EP2617" s="154"/>
      <c r="EQ2617" s="154"/>
      <c r="ER2617" s="154"/>
      <c r="ES2617" s="154"/>
      <c r="ET2617" s="154"/>
      <c r="EU2617" s="154"/>
      <c r="EV2617" s="154"/>
    </row>
    <row r="2618" spans="32:152" ht="12.75">
      <c r="AF2618" s="154"/>
      <c r="AG2618" s="154"/>
      <c r="AH2618" s="154"/>
      <c r="AI2618" s="154"/>
      <c r="AJ2618" s="154"/>
      <c r="AK2618" s="154"/>
      <c r="AL2618" s="154"/>
      <c r="AM2618" s="154"/>
      <c r="AN2618" s="154"/>
      <c r="AO2618" s="154"/>
      <c r="AP2618" s="154"/>
      <c r="AQ2618" s="154"/>
      <c r="AR2618" s="154"/>
      <c r="AS2618" s="154"/>
      <c r="AT2618" s="154"/>
      <c r="AU2618" s="154"/>
      <c r="AV2618" s="154"/>
      <c r="AW2618" s="154"/>
      <c r="AX2618" s="154"/>
      <c r="AY2618" s="154"/>
      <c r="AZ2618" s="154"/>
      <c r="BA2618" s="154"/>
      <c r="BB2618" s="154"/>
      <c r="BC2618" s="154"/>
      <c r="BD2618" s="154"/>
      <c r="BE2618" s="154"/>
      <c r="BF2618" s="154"/>
      <c r="BG2618" s="154"/>
      <c r="BH2618" s="154"/>
      <c r="BI2618" s="154"/>
      <c r="BJ2618" s="154"/>
      <c r="BK2618" s="154"/>
      <c r="BL2618" s="154"/>
      <c r="BM2618" s="154"/>
      <c r="BN2618" s="154"/>
      <c r="BO2618" s="154"/>
      <c r="BP2618" s="154"/>
      <c r="BQ2618" s="154"/>
      <c r="BR2618" s="154"/>
      <c r="BS2618" s="154"/>
      <c r="BT2618" s="154"/>
      <c r="BU2618" s="154"/>
      <c r="BV2618" s="154"/>
      <c r="BW2618" s="154"/>
      <c r="BX2618" s="154"/>
      <c r="BY2618" s="154"/>
      <c r="BZ2618" s="154"/>
      <c r="CA2618" s="154"/>
      <c r="CB2618" s="154"/>
      <c r="CC2618" s="154"/>
      <c r="CD2618" s="154"/>
      <c r="CE2618" s="154"/>
      <c r="CF2618" s="154"/>
      <c r="CG2618" s="154"/>
      <c r="CH2618" s="154"/>
      <c r="CI2618" s="154"/>
      <c r="CJ2618" s="154"/>
      <c r="CK2618" s="154"/>
      <c r="CL2618" s="154"/>
      <c r="CM2618" s="154"/>
      <c r="CN2618" s="154"/>
      <c r="CO2618" s="154"/>
      <c r="CP2618" s="154"/>
      <c r="CQ2618" s="154"/>
      <c r="CR2618" s="154"/>
      <c r="CS2618" s="154"/>
      <c r="CT2618" s="154"/>
      <c r="CU2618" s="154"/>
      <c r="CV2618" s="154"/>
      <c r="CW2618" s="154"/>
      <c r="CX2618" s="154"/>
      <c r="CY2618" s="154"/>
      <c r="CZ2618" s="154"/>
      <c r="DA2618" s="154"/>
      <c r="DB2618" s="154"/>
      <c r="DC2618" s="154"/>
      <c r="DD2618" s="154"/>
      <c r="DE2618" s="154"/>
      <c r="DF2618" s="154"/>
      <c r="DG2618" s="154"/>
      <c r="DH2618" s="154"/>
      <c r="DI2618" s="154"/>
      <c r="DJ2618" s="154"/>
      <c r="DK2618" s="154"/>
      <c r="DL2618" s="154"/>
      <c r="DM2618" s="154"/>
      <c r="DN2618" s="154"/>
      <c r="DO2618" s="154"/>
      <c r="DP2618" s="154"/>
      <c r="DQ2618" s="154"/>
      <c r="DR2618" s="154"/>
      <c r="DS2618" s="154"/>
      <c r="DT2618" s="154"/>
      <c r="DU2618" s="154"/>
      <c r="DV2618" s="154"/>
      <c r="DW2618" s="154"/>
      <c r="DX2618" s="154"/>
      <c r="DY2618" s="154"/>
      <c r="DZ2618" s="154"/>
      <c r="EA2618" s="154"/>
      <c r="EB2618" s="154"/>
      <c r="EC2618" s="154"/>
      <c r="ED2618" s="154"/>
      <c r="EE2618" s="154"/>
      <c r="EF2618" s="154"/>
      <c r="EG2618" s="154"/>
      <c r="EH2618" s="154"/>
      <c r="EI2618" s="154"/>
      <c r="EJ2618" s="154"/>
      <c r="EK2618" s="154"/>
      <c r="EL2618" s="154"/>
      <c r="EM2618" s="154"/>
      <c r="EN2618" s="154"/>
      <c r="EO2618" s="154"/>
      <c r="EP2618" s="154"/>
      <c r="EQ2618" s="154"/>
      <c r="ER2618" s="154"/>
      <c r="ES2618" s="154"/>
      <c r="ET2618" s="154"/>
      <c r="EU2618" s="154"/>
      <c r="EV2618" s="154"/>
    </row>
    <row r="2619" spans="32:152" ht="12.75">
      <c r="AF2619" s="154"/>
      <c r="AG2619" s="154"/>
      <c r="AH2619" s="154"/>
      <c r="AI2619" s="154"/>
      <c r="AJ2619" s="154"/>
      <c r="AK2619" s="154"/>
      <c r="AL2619" s="154"/>
      <c r="AM2619" s="154"/>
      <c r="AN2619" s="154"/>
      <c r="AO2619" s="154"/>
      <c r="AP2619" s="154"/>
      <c r="AQ2619" s="154"/>
      <c r="AR2619" s="154"/>
      <c r="AS2619" s="154"/>
      <c r="AT2619" s="154"/>
      <c r="AU2619" s="154"/>
      <c r="AV2619" s="154"/>
      <c r="AW2619" s="154"/>
      <c r="AX2619" s="154"/>
      <c r="AY2619" s="154"/>
      <c r="AZ2619" s="154"/>
      <c r="BA2619" s="154"/>
      <c r="BB2619" s="154"/>
      <c r="BC2619" s="154"/>
      <c r="BD2619" s="154"/>
      <c r="BE2619" s="154"/>
      <c r="BF2619" s="154"/>
      <c r="BG2619" s="154"/>
      <c r="BH2619" s="154"/>
      <c r="BI2619" s="154"/>
      <c r="BJ2619" s="154"/>
      <c r="BK2619" s="154"/>
      <c r="BL2619" s="154"/>
      <c r="BM2619" s="154"/>
      <c r="BN2619" s="154"/>
      <c r="BO2619" s="154"/>
      <c r="BP2619" s="154"/>
      <c r="BQ2619" s="154"/>
      <c r="BR2619" s="154"/>
      <c r="BS2619" s="154"/>
      <c r="BT2619" s="154"/>
      <c r="BU2619" s="154"/>
      <c r="BV2619" s="154"/>
      <c r="BW2619" s="154"/>
      <c r="BX2619" s="154"/>
      <c r="BY2619" s="154"/>
      <c r="BZ2619" s="154"/>
      <c r="CA2619" s="154"/>
      <c r="CB2619" s="154"/>
      <c r="CC2619" s="154"/>
      <c r="CD2619" s="154"/>
      <c r="CE2619" s="154"/>
      <c r="CF2619" s="154"/>
      <c r="CG2619" s="154"/>
      <c r="CH2619" s="154"/>
      <c r="CI2619" s="154"/>
      <c r="CJ2619" s="154"/>
      <c r="CK2619" s="154"/>
      <c r="CL2619" s="154"/>
      <c r="CM2619" s="154"/>
      <c r="CN2619" s="154"/>
      <c r="CO2619" s="154"/>
      <c r="CP2619" s="154"/>
      <c r="CQ2619" s="154"/>
      <c r="CR2619" s="154"/>
      <c r="CS2619" s="154"/>
      <c r="CT2619" s="154"/>
      <c r="CU2619" s="154"/>
      <c r="CV2619" s="154"/>
      <c r="CW2619" s="154"/>
      <c r="CX2619" s="154"/>
      <c r="CY2619" s="154"/>
      <c r="CZ2619" s="154"/>
      <c r="DA2619" s="154"/>
      <c r="DB2619" s="154"/>
      <c r="DC2619" s="154"/>
      <c r="DD2619" s="154"/>
      <c r="DE2619" s="154"/>
      <c r="DF2619" s="154"/>
      <c r="DG2619" s="154"/>
      <c r="DH2619" s="154"/>
      <c r="DI2619" s="154"/>
      <c r="DJ2619" s="154"/>
      <c r="DK2619" s="154"/>
      <c r="DL2619" s="154"/>
      <c r="DM2619" s="154"/>
      <c r="DN2619" s="154"/>
      <c r="DO2619" s="154"/>
      <c r="DP2619" s="154"/>
      <c r="DQ2619" s="154"/>
      <c r="DR2619" s="154"/>
      <c r="DS2619" s="154"/>
      <c r="DT2619" s="154"/>
      <c r="DU2619" s="154"/>
      <c r="DV2619" s="154"/>
      <c r="DW2619" s="154"/>
      <c r="DX2619" s="154"/>
      <c r="DY2619" s="154"/>
      <c r="DZ2619" s="154"/>
      <c r="EA2619" s="154"/>
      <c r="EB2619" s="154"/>
      <c r="EC2619" s="154"/>
      <c r="ED2619" s="154"/>
      <c r="EE2619" s="154"/>
      <c r="EF2619" s="154"/>
      <c r="EG2619" s="154"/>
      <c r="EH2619" s="154"/>
      <c r="EI2619" s="154"/>
      <c r="EJ2619" s="154"/>
      <c r="EK2619" s="154"/>
      <c r="EL2619" s="154"/>
      <c r="EM2619" s="154"/>
      <c r="EN2619" s="154"/>
      <c r="EO2619" s="154"/>
      <c r="EP2619" s="154"/>
      <c r="EQ2619" s="154"/>
      <c r="ER2619" s="154"/>
      <c r="ES2619" s="154"/>
      <c r="ET2619" s="154"/>
      <c r="EU2619" s="154"/>
      <c r="EV2619" s="154"/>
    </row>
    <row r="2620" spans="32:152" ht="12.75">
      <c r="AF2620" s="154"/>
      <c r="AG2620" s="154"/>
      <c r="AH2620" s="154"/>
      <c r="AI2620" s="154"/>
      <c r="AJ2620" s="154"/>
      <c r="AK2620" s="154"/>
      <c r="AL2620" s="154"/>
      <c r="AM2620" s="154"/>
      <c r="AN2620" s="154"/>
      <c r="AO2620" s="154"/>
      <c r="AP2620" s="154"/>
      <c r="AQ2620" s="154"/>
      <c r="AR2620" s="154"/>
      <c r="AS2620" s="154"/>
      <c r="AT2620" s="154"/>
      <c r="AU2620" s="154"/>
      <c r="AV2620" s="154"/>
      <c r="AW2620" s="154"/>
      <c r="AX2620" s="154"/>
      <c r="AY2620" s="154"/>
      <c r="AZ2620" s="154"/>
      <c r="BA2620" s="154"/>
      <c r="BB2620" s="154"/>
      <c r="BC2620" s="154"/>
      <c r="BD2620" s="154"/>
      <c r="BE2620" s="154"/>
      <c r="BF2620" s="154"/>
      <c r="BG2620" s="154"/>
      <c r="BH2620" s="154"/>
      <c r="BI2620" s="154"/>
      <c r="BJ2620" s="154"/>
      <c r="BK2620" s="154"/>
      <c r="BL2620" s="154"/>
      <c r="BM2620" s="154"/>
      <c r="BN2620" s="154"/>
      <c r="BO2620" s="154"/>
      <c r="BP2620" s="154"/>
      <c r="BQ2620" s="154"/>
      <c r="BR2620" s="154"/>
      <c r="BS2620" s="154"/>
      <c r="BT2620" s="154"/>
      <c r="BU2620" s="154"/>
      <c r="BV2620" s="154"/>
      <c r="BW2620" s="154"/>
      <c r="BX2620" s="154"/>
      <c r="BY2620" s="154"/>
      <c r="BZ2620" s="154"/>
      <c r="CA2620" s="154"/>
      <c r="CB2620" s="154"/>
      <c r="CC2620" s="154"/>
      <c r="CD2620" s="154"/>
      <c r="CE2620" s="154"/>
      <c r="CF2620" s="154"/>
      <c r="CG2620" s="154"/>
      <c r="CH2620" s="154"/>
      <c r="CI2620" s="154"/>
      <c r="CJ2620" s="154"/>
      <c r="CK2620" s="154"/>
      <c r="CL2620" s="154"/>
      <c r="CM2620" s="154"/>
      <c r="CN2620" s="154"/>
      <c r="CO2620" s="154"/>
      <c r="CP2620" s="154"/>
      <c r="CQ2620" s="154"/>
      <c r="CR2620" s="154"/>
      <c r="CS2620" s="154"/>
      <c r="CT2620" s="154"/>
      <c r="CU2620" s="154"/>
      <c r="CV2620" s="154"/>
      <c r="CW2620" s="154"/>
      <c r="CX2620" s="154"/>
      <c r="CY2620" s="154"/>
      <c r="CZ2620" s="154"/>
      <c r="DA2620" s="154"/>
      <c r="DB2620" s="154"/>
      <c r="DC2620" s="154"/>
      <c r="DD2620" s="154"/>
      <c r="DE2620" s="154"/>
      <c r="DF2620" s="154"/>
      <c r="DG2620" s="154"/>
      <c r="DH2620" s="154"/>
      <c r="DI2620" s="154"/>
      <c r="DJ2620" s="154"/>
      <c r="DK2620" s="154"/>
      <c r="DL2620" s="154"/>
      <c r="DM2620" s="154"/>
      <c r="DN2620" s="154"/>
      <c r="DO2620" s="154"/>
      <c r="DP2620" s="154"/>
      <c r="DQ2620" s="154"/>
      <c r="DR2620" s="154"/>
      <c r="DS2620" s="154"/>
      <c r="DT2620" s="154"/>
      <c r="DU2620" s="154"/>
      <c r="DV2620" s="154"/>
      <c r="DW2620" s="154"/>
      <c r="DX2620" s="154"/>
      <c r="DY2620" s="154"/>
      <c r="DZ2620" s="154"/>
      <c r="EA2620" s="154"/>
      <c r="EB2620" s="154"/>
      <c r="EC2620" s="154"/>
      <c r="ED2620" s="154"/>
      <c r="EE2620" s="154"/>
      <c r="EF2620" s="154"/>
      <c r="EG2620" s="154"/>
      <c r="EH2620" s="154"/>
      <c r="EI2620" s="154"/>
      <c r="EJ2620" s="154"/>
      <c r="EK2620" s="154"/>
      <c r="EL2620" s="154"/>
      <c r="EM2620" s="154"/>
      <c r="EN2620" s="154"/>
      <c r="EO2620" s="154"/>
      <c r="EP2620" s="154"/>
      <c r="EQ2620" s="154"/>
      <c r="ER2620" s="154"/>
      <c r="ES2620" s="154"/>
      <c r="ET2620" s="154"/>
      <c r="EU2620" s="154"/>
      <c r="EV2620" s="154"/>
    </row>
    <row r="2621" spans="32:152" ht="12.75">
      <c r="AF2621" s="154"/>
      <c r="AG2621" s="154"/>
      <c r="AH2621" s="154"/>
      <c r="AI2621" s="154"/>
      <c r="AJ2621" s="154"/>
      <c r="AK2621" s="154"/>
      <c r="AL2621" s="154"/>
      <c r="AM2621" s="154"/>
      <c r="AN2621" s="154"/>
      <c r="AO2621" s="154"/>
      <c r="AP2621" s="154"/>
      <c r="AQ2621" s="154"/>
      <c r="AR2621" s="154"/>
      <c r="AS2621" s="154"/>
      <c r="AT2621" s="154"/>
      <c r="AU2621" s="154"/>
      <c r="AV2621" s="154"/>
      <c r="AW2621" s="154"/>
      <c r="AX2621" s="154"/>
      <c r="AY2621" s="154"/>
      <c r="AZ2621" s="154"/>
      <c r="BA2621" s="154"/>
      <c r="BB2621" s="154"/>
      <c r="BC2621" s="154"/>
      <c r="BD2621" s="154"/>
      <c r="BE2621" s="154"/>
      <c r="BF2621" s="154"/>
      <c r="BG2621" s="154"/>
      <c r="BH2621" s="154"/>
      <c r="BI2621" s="154"/>
      <c r="BJ2621" s="154"/>
      <c r="BK2621" s="154"/>
      <c r="BL2621" s="154"/>
      <c r="BM2621" s="154"/>
      <c r="BN2621" s="154"/>
      <c r="BO2621" s="154"/>
      <c r="BP2621" s="154"/>
      <c r="BQ2621" s="154"/>
      <c r="BR2621" s="154"/>
      <c r="BS2621" s="154"/>
      <c r="BT2621" s="154"/>
      <c r="BU2621" s="154"/>
      <c r="BV2621" s="154"/>
      <c r="BW2621" s="154"/>
      <c r="BX2621" s="154"/>
      <c r="BY2621" s="154"/>
      <c r="BZ2621" s="154"/>
      <c r="CA2621" s="154"/>
      <c r="CB2621" s="154"/>
      <c r="CC2621" s="154"/>
      <c r="CD2621" s="154"/>
      <c r="CE2621" s="154"/>
      <c r="CF2621" s="154"/>
      <c r="CG2621" s="154"/>
      <c r="CH2621" s="154"/>
      <c r="CI2621" s="154"/>
      <c r="CJ2621" s="154"/>
      <c r="CK2621" s="154"/>
      <c r="CL2621" s="154"/>
      <c r="CM2621" s="154"/>
      <c r="CN2621" s="154"/>
      <c r="CO2621" s="154"/>
      <c r="CP2621" s="154"/>
      <c r="CQ2621" s="154"/>
      <c r="CR2621" s="154"/>
      <c r="CS2621" s="154"/>
      <c r="CT2621" s="154"/>
      <c r="CU2621" s="154"/>
      <c r="CV2621" s="154"/>
      <c r="CW2621" s="154"/>
      <c r="CX2621" s="154"/>
      <c r="CY2621" s="154"/>
      <c r="CZ2621" s="154"/>
      <c r="DA2621" s="154"/>
      <c r="DB2621" s="154"/>
      <c r="DC2621" s="154"/>
      <c r="DD2621" s="154"/>
      <c r="DE2621" s="154"/>
      <c r="DF2621" s="154"/>
      <c r="DG2621" s="154"/>
      <c r="DH2621" s="154"/>
      <c r="DI2621" s="154"/>
      <c r="DJ2621" s="154"/>
      <c r="DK2621" s="154"/>
      <c r="DL2621" s="154"/>
      <c r="DM2621" s="154"/>
      <c r="DN2621" s="154"/>
      <c r="DO2621" s="154"/>
      <c r="DP2621" s="154"/>
      <c r="DQ2621" s="154"/>
      <c r="DR2621" s="154"/>
      <c r="DS2621" s="154"/>
      <c r="DT2621" s="154"/>
      <c r="DU2621" s="154"/>
      <c r="DV2621" s="154"/>
      <c r="DW2621" s="154"/>
      <c r="DX2621" s="154"/>
      <c r="DY2621" s="154"/>
      <c r="DZ2621" s="154"/>
      <c r="EA2621" s="154"/>
      <c r="EB2621" s="154"/>
      <c r="EC2621" s="154"/>
      <c r="ED2621" s="154"/>
      <c r="EE2621" s="154"/>
      <c r="EF2621" s="154"/>
      <c r="EG2621" s="154"/>
      <c r="EH2621" s="154"/>
      <c r="EI2621" s="154"/>
      <c r="EJ2621" s="154"/>
      <c r="EK2621" s="154"/>
      <c r="EL2621" s="154"/>
      <c r="EM2621" s="154"/>
      <c r="EN2621" s="154"/>
      <c r="EO2621" s="154"/>
      <c r="EP2621" s="154"/>
      <c r="EQ2621" s="154"/>
      <c r="ER2621" s="154"/>
      <c r="ES2621" s="154"/>
      <c r="ET2621" s="154"/>
      <c r="EU2621" s="154"/>
      <c r="EV2621" s="154"/>
    </row>
    <row r="2622" spans="32:152" ht="12.75">
      <c r="AF2622" s="154"/>
      <c r="AG2622" s="154"/>
      <c r="AH2622" s="154"/>
      <c r="AI2622" s="154"/>
      <c r="AJ2622" s="154"/>
      <c r="AK2622" s="154"/>
      <c r="AL2622" s="154"/>
      <c r="AM2622" s="154"/>
      <c r="AN2622" s="154"/>
      <c r="AO2622" s="154"/>
      <c r="AP2622" s="154"/>
      <c r="AQ2622" s="154"/>
      <c r="AR2622" s="154"/>
      <c r="AS2622" s="154"/>
      <c r="AT2622" s="154"/>
      <c r="AU2622" s="154"/>
      <c r="AV2622" s="154"/>
      <c r="AW2622" s="154"/>
      <c r="AX2622" s="154"/>
      <c r="AY2622" s="154"/>
      <c r="AZ2622" s="154"/>
      <c r="BA2622" s="154"/>
      <c r="BB2622" s="154"/>
      <c r="BC2622" s="154"/>
      <c r="BD2622" s="154"/>
      <c r="BE2622" s="154"/>
      <c r="BF2622" s="154"/>
      <c r="BG2622" s="154"/>
      <c r="BH2622" s="154"/>
      <c r="BI2622" s="154"/>
      <c r="BJ2622" s="154"/>
      <c r="BK2622" s="154"/>
      <c r="BL2622" s="154"/>
      <c r="BM2622" s="154"/>
      <c r="BN2622" s="154"/>
      <c r="BO2622" s="154"/>
      <c r="BP2622" s="154"/>
      <c r="BQ2622" s="154"/>
      <c r="BR2622" s="154"/>
      <c r="BS2622" s="154"/>
      <c r="BT2622" s="154"/>
      <c r="BU2622" s="154"/>
      <c r="BV2622" s="154"/>
      <c r="BW2622" s="154"/>
      <c r="BX2622" s="154"/>
      <c r="BY2622" s="154"/>
      <c r="BZ2622" s="154"/>
      <c r="CA2622" s="154"/>
      <c r="CB2622" s="154"/>
      <c r="CC2622" s="154"/>
      <c r="CD2622" s="154"/>
      <c r="CE2622" s="154"/>
      <c r="CF2622" s="154"/>
      <c r="CG2622" s="154"/>
      <c r="CH2622" s="154"/>
      <c r="CI2622" s="154"/>
      <c r="CJ2622" s="154"/>
      <c r="CK2622" s="154"/>
      <c r="CL2622" s="154"/>
      <c r="CM2622" s="154"/>
      <c r="CN2622" s="154"/>
      <c r="CO2622" s="154"/>
      <c r="CP2622" s="154"/>
      <c r="CQ2622" s="154"/>
      <c r="CR2622" s="154"/>
      <c r="CS2622" s="154"/>
      <c r="CT2622" s="154"/>
      <c r="CU2622" s="154"/>
      <c r="CV2622" s="154"/>
      <c r="CW2622" s="154"/>
      <c r="CX2622" s="154"/>
      <c r="CY2622" s="154"/>
      <c r="CZ2622" s="154"/>
      <c r="DA2622" s="154"/>
      <c r="DB2622" s="154"/>
      <c r="DC2622" s="154"/>
      <c r="DD2622" s="154"/>
      <c r="DE2622" s="154"/>
      <c r="DF2622" s="154"/>
      <c r="DG2622" s="154"/>
      <c r="DH2622" s="154"/>
      <c r="DI2622" s="154"/>
      <c r="DJ2622" s="154"/>
      <c r="DK2622" s="154"/>
      <c r="DL2622" s="154"/>
      <c r="DM2622" s="154"/>
      <c r="DN2622" s="154"/>
      <c r="DO2622" s="154"/>
      <c r="DP2622" s="154"/>
      <c r="DQ2622" s="154"/>
      <c r="DR2622" s="154"/>
      <c r="DS2622" s="154"/>
      <c r="DT2622" s="154"/>
      <c r="DU2622" s="154"/>
      <c r="DV2622" s="154"/>
      <c r="DW2622" s="154"/>
      <c r="DX2622" s="154"/>
      <c r="DY2622" s="154"/>
      <c r="DZ2622" s="154"/>
      <c r="EA2622" s="154"/>
      <c r="EB2622" s="154"/>
      <c r="EC2622" s="154"/>
      <c r="ED2622" s="154"/>
      <c r="EE2622" s="154"/>
      <c r="EF2622" s="154"/>
      <c r="EG2622" s="154"/>
      <c r="EH2622" s="154"/>
      <c r="EI2622" s="154"/>
      <c r="EJ2622" s="154"/>
      <c r="EK2622" s="154"/>
      <c r="EL2622" s="154"/>
      <c r="EM2622" s="154"/>
      <c r="EN2622" s="154"/>
      <c r="EO2622" s="154"/>
      <c r="EP2622" s="154"/>
      <c r="EQ2622" s="154"/>
      <c r="ER2622" s="154"/>
      <c r="ES2622" s="154"/>
      <c r="ET2622" s="154"/>
      <c r="EU2622" s="154"/>
      <c r="EV2622" s="154"/>
    </row>
    <row r="2623" spans="32:152" ht="12.75">
      <c r="AF2623" s="154"/>
      <c r="AG2623" s="154"/>
      <c r="AH2623" s="154"/>
      <c r="AI2623" s="154"/>
      <c r="AJ2623" s="154"/>
      <c r="AK2623" s="154"/>
      <c r="AL2623" s="154"/>
      <c r="AM2623" s="154"/>
      <c r="AN2623" s="154"/>
      <c r="AO2623" s="154"/>
      <c r="AP2623" s="154"/>
      <c r="AQ2623" s="154"/>
      <c r="AR2623" s="154"/>
      <c r="AS2623" s="154"/>
      <c r="AT2623" s="154"/>
      <c r="AU2623" s="154"/>
      <c r="AV2623" s="154"/>
      <c r="AW2623" s="154"/>
      <c r="AX2623" s="154"/>
      <c r="AY2623" s="154"/>
      <c r="AZ2623" s="154"/>
      <c r="BA2623" s="154"/>
      <c r="BB2623" s="154"/>
      <c r="BC2623" s="154"/>
      <c r="BD2623" s="154"/>
      <c r="BE2623" s="154"/>
      <c r="BF2623" s="154"/>
      <c r="BG2623" s="154"/>
      <c r="BH2623" s="154"/>
      <c r="BI2623" s="154"/>
      <c r="BJ2623" s="154"/>
      <c r="BK2623" s="154"/>
      <c r="BL2623" s="154"/>
      <c r="BM2623" s="154"/>
      <c r="BN2623" s="154"/>
      <c r="BO2623" s="154"/>
      <c r="BP2623" s="154"/>
      <c r="BQ2623" s="154"/>
      <c r="BR2623" s="154"/>
      <c r="BS2623" s="154"/>
      <c r="BT2623" s="154"/>
      <c r="BU2623" s="154"/>
      <c r="BV2623" s="154"/>
      <c r="BW2623" s="154"/>
      <c r="BX2623" s="154"/>
      <c r="BY2623" s="154"/>
      <c r="BZ2623" s="154"/>
      <c r="CA2623" s="154"/>
      <c r="CB2623" s="154"/>
      <c r="CC2623" s="154"/>
      <c r="CD2623" s="154"/>
      <c r="CE2623" s="154"/>
      <c r="CF2623" s="154"/>
      <c r="CG2623" s="154"/>
      <c r="CH2623" s="154"/>
      <c r="CI2623" s="154"/>
      <c r="CJ2623" s="154"/>
      <c r="CK2623" s="154"/>
      <c r="CL2623" s="154"/>
      <c r="CM2623" s="154"/>
      <c r="CN2623" s="154"/>
      <c r="CO2623" s="154"/>
      <c r="CP2623" s="154"/>
      <c r="CQ2623" s="154"/>
      <c r="CR2623" s="154"/>
      <c r="CS2623" s="154"/>
      <c r="CT2623" s="154"/>
      <c r="CU2623" s="154"/>
      <c r="CV2623" s="154"/>
      <c r="CW2623" s="154"/>
      <c r="CX2623" s="154"/>
      <c r="CY2623" s="154"/>
      <c r="CZ2623" s="154"/>
      <c r="DA2623" s="154"/>
      <c r="DB2623" s="154"/>
      <c r="DC2623" s="154"/>
      <c r="DD2623" s="154"/>
      <c r="DE2623" s="154"/>
      <c r="DF2623" s="154"/>
      <c r="DG2623" s="154"/>
      <c r="DH2623" s="154"/>
      <c r="DI2623" s="154"/>
      <c r="DJ2623" s="154"/>
      <c r="DK2623" s="154"/>
      <c r="DL2623" s="154"/>
      <c r="DM2623" s="154"/>
      <c r="DN2623" s="154"/>
      <c r="DO2623" s="154"/>
      <c r="DP2623" s="154"/>
      <c r="DQ2623" s="154"/>
      <c r="DR2623" s="154"/>
      <c r="DS2623" s="154"/>
      <c r="DT2623" s="154"/>
      <c r="DU2623" s="154"/>
      <c r="DV2623" s="154"/>
      <c r="DW2623" s="154"/>
      <c r="DX2623" s="154"/>
      <c r="DY2623" s="154"/>
      <c r="DZ2623" s="154"/>
      <c r="EA2623" s="154"/>
      <c r="EB2623" s="154"/>
      <c r="EC2623" s="154"/>
      <c r="ED2623" s="154"/>
      <c r="EE2623" s="154"/>
      <c r="EF2623" s="154"/>
      <c r="EG2623" s="154"/>
      <c r="EH2623" s="154"/>
      <c r="EI2623" s="154"/>
      <c r="EJ2623" s="154"/>
      <c r="EK2623" s="154"/>
      <c r="EL2623" s="154"/>
      <c r="EM2623" s="154"/>
      <c r="EN2623" s="154"/>
      <c r="EO2623" s="154"/>
      <c r="EP2623" s="154"/>
      <c r="EQ2623" s="154"/>
      <c r="ER2623" s="154"/>
      <c r="ES2623" s="154"/>
      <c r="ET2623" s="154"/>
      <c r="EU2623" s="154"/>
      <c r="EV2623" s="154"/>
    </row>
    <row r="2624" spans="32:152" ht="12.75">
      <c r="AF2624" s="154"/>
      <c r="AG2624" s="154"/>
      <c r="AH2624" s="154"/>
      <c r="AI2624" s="154"/>
      <c r="AJ2624" s="154"/>
      <c r="AK2624" s="154"/>
      <c r="AL2624" s="154"/>
      <c r="AM2624" s="154"/>
      <c r="AN2624" s="154"/>
      <c r="AO2624" s="154"/>
      <c r="AP2624" s="154"/>
      <c r="AQ2624" s="154"/>
      <c r="AR2624" s="154"/>
      <c r="AS2624" s="154"/>
      <c r="AT2624" s="154"/>
      <c r="AU2624" s="154"/>
      <c r="AV2624" s="154"/>
      <c r="AW2624" s="154"/>
      <c r="AX2624" s="154"/>
      <c r="AY2624" s="154"/>
      <c r="AZ2624" s="154"/>
      <c r="BA2624" s="154"/>
      <c r="BB2624" s="154"/>
      <c r="BC2624" s="154"/>
      <c r="BD2624" s="154"/>
      <c r="BE2624" s="154"/>
      <c r="BF2624" s="154"/>
      <c r="BG2624" s="154"/>
      <c r="BH2624" s="154"/>
      <c r="BI2624" s="154"/>
      <c r="BJ2624" s="154"/>
      <c r="BK2624" s="154"/>
      <c r="BL2624" s="154"/>
      <c r="BM2624" s="154"/>
      <c r="BN2624" s="154"/>
      <c r="BO2624" s="154"/>
      <c r="BP2624" s="154"/>
      <c r="BQ2624" s="154"/>
      <c r="BR2624" s="154"/>
      <c r="BS2624" s="154"/>
      <c r="BT2624" s="154"/>
      <c r="BU2624" s="154"/>
      <c r="BV2624" s="154"/>
      <c r="BW2624" s="154"/>
      <c r="BX2624" s="154"/>
      <c r="BY2624" s="154"/>
      <c r="BZ2624" s="154"/>
      <c r="CA2624" s="154"/>
      <c r="CB2624" s="154"/>
      <c r="CC2624" s="154"/>
      <c r="CD2624" s="154"/>
      <c r="CE2624" s="154"/>
      <c r="CF2624" s="154"/>
      <c r="CG2624" s="154"/>
      <c r="CH2624" s="154"/>
      <c r="CI2624" s="154"/>
      <c r="CJ2624" s="154"/>
      <c r="CK2624" s="154"/>
      <c r="CL2624" s="154"/>
      <c r="CM2624" s="154"/>
      <c r="CN2624" s="154"/>
      <c r="CO2624" s="154"/>
      <c r="CP2624" s="154"/>
      <c r="CQ2624" s="154"/>
      <c r="CR2624" s="154"/>
      <c r="CS2624" s="154"/>
      <c r="CT2624" s="154"/>
      <c r="CU2624" s="154"/>
      <c r="CV2624" s="154"/>
      <c r="CW2624" s="154"/>
      <c r="CX2624" s="154"/>
      <c r="CY2624" s="154"/>
      <c r="CZ2624" s="154"/>
      <c r="DA2624" s="154"/>
      <c r="DB2624" s="154"/>
      <c r="DC2624" s="154"/>
      <c r="DD2624" s="154"/>
      <c r="DE2624" s="154"/>
      <c r="DF2624" s="154"/>
      <c r="DG2624" s="154"/>
      <c r="DH2624" s="154"/>
      <c r="DI2624" s="154"/>
      <c r="DJ2624" s="154"/>
      <c r="DK2624" s="154"/>
      <c r="DL2624" s="154"/>
      <c r="DM2624" s="154"/>
      <c r="DN2624" s="154"/>
      <c r="DO2624" s="154"/>
      <c r="DP2624" s="154"/>
      <c r="DQ2624" s="154"/>
      <c r="DR2624" s="154"/>
      <c r="DS2624" s="154"/>
      <c r="DT2624" s="154"/>
      <c r="DU2624" s="154"/>
      <c r="DV2624" s="154"/>
      <c r="DW2624" s="154"/>
      <c r="DX2624" s="154"/>
      <c r="DY2624" s="154"/>
      <c r="DZ2624" s="154"/>
      <c r="EA2624" s="154"/>
      <c r="EB2624" s="154"/>
      <c r="EC2624" s="154"/>
      <c r="ED2624" s="154"/>
      <c r="EE2624" s="154"/>
      <c r="EF2624" s="154"/>
      <c r="EG2624" s="154"/>
      <c r="EH2624" s="154"/>
      <c r="EI2624" s="154"/>
      <c r="EJ2624" s="154"/>
      <c r="EK2624" s="154"/>
      <c r="EL2624" s="154"/>
      <c r="EM2624" s="154"/>
      <c r="EN2624" s="154"/>
      <c r="EO2624" s="154"/>
      <c r="EP2624" s="154"/>
      <c r="EQ2624" s="154"/>
      <c r="ER2624" s="154"/>
      <c r="ES2624" s="154"/>
      <c r="ET2624" s="154"/>
      <c r="EU2624" s="154"/>
      <c r="EV2624" s="154"/>
    </row>
    <row r="2625" spans="32:152" ht="12.75">
      <c r="AF2625" s="154"/>
      <c r="AG2625" s="154"/>
      <c r="AH2625" s="154"/>
      <c r="AI2625" s="154"/>
      <c r="AJ2625" s="154"/>
      <c r="AK2625" s="154"/>
      <c r="AL2625" s="154"/>
      <c r="AM2625" s="154"/>
      <c r="AN2625" s="154"/>
      <c r="AO2625" s="154"/>
      <c r="AP2625" s="154"/>
      <c r="AQ2625" s="154"/>
      <c r="AR2625" s="154"/>
      <c r="AS2625" s="154"/>
      <c r="AT2625" s="154"/>
      <c r="AU2625" s="154"/>
      <c r="AV2625" s="154"/>
      <c r="AW2625" s="154"/>
      <c r="AX2625" s="154"/>
      <c r="AY2625" s="154"/>
      <c r="AZ2625" s="154"/>
      <c r="BA2625" s="154"/>
      <c r="BB2625" s="154"/>
      <c r="BC2625" s="154"/>
      <c r="BD2625" s="154"/>
      <c r="BE2625" s="154"/>
      <c r="BF2625" s="154"/>
      <c r="BG2625" s="154"/>
      <c r="BH2625" s="154"/>
      <c r="BI2625" s="154"/>
      <c r="BJ2625" s="154"/>
      <c r="BK2625" s="154"/>
      <c r="BL2625" s="154"/>
      <c r="BM2625" s="154"/>
      <c r="BN2625" s="154"/>
      <c r="BO2625" s="154"/>
      <c r="BP2625" s="154"/>
      <c r="BQ2625" s="154"/>
      <c r="BR2625" s="154"/>
      <c r="BS2625" s="154"/>
      <c r="BT2625" s="154"/>
      <c r="BU2625" s="154"/>
      <c r="BV2625" s="154"/>
      <c r="BW2625" s="154"/>
      <c r="BX2625" s="154"/>
      <c r="BY2625" s="154"/>
      <c r="BZ2625" s="154"/>
      <c r="CA2625" s="154"/>
      <c r="CB2625" s="154"/>
      <c r="CC2625" s="154"/>
      <c r="CD2625" s="154"/>
      <c r="CE2625" s="154"/>
      <c r="CF2625" s="154"/>
      <c r="CG2625" s="154"/>
      <c r="CH2625" s="154"/>
      <c r="CI2625" s="154"/>
      <c r="CJ2625" s="154"/>
      <c r="CK2625" s="154"/>
      <c r="CL2625" s="154"/>
      <c r="CM2625" s="154"/>
      <c r="CN2625" s="154"/>
      <c r="CO2625" s="154"/>
      <c r="CP2625" s="154"/>
      <c r="CQ2625" s="154"/>
      <c r="CR2625" s="154"/>
      <c r="CS2625" s="154"/>
      <c r="CT2625" s="154"/>
      <c r="CU2625" s="154"/>
      <c r="CV2625" s="154"/>
      <c r="CW2625" s="154"/>
      <c r="CX2625" s="154"/>
      <c r="CY2625" s="154"/>
      <c r="CZ2625" s="154"/>
      <c r="DA2625" s="154"/>
      <c r="DB2625" s="154"/>
      <c r="DC2625" s="154"/>
      <c r="DD2625" s="154"/>
      <c r="DE2625" s="154"/>
      <c r="DF2625" s="154"/>
      <c r="DG2625" s="154"/>
      <c r="DH2625" s="154"/>
      <c r="DI2625" s="154"/>
      <c r="DJ2625" s="154"/>
      <c r="DK2625" s="154"/>
      <c r="DL2625" s="154"/>
      <c r="DM2625" s="154"/>
      <c r="DN2625" s="154"/>
      <c r="DO2625" s="154"/>
      <c r="DP2625" s="154"/>
      <c r="DQ2625" s="154"/>
      <c r="DR2625" s="154"/>
      <c r="DS2625" s="154"/>
      <c r="DT2625" s="154"/>
      <c r="DU2625" s="154"/>
      <c r="DV2625" s="154"/>
      <c r="DW2625" s="154"/>
      <c r="DX2625" s="154"/>
      <c r="DY2625" s="154"/>
      <c r="DZ2625" s="154"/>
      <c r="EA2625" s="154"/>
      <c r="EB2625" s="154"/>
      <c r="EC2625" s="154"/>
      <c r="ED2625" s="154"/>
      <c r="EE2625" s="154"/>
      <c r="EF2625" s="154"/>
      <c r="EG2625" s="154"/>
      <c r="EH2625" s="154"/>
      <c r="EI2625" s="154"/>
      <c r="EJ2625" s="154"/>
      <c r="EK2625" s="154"/>
      <c r="EL2625" s="154"/>
      <c r="EM2625" s="154"/>
      <c r="EN2625" s="154"/>
      <c r="EO2625" s="154"/>
      <c r="EP2625" s="154"/>
      <c r="EQ2625" s="154"/>
      <c r="ER2625" s="154"/>
      <c r="ES2625" s="154"/>
      <c r="ET2625" s="154"/>
      <c r="EU2625" s="154"/>
      <c r="EV2625" s="154"/>
    </row>
    <row r="2626" spans="32:152" ht="12.75">
      <c r="AF2626" s="154"/>
      <c r="AG2626" s="154"/>
      <c r="AH2626" s="154"/>
      <c r="AI2626" s="154"/>
      <c r="AJ2626" s="154"/>
      <c r="AK2626" s="154"/>
      <c r="AL2626" s="154"/>
      <c r="AM2626" s="154"/>
      <c r="AN2626" s="154"/>
      <c r="AO2626" s="154"/>
      <c r="AP2626" s="154"/>
      <c r="AQ2626" s="154"/>
      <c r="AR2626" s="154"/>
      <c r="AS2626" s="154"/>
      <c r="AT2626" s="154"/>
      <c r="AU2626" s="154"/>
      <c r="AV2626" s="154"/>
      <c r="AW2626" s="154"/>
      <c r="AX2626" s="154"/>
      <c r="AY2626" s="154"/>
      <c r="AZ2626" s="154"/>
      <c r="BA2626" s="154"/>
      <c r="BB2626" s="154"/>
      <c r="BC2626" s="154"/>
      <c r="BD2626" s="154"/>
      <c r="BE2626" s="154"/>
      <c r="BF2626" s="154"/>
      <c r="BG2626" s="154"/>
      <c r="BH2626" s="154"/>
      <c r="BI2626" s="154"/>
      <c r="BJ2626" s="154"/>
      <c r="BK2626" s="154"/>
      <c r="BL2626" s="154"/>
      <c r="BM2626" s="154"/>
      <c r="BN2626" s="154"/>
      <c r="BO2626" s="154"/>
      <c r="BP2626" s="154"/>
      <c r="BQ2626" s="154"/>
      <c r="BR2626" s="154"/>
      <c r="BS2626" s="154"/>
      <c r="BT2626" s="154"/>
      <c r="BU2626" s="154"/>
      <c r="BV2626" s="154"/>
      <c r="BW2626" s="154"/>
      <c r="BX2626" s="154"/>
      <c r="BY2626" s="154"/>
      <c r="BZ2626" s="154"/>
      <c r="CA2626" s="154"/>
      <c r="CB2626" s="154"/>
      <c r="CC2626" s="154"/>
      <c r="CD2626" s="154"/>
      <c r="CE2626" s="154"/>
      <c r="CF2626" s="154"/>
      <c r="CG2626" s="154"/>
      <c r="CH2626" s="154"/>
      <c r="CI2626" s="154"/>
      <c r="CJ2626" s="154"/>
      <c r="CK2626" s="154"/>
      <c r="CL2626" s="154"/>
      <c r="CM2626" s="154"/>
      <c r="CN2626" s="154"/>
      <c r="CO2626" s="154"/>
      <c r="CP2626" s="154"/>
      <c r="CQ2626" s="154"/>
      <c r="CR2626" s="154"/>
      <c r="CS2626" s="154"/>
      <c r="CT2626" s="154"/>
      <c r="CU2626" s="154"/>
      <c r="CV2626" s="154"/>
      <c r="CW2626" s="154"/>
      <c r="CX2626" s="154"/>
      <c r="CY2626" s="154"/>
      <c r="CZ2626" s="154"/>
      <c r="DA2626" s="154"/>
      <c r="DB2626" s="154"/>
      <c r="DC2626" s="154"/>
      <c r="DD2626" s="154"/>
      <c r="DE2626" s="154"/>
      <c r="DF2626" s="154"/>
      <c r="DG2626" s="154"/>
      <c r="DH2626" s="154"/>
      <c r="DI2626" s="154"/>
      <c r="DJ2626" s="154"/>
      <c r="DK2626" s="154"/>
      <c r="DL2626" s="154"/>
      <c r="DM2626" s="154"/>
      <c r="DN2626" s="154"/>
      <c r="DO2626" s="154"/>
      <c r="DP2626" s="154"/>
      <c r="DQ2626" s="154"/>
      <c r="DR2626" s="154"/>
      <c r="DS2626" s="154"/>
      <c r="DT2626" s="154"/>
      <c r="DU2626" s="154"/>
      <c r="DV2626" s="154"/>
      <c r="DW2626" s="154"/>
      <c r="DX2626" s="154"/>
      <c r="DY2626" s="154"/>
      <c r="DZ2626" s="154"/>
      <c r="EA2626" s="154"/>
      <c r="EB2626" s="154"/>
      <c r="EC2626" s="154"/>
      <c r="ED2626" s="154"/>
      <c r="EE2626" s="154"/>
      <c r="EF2626" s="154"/>
      <c r="EG2626" s="154"/>
      <c r="EH2626" s="154"/>
      <c r="EI2626" s="154"/>
      <c r="EJ2626" s="154"/>
      <c r="EK2626" s="154"/>
      <c r="EL2626" s="154"/>
      <c r="EM2626" s="154"/>
      <c r="EN2626" s="154"/>
      <c r="EO2626" s="154"/>
      <c r="EP2626" s="154"/>
      <c r="EQ2626" s="154"/>
      <c r="ER2626" s="154"/>
      <c r="ES2626" s="154"/>
      <c r="ET2626" s="154"/>
      <c r="EU2626" s="154"/>
      <c r="EV2626" s="154"/>
    </row>
    <row r="2627" spans="32:152" ht="12.75">
      <c r="AF2627" s="154"/>
      <c r="AG2627" s="154"/>
      <c r="AH2627" s="154"/>
      <c r="AI2627" s="154"/>
      <c r="AJ2627" s="154"/>
      <c r="AK2627" s="154"/>
      <c r="AL2627" s="154"/>
      <c r="AM2627" s="154"/>
      <c r="AN2627" s="154"/>
      <c r="AO2627" s="154"/>
      <c r="AP2627" s="154"/>
      <c r="AQ2627" s="154"/>
      <c r="AR2627" s="154"/>
      <c r="AS2627" s="154"/>
      <c r="AT2627" s="154"/>
      <c r="AU2627" s="154"/>
      <c r="AV2627" s="154"/>
      <c r="AW2627" s="154"/>
      <c r="AX2627" s="154"/>
      <c r="AY2627" s="154"/>
      <c r="AZ2627" s="154"/>
      <c r="BA2627" s="154"/>
      <c r="BB2627" s="154"/>
      <c r="BC2627" s="154"/>
      <c r="BD2627" s="154"/>
      <c r="BE2627" s="154"/>
      <c r="BF2627" s="154"/>
      <c r="BG2627" s="154"/>
      <c r="BH2627" s="154"/>
      <c r="BI2627" s="154"/>
      <c r="BJ2627" s="154"/>
      <c r="BK2627" s="154"/>
      <c r="BL2627" s="154"/>
      <c r="BM2627" s="154"/>
      <c r="BN2627" s="154"/>
      <c r="BO2627" s="154"/>
      <c r="BP2627" s="154"/>
      <c r="BQ2627" s="154"/>
      <c r="BR2627" s="154"/>
      <c r="BS2627" s="154"/>
      <c r="BT2627" s="154"/>
      <c r="BU2627" s="154"/>
      <c r="BV2627" s="154"/>
      <c r="BW2627" s="154"/>
      <c r="BX2627" s="154"/>
      <c r="BY2627" s="154"/>
      <c r="BZ2627" s="154"/>
      <c r="CA2627" s="154"/>
      <c r="CB2627" s="154"/>
      <c r="CC2627" s="154"/>
      <c r="CD2627" s="154"/>
      <c r="CE2627" s="154"/>
      <c r="CF2627" s="154"/>
      <c r="CG2627" s="154"/>
      <c r="CH2627" s="154"/>
      <c r="CI2627" s="154"/>
      <c r="CJ2627" s="154"/>
      <c r="CK2627" s="154"/>
      <c r="CL2627" s="154"/>
      <c r="CM2627" s="154"/>
      <c r="CN2627" s="154"/>
      <c r="CO2627" s="154"/>
      <c r="CP2627" s="154"/>
      <c r="CQ2627" s="154"/>
      <c r="CR2627" s="154"/>
      <c r="CS2627" s="154"/>
      <c r="CT2627" s="154"/>
      <c r="CU2627" s="154"/>
      <c r="CV2627" s="154"/>
      <c r="CW2627" s="154"/>
      <c r="CX2627" s="154"/>
      <c r="CY2627" s="154"/>
      <c r="CZ2627" s="154"/>
      <c r="DA2627" s="154"/>
      <c r="DB2627" s="154"/>
      <c r="DC2627" s="154"/>
      <c r="DD2627" s="154"/>
      <c r="DE2627" s="154"/>
      <c r="DF2627" s="154"/>
      <c r="DG2627" s="154"/>
      <c r="DH2627" s="154"/>
      <c r="DI2627" s="154"/>
      <c r="DJ2627" s="154"/>
      <c r="DK2627" s="154"/>
      <c r="DL2627" s="154"/>
      <c r="DM2627" s="154"/>
      <c r="DN2627" s="154"/>
      <c r="DO2627" s="154"/>
      <c r="DP2627" s="154"/>
      <c r="DQ2627" s="154"/>
      <c r="DR2627" s="154"/>
      <c r="DS2627" s="154"/>
      <c r="DT2627" s="154"/>
      <c r="DU2627" s="154"/>
      <c r="DV2627" s="154"/>
      <c r="DW2627" s="154"/>
      <c r="DX2627" s="154"/>
      <c r="DY2627" s="154"/>
      <c r="DZ2627" s="154"/>
      <c r="EA2627" s="154"/>
      <c r="EB2627" s="154"/>
      <c r="EC2627" s="154"/>
      <c r="ED2627" s="154"/>
      <c r="EE2627" s="154"/>
      <c r="EF2627" s="154"/>
      <c r="EG2627" s="154"/>
      <c r="EH2627" s="154"/>
      <c r="EI2627" s="154"/>
      <c r="EJ2627" s="154"/>
      <c r="EK2627" s="154"/>
      <c r="EL2627" s="154"/>
      <c r="EM2627" s="154"/>
      <c r="EN2627" s="154"/>
      <c r="EO2627" s="154"/>
      <c r="EP2627" s="154"/>
      <c r="EQ2627" s="154"/>
      <c r="ER2627" s="154"/>
      <c r="ES2627" s="154"/>
      <c r="ET2627" s="154"/>
      <c r="EU2627" s="154"/>
      <c r="EV2627" s="154"/>
    </row>
    <row r="2628" spans="32:152" ht="12.75">
      <c r="AF2628" s="154"/>
      <c r="AG2628" s="154"/>
      <c r="AH2628" s="154"/>
      <c r="AI2628" s="154"/>
      <c r="AJ2628" s="154"/>
      <c r="AK2628" s="154"/>
      <c r="AL2628" s="154"/>
      <c r="AM2628" s="154"/>
      <c r="AN2628" s="154"/>
      <c r="AO2628" s="154"/>
      <c r="AP2628" s="154"/>
      <c r="AQ2628" s="154"/>
      <c r="AR2628" s="154"/>
      <c r="AS2628" s="154"/>
      <c r="AT2628" s="154"/>
      <c r="AU2628" s="154"/>
      <c r="AV2628" s="154"/>
      <c r="AW2628" s="154"/>
      <c r="AX2628" s="154"/>
      <c r="AY2628" s="154"/>
      <c r="AZ2628" s="154"/>
      <c r="BA2628" s="154"/>
      <c r="BB2628" s="154"/>
      <c r="BC2628" s="154"/>
      <c r="BD2628" s="154"/>
      <c r="BE2628" s="154"/>
      <c r="BF2628" s="154"/>
      <c r="BG2628" s="154"/>
      <c r="BH2628" s="154"/>
      <c r="BI2628" s="154"/>
      <c r="BJ2628" s="154"/>
      <c r="BK2628" s="154"/>
      <c r="BL2628" s="154"/>
      <c r="BM2628" s="154"/>
      <c r="BN2628" s="154"/>
      <c r="BO2628" s="154"/>
      <c r="BP2628" s="154"/>
      <c r="BQ2628" s="154"/>
      <c r="BR2628" s="154"/>
      <c r="BS2628" s="154"/>
      <c r="BT2628" s="154"/>
      <c r="BU2628" s="154"/>
      <c r="BV2628" s="154"/>
      <c r="BW2628" s="154"/>
      <c r="BX2628" s="154"/>
      <c r="BY2628" s="154"/>
      <c r="BZ2628" s="154"/>
      <c r="CA2628" s="154"/>
      <c r="CB2628" s="154"/>
      <c r="CC2628" s="154"/>
      <c r="CD2628" s="154"/>
      <c r="CE2628" s="154"/>
      <c r="CF2628" s="154"/>
      <c r="CG2628" s="154"/>
      <c r="CH2628" s="154"/>
      <c r="CI2628" s="154"/>
      <c r="CJ2628" s="154"/>
      <c r="CK2628" s="154"/>
      <c r="CL2628" s="154"/>
      <c r="CM2628" s="154"/>
      <c r="CN2628" s="154"/>
      <c r="CO2628" s="154"/>
      <c r="CP2628" s="154"/>
      <c r="CQ2628" s="154"/>
      <c r="CR2628" s="154"/>
      <c r="CS2628" s="154"/>
      <c r="CT2628" s="154"/>
      <c r="CU2628" s="154"/>
      <c r="CV2628" s="154"/>
      <c r="CW2628" s="154"/>
      <c r="CX2628" s="154"/>
      <c r="CY2628" s="154"/>
      <c r="CZ2628" s="154"/>
      <c r="DA2628" s="154"/>
      <c r="DB2628" s="154"/>
      <c r="DC2628" s="154"/>
      <c r="DD2628" s="154"/>
      <c r="DE2628" s="154"/>
      <c r="DF2628" s="154"/>
      <c r="DG2628" s="154"/>
      <c r="DH2628" s="154"/>
      <c r="DI2628" s="154"/>
      <c r="DJ2628" s="154"/>
      <c r="DK2628" s="154"/>
      <c r="DL2628" s="154"/>
      <c r="DM2628" s="154"/>
      <c r="DN2628" s="154"/>
      <c r="DO2628" s="154"/>
      <c r="DP2628" s="154"/>
      <c r="DQ2628" s="154"/>
      <c r="DR2628" s="154"/>
      <c r="DS2628" s="154"/>
      <c r="DT2628" s="154"/>
      <c r="DU2628" s="154"/>
      <c r="DV2628" s="154"/>
      <c r="DW2628" s="154"/>
      <c r="DX2628" s="154"/>
      <c r="DY2628" s="154"/>
      <c r="DZ2628" s="154"/>
      <c r="EA2628" s="154"/>
      <c r="EB2628" s="154"/>
      <c r="EC2628" s="154"/>
      <c r="ED2628" s="154"/>
      <c r="EE2628" s="154"/>
      <c r="EF2628" s="154"/>
      <c r="EG2628" s="154"/>
      <c r="EH2628" s="154"/>
      <c r="EI2628" s="154"/>
      <c r="EJ2628" s="154"/>
      <c r="EK2628" s="154"/>
      <c r="EL2628" s="154"/>
      <c r="EM2628" s="154"/>
      <c r="EN2628" s="154"/>
      <c r="EO2628" s="154"/>
      <c r="EP2628" s="154"/>
      <c r="EQ2628" s="154"/>
      <c r="ER2628" s="154"/>
      <c r="ES2628" s="154"/>
      <c r="ET2628" s="154"/>
      <c r="EU2628" s="154"/>
      <c r="EV2628" s="154"/>
    </row>
    <row r="2629" spans="32:152" ht="12.75">
      <c r="AF2629" s="154"/>
      <c r="AG2629" s="154"/>
      <c r="AH2629" s="154"/>
      <c r="AI2629" s="154"/>
      <c r="AJ2629" s="154"/>
      <c r="AK2629" s="154"/>
      <c r="AL2629" s="154"/>
      <c r="AM2629" s="154"/>
      <c r="AN2629" s="154"/>
      <c r="AO2629" s="154"/>
      <c r="AP2629" s="154"/>
      <c r="AQ2629" s="154"/>
      <c r="AR2629" s="154"/>
      <c r="AS2629" s="154"/>
      <c r="AT2629" s="154"/>
      <c r="AU2629" s="154"/>
      <c r="AV2629" s="154"/>
      <c r="AW2629" s="154"/>
      <c r="AX2629" s="154"/>
      <c r="AY2629" s="154"/>
      <c r="AZ2629" s="154"/>
      <c r="BA2629" s="154"/>
      <c r="BB2629" s="154"/>
      <c r="BC2629" s="154"/>
      <c r="BD2629" s="154"/>
      <c r="BE2629" s="154"/>
      <c r="BF2629" s="154"/>
      <c r="BG2629" s="154"/>
      <c r="BH2629" s="154"/>
      <c r="BI2629" s="154"/>
      <c r="BJ2629" s="154"/>
      <c r="BK2629" s="154"/>
      <c r="BL2629" s="154"/>
      <c r="BM2629" s="154"/>
      <c r="BN2629" s="154"/>
      <c r="BO2629" s="154"/>
      <c r="BP2629" s="154"/>
      <c r="BQ2629" s="154"/>
      <c r="BR2629" s="154"/>
      <c r="BS2629" s="154"/>
      <c r="BT2629" s="154"/>
      <c r="BU2629" s="154"/>
      <c r="BV2629" s="154"/>
      <c r="BW2629" s="154"/>
      <c r="BX2629" s="154"/>
      <c r="BY2629" s="154"/>
      <c r="BZ2629" s="154"/>
      <c r="CA2629" s="154"/>
      <c r="CB2629" s="154"/>
      <c r="CC2629" s="154"/>
      <c r="CD2629" s="154"/>
      <c r="CE2629" s="154"/>
      <c r="CF2629" s="154"/>
      <c r="CG2629" s="154"/>
      <c r="CH2629" s="154"/>
      <c r="CI2629" s="154"/>
      <c r="CJ2629" s="154"/>
      <c r="CK2629" s="154"/>
      <c r="CL2629" s="154"/>
      <c r="CM2629" s="154"/>
      <c r="CN2629" s="154"/>
      <c r="CO2629" s="154"/>
      <c r="CP2629" s="154"/>
      <c r="CQ2629" s="154"/>
      <c r="CR2629" s="154"/>
      <c r="CS2629" s="154"/>
      <c r="CT2629" s="154"/>
      <c r="CU2629" s="154"/>
      <c r="CV2629" s="154"/>
      <c r="CW2629" s="154"/>
      <c r="CX2629" s="154"/>
      <c r="CY2629" s="154"/>
      <c r="CZ2629" s="154"/>
      <c r="DA2629" s="154"/>
      <c r="DB2629" s="154"/>
      <c r="DC2629" s="154"/>
      <c r="DD2629" s="154"/>
      <c r="DE2629" s="154"/>
      <c r="DF2629" s="154"/>
      <c r="DG2629" s="154"/>
      <c r="DH2629" s="154"/>
      <c r="DI2629" s="154"/>
      <c r="DJ2629" s="154"/>
      <c r="DK2629" s="154"/>
      <c r="DL2629" s="154"/>
      <c r="DM2629" s="154"/>
      <c r="DN2629" s="154"/>
      <c r="DO2629" s="154"/>
      <c r="DP2629" s="154"/>
      <c r="DQ2629" s="154"/>
      <c r="DR2629" s="154"/>
      <c r="DS2629" s="154"/>
      <c r="DT2629" s="154"/>
      <c r="DU2629" s="154"/>
      <c r="DV2629" s="154"/>
      <c r="DW2629" s="154"/>
      <c r="DX2629" s="154"/>
      <c r="DY2629" s="154"/>
      <c r="DZ2629" s="154"/>
      <c r="EA2629" s="154"/>
      <c r="EB2629" s="154"/>
      <c r="EC2629" s="154"/>
      <c r="ED2629" s="154"/>
      <c r="EE2629" s="154"/>
      <c r="EF2629" s="154"/>
      <c r="EG2629" s="154"/>
      <c r="EH2629" s="154"/>
      <c r="EI2629" s="154"/>
      <c r="EJ2629" s="154"/>
      <c r="EK2629" s="154"/>
      <c r="EL2629" s="154"/>
      <c r="EM2629" s="154"/>
      <c r="EN2629" s="154"/>
      <c r="EO2629" s="154"/>
      <c r="EP2629" s="154"/>
      <c r="EQ2629" s="154"/>
      <c r="ER2629" s="154"/>
      <c r="ES2629" s="154"/>
      <c r="ET2629" s="154"/>
      <c r="EU2629" s="154"/>
      <c r="EV2629" s="154"/>
    </row>
    <row r="2630" spans="32:152" ht="12.75">
      <c r="AF2630" s="154"/>
      <c r="AG2630" s="154"/>
      <c r="AH2630" s="154"/>
      <c r="AI2630" s="154"/>
      <c r="AJ2630" s="154"/>
      <c r="AK2630" s="154"/>
      <c r="AL2630" s="154"/>
      <c r="AM2630" s="154"/>
      <c r="AN2630" s="154"/>
      <c r="AO2630" s="154"/>
      <c r="AP2630" s="154"/>
      <c r="AQ2630" s="154"/>
      <c r="AR2630" s="154"/>
      <c r="AS2630" s="154"/>
      <c r="AT2630" s="154"/>
      <c r="AU2630" s="154"/>
      <c r="AV2630" s="154"/>
      <c r="AW2630" s="154"/>
      <c r="AX2630" s="154"/>
      <c r="AY2630" s="154"/>
      <c r="AZ2630" s="154"/>
      <c r="BA2630" s="154"/>
      <c r="BB2630" s="154"/>
      <c r="BC2630" s="154"/>
      <c r="BD2630" s="154"/>
      <c r="BE2630" s="154"/>
      <c r="BF2630" s="154"/>
      <c r="BG2630" s="154"/>
      <c r="BH2630" s="154"/>
      <c r="BI2630" s="154"/>
      <c r="BJ2630" s="154"/>
      <c r="BK2630" s="154"/>
      <c r="BL2630" s="154"/>
      <c r="BM2630" s="154"/>
      <c r="BN2630" s="154"/>
      <c r="BO2630" s="154"/>
      <c r="BP2630" s="154"/>
      <c r="BQ2630" s="154"/>
      <c r="BR2630" s="154"/>
      <c r="BS2630" s="154"/>
      <c r="BT2630" s="154"/>
      <c r="BU2630" s="154"/>
      <c r="BV2630" s="154"/>
      <c r="BW2630" s="154"/>
      <c r="BX2630" s="154"/>
      <c r="BY2630" s="154"/>
      <c r="BZ2630" s="154"/>
      <c r="CA2630" s="154"/>
      <c r="CB2630" s="154"/>
      <c r="CC2630" s="154"/>
      <c r="CD2630" s="154"/>
      <c r="CE2630" s="154"/>
      <c r="CF2630" s="154"/>
      <c r="CG2630" s="154"/>
      <c r="CH2630" s="154"/>
      <c r="CI2630" s="154"/>
      <c r="CJ2630" s="154"/>
      <c r="CK2630" s="154"/>
      <c r="CL2630" s="154"/>
      <c r="CM2630" s="154"/>
      <c r="CN2630" s="154"/>
      <c r="CO2630" s="154"/>
      <c r="CP2630" s="154"/>
      <c r="CQ2630" s="154"/>
      <c r="CR2630" s="154"/>
      <c r="CS2630" s="154"/>
      <c r="CT2630" s="154"/>
      <c r="CU2630" s="154"/>
      <c r="CV2630" s="154"/>
      <c r="CW2630" s="154"/>
      <c r="CX2630" s="154"/>
      <c r="CY2630" s="154"/>
      <c r="CZ2630" s="154"/>
      <c r="DA2630" s="154"/>
      <c r="DB2630" s="154"/>
      <c r="DC2630" s="154"/>
      <c r="DD2630" s="154"/>
      <c r="DE2630" s="154"/>
      <c r="DF2630" s="154"/>
      <c r="DG2630" s="154"/>
      <c r="DH2630" s="154"/>
      <c r="DI2630" s="154"/>
      <c r="DJ2630" s="154"/>
      <c r="DK2630" s="154"/>
      <c r="DL2630" s="154"/>
      <c r="DM2630" s="154"/>
      <c r="DN2630" s="154"/>
      <c r="DO2630" s="154"/>
      <c r="DP2630" s="154"/>
      <c r="DQ2630" s="154"/>
      <c r="DR2630" s="154"/>
      <c r="DS2630" s="154"/>
      <c r="DT2630" s="154"/>
      <c r="DU2630" s="154"/>
      <c r="DV2630" s="154"/>
      <c r="DW2630" s="154"/>
      <c r="DX2630" s="154"/>
      <c r="DY2630" s="154"/>
      <c r="DZ2630" s="154"/>
      <c r="EA2630" s="154"/>
      <c r="EB2630" s="154"/>
      <c r="EC2630" s="154"/>
      <c r="ED2630" s="154"/>
      <c r="EE2630" s="154"/>
      <c r="EF2630" s="154"/>
      <c r="EG2630" s="154"/>
      <c r="EH2630" s="154"/>
      <c r="EI2630" s="154"/>
      <c r="EJ2630" s="154"/>
      <c r="EK2630" s="154"/>
      <c r="EL2630" s="154"/>
      <c r="EM2630" s="154"/>
      <c r="EN2630" s="154"/>
      <c r="EO2630" s="154"/>
      <c r="EP2630" s="154"/>
      <c r="EQ2630" s="154"/>
      <c r="ER2630" s="154"/>
      <c r="ES2630" s="154"/>
      <c r="ET2630" s="154"/>
      <c r="EU2630" s="154"/>
      <c r="EV2630" s="154"/>
    </row>
    <row r="2631" spans="32:152" ht="12.75">
      <c r="AF2631" s="154"/>
      <c r="AG2631" s="154"/>
      <c r="AH2631" s="154"/>
      <c r="AI2631" s="154"/>
      <c r="AJ2631" s="154"/>
      <c r="AK2631" s="154"/>
      <c r="AL2631" s="154"/>
      <c r="AM2631" s="154"/>
      <c r="AN2631" s="154"/>
      <c r="AO2631" s="154"/>
      <c r="AP2631" s="154"/>
      <c r="AQ2631" s="154"/>
      <c r="AR2631" s="154"/>
      <c r="AS2631" s="154"/>
      <c r="AT2631" s="154"/>
      <c r="AU2631" s="154"/>
      <c r="AV2631" s="154"/>
      <c r="AW2631" s="154"/>
      <c r="AX2631" s="154"/>
      <c r="AY2631" s="154"/>
      <c r="AZ2631" s="154"/>
      <c r="BA2631" s="154"/>
      <c r="BB2631" s="154"/>
      <c r="BC2631" s="154"/>
      <c r="BD2631" s="154"/>
      <c r="BE2631" s="154"/>
      <c r="BF2631" s="154"/>
      <c r="BG2631" s="154"/>
      <c r="BH2631" s="154"/>
      <c r="BI2631" s="154"/>
      <c r="BJ2631" s="154"/>
      <c r="BK2631" s="154"/>
      <c r="BL2631" s="154"/>
      <c r="BM2631" s="154"/>
      <c r="BN2631" s="154"/>
      <c r="BO2631" s="154"/>
      <c r="BP2631" s="154"/>
      <c r="BQ2631" s="154"/>
      <c r="BR2631" s="154"/>
      <c r="BS2631" s="154"/>
      <c r="BT2631" s="154"/>
      <c r="BU2631" s="154"/>
      <c r="BV2631" s="154"/>
      <c r="BW2631" s="154"/>
      <c r="BX2631" s="154"/>
      <c r="BY2631" s="154"/>
      <c r="BZ2631" s="154"/>
      <c r="CA2631" s="154"/>
      <c r="CB2631" s="154"/>
      <c r="CC2631" s="154"/>
      <c r="CD2631" s="154"/>
      <c r="CE2631" s="154"/>
      <c r="CF2631" s="154"/>
      <c r="CG2631" s="154"/>
      <c r="CH2631" s="154"/>
      <c r="CI2631" s="154"/>
      <c r="CJ2631" s="154"/>
      <c r="CK2631" s="154"/>
      <c r="CL2631" s="154"/>
      <c r="CM2631" s="154"/>
      <c r="CN2631" s="154"/>
      <c r="CO2631" s="154"/>
      <c r="CP2631" s="154"/>
      <c r="CQ2631" s="154"/>
      <c r="CR2631" s="154"/>
      <c r="CS2631" s="154"/>
      <c r="CT2631" s="154"/>
      <c r="CU2631" s="154"/>
      <c r="CV2631" s="154"/>
      <c r="CW2631" s="154"/>
      <c r="CX2631" s="154"/>
      <c r="CY2631" s="154"/>
      <c r="CZ2631" s="154"/>
      <c r="DA2631" s="154"/>
      <c r="DB2631" s="154"/>
      <c r="DC2631" s="154"/>
      <c r="DD2631" s="154"/>
      <c r="DE2631" s="154"/>
      <c r="DF2631" s="154"/>
      <c r="DG2631" s="154"/>
      <c r="DH2631" s="154"/>
      <c r="DI2631" s="154"/>
      <c r="DJ2631" s="154"/>
      <c r="DK2631" s="154"/>
      <c r="DL2631" s="154"/>
      <c r="DM2631" s="154"/>
      <c r="DN2631" s="154"/>
      <c r="DO2631" s="154"/>
      <c r="DP2631" s="154"/>
      <c r="DQ2631" s="154"/>
      <c r="DR2631" s="154"/>
      <c r="DS2631" s="154"/>
      <c r="DT2631" s="154"/>
      <c r="DU2631" s="154"/>
      <c r="DV2631" s="154"/>
      <c r="DW2631" s="154"/>
      <c r="DX2631" s="154"/>
      <c r="DY2631" s="154"/>
      <c r="DZ2631" s="154"/>
      <c r="EA2631" s="154"/>
      <c r="EB2631" s="154"/>
      <c r="EC2631" s="154"/>
      <c r="ED2631" s="154"/>
      <c r="EE2631" s="154"/>
      <c r="EF2631" s="154"/>
      <c r="EG2631" s="154"/>
      <c r="EH2631" s="154"/>
      <c r="EI2631" s="154"/>
      <c r="EJ2631" s="154"/>
      <c r="EK2631" s="154"/>
      <c r="EL2631" s="154"/>
      <c r="EM2631" s="154"/>
      <c r="EN2631" s="154"/>
      <c r="EO2631" s="154"/>
      <c r="EP2631" s="154"/>
      <c r="EQ2631" s="154"/>
      <c r="ER2631" s="154"/>
      <c r="ES2631" s="154"/>
      <c r="ET2631" s="154"/>
      <c r="EU2631" s="154"/>
      <c r="EV2631" s="154"/>
    </row>
    <row r="2632" spans="32:152" ht="12.75">
      <c r="AF2632" s="154"/>
      <c r="AG2632" s="154"/>
      <c r="AH2632" s="154"/>
      <c r="AI2632" s="154"/>
      <c r="AJ2632" s="154"/>
      <c r="AK2632" s="154"/>
      <c r="AL2632" s="154"/>
      <c r="AM2632" s="154"/>
      <c r="AN2632" s="154"/>
      <c r="AO2632" s="154"/>
      <c r="AP2632" s="154"/>
      <c r="AQ2632" s="154"/>
      <c r="AR2632" s="154"/>
      <c r="AS2632" s="154"/>
      <c r="AT2632" s="154"/>
      <c r="AU2632" s="154"/>
      <c r="AV2632" s="154"/>
      <c r="AW2632" s="154"/>
      <c r="AX2632" s="154"/>
      <c r="AY2632" s="154"/>
      <c r="AZ2632" s="154"/>
      <c r="BA2632" s="154"/>
      <c r="BB2632" s="154"/>
      <c r="BC2632" s="154"/>
      <c r="BD2632" s="154"/>
      <c r="BE2632" s="154"/>
      <c r="BF2632" s="154"/>
      <c r="BG2632" s="154"/>
      <c r="BH2632" s="154"/>
      <c r="BI2632" s="154"/>
      <c r="BJ2632" s="154"/>
      <c r="BK2632" s="154"/>
      <c r="BL2632" s="154"/>
      <c r="BM2632" s="154"/>
      <c r="BN2632" s="154"/>
      <c r="BO2632" s="154"/>
      <c r="BP2632" s="154"/>
      <c r="BQ2632" s="154"/>
      <c r="BR2632" s="154"/>
      <c r="BS2632" s="154"/>
      <c r="BT2632" s="154"/>
      <c r="BU2632" s="154"/>
      <c r="BV2632" s="154"/>
      <c r="BW2632" s="154"/>
      <c r="BX2632" s="154"/>
      <c r="BY2632" s="154"/>
      <c r="BZ2632" s="154"/>
      <c r="CA2632" s="154"/>
      <c r="CB2632" s="154"/>
      <c r="CC2632" s="154"/>
      <c r="CD2632" s="154"/>
      <c r="CE2632" s="154"/>
      <c r="CF2632" s="154"/>
      <c r="CG2632" s="154"/>
      <c r="CH2632" s="154"/>
      <c r="CI2632" s="154"/>
      <c r="CJ2632" s="154"/>
      <c r="CK2632" s="154"/>
      <c r="CL2632" s="154"/>
      <c r="CM2632" s="154"/>
      <c r="CN2632" s="154"/>
      <c r="CO2632" s="154"/>
      <c r="CP2632" s="154"/>
      <c r="CQ2632" s="154"/>
      <c r="CR2632" s="154"/>
      <c r="CS2632" s="154"/>
      <c r="CT2632" s="154"/>
      <c r="CU2632" s="154"/>
      <c r="CV2632" s="154"/>
      <c r="CW2632" s="154"/>
      <c r="CX2632" s="154"/>
      <c r="CY2632" s="154"/>
      <c r="CZ2632" s="154"/>
      <c r="DA2632" s="154"/>
      <c r="DB2632" s="154"/>
      <c r="DC2632" s="154"/>
      <c r="DD2632" s="154"/>
      <c r="DE2632" s="154"/>
      <c r="DF2632" s="154"/>
      <c r="DG2632" s="154"/>
      <c r="DH2632" s="154"/>
      <c r="DI2632" s="154"/>
      <c r="DJ2632" s="154"/>
      <c r="DK2632" s="154"/>
      <c r="DL2632" s="154"/>
      <c r="DM2632" s="154"/>
      <c r="DN2632" s="154"/>
      <c r="DO2632" s="154"/>
      <c r="DP2632" s="154"/>
      <c r="DQ2632" s="154"/>
      <c r="DR2632" s="154"/>
      <c r="DS2632" s="154"/>
      <c r="DT2632" s="154"/>
      <c r="DU2632" s="154"/>
      <c r="DV2632" s="154"/>
      <c r="DW2632" s="154"/>
      <c r="DX2632" s="154"/>
      <c r="DY2632" s="154"/>
      <c r="DZ2632" s="154"/>
      <c r="EA2632" s="154"/>
      <c r="EB2632" s="154"/>
      <c r="EC2632" s="154"/>
      <c r="ED2632" s="154"/>
      <c r="EE2632" s="154"/>
      <c r="EF2632" s="154"/>
      <c r="EG2632" s="154"/>
      <c r="EH2632" s="154"/>
      <c r="EI2632" s="154"/>
      <c r="EJ2632" s="154"/>
      <c r="EK2632" s="154"/>
      <c r="EL2632" s="154"/>
      <c r="EM2632" s="154"/>
      <c r="EN2632" s="154"/>
      <c r="EO2632" s="154"/>
      <c r="EP2632" s="154"/>
      <c r="EQ2632" s="154"/>
      <c r="ER2632" s="154"/>
      <c r="ES2632" s="154"/>
      <c r="ET2632" s="154"/>
      <c r="EU2632" s="154"/>
      <c r="EV2632" s="154"/>
    </row>
    <row r="2633" spans="32:152" ht="12.75">
      <c r="AF2633" s="154"/>
      <c r="AG2633" s="154"/>
      <c r="AH2633" s="154"/>
      <c r="AI2633" s="154"/>
      <c r="AJ2633" s="154"/>
      <c r="AK2633" s="154"/>
      <c r="AL2633" s="154"/>
      <c r="AM2633" s="154"/>
      <c r="AN2633" s="154"/>
      <c r="AO2633" s="154"/>
      <c r="AP2633" s="154"/>
      <c r="AQ2633" s="154"/>
      <c r="AR2633" s="154"/>
      <c r="AS2633" s="154"/>
      <c r="AT2633" s="154"/>
      <c r="AU2633" s="154"/>
      <c r="AV2633" s="154"/>
      <c r="AW2633" s="154"/>
      <c r="AX2633" s="154"/>
      <c r="AY2633" s="154"/>
      <c r="AZ2633" s="154"/>
      <c r="BA2633" s="154"/>
      <c r="BB2633" s="154"/>
      <c r="BC2633" s="154"/>
      <c r="BD2633" s="154"/>
      <c r="BE2633" s="154"/>
      <c r="BF2633" s="154"/>
      <c r="BG2633" s="154"/>
      <c r="BH2633" s="154"/>
      <c r="BI2633" s="154"/>
      <c r="BJ2633" s="154"/>
      <c r="BK2633" s="154"/>
      <c r="BL2633" s="154"/>
      <c r="BM2633" s="154"/>
      <c r="BN2633" s="154"/>
      <c r="BO2633" s="154"/>
      <c r="BP2633" s="154"/>
      <c r="BQ2633" s="154"/>
      <c r="BR2633" s="154"/>
      <c r="BS2633" s="154"/>
      <c r="BT2633" s="154"/>
      <c r="BU2633" s="154"/>
      <c r="BV2633" s="154"/>
      <c r="BW2633" s="154"/>
      <c r="BX2633" s="154"/>
      <c r="BY2633" s="154"/>
      <c r="BZ2633" s="154"/>
      <c r="CA2633" s="154"/>
      <c r="CB2633" s="154"/>
      <c r="CC2633" s="154"/>
      <c r="CD2633" s="154"/>
      <c r="CE2633" s="154"/>
      <c r="CF2633" s="154"/>
      <c r="CG2633" s="154"/>
      <c r="CH2633" s="154"/>
      <c r="CI2633" s="154"/>
      <c r="CJ2633" s="154"/>
      <c r="CK2633" s="154"/>
      <c r="CL2633" s="154"/>
      <c r="CM2633" s="154"/>
      <c r="CN2633" s="154"/>
      <c r="CO2633" s="154"/>
      <c r="CP2633" s="154"/>
      <c r="CQ2633" s="154"/>
      <c r="CR2633" s="154"/>
      <c r="CS2633" s="154"/>
      <c r="CT2633" s="154"/>
      <c r="CU2633" s="154"/>
      <c r="CV2633" s="154"/>
      <c r="CW2633" s="154"/>
      <c r="CX2633" s="154"/>
      <c r="CY2633" s="154"/>
      <c r="CZ2633" s="154"/>
      <c r="DA2633" s="154"/>
      <c r="DB2633" s="154"/>
      <c r="DC2633" s="154"/>
      <c r="DD2633" s="154"/>
      <c r="DE2633" s="154"/>
      <c r="DF2633" s="154"/>
      <c r="DG2633" s="154"/>
      <c r="DH2633" s="154"/>
      <c r="DI2633" s="154"/>
      <c r="DJ2633" s="154"/>
      <c r="DK2633" s="154"/>
      <c r="DL2633" s="154"/>
      <c r="DM2633" s="154"/>
      <c r="DN2633" s="154"/>
      <c r="DO2633" s="154"/>
      <c r="DP2633" s="154"/>
      <c r="DQ2633" s="154"/>
      <c r="DR2633" s="154"/>
      <c r="DS2633" s="154"/>
      <c r="DT2633" s="154"/>
      <c r="DU2633" s="154"/>
      <c r="DV2633" s="154"/>
      <c r="DW2633" s="154"/>
      <c r="DX2633" s="154"/>
      <c r="DY2633" s="154"/>
      <c r="DZ2633" s="154"/>
      <c r="EA2633" s="154"/>
      <c r="EB2633" s="154"/>
      <c r="EC2633" s="154"/>
      <c r="ED2633" s="154"/>
      <c r="EE2633" s="154"/>
      <c r="EF2633" s="154"/>
      <c r="EG2633" s="154"/>
      <c r="EH2633" s="154"/>
      <c r="EI2633" s="154"/>
      <c r="EJ2633" s="154"/>
      <c r="EK2633" s="154"/>
      <c r="EL2633" s="154"/>
      <c r="EM2633" s="154"/>
      <c r="EN2633" s="154"/>
      <c r="EO2633" s="154"/>
      <c r="EP2633" s="154"/>
      <c r="EQ2633" s="154"/>
      <c r="ER2633" s="154"/>
      <c r="ES2633" s="154"/>
      <c r="ET2633" s="154"/>
      <c r="EU2633" s="154"/>
      <c r="EV2633" s="154"/>
    </row>
    <row r="2634" spans="32:152" ht="12.75">
      <c r="AF2634" s="154"/>
      <c r="AG2634" s="154"/>
      <c r="AH2634" s="154"/>
      <c r="AI2634" s="154"/>
      <c r="AJ2634" s="154"/>
      <c r="AK2634" s="154"/>
      <c r="AL2634" s="154"/>
      <c r="AM2634" s="154"/>
      <c r="AN2634" s="154"/>
      <c r="AO2634" s="154"/>
      <c r="AP2634" s="154"/>
      <c r="AQ2634" s="154"/>
      <c r="AR2634" s="154"/>
      <c r="AS2634" s="154"/>
      <c r="AT2634" s="154"/>
      <c r="AU2634" s="154"/>
      <c r="AV2634" s="154"/>
      <c r="AW2634" s="154"/>
      <c r="AX2634" s="154"/>
      <c r="AY2634" s="154"/>
      <c r="AZ2634" s="154"/>
      <c r="BA2634" s="154"/>
      <c r="BB2634" s="154"/>
      <c r="BC2634" s="154"/>
      <c r="BD2634" s="154"/>
      <c r="BE2634" s="154"/>
      <c r="BF2634" s="154"/>
      <c r="BG2634" s="154"/>
      <c r="BH2634" s="154"/>
      <c r="BI2634" s="154"/>
      <c r="BJ2634" s="154"/>
      <c r="BK2634" s="154"/>
      <c r="BL2634" s="154"/>
      <c r="BM2634" s="154"/>
      <c r="BN2634" s="154"/>
      <c r="BO2634" s="154"/>
      <c r="BP2634" s="154"/>
      <c r="BQ2634" s="154"/>
      <c r="BR2634" s="154"/>
      <c r="BS2634" s="154"/>
      <c r="BT2634" s="154"/>
      <c r="BU2634" s="154"/>
      <c r="BV2634" s="154"/>
      <c r="BW2634" s="154"/>
      <c r="BX2634" s="154"/>
      <c r="BY2634" s="154"/>
      <c r="BZ2634" s="154"/>
      <c r="CA2634" s="154"/>
      <c r="CB2634" s="154"/>
      <c r="CC2634" s="154"/>
      <c r="CD2634" s="154"/>
      <c r="CE2634" s="154"/>
      <c r="CF2634" s="154"/>
      <c r="CG2634" s="154"/>
      <c r="CH2634" s="154"/>
      <c r="CI2634" s="154"/>
      <c r="CJ2634" s="154"/>
      <c r="CK2634" s="154"/>
      <c r="CL2634" s="154"/>
      <c r="CM2634" s="154"/>
      <c r="CN2634" s="154"/>
      <c r="CO2634" s="154"/>
      <c r="CP2634" s="154"/>
      <c r="CQ2634" s="154"/>
      <c r="CR2634" s="154"/>
      <c r="CS2634" s="154"/>
      <c r="CT2634" s="154"/>
      <c r="CU2634" s="154"/>
      <c r="CV2634" s="154"/>
      <c r="CW2634" s="154"/>
      <c r="CX2634" s="154"/>
      <c r="CY2634" s="154"/>
      <c r="CZ2634" s="154"/>
      <c r="DA2634" s="154"/>
      <c r="DB2634" s="154"/>
      <c r="DC2634" s="154"/>
      <c r="DD2634" s="154"/>
      <c r="DE2634" s="154"/>
      <c r="DF2634" s="154"/>
      <c r="DG2634" s="154"/>
      <c r="DH2634" s="154"/>
      <c r="DI2634" s="154"/>
      <c r="DJ2634" s="154"/>
      <c r="DK2634" s="154"/>
      <c r="DL2634" s="154"/>
      <c r="DM2634" s="154"/>
      <c r="DN2634" s="154"/>
      <c r="DO2634" s="154"/>
      <c r="DP2634" s="154"/>
      <c r="DQ2634" s="154"/>
      <c r="DR2634" s="154"/>
      <c r="DS2634" s="154"/>
      <c r="DT2634" s="154"/>
      <c r="DU2634" s="154"/>
      <c r="DV2634" s="154"/>
      <c r="DW2634" s="154"/>
      <c r="DX2634" s="154"/>
      <c r="DY2634" s="154"/>
      <c r="DZ2634" s="154"/>
      <c r="EA2634" s="154"/>
      <c r="EB2634" s="154"/>
      <c r="EC2634" s="154"/>
      <c r="ED2634" s="154"/>
      <c r="EE2634" s="154"/>
      <c r="EF2634" s="154"/>
      <c r="EG2634" s="154"/>
      <c r="EH2634" s="154"/>
      <c r="EI2634" s="154"/>
      <c r="EJ2634" s="154"/>
      <c r="EK2634" s="154"/>
      <c r="EL2634" s="154"/>
      <c r="EM2634" s="154"/>
      <c r="EN2634" s="154"/>
      <c r="EO2634" s="154"/>
      <c r="EP2634" s="154"/>
      <c r="EQ2634" s="154"/>
      <c r="ER2634" s="154"/>
      <c r="ES2634" s="154"/>
      <c r="ET2634" s="154"/>
      <c r="EU2634" s="154"/>
      <c r="EV2634" s="154"/>
    </row>
    <row r="2635" spans="32:152" ht="12.75">
      <c r="AF2635" s="154"/>
      <c r="AG2635" s="154"/>
      <c r="AH2635" s="154"/>
      <c r="AI2635" s="154"/>
      <c r="AJ2635" s="154"/>
      <c r="AK2635" s="154"/>
      <c r="AL2635" s="154"/>
      <c r="AM2635" s="154"/>
      <c r="AN2635" s="154"/>
      <c r="AO2635" s="154"/>
      <c r="AP2635" s="154"/>
      <c r="AQ2635" s="154"/>
      <c r="AR2635" s="154"/>
      <c r="AS2635" s="154"/>
      <c r="AT2635" s="154"/>
      <c r="AU2635" s="154"/>
      <c r="AV2635" s="154"/>
      <c r="AW2635" s="154"/>
      <c r="AX2635" s="154"/>
      <c r="AY2635" s="154"/>
      <c r="AZ2635" s="154"/>
      <c r="BA2635" s="154"/>
      <c r="BB2635" s="154"/>
      <c r="BC2635" s="154"/>
      <c r="BD2635" s="154"/>
      <c r="BE2635" s="154"/>
      <c r="BF2635" s="154"/>
      <c r="BG2635" s="154"/>
      <c r="BH2635" s="154"/>
      <c r="BI2635" s="154"/>
      <c r="BJ2635" s="154"/>
      <c r="BK2635" s="154"/>
      <c r="BL2635" s="154"/>
      <c r="BM2635" s="154"/>
      <c r="BN2635" s="154"/>
      <c r="BO2635" s="154"/>
      <c r="BP2635" s="154"/>
      <c r="BQ2635" s="154"/>
      <c r="BR2635" s="154"/>
      <c r="BS2635" s="154"/>
      <c r="BT2635" s="154"/>
      <c r="BU2635" s="154"/>
      <c r="BV2635" s="154"/>
      <c r="BW2635" s="154"/>
      <c r="BX2635" s="154"/>
      <c r="BY2635" s="154"/>
      <c r="BZ2635" s="154"/>
      <c r="CA2635" s="154"/>
      <c r="CB2635" s="154"/>
      <c r="CC2635" s="154"/>
      <c r="CD2635" s="154"/>
      <c r="CE2635" s="154"/>
      <c r="CF2635" s="154"/>
      <c r="CG2635" s="154"/>
      <c r="CH2635" s="154"/>
      <c r="CI2635" s="154"/>
      <c r="CJ2635" s="154"/>
      <c r="CK2635" s="154"/>
      <c r="CL2635" s="154"/>
      <c r="CM2635" s="154"/>
      <c r="CN2635" s="154"/>
      <c r="CO2635" s="154"/>
      <c r="CP2635" s="154"/>
      <c r="CQ2635" s="154"/>
      <c r="CR2635" s="154"/>
      <c r="CS2635" s="154"/>
      <c r="CT2635" s="154"/>
      <c r="CU2635" s="154"/>
      <c r="CV2635" s="154"/>
      <c r="CW2635" s="154"/>
      <c r="CX2635" s="154"/>
      <c r="CY2635" s="154"/>
      <c r="CZ2635" s="154"/>
      <c r="DA2635" s="154"/>
      <c r="DB2635" s="154"/>
      <c r="DC2635" s="154"/>
      <c r="DD2635" s="154"/>
      <c r="DE2635" s="154"/>
      <c r="DF2635" s="154"/>
      <c r="DG2635" s="154"/>
      <c r="DH2635" s="154"/>
      <c r="DI2635" s="154"/>
      <c r="DJ2635" s="154"/>
      <c r="DK2635" s="154"/>
      <c r="DL2635" s="154"/>
      <c r="DM2635" s="154"/>
      <c r="DN2635" s="154"/>
      <c r="DO2635" s="154"/>
      <c r="DP2635" s="154"/>
      <c r="DQ2635" s="154"/>
      <c r="DR2635" s="154"/>
      <c r="DS2635" s="154"/>
      <c r="DT2635" s="154"/>
      <c r="DU2635" s="154"/>
      <c r="DV2635" s="154"/>
      <c r="DW2635" s="154"/>
      <c r="DX2635" s="154"/>
      <c r="DY2635" s="154"/>
      <c r="DZ2635" s="154"/>
      <c r="EA2635" s="154"/>
      <c r="EB2635" s="154"/>
      <c r="EC2635" s="154"/>
      <c r="ED2635" s="154"/>
      <c r="EE2635" s="154"/>
      <c r="EF2635" s="154"/>
      <c r="EG2635" s="154"/>
      <c r="EH2635" s="154"/>
      <c r="EI2635" s="154"/>
      <c r="EJ2635" s="154"/>
      <c r="EK2635" s="154"/>
      <c r="EL2635" s="154"/>
      <c r="EM2635" s="154"/>
      <c r="EN2635" s="154"/>
      <c r="EO2635" s="154"/>
      <c r="EP2635" s="154"/>
      <c r="EQ2635" s="154"/>
      <c r="ER2635" s="154"/>
      <c r="ES2635" s="154"/>
      <c r="ET2635" s="154"/>
      <c r="EU2635" s="154"/>
      <c r="EV2635" s="154"/>
    </row>
    <row r="2636" spans="32:152" ht="12.75">
      <c r="AF2636" s="154"/>
      <c r="AG2636" s="154"/>
      <c r="AH2636" s="154"/>
      <c r="AI2636" s="154"/>
      <c r="AJ2636" s="154"/>
      <c r="AK2636" s="154"/>
      <c r="AL2636" s="154"/>
      <c r="AM2636" s="154"/>
      <c r="AN2636" s="154"/>
      <c r="AO2636" s="154"/>
      <c r="AP2636" s="154"/>
      <c r="AQ2636" s="154"/>
      <c r="AR2636" s="154"/>
      <c r="AS2636" s="154"/>
      <c r="AT2636" s="154"/>
      <c r="AU2636" s="154"/>
      <c r="AV2636" s="154"/>
      <c r="AW2636" s="154"/>
      <c r="AX2636" s="154"/>
      <c r="AY2636" s="154"/>
      <c r="AZ2636" s="154"/>
      <c r="BA2636" s="154"/>
      <c r="BB2636" s="154"/>
      <c r="BC2636" s="154"/>
      <c r="BD2636" s="154"/>
      <c r="BE2636" s="154"/>
      <c r="BF2636" s="154"/>
      <c r="BG2636" s="154"/>
      <c r="BH2636" s="154"/>
      <c r="BI2636" s="154"/>
      <c r="BJ2636" s="154"/>
      <c r="BK2636" s="154"/>
      <c r="BL2636" s="154"/>
      <c r="BM2636" s="154"/>
      <c r="BN2636" s="154"/>
      <c r="BO2636" s="154"/>
      <c r="BP2636" s="154"/>
      <c r="BQ2636" s="154"/>
      <c r="BR2636" s="154"/>
      <c r="BS2636" s="154"/>
      <c r="BT2636" s="154"/>
      <c r="BU2636" s="154"/>
      <c r="BV2636" s="154"/>
      <c r="BW2636" s="154"/>
      <c r="BX2636" s="154"/>
      <c r="BY2636" s="154"/>
      <c r="BZ2636" s="154"/>
      <c r="CA2636" s="154"/>
      <c r="CB2636" s="154"/>
      <c r="CC2636" s="154"/>
      <c r="CD2636" s="154"/>
      <c r="CE2636" s="154"/>
      <c r="CF2636" s="154"/>
      <c r="CG2636" s="154"/>
      <c r="CH2636" s="154"/>
      <c r="CI2636" s="154"/>
      <c r="CJ2636" s="154"/>
      <c r="CK2636" s="154"/>
      <c r="CL2636" s="154"/>
      <c r="CM2636" s="154"/>
      <c r="CN2636" s="154"/>
      <c r="CO2636" s="154"/>
      <c r="CP2636" s="154"/>
      <c r="CQ2636" s="154"/>
      <c r="CR2636" s="154"/>
      <c r="CS2636" s="154"/>
      <c r="CT2636" s="154"/>
      <c r="CU2636" s="154"/>
      <c r="CV2636" s="154"/>
      <c r="CW2636" s="154"/>
      <c r="CX2636" s="154"/>
      <c r="CY2636" s="154"/>
      <c r="CZ2636" s="154"/>
      <c r="DA2636" s="154"/>
      <c r="DB2636" s="154"/>
      <c r="DC2636" s="154"/>
      <c r="DD2636" s="154"/>
      <c r="DE2636" s="154"/>
      <c r="DF2636" s="154"/>
      <c r="DG2636" s="154"/>
      <c r="DH2636" s="154"/>
      <c r="DI2636" s="154"/>
      <c r="DJ2636" s="154"/>
      <c r="DK2636" s="154"/>
      <c r="DL2636" s="154"/>
      <c r="DM2636" s="154"/>
      <c r="DN2636" s="154"/>
      <c r="DO2636" s="154"/>
      <c r="DP2636" s="154"/>
      <c r="DQ2636" s="154"/>
      <c r="DR2636" s="154"/>
      <c r="DS2636" s="154"/>
      <c r="DT2636" s="154"/>
      <c r="DU2636" s="154"/>
      <c r="DV2636" s="154"/>
      <c r="DW2636" s="154"/>
      <c r="DX2636" s="154"/>
      <c r="DY2636" s="154"/>
      <c r="DZ2636" s="154"/>
      <c r="EA2636" s="154"/>
      <c r="EB2636" s="154"/>
      <c r="EC2636" s="154"/>
      <c r="ED2636" s="154"/>
      <c r="EE2636" s="154"/>
      <c r="EF2636" s="154"/>
      <c r="EG2636" s="154"/>
      <c r="EH2636" s="154"/>
      <c r="EI2636" s="154"/>
      <c r="EJ2636" s="154"/>
      <c r="EK2636" s="154"/>
      <c r="EL2636" s="154"/>
      <c r="EM2636" s="154"/>
      <c r="EN2636" s="154"/>
      <c r="EO2636" s="154"/>
      <c r="EP2636" s="154"/>
      <c r="EQ2636" s="154"/>
      <c r="ER2636" s="154"/>
      <c r="ES2636" s="154"/>
      <c r="ET2636" s="154"/>
      <c r="EU2636" s="154"/>
      <c r="EV2636" s="154"/>
    </row>
    <row r="2637" spans="32:152" ht="12.75">
      <c r="AF2637" s="154"/>
      <c r="AG2637" s="154"/>
      <c r="AH2637" s="154"/>
      <c r="AI2637" s="154"/>
      <c r="AJ2637" s="154"/>
      <c r="AK2637" s="154"/>
      <c r="AL2637" s="154"/>
      <c r="AM2637" s="154"/>
      <c r="AN2637" s="154"/>
      <c r="AO2637" s="154"/>
      <c r="AP2637" s="154"/>
      <c r="AQ2637" s="154"/>
      <c r="AR2637" s="154"/>
      <c r="AS2637" s="154"/>
      <c r="AT2637" s="154"/>
      <c r="AU2637" s="154"/>
      <c r="AV2637" s="154"/>
      <c r="AW2637" s="154"/>
      <c r="AX2637" s="154"/>
      <c r="AY2637" s="154"/>
      <c r="AZ2637" s="154"/>
      <c r="BA2637" s="154"/>
      <c r="BB2637" s="154"/>
      <c r="BC2637" s="154"/>
      <c r="BD2637" s="154"/>
      <c r="BE2637" s="154"/>
      <c r="BF2637" s="154"/>
      <c r="BG2637" s="154"/>
      <c r="BH2637" s="154"/>
      <c r="BI2637" s="154"/>
      <c r="BJ2637" s="154"/>
      <c r="BK2637" s="154"/>
      <c r="BL2637" s="154"/>
      <c r="BM2637" s="154"/>
      <c r="BN2637" s="154"/>
      <c r="BO2637" s="154"/>
      <c r="BP2637" s="154"/>
      <c r="BQ2637" s="154"/>
      <c r="BR2637" s="154"/>
      <c r="BS2637" s="154"/>
      <c r="BT2637" s="154"/>
      <c r="BU2637" s="154"/>
      <c r="BV2637" s="154"/>
      <c r="BW2637" s="154"/>
      <c r="BX2637" s="154"/>
      <c r="BY2637" s="154"/>
      <c r="BZ2637" s="154"/>
      <c r="CA2637" s="154"/>
      <c r="CB2637" s="154"/>
      <c r="CC2637" s="154"/>
      <c r="CD2637" s="154"/>
      <c r="CE2637" s="154"/>
      <c r="CF2637" s="154"/>
      <c r="CG2637" s="154"/>
      <c r="CH2637" s="154"/>
      <c r="CI2637" s="154"/>
      <c r="CJ2637" s="154"/>
      <c r="CK2637" s="154"/>
      <c r="CL2637" s="154"/>
      <c r="CM2637" s="154"/>
      <c r="CN2637" s="154"/>
      <c r="CO2637" s="154"/>
      <c r="CP2637" s="154"/>
      <c r="CQ2637" s="154"/>
      <c r="CR2637" s="154"/>
      <c r="CS2637" s="154"/>
      <c r="CT2637" s="154"/>
      <c r="CU2637" s="154"/>
      <c r="CV2637" s="154"/>
      <c r="CW2637" s="154"/>
      <c r="CX2637" s="154"/>
      <c r="CY2637" s="154"/>
      <c r="CZ2637" s="154"/>
      <c r="DA2637" s="154"/>
      <c r="DB2637" s="154"/>
      <c r="DC2637" s="154"/>
      <c r="DD2637" s="154"/>
      <c r="DE2637" s="154"/>
      <c r="DF2637" s="154"/>
      <c r="DG2637" s="154"/>
      <c r="DH2637" s="154"/>
      <c r="DI2637" s="154"/>
      <c r="DJ2637" s="154"/>
      <c r="DK2637" s="154"/>
      <c r="DL2637" s="154"/>
      <c r="DM2637" s="154"/>
      <c r="DN2637" s="154"/>
      <c r="DO2637" s="154"/>
      <c r="DP2637" s="154"/>
      <c r="DQ2637" s="154"/>
      <c r="DR2637" s="154"/>
      <c r="DS2637" s="154"/>
      <c r="DT2637" s="154"/>
      <c r="DU2637" s="154"/>
      <c r="DV2637" s="154"/>
      <c r="DW2637" s="154"/>
      <c r="DX2637" s="154"/>
      <c r="DY2637" s="154"/>
      <c r="DZ2637" s="154"/>
      <c r="EA2637" s="154"/>
      <c r="EB2637" s="154"/>
      <c r="EC2637" s="154"/>
      <c r="ED2637" s="154"/>
      <c r="EE2637" s="154"/>
      <c r="EF2637" s="154"/>
      <c r="EG2637" s="154"/>
      <c r="EH2637" s="154"/>
      <c r="EI2637" s="154"/>
      <c r="EJ2637" s="154"/>
      <c r="EK2637" s="154"/>
      <c r="EL2637" s="154"/>
      <c r="EM2637" s="154"/>
      <c r="EN2637" s="154"/>
      <c r="EO2637" s="154"/>
      <c r="EP2637" s="154"/>
      <c r="EQ2637" s="154"/>
      <c r="ER2637" s="154"/>
      <c r="ES2637" s="154"/>
      <c r="ET2637" s="154"/>
      <c r="EU2637" s="154"/>
      <c r="EV2637" s="154"/>
    </row>
    <row r="2638" spans="32:152" ht="12.75">
      <c r="AF2638" s="154"/>
      <c r="AG2638" s="154"/>
      <c r="AH2638" s="154"/>
      <c r="AI2638" s="154"/>
      <c r="AJ2638" s="154"/>
      <c r="AK2638" s="154"/>
      <c r="AL2638" s="154"/>
      <c r="AM2638" s="154"/>
      <c r="AN2638" s="154"/>
      <c r="AO2638" s="154"/>
      <c r="AP2638" s="154"/>
      <c r="AQ2638" s="154"/>
      <c r="AR2638" s="154"/>
      <c r="AS2638" s="154"/>
      <c r="AT2638" s="154"/>
      <c r="AU2638" s="154"/>
      <c r="AV2638" s="154"/>
      <c r="AW2638" s="154"/>
      <c r="AX2638" s="154"/>
      <c r="AY2638" s="154"/>
      <c r="AZ2638" s="154"/>
      <c r="BA2638" s="154"/>
      <c r="BB2638" s="154"/>
      <c r="BC2638" s="154"/>
      <c r="BD2638" s="154"/>
      <c r="BE2638" s="154"/>
      <c r="BF2638" s="154"/>
      <c r="BG2638" s="154"/>
      <c r="BH2638" s="154"/>
      <c r="BI2638" s="154"/>
      <c r="BJ2638" s="154"/>
      <c r="BK2638" s="154"/>
      <c r="BL2638" s="154"/>
      <c r="BM2638" s="154"/>
      <c r="BN2638" s="154"/>
      <c r="BO2638" s="154"/>
      <c r="BP2638" s="154"/>
      <c r="BQ2638" s="154"/>
      <c r="BR2638" s="154"/>
      <c r="BS2638" s="154"/>
      <c r="BT2638" s="154"/>
      <c r="BU2638" s="154"/>
      <c r="BV2638" s="154"/>
      <c r="BW2638" s="154"/>
      <c r="BX2638" s="154"/>
      <c r="BY2638" s="154"/>
      <c r="BZ2638" s="154"/>
      <c r="CA2638" s="154"/>
      <c r="CB2638" s="154"/>
      <c r="CC2638" s="154"/>
      <c r="CD2638" s="154"/>
      <c r="CE2638" s="154"/>
      <c r="CF2638" s="154"/>
      <c r="CG2638" s="154"/>
      <c r="CH2638" s="154"/>
      <c r="CI2638" s="154"/>
      <c r="CJ2638" s="154"/>
      <c r="CK2638" s="154"/>
      <c r="CL2638" s="154"/>
      <c r="CM2638" s="154"/>
      <c r="CN2638" s="154"/>
      <c r="CO2638" s="154"/>
      <c r="CP2638" s="154"/>
      <c r="CQ2638" s="154"/>
      <c r="CR2638" s="154"/>
      <c r="CS2638" s="154"/>
      <c r="CT2638" s="154"/>
      <c r="CU2638" s="154"/>
      <c r="CV2638" s="154"/>
      <c r="CW2638" s="154"/>
      <c r="CX2638" s="154"/>
      <c r="CY2638" s="154"/>
      <c r="CZ2638" s="154"/>
      <c r="DA2638" s="154"/>
      <c r="DB2638" s="154"/>
      <c r="DC2638" s="154"/>
      <c r="DD2638" s="154"/>
      <c r="DE2638" s="154"/>
      <c r="DF2638" s="154"/>
      <c r="DG2638" s="154"/>
      <c r="DH2638" s="154"/>
      <c r="DI2638" s="154"/>
      <c r="DJ2638" s="154"/>
      <c r="DK2638" s="154"/>
      <c r="DL2638" s="154"/>
      <c r="DM2638" s="154"/>
      <c r="DN2638" s="154"/>
      <c r="DO2638" s="154"/>
      <c r="DP2638" s="154"/>
      <c r="DQ2638" s="154"/>
      <c r="DR2638" s="154"/>
      <c r="DS2638" s="154"/>
      <c r="DT2638" s="154"/>
      <c r="DU2638" s="154"/>
      <c r="DV2638" s="154"/>
      <c r="DW2638" s="154"/>
      <c r="DX2638" s="154"/>
      <c r="DY2638" s="154"/>
      <c r="DZ2638" s="154"/>
      <c r="EA2638" s="154"/>
      <c r="EB2638" s="154"/>
      <c r="EC2638" s="154"/>
      <c r="ED2638" s="154"/>
      <c r="EE2638" s="154"/>
      <c r="EF2638" s="154"/>
      <c r="EG2638" s="154"/>
      <c r="EH2638" s="154"/>
      <c r="EI2638" s="154"/>
      <c r="EJ2638" s="154"/>
      <c r="EK2638" s="154"/>
      <c r="EL2638" s="154"/>
      <c r="EM2638" s="154"/>
      <c r="EN2638" s="154"/>
      <c r="EO2638" s="154"/>
      <c r="EP2638" s="154"/>
      <c r="EQ2638" s="154"/>
      <c r="ER2638" s="154"/>
      <c r="ES2638" s="154"/>
      <c r="ET2638" s="154"/>
      <c r="EU2638" s="154"/>
      <c r="EV2638" s="154"/>
    </row>
    <row r="2639" spans="32:152" ht="12.75">
      <c r="AF2639" s="154"/>
      <c r="AG2639" s="154"/>
      <c r="AH2639" s="154"/>
      <c r="AI2639" s="154"/>
      <c r="AJ2639" s="154"/>
      <c r="AK2639" s="154"/>
      <c r="AL2639" s="154"/>
      <c r="AM2639" s="154"/>
      <c r="AN2639" s="154"/>
      <c r="AO2639" s="154"/>
      <c r="AP2639" s="154"/>
      <c r="AQ2639" s="154"/>
      <c r="AR2639" s="154"/>
      <c r="AS2639" s="154"/>
      <c r="AT2639" s="154"/>
      <c r="AU2639" s="154"/>
      <c r="AV2639" s="154"/>
      <c r="AW2639" s="154"/>
      <c r="AX2639" s="154"/>
      <c r="AY2639" s="154"/>
      <c r="AZ2639" s="154"/>
      <c r="BA2639" s="154"/>
      <c r="BB2639" s="154"/>
      <c r="BC2639" s="154"/>
      <c r="BD2639" s="154"/>
      <c r="BE2639" s="154"/>
      <c r="BF2639" s="154"/>
      <c r="BG2639" s="154"/>
      <c r="BH2639" s="154"/>
      <c r="BI2639" s="154"/>
      <c r="BJ2639" s="154"/>
      <c r="BK2639" s="154"/>
      <c r="BL2639" s="154"/>
      <c r="BM2639" s="154"/>
      <c r="BN2639" s="154"/>
      <c r="BO2639" s="154"/>
      <c r="BP2639" s="154"/>
      <c r="BQ2639" s="154"/>
      <c r="BR2639" s="154"/>
      <c r="BS2639" s="154"/>
      <c r="BT2639" s="154"/>
      <c r="BU2639" s="154"/>
      <c r="BV2639" s="154"/>
      <c r="BW2639" s="154"/>
      <c r="BX2639" s="154"/>
      <c r="BY2639" s="154"/>
      <c r="BZ2639" s="154"/>
      <c r="CA2639" s="154"/>
      <c r="CB2639" s="154"/>
      <c r="CC2639" s="154"/>
      <c r="CD2639" s="154"/>
      <c r="CE2639" s="154"/>
      <c r="CF2639" s="154"/>
      <c r="CG2639" s="154"/>
      <c r="CH2639" s="154"/>
      <c r="CI2639" s="154"/>
      <c r="CJ2639" s="154"/>
      <c r="CK2639" s="154"/>
      <c r="CL2639" s="154"/>
      <c r="CM2639" s="154"/>
      <c r="CN2639" s="154"/>
      <c r="CO2639" s="154"/>
      <c r="CP2639" s="154"/>
      <c r="CQ2639" s="154"/>
      <c r="CR2639" s="154"/>
      <c r="CS2639" s="154"/>
      <c r="CT2639" s="154"/>
      <c r="CU2639" s="154"/>
      <c r="CV2639" s="154"/>
      <c r="CW2639" s="154"/>
      <c r="CX2639" s="154"/>
      <c r="CY2639" s="154"/>
      <c r="CZ2639" s="154"/>
      <c r="DA2639" s="154"/>
      <c r="DB2639" s="154"/>
      <c r="DC2639" s="154"/>
      <c r="DD2639" s="154"/>
      <c r="DE2639" s="154"/>
      <c r="DF2639" s="154"/>
      <c r="DG2639" s="154"/>
      <c r="DH2639" s="154"/>
      <c r="DI2639" s="154"/>
      <c r="DJ2639" s="154"/>
      <c r="DK2639" s="154"/>
      <c r="DL2639" s="154"/>
      <c r="DM2639" s="154"/>
      <c r="DN2639" s="154"/>
      <c r="DO2639" s="154"/>
      <c r="DP2639" s="154"/>
      <c r="DQ2639" s="154"/>
      <c r="DR2639" s="154"/>
      <c r="DS2639" s="154"/>
      <c r="DT2639" s="154"/>
      <c r="DU2639" s="154"/>
      <c r="DV2639" s="154"/>
      <c r="DW2639" s="154"/>
      <c r="DX2639" s="154"/>
      <c r="DY2639" s="154"/>
      <c r="DZ2639" s="154"/>
      <c r="EA2639" s="154"/>
      <c r="EB2639" s="154"/>
      <c r="EC2639" s="154"/>
      <c r="ED2639" s="154"/>
      <c r="EE2639" s="154"/>
      <c r="EF2639" s="154"/>
      <c r="EG2639" s="154"/>
      <c r="EH2639" s="154"/>
      <c r="EI2639" s="154"/>
      <c r="EJ2639" s="154"/>
      <c r="EK2639" s="154"/>
      <c r="EL2639" s="154"/>
      <c r="EM2639" s="154"/>
      <c r="EN2639" s="154"/>
      <c r="EO2639" s="154"/>
      <c r="EP2639" s="154"/>
      <c r="EQ2639" s="154"/>
      <c r="ER2639" s="154"/>
      <c r="ES2639" s="154"/>
      <c r="ET2639" s="154"/>
      <c r="EU2639" s="154"/>
      <c r="EV2639" s="154"/>
    </row>
    <row r="2640" spans="32:152" ht="12.75">
      <c r="AF2640" s="154"/>
      <c r="AG2640" s="154"/>
      <c r="AH2640" s="154"/>
      <c r="AI2640" s="154"/>
      <c r="AJ2640" s="154"/>
      <c r="AK2640" s="154"/>
      <c r="AL2640" s="154"/>
      <c r="AM2640" s="154"/>
      <c r="AN2640" s="154"/>
      <c r="AO2640" s="154"/>
      <c r="AP2640" s="154"/>
      <c r="AQ2640" s="154"/>
      <c r="AR2640" s="154"/>
      <c r="AS2640" s="154"/>
      <c r="AT2640" s="154"/>
      <c r="AU2640" s="154"/>
      <c r="AV2640" s="154"/>
      <c r="AW2640" s="154"/>
      <c r="AX2640" s="154"/>
      <c r="AY2640" s="154"/>
      <c r="AZ2640" s="154"/>
      <c r="BA2640" s="154"/>
      <c r="BB2640" s="154"/>
      <c r="BC2640" s="154"/>
      <c r="BD2640" s="154"/>
      <c r="BE2640" s="154"/>
      <c r="BF2640" s="154"/>
      <c r="BG2640" s="154"/>
      <c r="BH2640" s="154"/>
      <c r="BI2640" s="154"/>
      <c r="BJ2640" s="154"/>
      <c r="BK2640" s="154"/>
      <c r="BL2640" s="154"/>
      <c r="BM2640" s="154"/>
      <c r="BN2640" s="154"/>
      <c r="BO2640" s="154"/>
      <c r="BP2640" s="154"/>
      <c r="BQ2640" s="154"/>
      <c r="BR2640" s="154"/>
      <c r="BS2640" s="154"/>
      <c r="BT2640" s="154"/>
      <c r="BU2640" s="154"/>
      <c r="BV2640" s="154"/>
      <c r="BW2640" s="154"/>
      <c r="BX2640" s="154"/>
      <c r="BY2640" s="154"/>
      <c r="BZ2640" s="154"/>
      <c r="CA2640" s="154"/>
      <c r="CB2640" s="154"/>
      <c r="CC2640" s="154"/>
      <c r="CD2640" s="154"/>
      <c r="CE2640" s="154"/>
      <c r="CF2640" s="154"/>
      <c r="CG2640" s="154"/>
      <c r="CH2640" s="154"/>
      <c r="CI2640" s="154"/>
      <c r="CJ2640" s="154"/>
      <c r="CK2640" s="154"/>
      <c r="CL2640" s="154"/>
      <c r="CM2640" s="154"/>
      <c r="CN2640" s="154"/>
      <c r="CO2640" s="154"/>
      <c r="CP2640" s="154"/>
      <c r="CQ2640" s="154"/>
      <c r="CR2640" s="154"/>
      <c r="CS2640" s="154"/>
      <c r="CT2640" s="154"/>
      <c r="CU2640" s="154"/>
      <c r="CV2640" s="154"/>
      <c r="CW2640" s="154"/>
      <c r="CX2640" s="154"/>
      <c r="CY2640" s="154"/>
      <c r="CZ2640" s="154"/>
      <c r="DA2640" s="154"/>
      <c r="DB2640" s="154"/>
      <c r="DC2640" s="154"/>
      <c r="DD2640" s="154"/>
      <c r="DE2640" s="154"/>
      <c r="DF2640" s="154"/>
      <c r="DG2640" s="154"/>
      <c r="DH2640" s="154"/>
      <c r="DI2640" s="154"/>
      <c r="DJ2640" s="154"/>
      <c r="DK2640" s="154"/>
      <c r="DL2640" s="154"/>
      <c r="DM2640" s="154"/>
      <c r="DN2640" s="154"/>
      <c r="DO2640" s="154"/>
      <c r="DP2640" s="154"/>
      <c r="DQ2640" s="154"/>
      <c r="DR2640" s="154"/>
      <c r="DS2640" s="154"/>
      <c r="DT2640" s="154"/>
      <c r="DU2640" s="154"/>
      <c r="DV2640" s="154"/>
      <c r="DW2640" s="154"/>
      <c r="DX2640" s="154"/>
      <c r="DY2640" s="154"/>
      <c r="DZ2640" s="154"/>
      <c r="EA2640" s="154"/>
      <c r="EB2640" s="154"/>
      <c r="EC2640" s="154"/>
      <c r="ED2640" s="154"/>
      <c r="EE2640" s="154"/>
      <c r="EF2640" s="154"/>
      <c r="EG2640" s="154"/>
      <c r="EH2640" s="154"/>
      <c r="EI2640" s="154"/>
      <c r="EJ2640" s="154"/>
      <c r="EK2640" s="154"/>
      <c r="EL2640" s="154"/>
      <c r="EM2640" s="154"/>
      <c r="EN2640" s="154"/>
      <c r="EO2640" s="154"/>
      <c r="EP2640" s="154"/>
      <c r="EQ2640" s="154"/>
      <c r="ER2640" s="154"/>
      <c r="ES2640" s="154"/>
      <c r="ET2640" s="154"/>
      <c r="EU2640" s="154"/>
      <c r="EV2640" s="154"/>
    </row>
    <row r="2641" spans="32:152" ht="12.75">
      <c r="AF2641" s="154"/>
      <c r="AG2641" s="154"/>
      <c r="AH2641" s="154"/>
      <c r="AI2641" s="154"/>
      <c r="AJ2641" s="154"/>
      <c r="AK2641" s="154"/>
      <c r="AL2641" s="154"/>
      <c r="AM2641" s="154"/>
      <c r="AN2641" s="154"/>
      <c r="AO2641" s="154"/>
      <c r="AP2641" s="154"/>
      <c r="AQ2641" s="154"/>
      <c r="AR2641" s="154"/>
      <c r="AS2641" s="154"/>
      <c r="AT2641" s="154"/>
      <c r="AU2641" s="154"/>
      <c r="AV2641" s="154"/>
      <c r="AW2641" s="154"/>
      <c r="AX2641" s="154"/>
      <c r="AY2641" s="154"/>
      <c r="AZ2641" s="154"/>
      <c r="BA2641" s="154"/>
      <c r="BB2641" s="154"/>
      <c r="BC2641" s="154"/>
      <c r="BD2641" s="154"/>
      <c r="BE2641" s="154"/>
      <c r="BF2641" s="154"/>
      <c r="BG2641" s="154"/>
      <c r="BH2641" s="154"/>
      <c r="BI2641" s="154"/>
      <c r="BJ2641" s="154"/>
      <c r="BK2641" s="154"/>
      <c r="BL2641" s="154"/>
      <c r="BM2641" s="154"/>
      <c r="BN2641" s="154"/>
      <c r="BO2641" s="154"/>
      <c r="BP2641" s="154"/>
      <c r="BQ2641" s="154"/>
      <c r="BR2641" s="154"/>
      <c r="BS2641" s="154"/>
      <c r="BT2641" s="154"/>
      <c r="BU2641" s="154"/>
      <c r="BV2641" s="154"/>
      <c r="BW2641" s="154"/>
      <c r="BX2641" s="154"/>
      <c r="BY2641" s="154"/>
      <c r="BZ2641" s="154"/>
      <c r="CA2641" s="154"/>
      <c r="CB2641" s="154"/>
      <c r="CC2641" s="154"/>
      <c r="CD2641" s="154"/>
      <c r="CE2641" s="154"/>
      <c r="CF2641" s="154"/>
      <c r="CG2641" s="154"/>
      <c r="CH2641" s="154"/>
      <c r="CI2641" s="154"/>
      <c r="CJ2641" s="154"/>
      <c r="CK2641" s="154"/>
      <c r="CL2641" s="154"/>
      <c r="CM2641" s="154"/>
      <c r="CN2641" s="154"/>
      <c r="CO2641" s="154"/>
      <c r="CP2641" s="154"/>
      <c r="CQ2641" s="154"/>
      <c r="CR2641" s="154"/>
      <c r="CS2641" s="154"/>
      <c r="CT2641" s="154"/>
      <c r="CU2641" s="154"/>
      <c r="CV2641" s="154"/>
      <c r="CW2641" s="154"/>
      <c r="CX2641" s="154"/>
      <c r="CY2641" s="154"/>
      <c r="CZ2641" s="154"/>
      <c r="DA2641" s="154"/>
      <c r="DB2641" s="154"/>
      <c r="DC2641" s="154"/>
      <c r="DD2641" s="154"/>
      <c r="DE2641" s="154"/>
      <c r="DF2641" s="154"/>
      <c r="DG2641" s="154"/>
      <c r="DH2641" s="154"/>
      <c r="DI2641" s="154"/>
      <c r="DJ2641" s="154"/>
      <c r="DK2641" s="154"/>
      <c r="DL2641" s="154"/>
      <c r="DM2641" s="154"/>
      <c r="DN2641" s="154"/>
      <c r="DO2641" s="154"/>
      <c r="DP2641" s="154"/>
      <c r="DQ2641" s="154"/>
      <c r="DR2641" s="154"/>
      <c r="DS2641" s="154"/>
      <c r="DT2641" s="154"/>
      <c r="DU2641" s="154"/>
      <c r="DV2641" s="154"/>
      <c r="DW2641" s="154"/>
      <c r="DX2641" s="154"/>
      <c r="DY2641" s="154"/>
      <c r="DZ2641" s="154"/>
      <c r="EA2641" s="154"/>
      <c r="EB2641" s="154"/>
      <c r="EC2641" s="154"/>
      <c r="ED2641" s="154"/>
      <c r="EE2641" s="154"/>
      <c r="EF2641" s="154"/>
      <c r="EG2641" s="154"/>
      <c r="EH2641" s="154"/>
      <c r="EI2641" s="154"/>
      <c r="EJ2641" s="154"/>
      <c r="EK2641" s="154"/>
      <c r="EL2641" s="154"/>
      <c r="EM2641" s="154"/>
      <c r="EN2641" s="154"/>
      <c r="EO2641" s="154"/>
      <c r="EP2641" s="154"/>
      <c r="EQ2641" s="154"/>
      <c r="ER2641" s="154"/>
      <c r="ES2641" s="154"/>
      <c r="ET2641" s="154"/>
      <c r="EU2641" s="154"/>
      <c r="EV2641" s="154"/>
    </row>
    <row r="2642" spans="32:152" ht="12.75">
      <c r="AF2642" s="154"/>
      <c r="AG2642" s="154"/>
      <c r="AH2642" s="154"/>
      <c r="AI2642" s="154"/>
      <c r="AJ2642" s="154"/>
      <c r="AK2642" s="154"/>
      <c r="AL2642" s="154"/>
      <c r="AM2642" s="154"/>
      <c r="AN2642" s="154"/>
      <c r="AO2642" s="154"/>
      <c r="AP2642" s="154"/>
      <c r="AQ2642" s="154"/>
      <c r="AR2642" s="154"/>
      <c r="AS2642" s="154"/>
      <c r="AT2642" s="154"/>
      <c r="AU2642" s="154"/>
      <c r="AV2642" s="154"/>
      <c r="AW2642" s="154"/>
      <c r="AX2642" s="154"/>
      <c r="AY2642" s="154"/>
      <c r="AZ2642" s="154"/>
      <c r="BA2642" s="154"/>
      <c r="BB2642" s="154"/>
      <c r="BC2642" s="154"/>
      <c r="BD2642" s="154"/>
      <c r="BE2642" s="154"/>
      <c r="BF2642" s="154"/>
      <c r="BG2642" s="154"/>
      <c r="BH2642" s="154"/>
      <c r="BI2642" s="154"/>
      <c r="BJ2642" s="154"/>
      <c r="BK2642" s="154"/>
      <c r="BL2642" s="154"/>
      <c r="BM2642" s="154"/>
      <c r="BN2642" s="154"/>
      <c r="BO2642" s="154"/>
      <c r="BP2642" s="154"/>
      <c r="BQ2642" s="154"/>
      <c r="BR2642" s="154"/>
      <c r="BS2642" s="154"/>
      <c r="BT2642" s="154"/>
      <c r="BU2642" s="154"/>
      <c r="BV2642" s="154"/>
      <c r="BW2642" s="154"/>
      <c r="BX2642" s="154"/>
      <c r="BY2642" s="154"/>
      <c r="BZ2642" s="154"/>
      <c r="CA2642" s="154"/>
      <c r="CB2642" s="154"/>
      <c r="CC2642" s="154"/>
      <c r="CD2642" s="154"/>
      <c r="CE2642" s="154"/>
      <c r="CF2642" s="154"/>
      <c r="CG2642" s="154"/>
      <c r="CH2642" s="154"/>
      <c r="CI2642" s="154"/>
      <c r="CJ2642" s="154"/>
      <c r="CK2642" s="154"/>
      <c r="CL2642" s="154"/>
      <c r="CM2642" s="154"/>
      <c r="CN2642" s="154"/>
      <c r="CO2642" s="154"/>
      <c r="CP2642" s="154"/>
      <c r="CQ2642" s="154"/>
      <c r="CR2642" s="154"/>
      <c r="CS2642" s="154"/>
      <c r="CT2642" s="154"/>
      <c r="CU2642" s="154"/>
      <c r="CV2642" s="154"/>
      <c r="CW2642" s="154"/>
      <c r="CX2642" s="154"/>
      <c r="CY2642" s="154"/>
      <c r="CZ2642" s="154"/>
      <c r="DA2642" s="154"/>
      <c r="DB2642" s="154"/>
      <c r="DC2642" s="154"/>
      <c r="DD2642" s="154"/>
      <c r="DE2642" s="154"/>
      <c r="DF2642" s="154"/>
      <c r="DG2642" s="154"/>
      <c r="DH2642" s="154"/>
      <c r="DI2642" s="154"/>
      <c r="DJ2642" s="154"/>
      <c r="DK2642" s="154"/>
      <c r="DL2642" s="154"/>
      <c r="DM2642" s="154"/>
      <c r="DN2642" s="154"/>
      <c r="DO2642" s="154"/>
      <c r="DP2642" s="154"/>
      <c r="DQ2642" s="154"/>
      <c r="DR2642" s="154"/>
      <c r="DS2642" s="154"/>
      <c r="DT2642" s="154"/>
      <c r="DU2642" s="154"/>
      <c r="DV2642" s="154"/>
      <c r="DW2642" s="154"/>
      <c r="DX2642" s="154"/>
      <c r="DY2642" s="154"/>
      <c r="DZ2642" s="154"/>
      <c r="EA2642" s="154"/>
      <c r="EB2642" s="154"/>
      <c r="EC2642" s="154"/>
      <c r="ED2642" s="154"/>
      <c r="EE2642" s="154"/>
      <c r="EF2642" s="154"/>
      <c r="EG2642" s="154"/>
      <c r="EH2642" s="154"/>
      <c r="EI2642" s="154"/>
      <c r="EJ2642" s="154"/>
      <c r="EK2642" s="154"/>
      <c r="EL2642" s="154"/>
      <c r="EM2642" s="154"/>
      <c r="EN2642" s="154"/>
      <c r="EO2642" s="154"/>
      <c r="EP2642" s="154"/>
      <c r="EQ2642" s="154"/>
      <c r="ER2642" s="154"/>
      <c r="ES2642" s="154"/>
      <c r="ET2642" s="154"/>
      <c r="EU2642" s="154"/>
      <c r="EV2642" s="154"/>
    </row>
    <row r="2643" spans="32:152" ht="12.75">
      <c r="AF2643" s="154"/>
      <c r="AG2643" s="154"/>
      <c r="AH2643" s="154"/>
      <c r="AI2643" s="154"/>
      <c r="AJ2643" s="154"/>
      <c r="AK2643" s="154"/>
      <c r="AL2643" s="154"/>
      <c r="AM2643" s="154"/>
      <c r="AN2643" s="154"/>
      <c r="AO2643" s="154"/>
      <c r="AP2643" s="154"/>
      <c r="AQ2643" s="154"/>
      <c r="AR2643" s="154"/>
      <c r="AS2643" s="154"/>
      <c r="AT2643" s="154"/>
      <c r="AU2643" s="154"/>
      <c r="AV2643" s="154"/>
      <c r="AW2643" s="154"/>
      <c r="AX2643" s="154"/>
      <c r="AY2643" s="154"/>
      <c r="AZ2643" s="154"/>
      <c r="BA2643" s="154"/>
      <c r="BB2643" s="154"/>
      <c r="BC2643" s="154"/>
      <c r="BD2643" s="154"/>
      <c r="BE2643" s="154"/>
      <c r="BF2643" s="154"/>
      <c r="BG2643" s="154"/>
      <c r="BH2643" s="154"/>
      <c r="BI2643" s="154"/>
      <c r="BJ2643" s="154"/>
      <c r="BK2643" s="154"/>
      <c r="BL2643" s="154"/>
      <c r="BM2643" s="154"/>
      <c r="BN2643" s="154"/>
      <c r="BO2643" s="154"/>
      <c r="BP2643" s="154"/>
      <c r="BQ2643" s="154"/>
      <c r="BR2643" s="154"/>
      <c r="BS2643" s="154"/>
      <c r="BT2643" s="154"/>
      <c r="BU2643" s="154"/>
      <c r="BV2643" s="154"/>
      <c r="BW2643" s="154"/>
      <c r="BX2643" s="154"/>
      <c r="BY2643" s="154"/>
      <c r="BZ2643" s="154"/>
      <c r="CA2643" s="154"/>
      <c r="CB2643" s="154"/>
      <c r="CC2643" s="154"/>
      <c r="CD2643" s="154"/>
      <c r="CE2643" s="154"/>
      <c r="CF2643" s="154"/>
      <c r="CG2643" s="154"/>
      <c r="CH2643" s="154"/>
      <c r="CI2643" s="154"/>
      <c r="CJ2643" s="154"/>
      <c r="CK2643" s="154"/>
      <c r="CL2643" s="154"/>
      <c r="CM2643" s="154"/>
      <c r="CN2643" s="154"/>
      <c r="CO2643" s="154"/>
      <c r="CP2643" s="154"/>
      <c r="CQ2643" s="154"/>
      <c r="CR2643" s="154"/>
      <c r="CS2643" s="154"/>
      <c r="CT2643" s="154"/>
      <c r="CU2643" s="154"/>
      <c r="CV2643" s="154"/>
      <c r="CW2643" s="154"/>
      <c r="CX2643" s="154"/>
      <c r="CY2643" s="154"/>
      <c r="CZ2643" s="154"/>
      <c r="DA2643" s="154"/>
      <c r="DB2643" s="154"/>
      <c r="DC2643" s="154"/>
      <c r="DD2643" s="154"/>
      <c r="DE2643" s="154"/>
      <c r="DF2643" s="154"/>
      <c r="DG2643" s="154"/>
      <c r="DH2643" s="154"/>
      <c r="DI2643" s="154"/>
      <c r="DJ2643" s="154"/>
      <c r="DK2643" s="154"/>
      <c r="DL2643" s="154"/>
      <c r="DM2643" s="154"/>
      <c r="DN2643" s="154"/>
      <c r="DO2643" s="154"/>
      <c r="DP2643" s="154"/>
      <c r="DQ2643" s="154"/>
      <c r="DR2643" s="154"/>
      <c r="DS2643" s="154"/>
      <c r="DT2643" s="154"/>
      <c r="DU2643" s="154"/>
      <c r="DV2643" s="154"/>
      <c r="DW2643" s="154"/>
      <c r="DX2643" s="154"/>
      <c r="DY2643" s="154"/>
      <c r="DZ2643" s="154"/>
      <c r="EA2643" s="154"/>
      <c r="EB2643" s="154"/>
      <c r="EC2643" s="154"/>
      <c r="ED2643" s="154"/>
      <c r="EE2643" s="154"/>
      <c r="EF2643" s="154"/>
      <c r="EG2643" s="154"/>
      <c r="EH2643" s="154"/>
      <c r="EI2643" s="154"/>
      <c r="EJ2643" s="154"/>
      <c r="EK2643" s="154"/>
      <c r="EL2643" s="154"/>
      <c r="EM2643" s="154"/>
      <c r="EN2643" s="154"/>
      <c r="EO2643" s="154"/>
      <c r="EP2643" s="154"/>
      <c r="EQ2643" s="154"/>
      <c r="ER2643" s="154"/>
      <c r="ES2643" s="154"/>
      <c r="ET2643" s="154"/>
      <c r="EU2643" s="154"/>
      <c r="EV2643" s="154"/>
    </row>
    <row r="2644" spans="32:152" ht="12.75">
      <c r="AF2644" s="154"/>
      <c r="AG2644" s="154"/>
      <c r="AH2644" s="154"/>
      <c r="AI2644" s="154"/>
      <c r="AJ2644" s="154"/>
      <c r="AK2644" s="154"/>
      <c r="AL2644" s="154"/>
      <c r="AM2644" s="154"/>
      <c r="AN2644" s="154"/>
      <c r="AO2644" s="154"/>
      <c r="AP2644" s="154"/>
      <c r="AQ2644" s="154"/>
      <c r="AR2644" s="154"/>
      <c r="AS2644" s="154"/>
      <c r="AT2644" s="154"/>
      <c r="AU2644" s="154"/>
      <c r="AV2644" s="154"/>
      <c r="AW2644" s="154"/>
      <c r="AX2644" s="154"/>
      <c r="AY2644" s="154"/>
      <c r="AZ2644" s="154"/>
      <c r="BA2644" s="154"/>
      <c r="BB2644" s="154"/>
      <c r="BC2644" s="154"/>
      <c r="BD2644" s="154"/>
      <c r="BE2644" s="154"/>
      <c r="BF2644" s="154"/>
      <c r="BG2644" s="154"/>
      <c r="BH2644" s="154"/>
      <c r="BI2644" s="154"/>
      <c r="BJ2644" s="154"/>
      <c r="BK2644" s="154"/>
      <c r="BL2644" s="154"/>
      <c r="BM2644" s="154"/>
      <c r="BN2644" s="154"/>
      <c r="BO2644" s="154"/>
      <c r="BP2644" s="154"/>
      <c r="BQ2644" s="154"/>
      <c r="BR2644" s="154"/>
      <c r="BS2644" s="154"/>
      <c r="BT2644" s="154"/>
      <c r="BU2644" s="154"/>
      <c r="BV2644" s="154"/>
      <c r="BW2644" s="154"/>
      <c r="BX2644" s="154"/>
      <c r="BY2644" s="154"/>
      <c r="BZ2644" s="154"/>
      <c r="CA2644" s="154"/>
      <c r="CB2644" s="154"/>
      <c r="CC2644" s="154"/>
      <c r="CD2644" s="154"/>
      <c r="CE2644" s="154"/>
      <c r="CF2644" s="154"/>
      <c r="CG2644" s="154"/>
      <c r="CH2644" s="154"/>
      <c r="CI2644" s="154"/>
      <c r="CJ2644" s="154"/>
      <c r="CK2644" s="154"/>
      <c r="CL2644" s="154"/>
      <c r="CM2644" s="154"/>
      <c r="CN2644" s="154"/>
      <c r="CO2644" s="154"/>
      <c r="CP2644" s="154"/>
      <c r="CQ2644" s="154"/>
      <c r="CR2644" s="154"/>
      <c r="CS2644" s="154"/>
      <c r="CT2644" s="154"/>
      <c r="CU2644" s="154"/>
      <c r="CV2644" s="154"/>
      <c r="CW2644" s="154"/>
      <c r="CX2644" s="154"/>
      <c r="CY2644" s="154"/>
      <c r="CZ2644" s="154"/>
      <c r="DA2644" s="154"/>
      <c r="DB2644" s="154"/>
      <c r="DC2644" s="154"/>
      <c r="DD2644" s="154"/>
      <c r="DE2644" s="154"/>
      <c r="DF2644" s="154"/>
      <c r="DG2644" s="154"/>
      <c r="DH2644" s="154"/>
      <c r="DI2644" s="154"/>
      <c r="DJ2644" s="154"/>
      <c r="DK2644" s="154"/>
      <c r="DL2644" s="154"/>
      <c r="DM2644" s="154"/>
      <c r="DN2644" s="154"/>
      <c r="DO2644" s="154"/>
      <c r="DP2644" s="154"/>
      <c r="DQ2644" s="154"/>
      <c r="DR2644" s="154"/>
      <c r="DS2644" s="154"/>
      <c r="DT2644" s="154"/>
      <c r="DU2644" s="154"/>
      <c r="DV2644" s="154"/>
      <c r="DW2644" s="154"/>
      <c r="DX2644" s="154"/>
      <c r="DY2644" s="154"/>
      <c r="DZ2644" s="154"/>
      <c r="EA2644" s="154"/>
      <c r="EB2644" s="154"/>
      <c r="EC2644" s="154"/>
      <c r="ED2644" s="154"/>
      <c r="EE2644" s="154"/>
      <c r="EF2644" s="154"/>
      <c r="EG2644" s="154"/>
      <c r="EH2644" s="154"/>
      <c r="EI2644" s="154"/>
      <c r="EJ2644" s="154"/>
      <c r="EK2644" s="154"/>
      <c r="EL2644" s="154"/>
      <c r="EM2644" s="154"/>
      <c r="EN2644" s="154"/>
      <c r="EO2644" s="154"/>
      <c r="EP2644" s="154"/>
      <c r="EQ2644" s="154"/>
      <c r="ER2644" s="154"/>
      <c r="ES2644" s="154"/>
      <c r="ET2644" s="154"/>
      <c r="EU2644" s="154"/>
      <c r="EV2644" s="154"/>
    </row>
    <row r="2645" spans="32:152" ht="12.75">
      <c r="AF2645" s="154"/>
      <c r="AG2645" s="154"/>
      <c r="AH2645" s="154"/>
      <c r="AI2645" s="154"/>
      <c r="AJ2645" s="154"/>
      <c r="AK2645" s="154"/>
      <c r="AL2645" s="154"/>
      <c r="AM2645" s="154"/>
      <c r="AN2645" s="154"/>
      <c r="AO2645" s="154"/>
      <c r="AP2645" s="154"/>
      <c r="AQ2645" s="154"/>
      <c r="AR2645" s="154"/>
      <c r="AS2645" s="154"/>
      <c r="AT2645" s="154"/>
      <c r="AU2645" s="154"/>
      <c r="AV2645" s="154"/>
      <c r="AW2645" s="154"/>
      <c r="AX2645" s="154"/>
      <c r="AY2645" s="154"/>
      <c r="AZ2645" s="154"/>
      <c r="BA2645" s="154"/>
      <c r="BB2645" s="154"/>
      <c r="BC2645" s="154"/>
      <c r="BD2645" s="154"/>
      <c r="BE2645" s="154"/>
      <c r="BF2645" s="154"/>
      <c r="BG2645" s="154"/>
      <c r="BH2645" s="154"/>
      <c r="BI2645" s="154"/>
      <c r="BJ2645" s="154"/>
      <c r="BK2645" s="154"/>
      <c r="BL2645" s="154"/>
      <c r="BM2645" s="154"/>
      <c r="BN2645" s="154"/>
      <c r="BO2645" s="154"/>
      <c r="BP2645" s="154"/>
      <c r="BQ2645" s="154"/>
      <c r="BR2645" s="154"/>
      <c r="BS2645" s="154"/>
      <c r="BT2645" s="154"/>
      <c r="BU2645" s="154"/>
      <c r="BV2645" s="154"/>
      <c r="BW2645" s="154"/>
      <c r="BX2645" s="154"/>
      <c r="BY2645" s="154"/>
      <c r="BZ2645" s="154"/>
      <c r="CA2645" s="154"/>
      <c r="CB2645" s="154"/>
      <c r="CC2645" s="154"/>
      <c r="CD2645" s="154"/>
      <c r="CE2645" s="154"/>
      <c r="CF2645" s="154"/>
      <c r="CG2645" s="154"/>
      <c r="CH2645" s="154"/>
      <c r="CI2645" s="154"/>
      <c r="CJ2645" s="154"/>
      <c r="CK2645" s="154"/>
      <c r="CL2645" s="154"/>
      <c r="CM2645" s="154"/>
      <c r="CN2645" s="154"/>
      <c r="CO2645" s="154"/>
      <c r="CP2645" s="154"/>
      <c r="CQ2645" s="154"/>
      <c r="CR2645" s="154"/>
      <c r="CS2645" s="154"/>
      <c r="CT2645" s="154"/>
      <c r="CU2645" s="154"/>
      <c r="CV2645" s="154"/>
      <c r="CW2645" s="154"/>
      <c r="CX2645" s="154"/>
      <c r="CY2645" s="154"/>
      <c r="CZ2645" s="154"/>
      <c r="DA2645" s="154"/>
      <c r="DB2645" s="154"/>
      <c r="DC2645" s="154"/>
      <c r="DD2645" s="154"/>
      <c r="DE2645" s="154"/>
      <c r="DF2645" s="154"/>
      <c r="DG2645" s="154"/>
      <c r="DH2645" s="154"/>
      <c r="DI2645" s="154"/>
      <c r="DJ2645" s="154"/>
      <c r="DK2645" s="154"/>
      <c r="DL2645" s="154"/>
      <c r="DM2645" s="154"/>
      <c r="DN2645" s="154"/>
      <c r="DO2645" s="154"/>
      <c r="DP2645" s="154"/>
      <c r="DQ2645" s="154"/>
      <c r="DR2645" s="154"/>
      <c r="DS2645" s="154"/>
      <c r="DT2645" s="154"/>
      <c r="DU2645" s="154"/>
      <c r="DV2645" s="154"/>
      <c r="DW2645" s="154"/>
      <c r="DX2645" s="154"/>
      <c r="DY2645" s="154"/>
      <c r="DZ2645" s="154"/>
      <c r="EA2645" s="154"/>
      <c r="EB2645" s="154"/>
      <c r="EC2645" s="154"/>
      <c r="ED2645" s="154"/>
      <c r="EE2645" s="154"/>
      <c r="EF2645" s="154"/>
      <c r="EG2645" s="154"/>
      <c r="EH2645" s="154"/>
      <c r="EI2645" s="154"/>
      <c r="EJ2645" s="154"/>
      <c r="EK2645" s="154"/>
      <c r="EL2645" s="154"/>
      <c r="EM2645" s="154"/>
      <c r="EN2645" s="154"/>
      <c r="EO2645" s="154"/>
      <c r="EP2645" s="154"/>
      <c r="EQ2645" s="154"/>
      <c r="ER2645" s="154"/>
      <c r="ES2645" s="154"/>
      <c r="ET2645" s="154"/>
      <c r="EU2645" s="154"/>
      <c r="EV2645" s="154"/>
    </row>
    <row r="2646" spans="32:152" ht="12.75">
      <c r="AF2646" s="154"/>
      <c r="AG2646" s="154"/>
      <c r="AH2646" s="154"/>
      <c r="AI2646" s="154"/>
      <c r="AJ2646" s="154"/>
      <c r="AK2646" s="154"/>
      <c r="AL2646" s="154"/>
      <c r="AM2646" s="154"/>
      <c r="AN2646" s="154"/>
      <c r="AO2646" s="154"/>
      <c r="AP2646" s="154"/>
      <c r="AQ2646" s="154"/>
      <c r="AR2646" s="154"/>
      <c r="AS2646" s="154"/>
      <c r="AT2646" s="154"/>
      <c r="AU2646" s="154"/>
      <c r="AV2646" s="154"/>
      <c r="AW2646" s="154"/>
      <c r="AX2646" s="154"/>
      <c r="AY2646" s="154"/>
      <c r="AZ2646" s="154"/>
      <c r="BA2646" s="154"/>
      <c r="BB2646" s="154"/>
      <c r="BC2646" s="154"/>
      <c r="BD2646" s="154"/>
      <c r="BE2646" s="154"/>
      <c r="BF2646" s="154"/>
      <c r="BG2646" s="154"/>
      <c r="BH2646" s="154"/>
      <c r="BI2646" s="154"/>
      <c r="BJ2646" s="154"/>
      <c r="BK2646" s="154"/>
      <c r="BL2646" s="154"/>
      <c r="BM2646" s="154"/>
      <c r="BN2646" s="154"/>
      <c r="BO2646" s="154"/>
      <c r="BP2646" s="154"/>
      <c r="BQ2646" s="154"/>
      <c r="BR2646" s="154"/>
      <c r="BS2646" s="154"/>
      <c r="BT2646" s="154"/>
      <c r="BU2646" s="154"/>
      <c r="BV2646" s="154"/>
      <c r="BW2646" s="154"/>
      <c r="BX2646" s="154"/>
      <c r="BY2646" s="154"/>
      <c r="BZ2646" s="154"/>
      <c r="CA2646" s="154"/>
      <c r="CB2646" s="154"/>
      <c r="CC2646" s="154"/>
      <c r="CD2646" s="154"/>
      <c r="CE2646" s="154"/>
      <c r="CF2646" s="154"/>
      <c r="CG2646" s="154"/>
      <c r="CH2646" s="154"/>
      <c r="CI2646" s="154"/>
      <c r="CJ2646" s="154"/>
      <c r="CK2646" s="154"/>
      <c r="CL2646" s="154"/>
      <c r="CM2646" s="154"/>
      <c r="CN2646" s="154"/>
      <c r="CO2646" s="154"/>
      <c r="CP2646" s="154"/>
      <c r="CQ2646" s="154"/>
      <c r="CR2646" s="154"/>
      <c r="CS2646" s="154"/>
      <c r="CT2646" s="154"/>
      <c r="CU2646" s="154"/>
      <c r="CV2646" s="154"/>
      <c r="CW2646" s="154"/>
      <c r="CX2646" s="154"/>
      <c r="CY2646" s="154"/>
      <c r="CZ2646" s="154"/>
      <c r="DA2646" s="154"/>
      <c r="DB2646" s="154"/>
      <c r="DC2646" s="154"/>
      <c r="DD2646" s="154"/>
      <c r="DE2646" s="154"/>
      <c r="DF2646" s="154"/>
      <c r="DG2646" s="154"/>
      <c r="DH2646" s="154"/>
      <c r="DI2646" s="154"/>
      <c r="DJ2646" s="154"/>
      <c r="DK2646" s="154"/>
      <c r="DL2646" s="154"/>
      <c r="DM2646" s="154"/>
      <c r="DN2646" s="154"/>
      <c r="DO2646" s="154"/>
      <c r="DP2646" s="154"/>
      <c r="DQ2646" s="154"/>
      <c r="DR2646" s="154"/>
      <c r="DS2646" s="154"/>
      <c r="DT2646" s="154"/>
      <c r="DU2646" s="154"/>
      <c r="DV2646" s="154"/>
      <c r="DW2646" s="154"/>
      <c r="DX2646" s="154"/>
      <c r="DY2646" s="154"/>
      <c r="DZ2646" s="154"/>
      <c r="EA2646" s="154"/>
      <c r="EB2646" s="154"/>
      <c r="EC2646" s="154"/>
      <c r="ED2646" s="154"/>
      <c r="EE2646" s="154"/>
      <c r="EF2646" s="154"/>
      <c r="EG2646" s="154"/>
      <c r="EH2646" s="154"/>
      <c r="EI2646" s="154"/>
      <c r="EJ2646" s="154"/>
      <c r="EK2646" s="154"/>
      <c r="EL2646" s="154"/>
      <c r="EM2646" s="154"/>
      <c r="EN2646" s="154"/>
      <c r="EO2646" s="154"/>
      <c r="EP2646" s="154"/>
      <c r="EQ2646" s="154"/>
      <c r="ER2646" s="154"/>
      <c r="ES2646" s="154"/>
      <c r="ET2646" s="154"/>
      <c r="EU2646" s="154"/>
      <c r="EV2646" s="154"/>
    </row>
    <row r="2647" spans="32:152" ht="12.75">
      <c r="AF2647" s="154"/>
      <c r="AG2647" s="154"/>
      <c r="AH2647" s="154"/>
      <c r="AI2647" s="154"/>
      <c r="AJ2647" s="154"/>
      <c r="AK2647" s="154"/>
      <c r="AL2647" s="154"/>
      <c r="AM2647" s="154"/>
      <c r="AN2647" s="154"/>
      <c r="AO2647" s="154"/>
      <c r="AP2647" s="154"/>
      <c r="AQ2647" s="154"/>
      <c r="AR2647" s="154"/>
      <c r="AS2647" s="154"/>
      <c r="AT2647" s="154"/>
      <c r="AU2647" s="154"/>
      <c r="AV2647" s="154"/>
      <c r="AW2647" s="154"/>
      <c r="AX2647" s="154"/>
      <c r="AY2647" s="154"/>
      <c r="AZ2647" s="154"/>
      <c r="BA2647" s="154"/>
      <c r="BB2647" s="154"/>
      <c r="BC2647" s="154"/>
      <c r="BD2647" s="154"/>
      <c r="BE2647" s="154"/>
      <c r="BF2647" s="154"/>
      <c r="BG2647" s="154"/>
      <c r="BH2647" s="154"/>
      <c r="BI2647" s="154"/>
      <c r="BJ2647" s="154"/>
      <c r="BK2647" s="154"/>
      <c r="BL2647" s="154"/>
      <c r="BM2647" s="154"/>
      <c r="BN2647" s="154"/>
      <c r="BO2647" s="154"/>
      <c r="BP2647" s="154"/>
      <c r="BQ2647" s="154"/>
      <c r="BR2647" s="154"/>
      <c r="BS2647" s="154"/>
      <c r="BT2647" s="154"/>
      <c r="BU2647" s="154"/>
      <c r="BV2647" s="154"/>
      <c r="BW2647" s="154"/>
      <c r="BX2647" s="154"/>
      <c r="BY2647" s="154"/>
      <c r="BZ2647" s="154"/>
      <c r="CA2647" s="154"/>
      <c r="CB2647" s="154"/>
      <c r="CC2647" s="154"/>
      <c r="CD2647" s="154"/>
      <c r="CE2647" s="154"/>
      <c r="CF2647" s="154"/>
      <c r="CG2647" s="154"/>
      <c r="CH2647" s="154"/>
      <c r="CI2647" s="154"/>
      <c r="CJ2647" s="154"/>
      <c r="CK2647" s="154"/>
      <c r="CL2647" s="154"/>
      <c r="CM2647" s="154"/>
      <c r="CN2647" s="154"/>
      <c r="CO2647" s="154"/>
      <c r="CP2647" s="154"/>
      <c r="CQ2647" s="154"/>
      <c r="CR2647" s="154"/>
      <c r="CS2647" s="154"/>
      <c r="CT2647" s="154"/>
      <c r="CU2647" s="154"/>
      <c r="CV2647" s="154"/>
      <c r="CW2647" s="154"/>
      <c r="CX2647" s="154"/>
      <c r="CY2647" s="154"/>
      <c r="CZ2647" s="154"/>
      <c r="DA2647" s="154"/>
      <c r="DB2647" s="154"/>
      <c r="DC2647" s="154"/>
      <c r="DD2647" s="154"/>
      <c r="DE2647" s="154"/>
      <c r="DF2647" s="154"/>
      <c r="DG2647" s="154"/>
      <c r="DH2647" s="154"/>
      <c r="DI2647" s="154"/>
      <c r="DJ2647" s="154"/>
      <c r="DK2647" s="154"/>
      <c r="DL2647" s="154"/>
      <c r="DM2647" s="154"/>
      <c r="DN2647" s="154"/>
      <c r="DO2647" s="154"/>
      <c r="DP2647" s="154"/>
      <c r="DQ2647" s="154"/>
      <c r="DR2647" s="154"/>
      <c r="DS2647" s="154"/>
      <c r="DT2647" s="154"/>
      <c r="DU2647" s="154"/>
      <c r="DV2647" s="154"/>
      <c r="DW2647" s="154"/>
      <c r="DX2647" s="154"/>
      <c r="DY2647" s="154"/>
      <c r="DZ2647" s="154"/>
      <c r="EA2647" s="154"/>
      <c r="EB2647" s="154"/>
      <c r="EC2647" s="154"/>
      <c r="ED2647" s="154"/>
      <c r="EE2647" s="154"/>
      <c r="EF2647" s="154"/>
      <c r="EG2647" s="154"/>
      <c r="EH2647" s="154"/>
      <c r="EI2647" s="154"/>
      <c r="EJ2647" s="154"/>
      <c r="EK2647" s="154"/>
      <c r="EL2647" s="154"/>
      <c r="EM2647" s="154"/>
      <c r="EN2647" s="154"/>
      <c r="EO2647" s="154"/>
      <c r="EP2647" s="154"/>
      <c r="EQ2647" s="154"/>
      <c r="ER2647" s="154"/>
      <c r="ES2647" s="154"/>
      <c r="ET2647" s="154"/>
      <c r="EU2647" s="154"/>
      <c r="EV2647" s="154"/>
    </row>
    <row r="2648" spans="32:152" ht="12.75">
      <c r="AF2648" s="154"/>
      <c r="AG2648" s="154"/>
      <c r="AH2648" s="154"/>
      <c r="AI2648" s="154"/>
      <c r="AJ2648" s="154"/>
      <c r="AK2648" s="154"/>
      <c r="AL2648" s="154"/>
      <c r="AM2648" s="154"/>
      <c r="AN2648" s="154"/>
      <c r="AO2648" s="154"/>
      <c r="AP2648" s="154"/>
      <c r="AQ2648" s="154"/>
      <c r="AR2648" s="154"/>
      <c r="AS2648" s="154"/>
      <c r="AT2648" s="154"/>
      <c r="AU2648" s="154"/>
      <c r="AV2648" s="154"/>
      <c r="AW2648" s="154"/>
      <c r="AX2648" s="154"/>
      <c r="AY2648" s="154"/>
      <c r="AZ2648" s="154"/>
      <c r="BA2648" s="154"/>
      <c r="BB2648" s="154"/>
      <c r="BC2648" s="154"/>
      <c r="BD2648" s="154"/>
      <c r="BE2648" s="154"/>
      <c r="BF2648" s="154"/>
      <c r="BG2648" s="154"/>
      <c r="BH2648" s="154"/>
      <c r="BI2648" s="154"/>
      <c r="BJ2648" s="154"/>
      <c r="BK2648" s="154"/>
      <c r="BL2648" s="154"/>
      <c r="BM2648" s="154"/>
      <c r="BN2648" s="154"/>
      <c r="BO2648" s="154"/>
      <c r="BP2648" s="154"/>
      <c r="BQ2648" s="154"/>
      <c r="BR2648" s="154"/>
      <c r="BS2648" s="154"/>
      <c r="BT2648" s="154"/>
      <c r="BU2648" s="154"/>
      <c r="BV2648" s="154"/>
      <c r="BW2648" s="154"/>
      <c r="BX2648" s="154"/>
      <c r="BY2648" s="154"/>
      <c r="BZ2648" s="154"/>
      <c r="CA2648" s="154"/>
      <c r="CB2648" s="154"/>
      <c r="CC2648" s="154"/>
      <c r="CD2648" s="154"/>
      <c r="CE2648" s="154"/>
      <c r="CF2648" s="154"/>
      <c r="CG2648" s="154"/>
      <c r="CH2648" s="154"/>
      <c r="CI2648" s="154"/>
      <c r="CJ2648" s="154"/>
      <c r="CK2648" s="154"/>
      <c r="CL2648" s="154"/>
      <c r="CM2648" s="154"/>
      <c r="CN2648" s="154"/>
      <c r="CO2648" s="154"/>
      <c r="CP2648" s="154"/>
      <c r="CQ2648" s="154"/>
      <c r="CR2648" s="154"/>
      <c r="CS2648" s="154"/>
      <c r="CT2648" s="154"/>
      <c r="CU2648" s="154"/>
      <c r="CV2648" s="154"/>
      <c r="CW2648" s="154"/>
      <c r="CX2648" s="154"/>
      <c r="CY2648" s="154"/>
      <c r="CZ2648" s="154"/>
      <c r="DA2648" s="154"/>
      <c r="DB2648" s="154"/>
      <c r="DC2648" s="154"/>
      <c r="DD2648" s="154"/>
      <c r="DE2648" s="154"/>
      <c r="DF2648" s="154"/>
      <c r="DG2648" s="154"/>
      <c r="DH2648" s="154"/>
      <c r="DI2648" s="154"/>
      <c r="DJ2648" s="154"/>
      <c r="DK2648" s="154"/>
      <c r="DL2648" s="154"/>
      <c r="DM2648" s="154"/>
      <c r="DN2648" s="154"/>
      <c r="DO2648" s="154"/>
      <c r="DP2648" s="154"/>
      <c r="DQ2648" s="154"/>
      <c r="DR2648" s="154"/>
      <c r="DS2648" s="154"/>
      <c r="DT2648" s="154"/>
      <c r="DU2648" s="154"/>
      <c r="DV2648" s="154"/>
      <c r="DW2648" s="154"/>
      <c r="DX2648" s="154"/>
      <c r="DY2648" s="154"/>
      <c r="DZ2648" s="154"/>
      <c r="EA2648" s="154"/>
      <c r="EB2648" s="154"/>
      <c r="EC2648" s="154"/>
      <c r="ED2648" s="154"/>
      <c r="EE2648" s="154"/>
      <c r="EF2648" s="154"/>
      <c r="EG2648" s="154"/>
      <c r="EH2648" s="154"/>
      <c r="EI2648" s="154"/>
      <c r="EJ2648" s="154"/>
      <c r="EK2648" s="154"/>
      <c r="EL2648" s="154"/>
      <c r="EM2648" s="154"/>
      <c r="EN2648" s="154"/>
      <c r="EO2648" s="154"/>
      <c r="EP2648" s="154"/>
      <c r="EQ2648" s="154"/>
      <c r="ER2648" s="154"/>
      <c r="ES2648" s="154"/>
      <c r="ET2648" s="154"/>
      <c r="EU2648" s="154"/>
      <c r="EV2648" s="154"/>
    </row>
    <row r="2649" spans="32:152" ht="12.75">
      <c r="AF2649" s="154"/>
      <c r="AG2649" s="154"/>
      <c r="AH2649" s="154"/>
      <c r="AI2649" s="154"/>
      <c r="AJ2649" s="154"/>
      <c r="AK2649" s="154"/>
      <c r="AL2649" s="154"/>
      <c r="AM2649" s="154"/>
      <c r="AN2649" s="154"/>
      <c r="AO2649" s="154"/>
      <c r="AP2649" s="154"/>
      <c r="AQ2649" s="154"/>
      <c r="AR2649" s="154"/>
      <c r="AS2649" s="154"/>
      <c r="AT2649" s="154"/>
      <c r="AU2649" s="154"/>
      <c r="AV2649" s="154"/>
      <c r="AW2649" s="154"/>
      <c r="AX2649" s="154"/>
      <c r="AY2649" s="154"/>
      <c r="AZ2649" s="154"/>
      <c r="BA2649" s="154"/>
      <c r="BB2649" s="154"/>
      <c r="BC2649" s="154"/>
      <c r="BD2649" s="154"/>
      <c r="BE2649" s="154"/>
      <c r="BF2649" s="154"/>
      <c r="BG2649" s="154"/>
      <c r="BH2649" s="154"/>
      <c r="BI2649" s="154"/>
      <c r="BJ2649" s="154"/>
      <c r="BK2649" s="154"/>
      <c r="BL2649" s="154"/>
      <c r="BM2649" s="154"/>
      <c r="BN2649" s="154"/>
      <c r="BO2649" s="154"/>
      <c r="BP2649" s="154"/>
      <c r="BQ2649" s="154"/>
      <c r="BR2649" s="154"/>
      <c r="BS2649" s="154"/>
      <c r="BT2649" s="154"/>
      <c r="BU2649" s="154"/>
      <c r="BV2649" s="154"/>
      <c r="BW2649" s="154"/>
      <c r="BX2649" s="154"/>
      <c r="BY2649" s="154"/>
      <c r="BZ2649" s="154"/>
      <c r="CA2649" s="154"/>
      <c r="CB2649" s="154"/>
      <c r="CC2649" s="154"/>
      <c r="CD2649" s="154"/>
      <c r="CE2649" s="154"/>
      <c r="CF2649" s="154"/>
      <c r="CG2649" s="154"/>
      <c r="CH2649" s="154"/>
      <c r="CI2649" s="154"/>
      <c r="CJ2649" s="154"/>
      <c r="CK2649" s="154"/>
      <c r="CL2649" s="154"/>
      <c r="CM2649" s="154"/>
      <c r="CN2649" s="154"/>
      <c r="CO2649" s="154"/>
      <c r="CP2649" s="154"/>
      <c r="CQ2649" s="154"/>
      <c r="CR2649" s="154"/>
      <c r="CS2649" s="154"/>
      <c r="CT2649" s="154"/>
      <c r="CU2649" s="154"/>
      <c r="CV2649" s="154"/>
      <c r="CW2649" s="154"/>
      <c r="CX2649" s="154"/>
      <c r="CY2649" s="154"/>
      <c r="CZ2649" s="154"/>
      <c r="DA2649" s="154"/>
      <c r="DB2649" s="154"/>
      <c r="DC2649" s="154"/>
      <c r="DD2649" s="154"/>
      <c r="DE2649" s="154"/>
      <c r="DF2649" s="154"/>
      <c r="DG2649" s="154"/>
      <c r="DH2649" s="154"/>
      <c r="DI2649" s="154"/>
      <c r="DJ2649" s="154"/>
      <c r="DK2649" s="154"/>
      <c r="DL2649" s="154"/>
      <c r="DM2649" s="154"/>
      <c r="DN2649" s="154"/>
      <c r="DO2649" s="154"/>
      <c r="DP2649" s="154"/>
      <c r="DQ2649" s="154"/>
      <c r="DR2649" s="154"/>
      <c r="DS2649" s="154"/>
      <c r="DT2649" s="154"/>
      <c r="DU2649" s="154"/>
      <c r="DV2649" s="154"/>
      <c r="DW2649" s="154"/>
      <c r="DX2649" s="154"/>
      <c r="DY2649" s="154"/>
      <c r="DZ2649" s="154"/>
      <c r="EA2649" s="154"/>
      <c r="EB2649" s="154"/>
      <c r="EC2649" s="154"/>
      <c r="ED2649" s="154"/>
      <c r="EE2649" s="154"/>
      <c r="EF2649" s="154"/>
      <c r="EG2649" s="154"/>
      <c r="EH2649" s="154"/>
      <c r="EI2649" s="154"/>
      <c r="EJ2649" s="154"/>
      <c r="EK2649" s="154"/>
      <c r="EL2649" s="154"/>
      <c r="EM2649" s="154"/>
      <c r="EN2649" s="154"/>
      <c r="EO2649" s="154"/>
      <c r="EP2649" s="154"/>
      <c r="EQ2649" s="154"/>
      <c r="ER2649" s="154"/>
      <c r="ES2649" s="154"/>
      <c r="ET2649" s="154"/>
      <c r="EU2649" s="154"/>
      <c r="EV2649" s="154"/>
    </row>
    <row r="2650" spans="32:152" ht="12.75">
      <c r="AF2650" s="154"/>
      <c r="AG2650" s="154"/>
      <c r="AH2650" s="154"/>
      <c r="AI2650" s="154"/>
      <c r="AJ2650" s="154"/>
      <c r="AK2650" s="154"/>
      <c r="AL2650" s="154"/>
      <c r="AM2650" s="154"/>
      <c r="AN2650" s="154"/>
      <c r="AO2650" s="154"/>
      <c r="AP2650" s="154"/>
      <c r="AQ2650" s="154"/>
      <c r="AR2650" s="154"/>
      <c r="AS2650" s="154"/>
      <c r="AT2650" s="154"/>
      <c r="AU2650" s="154"/>
      <c r="AV2650" s="154"/>
      <c r="AW2650" s="154"/>
      <c r="AX2650" s="154"/>
      <c r="AY2650" s="154"/>
      <c r="AZ2650" s="154"/>
      <c r="BA2650" s="154"/>
      <c r="BB2650" s="154"/>
      <c r="BC2650" s="154"/>
      <c r="BD2650" s="154"/>
      <c r="BE2650" s="154"/>
      <c r="BF2650" s="154"/>
      <c r="BG2650" s="154"/>
      <c r="BH2650" s="154"/>
      <c r="BI2650" s="154"/>
      <c r="BJ2650" s="154"/>
      <c r="BK2650" s="154"/>
      <c r="BL2650" s="154"/>
      <c r="BM2650" s="154"/>
      <c r="BN2650" s="154"/>
      <c r="BO2650" s="154"/>
      <c r="BP2650" s="154"/>
      <c r="BQ2650" s="154"/>
      <c r="BR2650" s="154"/>
      <c r="BS2650" s="154"/>
      <c r="BT2650" s="154"/>
      <c r="BU2650" s="154"/>
      <c r="BV2650" s="154"/>
      <c r="BW2650" s="154"/>
      <c r="BX2650" s="154"/>
      <c r="BY2650" s="154"/>
      <c r="BZ2650" s="154"/>
      <c r="CA2650" s="154"/>
      <c r="CB2650" s="154"/>
      <c r="CC2650" s="154"/>
      <c r="CD2650" s="154"/>
      <c r="CE2650" s="154"/>
      <c r="CF2650" s="154"/>
      <c r="CG2650" s="154"/>
      <c r="CH2650" s="154"/>
      <c r="CI2650" s="154"/>
      <c r="CJ2650" s="154"/>
      <c r="CK2650" s="154"/>
      <c r="CL2650" s="154"/>
      <c r="CM2650" s="154"/>
      <c r="CN2650" s="154"/>
      <c r="CO2650" s="154"/>
      <c r="CP2650" s="154"/>
      <c r="CQ2650" s="154"/>
      <c r="CR2650" s="154"/>
      <c r="CS2650" s="154"/>
      <c r="CT2650" s="154"/>
      <c r="CU2650" s="154"/>
      <c r="CV2650" s="154"/>
      <c r="CW2650" s="154"/>
      <c r="CX2650" s="154"/>
      <c r="CY2650" s="154"/>
      <c r="CZ2650" s="154"/>
      <c r="DA2650" s="154"/>
      <c r="DB2650" s="154"/>
      <c r="DC2650" s="154"/>
      <c r="DD2650" s="154"/>
      <c r="DE2650" s="154"/>
      <c r="DF2650" s="154"/>
      <c r="DG2650" s="154"/>
      <c r="DH2650" s="154"/>
      <c r="DI2650" s="154"/>
      <c r="DJ2650" s="154"/>
      <c r="DK2650" s="154"/>
      <c r="DL2650" s="154"/>
      <c r="DM2650" s="154"/>
      <c r="DN2650" s="154"/>
      <c r="DO2650" s="154"/>
      <c r="DP2650" s="154"/>
      <c r="DQ2650" s="154"/>
      <c r="DR2650" s="154"/>
      <c r="DS2650" s="154"/>
      <c r="DT2650" s="154"/>
      <c r="DU2650" s="154"/>
      <c r="DV2650" s="154"/>
      <c r="DW2650" s="154"/>
      <c r="DX2650" s="154"/>
      <c r="DY2650" s="154"/>
      <c r="DZ2650" s="154"/>
      <c r="EA2650" s="154"/>
      <c r="EB2650" s="154"/>
      <c r="EC2650" s="154"/>
      <c r="ED2650" s="154"/>
      <c r="EE2650" s="154"/>
      <c r="EF2650" s="154"/>
      <c r="EG2650" s="154"/>
      <c r="EH2650" s="154"/>
      <c r="EI2650" s="154"/>
      <c r="EJ2650" s="154"/>
      <c r="EK2650" s="154"/>
      <c r="EL2650" s="154"/>
      <c r="EM2650" s="154"/>
      <c r="EN2650" s="154"/>
      <c r="EO2650" s="154"/>
      <c r="EP2650" s="154"/>
      <c r="EQ2650" s="154"/>
      <c r="ER2650" s="154"/>
      <c r="ES2650" s="154"/>
      <c r="ET2650" s="154"/>
      <c r="EU2650" s="154"/>
      <c r="EV2650" s="154"/>
    </row>
    <row r="2651" spans="32:152" ht="12.75">
      <c r="AF2651" s="154"/>
      <c r="AG2651" s="154"/>
      <c r="AH2651" s="154"/>
      <c r="AI2651" s="154"/>
      <c r="AJ2651" s="154"/>
      <c r="AK2651" s="154"/>
      <c r="AL2651" s="154"/>
      <c r="AM2651" s="154"/>
      <c r="AN2651" s="154"/>
      <c r="AO2651" s="154"/>
      <c r="AP2651" s="154"/>
      <c r="AQ2651" s="154"/>
      <c r="AR2651" s="154"/>
      <c r="AS2651" s="154"/>
      <c r="AT2651" s="154"/>
      <c r="AU2651" s="154"/>
      <c r="AV2651" s="154"/>
      <c r="AW2651" s="154"/>
      <c r="AX2651" s="154"/>
      <c r="AY2651" s="154"/>
      <c r="AZ2651" s="154"/>
      <c r="BA2651" s="154"/>
      <c r="BB2651" s="154"/>
      <c r="BC2651" s="154"/>
      <c r="BD2651" s="154"/>
      <c r="BE2651" s="154"/>
      <c r="BF2651" s="154"/>
      <c r="BG2651" s="154"/>
      <c r="BH2651" s="154"/>
      <c r="BI2651" s="154"/>
      <c r="BJ2651" s="154"/>
      <c r="BK2651" s="154"/>
      <c r="BL2651" s="154"/>
      <c r="BM2651" s="154"/>
      <c r="BN2651" s="154"/>
      <c r="BO2651" s="154"/>
      <c r="BP2651" s="154"/>
      <c r="BQ2651" s="154"/>
      <c r="BR2651" s="154"/>
      <c r="BS2651" s="154"/>
      <c r="BT2651" s="154"/>
      <c r="BU2651" s="154"/>
      <c r="BV2651" s="154"/>
      <c r="BW2651" s="154"/>
      <c r="BX2651" s="154"/>
      <c r="BY2651" s="154"/>
      <c r="BZ2651" s="154"/>
      <c r="CA2651" s="154"/>
      <c r="CB2651" s="154"/>
      <c r="CC2651" s="154"/>
      <c r="CD2651" s="154"/>
      <c r="CE2651" s="154"/>
      <c r="CF2651" s="154"/>
      <c r="CG2651" s="154"/>
      <c r="CH2651" s="154"/>
      <c r="CI2651" s="154"/>
      <c r="CJ2651" s="154"/>
      <c r="CK2651" s="154"/>
      <c r="CL2651" s="154"/>
      <c r="CM2651" s="154"/>
      <c r="CN2651" s="154"/>
      <c r="CO2651" s="154"/>
      <c r="CP2651" s="154"/>
      <c r="CQ2651" s="154"/>
      <c r="CR2651" s="154"/>
      <c r="CS2651" s="154"/>
      <c r="CT2651" s="154"/>
      <c r="CU2651" s="154"/>
      <c r="CV2651" s="154"/>
      <c r="CW2651" s="154"/>
      <c r="CX2651" s="154"/>
      <c r="CY2651" s="154"/>
      <c r="CZ2651" s="154"/>
      <c r="DA2651" s="154"/>
      <c r="DB2651" s="154"/>
      <c r="DC2651" s="154"/>
      <c r="DD2651" s="154"/>
      <c r="DE2651" s="154"/>
      <c r="DF2651" s="154"/>
      <c r="DG2651" s="154"/>
      <c r="DH2651" s="154"/>
      <c r="DI2651" s="154"/>
      <c r="DJ2651" s="154"/>
      <c r="DK2651" s="154"/>
      <c r="DL2651" s="154"/>
      <c r="DM2651" s="154"/>
      <c r="DN2651" s="154"/>
      <c r="DO2651" s="154"/>
      <c r="DP2651" s="154"/>
      <c r="DQ2651" s="154"/>
      <c r="DR2651" s="154"/>
      <c r="DS2651" s="154"/>
      <c r="DT2651" s="154"/>
      <c r="DU2651" s="154"/>
      <c r="DV2651" s="154"/>
      <c r="DW2651" s="154"/>
      <c r="DX2651" s="154"/>
      <c r="DY2651" s="154"/>
      <c r="DZ2651" s="154"/>
      <c r="EA2651" s="154"/>
      <c r="EB2651" s="154"/>
      <c r="EC2651" s="154"/>
      <c r="ED2651" s="154"/>
      <c r="EE2651" s="154"/>
      <c r="EF2651" s="154"/>
      <c r="EG2651" s="154"/>
      <c r="EH2651" s="154"/>
      <c r="EI2651" s="154"/>
      <c r="EJ2651" s="154"/>
      <c r="EK2651" s="154"/>
      <c r="EL2651" s="154"/>
      <c r="EM2651" s="154"/>
      <c r="EN2651" s="154"/>
      <c r="EO2651" s="154"/>
      <c r="EP2651" s="154"/>
      <c r="EQ2651" s="154"/>
      <c r="ER2651" s="154"/>
      <c r="ES2651" s="154"/>
      <c r="ET2651" s="154"/>
      <c r="EU2651" s="154"/>
      <c r="EV2651" s="154"/>
    </row>
    <row r="2652" spans="32:152" ht="12.75">
      <c r="AF2652" s="154"/>
      <c r="AG2652" s="154"/>
      <c r="AH2652" s="154"/>
      <c r="AI2652" s="154"/>
      <c r="AJ2652" s="154"/>
      <c r="AK2652" s="154"/>
      <c r="AL2652" s="154"/>
      <c r="AM2652" s="154"/>
      <c r="AN2652" s="154"/>
      <c r="AO2652" s="154"/>
      <c r="AP2652" s="154"/>
      <c r="AQ2652" s="154"/>
      <c r="AR2652" s="154"/>
      <c r="AS2652" s="154"/>
      <c r="AT2652" s="154"/>
      <c r="AU2652" s="154"/>
      <c r="AV2652" s="154"/>
      <c r="AW2652" s="154"/>
      <c r="AX2652" s="154"/>
      <c r="AY2652" s="154"/>
      <c r="AZ2652" s="154"/>
      <c r="BA2652" s="154"/>
      <c r="BB2652" s="154"/>
      <c r="BC2652" s="154"/>
      <c r="BD2652" s="154"/>
      <c r="BE2652" s="154"/>
      <c r="BF2652" s="154"/>
      <c r="BG2652" s="154"/>
      <c r="BH2652" s="154"/>
      <c r="BI2652" s="154"/>
      <c r="BJ2652" s="154"/>
      <c r="BK2652" s="154"/>
      <c r="BL2652" s="154"/>
      <c r="BM2652" s="154"/>
      <c r="BN2652" s="154"/>
      <c r="BO2652" s="154"/>
      <c r="BP2652" s="154"/>
      <c r="BQ2652" s="154"/>
      <c r="BR2652" s="154"/>
      <c r="BS2652" s="154"/>
      <c r="BT2652" s="154"/>
      <c r="BU2652" s="154"/>
      <c r="BV2652" s="154"/>
      <c r="BW2652" s="154"/>
      <c r="BX2652" s="154"/>
      <c r="BY2652" s="154"/>
      <c r="BZ2652" s="154"/>
      <c r="CA2652" s="154"/>
      <c r="CB2652" s="154"/>
      <c r="CC2652" s="154"/>
      <c r="CD2652" s="154"/>
      <c r="CE2652" s="154"/>
      <c r="CF2652" s="154"/>
      <c r="CG2652" s="154"/>
      <c r="CH2652" s="154"/>
      <c r="CI2652" s="154"/>
      <c r="CJ2652" s="154"/>
      <c r="CK2652" s="154"/>
      <c r="CL2652" s="154"/>
      <c r="CM2652" s="154"/>
      <c r="CN2652" s="154"/>
      <c r="CO2652" s="154"/>
      <c r="CP2652" s="154"/>
      <c r="CQ2652" s="154"/>
      <c r="CR2652" s="154"/>
      <c r="CS2652" s="154"/>
      <c r="CT2652" s="154"/>
      <c r="CU2652" s="154"/>
      <c r="CV2652" s="154"/>
      <c r="CW2652" s="154"/>
      <c r="CX2652" s="154"/>
      <c r="CY2652" s="154"/>
      <c r="CZ2652" s="154"/>
      <c r="DA2652" s="154"/>
      <c r="DB2652" s="154"/>
      <c r="DC2652" s="154"/>
      <c r="DD2652" s="154"/>
      <c r="DE2652" s="154"/>
      <c r="DF2652" s="154"/>
      <c r="DG2652" s="154"/>
      <c r="DH2652" s="154"/>
      <c r="DI2652" s="154"/>
      <c r="DJ2652" s="154"/>
      <c r="DK2652" s="154"/>
      <c r="DL2652" s="154"/>
      <c r="DM2652" s="154"/>
      <c r="DN2652" s="154"/>
      <c r="DO2652" s="154"/>
      <c r="DP2652" s="154"/>
      <c r="DQ2652" s="154"/>
      <c r="DR2652" s="154"/>
      <c r="DS2652" s="154"/>
      <c r="DT2652" s="154"/>
      <c r="DU2652" s="154"/>
      <c r="DV2652" s="154"/>
      <c r="DW2652" s="154"/>
      <c r="DX2652" s="154"/>
      <c r="DY2652" s="154"/>
      <c r="DZ2652" s="154"/>
      <c r="EA2652" s="154"/>
      <c r="EB2652" s="154"/>
      <c r="EC2652" s="154"/>
      <c r="ED2652" s="154"/>
      <c r="EE2652" s="154"/>
      <c r="EF2652" s="154"/>
      <c r="EG2652" s="154"/>
      <c r="EH2652" s="154"/>
      <c r="EI2652" s="154"/>
      <c r="EJ2652" s="154"/>
      <c r="EK2652" s="154"/>
      <c r="EL2652" s="154"/>
      <c r="EM2652" s="154"/>
      <c r="EN2652" s="154"/>
      <c r="EO2652" s="154"/>
      <c r="EP2652" s="154"/>
      <c r="EQ2652" s="154"/>
      <c r="ER2652" s="154"/>
      <c r="ES2652" s="154"/>
      <c r="ET2652" s="154"/>
      <c r="EU2652" s="154"/>
      <c r="EV2652" s="154"/>
    </row>
    <row r="2653" spans="32:152" ht="12.75">
      <c r="AF2653" s="154"/>
      <c r="AG2653" s="154"/>
      <c r="AH2653" s="154"/>
      <c r="AI2653" s="154"/>
      <c r="AJ2653" s="154"/>
      <c r="AK2653" s="154"/>
      <c r="AL2653" s="154"/>
      <c r="AM2653" s="154"/>
      <c r="AN2653" s="154"/>
      <c r="AO2653" s="154"/>
      <c r="AP2653" s="154"/>
      <c r="AQ2653" s="154"/>
      <c r="AR2653" s="154"/>
      <c r="AS2653" s="154"/>
      <c r="AT2653" s="154"/>
      <c r="AU2653" s="154"/>
      <c r="AV2653" s="154"/>
      <c r="AW2653" s="154"/>
      <c r="AX2653" s="154"/>
      <c r="AY2653" s="154"/>
      <c r="AZ2653" s="154"/>
      <c r="BA2653" s="154"/>
      <c r="BB2653" s="154"/>
      <c r="BC2653" s="154"/>
      <c r="BD2653" s="154"/>
      <c r="BE2653" s="154"/>
      <c r="BF2653" s="154"/>
      <c r="BG2653" s="154"/>
      <c r="BH2653" s="154"/>
      <c r="BI2653" s="154"/>
      <c r="BJ2653" s="154"/>
      <c r="BK2653" s="154"/>
      <c r="BL2653" s="154"/>
      <c r="BM2653" s="154"/>
      <c r="BN2653" s="154"/>
      <c r="BO2653" s="154"/>
      <c r="BP2653" s="154"/>
      <c r="BQ2653" s="154"/>
      <c r="BR2653" s="154"/>
      <c r="BS2653" s="154"/>
      <c r="BT2653" s="154"/>
      <c r="BU2653" s="154"/>
      <c r="BV2653" s="154"/>
      <c r="BW2653" s="154"/>
      <c r="BX2653" s="154"/>
      <c r="BY2653" s="154"/>
      <c r="BZ2653" s="154"/>
      <c r="CA2653" s="154"/>
      <c r="CB2653" s="154"/>
      <c r="CC2653" s="154"/>
      <c r="CD2653" s="154"/>
      <c r="CE2653" s="154"/>
      <c r="CF2653" s="154"/>
      <c r="CG2653" s="154"/>
      <c r="CH2653" s="154"/>
      <c r="CI2653" s="154"/>
      <c r="CJ2653" s="154"/>
      <c r="CK2653" s="154"/>
      <c r="CL2653" s="154"/>
      <c r="CM2653" s="154"/>
      <c r="CN2653" s="154"/>
      <c r="CO2653" s="154"/>
      <c r="CP2653" s="154"/>
      <c r="CQ2653" s="154"/>
      <c r="CR2653" s="154"/>
      <c r="CS2653" s="154"/>
      <c r="CT2653" s="154"/>
      <c r="CU2653" s="154"/>
      <c r="CV2653" s="154"/>
      <c r="CW2653" s="154"/>
      <c r="CX2653" s="154"/>
      <c r="CY2653" s="154"/>
      <c r="CZ2653" s="154"/>
      <c r="DA2653" s="154"/>
      <c r="DB2653" s="154"/>
      <c r="DC2653" s="154"/>
      <c r="DD2653" s="154"/>
      <c r="DE2653" s="154"/>
      <c r="DF2653" s="154"/>
      <c r="DG2653" s="154"/>
      <c r="DH2653" s="154"/>
      <c r="DI2653" s="154"/>
      <c r="DJ2653" s="154"/>
      <c r="DK2653" s="154"/>
      <c r="DL2653" s="154"/>
      <c r="DM2653" s="154"/>
      <c r="DN2653" s="154"/>
      <c r="DO2653" s="154"/>
      <c r="DP2653" s="154"/>
      <c r="DQ2653" s="154"/>
      <c r="DR2653" s="154"/>
      <c r="DS2653" s="154"/>
      <c r="DT2653" s="154"/>
      <c r="DU2653" s="154"/>
      <c r="DV2653" s="154"/>
      <c r="DW2653" s="154"/>
      <c r="DX2653" s="154"/>
      <c r="DY2653" s="154"/>
      <c r="DZ2653" s="154"/>
      <c r="EA2653" s="154"/>
      <c r="EB2653" s="154"/>
      <c r="EC2653" s="154"/>
      <c r="ED2653" s="154"/>
      <c r="EE2653" s="154"/>
      <c r="EF2653" s="154"/>
      <c r="EG2653" s="154"/>
      <c r="EH2653" s="154"/>
      <c r="EI2653" s="154"/>
      <c r="EJ2653" s="154"/>
      <c r="EK2653" s="154"/>
      <c r="EL2653" s="154"/>
      <c r="EM2653" s="154"/>
      <c r="EN2653" s="154"/>
      <c r="EO2653" s="154"/>
      <c r="EP2653" s="154"/>
      <c r="EQ2653" s="154"/>
      <c r="ER2653" s="154"/>
      <c r="ES2653" s="154"/>
      <c r="ET2653" s="154"/>
      <c r="EU2653" s="154"/>
      <c r="EV2653" s="154"/>
    </row>
    <row r="2654" spans="32:152" ht="12.75">
      <c r="AF2654" s="154"/>
      <c r="AG2654" s="154"/>
      <c r="AH2654" s="154"/>
      <c r="AI2654" s="154"/>
      <c r="AJ2654" s="154"/>
      <c r="AK2654" s="154"/>
      <c r="AL2654" s="154"/>
      <c r="AM2654" s="154"/>
      <c r="AN2654" s="154"/>
      <c r="AO2654" s="154"/>
      <c r="AP2654" s="154"/>
      <c r="AQ2654" s="154"/>
      <c r="AR2654" s="154"/>
      <c r="AS2654" s="154"/>
      <c r="AT2654" s="154"/>
      <c r="AU2654" s="154"/>
      <c r="AV2654" s="154"/>
      <c r="AW2654" s="154"/>
      <c r="AX2654" s="154"/>
      <c r="AY2654" s="154"/>
      <c r="AZ2654" s="154"/>
      <c r="BA2654" s="154"/>
      <c r="BB2654" s="154"/>
      <c r="BC2654" s="154"/>
      <c r="BD2654" s="154"/>
      <c r="BE2654" s="154"/>
      <c r="BF2654" s="154"/>
      <c r="BG2654" s="154"/>
      <c r="BH2654" s="154"/>
      <c r="BI2654" s="154"/>
      <c r="BJ2654" s="154"/>
      <c r="BK2654" s="154"/>
      <c r="BL2654" s="154"/>
      <c r="BM2654" s="154"/>
      <c r="BN2654" s="154"/>
      <c r="BO2654" s="154"/>
      <c r="BP2654" s="154"/>
      <c r="BQ2654" s="154"/>
      <c r="BR2654" s="154"/>
      <c r="BS2654" s="154"/>
      <c r="BT2654" s="154"/>
      <c r="BU2654" s="154"/>
      <c r="BV2654" s="154"/>
      <c r="BW2654" s="154"/>
      <c r="BX2654" s="154"/>
      <c r="BY2654" s="154"/>
      <c r="BZ2654" s="154"/>
      <c r="CA2654" s="154"/>
      <c r="CB2654" s="154"/>
      <c r="CC2654" s="154"/>
      <c r="CD2654" s="154"/>
      <c r="CE2654" s="154"/>
      <c r="CF2654" s="154"/>
      <c r="CG2654" s="154"/>
      <c r="CH2654" s="154"/>
      <c r="CI2654" s="154"/>
      <c r="CJ2654" s="154"/>
      <c r="CK2654" s="154"/>
      <c r="CL2654" s="154"/>
      <c r="CM2654" s="154"/>
      <c r="CN2654" s="154"/>
      <c r="CO2654" s="154"/>
      <c r="CP2654" s="154"/>
      <c r="CQ2654" s="154"/>
      <c r="CR2654" s="154"/>
      <c r="CS2654" s="154"/>
      <c r="CT2654" s="154"/>
      <c r="CU2654" s="154"/>
      <c r="CV2654" s="154"/>
      <c r="CW2654" s="154"/>
      <c r="CX2654" s="154"/>
      <c r="CY2654" s="154"/>
      <c r="CZ2654" s="154"/>
      <c r="DA2654" s="154"/>
      <c r="DB2654" s="154"/>
      <c r="DC2654" s="154"/>
      <c r="DD2654" s="154"/>
      <c r="DE2654" s="154"/>
      <c r="DF2654" s="154"/>
      <c r="DG2654" s="154"/>
      <c r="DH2654" s="154"/>
      <c r="DI2654" s="154"/>
      <c r="DJ2654" s="154"/>
      <c r="DK2654" s="154"/>
      <c r="DL2654" s="154"/>
      <c r="DM2654" s="154"/>
      <c r="DN2654" s="154"/>
      <c r="DO2654" s="154"/>
      <c r="DP2654" s="154"/>
      <c r="DQ2654" s="154"/>
      <c r="DR2654" s="154"/>
      <c r="DS2654" s="154"/>
      <c r="DT2654" s="154"/>
      <c r="DU2654" s="154"/>
      <c r="DV2654" s="154"/>
      <c r="DW2654" s="154"/>
      <c r="DX2654" s="154"/>
      <c r="DY2654" s="154"/>
      <c r="DZ2654" s="154"/>
      <c r="EA2654" s="154"/>
      <c r="EB2654" s="154"/>
      <c r="EC2654" s="154"/>
      <c r="ED2654" s="154"/>
      <c r="EE2654" s="154"/>
      <c r="EF2654" s="154"/>
      <c r="EG2654" s="154"/>
      <c r="EH2654" s="154"/>
      <c r="EI2654" s="154"/>
      <c r="EJ2654" s="154"/>
      <c r="EK2654" s="154"/>
      <c r="EL2654" s="154"/>
      <c r="EM2654" s="154"/>
      <c r="EN2654" s="154"/>
      <c r="EO2654" s="154"/>
      <c r="EP2654" s="154"/>
      <c r="EQ2654" s="154"/>
      <c r="ER2654" s="154"/>
      <c r="ES2654" s="154"/>
      <c r="ET2654" s="154"/>
      <c r="EU2654" s="154"/>
      <c r="EV2654" s="154"/>
    </row>
    <row r="2655" spans="32:152" ht="12.75">
      <c r="AF2655" s="154"/>
      <c r="AG2655" s="154"/>
      <c r="AH2655" s="154"/>
      <c r="AI2655" s="154"/>
      <c r="AJ2655" s="154"/>
      <c r="AK2655" s="154"/>
      <c r="AL2655" s="154"/>
      <c r="AM2655" s="154"/>
      <c r="AN2655" s="154"/>
      <c r="AO2655" s="154"/>
      <c r="AP2655" s="154"/>
      <c r="AQ2655" s="154"/>
      <c r="AR2655" s="154"/>
      <c r="AS2655" s="154"/>
      <c r="AT2655" s="154"/>
      <c r="AU2655" s="154"/>
      <c r="AV2655" s="154"/>
      <c r="AW2655" s="154"/>
      <c r="AX2655" s="154"/>
      <c r="AY2655" s="154"/>
      <c r="AZ2655" s="154"/>
      <c r="BA2655" s="154"/>
      <c r="BB2655" s="154"/>
      <c r="BC2655" s="154"/>
      <c r="BD2655" s="154"/>
      <c r="BE2655" s="154"/>
      <c r="BF2655" s="154"/>
      <c r="BG2655" s="154"/>
      <c r="BH2655" s="154"/>
      <c r="BI2655" s="154"/>
      <c r="BJ2655" s="154"/>
      <c r="BK2655" s="154"/>
      <c r="BL2655" s="154"/>
      <c r="BM2655" s="154"/>
      <c r="BN2655" s="154"/>
      <c r="BO2655" s="154"/>
      <c r="BP2655" s="154"/>
      <c r="BQ2655" s="154"/>
      <c r="BR2655" s="154"/>
      <c r="BS2655" s="154"/>
      <c r="BT2655" s="154"/>
      <c r="BU2655" s="154"/>
      <c r="BV2655" s="154"/>
      <c r="BW2655" s="154"/>
      <c r="BX2655" s="154"/>
      <c r="BY2655" s="154"/>
      <c r="BZ2655" s="154"/>
      <c r="CA2655" s="154"/>
      <c r="CB2655" s="154"/>
      <c r="CC2655" s="154"/>
      <c r="CD2655" s="154"/>
      <c r="CE2655" s="154"/>
      <c r="CF2655" s="154"/>
      <c r="CG2655" s="154"/>
      <c r="CH2655" s="154"/>
      <c r="CI2655" s="154"/>
      <c r="CJ2655" s="154"/>
      <c r="CK2655" s="154"/>
      <c r="CL2655" s="154"/>
      <c r="CM2655" s="154"/>
      <c r="CN2655" s="154"/>
      <c r="CO2655" s="154"/>
      <c r="CP2655" s="154"/>
      <c r="CQ2655" s="154"/>
      <c r="CR2655" s="154"/>
      <c r="CS2655" s="154"/>
      <c r="CT2655" s="154"/>
      <c r="CU2655" s="154"/>
      <c r="CV2655" s="154"/>
      <c r="CW2655" s="154"/>
      <c r="CX2655" s="154"/>
      <c r="CY2655" s="154"/>
      <c r="CZ2655" s="154"/>
      <c r="DA2655" s="154"/>
      <c r="DB2655" s="154"/>
      <c r="DC2655" s="154"/>
      <c r="DD2655" s="154"/>
      <c r="DE2655" s="154"/>
      <c r="DF2655" s="154"/>
      <c r="DG2655" s="154"/>
      <c r="DH2655" s="154"/>
      <c r="DI2655" s="154"/>
      <c r="DJ2655" s="154"/>
      <c r="DK2655" s="154"/>
      <c r="DL2655" s="154"/>
      <c r="DM2655" s="154"/>
      <c r="DN2655" s="154"/>
      <c r="DO2655" s="154"/>
      <c r="DP2655" s="154"/>
      <c r="DQ2655" s="154"/>
      <c r="DR2655" s="154"/>
      <c r="DS2655" s="154"/>
      <c r="DT2655" s="154"/>
      <c r="DU2655" s="154"/>
      <c r="DV2655" s="154"/>
      <c r="DW2655" s="154"/>
      <c r="DX2655" s="154"/>
      <c r="DY2655" s="154"/>
      <c r="DZ2655" s="154"/>
      <c r="EA2655" s="154"/>
      <c r="EB2655" s="154"/>
      <c r="EC2655" s="154"/>
      <c r="ED2655" s="154"/>
      <c r="EE2655" s="154"/>
      <c r="EF2655" s="154"/>
      <c r="EG2655" s="154"/>
      <c r="EH2655" s="154"/>
      <c r="EI2655" s="154"/>
      <c r="EJ2655" s="154"/>
      <c r="EK2655" s="154"/>
      <c r="EL2655" s="154"/>
      <c r="EM2655" s="154"/>
      <c r="EN2655" s="154"/>
      <c r="EO2655" s="154"/>
      <c r="EP2655" s="154"/>
      <c r="EQ2655" s="154"/>
      <c r="ER2655" s="154"/>
      <c r="ES2655" s="154"/>
      <c r="ET2655" s="154"/>
      <c r="EU2655" s="154"/>
      <c r="EV2655" s="154"/>
    </row>
    <row r="2656" spans="32:152" ht="12.75">
      <c r="AF2656" s="154"/>
      <c r="AG2656" s="154"/>
      <c r="AH2656" s="154"/>
      <c r="AI2656" s="154"/>
      <c r="AJ2656" s="154"/>
      <c r="AK2656" s="154"/>
      <c r="AL2656" s="154"/>
      <c r="AM2656" s="154"/>
      <c r="AN2656" s="154"/>
      <c r="AO2656" s="154"/>
      <c r="AP2656" s="154"/>
      <c r="AQ2656" s="154"/>
      <c r="AR2656" s="154"/>
      <c r="AS2656" s="154"/>
      <c r="AT2656" s="154"/>
      <c r="AU2656" s="154"/>
      <c r="AV2656" s="154"/>
      <c r="AW2656" s="154"/>
      <c r="AX2656" s="154"/>
      <c r="AY2656" s="154"/>
      <c r="AZ2656" s="154"/>
      <c r="BA2656" s="154"/>
      <c r="BB2656" s="154"/>
      <c r="BC2656" s="154"/>
      <c r="BD2656" s="154"/>
      <c r="BE2656" s="154"/>
      <c r="BF2656" s="154"/>
      <c r="BG2656" s="154"/>
      <c r="BH2656" s="154"/>
      <c r="BI2656" s="154"/>
      <c r="BJ2656" s="154"/>
      <c r="BK2656" s="154"/>
      <c r="BL2656" s="154"/>
      <c r="BM2656" s="154"/>
      <c r="BN2656" s="154"/>
      <c r="BO2656" s="154"/>
      <c r="BP2656" s="154"/>
      <c r="BQ2656" s="154"/>
      <c r="BR2656" s="154"/>
      <c r="BS2656" s="154"/>
      <c r="BT2656" s="154"/>
      <c r="BU2656" s="154"/>
      <c r="BV2656" s="154"/>
      <c r="BW2656" s="154"/>
      <c r="BX2656" s="154"/>
      <c r="BY2656" s="154"/>
      <c r="BZ2656" s="154"/>
      <c r="CA2656" s="154"/>
      <c r="CB2656" s="154"/>
      <c r="CC2656" s="154"/>
      <c r="CD2656" s="154"/>
      <c r="CE2656" s="154"/>
      <c r="CF2656" s="154"/>
      <c r="CG2656" s="154"/>
      <c r="CH2656" s="154"/>
      <c r="CI2656" s="154"/>
      <c r="CJ2656" s="154"/>
      <c r="CK2656" s="154"/>
      <c r="CL2656" s="154"/>
      <c r="CM2656" s="154"/>
      <c r="CN2656" s="154"/>
      <c r="CO2656" s="154"/>
      <c r="CP2656" s="154"/>
      <c r="CQ2656" s="154"/>
      <c r="CR2656" s="154"/>
      <c r="CS2656" s="154"/>
      <c r="CT2656" s="154"/>
      <c r="CU2656" s="154"/>
      <c r="CV2656" s="154"/>
      <c r="CW2656" s="154"/>
      <c r="CX2656" s="154"/>
      <c r="CY2656" s="154"/>
      <c r="CZ2656" s="154"/>
      <c r="DA2656" s="154"/>
      <c r="DB2656" s="154"/>
      <c r="DC2656" s="154"/>
      <c r="DD2656" s="154"/>
      <c r="DE2656" s="154"/>
      <c r="DF2656" s="154"/>
      <c r="DG2656" s="154"/>
      <c r="DH2656" s="154"/>
      <c r="DI2656" s="154"/>
      <c r="DJ2656" s="154"/>
      <c r="DK2656" s="154"/>
      <c r="DL2656" s="154"/>
      <c r="DM2656" s="154"/>
      <c r="DN2656" s="154"/>
      <c r="DO2656" s="154"/>
      <c r="DP2656" s="154"/>
      <c r="DQ2656" s="154"/>
      <c r="DR2656" s="154"/>
      <c r="DS2656" s="154"/>
      <c r="DT2656" s="154"/>
      <c r="DU2656" s="154"/>
      <c r="DV2656" s="154"/>
      <c r="DW2656" s="154"/>
      <c r="DX2656" s="154"/>
      <c r="DY2656" s="154"/>
      <c r="DZ2656" s="154"/>
      <c r="EA2656" s="154"/>
      <c r="EB2656" s="154"/>
      <c r="EC2656" s="154"/>
      <c r="ED2656" s="154"/>
      <c r="EE2656" s="154"/>
      <c r="EF2656" s="154"/>
      <c r="EG2656" s="154"/>
      <c r="EH2656" s="154"/>
      <c r="EI2656" s="154"/>
      <c r="EJ2656" s="154"/>
      <c r="EK2656" s="154"/>
      <c r="EL2656" s="154"/>
      <c r="EM2656" s="154"/>
      <c r="EN2656" s="154"/>
      <c r="EO2656" s="154"/>
      <c r="EP2656" s="154"/>
      <c r="EQ2656" s="154"/>
      <c r="ER2656" s="154"/>
      <c r="ES2656" s="154"/>
      <c r="ET2656" s="154"/>
      <c r="EU2656" s="154"/>
      <c r="EV2656" s="154"/>
    </row>
    <row r="2657" spans="32:152" ht="12.75">
      <c r="AF2657" s="154"/>
      <c r="AG2657" s="154"/>
      <c r="AH2657" s="154"/>
      <c r="AI2657" s="154"/>
      <c r="AJ2657" s="154"/>
      <c r="AK2657" s="154"/>
      <c r="AL2657" s="154"/>
      <c r="AM2657" s="154"/>
      <c r="AN2657" s="154"/>
      <c r="AO2657" s="154"/>
      <c r="AP2657" s="154"/>
      <c r="AQ2657" s="154"/>
      <c r="AR2657" s="154"/>
      <c r="AS2657" s="154"/>
      <c r="AT2657" s="154"/>
      <c r="AU2657" s="154"/>
      <c r="AV2657" s="154"/>
      <c r="AW2657" s="154"/>
      <c r="AX2657" s="154"/>
      <c r="AY2657" s="154"/>
      <c r="AZ2657" s="154"/>
      <c r="BA2657" s="154"/>
      <c r="BB2657" s="154"/>
      <c r="BC2657" s="154"/>
      <c r="BD2657" s="154"/>
      <c r="BE2657" s="154"/>
      <c r="BF2657" s="154"/>
      <c r="BG2657" s="154"/>
      <c r="BH2657" s="154"/>
      <c r="BI2657" s="154"/>
      <c r="BJ2657" s="154"/>
      <c r="BK2657" s="154"/>
      <c r="BL2657" s="154"/>
      <c r="BM2657" s="154"/>
      <c r="BN2657" s="154"/>
      <c r="BO2657" s="154"/>
      <c r="BP2657" s="154"/>
      <c r="BQ2657" s="154"/>
      <c r="BR2657" s="154"/>
      <c r="BS2657" s="154"/>
      <c r="BT2657" s="154"/>
      <c r="BU2657" s="154"/>
      <c r="BV2657" s="154"/>
      <c r="BW2657" s="154"/>
      <c r="BX2657" s="154"/>
      <c r="BY2657" s="154"/>
      <c r="BZ2657" s="154"/>
      <c r="CA2657" s="154"/>
      <c r="CB2657" s="154"/>
      <c r="CC2657" s="154"/>
      <c r="CD2657" s="154"/>
      <c r="CE2657" s="154"/>
      <c r="CF2657" s="154"/>
      <c r="CG2657" s="154"/>
      <c r="CH2657" s="154"/>
      <c r="CI2657" s="154"/>
      <c r="CJ2657" s="154"/>
      <c r="CK2657" s="154"/>
      <c r="CL2657" s="154"/>
      <c r="CM2657" s="154"/>
      <c r="CN2657" s="154"/>
      <c r="CO2657" s="154"/>
      <c r="CP2657" s="154"/>
      <c r="CQ2657" s="154"/>
      <c r="CR2657" s="154"/>
      <c r="CS2657" s="154"/>
      <c r="CT2657" s="154"/>
      <c r="CU2657" s="154"/>
      <c r="CV2657" s="154"/>
      <c r="CW2657" s="154"/>
      <c r="CX2657" s="154"/>
      <c r="CY2657" s="154"/>
      <c r="CZ2657" s="154"/>
      <c r="DA2657" s="154"/>
      <c r="DB2657" s="154"/>
      <c r="DC2657" s="154"/>
      <c r="DD2657" s="154"/>
      <c r="DE2657" s="154"/>
      <c r="DF2657" s="154"/>
      <c r="DG2657" s="154"/>
      <c r="DH2657" s="154"/>
      <c r="DI2657" s="154"/>
      <c r="DJ2657" s="154"/>
      <c r="DK2657" s="154"/>
      <c r="DL2657" s="154"/>
      <c r="DM2657" s="154"/>
      <c r="DN2657" s="154"/>
      <c r="DO2657" s="154"/>
      <c r="DP2657" s="154"/>
      <c r="DQ2657" s="154"/>
      <c r="DR2657" s="154"/>
      <c r="DS2657" s="154"/>
      <c r="DT2657" s="154"/>
      <c r="DU2657" s="154"/>
      <c r="DV2657" s="154"/>
      <c r="DW2657" s="154"/>
      <c r="DX2657" s="154"/>
      <c r="DY2657" s="154"/>
      <c r="DZ2657" s="154"/>
      <c r="EA2657" s="154"/>
      <c r="EB2657" s="154"/>
      <c r="EC2657" s="154"/>
      <c r="ED2657" s="154"/>
      <c r="EE2657" s="154"/>
      <c r="EF2657" s="154"/>
      <c r="EG2657" s="154"/>
      <c r="EH2657" s="154"/>
      <c r="EI2657" s="154"/>
      <c r="EJ2657" s="154"/>
      <c r="EK2657" s="154"/>
      <c r="EL2657" s="154"/>
      <c r="EM2657" s="154"/>
      <c r="EN2657" s="154"/>
      <c r="EO2657" s="154"/>
      <c r="EP2657" s="154"/>
      <c r="EQ2657" s="154"/>
      <c r="ER2657" s="154"/>
      <c r="ES2657" s="154"/>
      <c r="ET2657" s="154"/>
      <c r="EU2657" s="154"/>
      <c r="EV2657" s="154"/>
    </row>
    <row r="2658" spans="32:152" ht="12.75">
      <c r="AF2658" s="154"/>
      <c r="AG2658" s="154"/>
      <c r="AH2658" s="154"/>
      <c r="AI2658" s="154"/>
      <c r="AJ2658" s="154"/>
      <c r="AK2658" s="154"/>
      <c r="AL2658" s="154"/>
      <c r="AM2658" s="154"/>
      <c r="AN2658" s="154"/>
      <c r="AO2658" s="154"/>
      <c r="AP2658" s="154"/>
      <c r="AQ2658" s="154"/>
      <c r="AR2658" s="154"/>
      <c r="AS2658" s="154"/>
      <c r="AT2658" s="154"/>
      <c r="AU2658" s="154"/>
      <c r="AV2658" s="154"/>
      <c r="AW2658" s="154"/>
      <c r="AX2658" s="154"/>
      <c r="AY2658" s="154"/>
      <c r="AZ2658" s="154"/>
      <c r="BA2658" s="154"/>
      <c r="BB2658" s="154"/>
      <c r="BC2658" s="154"/>
      <c r="BD2658" s="154"/>
      <c r="BE2658" s="154"/>
      <c r="BF2658" s="154"/>
      <c r="BG2658" s="154"/>
      <c r="BH2658" s="154"/>
      <c r="BI2658" s="154"/>
      <c r="BJ2658" s="154"/>
      <c r="BK2658" s="154"/>
      <c r="BL2658" s="154"/>
      <c r="BM2658" s="154"/>
      <c r="BN2658" s="154"/>
      <c r="BO2658" s="154"/>
      <c r="BP2658" s="154"/>
      <c r="BQ2658" s="154"/>
      <c r="BR2658" s="154"/>
      <c r="BS2658" s="154"/>
      <c r="BT2658" s="154"/>
      <c r="BU2658" s="154"/>
      <c r="BV2658" s="154"/>
      <c r="BW2658" s="154"/>
      <c r="BX2658" s="154"/>
      <c r="BY2658" s="154"/>
      <c r="BZ2658" s="154"/>
      <c r="CA2658" s="154"/>
      <c r="CB2658" s="154"/>
      <c r="CC2658" s="154"/>
      <c r="CD2658" s="154"/>
      <c r="CE2658" s="154"/>
      <c r="CF2658" s="154"/>
      <c r="CG2658" s="154"/>
      <c r="CH2658" s="154"/>
      <c r="CI2658" s="154"/>
      <c r="CJ2658" s="154"/>
      <c r="CK2658" s="154"/>
      <c r="CL2658" s="154"/>
      <c r="CM2658" s="154"/>
      <c r="CN2658" s="154"/>
      <c r="CO2658" s="154"/>
      <c r="CP2658" s="154"/>
      <c r="CQ2658" s="154"/>
      <c r="CR2658" s="154"/>
      <c r="CS2658" s="154"/>
      <c r="CT2658" s="154"/>
      <c r="CU2658" s="154"/>
      <c r="CV2658" s="154"/>
      <c r="CW2658" s="154"/>
      <c r="CX2658" s="154"/>
      <c r="CY2658" s="154"/>
      <c r="CZ2658" s="154"/>
      <c r="DA2658" s="154"/>
      <c r="DB2658" s="154"/>
      <c r="DC2658" s="154"/>
      <c r="DD2658" s="154"/>
      <c r="DE2658" s="154"/>
      <c r="DF2658" s="154"/>
      <c r="DG2658" s="154"/>
      <c r="DH2658" s="154"/>
      <c r="DI2658" s="154"/>
      <c r="DJ2658" s="154"/>
      <c r="DK2658" s="154"/>
      <c r="DL2658" s="154"/>
      <c r="DM2658" s="154"/>
      <c r="DN2658" s="154"/>
      <c r="DO2658" s="154"/>
      <c r="DP2658" s="154"/>
      <c r="DQ2658" s="154"/>
      <c r="DR2658" s="154"/>
      <c r="DS2658" s="154"/>
      <c r="DT2658" s="154"/>
      <c r="DU2658" s="154"/>
      <c r="DV2658" s="154"/>
      <c r="DW2658" s="154"/>
      <c r="DX2658" s="154"/>
      <c r="DY2658" s="154"/>
      <c r="DZ2658" s="154"/>
      <c r="EA2658" s="154"/>
      <c r="EB2658" s="154"/>
      <c r="EC2658" s="154"/>
      <c r="ED2658" s="154"/>
      <c r="EE2658" s="154"/>
      <c r="EF2658" s="154"/>
      <c r="EG2658" s="154"/>
      <c r="EH2658" s="154"/>
      <c r="EI2658" s="154"/>
      <c r="EJ2658" s="154"/>
      <c r="EK2658" s="154"/>
      <c r="EL2658" s="154"/>
      <c r="EM2658" s="154"/>
      <c r="EN2658" s="154"/>
      <c r="EO2658" s="154"/>
      <c r="EP2658" s="154"/>
      <c r="EQ2658" s="154"/>
      <c r="ER2658" s="154"/>
      <c r="ES2658" s="154"/>
      <c r="ET2658" s="154"/>
      <c r="EU2658" s="154"/>
      <c r="EV2658" s="154"/>
    </row>
    <row r="2659" spans="32:152" ht="12.75">
      <c r="AF2659" s="154"/>
      <c r="AG2659" s="154"/>
      <c r="AH2659" s="154"/>
      <c r="AI2659" s="154"/>
      <c r="AJ2659" s="154"/>
      <c r="AK2659" s="154"/>
      <c r="AL2659" s="154"/>
      <c r="AM2659" s="154"/>
      <c r="AN2659" s="154"/>
      <c r="AO2659" s="154"/>
      <c r="AP2659" s="154"/>
      <c r="AQ2659" s="154"/>
      <c r="AR2659" s="154"/>
      <c r="AS2659" s="154"/>
      <c r="AT2659" s="154"/>
      <c r="AU2659" s="154"/>
      <c r="AV2659" s="154"/>
      <c r="AW2659" s="154"/>
      <c r="AX2659" s="154"/>
      <c r="AY2659" s="154"/>
      <c r="AZ2659" s="154"/>
      <c r="BA2659" s="154"/>
      <c r="BB2659" s="154"/>
      <c r="BC2659" s="154"/>
      <c r="BD2659" s="154"/>
      <c r="BE2659" s="154"/>
      <c r="BF2659" s="154"/>
      <c r="BG2659" s="154"/>
      <c r="BH2659" s="154"/>
      <c r="BI2659" s="154"/>
      <c r="BJ2659" s="154"/>
      <c r="BK2659" s="154"/>
      <c r="BL2659" s="154"/>
      <c r="BM2659" s="154"/>
      <c r="BN2659" s="154"/>
      <c r="BO2659" s="154"/>
      <c r="BP2659" s="154"/>
      <c r="BQ2659" s="154"/>
      <c r="BR2659" s="154"/>
      <c r="BS2659" s="154"/>
      <c r="BT2659" s="154"/>
      <c r="BU2659" s="154"/>
      <c r="BV2659" s="154"/>
      <c r="BW2659" s="154"/>
      <c r="BX2659" s="154"/>
      <c r="BY2659" s="154"/>
      <c r="BZ2659" s="154"/>
      <c r="CA2659" s="154"/>
      <c r="CB2659" s="154"/>
      <c r="CC2659" s="154"/>
      <c r="CD2659" s="154"/>
      <c r="CE2659" s="154"/>
      <c r="CF2659" s="154"/>
      <c r="CG2659" s="154"/>
      <c r="CH2659" s="154"/>
      <c r="CI2659" s="154"/>
      <c r="CJ2659" s="154"/>
      <c r="CK2659" s="154"/>
      <c r="CL2659" s="154"/>
      <c r="CM2659" s="154"/>
      <c r="CN2659" s="154"/>
      <c r="CO2659" s="154"/>
      <c r="CP2659" s="154"/>
      <c r="CQ2659" s="154"/>
      <c r="CR2659" s="154"/>
      <c r="CS2659" s="154"/>
      <c r="CT2659" s="154"/>
      <c r="CU2659" s="154"/>
      <c r="CV2659" s="154"/>
      <c r="CW2659" s="154"/>
      <c r="CX2659" s="154"/>
      <c r="CY2659" s="154"/>
      <c r="CZ2659" s="154"/>
      <c r="DA2659" s="154"/>
      <c r="DB2659" s="154"/>
      <c r="DC2659" s="154"/>
      <c r="DD2659" s="154"/>
      <c r="DE2659" s="154"/>
      <c r="DF2659" s="154"/>
      <c r="DG2659" s="154"/>
      <c r="DH2659" s="154"/>
      <c r="DI2659" s="154"/>
      <c r="DJ2659" s="154"/>
      <c r="DK2659" s="154"/>
      <c r="DL2659" s="154"/>
      <c r="DM2659" s="154"/>
      <c r="DN2659" s="154"/>
      <c r="DO2659" s="154"/>
      <c r="DP2659" s="154"/>
      <c r="DQ2659" s="154"/>
      <c r="DR2659" s="154"/>
      <c r="DS2659" s="154"/>
      <c r="DT2659" s="154"/>
      <c r="DU2659" s="154"/>
      <c r="DV2659" s="154"/>
      <c r="DW2659" s="154"/>
      <c r="DX2659" s="154"/>
      <c r="DY2659" s="154"/>
      <c r="DZ2659" s="154"/>
      <c r="EA2659" s="154"/>
      <c r="EB2659" s="154"/>
      <c r="EC2659" s="154"/>
      <c r="ED2659" s="154"/>
      <c r="EE2659" s="154"/>
      <c r="EF2659" s="154"/>
      <c r="EG2659" s="154"/>
      <c r="EH2659" s="154"/>
      <c r="EI2659" s="154"/>
      <c r="EJ2659" s="154"/>
      <c r="EK2659" s="154"/>
      <c r="EL2659" s="154"/>
      <c r="EM2659" s="154"/>
      <c r="EN2659" s="154"/>
      <c r="EO2659" s="154"/>
      <c r="EP2659" s="154"/>
      <c r="EQ2659" s="154"/>
      <c r="ER2659" s="154"/>
      <c r="ES2659" s="154"/>
      <c r="ET2659" s="154"/>
      <c r="EU2659" s="154"/>
      <c r="EV2659" s="154"/>
    </row>
    <row r="2660" spans="32:152" ht="12.75">
      <c r="AF2660" s="154"/>
      <c r="AG2660" s="154"/>
      <c r="AH2660" s="154"/>
      <c r="AI2660" s="154"/>
      <c r="AJ2660" s="154"/>
      <c r="AK2660" s="154"/>
      <c r="AL2660" s="154"/>
      <c r="AM2660" s="154"/>
      <c r="AN2660" s="154"/>
      <c r="AO2660" s="154"/>
      <c r="AP2660" s="154"/>
      <c r="AQ2660" s="154"/>
      <c r="AR2660" s="154"/>
      <c r="AS2660" s="154"/>
      <c r="AT2660" s="154"/>
      <c r="AU2660" s="154"/>
      <c r="AV2660" s="154"/>
      <c r="AW2660" s="154"/>
      <c r="AX2660" s="154"/>
      <c r="AY2660" s="154"/>
      <c r="AZ2660" s="154"/>
      <c r="BA2660" s="154"/>
      <c r="BB2660" s="154"/>
      <c r="BC2660" s="154"/>
      <c r="BD2660" s="154"/>
      <c r="BE2660" s="154"/>
      <c r="BF2660" s="154"/>
      <c r="BG2660" s="154"/>
      <c r="BH2660" s="154"/>
      <c r="BI2660" s="154"/>
      <c r="BJ2660" s="154"/>
      <c r="BK2660" s="154"/>
      <c r="BL2660" s="154"/>
      <c r="BM2660" s="154"/>
      <c r="BN2660" s="154"/>
      <c r="BO2660" s="154"/>
      <c r="BP2660" s="154"/>
      <c r="BQ2660" s="154"/>
      <c r="BR2660" s="154"/>
      <c r="BS2660" s="154"/>
      <c r="BT2660" s="154"/>
      <c r="BU2660" s="154"/>
      <c r="BV2660" s="154"/>
      <c r="BW2660" s="154"/>
      <c r="BX2660" s="154"/>
      <c r="BY2660" s="154"/>
      <c r="BZ2660" s="154"/>
      <c r="CA2660" s="154"/>
      <c r="CB2660" s="154"/>
      <c r="CC2660" s="154"/>
      <c r="CD2660" s="154"/>
      <c r="CE2660" s="154"/>
      <c r="CF2660" s="154"/>
      <c r="CG2660" s="154"/>
      <c r="CH2660" s="154"/>
      <c r="CI2660" s="154"/>
      <c r="CJ2660" s="154"/>
      <c r="CK2660" s="154"/>
      <c r="CL2660" s="154"/>
      <c r="CM2660" s="154"/>
      <c r="CN2660" s="154"/>
      <c r="CO2660" s="154"/>
      <c r="CP2660" s="154"/>
      <c r="CQ2660" s="154"/>
      <c r="CR2660" s="154"/>
      <c r="CS2660" s="154"/>
      <c r="CT2660" s="154"/>
      <c r="CU2660" s="154"/>
      <c r="CV2660" s="154"/>
      <c r="CW2660" s="154"/>
      <c r="CX2660" s="154"/>
      <c r="CY2660" s="154"/>
      <c r="CZ2660" s="154"/>
      <c r="DA2660" s="154"/>
      <c r="DB2660" s="154"/>
      <c r="DC2660" s="154"/>
      <c r="DD2660" s="154"/>
      <c r="DE2660" s="154"/>
      <c r="DF2660" s="154"/>
      <c r="DG2660" s="154"/>
      <c r="DH2660" s="154"/>
      <c r="DI2660" s="154"/>
      <c r="DJ2660" s="154"/>
      <c r="DK2660" s="154"/>
      <c r="DL2660" s="154"/>
      <c r="DM2660" s="154"/>
      <c r="DN2660" s="154"/>
      <c r="DO2660" s="154"/>
      <c r="DP2660" s="154"/>
      <c r="DQ2660" s="154"/>
      <c r="DR2660" s="154"/>
      <c r="DS2660" s="154"/>
      <c r="DT2660" s="154"/>
      <c r="DU2660" s="154"/>
      <c r="DV2660" s="154"/>
      <c r="DW2660" s="154"/>
      <c r="DX2660" s="154"/>
      <c r="DY2660" s="154"/>
      <c r="DZ2660" s="154"/>
      <c r="EA2660" s="154"/>
      <c r="EB2660" s="154"/>
      <c r="EC2660" s="154"/>
      <c r="ED2660" s="154"/>
      <c r="EE2660" s="154"/>
      <c r="EF2660" s="154"/>
      <c r="EG2660" s="154"/>
      <c r="EH2660" s="154"/>
      <c r="EI2660" s="154"/>
      <c r="EJ2660" s="154"/>
      <c r="EK2660" s="154"/>
      <c r="EL2660" s="154"/>
      <c r="EM2660" s="154"/>
      <c r="EN2660" s="154"/>
      <c r="EO2660" s="154"/>
      <c r="EP2660" s="154"/>
      <c r="EQ2660" s="154"/>
      <c r="ER2660" s="154"/>
      <c r="ES2660" s="154"/>
      <c r="ET2660" s="154"/>
      <c r="EU2660" s="154"/>
      <c r="EV2660" s="154"/>
    </row>
    <row r="2661" spans="32:152" ht="12.75">
      <c r="AF2661" s="154"/>
      <c r="AG2661" s="154"/>
      <c r="AH2661" s="154"/>
      <c r="AI2661" s="154"/>
      <c r="AJ2661" s="154"/>
      <c r="AK2661" s="154"/>
      <c r="AL2661" s="154"/>
      <c r="AM2661" s="154"/>
      <c r="AN2661" s="154"/>
      <c r="AO2661" s="154"/>
      <c r="AP2661" s="154"/>
      <c r="AQ2661" s="154"/>
      <c r="AR2661" s="154"/>
      <c r="AS2661" s="154"/>
      <c r="AT2661" s="154"/>
      <c r="AU2661" s="154"/>
      <c r="AV2661" s="154"/>
      <c r="AW2661" s="154"/>
      <c r="AX2661" s="154"/>
      <c r="AY2661" s="154"/>
      <c r="AZ2661" s="154"/>
      <c r="BA2661" s="154"/>
      <c r="BB2661" s="154"/>
      <c r="BC2661" s="154"/>
      <c r="BD2661" s="154"/>
      <c r="BE2661" s="154"/>
      <c r="BF2661" s="154"/>
      <c r="BG2661" s="154"/>
      <c r="BH2661" s="154"/>
      <c r="BI2661" s="154"/>
      <c r="BJ2661" s="154"/>
      <c r="BK2661" s="154"/>
      <c r="BL2661" s="154"/>
      <c r="BM2661" s="154"/>
      <c r="BN2661" s="154"/>
      <c r="BO2661" s="154"/>
      <c r="BP2661" s="154"/>
      <c r="BQ2661" s="154"/>
      <c r="BR2661" s="154"/>
      <c r="BS2661" s="154"/>
      <c r="BT2661" s="154"/>
      <c r="BU2661" s="154"/>
      <c r="BV2661" s="154"/>
      <c r="BW2661" s="154"/>
      <c r="BX2661" s="154"/>
      <c r="BY2661" s="154"/>
      <c r="BZ2661" s="154"/>
      <c r="CA2661" s="154"/>
      <c r="CB2661" s="154"/>
      <c r="CC2661" s="154"/>
      <c r="CD2661" s="154"/>
      <c r="CE2661" s="154"/>
      <c r="CF2661" s="154"/>
      <c r="CG2661" s="154"/>
      <c r="CH2661" s="154"/>
      <c r="CI2661" s="154"/>
      <c r="CJ2661" s="154"/>
      <c r="CK2661" s="154"/>
      <c r="CL2661" s="154"/>
      <c r="CM2661" s="154"/>
      <c r="CN2661" s="154"/>
      <c r="CO2661" s="154"/>
      <c r="CP2661" s="154"/>
      <c r="CQ2661" s="154"/>
      <c r="CR2661" s="154"/>
      <c r="CS2661" s="154"/>
      <c r="CT2661" s="154"/>
      <c r="CU2661" s="154"/>
      <c r="CV2661" s="154"/>
      <c r="CW2661" s="154"/>
      <c r="CX2661" s="154"/>
      <c r="CY2661" s="154"/>
      <c r="CZ2661" s="154"/>
      <c r="DA2661" s="154"/>
      <c r="DB2661" s="154"/>
      <c r="DC2661" s="154"/>
      <c r="DD2661" s="154"/>
      <c r="DE2661" s="154"/>
      <c r="DF2661" s="154"/>
      <c r="DG2661" s="154"/>
      <c r="DH2661" s="154"/>
      <c r="DI2661" s="154"/>
      <c r="DJ2661" s="154"/>
      <c r="DK2661" s="154"/>
      <c r="DL2661" s="154"/>
      <c r="DM2661" s="154"/>
      <c r="DN2661" s="154"/>
      <c r="DO2661" s="154"/>
      <c r="DP2661" s="154"/>
      <c r="DQ2661" s="154"/>
      <c r="DR2661" s="154"/>
      <c r="DS2661" s="154"/>
      <c r="DT2661" s="154"/>
      <c r="DU2661" s="154"/>
      <c r="DV2661" s="154"/>
      <c r="DW2661" s="154"/>
      <c r="DX2661" s="154"/>
      <c r="DY2661" s="154"/>
      <c r="DZ2661" s="154"/>
      <c r="EA2661" s="154"/>
      <c r="EB2661" s="154"/>
      <c r="EC2661" s="154"/>
      <c r="ED2661" s="154"/>
      <c r="EE2661" s="154"/>
      <c r="EF2661" s="154"/>
      <c r="EG2661" s="154"/>
      <c r="EH2661" s="154"/>
      <c r="EI2661" s="154"/>
      <c r="EJ2661" s="154"/>
      <c r="EK2661" s="154"/>
      <c r="EL2661" s="154"/>
      <c r="EM2661" s="154"/>
      <c r="EN2661" s="154"/>
      <c r="EO2661" s="154"/>
      <c r="EP2661" s="154"/>
      <c r="EQ2661" s="154"/>
      <c r="ER2661" s="154"/>
      <c r="ES2661" s="154"/>
      <c r="ET2661" s="154"/>
      <c r="EU2661" s="154"/>
      <c r="EV2661" s="154"/>
    </row>
    <row r="2662" spans="32:152" ht="12.75">
      <c r="AF2662" s="154"/>
      <c r="AG2662" s="154"/>
      <c r="AH2662" s="154"/>
      <c r="AI2662" s="154"/>
      <c r="AJ2662" s="154"/>
      <c r="AK2662" s="154"/>
      <c r="AL2662" s="154"/>
      <c r="AM2662" s="154"/>
      <c r="AN2662" s="154"/>
      <c r="AO2662" s="154"/>
      <c r="AP2662" s="154"/>
      <c r="AQ2662" s="154"/>
      <c r="AR2662" s="154"/>
      <c r="AS2662" s="154"/>
      <c r="AT2662" s="154"/>
      <c r="AU2662" s="154"/>
      <c r="AV2662" s="154"/>
      <c r="AW2662" s="154"/>
      <c r="AX2662" s="154"/>
      <c r="AY2662" s="154"/>
      <c r="AZ2662" s="154"/>
      <c r="BA2662" s="154"/>
      <c r="BB2662" s="154"/>
      <c r="BC2662" s="154"/>
      <c r="BD2662" s="154"/>
      <c r="BE2662" s="154"/>
      <c r="BF2662" s="154"/>
      <c r="BG2662" s="154"/>
      <c r="BH2662" s="154"/>
      <c r="BI2662" s="154"/>
      <c r="BJ2662" s="154"/>
      <c r="BK2662" s="154"/>
      <c r="BL2662" s="154"/>
      <c r="BM2662" s="154"/>
      <c r="BN2662" s="154"/>
      <c r="BO2662" s="154"/>
      <c r="BP2662" s="154"/>
      <c r="BQ2662" s="154"/>
      <c r="BR2662" s="154"/>
      <c r="BS2662" s="154"/>
      <c r="BT2662" s="154"/>
      <c r="BU2662" s="154"/>
      <c r="BV2662" s="154"/>
      <c r="BW2662" s="154"/>
      <c r="BX2662" s="154"/>
      <c r="BY2662" s="154"/>
      <c r="BZ2662" s="154"/>
      <c r="CA2662" s="154"/>
      <c r="CB2662" s="154"/>
      <c r="CC2662" s="154"/>
      <c r="CD2662" s="154"/>
      <c r="CE2662" s="154"/>
      <c r="CF2662" s="154"/>
      <c r="CG2662" s="154"/>
      <c r="CH2662" s="154"/>
      <c r="CI2662" s="154"/>
      <c r="CJ2662" s="154"/>
      <c r="CK2662" s="154"/>
      <c r="CL2662" s="154"/>
      <c r="CM2662" s="154"/>
      <c r="CN2662" s="154"/>
      <c r="CO2662" s="154"/>
      <c r="CP2662" s="154"/>
      <c r="CQ2662" s="154"/>
      <c r="CR2662" s="154"/>
      <c r="CS2662" s="154"/>
      <c r="CT2662" s="154"/>
      <c r="CU2662" s="154"/>
      <c r="CV2662" s="154"/>
      <c r="CW2662" s="154"/>
      <c r="CX2662" s="154"/>
      <c r="CY2662" s="154"/>
      <c r="CZ2662" s="154"/>
      <c r="DA2662" s="154"/>
      <c r="DB2662" s="154"/>
      <c r="DC2662" s="154"/>
      <c r="DD2662" s="154"/>
      <c r="DE2662" s="154"/>
      <c r="DF2662" s="154"/>
      <c r="DG2662" s="154"/>
      <c r="DH2662" s="154"/>
      <c r="DI2662" s="154"/>
      <c r="DJ2662" s="154"/>
      <c r="DK2662" s="154"/>
      <c r="DL2662" s="154"/>
      <c r="DM2662" s="154"/>
      <c r="DN2662" s="154"/>
      <c r="DO2662" s="154"/>
      <c r="DP2662" s="154"/>
      <c r="DQ2662" s="154"/>
      <c r="DR2662" s="154"/>
      <c r="DS2662" s="154"/>
      <c r="DT2662" s="154"/>
      <c r="DU2662" s="154"/>
      <c r="DV2662" s="154"/>
      <c r="DW2662" s="154"/>
      <c r="DX2662" s="154"/>
      <c r="DY2662" s="154"/>
      <c r="DZ2662" s="154"/>
      <c r="EA2662" s="154"/>
      <c r="EB2662" s="154"/>
      <c r="EC2662" s="154"/>
      <c r="ED2662" s="154"/>
      <c r="EE2662" s="154"/>
      <c r="EF2662" s="154"/>
      <c r="EG2662" s="154"/>
      <c r="EH2662" s="154"/>
      <c r="EI2662" s="154"/>
      <c r="EJ2662" s="154"/>
      <c r="EK2662" s="154"/>
      <c r="EL2662" s="154"/>
      <c r="EM2662" s="154"/>
      <c r="EN2662" s="154"/>
      <c r="EO2662" s="154"/>
      <c r="EP2662" s="154"/>
      <c r="EQ2662" s="154"/>
      <c r="ER2662" s="154"/>
      <c r="ES2662" s="154"/>
      <c r="ET2662" s="154"/>
      <c r="EU2662" s="154"/>
      <c r="EV2662" s="154"/>
    </row>
    <row r="2663" spans="32:152" ht="12.75">
      <c r="AF2663" s="154"/>
      <c r="AG2663" s="154"/>
      <c r="AH2663" s="154"/>
      <c r="AI2663" s="154"/>
      <c r="AJ2663" s="154"/>
      <c r="AK2663" s="154"/>
      <c r="AL2663" s="154"/>
      <c r="AM2663" s="154"/>
      <c r="AN2663" s="154"/>
      <c r="AO2663" s="154"/>
      <c r="AP2663" s="154"/>
      <c r="AQ2663" s="154"/>
      <c r="AR2663" s="154"/>
      <c r="AS2663" s="154"/>
      <c r="AT2663" s="154"/>
      <c r="AU2663" s="154"/>
      <c r="AV2663" s="154"/>
      <c r="AW2663" s="154"/>
      <c r="AX2663" s="154"/>
      <c r="AY2663" s="154"/>
      <c r="AZ2663" s="154"/>
      <c r="BA2663" s="154"/>
      <c r="BB2663" s="154"/>
      <c r="BC2663" s="154"/>
      <c r="BD2663" s="154"/>
      <c r="BE2663" s="154"/>
      <c r="BF2663" s="154"/>
      <c r="BG2663" s="154"/>
      <c r="BH2663" s="154"/>
      <c r="BI2663" s="154"/>
      <c r="BJ2663" s="154"/>
      <c r="BK2663" s="154"/>
      <c r="BL2663" s="154"/>
      <c r="BM2663" s="154"/>
      <c r="BN2663" s="154"/>
      <c r="BO2663" s="154"/>
      <c r="BP2663" s="154"/>
      <c r="BQ2663" s="154"/>
      <c r="BR2663" s="154"/>
      <c r="BS2663" s="154"/>
      <c r="BT2663" s="154"/>
      <c r="BU2663" s="154"/>
      <c r="BV2663" s="154"/>
      <c r="BW2663" s="154"/>
      <c r="BX2663" s="154"/>
      <c r="BY2663" s="154"/>
      <c r="BZ2663" s="154"/>
      <c r="CA2663" s="154"/>
      <c r="CB2663" s="154"/>
      <c r="CC2663" s="154"/>
      <c r="CD2663" s="154"/>
      <c r="CE2663" s="154"/>
      <c r="CF2663" s="154"/>
      <c r="CG2663" s="154"/>
      <c r="CH2663" s="154"/>
      <c r="CI2663" s="154"/>
      <c r="CJ2663" s="154"/>
      <c r="CK2663" s="154"/>
      <c r="CL2663" s="154"/>
      <c r="CM2663" s="154"/>
      <c r="CN2663" s="154"/>
      <c r="CO2663" s="154"/>
      <c r="CP2663" s="154"/>
      <c r="CQ2663" s="154"/>
      <c r="CR2663" s="154"/>
      <c r="CS2663" s="154"/>
      <c r="CT2663" s="154"/>
      <c r="CU2663" s="154"/>
      <c r="CV2663" s="154"/>
      <c r="CW2663" s="154"/>
      <c r="CX2663" s="154"/>
      <c r="CY2663" s="154"/>
      <c r="CZ2663" s="154"/>
      <c r="DA2663" s="154"/>
      <c r="DB2663" s="154"/>
      <c r="DC2663" s="154"/>
      <c r="DD2663" s="154"/>
      <c r="DE2663" s="154"/>
      <c r="DF2663" s="154"/>
      <c r="DG2663" s="154"/>
      <c r="DH2663" s="154"/>
      <c r="DI2663" s="154"/>
      <c r="DJ2663" s="154"/>
      <c r="DK2663" s="154"/>
      <c r="DL2663" s="154"/>
      <c r="DM2663" s="154"/>
      <c r="DN2663" s="154"/>
      <c r="DO2663" s="154"/>
      <c r="DP2663" s="154"/>
      <c r="DQ2663" s="154"/>
      <c r="DR2663" s="154"/>
      <c r="DS2663" s="154"/>
      <c r="DT2663" s="154"/>
      <c r="DU2663" s="154"/>
      <c r="DV2663" s="154"/>
      <c r="DW2663" s="154"/>
      <c r="DX2663" s="154"/>
      <c r="DY2663" s="154"/>
      <c r="DZ2663" s="154"/>
      <c r="EA2663" s="154"/>
      <c r="EB2663" s="154"/>
      <c r="EC2663" s="154"/>
      <c r="ED2663" s="154"/>
      <c r="EE2663" s="154"/>
      <c r="EF2663" s="154"/>
      <c r="EG2663" s="154"/>
      <c r="EH2663" s="154"/>
      <c r="EI2663" s="154"/>
      <c r="EJ2663" s="154"/>
      <c r="EK2663" s="154"/>
      <c r="EL2663" s="154"/>
      <c r="EM2663" s="154"/>
      <c r="EN2663" s="154"/>
      <c r="EO2663" s="154"/>
      <c r="EP2663" s="154"/>
      <c r="EQ2663" s="154"/>
      <c r="ER2663" s="154"/>
      <c r="ES2663" s="154"/>
      <c r="ET2663" s="154"/>
      <c r="EU2663" s="154"/>
      <c r="EV2663" s="154"/>
    </row>
    <row r="2664" spans="32:152" ht="12.75">
      <c r="AF2664" s="154"/>
      <c r="AG2664" s="154"/>
      <c r="AH2664" s="154"/>
      <c r="AI2664" s="154"/>
      <c r="AJ2664" s="154"/>
      <c r="AK2664" s="154"/>
      <c r="AL2664" s="154"/>
      <c r="AM2664" s="154"/>
      <c r="AN2664" s="154"/>
      <c r="AO2664" s="154"/>
      <c r="AP2664" s="154"/>
      <c r="AQ2664" s="154"/>
      <c r="AR2664" s="154"/>
      <c r="AS2664" s="154"/>
      <c r="AT2664" s="154"/>
      <c r="AU2664" s="154"/>
      <c r="AV2664" s="154"/>
      <c r="AW2664" s="154"/>
      <c r="AX2664" s="154"/>
      <c r="AY2664" s="154"/>
      <c r="AZ2664" s="154"/>
      <c r="BA2664" s="154"/>
      <c r="BB2664" s="154"/>
      <c r="BC2664" s="154"/>
      <c r="BD2664" s="154"/>
      <c r="BE2664" s="154"/>
      <c r="BF2664" s="154"/>
      <c r="BG2664" s="154"/>
      <c r="BH2664" s="154"/>
      <c r="BI2664" s="154"/>
      <c r="BJ2664" s="154"/>
      <c r="BK2664" s="154"/>
      <c r="BL2664" s="154"/>
      <c r="BM2664" s="154"/>
      <c r="BN2664" s="154"/>
      <c r="BO2664" s="154"/>
      <c r="BP2664" s="154"/>
      <c r="BQ2664" s="154"/>
      <c r="BR2664" s="154"/>
      <c r="BS2664" s="154"/>
      <c r="BT2664" s="154"/>
      <c r="BU2664" s="154"/>
      <c r="BV2664" s="154"/>
      <c r="BW2664" s="154"/>
      <c r="BX2664" s="154"/>
      <c r="BY2664" s="154"/>
      <c r="BZ2664" s="154"/>
      <c r="CA2664" s="154"/>
      <c r="CB2664" s="154"/>
      <c r="CC2664" s="154"/>
      <c r="CD2664" s="154"/>
      <c r="CE2664" s="154"/>
      <c r="CF2664" s="154"/>
      <c r="CG2664" s="154"/>
      <c r="CH2664" s="154"/>
      <c r="CI2664" s="154"/>
      <c r="CJ2664" s="154"/>
      <c r="CK2664" s="154"/>
      <c r="CL2664" s="154"/>
      <c r="CM2664" s="154"/>
      <c r="CN2664" s="154"/>
      <c r="CO2664" s="154"/>
      <c r="CP2664" s="154"/>
      <c r="CQ2664" s="154"/>
      <c r="CR2664" s="154"/>
      <c r="CS2664" s="154"/>
      <c r="CT2664" s="154"/>
      <c r="CU2664" s="154"/>
      <c r="CV2664" s="154"/>
      <c r="CW2664" s="154"/>
      <c r="CX2664" s="154"/>
      <c r="CY2664" s="154"/>
      <c r="CZ2664" s="154"/>
      <c r="DA2664" s="154"/>
      <c r="DB2664" s="154"/>
      <c r="DC2664" s="154"/>
      <c r="DD2664" s="154"/>
      <c r="DE2664" s="154"/>
      <c r="DF2664" s="154"/>
      <c r="DG2664" s="154"/>
      <c r="DH2664" s="154"/>
      <c r="DI2664" s="154"/>
      <c r="DJ2664" s="154"/>
      <c r="DK2664" s="154"/>
      <c r="DL2664" s="154"/>
      <c r="DM2664" s="154"/>
      <c r="DN2664" s="154"/>
      <c r="DO2664" s="154"/>
      <c r="DP2664" s="154"/>
      <c r="DQ2664" s="154"/>
      <c r="DR2664" s="154"/>
      <c r="DS2664" s="154"/>
      <c r="DT2664" s="154"/>
      <c r="DU2664" s="154"/>
      <c r="DV2664" s="154"/>
      <c r="DW2664" s="154"/>
      <c r="DX2664" s="154"/>
      <c r="DY2664" s="154"/>
      <c r="DZ2664" s="154"/>
      <c r="EA2664" s="154"/>
      <c r="EB2664" s="154"/>
      <c r="EC2664" s="154"/>
      <c r="ED2664" s="154"/>
      <c r="EE2664" s="154"/>
      <c r="EF2664" s="154"/>
      <c r="EG2664" s="154"/>
      <c r="EH2664" s="154"/>
      <c r="EI2664" s="154"/>
      <c r="EJ2664" s="154"/>
      <c r="EK2664" s="154"/>
      <c r="EL2664" s="154"/>
      <c r="EM2664" s="154"/>
      <c r="EN2664" s="154"/>
      <c r="EO2664" s="154"/>
      <c r="EP2664" s="154"/>
      <c r="EQ2664" s="154"/>
      <c r="ER2664" s="154"/>
      <c r="ES2664" s="154"/>
      <c r="ET2664" s="154"/>
      <c r="EU2664" s="154"/>
      <c r="EV2664" s="154"/>
    </row>
    <row r="2665" spans="32:152" ht="12.75">
      <c r="AF2665" s="154"/>
      <c r="AG2665" s="154"/>
      <c r="AH2665" s="154"/>
      <c r="AI2665" s="154"/>
      <c r="AJ2665" s="154"/>
      <c r="AK2665" s="154"/>
      <c r="AL2665" s="154"/>
      <c r="AM2665" s="154"/>
      <c r="AN2665" s="154"/>
      <c r="AO2665" s="154"/>
      <c r="AP2665" s="154"/>
      <c r="AQ2665" s="154"/>
      <c r="AR2665" s="154"/>
      <c r="AS2665" s="154"/>
      <c r="AT2665" s="154"/>
      <c r="AU2665" s="154"/>
      <c r="AV2665" s="154"/>
      <c r="AW2665" s="154"/>
      <c r="AX2665" s="154"/>
      <c r="AY2665" s="154"/>
      <c r="AZ2665" s="154"/>
      <c r="BA2665" s="154"/>
      <c r="BB2665" s="154"/>
      <c r="BC2665" s="154"/>
      <c r="BD2665" s="154"/>
      <c r="BE2665" s="154"/>
      <c r="BF2665" s="154"/>
      <c r="BG2665" s="154"/>
      <c r="BH2665" s="154"/>
      <c r="BI2665" s="154"/>
      <c r="BJ2665" s="154"/>
      <c r="BK2665" s="154"/>
      <c r="BL2665" s="154"/>
      <c r="BM2665" s="154"/>
      <c r="BN2665" s="154"/>
      <c r="BO2665" s="154"/>
      <c r="BP2665" s="154"/>
      <c r="BQ2665" s="154"/>
      <c r="BR2665" s="154"/>
      <c r="BS2665" s="154"/>
      <c r="BT2665" s="154"/>
      <c r="BU2665" s="154"/>
      <c r="BV2665" s="154"/>
      <c r="BW2665" s="154"/>
      <c r="BX2665" s="154"/>
      <c r="BY2665" s="154"/>
      <c r="BZ2665" s="154"/>
      <c r="CA2665" s="154"/>
      <c r="CB2665" s="154"/>
      <c r="CC2665" s="154"/>
      <c r="CD2665" s="154"/>
      <c r="CE2665" s="154"/>
      <c r="CF2665" s="154"/>
      <c r="CG2665" s="154"/>
      <c r="CH2665" s="154"/>
      <c r="CI2665" s="154"/>
      <c r="CJ2665" s="154"/>
      <c r="CK2665" s="154"/>
      <c r="CL2665" s="154"/>
      <c r="CM2665" s="154"/>
      <c r="CN2665" s="154"/>
      <c r="CO2665" s="154"/>
      <c r="CP2665" s="154"/>
      <c r="CQ2665" s="154"/>
      <c r="CR2665" s="154"/>
      <c r="CS2665" s="154"/>
      <c r="CT2665" s="154"/>
      <c r="CU2665" s="154"/>
      <c r="CV2665" s="154"/>
      <c r="CW2665" s="154"/>
      <c r="CX2665" s="154"/>
      <c r="CY2665" s="154"/>
      <c r="CZ2665" s="154"/>
      <c r="DA2665" s="154"/>
      <c r="DB2665" s="154"/>
      <c r="DC2665" s="154"/>
      <c r="DD2665" s="154"/>
      <c r="DE2665" s="154"/>
      <c r="DF2665" s="154"/>
      <c r="DG2665" s="154"/>
      <c r="DH2665" s="154"/>
      <c r="DI2665" s="154"/>
      <c r="DJ2665" s="154"/>
      <c r="DK2665" s="154"/>
      <c r="DL2665" s="154"/>
      <c r="DM2665" s="154"/>
      <c r="DN2665" s="154"/>
      <c r="DO2665" s="154"/>
      <c r="DP2665" s="154"/>
      <c r="DQ2665" s="154"/>
      <c r="DR2665" s="154"/>
      <c r="DS2665" s="154"/>
      <c r="DT2665" s="154"/>
      <c r="DU2665" s="154"/>
      <c r="DV2665" s="154"/>
      <c r="DW2665" s="154"/>
      <c r="DX2665" s="154"/>
      <c r="DY2665" s="154"/>
      <c r="DZ2665" s="154"/>
      <c r="EA2665" s="154"/>
      <c r="EB2665" s="154"/>
      <c r="EC2665" s="154"/>
      <c r="ED2665" s="154"/>
      <c r="EE2665" s="154"/>
      <c r="EF2665" s="154"/>
      <c r="EG2665" s="154"/>
      <c r="EH2665" s="154"/>
      <c r="EI2665" s="154"/>
      <c r="EJ2665" s="154"/>
      <c r="EK2665" s="154"/>
      <c r="EL2665" s="154"/>
      <c r="EM2665" s="154"/>
      <c r="EN2665" s="154"/>
      <c r="EO2665" s="154"/>
      <c r="EP2665" s="154"/>
      <c r="EQ2665" s="154"/>
      <c r="ER2665" s="154"/>
      <c r="ES2665" s="154"/>
      <c r="ET2665" s="154"/>
      <c r="EU2665" s="154"/>
      <c r="EV2665" s="154"/>
    </row>
    <row r="2666" spans="32:152" ht="12.75">
      <c r="AF2666" s="154"/>
      <c r="AG2666" s="154"/>
      <c r="AH2666" s="154"/>
      <c r="AI2666" s="154"/>
      <c r="AJ2666" s="154"/>
      <c r="AK2666" s="154"/>
      <c r="AL2666" s="154"/>
      <c r="AM2666" s="154"/>
      <c r="AN2666" s="154"/>
      <c r="AO2666" s="154"/>
      <c r="AP2666" s="154"/>
      <c r="AQ2666" s="154"/>
      <c r="AR2666" s="154"/>
      <c r="AS2666" s="154"/>
      <c r="AT2666" s="154"/>
      <c r="AU2666" s="154"/>
      <c r="AV2666" s="154"/>
      <c r="AW2666" s="154"/>
      <c r="AX2666" s="154"/>
      <c r="AY2666" s="154"/>
      <c r="AZ2666" s="154"/>
      <c r="BA2666" s="154"/>
      <c r="BB2666" s="154"/>
      <c r="BC2666" s="154"/>
      <c r="BD2666" s="154"/>
      <c r="BE2666" s="154"/>
      <c r="BF2666" s="154"/>
      <c r="BG2666" s="154"/>
      <c r="BH2666" s="154"/>
      <c r="BI2666" s="154"/>
      <c r="BJ2666" s="154"/>
      <c r="BK2666" s="154"/>
      <c r="BL2666" s="154"/>
      <c r="BM2666" s="154"/>
      <c r="BN2666" s="154"/>
      <c r="BO2666" s="154"/>
      <c r="BP2666" s="154"/>
      <c r="BQ2666" s="154"/>
      <c r="BR2666" s="154"/>
      <c r="BS2666" s="154"/>
      <c r="BT2666" s="154"/>
      <c r="BU2666" s="154"/>
      <c r="BV2666" s="154"/>
      <c r="BW2666" s="154"/>
      <c r="BX2666" s="154"/>
      <c r="BY2666" s="154"/>
      <c r="BZ2666" s="154"/>
      <c r="CA2666" s="154"/>
      <c r="CB2666" s="154"/>
      <c r="CC2666" s="154"/>
      <c r="CD2666" s="154"/>
      <c r="CE2666" s="154"/>
      <c r="CF2666" s="154"/>
      <c r="CG2666" s="154"/>
      <c r="CH2666" s="154"/>
      <c r="CI2666" s="154"/>
      <c r="CJ2666" s="154"/>
      <c r="CK2666" s="154"/>
      <c r="CL2666" s="154"/>
      <c r="CM2666" s="154"/>
      <c r="CN2666" s="154"/>
      <c r="CO2666" s="154"/>
      <c r="CP2666" s="154"/>
      <c r="CQ2666" s="154"/>
      <c r="CR2666" s="154"/>
      <c r="CS2666" s="154"/>
      <c r="CT2666" s="154"/>
      <c r="CU2666" s="154"/>
      <c r="CV2666" s="154"/>
      <c r="CW2666" s="154"/>
      <c r="CX2666" s="154"/>
      <c r="CY2666" s="154"/>
      <c r="CZ2666" s="154"/>
      <c r="DA2666" s="154"/>
      <c r="DB2666" s="154"/>
      <c r="DC2666" s="154"/>
      <c r="DD2666" s="154"/>
      <c r="DE2666" s="154"/>
      <c r="DF2666" s="154"/>
      <c r="DG2666" s="154"/>
      <c r="DH2666" s="154"/>
      <c r="DI2666" s="154"/>
      <c r="DJ2666" s="154"/>
      <c r="DK2666" s="154"/>
      <c r="DL2666" s="154"/>
      <c r="DM2666" s="154"/>
      <c r="DN2666" s="154"/>
      <c r="DO2666" s="154"/>
      <c r="DP2666" s="154"/>
      <c r="DQ2666" s="154"/>
      <c r="DR2666" s="154"/>
      <c r="DS2666" s="154"/>
      <c r="DT2666" s="154"/>
      <c r="DU2666" s="154"/>
      <c r="DV2666" s="154"/>
      <c r="DW2666" s="154"/>
      <c r="DX2666" s="154"/>
      <c r="DY2666" s="154"/>
      <c r="DZ2666" s="154"/>
      <c r="EA2666" s="154"/>
      <c r="EB2666" s="154"/>
      <c r="EC2666" s="154"/>
      <c r="ED2666" s="154"/>
      <c r="EE2666" s="154"/>
      <c r="EF2666" s="154"/>
      <c r="EG2666" s="154"/>
      <c r="EH2666" s="154"/>
      <c r="EI2666" s="154"/>
      <c r="EJ2666" s="154"/>
      <c r="EK2666" s="154"/>
      <c r="EL2666" s="154"/>
      <c r="EM2666" s="154"/>
      <c r="EN2666" s="154"/>
      <c r="EO2666" s="154"/>
      <c r="EP2666" s="154"/>
      <c r="EQ2666" s="154"/>
      <c r="ER2666" s="154"/>
      <c r="ES2666" s="154"/>
      <c r="ET2666" s="154"/>
      <c r="EU2666" s="154"/>
      <c r="EV2666" s="154"/>
    </row>
    <row r="2667" spans="32:152" ht="12.75">
      <c r="AF2667" s="154"/>
      <c r="AG2667" s="154"/>
      <c r="AH2667" s="154"/>
      <c r="AI2667" s="154"/>
      <c r="AJ2667" s="154"/>
      <c r="AK2667" s="154"/>
      <c r="AL2667" s="154"/>
      <c r="AM2667" s="154"/>
      <c r="AN2667" s="154"/>
      <c r="AO2667" s="154"/>
      <c r="AP2667" s="154"/>
      <c r="AQ2667" s="154"/>
      <c r="AR2667" s="154"/>
      <c r="AS2667" s="154"/>
      <c r="AT2667" s="154"/>
      <c r="AU2667" s="154"/>
      <c r="AV2667" s="154"/>
      <c r="AW2667" s="154"/>
      <c r="AX2667" s="154"/>
      <c r="AY2667" s="154"/>
      <c r="AZ2667" s="154"/>
      <c r="BA2667" s="154"/>
      <c r="BB2667" s="154"/>
      <c r="BC2667" s="154"/>
      <c r="BD2667" s="154"/>
      <c r="BE2667" s="154"/>
      <c r="BF2667" s="154"/>
      <c r="BG2667" s="154"/>
      <c r="BH2667" s="154"/>
      <c r="BI2667" s="154"/>
      <c r="BJ2667" s="154"/>
      <c r="BK2667" s="154"/>
      <c r="BL2667" s="154"/>
      <c r="BM2667" s="154"/>
      <c r="BN2667" s="154"/>
      <c r="BO2667" s="154"/>
      <c r="BP2667" s="154"/>
      <c r="BQ2667" s="154"/>
      <c r="BR2667" s="154"/>
      <c r="BS2667" s="154"/>
      <c r="BT2667" s="154"/>
      <c r="BU2667" s="154"/>
      <c r="BV2667" s="154"/>
      <c r="BW2667" s="154"/>
      <c r="BX2667" s="154"/>
      <c r="BY2667" s="154"/>
      <c r="BZ2667" s="154"/>
      <c r="CA2667" s="154"/>
      <c r="CB2667" s="154"/>
      <c r="CC2667" s="154"/>
      <c r="CD2667" s="154"/>
      <c r="CE2667" s="154"/>
      <c r="CF2667" s="154"/>
      <c r="CG2667" s="154"/>
      <c r="CH2667" s="154"/>
      <c r="CI2667" s="154"/>
      <c r="CJ2667" s="154"/>
      <c r="CK2667" s="154"/>
      <c r="CL2667" s="154"/>
      <c r="CM2667" s="154"/>
      <c r="CN2667" s="154"/>
      <c r="CO2667" s="154"/>
      <c r="CP2667" s="154"/>
      <c r="CQ2667" s="154"/>
      <c r="CR2667" s="154"/>
      <c r="CS2667" s="154"/>
      <c r="CT2667" s="154"/>
      <c r="CU2667" s="154"/>
      <c r="CV2667" s="154"/>
      <c r="CW2667" s="154"/>
      <c r="CX2667" s="154"/>
      <c r="CY2667" s="154"/>
      <c r="CZ2667" s="154"/>
      <c r="DA2667" s="154"/>
      <c r="DB2667" s="154"/>
      <c r="DC2667" s="154"/>
      <c r="DD2667" s="154"/>
      <c r="DE2667" s="154"/>
      <c r="DF2667" s="154"/>
      <c r="DG2667" s="154"/>
      <c r="DH2667" s="154"/>
      <c r="DI2667" s="154"/>
      <c r="DJ2667" s="154"/>
      <c r="DK2667" s="154"/>
      <c r="DL2667" s="154"/>
      <c r="DM2667" s="154"/>
      <c r="DN2667" s="154"/>
      <c r="DO2667" s="154"/>
      <c r="DP2667" s="154"/>
      <c r="DQ2667" s="154"/>
      <c r="DR2667" s="154"/>
      <c r="DS2667" s="154"/>
      <c r="DT2667" s="154"/>
      <c r="DU2667" s="154"/>
      <c r="DV2667" s="154"/>
      <c r="DW2667" s="154"/>
      <c r="DX2667" s="154"/>
      <c r="DY2667" s="154"/>
      <c r="DZ2667" s="154"/>
      <c r="EA2667" s="154"/>
      <c r="EB2667" s="154"/>
      <c r="EC2667" s="154"/>
      <c r="ED2667" s="154"/>
      <c r="EE2667" s="154"/>
      <c r="EF2667" s="154"/>
      <c r="EG2667" s="154"/>
      <c r="EH2667" s="154"/>
      <c r="EI2667" s="154"/>
      <c r="EJ2667" s="154"/>
      <c r="EK2667" s="154"/>
      <c r="EL2667" s="154"/>
      <c r="EM2667" s="154"/>
      <c r="EN2667" s="154"/>
      <c r="EO2667" s="154"/>
      <c r="EP2667" s="154"/>
      <c r="EQ2667" s="154"/>
      <c r="ER2667" s="154"/>
      <c r="ES2667" s="154"/>
      <c r="ET2667" s="154"/>
      <c r="EU2667" s="154"/>
      <c r="EV2667" s="154"/>
    </row>
    <row r="2668" spans="32:152" ht="12.75">
      <c r="AF2668" s="154"/>
      <c r="AG2668" s="154"/>
      <c r="AH2668" s="154"/>
      <c r="AI2668" s="154"/>
      <c r="AJ2668" s="154"/>
      <c r="AK2668" s="154"/>
      <c r="AL2668" s="154"/>
      <c r="AM2668" s="154"/>
      <c r="AN2668" s="154"/>
      <c r="AO2668" s="154"/>
      <c r="AP2668" s="154"/>
      <c r="AQ2668" s="154"/>
      <c r="AR2668" s="154"/>
      <c r="AS2668" s="154"/>
      <c r="AT2668" s="154"/>
      <c r="AU2668" s="154"/>
      <c r="AV2668" s="154"/>
      <c r="AW2668" s="154"/>
      <c r="AX2668" s="154"/>
      <c r="AY2668" s="154"/>
      <c r="AZ2668" s="154"/>
      <c r="BA2668" s="154"/>
      <c r="BB2668" s="154"/>
      <c r="BC2668" s="154"/>
      <c r="BD2668" s="154"/>
      <c r="BE2668" s="154"/>
      <c r="BF2668" s="154"/>
      <c r="BG2668" s="154"/>
      <c r="BH2668" s="154"/>
      <c r="BI2668" s="154"/>
      <c r="BJ2668" s="154"/>
      <c r="BK2668" s="154"/>
      <c r="BL2668" s="154"/>
      <c r="BM2668" s="154"/>
      <c r="BN2668" s="154"/>
      <c r="BO2668" s="154"/>
      <c r="BP2668" s="154"/>
      <c r="BQ2668" s="154"/>
      <c r="BR2668" s="154"/>
      <c r="BS2668" s="154"/>
      <c r="BT2668" s="154"/>
      <c r="BU2668" s="154"/>
      <c r="BV2668" s="154"/>
      <c r="BW2668" s="154"/>
      <c r="BX2668" s="154"/>
      <c r="BY2668" s="154"/>
      <c r="BZ2668" s="154"/>
      <c r="CA2668" s="154"/>
      <c r="CB2668" s="154"/>
      <c r="CC2668" s="154"/>
      <c r="CD2668" s="154"/>
      <c r="CE2668" s="154"/>
      <c r="CF2668" s="154"/>
      <c r="CG2668" s="154"/>
      <c r="CH2668" s="154"/>
      <c r="CI2668" s="154"/>
      <c r="CJ2668" s="154"/>
      <c r="CK2668" s="154"/>
      <c r="CL2668" s="154"/>
      <c r="CM2668" s="154"/>
      <c r="CN2668" s="154"/>
      <c r="CO2668" s="154"/>
      <c r="CP2668" s="154"/>
      <c r="CQ2668" s="154"/>
      <c r="CR2668" s="154"/>
      <c r="CS2668" s="154"/>
      <c r="CT2668" s="154"/>
      <c r="CU2668" s="154"/>
      <c r="CV2668" s="154"/>
      <c r="CW2668" s="154"/>
      <c r="CX2668" s="154"/>
      <c r="CY2668" s="154"/>
      <c r="CZ2668" s="154"/>
      <c r="DA2668" s="154"/>
      <c r="DB2668" s="154"/>
      <c r="DC2668" s="154"/>
      <c r="DD2668" s="154"/>
      <c r="DE2668" s="154"/>
      <c r="DF2668" s="154"/>
      <c r="DG2668" s="154"/>
      <c r="DH2668" s="154"/>
      <c r="DI2668" s="154"/>
      <c r="DJ2668" s="154"/>
      <c r="DK2668" s="154"/>
      <c r="DL2668" s="154"/>
      <c r="DM2668" s="154"/>
      <c r="DN2668" s="154"/>
      <c r="DO2668" s="154"/>
      <c r="DP2668" s="154"/>
      <c r="DQ2668" s="154"/>
      <c r="DR2668" s="154"/>
      <c r="DS2668" s="154"/>
      <c r="DT2668" s="154"/>
      <c r="DU2668" s="154"/>
      <c r="DV2668" s="154"/>
      <c r="DW2668" s="154"/>
      <c r="DX2668" s="154"/>
      <c r="DY2668" s="154"/>
      <c r="DZ2668" s="154"/>
      <c r="EA2668" s="154"/>
      <c r="EB2668" s="154"/>
      <c r="EC2668" s="154"/>
      <c r="ED2668" s="154"/>
      <c r="EE2668" s="154"/>
      <c r="EF2668" s="154"/>
      <c r="EG2668" s="154"/>
      <c r="EH2668" s="154"/>
      <c r="EI2668" s="154"/>
      <c r="EJ2668" s="154"/>
      <c r="EK2668" s="154"/>
      <c r="EL2668" s="154"/>
      <c r="EM2668" s="154"/>
      <c r="EN2668" s="154"/>
      <c r="EO2668" s="154"/>
      <c r="EP2668" s="154"/>
      <c r="EQ2668" s="154"/>
      <c r="ER2668" s="154"/>
      <c r="ES2668" s="154"/>
      <c r="ET2668" s="154"/>
      <c r="EU2668" s="154"/>
      <c r="EV2668" s="154"/>
    </row>
    <row r="2669" spans="32:152" ht="12.75">
      <c r="AF2669" s="154"/>
      <c r="AG2669" s="154"/>
      <c r="AH2669" s="154"/>
      <c r="AI2669" s="154"/>
      <c r="AJ2669" s="154"/>
      <c r="AK2669" s="154"/>
      <c r="AL2669" s="154"/>
      <c r="AM2669" s="154"/>
      <c r="AN2669" s="154"/>
      <c r="AO2669" s="154"/>
      <c r="AP2669" s="154"/>
      <c r="AQ2669" s="154"/>
      <c r="AR2669" s="154"/>
      <c r="AS2669" s="154"/>
      <c r="AT2669" s="154"/>
      <c r="AU2669" s="154"/>
      <c r="AV2669" s="154"/>
      <c r="AW2669" s="154"/>
      <c r="AX2669" s="154"/>
      <c r="AY2669" s="154"/>
      <c r="AZ2669" s="154"/>
      <c r="BA2669" s="154"/>
      <c r="BB2669" s="154"/>
      <c r="BC2669" s="154"/>
      <c r="BD2669" s="154"/>
      <c r="BE2669" s="154"/>
      <c r="BF2669" s="154"/>
      <c r="BG2669" s="154"/>
      <c r="BH2669" s="154"/>
      <c r="BI2669" s="154"/>
      <c r="BJ2669" s="154"/>
      <c r="BK2669" s="154"/>
      <c r="BL2669" s="154"/>
      <c r="BM2669" s="154"/>
      <c r="BN2669" s="154"/>
      <c r="BO2669" s="154"/>
      <c r="BP2669" s="154"/>
      <c r="BQ2669" s="154"/>
      <c r="BR2669" s="154"/>
      <c r="BS2669" s="154"/>
      <c r="BT2669" s="154"/>
      <c r="BU2669" s="154"/>
      <c r="BV2669" s="154"/>
      <c r="BW2669" s="154"/>
      <c r="BX2669" s="154"/>
      <c r="BY2669" s="154"/>
      <c r="BZ2669" s="154"/>
      <c r="CA2669" s="154"/>
      <c r="CB2669" s="154"/>
      <c r="CC2669" s="154"/>
      <c r="CD2669" s="154"/>
      <c r="CE2669" s="154"/>
      <c r="CF2669" s="154"/>
      <c r="CG2669" s="154"/>
      <c r="CH2669" s="154"/>
      <c r="CI2669" s="154"/>
      <c r="CJ2669" s="154"/>
      <c r="CK2669" s="154"/>
      <c r="CL2669" s="154"/>
      <c r="CM2669" s="154"/>
      <c r="CN2669" s="154"/>
      <c r="CO2669" s="154"/>
      <c r="CP2669" s="154"/>
      <c r="CQ2669" s="154"/>
      <c r="CR2669" s="154"/>
      <c r="CS2669" s="154"/>
      <c r="CT2669" s="154"/>
      <c r="CU2669" s="154"/>
      <c r="CV2669" s="154"/>
      <c r="CW2669" s="154"/>
      <c r="CX2669" s="154"/>
      <c r="CY2669" s="154"/>
      <c r="CZ2669" s="154"/>
      <c r="DA2669" s="154"/>
      <c r="DB2669" s="154"/>
      <c r="DC2669" s="154"/>
      <c r="DD2669" s="154"/>
      <c r="DE2669" s="154"/>
      <c r="DF2669" s="154"/>
      <c r="DG2669" s="154"/>
      <c r="DH2669" s="154"/>
      <c r="DI2669" s="154"/>
      <c r="DJ2669" s="154"/>
      <c r="DK2669" s="154"/>
      <c r="DL2669" s="154"/>
      <c r="DM2669" s="154"/>
      <c r="DN2669" s="154"/>
      <c r="DO2669" s="154"/>
      <c r="DP2669" s="154"/>
      <c r="DQ2669" s="154"/>
      <c r="DR2669" s="154"/>
      <c r="DS2669" s="154"/>
      <c r="DT2669" s="154"/>
      <c r="DU2669" s="154"/>
      <c r="DV2669" s="154"/>
      <c r="DW2669" s="154"/>
      <c r="DX2669" s="154"/>
      <c r="DY2669" s="154"/>
      <c r="DZ2669" s="154"/>
      <c r="EA2669" s="154"/>
      <c r="EB2669" s="154"/>
      <c r="EC2669" s="154"/>
      <c r="ED2669" s="154"/>
      <c r="EE2669" s="154"/>
      <c r="EF2669" s="154"/>
      <c r="EG2669" s="154"/>
      <c r="EH2669" s="154"/>
      <c r="EI2669" s="154"/>
      <c r="EJ2669" s="154"/>
      <c r="EK2669" s="154"/>
      <c r="EL2669" s="154"/>
      <c r="EM2669" s="154"/>
      <c r="EN2669" s="154"/>
      <c r="EO2669" s="154"/>
      <c r="EP2669" s="154"/>
      <c r="EQ2669" s="154"/>
      <c r="ER2669" s="154"/>
      <c r="ES2669" s="154"/>
      <c r="ET2669" s="154"/>
      <c r="EU2669" s="154"/>
      <c r="EV2669" s="154"/>
    </row>
    <row r="2670" spans="32:152" ht="12.75">
      <c r="AF2670" s="154"/>
      <c r="AG2670" s="154"/>
      <c r="AH2670" s="154"/>
      <c r="AI2670" s="154"/>
      <c r="AJ2670" s="154"/>
      <c r="AK2670" s="154"/>
      <c r="AL2670" s="154"/>
      <c r="AM2670" s="154"/>
      <c r="AN2670" s="154"/>
      <c r="AO2670" s="154"/>
      <c r="AP2670" s="154"/>
      <c r="AQ2670" s="154"/>
      <c r="AR2670" s="154"/>
      <c r="AS2670" s="154"/>
      <c r="AT2670" s="154"/>
      <c r="AU2670" s="154"/>
      <c r="AV2670" s="154"/>
      <c r="AW2670" s="154"/>
      <c r="AX2670" s="154"/>
      <c r="AY2670" s="154"/>
      <c r="AZ2670" s="154"/>
      <c r="BA2670" s="154"/>
      <c r="BB2670" s="154"/>
      <c r="BC2670" s="154"/>
      <c r="BD2670" s="154"/>
      <c r="BE2670" s="154"/>
      <c r="BF2670" s="154"/>
      <c r="BG2670" s="154"/>
      <c r="BH2670" s="154"/>
      <c r="BI2670" s="154"/>
      <c r="BJ2670" s="154"/>
      <c r="BK2670" s="154"/>
      <c r="BL2670" s="154"/>
      <c r="BM2670" s="154"/>
      <c r="BN2670" s="154"/>
      <c r="BO2670" s="154"/>
      <c r="BP2670" s="154"/>
      <c r="BQ2670" s="154"/>
      <c r="BR2670" s="154"/>
      <c r="BS2670" s="154"/>
      <c r="BT2670" s="154"/>
      <c r="BU2670" s="154"/>
      <c r="BV2670" s="154"/>
      <c r="BW2670" s="154"/>
      <c r="BX2670" s="154"/>
      <c r="BY2670" s="154"/>
      <c r="BZ2670" s="154"/>
      <c r="CA2670" s="154"/>
      <c r="CB2670" s="154"/>
      <c r="CC2670" s="154"/>
      <c r="CD2670" s="154"/>
      <c r="CE2670" s="154"/>
      <c r="CF2670" s="154"/>
      <c r="CG2670" s="154"/>
      <c r="CH2670" s="154"/>
      <c r="CI2670" s="154"/>
      <c r="CJ2670" s="154"/>
      <c r="CK2670" s="154"/>
      <c r="CL2670" s="154"/>
      <c r="CM2670" s="154"/>
      <c r="CN2670" s="154"/>
      <c r="CO2670" s="154"/>
      <c r="CP2670" s="154"/>
      <c r="CQ2670" s="154"/>
      <c r="CR2670" s="154"/>
      <c r="CS2670" s="154"/>
      <c r="CT2670" s="154"/>
      <c r="CU2670" s="154"/>
      <c r="CV2670" s="154"/>
      <c r="CW2670" s="154"/>
      <c r="CX2670" s="154"/>
      <c r="CY2670" s="154"/>
      <c r="CZ2670" s="154"/>
      <c r="DA2670" s="154"/>
      <c r="DB2670" s="154"/>
      <c r="DC2670" s="154"/>
      <c r="DD2670" s="154"/>
      <c r="DE2670" s="154"/>
      <c r="DF2670" s="154"/>
      <c r="DG2670" s="154"/>
      <c r="DH2670" s="154"/>
      <c r="DI2670" s="154"/>
      <c r="DJ2670" s="154"/>
      <c r="DK2670" s="154"/>
      <c r="DL2670" s="154"/>
      <c r="DM2670" s="154"/>
      <c r="DN2670" s="154"/>
      <c r="DO2670" s="154"/>
      <c r="DP2670" s="154"/>
      <c r="DQ2670" s="154"/>
      <c r="DR2670" s="154"/>
      <c r="DS2670" s="154"/>
      <c r="DT2670" s="154"/>
      <c r="DU2670" s="154"/>
      <c r="DV2670" s="154"/>
      <c r="DW2670" s="154"/>
      <c r="DX2670" s="154"/>
      <c r="DY2670" s="154"/>
      <c r="DZ2670" s="154"/>
      <c r="EA2670" s="154"/>
      <c r="EB2670" s="154"/>
      <c r="EC2670" s="154"/>
      <c r="ED2670" s="154"/>
      <c r="EE2670" s="154"/>
      <c r="EF2670" s="154"/>
      <c r="EG2670" s="154"/>
      <c r="EH2670" s="154"/>
      <c r="EI2670" s="154"/>
      <c r="EJ2670" s="154"/>
      <c r="EK2670" s="154"/>
      <c r="EL2670" s="154"/>
      <c r="EM2670" s="154"/>
      <c r="EN2670" s="154"/>
      <c r="EO2670" s="154"/>
      <c r="EP2670" s="154"/>
      <c r="EQ2670" s="154"/>
      <c r="ER2670" s="154"/>
      <c r="ES2670" s="154"/>
      <c r="ET2670" s="154"/>
      <c r="EU2670" s="154"/>
      <c r="EV2670" s="154"/>
    </row>
    <row r="2671" spans="32:152" ht="12.75">
      <c r="AF2671" s="154"/>
      <c r="AG2671" s="154"/>
      <c r="AH2671" s="154"/>
      <c r="AI2671" s="154"/>
      <c r="AJ2671" s="154"/>
      <c r="AK2671" s="154"/>
      <c r="AL2671" s="154"/>
      <c r="AM2671" s="154"/>
      <c r="AN2671" s="154"/>
      <c r="AO2671" s="154"/>
      <c r="AP2671" s="154"/>
      <c r="AQ2671" s="154"/>
      <c r="AR2671" s="154"/>
      <c r="AS2671" s="154"/>
      <c r="AT2671" s="154"/>
      <c r="AU2671" s="154"/>
      <c r="AV2671" s="154"/>
      <c r="AW2671" s="154"/>
      <c r="AX2671" s="154"/>
      <c r="AY2671" s="154"/>
      <c r="AZ2671" s="154"/>
      <c r="BA2671" s="154"/>
      <c r="BB2671" s="154"/>
      <c r="BC2671" s="154"/>
      <c r="BD2671" s="154"/>
      <c r="BE2671" s="154"/>
      <c r="BF2671" s="154"/>
      <c r="BG2671" s="154"/>
      <c r="BH2671" s="154"/>
      <c r="BI2671" s="154"/>
      <c r="BJ2671" s="154"/>
      <c r="BK2671" s="154"/>
      <c r="BL2671" s="154"/>
      <c r="BM2671" s="154"/>
      <c r="BN2671" s="154"/>
      <c r="BO2671" s="154"/>
      <c r="BP2671" s="154"/>
      <c r="BQ2671" s="154"/>
      <c r="BR2671" s="154"/>
      <c r="BS2671" s="154"/>
      <c r="BT2671" s="154"/>
      <c r="BU2671" s="154"/>
      <c r="BV2671" s="154"/>
      <c r="BW2671" s="154"/>
      <c r="BX2671" s="154"/>
      <c r="BY2671" s="154"/>
      <c r="BZ2671" s="154"/>
      <c r="CA2671" s="154"/>
      <c r="CB2671" s="154"/>
      <c r="CC2671" s="154"/>
      <c r="CD2671" s="154"/>
      <c r="CE2671" s="154"/>
      <c r="CF2671" s="154"/>
      <c r="CG2671" s="154"/>
      <c r="CH2671" s="154"/>
      <c r="CI2671" s="154"/>
      <c r="CJ2671" s="154"/>
      <c r="CK2671" s="154"/>
      <c r="CL2671" s="154"/>
      <c r="CM2671" s="154"/>
      <c r="CN2671" s="154"/>
      <c r="CO2671" s="154"/>
      <c r="CP2671" s="154"/>
      <c r="CQ2671" s="154"/>
      <c r="CR2671" s="154"/>
      <c r="CS2671" s="154"/>
      <c r="CT2671" s="154"/>
      <c r="CU2671" s="154"/>
      <c r="CV2671" s="154"/>
      <c r="CW2671" s="154"/>
      <c r="CX2671" s="154"/>
      <c r="CY2671" s="154"/>
      <c r="CZ2671" s="154"/>
      <c r="DA2671" s="154"/>
      <c r="DB2671" s="154"/>
      <c r="DC2671" s="154"/>
      <c r="DD2671" s="154"/>
      <c r="DE2671" s="154"/>
      <c r="DF2671" s="154"/>
      <c r="DG2671" s="154"/>
      <c r="DH2671" s="154"/>
      <c r="DI2671" s="154"/>
      <c r="DJ2671" s="154"/>
      <c r="DK2671" s="154"/>
      <c r="DL2671" s="154"/>
      <c r="DM2671" s="154"/>
      <c r="DN2671" s="154"/>
      <c r="DO2671" s="154"/>
      <c r="DP2671" s="154"/>
      <c r="DQ2671" s="154"/>
      <c r="DR2671" s="154"/>
      <c r="DS2671" s="154"/>
      <c r="DT2671" s="154"/>
      <c r="DU2671" s="154"/>
      <c r="DV2671" s="154"/>
      <c r="DW2671" s="154"/>
      <c r="DX2671" s="154"/>
      <c r="DY2671" s="154"/>
      <c r="DZ2671" s="154"/>
      <c r="EA2671" s="154"/>
      <c r="EB2671" s="154"/>
      <c r="EC2671" s="154"/>
      <c r="ED2671" s="154"/>
      <c r="EE2671" s="154"/>
      <c r="EF2671" s="154"/>
      <c r="EG2671" s="154"/>
      <c r="EH2671" s="154"/>
      <c r="EI2671" s="154"/>
      <c r="EJ2671" s="154"/>
      <c r="EK2671" s="154"/>
      <c r="EL2671" s="154"/>
      <c r="EM2671" s="154"/>
      <c r="EN2671" s="154"/>
      <c r="EO2671" s="154"/>
      <c r="EP2671" s="154"/>
      <c r="EQ2671" s="154"/>
      <c r="ER2671" s="154"/>
      <c r="ES2671" s="154"/>
      <c r="ET2671" s="154"/>
      <c r="EU2671" s="154"/>
      <c r="EV2671" s="154"/>
    </row>
    <row r="2672" spans="32:152" ht="12.75">
      <c r="AF2672" s="154"/>
      <c r="AG2672" s="154"/>
      <c r="AH2672" s="154"/>
      <c r="AI2672" s="154"/>
      <c r="AJ2672" s="154"/>
      <c r="AK2672" s="154"/>
      <c r="AL2672" s="154"/>
      <c r="AM2672" s="154"/>
      <c r="AN2672" s="154"/>
      <c r="AO2672" s="154"/>
      <c r="AP2672" s="154"/>
      <c r="AQ2672" s="154"/>
      <c r="AR2672" s="154"/>
      <c r="AS2672" s="154"/>
      <c r="AT2672" s="154"/>
      <c r="AU2672" s="154"/>
      <c r="AV2672" s="154"/>
      <c r="AW2672" s="154"/>
      <c r="AX2672" s="154"/>
      <c r="AY2672" s="154"/>
      <c r="AZ2672" s="154"/>
      <c r="BA2672" s="154"/>
      <c r="BB2672" s="154"/>
      <c r="BC2672" s="154"/>
      <c r="BD2672" s="154"/>
      <c r="BE2672" s="154"/>
      <c r="BF2672" s="154"/>
      <c r="BG2672" s="154"/>
      <c r="BH2672" s="154"/>
      <c r="BI2672" s="154"/>
      <c r="BJ2672" s="154"/>
      <c r="BK2672" s="154"/>
      <c r="BL2672" s="154"/>
      <c r="BM2672" s="154"/>
      <c r="BN2672" s="154"/>
      <c r="BO2672" s="154"/>
      <c r="BP2672" s="154"/>
      <c r="BQ2672" s="154"/>
      <c r="BR2672" s="154"/>
      <c r="BS2672" s="154"/>
      <c r="BT2672" s="154"/>
      <c r="BU2672" s="154"/>
      <c r="BV2672" s="154"/>
      <c r="BW2672" s="154"/>
      <c r="BX2672" s="154"/>
      <c r="BY2672" s="154"/>
      <c r="BZ2672" s="154"/>
      <c r="CA2672" s="154"/>
      <c r="CB2672" s="154"/>
      <c r="CC2672" s="154"/>
      <c r="CD2672" s="154"/>
      <c r="CE2672" s="154"/>
      <c r="CF2672" s="154"/>
      <c r="CG2672" s="154"/>
      <c r="CH2672" s="154"/>
      <c r="CI2672" s="154"/>
      <c r="CJ2672" s="154"/>
      <c r="CK2672" s="154"/>
      <c r="CL2672" s="154"/>
      <c r="CM2672" s="154"/>
      <c r="CN2672" s="154"/>
      <c r="CO2672" s="154"/>
      <c r="CP2672" s="154"/>
      <c r="CQ2672" s="154"/>
      <c r="CR2672" s="154"/>
      <c r="CS2672" s="154"/>
      <c r="CT2672" s="154"/>
      <c r="CU2672" s="154"/>
      <c r="CV2672" s="154"/>
      <c r="CW2672" s="154"/>
      <c r="CX2672" s="154"/>
      <c r="CY2672" s="154"/>
      <c r="CZ2672" s="154"/>
      <c r="DA2672" s="154"/>
      <c r="DB2672" s="154"/>
      <c r="DC2672" s="154"/>
      <c r="DD2672" s="154"/>
      <c r="DE2672" s="154"/>
      <c r="DF2672" s="154"/>
      <c r="DG2672" s="154"/>
      <c r="DH2672" s="154"/>
      <c r="DI2672" s="154"/>
      <c r="DJ2672" s="154"/>
      <c r="DK2672" s="154"/>
      <c r="DL2672" s="154"/>
      <c r="DM2672" s="154"/>
      <c r="DN2672" s="154"/>
      <c r="DO2672" s="154"/>
      <c r="DP2672" s="154"/>
      <c r="DQ2672" s="154"/>
      <c r="DR2672" s="154"/>
      <c r="DS2672" s="154"/>
      <c r="DT2672" s="154"/>
      <c r="DU2672" s="154"/>
      <c r="DV2672" s="154"/>
      <c r="DW2672" s="154"/>
      <c r="DX2672" s="154"/>
      <c r="DY2672" s="154"/>
      <c r="DZ2672" s="154"/>
      <c r="EA2672" s="154"/>
      <c r="EB2672" s="154"/>
      <c r="EC2672" s="154"/>
      <c r="ED2672" s="154"/>
      <c r="EE2672" s="154"/>
      <c r="EF2672" s="154"/>
      <c r="EG2672" s="154"/>
      <c r="EH2672" s="154"/>
      <c r="EI2672" s="154"/>
      <c r="EJ2672" s="154"/>
      <c r="EK2672" s="154"/>
      <c r="EL2672" s="154"/>
      <c r="EM2672" s="154"/>
      <c r="EN2672" s="154"/>
      <c r="EO2672" s="154"/>
      <c r="EP2672" s="154"/>
      <c r="EQ2672" s="154"/>
      <c r="ER2672" s="154"/>
      <c r="ES2672" s="154"/>
      <c r="ET2672" s="154"/>
      <c r="EU2672" s="154"/>
      <c r="EV2672" s="154"/>
    </row>
    <row r="2673" spans="32:152" ht="12.75">
      <c r="AF2673" s="154"/>
      <c r="AG2673" s="154"/>
      <c r="AH2673" s="154"/>
      <c r="AI2673" s="154"/>
      <c r="AJ2673" s="154"/>
      <c r="AK2673" s="154"/>
      <c r="AL2673" s="154"/>
      <c r="AM2673" s="154"/>
      <c r="AN2673" s="154"/>
      <c r="AO2673" s="154"/>
      <c r="AP2673" s="154"/>
      <c r="AQ2673" s="154"/>
      <c r="AR2673" s="154"/>
      <c r="AS2673" s="154"/>
      <c r="AT2673" s="154"/>
      <c r="AU2673" s="154"/>
      <c r="AV2673" s="154"/>
      <c r="AW2673" s="154"/>
      <c r="AX2673" s="154"/>
      <c r="AY2673" s="154"/>
      <c r="AZ2673" s="154"/>
      <c r="BA2673" s="154"/>
      <c r="BB2673" s="154"/>
      <c r="BC2673" s="154"/>
      <c r="BD2673" s="154"/>
      <c r="BE2673" s="154"/>
      <c r="BF2673" s="154"/>
      <c r="BG2673" s="154"/>
      <c r="BH2673" s="154"/>
      <c r="BI2673" s="154"/>
      <c r="BJ2673" s="154"/>
      <c r="BK2673" s="154"/>
      <c r="BL2673" s="154"/>
      <c r="BM2673" s="154"/>
      <c r="BN2673" s="154"/>
      <c r="BO2673" s="154"/>
      <c r="BP2673" s="154"/>
      <c r="BQ2673" s="154"/>
      <c r="BR2673" s="154"/>
      <c r="BS2673" s="154"/>
      <c r="BT2673" s="154"/>
      <c r="BU2673" s="154"/>
      <c r="BV2673" s="154"/>
      <c r="BW2673" s="154"/>
      <c r="BX2673" s="154"/>
      <c r="BY2673" s="154"/>
      <c r="BZ2673" s="154"/>
      <c r="CA2673" s="154"/>
      <c r="CB2673" s="154"/>
      <c r="CC2673" s="154"/>
      <c r="CD2673" s="154"/>
      <c r="CE2673" s="154"/>
      <c r="CF2673" s="154"/>
      <c r="CG2673" s="154"/>
      <c r="CH2673" s="154"/>
      <c r="CI2673" s="154"/>
      <c r="CJ2673" s="154"/>
      <c r="CK2673" s="154"/>
      <c r="CL2673" s="154"/>
      <c r="CM2673" s="154"/>
      <c r="CN2673" s="154"/>
      <c r="CO2673" s="154"/>
      <c r="CP2673" s="154"/>
      <c r="CQ2673" s="154"/>
      <c r="CR2673" s="154"/>
      <c r="CS2673" s="154"/>
      <c r="CT2673" s="154"/>
      <c r="CU2673" s="154"/>
      <c r="CV2673" s="154"/>
      <c r="CW2673" s="154"/>
      <c r="CX2673" s="154"/>
      <c r="CY2673" s="154"/>
      <c r="CZ2673" s="154"/>
      <c r="DA2673" s="154"/>
      <c r="DB2673" s="154"/>
      <c r="DC2673" s="154"/>
      <c r="DD2673" s="154"/>
      <c r="DE2673" s="154"/>
      <c r="DF2673" s="154"/>
      <c r="DG2673" s="154"/>
      <c r="DH2673" s="154"/>
      <c r="DI2673" s="154"/>
      <c r="DJ2673" s="154"/>
      <c r="DK2673" s="154"/>
      <c r="DL2673" s="154"/>
      <c r="DM2673" s="154"/>
      <c r="DN2673" s="154"/>
      <c r="DO2673" s="154"/>
      <c r="DP2673" s="154"/>
      <c r="DQ2673" s="154"/>
      <c r="DR2673" s="154"/>
      <c r="DS2673" s="154"/>
      <c r="DT2673" s="154"/>
      <c r="DU2673" s="154"/>
      <c r="DV2673" s="154"/>
      <c r="DW2673" s="154"/>
      <c r="DX2673" s="154"/>
      <c r="DY2673" s="154"/>
      <c r="DZ2673" s="154"/>
      <c r="EA2673" s="154"/>
      <c r="EB2673" s="154"/>
      <c r="EC2673" s="154"/>
      <c r="ED2673" s="154"/>
      <c r="EE2673" s="154"/>
      <c r="EF2673" s="154"/>
      <c r="EG2673" s="154"/>
      <c r="EH2673" s="154"/>
      <c r="EI2673" s="154"/>
      <c r="EJ2673" s="154"/>
      <c r="EK2673" s="154"/>
      <c r="EL2673" s="154"/>
      <c r="EM2673" s="154"/>
      <c r="EN2673" s="154"/>
      <c r="EO2673" s="154"/>
      <c r="EP2673" s="154"/>
      <c r="EQ2673" s="154"/>
      <c r="ER2673" s="154"/>
      <c r="ES2673" s="154"/>
      <c r="ET2673" s="154"/>
      <c r="EU2673" s="154"/>
      <c r="EV2673" s="154"/>
    </row>
    <row r="2674" spans="32:152" ht="12.75">
      <c r="AF2674" s="154"/>
      <c r="AG2674" s="154"/>
      <c r="AH2674" s="154"/>
      <c r="AI2674" s="154"/>
      <c r="AJ2674" s="154"/>
      <c r="AK2674" s="154"/>
      <c r="AL2674" s="154"/>
      <c r="AM2674" s="154"/>
      <c r="AN2674" s="154"/>
      <c r="AO2674" s="154"/>
      <c r="AP2674" s="154"/>
      <c r="AQ2674" s="154"/>
      <c r="AR2674" s="154"/>
      <c r="AS2674" s="154"/>
      <c r="AT2674" s="154"/>
      <c r="AU2674" s="154"/>
      <c r="AV2674" s="154"/>
      <c r="AW2674" s="154"/>
      <c r="AX2674" s="154"/>
      <c r="AY2674" s="154"/>
      <c r="AZ2674" s="154"/>
      <c r="BA2674" s="154"/>
      <c r="BB2674" s="154"/>
      <c r="BC2674" s="154"/>
      <c r="BD2674" s="154"/>
      <c r="BE2674" s="154"/>
      <c r="BF2674" s="154"/>
      <c r="BG2674" s="154"/>
      <c r="BH2674" s="154"/>
      <c r="BI2674" s="154"/>
      <c r="BJ2674" s="154"/>
      <c r="BK2674" s="154"/>
      <c r="BL2674" s="154"/>
      <c r="BM2674" s="154"/>
      <c r="BN2674" s="154"/>
      <c r="BO2674" s="154"/>
      <c r="BP2674" s="154"/>
      <c r="BQ2674" s="154"/>
      <c r="BR2674" s="154"/>
      <c r="BS2674" s="154"/>
      <c r="BT2674" s="154"/>
      <c r="BU2674" s="154"/>
      <c r="BV2674" s="154"/>
      <c r="BW2674" s="154"/>
      <c r="BX2674" s="154"/>
      <c r="BY2674" s="154"/>
      <c r="BZ2674" s="154"/>
      <c r="CA2674" s="154"/>
      <c r="CB2674" s="154"/>
      <c r="CC2674" s="154"/>
      <c r="CD2674" s="154"/>
      <c r="CE2674" s="154"/>
      <c r="CF2674" s="154"/>
      <c r="CG2674" s="154"/>
      <c r="CH2674" s="154"/>
      <c r="CI2674" s="154"/>
      <c r="CJ2674" s="154"/>
      <c r="CK2674" s="154"/>
      <c r="CL2674" s="154"/>
      <c r="CM2674" s="154"/>
      <c r="CN2674" s="154"/>
      <c r="CO2674" s="154"/>
      <c r="CP2674" s="154"/>
      <c r="CQ2674" s="154"/>
      <c r="CR2674" s="154"/>
      <c r="CS2674" s="154"/>
      <c r="CT2674" s="154"/>
      <c r="CU2674" s="154"/>
      <c r="CV2674" s="154"/>
      <c r="CW2674" s="154"/>
      <c r="CX2674" s="154"/>
      <c r="CY2674" s="154"/>
      <c r="CZ2674" s="154"/>
      <c r="DA2674" s="154"/>
      <c r="DB2674" s="154"/>
      <c r="DC2674" s="154"/>
      <c r="DD2674" s="154"/>
      <c r="DE2674" s="154"/>
      <c r="DF2674" s="154"/>
      <c r="DG2674" s="154"/>
      <c r="DH2674" s="154"/>
      <c r="DI2674" s="154"/>
      <c r="DJ2674" s="154"/>
      <c r="DK2674" s="154"/>
      <c r="DL2674" s="154"/>
      <c r="DM2674" s="154"/>
      <c r="DN2674" s="154"/>
      <c r="DO2674" s="154"/>
      <c r="DP2674" s="154"/>
      <c r="DQ2674" s="154"/>
      <c r="DR2674" s="154"/>
      <c r="DS2674" s="154"/>
      <c r="DT2674" s="154"/>
      <c r="DU2674" s="154"/>
      <c r="DV2674" s="154"/>
      <c r="DW2674" s="154"/>
      <c r="DX2674" s="154"/>
      <c r="DY2674" s="154"/>
      <c r="DZ2674" s="154"/>
      <c r="EA2674" s="154"/>
      <c r="EB2674" s="154"/>
      <c r="EC2674" s="154"/>
      <c r="ED2674" s="154"/>
      <c r="EE2674" s="154"/>
      <c r="EF2674" s="154"/>
      <c r="EG2674" s="154"/>
      <c r="EH2674" s="154"/>
      <c r="EI2674" s="154"/>
      <c r="EJ2674" s="154"/>
      <c r="EK2674" s="154"/>
      <c r="EL2674" s="154"/>
      <c r="EM2674" s="154"/>
      <c r="EN2674" s="154"/>
      <c r="EO2674" s="154"/>
      <c r="EP2674" s="154"/>
      <c r="EQ2674" s="154"/>
      <c r="ER2674" s="154"/>
      <c r="ES2674" s="154"/>
      <c r="ET2674" s="154"/>
      <c r="EU2674" s="154"/>
      <c r="EV2674" s="154"/>
    </row>
    <row r="2675" spans="32:152" ht="12.75">
      <c r="AF2675" s="154"/>
      <c r="AG2675" s="154"/>
      <c r="AH2675" s="154"/>
      <c r="AI2675" s="154"/>
      <c r="AJ2675" s="154"/>
      <c r="AK2675" s="154"/>
      <c r="AL2675" s="154"/>
      <c r="AM2675" s="154"/>
      <c r="AN2675" s="154"/>
      <c r="AO2675" s="154"/>
      <c r="AP2675" s="154"/>
      <c r="AQ2675" s="154"/>
      <c r="AR2675" s="154"/>
      <c r="AS2675" s="154"/>
      <c r="AT2675" s="154"/>
      <c r="AU2675" s="154"/>
      <c r="AV2675" s="154"/>
      <c r="AW2675" s="154"/>
      <c r="AX2675" s="154"/>
      <c r="AY2675" s="154"/>
      <c r="AZ2675" s="154"/>
      <c r="BA2675" s="154"/>
      <c r="BB2675" s="154"/>
      <c r="BC2675" s="154"/>
      <c r="BD2675" s="154"/>
      <c r="BE2675" s="154"/>
      <c r="BF2675" s="154"/>
      <c r="BG2675" s="154"/>
      <c r="BH2675" s="154"/>
      <c r="BI2675" s="154"/>
      <c r="BJ2675" s="154"/>
      <c r="BK2675" s="154"/>
      <c r="BL2675" s="154"/>
      <c r="BM2675" s="154"/>
      <c r="BN2675" s="154"/>
      <c r="BO2675" s="154"/>
      <c r="BP2675" s="154"/>
      <c r="BQ2675" s="154"/>
      <c r="BR2675" s="154"/>
      <c r="BS2675" s="154"/>
      <c r="BT2675" s="154"/>
      <c r="BU2675" s="154"/>
      <c r="BV2675" s="154"/>
      <c r="BW2675" s="154"/>
      <c r="BX2675" s="154"/>
      <c r="BY2675" s="154"/>
      <c r="BZ2675" s="154"/>
      <c r="CA2675" s="154"/>
      <c r="CB2675" s="154"/>
      <c r="CC2675" s="154"/>
      <c r="CD2675" s="154"/>
      <c r="CE2675" s="154"/>
      <c r="CF2675" s="154"/>
      <c r="CG2675" s="154"/>
      <c r="CH2675" s="154"/>
      <c r="CI2675" s="154"/>
      <c r="CJ2675" s="154"/>
      <c r="CK2675" s="154"/>
      <c r="CL2675" s="154"/>
      <c r="CM2675" s="154"/>
      <c r="CN2675" s="154"/>
      <c r="CO2675" s="154"/>
      <c r="CP2675" s="154"/>
      <c r="CQ2675" s="154"/>
      <c r="CR2675" s="154"/>
      <c r="CS2675" s="154"/>
      <c r="CT2675" s="154"/>
      <c r="CU2675" s="154"/>
      <c r="CV2675" s="154"/>
      <c r="CW2675" s="154"/>
      <c r="CX2675" s="154"/>
      <c r="CY2675" s="154"/>
      <c r="CZ2675" s="154"/>
      <c r="DA2675" s="154"/>
      <c r="DB2675" s="154"/>
      <c r="DC2675" s="154"/>
      <c r="DD2675" s="154"/>
      <c r="DE2675" s="154"/>
      <c r="DF2675" s="154"/>
      <c r="DG2675" s="154"/>
      <c r="DH2675" s="154"/>
      <c r="DI2675" s="154"/>
      <c r="DJ2675" s="154"/>
      <c r="DK2675" s="154"/>
      <c r="DL2675" s="154"/>
      <c r="DM2675" s="154"/>
      <c r="DN2675" s="154"/>
      <c r="DO2675" s="154"/>
      <c r="DP2675" s="154"/>
      <c r="DQ2675" s="154"/>
      <c r="DR2675" s="154"/>
      <c r="DS2675" s="154"/>
      <c r="DT2675" s="154"/>
      <c r="DU2675" s="154"/>
      <c r="DV2675" s="154"/>
      <c r="DW2675" s="154"/>
      <c r="DX2675" s="154"/>
      <c r="DY2675" s="154"/>
      <c r="DZ2675" s="154"/>
      <c r="EA2675" s="154"/>
      <c r="EB2675" s="154"/>
      <c r="EC2675" s="154"/>
      <c r="ED2675" s="154"/>
      <c r="EE2675" s="154"/>
      <c r="EF2675" s="154"/>
      <c r="EG2675" s="154"/>
      <c r="EH2675" s="154"/>
      <c r="EI2675" s="154"/>
      <c r="EJ2675" s="154"/>
      <c r="EK2675" s="154"/>
      <c r="EL2675" s="154"/>
      <c r="EM2675" s="154"/>
      <c r="EN2675" s="154"/>
      <c r="EO2675" s="154"/>
      <c r="EP2675" s="154"/>
      <c r="EQ2675" s="154"/>
      <c r="ER2675" s="154"/>
      <c r="ES2675" s="154"/>
      <c r="ET2675" s="154"/>
      <c r="EU2675" s="154"/>
      <c r="EV2675" s="154"/>
    </row>
    <row r="2676" spans="32:152" ht="12.75">
      <c r="AF2676" s="154"/>
      <c r="AG2676" s="154"/>
      <c r="AH2676" s="154"/>
      <c r="AI2676" s="154"/>
      <c r="AJ2676" s="154"/>
      <c r="AK2676" s="154"/>
      <c r="AL2676" s="154"/>
      <c r="AM2676" s="154"/>
      <c r="AN2676" s="154"/>
      <c r="AO2676" s="154"/>
      <c r="AP2676" s="154"/>
      <c r="AQ2676" s="154"/>
      <c r="AR2676" s="154"/>
      <c r="AS2676" s="154"/>
      <c r="AT2676" s="154"/>
      <c r="AU2676" s="154"/>
      <c r="AV2676" s="154"/>
      <c r="AW2676" s="154"/>
      <c r="AX2676" s="154"/>
      <c r="AY2676" s="154"/>
      <c r="AZ2676" s="154"/>
      <c r="BA2676" s="154"/>
      <c r="BB2676" s="154"/>
      <c r="BC2676" s="154"/>
      <c r="BD2676" s="154"/>
      <c r="BE2676" s="154"/>
      <c r="BF2676" s="154"/>
      <c r="BG2676" s="154"/>
      <c r="BH2676" s="154"/>
      <c r="BI2676" s="154"/>
      <c r="BJ2676" s="154"/>
      <c r="BK2676" s="154"/>
      <c r="BL2676" s="154"/>
      <c r="BM2676" s="154"/>
      <c r="BN2676" s="154"/>
      <c r="BO2676" s="154"/>
      <c r="BP2676" s="154"/>
      <c r="BQ2676" s="154"/>
      <c r="BR2676" s="154"/>
      <c r="BS2676" s="154"/>
      <c r="BT2676" s="154"/>
      <c r="BU2676" s="154"/>
      <c r="BV2676" s="154"/>
      <c r="BW2676" s="154"/>
      <c r="BX2676" s="154"/>
      <c r="BY2676" s="154"/>
      <c r="BZ2676" s="154"/>
      <c r="CA2676" s="154"/>
      <c r="CB2676" s="154"/>
      <c r="CC2676" s="154"/>
      <c r="CD2676" s="154"/>
      <c r="CE2676" s="154"/>
      <c r="CF2676" s="154"/>
      <c r="CG2676" s="154"/>
      <c r="CH2676" s="154"/>
      <c r="CI2676" s="154"/>
      <c r="CJ2676" s="154"/>
      <c r="CK2676" s="154"/>
      <c r="CL2676" s="154"/>
      <c r="CM2676" s="154"/>
      <c r="CN2676" s="154"/>
      <c r="CO2676" s="154"/>
      <c r="CP2676" s="154"/>
      <c r="CQ2676" s="154"/>
      <c r="CR2676" s="154"/>
      <c r="CS2676" s="154"/>
      <c r="CT2676" s="154"/>
      <c r="CU2676" s="154"/>
      <c r="CV2676" s="154"/>
      <c r="CW2676" s="154"/>
      <c r="CX2676" s="154"/>
      <c r="CY2676" s="154"/>
      <c r="CZ2676" s="154"/>
      <c r="DA2676" s="154"/>
      <c r="DB2676" s="154"/>
      <c r="DC2676" s="154"/>
      <c r="DD2676" s="154"/>
      <c r="DE2676" s="154"/>
      <c r="DF2676" s="154"/>
      <c r="DG2676" s="154"/>
      <c r="DH2676" s="154"/>
      <c r="DI2676" s="154"/>
      <c r="DJ2676" s="154"/>
      <c r="DK2676" s="154"/>
      <c r="DL2676" s="154"/>
      <c r="DM2676" s="154"/>
      <c r="DN2676" s="154"/>
      <c r="DO2676" s="154"/>
      <c r="DP2676" s="154"/>
      <c r="DQ2676" s="154"/>
      <c r="DR2676" s="154"/>
      <c r="DS2676" s="154"/>
      <c r="DT2676" s="154"/>
      <c r="DU2676" s="154"/>
      <c r="DV2676" s="154"/>
      <c r="DW2676" s="154"/>
      <c r="DX2676" s="154"/>
      <c r="DY2676" s="154"/>
      <c r="DZ2676" s="154"/>
      <c r="EA2676" s="154"/>
      <c r="EB2676" s="154"/>
      <c r="EC2676" s="154"/>
      <c r="ED2676" s="154"/>
      <c r="EE2676" s="154"/>
      <c r="EF2676" s="154"/>
      <c r="EG2676" s="154"/>
      <c r="EH2676" s="154"/>
      <c r="EI2676" s="154"/>
      <c r="EJ2676" s="154"/>
      <c r="EK2676" s="154"/>
      <c r="EL2676" s="154"/>
      <c r="EM2676" s="154"/>
      <c r="EN2676" s="154"/>
      <c r="EO2676" s="154"/>
      <c r="EP2676" s="154"/>
      <c r="EQ2676" s="154"/>
      <c r="ER2676" s="154"/>
      <c r="ES2676" s="154"/>
      <c r="ET2676" s="154"/>
      <c r="EU2676" s="154"/>
      <c r="EV2676" s="154"/>
    </row>
    <row r="2677" spans="32:152" ht="12.75">
      <c r="AF2677" s="154"/>
      <c r="AG2677" s="154"/>
      <c r="AH2677" s="154"/>
      <c r="AI2677" s="154"/>
      <c r="AJ2677" s="154"/>
      <c r="AK2677" s="154"/>
      <c r="AL2677" s="154"/>
      <c r="AM2677" s="154"/>
      <c r="AN2677" s="154"/>
      <c r="AO2677" s="154"/>
      <c r="AP2677" s="154"/>
      <c r="AQ2677" s="154"/>
      <c r="AR2677" s="154"/>
      <c r="AS2677" s="154"/>
      <c r="AT2677" s="154"/>
      <c r="AU2677" s="154"/>
      <c r="AV2677" s="154"/>
      <c r="AW2677" s="154"/>
      <c r="AX2677" s="154"/>
      <c r="AY2677" s="154"/>
      <c r="AZ2677" s="154"/>
      <c r="BA2677" s="154"/>
      <c r="BB2677" s="154"/>
      <c r="BC2677" s="154"/>
      <c r="BD2677" s="154"/>
      <c r="BE2677" s="154"/>
      <c r="BF2677" s="154"/>
      <c r="BG2677" s="154"/>
      <c r="BH2677" s="154"/>
      <c r="BI2677" s="154"/>
      <c r="BJ2677" s="154"/>
      <c r="BK2677" s="154"/>
      <c r="BL2677" s="154"/>
      <c r="BM2677" s="154"/>
      <c r="BN2677" s="154"/>
      <c r="BO2677" s="154"/>
      <c r="BP2677" s="154"/>
      <c r="BQ2677" s="154"/>
      <c r="BR2677" s="154"/>
      <c r="BS2677" s="154"/>
      <c r="BT2677" s="154"/>
      <c r="BU2677" s="154"/>
      <c r="BV2677" s="154"/>
      <c r="BW2677" s="154"/>
      <c r="BX2677" s="154"/>
      <c r="BY2677" s="154"/>
      <c r="BZ2677" s="154"/>
      <c r="CA2677" s="154"/>
      <c r="CB2677" s="154"/>
      <c r="CC2677" s="154"/>
      <c r="CD2677" s="154"/>
      <c r="CE2677" s="154"/>
      <c r="CF2677" s="154"/>
      <c r="CG2677" s="154"/>
      <c r="CH2677" s="154"/>
      <c r="CI2677" s="154"/>
      <c r="CJ2677" s="154"/>
      <c r="CK2677" s="154"/>
      <c r="CL2677" s="154"/>
      <c r="CM2677" s="154"/>
      <c r="CN2677" s="154"/>
      <c r="CO2677" s="154"/>
      <c r="CP2677" s="154"/>
      <c r="CQ2677" s="154"/>
      <c r="CR2677" s="154"/>
      <c r="CS2677" s="154"/>
      <c r="CT2677" s="154"/>
      <c r="CU2677" s="154"/>
      <c r="CV2677" s="154"/>
      <c r="CW2677" s="154"/>
      <c r="CX2677" s="154"/>
      <c r="CY2677" s="154"/>
      <c r="CZ2677" s="154"/>
      <c r="DA2677" s="154"/>
      <c r="DB2677" s="154"/>
      <c r="DC2677" s="154"/>
      <c r="DD2677" s="154"/>
      <c r="DE2677" s="154"/>
      <c r="DF2677" s="154"/>
      <c r="DG2677" s="154"/>
      <c r="DH2677" s="154"/>
      <c r="DI2677" s="154"/>
      <c r="DJ2677" s="154"/>
      <c r="DK2677" s="154"/>
      <c r="DL2677" s="154"/>
      <c r="DM2677" s="154"/>
      <c r="DN2677" s="154"/>
      <c r="DO2677" s="154"/>
      <c r="DP2677" s="154"/>
      <c r="DQ2677" s="154"/>
      <c r="DR2677" s="154"/>
      <c r="DS2677" s="154"/>
      <c r="DT2677" s="154"/>
      <c r="DU2677" s="154"/>
      <c r="DV2677" s="154"/>
      <c r="DW2677" s="154"/>
      <c r="DX2677" s="154"/>
      <c r="DY2677" s="154"/>
      <c r="DZ2677" s="154"/>
      <c r="EA2677" s="154"/>
      <c r="EB2677" s="154"/>
      <c r="EC2677" s="154"/>
      <c r="ED2677" s="154"/>
      <c r="EE2677" s="154"/>
      <c r="EF2677" s="154"/>
      <c r="EG2677" s="154"/>
      <c r="EH2677" s="154"/>
      <c r="EI2677" s="154"/>
      <c r="EJ2677" s="154"/>
      <c r="EK2677" s="154"/>
      <c r="EL2677" s="154"/>
      <c r="EM2677" s="154"/>
      <c r="EN2677" s="154"/>
      <c r="EO2677" s="154"/>
      <c r="EP2677" s="154"/>
      <c r="EQ2677" s="154"/>
      <c r="ER2677" s="154"/>
      <c r="ES2677" s="154"/>
      <c r="ET2677" s="154"/>
      <c r="EU2677" s="154"/>
      <c r="EV2677" s="154"/>
    </row>
    <row r="2678" spans="32:152" ht="12.75">
      <c r="AF2678" s="154"/>
      <c r="AG2678" s="154"/>
      <c r="AH2678" s="154"/>
      <c r="AI2678" s="154"/>
      <c r="AJ2678" s="154"/>
      <c r="AK2678" s="154"/>
      <c r="AL2678" s="154"/>
      <c r="AM2678" s="154"/>
      <c r="AN2678" s="154"/>
      <c r="AO2678" s="154"/>
      <c r="AP2678" s="154"/>
      <c r="AQ2678" s="154"/>
      <c r="AR2678" s="154"/>
      <c r="AS2678" s="154"/>
      <c r="AT2678" s="154"/>
      <c r="AU2678" s="154"/>
      <c r="AV2678" s="154"/>
      <c r="AW2678" s="154"/>
      <c r="AX2678" s="154"/>
      <c r="AY2678" s="154"/>
      <c r="AZ2678" s="154"/>
      <c r="BA2678" s="154"/>
      <c r="BB2678" s="154"/>
      <c r="BC2678" s="154"/>
      <c r="BD2678" s="154"/>
      <c r="BE2678" s="154"/>
      <c r="BF2678" s="154"/>
      <c r="BG2678" s="154"/>
      <c r="BH2678" s="154"/>
      <c r="BI2678" s="154"/>
      <c r="BJ2678" s="154"/>
      <c r="BK2678" s="154"/>
      <c r="BL2678" s="154"/>
      <c r="BM2678" s="154"/>
      <c r="BN2678" s="154"/>
      <c r="BO2678" s="154"/>
      <c r="BP2678" s="154"/>
      <c r="BQ2678" s="154"/>
      <c r="BR2678" s="154"/>
      <c r="BS2678" s="154"/>
      <c r="BT2678" s="154"/>
      <c r="BU2678" s="154"/>
      <c r="BV2678" s="154"/>
      <c r="BW2678" s="154"/>
      <c r="BX2678" s="154"/>
      <c r="BY2678" s="154"/>
      <c r="BZ2678" s="154"/>
      <c r="CA2678" s="154"/>
      <c r="CB2678" s="154"/>
      <c r="CC2678" s="154"/>
      <c r="CD2678" s="154"/>
      <c r="CE2678" s="154"/>
      <c r="CF2678" s="154"/>
      <c r="CG2678" s="154"/>
      <c r="CH2678" s="154"/>
      <c r="CI2678" s="154"/>
      <c r="CJ2678" s="154"/>
      <c r="CK2678" s="154"/>
      <c r="CL2678" s="154"/>
      <c r="CM2678" s="154"/>
      <c r="CN2678" s="154"/>
      <c r="CO2678" s="154"/>
      <c r="CP2678" s="154"/>
      <c r="CQ2678" s="154"/>
      <c r="CR2678" s="154"/>
      <c r="CS2678" s="154"/>
      <c r="CT2678" s="154"/>
      <c r="CU2678" s="154"/>
      <c r="CV2678" s="154"/>
      <c r="CW2678" s="154"/>
      <c r="CX2678" s="154"/>
      <c r="CY2678" s="154"/>
      <c r="CZ2678" s="154"/>
      <c r="DA2678" s="154"/>
      <c r="DB2678" s="154"/>
      <c r="DC2678" s="154"/>
      <c r="DD2678" s="154"/>
      <c r="DE2678" s="154"/>
      <c r="DF2678" s="154"/>
      <c r="DG2678" s="154"/>
      <c r="DH2678" s="154"/>
      <c r="DI2678" s="154"/>
      <c r="DJ2678" s="154"/>
      <c r="DK2678" s="154"/>
      <c r="DL2678" s="154"/>
      <c r="DM2678" s="154"/>
      <c r="DN2678" s="154"/>
      <c r="DO2678" s="154"/>
      <c r="DP2678" s="154"/>
      <c r="DQ2678" s="154"/>
      <c r="DR2678" s="154"/>
      <c r="DS2678" s="154"/>
      <c r="DT2678" s="154"/>
      <c r="DU2678" s="154"/>
      <c r="DV2678" s="154"/>
      <c r="DW2678" s="154"/>
      <c r="DX2678" s="154"/>
      <c r="DY2678" s="154"/>
      <c r="DZ2678" s="154"/>
      <c r="EA2678" s="154"/>
      <c r="EB2678" s="154"/>
      <c r="EC2678" s="154"/>
      <c r="ED2678" s="154"/>
      <c r="EE2678" s="154"/>
      <c r="EF2678" s="154"/>
      <c r="EG2678" s="154"/>
      <c r="EH2678" s="154"/>
      <c r="EI2678" s="154"/>
      <c r="EJ2678" s="154"/>
      <c r="EK2678" s="154"/>
      <c r="EL2678" s="154"/>
      <c r="EM2678" s="154"/>
      <c r="EN2678" s="154"/>
      <c r="EO2678" s="154"/>
      <c r="EP2678" s="154"/>
      <c r="EQ2678" s="154"/>
      <c r="ER2678" s="154"/>
      <c r="ES2678" s="154"/>
      <c r="ET2678" s="154"/>
      <c r="EU2678" s="154"/>
      <c r="EV2678" s="154"/>
    </row>
    <row r="2679" spans="32:152" ht="12.75">
      <c r="AF2679" s="154"/>
      <c r="AG2679" s="154"/>
      <c r="AH2679" s="154"/>
      <c r="AI2679" s="154"/>
      <c r="AJ2679" s="154"/>
      <c r="AK2679" s="154"/>
      <c r="AL2679" s="154"/>
      <c r="AM2679" s="154"/>
      <c r="AN2679" s="154"/>
      <c r="AO2679" s="154"/>
      <c r="AP2679" s="154"/>
      <c r="AQ2679" s="154"/>
      <c r="AR2679" s="154"/>
      <c r="AS2679" s="154"/>
      <c r="AT2679" s="154"/>
      <c r="AU2679" s="154"/>
      <c r="AV2679" s="154"/>
      <c r="AW2679" s="154"/>
      <c r="AX2679" s="154"/>
      <c r="AY2679" s="154"/>
      <c r="AZ2679" s="154"/>
      <c r="BA2679" s="154"/>
      <c r="BB2679" s="154"/>
      <c r="BC2679" s="154"/>
      <c r="BD2679" s="154"/>
      <c r="BE2679" s="154"/>
      <c r="BF2679" s="154"/>
      <c r="BG2679" s="154"/>
      <c r="BH2679" s="154"/>
      <c r="BI2679" s="154"/>
      <c r="BJ2679" s="154"/>
      <c r="BK2679" s="154"/>
      <c r="BL2679" s="154"/>
      <c r="BM2679" s="154"/>
      <c r="BN2679" s="154"/>
      <c r="BO2679" s="154"/>
      <c r="BP2679" s="154"/>
      <c r="BQ2679" s="154"/>
      <c r="BR2679" s="154"/>
      <c r="BS2679" s="154"/>
      <c r="BT2679" s="154"/>
      <c r="BU2679" s="154"/>
      <c r="BV2679" s="154"/>
      <c r="BW2679" s="154"/>
      <c r="BX2679" s="154"/>
      <c r="BY2679" s="154"/>
      <c r="BZ2679" s="154"/>
      <c r="CA2679" s="154"/>
      <c r="CB2679" s="154"/>
      <c r="CC2679" s="154"/>
      <c r="CD2679" s="154"/>
      <c r="CE2679" s="154"/>
      <c r="CF2679" s="154"/>
      <c r="CG2679" s="154"/>
      <c r="CH2679" s="154"/>
      <c r="CI2679" s="154"/>
      <c r="CJ2679" s="154"/>
      <c r="CK2679" s="154"/>
      <c r="CL2679" s="154"/>
      <c r="CM2679" s="154"/>
      <c r="CN2679" s="154"/>
      <c r="CO2679" s="154"/>
      <c r="CP2679" s="154"/>
      <c r="CQ2679" s="154"/>
      <c r="CR2679" s="154"/>
      <c r="CS2679" s="154"/>
      <c r="CT2679" s="154"/>
      <c r="CU2679" s="154"/>
      <c r="CV2679" s="154"/>
      <c r="CW2679" s="154"/>
      <c r="CX2679" s="154"/>
      <c r="CY2679" s="154"/>
      <c r="CZ2679" s="154"/>
      <c r="DA2679" s="154"/>
      <c r="DB2679" s="154"/>
      <c r="DC2679" s="154"/>
      <c r="DD2679" s="154"/>
      <c r="DE2679" s="154"/>
      <c r="DF2679" s="154"/>
      <c r="DG2679" s="154"/>
      <c r="DH2679" s="154"/>
      <c r="DI2679" s="154"/>
      <c r="DJ2679" s="154"/>
      <c r="DK2679" s="154"/>
      <c r="DL2679" s="154"/>
      <c r="DM2679" s="154"/>
      <c r="DN2679" s="154"/>
      <c r="DO2679" s="154"/>
      <c r="DP2679" s="154"/>
      <c r="DQ2679" s="154"/>
      <c r="DR2679" s="154"/>
      <c r="DS2679" s="154"/>
      <c r="DT2679" s="154"/>
      <c r="DU2679" s="154"/>
      <c r="DV2679" s="154"/>
      <c r="DW2679" s="154"/>
      <c r="DX2679" s="154"/>
      <c r="DY2679" s="154"/>
      <c r="DZ2679" s="154"/>
      <c r="EA2679" s="154"/>
      <c r="EB2679" s="154"/>
      <c r="EC2679" s="154"/>
      <c r="ED2679" s="154"/>
      <c r="EE2679" s="154"/>
      <c r="EF2679" s="154"/>
      <c r="EG2679" s="154"/>
      <c r="EH2679" s="154"/>
      <c r="EI2679" s="154"/>
      <c r="EJ2679" s="154"/>
      <c r="EK2679" s="154"/>
      <c r="EL2679" s="154"/>
      <c r="EM2679" s="154"/>
      <c r="EN2679" s="154"/>
      <c r="EO2679" s="154"/>
      <c r="EP2679" s="154"/>
      <c r="EQ2679" s="154"/>
      <c r="ER2679" s="154"/>
      <c r="ES2679" s="154"/>
      <c r="ET2679" s="154"/>
      <c r="EU2679" s="154"/>
      <c r="EV2679" s="154"/>
    </row>
    <row r="2680" spans="32:152" ht="12.75">
      <c r="AF2680" s="154"/>
      <c r="AG2680" s="154"/>
      <c r="AH2680" s="154"/>
      <c r="AI2680" s="154"/>
      <c r="AJ2680" s="154"/>
      <c r="AK2680" s="154"/>
      <c r="AL2680" s="154"/>
      <c r="AM2680" s="154"/>
      <c r="AN2680" s="154"/>
      <c r="AO2680" s="154"/>
      <c r="AP2680" s="154"/>
      <c r="AQ2680" s="154"/>
      <c r="AR2680" s="154"/>
      <c r="AS2680" s="154"/>
      <c r="AT2680" s="154"/>
      <c r="AU2680" s="154"/>
      <c r="AV2680" s="154"/>
      <c r="AW2680" s="154"/>
      <c r="AX2680" s="154"/>
      <c r="AY2680" s="154"/>
      <c r="AZ2680" s="154"/>
      <c r="BA2680" s="154"/>
      <c r="BB2680" s="154"/>
      <c r="BC2680" s="154"/>
      <c r="BD2680" s="154"/>
      <c r="BE2680" s="154"/>
      <c r="BF2680" s="154"/>
      <c r="BG2680" s="154"/>
      <c r="BH2680" s="154"/>
      <c r="BI2680" s="154"/>
      <c r="BJ2680" s="154"/>
      <c r="BK2680" s="154"/>
      <c r="BL2680" s="154"/>
      <c r="BM2680" s="154"/>
      <c r="BN2680" s="154"/>
      <c r="BO2680" s="154"/>
      <c r="BP2680" s="154"/>
      <c r="BQ2680" s="154"/>
      <c r="BR2680" s="154"/>
      <c r="BS2680" s="154"/>
      <c r="BT2680" s="154"/>
      <c r="BU2680" s="154"/>
      <c r="BV2680" s="154"/>
      <c r="BW2680" s="154"/>
      <c r="BX2680" s="154"/>
      <c r="BY2680" s="154"/>
      <c r="BZ2680" s="154"/>
      <c r="CA2680" s="154"/>
      <c r="CB2680" s="154"/>
      <c r="CC2680" s="154"/>
      <c r="CD2680" s="154"/>
      <c r="CE2680" s="154"/>
      <c r="CF2680" s="154"/>
      <c r="CG2680" s="154"/>
      <c r="CH2680" s="154"/>
      <c r="CI2680" s="154"/>
      <c r="CJ2680" s="154"/>
      <c r="CK2680" s="154"/>
      <c r="CL2680" s="154"/>
      <c r="CM2680" s="154"/>
      <c r="CN2680" s="154"/>
      <c r="CO2680" s="154"/>
      <c r="CP2680" s="154"/>
      <c r="CQ2680" s="154"/>
      <c r="CR2680" s="154"/>
      <c r="CS2680" s="154"/>
      <c r="CT2680" s="154"/>
      <c r="CU2680" s="154"/>
      <c r="CV2680" s="154"/>
      <c r="CW2680" s="154"/>
      <c r="CX2680" s="154"/>
      <c r="CY2680" s="154"/>
      <c r="CZ2680" s="154"/>
      <c r="DA2680" s="154"/>
      <c r="DB2680" s="154"/>
      <c r="DC2680" s="154"/>
      <c r="DD2680" s="154"/>
      <c r="DE2680" s="154"/>
      <c r="DF2680" s="154"/>
      <c r="DG2680" s="154"/>
      <c r="DH2680" s="154"/>
      <c r="DI2680" s="154"/>
      <c r="DJ2680" s="154"/>
      <c r="DK2680" s="154"/>
      <c r="DL2680" s="154"/>
      <c r="DM2680" s="154"/>
      <c r="DN2680" s="154"/>
      <c r="DO2680" s="154"/>
      <c r="DP2680" s="154"/>
      <c r="DQ2680" s="154"/>
      <c r="DR2680" s="154"/>
      <c r="DS2680" s="154"/>
      <c r="DT2680" s="154"/>
      <c r="DU2680" s="154"/>
      <c r="DV2680" s="154"/>
      <c r="DW2680" s="154"/>
      <c r="DX2680" s="154"/>
      <c r="DY2680" s="154"/>
      <c r="DZ2680" s="154"/>
      <c r="EA2680" s="154"/>
      <c r="EB2680" s="154"/>
      <c r="EC2680" s="154"/>
      <c r="ED2680" s="154"/>
      <c r="EE2680" s="154"/>
      <c r="EF2680" s="154"/>
      <c r="EG2680" s="154"/>
      <c r="EH2680" s="154"/>
      <c r="EI2680" s="154"/>
      <c r="EJ2680" s="154"/>
      <c r="EK2680" s="154"/>
      <c r="EL2680" s="154"/>
      <c r="EM2680" s="154"/>
      <c r="EN2680" s="154"/>
      <c r="EO2680" s="154"/>
      <c r="EP2680" s="154"/>
      <c r="EQ2680" s="154"/>
      <c r="ER2680" s="154"/>
      <c r="ES2680" s="154"/>
      <c r="ET2680" s="154"/>
      <c r="EU2680" s="154"/>
      <c r="EV2680" s="154"/>
    </row>
    <row r="2681" spans="32:152" ht="12.75">
      <c r="AF2681" s="154"/>
      <c r="AG2681" s="154"/>
      <c r="AH2681" s="154"/>
      <c r="AI2681" s="154"/>
      <c r="AJ2681" s="154"/>
      <c r="AK2681" s="154"/>
      <c r="AL2681" s="154"/>
      <c r="AM2681" s="154"/>
      <c r="AN2681" s="154"/>
      <c r="AO2681" s="154"/>
      <c r="AP2681" s="154"/>
      <c r="AQ2681" s="154"/>
      <c r="AR2681" s="154"/>
      <c r="AS2681" s="154"/>
      <c r="AT2681" s="154"/>
      <c r="AU2681" s="154"/>
      <c r="AV2681" s="154"/>
      <c r="AW2681" s="154"/>
      <c r="AX2681" s="154"/>
      <c r="AY2681" s="154"/>
      <c r="AZ2681" s="154"/>
      <c r="BA2681" s="154"/>
      <c r="BB2681" s="154"/>
      <c r="BC2681" s="154"/>
      <c r="BD2681" s="154"/>
      <c r="BE2681" s="154"/>
      <c r="BF2681" s="154"/>
      <c r="BG2681" s="154"/>
      <c r="BH2681" s="154"/>
      <c r="BI2681" s="154"/>
      <c r="BJ2681" s="154"/>
      <c r="BK2681" s="154"/>
      <c r="BL2681" s="154"/>
      <c r="BM2681" s="154"/>
      <c r="BN2681" s="154"/>
      <c r="BO2681" s="154"/>
      <c r="BP2681" s="154"/>
      <c r="BQ2681" s="154"/>
      <c r="BR2681" s="154"/>
      <c r="BS2681" s="154"/>
      <c r="BT2681" s="154"/>
      <c r="BU2681" s="154"/>
      <c r="BV2681" s="154"/>
      <c r="BW2681" s="154"/>
      <c r="BX2681" s="154"/>
      <c r="BY2681" s="154"/>
      <c r="BZ2681" s="154"/>
      <c r="CA2681" s="154"/>
      <c r="CB2681" s="154"/>
      <c r="CC2681" s="154"/>
      <c r="CD2681" s="154"/>
      <c r="CE2681" s="154"/>
      <c r="CF2681" s="154"/>
      <c r="CG2681" s="154"/>
      <c r="CH2681" s="154"/>
      <c r="CI2681" s="154"/>
      <c r="CJ2681" s="154"/>
      <c r="CK2681" s="154"/>
      <c r="CL2681" s="154"/>
      <c r="CM2681" s="154"/>
      <c r="CN2681" s="154"/>
      <c r="CO2681" s="154"/>
      <c r="CP2681" s="154"/>
      <c r="CQ2681" s="154"/>
      <c r="CR2681" s="154"/>
      <c r="CS2681" s="154"/>
      <c r="CT2681" s="154"/>
      <c r="CU2681" s="154"/>
      <c r="CV2681" s="154"/>
      <c r="CW2681" s="154"/>
      <c r="CX2681" s="154"/>
      <c r="CY2681" s="154"/>
      <c r="CZ2681" s="154"/>
      <c r="DA2681" s="154"/>
      <c r="DB2681" s="154"/>
      <c r="DC2681" s="154"/>
      <c r="DD2681" s="154"/>
      <c r="DE2681" s="154"/>
      <c r="DF2681" s="154"/>
      <c r="DG2681" s="154"/>
      <c r="DH2681" s="154"/>
      <c r="DI2681" s="154"/>
      <c r="DJ2681" s="154"/>
      <c r="DK2681" s="154"/>
      <c r="DL2681" s="154"/>
      <c r="DM2681" s="154"/>
      <c r="DN2681" s="154"/>
      <c r="DO2681" s="154"/>
      <c r="DP2681" s="154"/>
      <c r="DQ2681" s="154"/>
      <c r="DR2681" s="154"/>
      <c r="DS2681" s="154"/>
      <c r="DT2681" s="154"/>
      <c r="DU2681" s="154"/>
      <c r="DV2681" s="154"/>
      <c r="DW2681" s="154"/>
      <c r="DX2681" s="154"/>
      <c r="DY2681" s="154"/>
      <c r="DZ2681" s="154"/>
      <c r="EA2681" s="154"/>
      <c r="EB2681" s="154"/>
      <c r="EC2681" s="154"/>
      <c r="ED2681" s="154"/>
      <c r="EE2681" s="154"/>
      <c r="EF2681" s="154"/>
      <c r="EG2681" s="154"/>
      <c r="EH2681" s="154"/>
      <c r="EI2681" s="154"/>
      <c r="EJ2681" s="154"/>
      <c r="EK2681" s="154"/>
      <c r="EL2681" s="154"/>
      <c r="EM2681" s="154"/>
      <c r="EN2681" s="154"/>
      <c r="EO2681" s="154"/>
      <c r="EP2681" s="154"/>
      <c r="EQ2681" s="154"/>
      <c r="ER2681" s="154"/>
      <c r="ES2681" s="154"/>
      <c r="ET2681" s="154"/>
      <c r="EU2681" s="154"/>
      <c r="EV2681" s="154"/>
    </row>
    <row r="2682" spans="32:152" ht="12.75">
      <c r="AF2682" s="154"/>
      <c r="AG2682" s="154"/>
      <c r="AH2682" s="154"/>
      <c r="AI2682" s="154"/>
      <c r="AJ2682" s="154"/>
      <c r="AK2682" s="154"/>
      <c r="AL2682" s="154"/>
      <c r="AM2682" s="154"/>
      <c r="AN2682" s="154"/>
      <c r="AO2682" s="154"/>
      <c r="AP2682" s="154"/>
      <c r="AQ2682" s="154"/>
      <c r="AR2682" s="154"/>
      <c r="AS2682" s="154"/>
      <c r="AT2682" s="154"/>
      <c r="AU2682" s="154"/>
      <c r="AV2682" s="154"/>
      <c r="AW2682" s="154"/>
      <c r="AX2682" s="154"/>
      <c r="AY2682" s="154"/>
      <c r="AZ2682" s="154"/>
      <c r="BA2682" s="154"/>
      <c r="BB2682" s="154"/>
      <c r="BC2682" s="154"/>
      <c r="BD2682" s="154"/>
      <c r="BE2682" s="154"/>
      <c r="BF2682" s="154"/>
      <c r="BG2682" s="154"/>
      <c r="BH2682" s="154"/>
      <c r="BI2682" s="154"/>
      <c r="BJ2682" s="154"/>
      <c r="BK2682" s="154"/>
      <c r="BL2682" s="154"/>
      <c r="BM2682" s="154"/>
      <c r="BN2682" s="154"/>
      <c r="BO2682" s="154"/>
      <c r="BP2682" s="154"/>
      <c r="BQ2682" s="154"/>
      <c r="BR2682" s="154"/>
      <c r="BS2682" s="154"/>
      <c r="BT2682" s="154"/>
      <c r="BU2682" s="154"/>
      <c r="BV2682" s="154"/>
      <c r="BW2682" s="154"/>
      <c r="BX2682" s="154"/>
      <c r="BY2682" s="154"/>
      <c r="BZ2682" s="154"/>
      <c r="CA2682" s="154"/>
      <c r="CB2682" s="154"/>
      <c r="CC2682" s="154"/>
      <c r="CD2682" s="154"/>
      <c r="CE2682" s="154"/>
      <c r="CF2682" s="154"/>
      <c r="CG2682" s="154"/>
      <c r="CH2682" s="154"/>
      <c r="CI2682" s="154"/>
      <c r="CJ2682" s="154"/>
      <c r="CK2682" s="154"/>
      <c r="CL2682" s="154"/>
      <c r="CM2682" s="154"/>
      <c r="CN2682" s="154"/>
      <c r="CO2682" s="154"/>
      <c r="CP2682" s="154"/>
      <c r="CQ2682" s="154"/>
      <c r="CR2682" s="154"/>
      <c r="CS2682" s="154"/>
      <c r="CT2682" s="154"/>
      <c r="CU2682" s="154"/>
      <c r="CV2682" s="154"/>
      <c r="CW2682" s="154"/>
      <c r="CX2682" s="154"/>
      <c r="CY2682" s="154"/>
      <c r="CZ2682" s="154"/>
      <c r="DA2682" s="154"/>
      <c r="DB2682" s="154"/>
      <c r="DC2682" s="154"/>
      <c r="DD2682" s="154"/>
      <c r="DE2682" s="154"/>
      <c r="DF2682" s="154"/>
      <c r="DG2682" s="154"/>
      <c r="DH2682" s="154"/>
      <c r="DI2682" s="154"/>
      <c r="DJ2682" s="154"/>
      <c r="DK2682" s="154"/>
      <c r="DL2682" s="154"/>
      <c r="DM2682" s="154"/>
      <c r="DN2682" s="154"/>
      <c r="DO2682" s="154"/>
      <c r="DP2682" s="154"/>
      <c r="DQ2682" s="154"/>
      <c r="DR2682" s="154"/>
      <c r="DS2682" s="154"/>
      <c r="DT2682" s="154"/>
      <c r="DU2682" s="154"/>
      <c r="DV2682" s="154"/>
      <c r="DW2682" s="154"/>
      <c r="DX2682" s="154"/>
      <c r="DY2682" s="154"/>
      <c r="DZ2682" s="154"/>
      <c r="EA2682" s="154"/>
      <c r="EB2682" s="154"/>
      <c r="EC2682" s="154"/>
      <c r="ED2682" s="154"/>
      <c r="EE2682" s="154"/>
      <c r="EF2682" s="154"/>
      <c r="EG2682" s="154"/>
      <c r="EH2682" s="154"/>
      <c r="EI2682" s="154"/>
      <c r="EJ2682" s="154"/>
      <c r="EK2682" s="154"/>
      <c r="EL2682" s="154"/>
      <c r="EM2682" s="154"/>
      <c r="EN2682" s="154"/>
      <c r="EO2682" s="154"/>
      <c r="EP2682" s="154"/>
      <c r="EQ2682" s="154"/>
      <c r="ER2682" s="154"/>
      <c r="ES2682" s="154"/>
      <c r="ET2682" s="154"/>
      <c r="EU2682" s="154"/>
      <c r="EV2682" s="154"/>
    </row>
    <row r="2683" spans="32:152" ht="12.75">
      <c r="AF2683" s="154"/>
      <c r="AG2683" s="154"/>
      <c r="AH2683" s="154"/>
      <c r="AI2683" s="154"/>
      <c r="AJ2683" s="154"/>
      <c r="AK2683" s="154"/>
      <c r="AL2683" s="154"/>
      <c r="AM2683" s="154"/>
      <c r="AN2683" s="154"/>
      <c r="AO2683" s="154"/>
      <c r="AP2683" s="154"/>
      <c r="AQ2683" s="154"/>
      <c r="AR2683" s="154"/>
      <c r="AS2683" s="154"/>
      <c r="AT2683" s="154"/>
      <c r="AU2683" s="154"/>
      <c r="AV2683" s="154"/>
      <c r="AW2683" s="154"/>
      <c r="AX2683" s="154"/>
      <c r="AY2683" s="154"/>
      <c r="AZ2683" s="154"/>
      <c r="BA2683" s="154"/>
      <c r="BB2683" s="154"/>
      <c r="BC2683" s="154"/>
      <c r="BD2683" s="154"/>
      <c r="BE2683" s="154"/>
      <c r="BF2683" s="154"/>
      <c r="BG2683" s="154"/>
      <c r="BH2683" s="154"/>
      <c r="BI2683" s="154"/>
      <c r="BJ2683" s="154"/>
      <c r="BK2683" s="154"/>
      <c r="BL2683" s="154"/>
      <c r="BM2683" s="154"/>
      <c r="BN2683" s="154"/>
      <c r="BO2683" s="154"/>
      <c r="BP2683" s="154"/>
      <c r="BQ2683" s="154"/>
      <c r="BR2683" s="154"/>
      <c r="BS2683" s="154"/>
      <c r="BT2683" s="154"/>
      <c r="BU2683" s="154"/>
      <c r="BV2683" s="154"/>
      <c r="BW2683" s="154"/>
      <c r="BX2683" s="154"/>
      <c r="BY2683" s="154"/>
      <c r="BZ2683" s="154"/>
      <c r="CA2683" s="154"/>
      <c r="CB2683" s="154"/>
      <c r="CC2683" s="154"/>
      <c r="CD2683" s="154"/>
      <c r="CE2683" s="154"/>
      <c r="CF2683" s="154"/>
      <c r="CG2683" s="154"/>
      <c r="CH2683" s="154"/>
      <c r="CI2683" s="154"/>
      <c r="CJ2683" s="154"/>
      <c r="CK2683" s="154"/>
      <c r="CL2683" s="154"/>
      <c r="CM2683" s="154"/>
      <c r="CN2683" s="154"/>
      <c r="CO2683" s="154"/>
      <c r="CP2683" s="154"/>
      <c r="CQ2683" s="154"/>
      <c r="CR2683" s="154"/>
      <c r="CS2683" s="154"/>
      <c r="CT2683" s="154"/>
      <c r="CU2683" s="154"/>
      <c r="CV2683" s="154"/>
      <c r="CW2683" s="154"/>
      <c r="CX2683" s="154"/>
      <c r="CY2683" s="154"/>
      <c r="CZ2683" s="154"/>
      <c r="DA2683" s="154"/>
      <c r="DB2683" s="154"/>
      <c r="DC2683" s="154"/>
      <c r="DD2683" s="154"/>
      <c r="DE2683" s="154"/>
      <c r="DF2683" s="154"/>
      <c r="DG2683" s="154"/>
      <c r="DH2683" s="154"/>
      <c r="DI2683" s="154"/>
      <c r="DJ2683" s="154"/>
      <c r="DK2683" s="154"/>
      <c r="DL2683" s="154"/>
      <c r="DM2683" s="154"/>
      <c r="DN2683" s="154"/>
      <c r="DO2683" s="154"/>
      <c r="DP2683" s="154"/>
      <c r="DQ2683" s="154"/>
      <c r="DR2683" s="154"/>
      <c r="DS2683" s="154"/>
      <c r="DT2683" s="154"/>
      <c r="DU2683" s="154"/>
      <c r="DV2683" s="154"/>
      <c r="DW2683" s="154"/>
      <c r="DX2683" s="154"/>
      <c r="DY2683" s="154"/>
      <c r="DZ2683" s="154"/>
      <c r="EA2683" s="154"/>
      <c r="EB2683" s="154"/>
      <c r="EC2683" s="154"/>
      <c r="ED2683" s="154"/>
      <c r="EE2683" s="154"/>
      <c r="EF2683" s="154"/>
      <c r="EG2683" s="154"/>
      <c r="EH2683" s="154"/>
      <c r="EI2683" s="154"/>
      <c r="EJ2683" s="154"/>
      <c r="EK2683" s="154"/>
      <c r="EL2683" s="154"/>
      <c r="EM2683" s="154"/>
      <c r="EN2683" s="154"/>
      <c r="EO2683" s="154"/>
      <c r="EP2683" s="154"/>
      <c r="EQ2683" s="154"/>
      <c r="ER2683" s="154"/>
      <c r="ES2683" s="154"/>
      <c r="ET2683" s="154"/>
      <c r="EU2683" s="154"/>
      <c r="EV2683" s="154"/>
    </row>
    <row r="2684" spans="32:152" ht="12.75">
      <c r="AF2684" s="154"/>
      <c r="AG2684" s="154"/>
      <c r="AH2684" s="154"/>
      <c r="AI2684" s="154"/>
      <c r="AJ2684" s="154"/>
      <c r="AK2684" s="154"/>
      <c r="AL2684" s="154"/>
      <c r="AM2684" s="154"/>
      <c r="AN2684" s="154"/>
      <c r="AO2684" s="154"/>
      <c r="AP2684" s="154"/>
      <c r="AQ2684" s="154"/>
      <c r="AR2684" s="154"/>
      <c r="AS2684" s="154"/>
      <c r="AT2684" s="154"/>
      <c r="AU2684" s="154"/>
      <c r="AV2684" s="154"/>
      <c r="AW2684" s="154"/>
      <c r="AX2684" s="154"/>
      <c r="AY2684" s="154"/>
      <c r="AZ2684" s="154"/>
      <c r="BA2684" s="154"/>
      <c r="BB2684" s="154"/>
      <c r="BC2684" s="154"/>
      <c r="BD2684" s="154"/>
      <c r="BE2684" s="154"/>
      <c r="BF2684" s="154"/>
      <c r="BG2684" s="154"/>
      <c r="BH2684" s="154"/>
      <c r="BI2684" s="154"/>
      <c r="BJ2684" s="154"/>
      <c r="BK2684" s="154"/>
      <c r="BL2684" s="154"/>
      <c r="BM2684" s="154"/>
      <c r="BN2684" s="154"/>
      <c r="BO2684" s="154"/>
      <c r="BP2684" s="154"/>
      <c r="BQ2684" s="154"/>
      <c r="BR2684" s="154"/>
      <c r="BS2684" s="154"/>
      <c r="BT2684" s="154"/>
      <c r="BU2684" s="154"/>
      <c r="BV2684" s="154"/>
      <c r="BW2684" s="154"/>
      <c r="BX2684" s="154"/>
      <c r="BY2684" s="154"/>
      <c r="BZ2684" s="154"/>
      <c r="CA2684" s="154"/>
      <c r="CB2684" s="154"/>
      <c r="CC2684" s="154"/>
      <c r="CD2684" s="154"/>
      <c r="CE2684" s="154"/>
      <c r="CF2684" s="154"/>
      <c r="CG2684" s="154"/>
      <c r="CH2684" s="154"/>
      <c r="CI2684" s="154"/>
      <c r="CJ2684" s="154"/>
      <c r="CK2684" s="154"/>
      <c r="CL2684" s="154"/>
      <c r="CM2684" s="154"/>
      <c r="CN2684" s="154"/>
      <c r="CO2684" s="154"/>
      <c r="CP2684" s="154"/>
      <c r="CQ2684" s="154"/>
      <c r="CR2684" s="154"/>
      <c r="CS2684" s="154"/>
      <c r="CT2684" s="154"/>
      <c r="CU2684" s="154"/>
      <c r="CV2684" s="154"/>
      <c r="CW2684" s="154"/>
      <c r="CX2684" s="154"/>
      <c r="CY2684" s="154"/>
      <c r="CZ2684" s="154"/>
      <c r="DA2684" s="154"/>
      <c r="DB2684" s="154"/>
      <c r="DC2684" s="154"/>
      <c r="DD2684" s="154"/>
      <c r="DE2684" s="154"/>
      <c r="DF2684" s="154"/>
      <c r="DG2684" s="154"/>
      <c r="DH2684" s="154"/>
      <c r="DI2684" s="154"/>
      <c r="DJ2684" s="154"/>
      <c r="DK2684" s="154"/>
      <c r="DL2684" s="154"/>
      <c r="DM2684" s="154"/>
      <c r="DN2684" s="154"/>
      <c r="DO2684" s="154"/>
      <c r="DP2684" s="154"/>
      <c r="DQ2684" s="154"/>
      <c r="DR2684" s="154"/>
      <c r="DS2684" s="154"/>
      <c r="DT2684" s="154"/>
      <c r="DU2684" s="154"/>
      <c r="DV2684" s="154"/>
      <c r="DW2684" s="154"/>
      <c r="DX2684" s="154"/>
      <c r="DY2684" s="154"/>
      <c r="DZ2684" s="154"/>
      <c r="EA2684" s="154"/>
      <c r="EB2684" s="154"/>
      <c r="EC2684" s="154"/>
      <c r="ED2684" s="154"/>
      <c r="EE2684" s="154"/>
      <c r="EF2684" s="154"/>
      <c r="EG2684" s="154"/>
      <c r="EH2684" s="154"/>
      <c r="EI2684" s="154"/>
      <c r="EJ2684" s="154"/>
      <c r="EK2684" s="154"/>
      <c r="EL2684" s="154"/>
      <c r="EM2684" s="154"/>
      <c r="EN2684" s="154"/>
      <c r="EO2684" s="154"/>
      <c r="EP2684" s="154"/>
      <c r="EQ2684" s="154"/>
      <c r="ER2684" s="154"/>
      <c r="ES2684" s="154"/>
      <c r="ET2684" s="154"/>
      <c r="EU2684" s="154"/>
      <c r="EV2684" s="154"/>
    </row>
    <row r="2685" spans="32:152" ht="12.75">
      <c r="AF2685" s="154"/>
      <c r="AG2685" s="154"/>
      <c r="AH2685" s="154"/>
      <c r="AI2685" s="154"/>
      <c r="AJ2685" s="154"/>
      <c r="AK2685" s="154"/>
      <c r="AL2685" s="154"/>
      <c r="AM2685" s="154"/>
      <c r="AN2685" s="154"/>
      <c r="AO2685" s="154"/>
      <c r="AP2685" s="154"/>
      <c r="AQ2685" s="154"/>
      <c r="AR2685" s="154"/>
      <c r="AS2685" s="154"/>
      <c r="AT2685" s="154"/>
      <c r="AU2685" s="154"/>
      <c r="AV2685" s="154"/>
      <c r="AW2685" s="154"/>
      <c r="AX2685" s="154"/>
      <c r="AY2685" s="154"/>
      <c r="AZ2685" s="154"/>
      <c r="BA2685" s="154"/>
      <c r="BB2685" s="154"/>
      <c r="BC2685" s="154"/>
      <c r="BD2685" s="154"/>
      <c r="BE2685" s="154"/>
      <c r="BF2685" s="154"/>
      <c r="BG2685" s="154"/>
      <c r="BH2685" s="154"/>
      <c r="BI2685" s="154"/>
      <c r="BJ2685" s="154"/>
      <c r="BK2685" s="154"/>
      <c r="BL2685" s="154"/>
      <c r="BM2685" s="154"/>
      <c r="BN2685" s="154"/>
      <c r="BO2685" s="154"/>
      <c r="BP2685" s="154"/>
      <c r="BQ2685" s="154"/>
      <c r="BR2685" s="154"/>
      <c r="BS2685" s="154"/>
      <c r="BT2685" s="154"/>
      <c r="BU2685" s="154"/>
      <c r="BV2685" s="154"/>
      <c r="BW2685" s="154"/>
      <c r="BX2685" s="154"/>
      <c r="BY2685" s="154"/>
      <c r="BZ2685" s="154"/>
      <c r="CA2685" s="154"/>
      <c r="CB2685" s="154"/>
      <c r="CC2685" s="154"/>
      <c r="CD2685" s="154"/>
      <c r="CE2685" s="154"/>
      <c r="CF2685" s="154"/>
      <c r="CG2685" s="154"/>
      <c r="CH2685" s="154"/>
      <c r="CI2685" s="154"/>
      <c r="CJ2685" s="154"/>
      <c r="CK2685" s="154"/>
      <c r="CL2685" s="154"/>
      <c r="CM2685" s="154"/>
      <c r="CN2685" s="154"/>
      <c r="CO2685" s="154"/>
      <c r="CP2685" s="154"/>
      <c r="CQ2685" s="154"/>
      <c r="CR2685" s="154"/>
      <c r="CS2685" s="154"/>
      <c r="CT2685" s="154"/>
      <c r="CU2685" s="154"/>
      <c r="CV2685" s="154"/>
      <c r="CW2685" s="154"/>
      <c r="CX2685" s="154"/>
      <c r="CY2685" s="154"/>
      <c r="CZ2685" s="154"/>
      <c r="DA2685" s="154"/>
      <c r="DB2685" s="154"/>
      <c r="DC2685" s="154"/>
      <c r="DD2685" s="154"/>
      <c r="DE2685" s="154"/>
      <c r="DF2685" s="154"/>
      <c r="DG2685" s="154"/>
      <c r="DH2685" s="154"/>
      <c r="DI2685" s="154"/>
      <c r="DJ2685" s="154"/>
      <c r="DK2685" s="154"/>
      <c r="DL2685" s="154"/>
      <c r="DM2685" s="154"/>
      <c r="DN2685" s="154"/>
      <c r="DO2685" s="154"/>
      <c r="DP2685" s="154"/>
      <c r="DQ2685" s="154"/>
      <c r="DR2685" s="154"/>
      <c r="DS2685" s="154"/>
      <c r="DT2685" s="154"/>
      <c r="DU2685" s="154"/>
      <c r="DV2685" s="154"/>
      <c r="DW2685" s="154"/>
      <c r="DX2685" s="154"/>
      <c r="DY2685" s="154"/>
      <c r="DZ2685" s="154"/>
      <c r="EA2685" s="154"/>
      <c r="EB2685" s="154"/>
      <c r="EC2685" s="154"/>
      <c r="ED2685" s="154"/>
      <c r="EE2685" s="154"/>
      <c r="EF2685" s="154"/>
      <c r="EG2685" s="154"/>
      <c r="EH2685" s="154"/>
      <c r="EI2685" s="154"/>
      <c r="EJ2685" s="154"/>
      <c r="EK2685" s="154"/>
      <c r="EL2685" s="154"/>
      <c r="EM2685" s="154"/>
      <c r="EN2685" s="154"/>
      <c r="EO2685" s="154"/>
      <c r="EP2685" s="154"/>
      <c r="EQ2685" s="154"/>
      <c r="ER2685" s="154"/>
      <c r="ES2685" s="154"/>
      <c r="ET2685" s="154"/>
      <c r="EU2685" s="154"/>
      <c r="EV2685" s="154"/>
    </row>
    <row r="2686" spans="32:152" ht="12.75">
      <c r="AF2686" s="154"/>
      <c r="AG2686" s="154"/>
      <c r="AH2686" s="154"/>
      <c r="AI2686" s="154"/>
      <c r="AJ2686" s="154"/>
      <c r="AK2686" s="154"/>
      <c r="AL2686" s="154"/>
      <c r="AM2686" s="154"/>
      <c r="AN2686" s="154"/>
      <c r="AO2686" s="154"/>
      <c r="AP2686" s="154"/>
      <c r="AQ2686" s="154"/>
      <c r="AR2686" s="154"/>
      <c r="AS2686" s="154"/>
      <c r="AT2686" s="154"/>
      <c r="AU2686" s="154"/>
      <c r="AV2686" s="154"/>
      <c r="AW2686" s="154"/>
      <c r="AX2686" s="154"/>
      <c r="AY2686" s="154"/>
      <c r="AZ2686" s="154"/>
      <c r="BA2686" s="154"/>
      <c r="BB2686" s="154"/>
      <c r="BC2686" s="154"/>
      <c r="BD2686" s="154"/>
      <c r="BE2686" s="154"/>
      <c r="BF2686" s="154"/>
      <c r="BG2686" s="154"/>
      <c r="BH2686" s="154"/>
      <c r="BI2686" s="154"/>
      <c r="BJ2686" s="154"/>
      <c r="BK2686" s="154"/>
      <c r="BL2686" s="154"/>
      <c r="BM2686" s="154"/>
      <c r="BN2686" s="154"/>
      <c r="BO2686" s="154"/>
      <c r="BP2686" s="154"/>
      <c r="BQ2686" s="154"/>
      <c r="BR2686" s="154"/>
      <c r="BS2686" s="154"/>
      <c r="BT2686" s="154"/>
      <c r="BU2686" s="154"/>
      <c r="BV2686" s="154"/>
      <c r="BW2686" s="154"/>
      <c r="BX2686" s="154"/>
      <c r="BY2686" s="154"/>
      <c r="BZ2686" s="154"/>
      <c r="CA2686" s="154"/>
      <c r="CB2686" s="154"/>
      <c r="CC2686" s="154"/>
      <c r="CD2686" s="154"/>
      <c r="CE2686" s="154"/>
      <c r="CF2686" s="154"/>
      <c r="CG2686" s="154"/>
      <c r="CH2686" s="154"/>
      <c r="CI2686" s="154"/>
      <c r="CJ2686" s="154"/>
      <c r="CK2686" s="154"/>
      <c r="CL2686" s="154"/>
      <c r="CM2686" s="154"/>
      <c r="CN2686" s="154"/>
      <c r="CO2686" s="154"/>
      <c r="CP2686" s="154"/>
      <c r="CQ2686" s="154"/>
      <c r="CR2686" s="154"/>
      <c r="CS2686" s="154"/>
      <c r="CT2686" s="154"/>
      <c r="CU2686" s="154"/>
      <c r="CV2686" s="154"/>
      <c r="CW2686" s="154"/>
      <c r="CX2686" s="154"/>
      <c r="CY2686" s="154"/>
      <c r="CZ2686" s="154"/>
      <c r="DA2686" s="154"/>
      <c r="DB2686" s="154"/>
      <c r="DC2686" s="154"/>
      <c r="DD2686" s="154"/>
      <c r="DE2686" s="154"/>
      <c r="DF2686" s="154"/>
      <c r="DG2686" s="154"/>
      <c r="DH2686" s="154"/>
      <c r="DI2686" s="154"/>
      <c r="DJ2686" s="154"/>
      <c r="DK2686" s="154"/>
      <c r="DL2686" s="154"/>
      <c r="DM2686" s="154"/>
      <c r="DN2686" s="154"/>
      <c r="DO2686" s="154"/>
      <c r="DP2686" s="154"/>
      <c r="DQ2686" s="154"/>
      <c r="DR2686" s="154"/>
      <c r="DS2686" s="154"/>
      <c r="DT2686" s="154"/>
      <c r="DU2686" s="154"/>
      <c r="DV2686" s="154"/>
      <c r="DW2686" s="154"/>
      <c r="DX2686" s="154"/>
      <c r="DY2686" s="154"/>
      <c r="DZ2686" s="154"/>
      <c r="EA2686" s="154"/>
      <c r="EB2686" s="154"/>
      <c r="EC2686" s="154"/>
      <c r="ED2686" s="154"/>
      <c r="EE2686" s="154"/>
      <c r="EF2686" s="154"/>
      <c r="EG2686" s="154"/>
      <c r="EH2686" s="154"/>
      <c r="EI2686" s="154"/>
      <c r="EJ2686" s="154"/>
      <c r="EK2686" s="154"/>
      <c r="EL2686" s="154"/>
      <c r="EM2686" s="154"/>
      <c r="EN2686" s="154"/>
      <c r="EO2686" s="154"/>
      <c r="EP2686" s="154"/>
      <c r="EQ2686" s="154"/>
      <c r="ER2686" s="154"/>
      <c r="ES2686" s="154"/>
      <c r="ET2686" s="154"/>
      <c r="EU2686" s="154"/>
      <c r="EV2686" s="154"/>
    </row>
    <row r="2687" spans="32:152" ht="12.75">
      <c r="AF2687" s="154"/>
      <c r="AG2687" s="154"/>
      <c r="AH2687" s="154"/>
      <c r="AI2687" s="154"/>
      <c r="AJ2687" s="154"/>
      <c r="AK2687" s="154"/>
      <c r="AL2687" s="154"/>
      <c r="AM2687" s="154"/>
      <c r="AN2687" s="154"/>
      <c r="AO2687" s="154"/>
      <c r="AP2687" s="154"/>
      <c r="AQ2687" s="154"/>
      <c r="AR2687" s="154"/>
      <c r="AS2687" s="154"/>
      <c r="AT2687" s="154"/>
      <c r="AU2687" s="154"/>
      <c r="AV2687" s="154"/>
      <c r="AW2687" s="154"/>
      <c r="AX2687" s="154"/>
      <c r="AY2687" s="154"/>
      <c r="AZ2687" s="154"/>
      <c r="BA2687" s="154"/>
      <c r="BB2687" s="154"/>
      <c r="BC2687" s="154"/>
      <c r="BD2687" s="154"/>
      <c r="BE2687" s="154"/>
      <c r="BF2687" s="154"/>
      <c r="BG2687" s="154"/>
      <c r="BH2687" s="154"/>
      <c r="BI2687" s="154"/>
      <c r="BJ2687" s="154"/>
      <c r="BK2687" s="154"/>
      <c r="BL2687" s="154"/>
      <c r="BM2687" s="154"/>
      <c r="BN2687" s="154"/>
      <c r="BO2687" s="154"/>
      <c r="BP2687" s="154"/>
      <c r="BQ2687" s="154"/>
      <c r="BR2687" s="154"/>
      <c r="BS2687" s="154"/>
      <c r="BT2687" s="154"/>
      <c r="BU2687" s="154"/>
      <c r="BV2687" s="154"/>
      <c r="BW2687" s="154"/>
      <c r="BX2687" s="154"/>
      <c r="BY2687" s="154"/>
      <c r="BZ2687" s="154"/>
      <c r="CA2687" s="154"/>
      <c r="CB2687" s="154"/>
      <c r="CC2687" s="154"/>
      <c r="CD2687" s="154"/>
      <c r="CE2687" s="154"/>
      <c r="CF2687" s="154"/>
      <c r="CG2687" s="154"/>
      <c r="CH2687" s="154"/>
      <c r="CI2687" s="154"/>
      <c r="CJ2687" s="154"/>
      <c r="CK2687" s="154"/>
      <c r="CL2687" s="154"/>
      <c r="CM2687" s="154"/>
      <c r="CN2687" s="154"/>
      <c r="CO2687" s="154"/>
      <c r="CP2687" s="154"/>
      <c r="CQ2687" s="154"/>
      <c r="CR2687" s="154"/>
      <c r="CS2687" s="154"/>
      <c r="CT2687" s="154"/>
      <c r="CU2687" s="154"/>
      <c r="CV2687" s="154"/>
      <c r="CW2687" s="154"/>
      <c r="CX2687" s="154"/>
      <c r="CY2687" s="154"/>
      <c r="CZ2687" s="154"/>
      <c r="DA2687" s="154"/>
      <c r="DB2687" s="154"/>
      <c r="DC2687" s="154"/>
      <c r="DD2687" s="154"/>
      <c r="DE2687" s="154"/>
      <c r="DF2687" s="154"/>
      <c r="DG2687" s="154"/>
      <c r="DH2687" s="154"/>
      <c r="DI2687" s="154"/>
      <c r="DJ2687" s="154"/>
      <c r="DK2687" s="154"/>
      <c r="DL2687" s="154"/>
      <c r="DM2687" s="154"/>
      <c r="DN2687" s="154"/>
      <c r="DO2687" s="154"/>
      <c r="DP2687" s="154"/>
      <c r="DQ2687" s="154"/>
      <c r="DR2687" s="154"/>
      <c r="DS2687" s="154"/>
      <c r="DT2687" s="154"/>
      <c r="DU2687" s="154"/>
      <c r="DV2687" s="154"/>
      <c r="DW2687" s="154"/>
      <c r="DX2687" s="154"/>
      <c r="DY2687" s="154"/>
      <c r="DZ2687" s="154"/>
      <c r="EA2687" s="154"/>
      <c r="EB2687" s="154"/>
      <c r="EC2687" s="154"/>
      <c r="ED2687" s="154"/>
      <c r="EE2687" s="154"/>
      <c r="EF2687" s="154"/>
      <c r="EG2687" s="154"/>
      <c r="EH2687" s="154"/>
      <c r="EI2687" s="154"/>
      <c r="EJ2687" s="154"/>
      <c r="EK2687" s="154"/>
      <c r="EL2687" s="154"/>
      <c r="EM2687" s="154"/>
      <c r="EN2687" s="154"/>
      <c r="EO2687" s="154"/>
      <c r="EP2687" s="154"/>
      <c r="EQ2687" s="154"/>
      <c r="ER2687" s="154"/>
      <c r="ES2687" s="154"/>
      <c r="ET2687" s="154"/>
      <c r="EU2687" s="154"/>
      <c r="EV2687" s="154"/>
    </row>
    <row r="2688" spans="32:152" ht="12.75">
      <c r="AF2688" s="154"/>
      <c r="AG2688" s="154"/>
      <c r="AH2688" s="154"/>
      <c r="AI2688" s="154"/>
      <c r="AJ2688" s="154"/>
      <c r="AK2688" s="154"/>
      <c r="AL2688" s="154"/>
      <c r="AM2688" s="154"/>
      <c r="AN2688" s="154"/>
      <c r="AO2688" s="154"/>
      <c r="AP2688" s="154"/>
      <c r="AQ2688" s="154"/>
      <c r="AR2688" s="154"/>
      <c r="AS2688" s="154"/>
      <c r="AT2688" s="154"/>
      <c r="AU2688" s="154"/>
      <c r="AV2688" s="154"/>
      <c r="AW2688" s="154"/>
      <c r="AX2688" s="154"/>
      <c r="AY2688" s="154"/>
      <c r="AZ2688" s="154"/>
      <c r="BA2688" s="154"/>
      <c r="BB2688" s="154"/>
      <c r="BC2688" s="154"/>
      <c r="BD2688" s="154"/>
      <c r="BE2688" s="154"/>
      <c r="BF2688" s="154"/>
      <c r="BG2688" s="154"/>
      <c r="BH2688" s="154"/>
      <c r="BI2688" s="154"/>
      <c r="BJ2688" s="154"/>
      <c r="BK2688" s="154"/>
      <c r="BL2688" s="154"/>
      <c r="BM2688" s="154"/>
      <c r="BN2688" s="154"/>
      <c r="BO2688" s="154"/>
      <c r="BP2688" s="154"/>
      <c r="BQ2688" s="154"/>
      <c r="BR2688" s="154"/>
      <c r="BS2688" s="154"/>
      <c r="BT2688" s="154"/>
      <c r="BU2688" s="154"/>
      <c r="BV2688" s="154"/>
      <c r="BW2688" s="154"/>
      <c r="BX2688" s="154"/>
      <c r="BY2688" s="154"/>
      <c r="BZ2688" s="154"/>
      <c r="CA2688" s="154"/>
      <c r="CB2688" s="154"/>
      <c r="CC2688" s="154"/>
      <c r="CD2688" s="154"/>
      <c r="CE2688" s="154"/>
      <c r="CF2688" s="154"/>
      <c r="CG2688" s="154"/>
      <c r="CH2688" s="154"/>
      <c r="CI2688" s="154"/>
      <c r="CJ2688" s="154"/>
      <c r="CK2688" s="154"/>
      <c r="CL2688" s="154"/>
      <c r="CM2688" s="154"/>
      <c r="CN2688" s="154"/>
      <c r="CO2688" s="154"/>
      <c r="CP2688" s="154"/>
      <c r="CQ2688" s="154"/>
      <c r="CR2688" s="154"/>
      <c r="CS2688" s="154"/>
      <c r="CT2688" s="154"/>
      <c r="CU2688" s="154"/>
      <c r="CV2688" s="154"/>
      <c r="CW2688" s="154"/>
      <c r="CX2688" s="154"/>
      <c r="CY2688" s="154"/>
      <c r="CZ2688" s="154"/>
      <c r="DA2688" s="154"/>
      <c r="DB2688" s="154"/>
      <c r="DC2688" s="154"/>
      <c r="DD2688" s="154"/>
      <c r="DE2688" s="154"/>
      <c r="DF2688" s="154"/>
      <c r="DG2688" s="154"/>
      <c r="DH2688" s="154"/>
      <c r="DI2688" s="154"/>
      <c r="DJ2688" s="154"/>
      <c r="DK2688" s="154"/>
      <c r="DL2688" s="154"/>
      <c r="DM2688" s="154"/>
      <c r="DN2688" s="154"/>
      <c r="DO2688" s="154"/>
      <c r="DP2688" s="154"/>
      <c r="DQ2688" s="154"/>
      <c r="DR2688" s="154"/>
      <c r="DS2688" s="154"/>
      <c r="DT2688" s="154"/>
      <c r="DU2688" s="154"/>
      <c r="DV2688" s="154"/>
      <c r="DW2688" s="154"/>
      <c r="DX2688" s="154"/>
      <c r="DY2688" s="154"/>
      <c r="DZ2688" s="154"/>
      <c r="EA2688" s="154"/>
      <c r="EB2688" s="154"/>
      <c r="EC2688" s="154"/>
      <c r="ED2688" s="154"/>
      <c r="EE2688" s="154"/>
      <c r="EF2688" s="154"/>
      <c r="EG2688" s="154"/>
      <c r="EH2688" s="154"/>
      <c r="EI2688" s="154"/>
      <c r="EJ2688" s="154"/>
      <c r="EK2688" s="154"/>
      <c r="EL2688" s="154"/>
      <c r="EM2688" s="154"/>
      <c r="EN2688" s="154"/>
      <c r="EO2688" s="154"/>
      <c r="EP2688" s="154"/>
      <c r="EQ2688" s="154"/>
      <c r="ER2688" s="154"/>
      <c r="ES2688" s="154"/>
      <c r="ET2688" s="154"/>
      <c r="EU2688" s="154"/>
      <c r="EV2688" s="154"/>
    </row>
    <row r="2689" spans="32:152" ht="12.75">
      <c r="AF2689" s="154"/>
      <c r="AG2689" s="154"/>
      <c r="AH2689" s="154"/>
      <c r="AI2689" s="154"/>
      <c r="AJ2689" s="154"/>
      <c r="AK2689" s="154"/>
      <c r="AL2689" s="154"/>
      <c r="AM2689" s="154"/>
      <c r="AN2689" s="154"/>
      <c r="AO2689" s="154"/>
      <c r="AP2689" s="154"/>
      <c r="AQ2689" s="154"/>
      <c r="AR2689" s="154"/>
      <c r="AS2689" s="154"/>
      <c r="AT2689" s="154"/>
      <c r="AU2689" s="154"/>
      <c r="AV2689" s="154"/>
      <c r="AW2689" s="154"/>
      <c r="AX2689" s="154"/>
      <c r="AY2689" s="154"/>
      <c r="AZ2689" s="154"/>
      <c r="BA2689" s="154"/>
      <c r="BB2689" s="154"/>
      <c r="BC2689" s="154"/>
      <c r="BD2689" s="154"/>
      <c r="BE2689" s="154"/>
      <c r="BF2689" s="154"/>
      <c r="BG2689" s="154"/>
      <c r="BH2689" s="154"/>
      <c r="BI2689" s="154"/>
      <c r="BJ2689" s="154"/>
      <c r="BK2689" s="154"/>
      <c r="BL2689" s="154"/>
      <c r="BM2689" s="154"/>
      <c r="BN2689" s="154"/>
      <c r="BO2689" s="154"/>
      <c r="BP2689" s="154"/>
      <c r="BQ2689" s="154"/>
      <c r="BR2689" s="154"/>
      <c r="BS2689" s="154"/>
      <c r="BT2689" s="154"/>
      <c r="BU2689" s="154"/>
      <c r="BV2689" s="154"/>
      <c r="BW2689" s="154"/>
      <c r="BX2689" s="154"/>
      <c r="BY2689" s="154"/>
      <c r="BZ2689" s="154"/>
      <c r="CA2689" s="154"/>
      <c r="CB2689" s="154"/>
      <c r="CC2689" s="154"/>
      <c r="CD2689" s="154"/>
      <c r="CE2689" s="154"/>
      <c r="CF2689" s="154"/>
      <c r="CG2689" s="154"/>
      <c r="CH2689" s="154"/>
      <c r="CI2689" s="154"/>
      <c r="CJ2689" s="154"/>
      <c r="CK2689" s="154"/>
      <c r="CL2689" s="154"/>
      <c r="CM2689" s="154"/>
      <c r="CN2689" s="154"/>
      <c r="CO2689" s="154"/>
      <c r="CP2689" s="154"/>
      <c r="CQ2689" s="154"/>
      <c r="CR2689" s="154"/>
      <c r="CS2689" s="154"/>
      <c r="CT2689" s="154"/>
      <c r="CU2689" s="154"/>
      <c r="CV2689" s="154"/>
      <c r="CW2689" s="154"/>
      <c r="CX2689" s="154"/>
      <c r="CY2689" s="154"/>
      <c r="CZ2689" s="154"/>
      <c r="DA2689" s="154"/>
      <c r="DB2689" s="154"/>
      <c r="DC2689" s="154"/>
      <c r="DD2689" s="154"/>
      <c r="DE2689" s="154"/>
      <c r="DF2689" s="154"/>
      <c r="DG2689" s="154"/>
      <c r="DH2689" s="154"/>
      <c r="DI2689" s="154"/>
      <c r="DJ2689" s="154"/>
      <c r="DK2689" s="154"/>
      <c r="DL2689" s="154"/>
      <c r="DM2689" s="154"/>
      <c r="DN2689" s="154"/>
      <c r="DO2689" s="154"/>
      <c r="DP2689" s="154"/>
      <c r="DQ2689" s="154"/>
      <c r="DR2689" s="154"/>
      <c r="DS2689" s="154"/>
      <c r="DT2689" s="154"/>
      <c r="DU2689" s="154"/>
      <c r="DV2689" s="154"/>
      <c r="DW2689" s="154"/>
      <c r="DX2689" s="154"/>
      <c r="DY2689" s="154"/>
      <c r="DZ2689" s="154"/>
      <c r="EA2689" s="154"/>
      <c r="EB2689" s="154"/>
      <c r="EC2689" s="154"/>
      <c r="ED2689" s="154"/>
      <c r="EE2689" s="154"/>
      <c r="EF2689" s="154"/>
      <c r="EG2689" s="154"/>
      <c r="EH2689" s="154"/>
      <c r="EI2689" s="154"/>
      <c r="EJ2689" s="154"/>
      <c r="EK2689" s="154"/>
      <c r="EL2689" s="154"/>
      <c r="EM2689" s="154"/>
      <c r="EN2689" s="154"/>
      <c r="EO2689" s="154"/>
      <c r="EP2689" s="154"/>
      <c r="EQ2689" s="154"/>
      <c r="ER2689" s="154"/>
      <c r="ES2689" s="154"/>
      <c r="ET2689" s="154"/>
      <c r="EU2689" s="154"/>
      <c r="EV2689" s="154"/>
    </row>
    <row r="2690" spans="32:152" ht="12.75">
      <c r="AF2690" s="154"/>
      <c r="AG2690" s="154"/>
      <c r="AH2690" s="154"/>
      <c r="AI2690" s="154"/>
      <c r="AJ2690" s="154"/>
      <c r="AK2690" s="154"/>
      <c r="AL2690" s="154"/>
      <c r="AM2690" s="154"/>
      <c r="AN2690" s="154"/>
      <c r="AO2690" s="154"/>
      <c r="AP2690" s="154"/>
      <c r="AQ2690" s="154"/>
      <c r="AR2690" s="154"/>
      <c r="AS2690" s="154"/>
      <c r="AT2690" s="154"/>
      <c r="AU2690" s="154"/>
      <c r="AV2690" s="154"/>
      <c r="AW2690" s="154"/>
      <c r="AX2690" s="154"/>
      <c r="AY2690" s="154"/>
      <c r="AZ2690" s="154"/>
      <c r="BA2690" s="154"/>
      <c r="BB2690" s="154"/>
      <c r="BC2690" s="154"/>
      <c r="BD2690" s="154"/>
      <c r="BE2690" s="154"/>
      <c r="BF2690" s="154"/>
      <c r="BG2690" s="154"/>
      <c r="BH2690" s="154"/>
      <c r="BI2690" s="154"/>
      <c r="BJ2690" s="154"/>
      <c r="BK2690" s="154"/>
      <c r="BL2690" s="154"/>
      <c r="BM2690" s="154"/>
      <c r="BN2690" s="154"/>
      <c r="BO2690" s="154"/>
      <c r="BP2690" s="154"/>
      <c r="BQ2690" s="154"/>
      <c r="BR2690" s="154"/>
      <c r="BS2690" s="154"/>
      <c r="BT2690" s="154"/>
      <c r="BU2690" s="154"/>
      <c r="BV2690" s="154"/>
      <c r="BW2690" s="154"/>
      <c r="BX2690" s="154"/>
      <c r="BY2690" s="154"/>
      <c r="BZ2690" s="154"/>
      <c r="CA2690" s="154"/>
      <c r="CB2690" s="154"/>
      <c r="CC2690" s="154"/>
      <c r="CD2690" s="154"/>
      <c r="CE2690" s="154"/>
      <c r="CF2690" s="154"/>
      <c r="CG2690" s="154"/>
      <c r="CH2690" s="154"/>
      <c r="CI2690" s="154"/>
      <c r="CJ2690" s="154"/>
      <c r="CK2690" s="154"/>
      <c r="CL2690" s="154"/>
      <c r="CM2690" s="154"/>
      <c r="CN2690" s="154"/>
      <c r="CO2690" s="154"/>
      <c r="CP2690" s="154"/>
      <c r="CQ2690" s="154"/>
      <c r="CR2690" s="154"/>
      <c r="CS2690" s="154"/>
      <c r="CT2690" s="154"/>
      <c r="CU2690" s="154"/>
      <c r="CV2690" s="154"/>
      <c r="CW2690" s="154"/>
      <c r="CX2690" s="154"/>
      <c r="CY2690" s="154"/>
      <c r="CZ2690" s="154"/>
      <c r="DA2690" s="154"/>
      <c r="DB2690" s="154"/>
      <c r="DC2690" s="154"/>
      <c r="DD2690" s="154"/>
      <c r="DE2690" s="154"/>
      <c r="DF2690" s="154"/>
      <c r="DG2690" s="154"/>
      <c r="DH2690" s="154"/>
      <c r="DI2690" s="154"/>
      <c r="DJ2690" s="154"/>
      <c r="DK2690" s="154"/>
      <c r="DL2690" s="154"/>
      <c r="DM2690" s="154"/>
      <c r="DN2690" s="154"/>
      <c r="DO2690" s="154"/>
      <c r="DP2690" s="154"/>
      <c r="DQ2690" s="154"/>
      <c r="DR2690" s="154"/>
      <c r="DS2690" s="154"/>
      <c r="DT2690" s="154"/>
      <c r="DU2690" s="154"/>
      <c r="DV2690" s="154"/>
      <c r="DW2690" s="154"/>
      <c r="DX2690" s="154"/>
      <c r="DY2690" s="154"/>
      <c r="DZ2690" s="154"/>
      <c r="EA2690" s="154"/>
      <c r="EB2690" s="154"/>
      <c r="EC2690" s="154"/>
      <c r="ED2690" s="154"/>
      <c r="EE2690" s="154"/>
      <c r="EF2690" s="154"/>
      <c r="EG2690" s="154"/>
      <c r="EH2690" s="154"/>
      <c r="EI2690" s="154"/>
      <c r="EJ2690" s="154"/>
      <c r="EK2690" s="154"/>
      <c r="EL2690" s="154"/>
      <c r="EM2690" s="154"/>
      <c r="EN2690" s="154"/>
      <c r="EO2690" s="154"/>
      <c r="EP2690" s="154"/>
      <c r="EQ2690" s="154"/>
      <c r="ER2690" s="154"/>
      <c r="ES2690" s="154"/>
      <c r="ET2690" s="154"/>
      <c r="EU2690" s="154"/>
      <c r="EV2690" s="154"/>
    </row>
    <row r="2691" spans="32:152" ht="12.75">
      <c r="AF2691" s="154"/>
      <c r="AG2691" s="154"/>
      <c r="AH2691" s="154"/>
      <c r="AI2691" s="154"/>
      <c r="AJ2691" s="154"/>
      <c r="AK2691" s="154"/>
      <c r="AL2691" s="154"/>
      <c r="AM2691" s="154"/>
      <c r="AN2691" s="154"/>
      <c r="AO2691" s="154"/>
      <c r="AP2691" s="154"/>
      <c r="AQ2691" s="154"/>
      <c r="AR2691" s="154"/>
      <c r="AS2691" s="154"/>
      <c r="AT2691" s="154"/>
      <c r="AU2691" s="154"/>
      <c r="AV2691" s="154"/>
      <c r="AW2691" s="154"/>
      <c r="AX2691" s="154"/>
      <c r="AY2691" s="154"/>
      <c r="AZ2691" s="154"/>
      <c r="BA2691" s="154"/>
      <c r="BB2691" s="154"/>
      <c r="BC2691" s="154"/>
      <c r="BD2691" s="154"/>
      <c r="BE2691" s="154"/>
      <c r="BF2691" s="154"/>
      <c r="BG2691" s="154"/>
      <c r="BH2691" s="154"/>
      <c r="BI2691" s="154"/>
      <c r="BJ2691" s="154"/>
      <c r="BK2691" s="154"/>
      <c r="BL2691" s="154"/>
      <c r="BM2691" s="154"/>
      <c r="BN2691" s="154"/>
      <c r="BO2691" s="154"/>
      <c r="BP2691" s="154"/>
      <c r="BQ2691" s="154"/>
      <c r="BR2691" s="154"/>
      <c r="BS2691" s="154"/>
      <c r="BT2691" s="154"/>
      <c r="BU2691" s="154"/>
      <c r="BV2691" s="154"/>
      <c r="BW2691" s="154"/>
      <c r="BX2691" s="154"/>
      <c r="BY2691" s="154"/>
      <c r="BZ2691" s="154"/>
      <c r="CA2691" s="154"/>
      <c r="CB2691" s="154"/>
      <c r="CC2691" s="154"/>
      <c r="CD2691" s="154"/>
      <c r="CE2691" s="154"/>
      <c r="CF2691" s="154"/>
      <c r="CG2691" s="154"/>
      <c r="CH2691" s="154"/>
      <c r="CI2691" s="154"/>
      <c r="CJ2691" s="154"/>
      <c r="CK2691" s="154"/>
      <c r="CL2691" s="154"/>
      <c r="CM2691" s="154"/>
      <c r="CN2691" s="154"/>
      <c r="CO2691" s="154"/>
      <c r="CP2691" s="154"/>
      <c r="CQ2691" s="154"/>
      <c r="CR2691" s="154"/>
      <c r="CS2691" s="154"/>
      <c r="CT2691" s="154"/>
      <c r="CU2691" s="154"/>
      <c r="CV2691" s="154"/>
      <c r="CW2691" s="154"/>
      <c r="CX2691" s="154"/>
      <c r="CY2691" s="154"/>
      <c r="CZ2691" s="154"/>
      <c r="DA2691" s="154"/>
      <c r="DB2691" s="154"/>
      <c r="DC2691" s="154"/>
      <c r="DD2691" s="154"/>
      <c r="DE2691" s="154"/>
      <c r="DF2691" s="154"/>
      <c r="DG2691" s="154"/>
      <c r="DH2691" s="154"/>
      <c r="DI2691" s="154"/>
      <c r="DJ2691" s="154"/>
      <c r="DK2691" s="154"/>
      <c r="DL2691" s="154"/>
      <c r="DM2691" s="154"/>
      <c r="DN2691" s="154"/>
      <c r="DO2691" s="154"/>
      <c r="DP2691" s="154"/>
      <c r="DQ2691" s="154"/>
      <c r="DR2691" s="154"/>
      <c r="DS2691" s="154"/>
      <c r="DT2691" s="154"/>
      <c r="DU2691" s="154"/>
      <c r="DV2691" s="154"/>
      <c r="DW2691" s="154"/>
      <c r="DX2691" s="154"/>
      <c r="DY2691" s="154"/>
      <c r="DZ2691" s="154"/>
      <c r="EA2691" s="154"/>
      <c r="EB2691" s="154"/>
      <c r="EC2691" s="154"/>
      <c r="ED2691" s="154"/>
      <c r="EE2691" s="154"/>
      <c r="EF2691" s="154"/>
      <c r="EG2691" s="154"/>
      <c r="EH2691" s="154"/>
      <c r="EI2691" s="154"/>
      <c r="EJ2691" s="154"/>
      <c r="EK2691" s="154"/>
      <c r="EL2691" s="154"/>
      <c r="EM2691" s="154"/>
      <c r="EN2691" s="154"/>
      <c r="EO2691" s="154"/>
      <c r="EP2691" s="154"/>
      <c r="EQ2691" s="154"/>
      <c r="ER2691" s="154"/>
      <c r="ES2691" s="154"/>
      <c r="ET2691" s="154"/>
      <c r="EU2691" s="154"/>
      <c r="EV2691" s="154"/>
    </row>
    <row r="2692" spans="32:152" ht="12.75">
      <c r="AF2692" s="154"/>
      <c r="AG2692" s="154"/>
      <c r="AH2692" s="154"/>
      <c r="AI2692" s="154"/>
      <c r="AJ2692" s="154"/>
      <c r="AK2692" s="154"/>
      <c r="AL2692" s="154"/>
      <c r="AM2692" s="154"/>
      <c r="AN2692" s="154"/>
      <c r="AO2692" s="154"/>
      <c r="AP2692" s="154"/>
      <c r="AQ2692" s="154"/>
      <c r="AR2692" s="154"/>
      <c r="AS2692" s="154"/>
      <c r="AT2692" s="154"/>
      <c r="AU2692" s="154"/>
      <c r="AV2692" s="154"/>
      <c r="AW2692" s="154"/>
      <c r="AX2692" s="154"/>
      <c r="AY2692" s="154"/>
      <c r="AZ2692" s="154"/>
      <c r="BA2692" s="154"/>
      <c r="BB2692" s="154"/>
      <c r="BC2692" s="154"/>
      <c r="BD2692" s="154"/>
      <c r="BE2692" s="154"/>
      <c r="BF2692" s="154"/>
      <c r="BG2692" s="154"/>
      <c r="BH2692" s="154"/>
      <c r="BI2692" s="154"/>
      <c r="BJ2692" s="154"/>
      <c r="BK2692" s="154"/>
      <c r="BL2692" s="154"/>
      <c r="BM2692" s="154"/>
      <c r="BN2692" s="154"/>
      <c r="BO2692" s="154"/>
      <c r="BP2692" s="154"/>
      <c r="BQ2692" s="154"/>
      <c r="BR2692" s="154"/>
      <c r="BS2692" s="154"/>
      <c r="BT2692" s="154"/>
      <c r="BU2692" s="154"/>
      <c r="BV2692" s="154"/>
      <c r="BW2692" s="154"/>
      <c r="BX2692" s="154"/>
      <c r="BY2692" s="154"/>
      <c r="BZ2692" s="154"/>
      <c r="CA2692" s="154"/>
      <c r="CB2692" s="154"/>
      <c r="CC2692" s="154"/>
      <c r="CD2692" s="154"/>
      <c r="CE2692" s="154"/>
      <c r="CF2692" s="154"/>
      <c r="CG2692" s="154"/>
      <c r="CH2692" s="154"/>
      <c r="CI2692" s="154"/>
      <c r="CJ2692" s="154"/>
      <c r="CK2692" s="154"/>
      <c r="CL2692" s="154"/>
      <c r="CM2692" s="154"/>
      <c r="CN2692" s="154"/>
      <c r="CO2692" s="154"/>
      <c r="CP2692" s="154"/>
      <c r="CQ2692" s="154"/>
      <c r="CR2692" s="154"/>
      <c r="CS2692" s="154"/>
      <c r="CT2692" s="154"/>
      <c r="CU2692" s="154"/>
      <c r="CV2692" s="154"/>
      <c r="CW2692" s="154"/>
      <c r="CX2692" s="154"/>
      <c r="CY2692" s="154"/>
      <c r="CZ2692" s="154"/>
      <c r="DA2692" s="154"/>
      <c r="DB2692" s="154"/>
      <c r="DC2692" s="154"/>
      <c r="DD2692" s="154"/>
      <c r="DE2692" s="154"/>
      <c r="DF2692" s="154"/>
      <c r="DG2692" s="154"/>
      <c r="DH2692" s="154"/>
      <c r="DI2692" s="154"/>
      <c r="DJ2692" s="154"/>
      <c r="DK2692" s="154"/>
      <c r="DL2692" s="154"/>
      <c r="DM2692" s="154"/>
      <c r="DN2692" s="154"/>
      <c r="DO2692" s="154"/>
      <c r="DP2692" s="154"/>
      <c r="DQ2692" s="154"/>
      <c r="DR2692" s="154"/>
      <c r="DS2692" s="154"/>
      <c r="DT2692" s="154"/>
      <c r="DU2692" s="154"/>
      <c r="DV2692" s="154"/>
      <c r="DW2692" s="154"/>
      <c r="DX2692" s="154"/>
      <c r="DY2692" s="154"/>
      <c r="DZ2692" s="154"/>
      <c r="EA2692" s="154"/>
      <c r="EB2692" s="154"/>
      <c r="EC2692" s="154"/>
      <c r="ED2692" s="154"/>
      <c r="EE2692" s="154"/>
      <c r="EF2692" s="154"/>
      <c r="EG2692" s="154"/>
      <c r="EH2692" s="154"/>
      <c r="EI2692" s="154"/>
      <c r="EJ2692" s="154"/>
      <c r="EK2692" s="154"/>
      <c r="EL2692" s="154"/>
      <c r="EM2692" s="154"/>
      <c r="EN2692" s="154"/>
      <c r="EO2692" s="154"/>
      <c r="EP2692" s="154"/>
      <c r="EQ2692" s="154"/>
      <c r="ER2692" s="154"/>
      <c r="ES2692" s="154"/>
      <c r="ET2692" s="154"/>
      <c r="EU2692" s="154"/>
      <c r="EV2692" s="154"/>
    </row>
    <row r="2693" spans="32:152" ht="12.75">
      <c r="AF2693" s="154"/>
      <c r="AG2693" s="154"/>
      <c r="AH2693" s="154"/>
      <c r="AI2693" s="154"/>
      <c r="AJ2693" s="154"/>
      <c r="AK2693" s="154"/>
      <c r="AL2693" s="154"/>
      <c r="AM2693" s="154"/>
      <c r="AN2693" s="154"/>
      <c r="AO2693" s="154"/>
      <c r="AP2693" s="154"/>
      <c r="AQ2693" s="154"/>
      <c r="AR2693" s="154"/>
      <c r="AS2693" s="154"/>
      <c r="AT2693" s="154"/>
      <c r="AU2693" s="154"/>
      <c r="AV2693" s="154"/>
      <c r="AW2693" s="154"/>
      <c r="AX2693" s="154"/>
      <c r="AY2693" s="154"/>
      <c r="AZ2693" s="154"/>
      <c r="BA2693" s="154"/>
      <c r="BB2693" s="154"/>
      <c r="BC2693" s="154"/>
      <c r="BD2693" s="154"/>
      <c r="BE2693" s="154"/>
      <c r="BF2693" s="154"/>
      <c r="BG2693" s="154"/>
      <c r="BH2693" s="154"/>
      <c r="BI2693" s="154"/>
      <c r="BJ2693" s="154"/>
      <c r="BK2693" s="154"/>
      <c r="BL2693" s="154"/>
      <c r="BM2693" s="154"/>
      <c r="BN2693" s="154"/>
      <c r="BO2693" s="154"/>
      <c r="BP2693" s="154"/>
      <c r="BQ2693" s="154"/>
      <c r="BR2693" s="154"/>
      <c r="BS2693" s="154"/>
      <c r="BT2693" s="154"/>
      <c r="BU2693" s="154"/>
      <c r="BV2693" s="154"/>
      <c r="BW2693" s="154"/>
      <c r="BX2693" s="154"/>
      <c r="BY2693" s="154"/>
      <c r="BZ2693" s="154"/>
      <c r="CA2693" s="154"/>
      <c r="CB2693" s="154"/>
      <c r="CC2693" s="154"/>
      <c r="CD2693" s="154"/>
      <c r="CE2693" s="154"/>
      <c r="CF2693" s="154"/>
      <c r="CG2693" s="154"/>
      <c r="CH2693" s="154"/>
      <c r="CI2693" s="154"/>
      <c r="CJ2693" s="154"/>
      <c r="CK2693" s="154"/>
      <c r="CL2693" s="154"/>
      <c r="CM2693" s="154"/>
      <c r="CN2693" s="154"/>
      <c r="CO2693" s="154"/>
      <c r="CP2693" s="154"/>
      <c r="CQ2693" s="154"/>
      <c r="CR2693" s="154"/>
      <c r="CS2693" s="154"/>
      <c r="CT2693" s="154"/>
      <c r="CU2693" s="154"/>
      <c r="CV2693" s="154"/>
      <c r="CW2693" s="154"/>
      <c r="CX2693" s="154"/>
      <c r="CY2693" s="154"/>
      <c r="CZ2693" s="154"/>
      <c r="DA2693" s="154"/>
      <c r="DB2693" s="154"/>
      <c r="DC2693" s="154"/>
      <c r="DD2693" s="154"/>
      <c r="DE2693" s="154"/>
      <c r="DF2693" s="154"/>
      <c r="DG2693" s="154"/>
      <c r="DH2693" s="154"/>
      <c r="DI2693" s="154"/>
      <c r="DJ2693" s="154"/>
      <c r="DK2693" s="154"/>
      <c r="DL2693" s="154"/>
      <c r="DM2693" s="154"/>
      <c r="DN2693" s="154"/>
      <c r="DO2693" s="154"/>
      <c r="DP2693" s="154"/>
      <c r="DQ2693" s="154"/>
      <c r="DR2693" s="154"/>
      <c r="DS2693" s="154"/>
      <c r="DT2693" s="154"/>
      <c r="DU2693" s="154"/>
      <c r="DV2693" s="154"/>
      <c r="DW2693" s="154"/>
      <c r="DX2693" s="154"/>
      <c r="DY2693" s="154"/>
      <c r="DZ2693" s="154"/>
      <c r="EA2693" s="154"/>
      <c r="EB2693" s="154"/>
      <c r="EC2693" s="154"/>
      <c r="ED2693" s="154"/>
      <c r="EE2693" s="154"/>
      <c r="EF2693" s="154"/>
      <c r="EG2693" s="154"/>
      <c r="EH2693" s="154"/>
      <c r="EI2693" s="154"/>
      <c r="EJ2693" s="154"/>
      <c r="EK2693" s="154"/>
      <c r="EL2693" s="154"/>
      <c r="EM2693" s="154"/>
      <c r="EN2693" s="154"/>
      <c r="EO2693" s="154"/>
      <c r="EP2693" s="154"/>
      <c r="EQ2693" s="154"/>
      <c r="ER2693" s="154"/>
      <c r="ES2693" s="154"/>
      <c r="ET2693" s="154"/>
      <c r="EU2693" s="154"/>
      <c r="EV2693" s="154"/>
    </row>
    <row r="2694" spans="32:152" ht="12.75">
      <c r="AF2694" s="154"/>
      <c r="AG2694" s="154"/>
      <c r="AH2694" s="154"/>
      <c r="AI2694" s="154"/>
      <c r="AJ2694" s="154"/>
      <c r="AK2694" s="154"/>
      <c r="AL2694" s="154"/>
      <c r="AM2694" s="154"/>
      <c r="AN2694" s="154"/>
      <c r="AO2694" s="154"/>
      <c r="AP2694" s="154"/>
      <c r="AQ2694" s="154"/>
      <c r="AR2694" s="154"/>
      <c r="AS2694" s="154"/>
      <c r="AT2694" s="154"/>
      <c r="AU2694" s="154"/>
      <c r="AV2694" s="154"/>
      <c r="AW2694" s="154"/>
      <c r="AX2694" s="154"/>
      <c r="AY2694" s="154"/>
      <c r="AZ2694" s="154"/>
      <c r="BA2694" s="154"/>
      <c r="BB2694" s="154"/>
      <c r="BC2694" s="154"/>
      <c r="BD2694" s="154"/>
      <c r="BE2694" s="154"/>
      <c r="BF2694" s="154"/>
      <c r="BG2694" s="154"/>
      <c r="BH2694" s="154"/>
      <c r="BI2694" s="154"/>
      <c r="BJ2694" s="154"/>
      <c r="BK2694" s="154"/>
      <c r="BL2694" s="154"/>
      <c r="BM2694" s="154"/>
      <c r="BN2694" s="154"/>
      <c r="BO2694" s="154"/>
      <c r="BP2694" s="154"/>
      <c r="BQ2694" s="154"/>
      <c r="BR2694" s="154"/>
      <c r="BS2694" s="154"/>
      <c r="BT2694" s="154"/>
      <c r="BU2694" s="154"/>
      <c r="BV2694" s="154"/>
      <c r="BW2694" s="154"/>
      <c r="BX2694" s="154"/>
      <c r="BY2694" s="154"/>
      <c r="BZ2694" s="154"/>
      <c r="CA2694" s="154"/>
      <c r="CB2694" s="154"/>
      <c r="CC2694" s="154"/>
      <c r="CD2694" s="154"/>
      <c r="CE2694" s="154"/>
      <c r="CF2694" s="154"/>
      <c r="CG2694" s="154"/>
      <c r="CH2694" s="154"/>
      <c r="CI2694" s="154"/>
      <c r="CJ2694" s="154"/>
      <c r="CK2694" s="154"/>
      <c r="CL2694" s="154"/>
      <c r="CM2694" s="154"/>
      <c r="CN2694" s="154"/>
      <c r="CO2694" s="154"/>
      <c r="CP2694" s="154"/>
      <c r="CQ2694" s="154"/>
      <c r="CR2694" s="154"/>
      <c r="CS2694" s="154"/>
      <c r="CT2694" s="154"/>
      <c r="CU2694" s="154"/>
      <c r="CV2694" s="154"/>
      <c r="CW2694" s="154"/>
      <c r="CX2694" s="154"/>
      <c r="CY2694" s="154"/>
      <c r="CZ2694" s="154"/>
      <c r="DA2694" s="154"/>
      <c r="DB2694" s="154"/>
      <c r="DC2694" s="154"/>
      <c r="DD2694" s="154"/>
      <c r="DE2694" s="154"/>
      <c r="DF2694" s="154"/>
      <c r="DG2694" s="154"/>
      <c r="DH2694" s="154"/>
      <c r="DI2694" s="154"/>
      <c r="DJ2694" s="154"/>
      <c r="DK2694" s="154"/>
      <c r="DL2694" s="154"/>
      <c r="DM2694" s="154"/>
      <c r="DN2694" s="154"/>
      <c r="DO2694" s="154"/>
      <c r="DP2694" s="154"/>
      <c r="DQ2694" s="154"/>
      <c r="DR2694" s="154"/>
      <c r="DS2694" s="154"/>
      <c r="DT2694" s="154"/>
      <c r="DU2694" s="154"/>
      <c r="DV2694" s="154"/>
      <c r="DW2694" s="154"/>
      <c r="DX2694" s="154"/>
      <c r="DY2694" s="154"/>
      <c r="DZ2694" s="154"/>
      <c r="EA2694" s="154"/>
      <c r="EB2694" s="154"/>
      <c r="EC2694" s="154"/>
      <c r="ED2694" s="154"/>
      <c r="EE2694" s="154"/>
      <c r="EF2694" s="154"/>
      <c r="EG2694" s="154"/>
      <c r="EH2694" s="154"/>
      <c r="EI2694" s="154"/>
      <c r="EJ2694" s="154"/>
      <c r="EK2694" s="154"/>
      <c r="EL2694" s="154"/>
      <c r="EM2694" s="154"/>
      <c r="EN2694" s="154"/>
      <c r="EO2694" s="154"/>
      <c r="EP2694" s="154"/>
      <c r="EQ2694" s="154"/>
      <c r="ER2694" s="154"/>
      <c r="ES2694" s="154"/>
      <c r="ET2694" s="154"/>
      <c r="EU2694" s="154"/>
      <c r="EV2694" s="154"/>
    </row>
    <row r="2695" spans="32:152" ht="12.75">
      <c r="AF2695" s="154"/>
      <c r="AG2695" s="154"/>
      <c r="AH2695" s="154"/>
      <c r="AI2695" s="154"/>
      <c r="AJ2695" s="154"/>
      <c r="AK2695" s="154"/>
      <c r="AL2695" s="154"/>
      <c r="AM2695" s="154"/>
      <c r="AN2695" s="154"/>
      <c r="AO2695" s="154"/>
      <c r="AP2695" s="154"/>
      <c r="AQ2695" s="154"/>
      <c r="AR2695" s="154"/>
      <c r="AS2695" s="154"/>
      <c r="AT2695" s="154"/>
      <c r="AU2695" s="154"/>
      <c r="AV2695" s="154"/>
      <c r="AW2695" s="154"/>
      <c r="AX2695" s="154"/>
      <c r="AY2695" s="154"/>
      <c r="AZ2695" s="154"/>
      <c r="BA2695" s="154"/>
      <c r="BB2695" s="154"/>
      <c r="BC2695" s="154"/>
      <c r="BD2695" s="154"/>
      <c r="BE2695" s="154"/>
      <c r="BF2695" s="154"/>
      <c r="BG2695" s="154"/>
      <c r="BH2695" s="154"/>
      <c r="BI2695" s="154"/>
      <c r="BJ2695" s="154"/>
      <c r="BK2695" s="154"/>
      <c r="BL2695" s="154"/>
      <c r="BM2695" s="154"/>
      <c r="BN2695" s="154"/>
      <c r="BO2695" s="154"/>
      <c r="BP2695" s="154"/>
      <c r="BQ2695" s="154"/>
      <c r="BR2695" s="154"/>
      <c r="BS2695" s="154"/>
      <c r="BT2695" s="154"/>
      <c r="BU2695" s="154"/>
      <c r="BV2695" s="154"/>
      <c r="BW2695" s="154"/>
      <c r="BX2695" s="154"/>
      <c r="BY2695" s="154"/>
      <c r="BZ2695" s="154"/>
      <c r="CA2695" s="154"/>
      <c r="CB2695" s="154"/>
      <c r="CC2695" s="154"/>
      <c r="CD2695" s="154"/>
      <c r="CE2695" s="154"/>
      <c r="CF2695" s="154"/>
      <c r="CG2695" s="154"/>
      <c r="CH2695" s="154"/>
      <c r="CI2695" s="154"/>
      <c r="CJ2695" s="154"/>
      <c r="CK2695" s="154"/>
      <c r="CL2695" s="154"/>
      <c r="CM2695" s="154"/>
      <c r="CN2695" s="154"/>
      <c r="CO2695" s="154"/>
      <c r="CP2695" s="154"/>
      <c r="CQ2695" s="154"/>
      <c r="CR2695" s="154"/>
      <c r="CS2695" s="154"/>
      <c r="CT2695" s="154"/>
      <c r="CU2695" s="154"/>
      <c r="CV2695" s="154"/>
      <c r="CW2695" s="154"/>
      <c r="CX2695" s="154"/>
      <c r="CY2695" s="154"/>
      <c r="CZ2695" s="154"/>
      <c r="DA2695" s="154"/>
      <c r="DB2695" s="154"/>
      <c r="DC2695" s="154"/>
      <c r="DD2695" s="154"/>
      <c r="DE2695" s="154"/>
      <c r="DF2695" s="154"/>
      <c r="DG2695" s="154"/>
      <c r="DH2695" s="154"/>
      <c r="DI2695" s="154"/>
      <c r="DJ2695" s="154"/>
      <c r="DK2695" s="154"/>
      <c r="DL2695" s="154"/>
      <c r="DM2695" s="154"/>
      <c r="DN2695" s="154"/>
      <c r="DO2695" s="154"/>
      <c r="DP2695" s="154"/>
      <c r="DQ2695" s="154"/>
      <c r="DR2695" s="154"/>
      <c r="DS2695" s="154"/>
      <c r="DT2695" s="154"/>
      <c r="DU2695" s="154"/>
      <c r="DV2695" s="154"/>
      <c r="DW2695" s="154"/>
      <c r="DX2695" s="154"/>
      <c r="DY2695" s="154"/>
      <c r="DZ2695" s="154"/>
      <c r="EA2695" s="154"/>
      <c r="EB2695" s="154"/>
      <c r="EC2695" s="154"/>
      <c r="ED2695" s="154"/>
      <c r="EE2695" s="154"/>
      <c r="EF2695" s="154"/>
      <c r="EG2695" s="154"/>
      <c r="EH2695" s="154"/>
      <c r="EI2695" s="154"/>
      <c r="EJ2695" s="154"/>
      <c r="EK2695" s="154"/>
      <c r="EL2695" s="154"/>
      <c r="EM2695" s="154"/>
      <c r="EN2695" s="154"/>
      <c r="EO2695" s="154"/>
      <c r="EP2695" s="154"/>
      <c r="EQ2695" s="154"/>
      <c r="ER2695" s="154"/>
      <c r="ES2695" s="154"/>
      <c r="ET2695" s="154"/>
      <c r="EU2695" s="154"/>
      <c r="EV2695" s="154"/>
    </row>
    <row r="2696" spans="32:152" ht="12.75">
      <c r="AF2696" s="154"/>
      <c r="AG2696" s="154"/>
      <c r="AH2696" s="154"/>
      <c r="AI2696" s="154"/>
      <c r="AJ2696" s="154"/>
      <c r="AK2696" s="154"/>
      <c r="AL2696" s="154"/>
      <c r="AM2696" s="154"/>
      <c r="AN2696" s="154"/>
      <c r="AO2696" s="154"/>
      <c r="AP2696" s="154"/>
      <c r="AQ2696" s="154"/>
      <c r="AR2696" s="154"/>
      <c r="AS2696" s="154"/>
      <c r="AT2696" s="154"/>
      <c r="AU2696" s="154"/>
      <c r="AV2696" s="154"/>
      <c r="AW2696" s="154"/>
      <c r="AX2696" s="154"/>
      <c r="AY2696" s="154"/>
      <c r="AZ2696" s="154"/>
      <c r="BA2696" s="154"/>
      <c r="BB2696" s="154"/>
      <c r="BC2696" s="154"/>
      <c r="BD2696" s="154"/>
      <c r="BE2696" s="154"/>
      <c r="BF2696" s="154"/>
      <c r="BG2696" s="154"/>
      <c r="BH2696" s="154"/>
      <c r="BI2696" s="154"/>
      <c r="BJ2696" s="154"/>
      <c r="BK2696" s="154"/>
      <c r="BL2696" s="154"/>
      <c r="BM2696" s="154"/>
      <c r="BN2696" s="154"/>
      <c r="BO2696" s="154"/>
      <c r="BP2696" s="154"/>
      <c r="BQ2696" s="154"/>
      <c r="BR2696" s="154"/>
      <c r="BS2696" s="154"/>
      <c r="BT2696" s="154"/>
      <c r="BU2696" s="154"/>
      <c r="BV2696" s="154"/>
      <c r="BW2696" s="154"/>
      <c r="BX2696" s="154"/>
      <c r="BY2696" s="154"/>
      <c r="BZ2696" s="154"/>
      <c r="CA2696" s="154"/>
      <c r="CB2696" s="154"/>
      <c r="CC2696" s="154"/>
      <c r="CD2696" s="154"/>
      <c r="CE2696" s="154"/>
      <c r="CF2696" s="154"/>
      <c r="CG2696" s="154"/>
      <c r="CH2696" s="154"/>
      <c r="CI2696" s="154"/>
      <c r="CJ2696" s="154"/>
      <c r="CK2696" s="154"/>
      <c r="CL2696" s="154"/>
      <c r="CM2696" s="154"/>
      <c r="CN2696" s="154"/>
      <c r="CO2696" s="154"/>
      <c r="CP2696" s="154"/>
      <c r="CQ2696" s="154"/>
      <c r="CR2696" s="154"/>
      <c r="CS2696" s="154"/>
      <c r="CT2696" s="154"/>
      <c r="CU2696" s="154"/>
      <c r="CV2696" s="154"/>
      <c r="CW2696" s="154"/>
      <c r="CX2696" s="154"/>
      <c r="CY2696" s="154"/>
      <c r="CZ2696" s="154"/>
      <c r="DA2696" s="154"/>
      <c r="DB2696" s="154"/>
      <c r="DC2696" s="154"/>
      <c r="DD2696" s="154"/>
      <c r="DE2696" s="154"/>
      <c r="DF2696" s="154"/>
      <c r="DG2696" s="154"/>
      <c r="DH2696" s="154"/>
      <c r="DI2696" s="154"/>
      <c r="DJ2696" s="154"/>
      <c r="DK2696" s="154"/>
      <c r="DL2696" s="154"/>
      <c r="DM2696" s="154"/>
      <c r="DN2696" s="154"/>
      <c r="DO2696" s="154"/>
      <c r="DP2696" s="154"/>
      <c r="DQ2696" s="154"/>
      <c r="DR2696" s="154"/>
      <c r="DS2696" s="154"/>
      <c r="DT2696" s="154"/>
      <c r="DU2696" s="154"/>
      <c r="DV2696" s="154"/>
      <c r="DW2696" s="154"/>
      <c r="DX2696" s="154"/>
      <c r="DY2696" s="154"/>
      <c r="DZ2696" s="154"/>
      <c r="EA2696" s="154"/>
      <c r="EB2696" s="154"/>
      <c r="EC2696" s="154"/>
      <c r="ED2696" s="154"/>
      <c r="EE2696" s="154"/>
      <c r="EF2696" s="154"/>
      <c r="EG2696" s="154"/>
      <c r="EH2696" s="154"/>
      <c r="EI2696" s="154"/>
      <c r="EJ2696" s="154"/>
      <c r="EK2696" s="154"/>
      <c r="EL2696" s="154"/>
      <c r="EM2696" s="154"/>
      <c r="EN2696" s="154"/>
      <c r="EO2696" s="154"/>
      <c r="EP2696" s="154"/>
      <c r="EQ2696" s="154"/>
      <c r="ER2696" s="154"/>
      <c r="ES2696" s="154"/>
      <c r="ET2696" s="154"/>
      <c r="EU2696" s="154"/>
      <c r="EV2696" s="154"/>
    </row>
    <row r="2697" spans="32:152" ht="12.75">
      <c r="AF2697" s="154"/>
      <c r="AG2697" s="154"/>
      <c r="AH2697" s="154"/>
      <c r="AI2697" s="154"/>
      <c r="AJ2697" s="154"/>
      <c r="AK2697" s="154"/>
      <c r="AL2697" s="154"/>
      <c r="AM2697" s="154"/>
      <c r="AN2697" s="154"/>
      <c r="AO2697" s="154"/>
      <c r="AP2697" s="154"/>
      <c r="AQ2697" s="154"/>
      <c r="AR2697" s="154"/>
      <c r="AS2697" s="154"/>
      <c r="AT2697" s="154"/>
      <c r="AU2697" s="154"/>
      <c r="AV2697" s="154"/>
      <c r="AW2697" s="154"/>
      <c r="AX2697" s="154"/>
      <c r="AY2697" s="154"/>
      <c r="AZ2697" s="154"/>
      <c r="BA2697" s="154"/>
      <c r="BB2697" s="154"/>
      <c r="BC2697" s="154"/>
      <c r="BD2697" s="154"/>
      <c r="BE2697" s="154"/>
      <c r="BF2697" s="154"/>
      <c r="BG2697" s="154"/>
      <c r="BH2697" s="154"/>
      <c r="BI2697" s="154"/>
      <c r="BJ2697" s="154"/>
      <c r="BK2697" s="154"/>
      <c r="BL2697" s="154"/>
      <c r="BM2697" s="154"/>
      <c r="BN2697" s="154"/>
      <c r="BO2697" s="154"/>
      <c r="BP2697" s="154"/>
      <c r="BQ2697" s="154"/>
      <c r="BR2697" s="154"/>
      <c r="BS2697" s="154"/>
      <c r="BT2697" s="154"/>
      <c r="BU2697" s="154"/>
      <c r="BV2697" s="154"/>
      <c r="BW2697" s="154"/>
      <c r="BX2697" s="154"/>
      <c r="BY2697" s="154"/>
      <c r="BZ2697" s="154"/>
      <c r="CA2697" s="154"/>
      <c r="CB2697" s="154"/>
      <c r="CC2697" s="154"/>
      <c r="CD2697" s="154"/>
      <c r="CE2697" s="154"/>
      <c r="CF2697" s="154"/>
      <c r="CG2697" s="154"/>
      <c r="CH2697" s="154"/>
      <c r="CI2697" s="154"/>
      <c r="CJ2697" s="154"/>
      <c r="CK2697" s="154"/>
      <c r="CL2697" s="154"/>
      <c r="CM2697" s="154"/>
      <c r="CN2697" s="154"/>
      <c r="CO2697" s="154"/>
      <c r="CP2697" s="154"/>
      <c r="CQ2697" s="154"/>
      <c r="CR2697" s="154"/>
      <c r="CS2697" s="154"/>
      <c r="CT2697" s="154"/>
      <c r="CU2697" s="154"/>
      <c r="CV2697" s="154"/>
      <c r="CW2697" s="154"/>
      <c r="CX2697" s="154"/>
      <c r="CY2697" s="154"/>
      <c r="CZ2697" s="154"/>
      <c r="DA2697" s="154"/>
      <c r="DB2697" s="154"/>
      <c r="DC2697" s="154"/>
      <c r="DD2697" s="154"/>
      <c r="DE2697" s="154"/>
      <c r="DF2697" s="154"/>
      <c r="DG2697" s="154"/>
      <c r="DH2697" s="154"/>
      <c r="DI2697" s="154"/>
      <c r="DJ2697" s="154"/>
      <c r="DK2697" s="154"/>
      <c r="DL2697" s="154"/>
      <c r="DM2697" s="154"/>
      <c r="DN2697" s="154"/>
      <c r="DO2697" s="154"/>
      <c r="DP2697" s="154"/>
      <c r="DQ2697" s="154"/>
      <c r="DR2697" s="154"/>
      <c r="DS2697" s="154"/>
      <c r="DT2697" s="154"/>
      <c r="DU2697" s="154"/>
      <c r="DV2697" s="154"/>
      <c r="DW2697" s="154"/>
      <c r="DX2697" s="154"/>
      <c r="DY2697" s="154"/>
      <c r="DZ2697" s="154"/>
      <c r="EA2697" s="154"/>
      <c r="EB2697" s="154"/>
      <c r="EC2697" s="154"/>
      <c r="ED2697" s="154"/>
      <c r="EE2697" s="154"/>
      <c r="EF2697" s="154"/>
      <c r="EG2697" s="154"/>
      <c r="EH2697" s="154"/>
      <c r="EI2697" s="154"/>
      <c r="EJ2697" s="154"/>
      <c r="EK2697" s="154"/>
      <c r="EL2697" s="154"/>
      <c r="EM2697" s="154"/>
      <c r="EN2697" s="154"/>
      <c r="EO2697" s="154"/>
      <c r="EP2697" s="154"/>
      <c r="EQ2697" s="154"/>
      <c r="ER2697" s="154"/>
      <c r="ES2697" s="154"/>
      <c r="ET2697" s="154"/>
      <c r="EU2697" s="154"/>
      <c r="EV2697" s="154"/>
    </row>
    <row r="2698" spans="32:152" ht="12.75">
      <c r="AF2698" s="154"/>
      <c r="AG2698" s="154"/>
      <c r="AH2698" s="154"/>
      <c r="AI2698" s="154"/>
      <c r="AJ2698" s="154"/>
      <c r="AK2698" s="154"/>
      <c r="AL2698" s="154"/>
      <c r="AM2698" s="154"/>
      <c r="AN2698" s="154"/>
      <c r="AO2698" s="154"/>
      <c r="AP2698" s="154"/>
      <c r="AQ2698" s="154"/>
      <c r="AR2698" s="154"/>
      <c r="AS2698" s="154"/>
      <c r="AT2698" s="154"/>
      <c r="AU2698" s="154"/>
      <c r="AV2698" s="154"/>
      <c r="AW2698" s="154"/>
      <c r="AX2698" s="154"/>
      <c r="AY2698" s="154"/>
      <c r="AZ2698" s="154"/>
      <c r="BA2698" s="154"/>
      <c r="BB2698" s="154"/>
      <c r="BC2698" s="154"/>
      <c r="BD2698" s="154"/>
      <c r="BE2698" s="154"/>
      <c r="BF2698" s="154"/>
      <c r="BG2698" s="154"/>
      <c r="BH2698" s="154"/>
      <c r="BI2698" s="154"/>
      <c r="BJ2698" s="154"/>
      <c r="BK2698" s="154"/>
      <c r="BL2698" s="154"/>
      <c r="BM2698" s="154"/>
      <c r="BN2698" s="154"/>
      <c r="BO2698" s="154"/>
      <c r="BP2698" s="154"/>
      <c r="BQ2698" s="154"/>
      <c r="BR2698" s="154"/>
      <c r="BS2698" s="154"/>
      <c r="BT2698" s="154"/>
      <c r="BU2698" s="154"/>
      <c r="BV2698" s="154"/>
      <c r="BW2698" s="154"/>
      <c r="BX2698" s="154"/>
      <c r="BY2698" s="154"/>
      <c r="BZ2698" s="154"/>
      <c r="CA2698" s="154"/>
      <c r="CB2698" s="154"/>
      <c r="CC2698" s="154"/>
      <c r="CD2698" s="154"/>
      <c r="CE2698" s="154"/>
      <c r="CF2698" s="154"/>
      <c r="CG2698" s="154"/>
      <c r="CH2698" s="154"/>
      <c r="CI2698" s="154"/>
      <c r="CJ2698" s="154"/>
      <c r="CK2698" s="154"/>
      <c r="CL2698" s="154"/>
      <c r="CM2698" s="154"/>
      <c r="CN2698" s="154"/>
      <c r="CO2698" s="154"/>
      <c r="CP2698" s="154"/>
      <c r="CQ2698" s="154"/>
      <c r="CR2698" s="154"/>
      <c r="CS2698" s="154"/>
      <c r="CT2698" s="154"/>
      <c r="CU2698" s="154"/>
      <c r="CV2698" s="154"/>
      <c r="CW2698" s="154"/>
      <c r="CX2698" s="154"/>
      <c r="CY2698" s="154"/>
      <c r="CZ2698" s="154"/>
      <c r="DA2698" s="154"/>
      <c r="DB2698" s="154"/>
      <c r="DC2698" s="154"/>
      <c r="DD2698" s="154"/>
      <c r="DE2698" s="154"/>
      <c r="DF2698" s="154"/>
      <c r="DG2698" s="154"/>
      <c r="DH2698" s="154"/>
      <c r="DI2698" s="154"/>
      <c r="DJ2698" s="154"/>
      <c r="DK2698" s="154"/>
      <c r="DL2698" s="154"/>
      <c r="DM2698" s="154"/>
      <c r="DN2698" s="154"/>
      <c r="DO2698" s="154"/>
      <c r="DP2698" s="154"/>
      <c r="DQ2698" s="154"/>
      <c r="DR2698" s="154"/>
      <c r="DS2698" s="154"/>
      <c r="DT2698" s="154"/>
      <c r="DU2698" s="154"/>
      <c r="DV2698" s="154"/>
      <c r="DW2698" s="154"/>
      <c r="DX2698" s="154"/>
      <c r="DY2698" s="154"/>
      <c r="DZ2698" s="154"/>
      <c r="EA2698" s="154"/>
      <c r="EB2698" s="154"/>
      <c r="EC2698" s="154"/>
      <c r="ED2698" s="154"/>
      <c r="EE2698" s="154"/>
      <c r="EF2698" s="154"/>
      <c r="EG2698" s="154"/>
      <c r="EH2698" s="154"/>
      <c r="EI2698" s="154"/>
      <c r="EJ2698" s="154"/>
      <c r="EK2698" s="154"/>
      <c r="EL2698" s="154"/>
      <c r="EM2698" s="154"/>
      <c r="EN2698" s="154"/>
      <c r="EO2698" s="154"/>
      <c r="EP2698" s="154"/>
      <c r="EQ2698" s="154"/>
      <c r="ER2698" s="154"/>
      <c r="ES2698" s="154"/>
      <c r="ET2698" s="154"/>
      <c r="EU2698" s="154"/>
      <c r="EV2698" s="154"/>
    </row>
    <row r="2699" spans="32:152" ht="12.75">
      <c r="AF2699" s="154"/>
      <c r="AG2699" s="154"/>
      <c r="AH2699" s="154"/>
      <c r="AI2699" s="154"/>
      <c r="AJ2699" s="154"/>
      <c r="AK2699" s="154"/>
      <c r="AL2699" s="154"/>
      <c r="AM2699" s="154"/>
      <c r="AN2699" s="154"/>
      <c r="AO2699" s="154"/>
      <c r="AP2699" s="154"/>
      <c r="AQ2699" s="154"/>
      <c r="AR2699" s="154"/>
      <c r="AS2699" s="154"/>
      <c r="AT2699" s="154"/>
      <c r="AU2699" s="154"/>
      <c r="AV2699" s="154"/>
      <c r="AW2699" s="154"/>
      <c r="AX2699" s="154"/>
      <c r="AY2699" s="154"/>
      <c r="AZ2699" s="154"/>
      <c r="BA2699" s="154"/>
      <c r="BB2699" s="154"/>
      <c r="BC2699" s="154"/>
      <c r="BD2699" s="154"/>
      <c r="BE2699" s="154"/>
      <c r="BF2699" s="154"/>
      <c r="BG2699" s="154"/>
      <c r="BH2699" s="154"/>
      <c r="BI2699" s="154"/>
      <c r="BJ2699" s="154"/>
      <c r="BK2699" s="154"/>
      <c r="BL2699" s="154"/>
      <c r="BM2699" s="154"/>
      <c r="BN2699" s="154"/>
      <c r="BO2699" s="154"/>
      <c r="BP2699" s="154"/>
      <c r="BQ2699" s="154"/>
      <c r="BR2699" s="154"/>
      <c r="BS2699" s="154"/>
      <c r="BT2699" s="154"/>
      <c r="BU2699" s="154"/>
      <c r="BV2699" s="154"/>
      <c r="BW2699" s="154"/>
      <c r="BX2699" s="154"/>
      <c r="BY2699" s="154"/>
      <c r="BZ2699" s="154"/>
      <c r="CA2699" s="154"/>
      <c r="CB2699" s="154"/>
      <c r="CC2699" s="154"/>
      <c r="CD2699" s="154"/>
      <c r="CE2699" s="154"/>
      <c r="CF2699" s="154"/>
      <c r="CG2699" s="154"/>
      <c r="CH2699" s="154"/>
      <c r="CI2699" s="154"/>
      <c r="CJ2699" s="154"/>
      <c r="CK2699" s="154"/>
      <c r="CL2699" s="154"/>
      <c r="CM2699" s="154"/>
      <c r="CN2699" s="154"/>
      <c r="CO2699" s="154"/>
      <c r="CP2699" s="154"/>
      <c r="CQ2699" s="154"/>
      <c r="CR2699" s="154"/>
      <c r="CS2699" s="154"/>
      <c r="CT2699" s="154"/>
      <c r="CU2699" s="154"/>
      <c r="CV2699" s="154"/>
      <c r="CW2699" s="154"/>
      <c r="CX2699" s="154"/>
      <c r="CY2699" s="154"/>
      <c r="CZ2699" s="154"/>
      <c r="DA2699" s="154"/>
      <c r="DB2699" s="154"/>
      <c r="DC2699" s="154"/>
      <c r="DD2699" s="154"/>
      <c r="DE2699" s="154"/>
      <c r="DF2699" s="154"/>
      <c r="DG2699" s="154"/>
      <c r="DH2699" s="154"/>
      <c r="DI2699" s="154"/>
      <c r="DJ2699" s="154"/>
      <c r="DK2699" s="154"/>
      <c r="DL2699" s="154"/>
      <c r="DM2699" s="154"/>
      <c r="DN2699" s="154"/>
      <c r="DO2699" s="154"/>
      <c r="DP2699" s="154"/>
      <c r="DQ2699" s="154"/>
      <c r="DR2699" s="154"/>
      <c r="DS2699" s="154"/>
      <c r="DT2699" s="154"/>
      <c r="DU2699" s="154"/>
      <c r="DV2699" s="154"/>
      <c r="DW2699" s="154"/>
      <c r="DX2699" s="154"/>
      <c r="DY2699" s="154"/>
      <c r="DZ2699" s="154"/>
      <c r="EA2699" s="154"/>
      <c r="EB2699" s="154"/>
      <c r="EC2699" s="154"/>
      <c r="ED2699" s="154"/>
      <c r="EE2699" s="154"/>
      <c r="EF2699" s="154"/>
      <c r="EG2699" s="154"/>
      <c r="EH2699" s="154"/>
      <c r="EI2699" s="154"/>
      <c r="EJ2699" s="154"/>
      <c r="EK2699" s="154"/>
      <c r="EL2699" s="154"/>
      <c r="EM2699" s="154"/>
      <c r="EN2699" s="154"/>
      <c r="EO2699" s="154"/>
      <c r="EP2699" s="154"/>
      <c r="EQ2699" s="154"/>
      <c r="ER2699" s="154"/>
      <c r="ES2699" s="154"/>
      <c r="ET2699" s="154"/>
      <c r="EU2699" s="154"/>
      <c r="EV2699" s="154"/>
    </row>
    <row r="2700" spans="32:152" ht="12.75">
      <c r="AF2700" s="154"/>
      <c r="AG2700" s="154"/>
      <c r="AH2700" s="154"/>
      <c r="AI2700" s="154"/>
      <c r="AJ2700" s="154"/>
      <c r="AK2700" s="154"/>
      <c r="AL2700" s="154"/>
      <c r="AM2700" s="154"/>
      <c r="AN2700" s="154"/>
      <c r="AO2700" s="154"/>
      <c r="AP2700" s="154"/>
      <c r="AQ2700" s="154"/>
      <c r="AR2700" s="154"/>
      <c r="AS2700" s="154"/>
      <c r="AT2700" s="154"/>
      <c r="AU2700" s="154"/>
      <c r="AV2700" s="154"/>
      <c r="AW2700" s="154"/>
      <c r="AX2700" s="154"/>
      <c r="AY2700" s="154"/>
      <c r="AZ2700" s="154"/>
      <c r="BA2700" s="154"/>
      <c r="BB2700" s="154"/>
      <c r="BC2700" s="154"/>
      <c r="BD2700" s="154"/>
      <c r="BE2700" s="154"/>
      <c r="BF2700" s="154"/>
      <c r="BG2700" s="154"/>
      <c r="BH2700" s="154"/>
      <c r="BI2700" s="154"/>
      <c r="BJ2700" s="154"/>
      <c r="BK2700" s="154"/>
      <c r="BL2700" s="154"/>
      <c r="BM2700" s="154"/>
      <c r="BN2700" s="154"/>
      <c r="BO2700" s="154"/>
      <c r="BP2700" s="154"/>
      <c r="BQ2700" s="154"/>
      <c r="BR2700" s="154"/>
      <c r="BS2700" s="154"/>
      <c r="BT2700" s="154"/>
      <c r="BU2700" s="154"/>
      <c r="BV2700" s="154"/>
      <c r="BW2700" s="154"/>
      <c r="BX2700" s="154"/>
      <c r="BY2700" s="154"/>
      <c r="BZ2700" s="154"/>
      <c r="CA2700" s="154"/>
      <c r="CB2700" s="154"/>
      <c r="CC2700" s="154"/>
      <c r="CD2700" s="154"/>
      <c r="CE2700" s="154"/>
      <c r="CF2700" s="154"/>
      <c r="CG2700" s="154"/>
      <c r="CH2700" s="154"/>
      <c r="CI2700" s="154"/>
      <c r="CJ2700" s="154"/>
      <c r="CK2700" s="154"/>
      <c r="CL2700" s="154"/>
      <c r="CM2700" s="154"/>
      <c r="CN2700" s="154"/>
      <c r="CO2700" s="154"/>
      <c r="CP2700" s="154"/>
      <c r="CQ2700" s="154"/>
      <c r="CR2700" s="154"/>
      <c r="CS2700" s="154"/>
      <c r="CT2700" s="154"/>
      <c r="CU2700" s="154"/>
      <c r="CV2700" s="154"/>
      <c r="CW2700" s="154"/>
      <c r="CX2700" s="154"/>
      <c r="CY2700" s="154"/>
      <c r="CZ2700" s="154"/>
      <c r="DA2700" s="154"/>
      <c r="DB2700" s="154"/>
      <c r="DC2700" s="154"/>
      <c r="DD2700" s="154"/>
      <c r="DE2700" s="154"/>
      <c r="DF2700" s="154"/>
      <c r="DG2700" s="154"/>
      <c r="DH2700" s="154"/>
      <c r="DI2700" s="154"/>
      <c r="DJ2700" s="154"/>
      <c r="DK2700" s="154"/>
      <c r="DL2700" s="154"/>
      <c r="DM2700" s="154"/>
      <c r="DN2700" s="154"/>
      <c r="DO2700" s="154"/>
      <c r="DP2700" s="154"/>
      <c r="DQ2700" s="154"/>
      <c r="DR2700" s="154"/>
      <c r="DS2700" s="154"/>
      <c r="DT2700" s="154"/>
      <c r="DU2700" s="154"/>
      <c r="DV2700" s="154"/>
      <c r="DW2700" s="154"/>
      <c r="DX2700" s="154"/>
      <c r="DY2700" s="154"/>
      <c r="DZ2700" s="154"/>
      <c r="EA2700" s="154"/>
      <c r="EB2700" s="154"/>
      <c r="EC2700" s="154"/>
      <c r="ED2700" s="154"/>
      <c r="EE2700" s="154"/>
      <c r="EF2700" s="154"/>
      <c r="EG2700" s="154"/>
      <c r="EH2700" s="154"/>
      <c r="EI2700" s="154"/>
      <c r="EJ2700" s="154"/>
      <c r="EK2700" s="154"/>
      <c r="EL2700" s="154"/>
      <c r="EM2700" s="154"/>
      <c r="EN2700" s="154"/>
      <c r="EO2700" s="154"/>
      <c r="EP2700" s="154"/>
      <c r="EQ2700" s="154"/>
      <c r="ER2700" s="154"/>
      <c r="ES2700" s="154"/>
      <c r="ET2700" s="154"/>
      <c r="EU2700" s="154"/>
      <c r="EV2700" s="154"/>
    </row>
    <row r="2701" spans="32:152" ht="12.75">
      <c r="AF2701" s="154"/>
      <c r="AG2701" s="154"/>
      <c r="AH2701" s="154"/>
      <c r="AI2701" s="154"/>
      <c r="AJ2701" s="154"/>
      <c r="AK2701" s="154"/>
      <c r="AL2701" s="154"/>
      <c r="AM2701" s="154"/>
      <c r="AN2701" s="154"/>
      <c r="AO2701" s="154"/>
      <c r="AP2701" s="154"/>
      <c r="AQ2701" s="154"/>
      <c r="AR2701" s="154"/>
      <c r="AS2701" s="154"/>
      <c r="AT2701" s="154"/>
      <c r="AU2701" s="154"/>
      <c r="AV2701" s="154"/>
      <c r="AW2701" s="154"/>
      <c r="AX2701" s="154"/>
      <c r="AY2701" s="154"/>
      <c r="AZ2701" s="154"/>
      <c r="BA2701" s="154"/>
      <c r="BB2701" s="154"/>
      <c r="BC2701" s="154"/>
      <c r="BD2701" s="154"/>
      <c r="BE2701" s="154"/>
      <c r="BF2701" s="154"/>
      <c r="BG2701" s="154"/>
      <c r="BH2701" s="154"/>
      <c r="BI2701" s="154"/>
      <c r="BJ2701" s="154"/>
      <c r="BK2701" s="154"/>
      <c r="BL2701" s="154"/>
      <c r="BM2701" s="154"/>
      <c r="BN2701" s="154"/>
      <c r="BO2701" s="154"/>
      <c r="BP2701" s="154"/>
      <c r="BQ2701" s="154"/>
      <c r="BR2701" s="154"/>
      <c r="BS2701" s="154"/>
      <c r="BT2701" s="154"/>
      <c r="BU2701" s="154"/>
      <c r="BV2701" s="154"/>
      <c r="BW2701" s="154"/>
      <c r="BX2701" s="154"/>
      <c r="BY2701" s="154"/>
      <c r="BZ2701" s="154"/>
      <c r="CA2701" s="154"/>
      <c r="CB2701" s="154"/>
      <c r="CC2701" s="154"/>
      <c r="CD2701" s="154"/>
      <c r="CE2701" s="154"/>
      <c r="CF2701" s="154"/>
      <c r="CG2701" s="154"/>
      <c r="CH2701" s="154"/>
      <c r="CI2701" s="154"/>
      <c r="CJ2701" s="154"/>
      <c r="CK2701" s="154"/>
      <c r="CL2701" s="154"/>
      <c r="CM2701" s="154"/>
      <c r="CN2701" s="154"/>
      <c r="CO2701" s="154"/>
      <c r="CP2701" s="154"/>
      <c r="CQ2701" s="154"/>
      <c r="CR2701" s="154"/>
      <c r="CS2701" s="154"/>
      <c r="CT2701" s="154"/>
      <c r="CU2701" s="154"/>
      <c r="CV2701" s="154"/>
      <c r="CW2701" s="154"/>
      <c r="CX2701" s="154"/>
      <c r="CY2701" s="154"/>
      <c r="CZ2701" s="154"/>
      <c r="DA2701" s="154"/>
      <c r="DB2701" s="154"/>
      <c r="DC2701" s="154"/>
      <c r="DD2701" s="154"/>
      <c r="DE2701" s="154"/>
      <c r="DF2701" s="154"/>
      <c r="DG2701" s="154"/>
      <c r="DH2701" s="154"/>
      <c r="DI2701" s="154"/>
      <c r="DJ2701" s="154"/>
      <c r="DK2701" s="154"/>
      <c r="DL2701" s="154"/>
      <c r="DM2701" s="154"/>
      <c r="DN2701" s="154"/>
      <c r="DO2701" s="154"/>
      <c r="DP2701" s="154"/>
      <c r="DQ2701" s="154"/>
      <c r="DR2701" s="154"/>
      <c r="DS2701" s="154"/>
      <c r="DT2701" s="154"/>
      <c r="DU2701" s="154"/>
      <c r="DV2701" s="154"/>
      <c r="DW2701" s="154"/>
      <c r="DX2701" s="154"/>
      <c r="DY2701" s="154"/>
      <c r="DZ2701" s="154"/>
      <c r="EA2701" s="154"/>
      <c r="EB2701" s="154"/>
      <c r="EC2701" s="154"/>
      <c r="ED2701" s="154"/>
      <c r="EE2701" s="154"/>
      <c r="EF2701" s="154"/>
      <c r="EG2701" s="154"/>
      <c r="EH2701" s="154"/>
      <c r="EI2701" s="154"/>
      <c r="EJ2701" s="154"/>
      <c r="EK2701" s="154"/>
      <c r="EL2701" s="154"/>
      <c r="EM2701" s="154"/>
      <c r="EN2701" s="154"/>
      <c r="EO2701" s="154"/>
      <c r="EP2701" s="154"/>
      <c r="EQ2701" s="154"/>
      <c r="ER2701" s="154"/>
      <c r="ES2701" s="154"/>
      <c r="ET2701" s="154"/>
      <c r="EU2701" s="154"/>
      <c r="EV2701" s="154"/>
    </row>
    <row r="2702" spans="32:152" ht="12.75">
      <c r="AF2702" s="154"/>
      <c r="AG2702" s="154"/>
      <c r="AH2702" s="154"/>
      <c r="AI2702" s="154"/>
      <c r="AJ2702" s="154"/>
      <c r="AK2702" s="154"/>
      <c r="AL2702" s="154"/>
      <c r="AM2702" s="154"/>
      <c r="AN2702" s="154"/>
      <c r="AO2702" s="154"/>
      <c r="AP2702" s="154"/>
      <c r="AQ2702" s="154"/>
      <c r="AR2702" s="154"/>
      <c r="AS2702" s="154"/>
      <c r="AT2702" s="154"/>
      <c r="AU2702" s="154"/>
      <c r="AV2702" s="154"/>
      <c r="AW2702" s="154"/>
      <c r="AX2702" s="154"/>
      <c r="AY2702" s="154"/>
      <c r="AZ2702" s="154"/>
      <c r="BA2702" s="154"/>
      <c r="BB2702" s="154"/>
      <c r="BC2702" s="154"/>
      <c r="BD2702" s="154"/>
      <c r="BE2702" s="154"/>
      <c r="BF2702" s="154"/>
      <c r="BG2702" s="154"/>
      <c r="BH2702" s="154"/>
      <c r="BI2702" s="154"/>
      <c r="BJ2702" s="154"/>
      <c r="BK2702" s="154"/>
      <c r="BL2702" s="154"/>
      <c r="BM2702" s="154"/>
      <c r="BN2702" s="154"/>
      <c r="BO2702" s="154"/>
      <c r="BP2702" s="154"/>
      <c r="BQ2702" s="154"/>
      <c r="BR2702" s="154"/>
      <c r="BS2702" s="154"/>
      <c r="BT2702" s="154"/>
      <c r="BU2702" s="154"/>
      <c r="BV2702" s="154"/>
      <c r="BW2702" s="154"/>
      <c r="BX2702" s="154"/>
      <c r="BY2702" s="154"/>
      <c r="BZ2702" s="154"/>
      <c r="CA2702" s="154"/>
      <c r="CB2702" s="154"/>
      <c r="CC2702" s="154"/>
      <c r="CD2702" s="154"/>
      <c r="CE2702" s="154"/>
      <c r="CF2702" s="154"/>
      <c r="CG2702" s="154"/>
      <c r="CH2702" s="154"/>
      <c r="CI2702" s="154"/>
      <c r="CJ2702" s="154"/>
      <c r="CK2702" s="154"/>
      <c r="CL2702" s="154"/>
      <c r="CM2702" s="154"/>
      <c r="CN2702" s="154"/>
      <c r="CO2702" s="154"/>
      <c r="CP2702" s="154"/>
      <c r="CQ2702" s="154"/>
      <c r="CR2702" s="154"/>
      <c r="CS2702" s="154"/>
      <c r="CT2702" s="154"/>
      <c r="CU2702" s="154"/>
      <c r="CV2702" s="154"/>
      <c r="CW2702" s="154"/>
      <c r="CX2702" s="154"/>
      <c r="CY2702" s="154"/>
      <c r="CZ2702" s="154"/>
      <c r="DA2702" s="154"/>
      <c r="DB2702" s="154"/>
      <c r="DC2702" s="154"/>
      <c r="DD2702" s="154"/>
      <c r="DE2702" s="154"/>
      <c r="DF2702" s="154"/>
      <c r="DG2702" s="154"/>
      <c r="DH2702" s="154"/>
      <c r="DI2702" s="154"/>
      <c r="DJ2702" s="154"/>
      <c r="DK2702" s="154"/>
      <c r="DL2702" s="154"/>
      <c r="DM2702" s="154"/>
      <c r="DN2702" s="154"/>
      <c r="DO2702" s="154"/>
      <c r="DP2702" s="154"/>
      <c r="DQ2702" s="154"/>
      <c r="DR2702" s="154"/>
      <c r="DS2702" s="154"/>
      <c r="DT2702" s="154"/>
      <c r="DU2702" s="154"/>
      <c r="DV2702" s="154"/>
      <c r="DW2702" s="154"/>
      <c r="DX2702" s="154"/>
      <c r="DY2702" s="154"/>
      <c r="DZ2702" s="154"/>
      <c r="EA2702" s="154"/>
      <c r="EB2702" s="154"/>
      <c r="EC2702" s="154"/>
      <c r="ED2702" s="154"/>
      <c r="EE2702" s="154"/>
      <c r="EF2702" s="154"/>
      <c r="EG2702" s="154"/>
      <c r="EH2702" s="154"/>
      <c r="EI2702" s="154"/>
      <c r="EJ2702" s="154"/>
      <c r="EK2702" s="154"/>
      <c r="EL2702" s="154"/>
      <c r="EM2702" s="154"/>
      <c r="EN2702" s="154"/>
      <c r="EO2702" s="154"/>
      <c r="EP2702" s="154"/>
      <c r="EQ2702" s="154"/>
      <c r="ER2702" s="154"/>
      <c r="ES2702" s="154"/>
      <c r="ET2702" s="154"/>
      <c r="EU2702" s="154"/>
      <c r="EV2702" s="154"/>
    </row>
    <row r="2703" spans="32:152" ht="12.75">
      <c r="AF2703" s="154"/>
      <c r="AG2703" s="154"/>
      <c r="AH2703" s="154"/>
      <c r="AI2703" s="154"/>
      <c r="AJ2703" s="154"/>
      <c r="AK2703" s="154"/>
      <c r="AL2703" s="154"/>
      <c r="AM2703" s="154"/>
      <c r="AN2703" s="154"/>
      <c r="AO2703" s="154"/>
      <c r="AP2703" s="154"/>
      <c r="AQ2703" s="154"/>
      <c r="AR2703" s="154"/>
      <c r="AS2703" s="154"/>
      <c r="AT2703" s="154"/>
      <c r="AU2703" s="154"/>
      <c r="AV2703" s="154"/>
      <c r="AW2703" s="154"/>
      <c r="AX2703" s="154"/>
      <c r="AY2703" s="154"/>
      <c r="AZ2703" s="154"/>
      <c r="BA2703" s="154"/>
      <c r="BB2703" s="154"/>
      <c r="BC2703" s="154"/>
      <c r="BD2703" s="154"/>
      <c r="BE2703" s="154"/>
      <c r="BF2703" s="154"/>
      <c r="BG2703" s="154"/>
      <c r="BH2703" s="154"/>
      <c r="BI2703" s="154"/>
      <c r="BJ2703" s="154"/>
      <c r="BK2703" s="154"/>
      <c r="BL2703" s="154"/>
      <c r="BM2703" s="154"/>
      <c r="BN2703" s="154"/>
      <c r="BO2703" s="154"/>
      <c r="BP2703" s="154"/>
      <c r="BQ2703" s="154"/>
      <c r="BR2703" s="154"/>
      <c r="BS2703" s="154"/>
      <c r="BT2703" s="154"/>
      <c r="BU2703" s="154"/>
      <c r="BV2703" s="154"/>
      <c r="BW2703" s="154"/>
      <c r="BX2703" s="154"/>
      <c r="BY2703" s="154"/>
      <c r="BZ2703" s="154"/>
      <c r="CA2703" s="154"/>
      <c r="CB2703" s="154"/>
      <c r="CC2703" s="154"/>
      <c r="CD2703" s="154"/>
      <c r="CE2703" s="154"/>
      <c r="CF2703" s="154"/>
      <c r="CG2703" s="154"/>
      <c r="CH2703" s="154"/>
      <c r="CI2703" s="154"/>
      <c r="CJ2703" s="154"/>
      <c r="CK2703" s="154"/>
      <c r="CL2703" s="154"/>
      <c r="CM2703" s="154"/>
      <c r="CN2703" s="154"/>
      <c r="CO2703" s="154"/>
      <c r="CP2703" s="154"/>
      <c r="CQ2703" s="154"/>
      <c r="CR2703" s="154"/>
      <c r="CS2703" s="154"/>
      <c r="CT2703" s="154"/>
      <c r="CU2703" s="154"/>
      <c r="CV2703" s="154"/>
      <c r="CW2703" s="154"/>
      <c r="CX2703" s="154"/>
      <c r="CY2703" s="154"/>
      <c r="CZ2703" s="154"/>
      <c r="DA2703" s="154"/>
      <c r="DB2703" s="154"/>
      <c r="DC2703" s="154"/>
      <c r="DD2703" s="154"/>
      <c r="DE2703" s="154"/>
      <c r="DF2703" s="154"/>
      <c r="DG2703" s="154"/>
      <c r="DH2703" s="154"/>
      <c r="DI2703" s="154"/>
      <c r="DJ2703" s="154"/>
      <c r="DK2703" s="154"/>
      <c r="DL2703" s="154"/>
      <c r="DM2703" s="154"/>
      <c r="DN2703" s="154"/>
      <c r="DO2703" s="154"/>
      <c r="DP2703" s="154"/>
      <c r="DQ2703" s="154"/>
      <c r="DR2703" s="154"/>
      <c r="DS2703" s="154"/>
      <c r="DT2703" s="154"/>
      <c r="DU2703" s="154"/>
      <c r="DV2703" s="154"/>
      <c r="DW2703" s="154"/>
      <c r="DX2703" s="154"/>
      <c r="DY2703" s="154"/>
      <c r="DZ2703" s="154"/>
      <c r="EA2703" s="154"/>
      <c r="EB2703" s="154"/>
      <c r="EC2703" s="154"/>
      <c r="ED2703" s="154"/>
      <c r="EE2703" s="154"/>
      <c r="EF2703" s="154"/>
      <c r="EG2703" s="154"/>
      <c r="EH2703" s="154"/>
      <c r="EI2703" s="154"/>
      <c r="EJ2703" s="154"/>
      <c r="EK2703" s="154"/>
      <c r="EL2703" s="154"/>
      <c r="EM2703" s="154"/>
      <c r="EN2703" s="154"/>
      <c r="EO2703" s="154"/>
      <c r="EP2703" s="154"/>
      <c r="EQ2703" s="154"/>
      <c r="ER2703" s="154"/>
      <c r="ES2703" s="154"/>
      <c r="ET2703" s="154"/>
      <c r="EU2703" s="154"/>
      <c r="EV2703" s="154"/>
    </row>
    <row r="2704" spans="32:152" ht="12.75">
      <c r="AF2704" s="154"/>
      <c r="AG2704" s="154"/>
      <c r="AH2704" s="154"/>
      <c r="AI2704" s="154"/>
      <c r="AJ2704" s="154"/>
      <c r="AK2704" s="154"/>
      <c r="AL2704" s="154"/>
      <c r="AM2704" s="154"/>
      <c r="AN2704" s="154"/>
      <c r="AO2704" s="154"/>
      <c r="AP2704" s="154"/>
      <c r="AQ2704" s="154"/>
      <c r="AR2704" s="154"/>
      <c r="AS2704" s="154"/>
      <c r="AT2704" s="154"/>
      <c r="AU2704" s="154"/>
      <c r="AV2704" s="154"/>
      <c r="AW2704" s="154"/>
      <c r="AX2704" s="154"/>
      <c r="AY2704" s="154"/>
      <c r="AZ2704" s="154"/>
      <c r="BA2704" s="154"/>
      <c r="BB2704" s="154"/>
      <c r="BC2704" s="154"/>
      <c r="BD2704" s="154"/>
      <c r="BE2704" s="154"/>
      <c r="BF2704" s="154"/>
      <c r="BG2704" s="154"/>
      <c r="BH2704" s="154"/>
      <c r="BI2704" s="154"/>
      <c r="BJ2704" s="154"/>
      <c r="BK2704" s="154"/>
      <c r="BL2704" s="154"/>
      <c r="BM2704" s="154"/>
      <c r="BN2704" s="154"/>
      <c r="BO2704" s="154"/>
      <c r="BP2704" s="154"/>
      <c r="BQ2704" s="154"/>
      <c r="BR2704" s="154"/>
      <c r="BS2704" s="154"/>
      <c r="BT2704" s="154"/>
      <c r="BU2704" s="154"/>
      <c r="BV2704" s="154"/>
      <c r="BW2704" s="154"/>
      <c r="BX2704" s="154"/>
      <c r="BY2704" s="154"/>
      <c r="BZ2704" s="154"/>
      <c r="CA2704" s="154"/>
      <c r="CB2704" s="154"/>
      <c r="CC2704" s="154"/>
      <c r="CD2704" s="154"/>
      <c r="CE2704" s="154"/>
      <c r="CF2704" s="154"/>
      <c r="CG2704" s="154"/>
      <c r="CH2704" s="154"/>
      <c r="CI2704" s="154"/>
      <c r="CJ2704" s="154"/>
      <c r="CK2704" s="154"/>
      <c r="CL2704" s="154"/>
      <c r="CM2704" s="154"/>
      <c r="CN2704" s="154"/>
      <c r="CO2704" s="154"/>
      <c r="CP2704" s="154"/>
      <c r="CQ2704" s="154"/>
      <c r="CR2704" s="154"/>
      <c r="CS2704" s="154"/>
      <c r="CT2704" s="154"/>
      <c r="CU2704" s="154"/>
      <c r="CV2704" s="154"/>
      <c r="CW2704" s="154"/>
      <c r="CX2704" s="154"/>
      <c r="CY2704" s="154"/>
      <c r="CZ2704" s="154"/>
      <c r="DA2704" s="154"/>
      <c r="DB2704" s="154"/>
      <c r="DC2704" s="154"/>
      <c r="DD2704" s="154"/>
      <c r="DE2704" s="154"/>
      <c r="DF2704" s="154"/>
      <c r="DG2704" s="154"/>
      <c r="DH2704" s="154"/>
      <c r="DI2704" s="154"/>
      <c r="DJ2704" s="154"/>
      <c r="DK2704" s="154"/>
      <c r="DL2704" s="154"/>
      <c r="DM2704" s="154"/>
      <c r="DN2704" s="154"/>
      <c r="DO2704" s="154"/>
      <c r="DP2704" s="154"/>
      <c r="DQ2704" s="154"/>
      <c r="DR2704" s="154"/>
      <c r="DS2704" s="154"/>
      <c r="DT2704" s="154"/>
      <c r="DU2704" s="154"/>
      <c r="DV2704" s="154"/>
      <c r="DW2704" s="154"/>
      <c r="DX2704" s="154"/>
      <c r="DY2704" s="154"/>
      <c r="DZ2704" s="154"/>
      <c r="EA2704" s="154"/>
      <c r="EB2704" s="154"/>
      <c r="EC2704" s="154"/>
      <c r="ED2704" s="154"/>
      <c r="EE2704" s="154"/>
      <c r="EF2704" s="154"/>
      <c r="EG2704" s="154"/>
      <c r="EH2704" s="154"/>
      <c r="EI2704" s="154"/>
      <c r="EJ2704" s="154"/>
      <c r="EK2704" s="154"/>
      <c r="EL2704" s="154"/>
      <c r="EM2704" s="154"/>
      <c r="EN2704" s="154"/>
      <c r="EO2704" s="154"/>
      <c r="EP2704" s="154"/>
      <c r="EQ2704" s="154"/>
      <c r="ER2704" s="154"/>
      <c r="ES2704" s="154"/>
      <c r="ET2704" s="154"/>
      <c r="EU2704" s="154"/>
      <c r="EV2704" s="154"/>
    </row>
    <row r="2705" spans="32:152" ht="12.75">
      <c r="AF2705" s="154"/>
      <c r="AG2705" s="154"/>
      <c r="AH2705" s="154"/>
      <c r="AI2705" s="154"/>
      <c r="AJ2705" s="154"/>
      <c r="AK2705" s="154"/>
      <c r="AL2705" s="154"/>
      <c r="AM2705" s="154"/>
      <c r="AN2705" s="154"/>
      <c r="AO2705" s="154"/>
      <c r="AP2705" s="154"/>
      <c r="AQ2705" s="154"/>
      <c r="AR2705" s="154"/>
      <c r="AS2705" s="154"/>
      <c r="AT2705" s="154"/>
      <c r="AU2705" s="154"/>
      <c r="AV2705" s="154"/>
      <c r="AW2705" s="154"/>
      <c r="AX2705" s="154"/>
      <c r="AY2705" s="154"/>
      <c r="AZ2705" s="154"/>
      <c r="BA2705" s="154"/>
      <c r="BB2705" s="154"/>
      <c r="BC2705" s="154"/>
      <c r="BD2705" s="154"/>
      <c r="BE2705" s="154"/>
      <c r="BF2705" s="154"/>
      <c r="BG2705" s="154"/>
      <c r="BH2705" s="154"/>
      <c r="BI2705" s="154"/>
      <c r="BJ2705" s="154"/>
      <c r="BK2705" s="154"/>
      <c r="BL2705" s="154"/>
      <c r="BM2705" s="154"/>
      <c r="BN2705" s="154"/>
      <c r="BO2705" s="154"/>
      <c r="BP2705" s="154"/>
      <c r="BQ2705" s="154"/>
      <c r="BR2705" s="154"/>
      <c r="BS2705" s="154"/>
      <c r="BT2705" s="154"/>
      <c r="BU2705" s="154"/>
      <c r="BV2705" s="154"/>
      <c r="BW2705" s="154"/>
      <c r="BX2705" s="154"/>
      <c r="BY2705" s="154"/>
      <c r="BZ2705" s="154"/>
      <c r="CA2705" s="154"/>
      <c r="CB2705" s="154"/>
      <c r="CC2705" s="154"/>
      <c r="CD2705" s="154"/>
      <c r="CE2705" s="154"/>
      <c r="CF2705" s="154"/>
      <c r="CG2705" s="154"/>
      <c r="CH2705" s="154"/>
      <c r="CI2705" s="154"/>
      <c r="CJ2705" s="154"/>
      <c r="CK2705" s="154"/>
      <c r="CL2705" s="154"/>
      <c r="CM2705" s="154"/>
      <c r="CN2705" s="154"/>
      <c r="CO2705" s="154"/>
      <c r="CP2705" s="154"/>
      <c r="CQ2705" s="154"/>
      <c r="CR2705" s="154"/>
      <c r="CS2705" s="154"/>
      <c r="CT2705" s="154"/>
      <c r="CU2705" s="154"/>
      <c r="CV2705" s="154"/>
      <c r="CW2705" s="154"/>
      <c r="CX2705" s="154"/>
      <c r="CY2705" s="154"/>
      <c r="CZ2705" s="154"/>
      <c r="DA2705" s="154"/>
      <c r="DB2705" s="154"/>
      <c r="DC2705" s="154"/>
      <c r="DD2705" s="154"/>
      <c r="DE2705" s="154"/>
      <c r="DF2705" s="154"/>
      <c r="DG2705" s="154"/>
      <c r="DH2705" s="154"/>
      <c r="DI2705" s="154"/>
      <c r="DJ2705" s="154"/>
      <c r="DK2705" s="154"/>
      <c r="DL2705" s="154"/>
      <c r="DM2705" s="154"/>
      <c r="DN2705" s="154"/>
      <c r="DO2705" s="154"/>
      <c r="DP2705" s="154"/>
      <c r="DQ2705" s="154"/>
      <c r="DR2705" s="154"/>
      <c r="DS2705" s="154"/>
      <c r="DT2705" s="154"/>
      <c r="DU2705" s="154"/>
      <c r="DV2705" s="154"/>
      <c r="DW2705" s="154"/>
      <c r="DX2705" s="154"/>
      <c r="DY2705" s="154"/>
      <c r="DZ2705" s="154"/>
      <c r="EA2705" s="154"/>
      <c r="EB2705" s="154"/>
      <c r="EC2705" s="154"/>
      <c r="ED2705" s="154"/>
      <c r="EE2705" s="154"/>
      <c r="EF2705" s="154"/>
      <c r="EG2705" s="154"/>
      <c r="EH2705" s="154"/>
      <c r="EI2705" s="154"/>
      <c r="EJ2705" s="154"/>
      <c r="EK2705" s="154"/>
      <c r="EL2705" s="154"/>
      <c r="EM2705" s="154"/>
      <c r="EN2705" s="154"/>
      <c r="EO2705" s="154"/>
      <c r="EP2705" s="154"/>
      <c r="EQ2705" s="154"/>
      <c r="ER2705" s="154"/>
      <c r="ES2705" s="154"/>
      <c r="ET2705" s="154"/>
      <c r="EU2705" s="154"/>
      <c r="EV2705" s="154"/>
    </row>
    <row r="2706" spans="32:152" ht="12.75">
      <c r="AF2706" s="154"/>
      <c r="AG2706" s="154"/>
      <c r="AH2706" s="154"/>
      <c r="AI2706" s="154"/>
      <c r="AJ2706" s="154"/>
      <c r="AK2706" s="154"/>
      <c r="AL2706" s="154"/>
      <c r="AM2706" s="154"/>
      <c r="AN2706" s="154"/>
      <c r="AO2706" s="154"/>
      <c r="AP2706" s="154"/>
      <c r="AQ2706" s="154"/>
      <c r="AR2706" s="154"/>
      <c r="AS2706" s="154"/>
      <c r="AT2706" s="154"/>
      <c r="AU2706" s="154"/>
      <c r="AV2706" s="154"/>
      <c r="AW2706" s="154"/>
      <c r="AX2706" s="154"/>
      <c r="AY2706" s="154"/>
      <c r="AZ2706" s="154"/>
      <c r="BA2706" s="154"/>
      <c r="BB2706" s="154"/>
      <c r="BC2706" s="154"/>
      <c r="BD2706" s="154"/>
      <c r="BE2706" s="154"/>
      <c r="BF2706" s="154"/>
      <c r="BG2706" s="154"/>
      <c r="BH2706" s="154"/>
      <c r="BI2706" s="154"/>
      <c r="BJ2706" s="154"/>
      <c r="BK2706" s="154"/>
      <c r="BL2706" s="154"/>
      <c r="BM2706" s="154"/>
      <c r="BN2706" s="154"/>
      <c r="BO2706" s="154"/>
      <c r="BP2706" s="154"/>
      <c r="BQ2706" s="154"/>
      <c r="BR2706" s="154"/>
      <c r="BS2706" s="154"/>
      <c r="BT2706" s="154"/>
      <c r="BU2706" s="154"/>
      <c r="BV2706" s="154"/>
      <c r="BW2706" s="154"/>
      <c r="BX2706" s="154"/>
      <c r="BY2706" s="154"/>
      <c r="BZ2706" s="154"/>
      <c r="CA2706" s="154"/>
      <c r="CB2706" s="154"/>
      <c r="CC2706" s="154"/>
      <c r="CD2706" s="154"/>
      <c r="CE2706" s="154"/>
      <c r="CF2706" s="154"/>
      <c r="CG2706" s="154"/>
      <c r="CH2706" s="154"/>
      <c r="CI2706" s="154"/>
      <c r="CJ2706" s="154"/>
      <c r="CK2706" s="154"/>
      <c r="CL2706" s="154"/>
      <c r="CM2706" s="154"/>
      <c r="CN2706" s="154"/>
      <c r="CO2706" s="154"/>
      <c r="CP2706" s="154"/>
      <c r="CQ2706" s="154"/>
      <c r="CR2706" s="154"/>
      <c r="CS2706" s="154"/>
      <c r="CT2706" s="154"/>
      <c r="CU2706" s="154"/>
      <c r="CV2706" s="154"/>
      <c r="CW2706" s="154"/>
      <c r="CX2706" s="154"/>
      <c r="CY2706" s="154"/>
      <c r="CZ2706" s="154"/>
      <c r="DA2706" s="154"/>
      <c r="DB2706" s="154"/>
      <c r="DC2706" s="154"/>
      <c r="DD2706" s="154"/>
      <c r="DE2706" s="154"/>
      <c r="DF2706" s="154"/>
      <c r="DG2706" s="154"/>
      <c r="DH2706" s="154"/>
      <c r="DI2706" s="154"/>
      <c r="DJ2706" s="154"/>
      <c r="DK2706" s="154"/>
      <c r="DL2706" s="154"/>
      <c r="DM2706" s="154"/>
      <c r="DN2706" s="154"/>
      <c r="DO2706" s="154"/>
      <c r="DP2706" s="154"/>
      <c r="DQ2706" s="154"/>
      <c r="DR2706" s="154"/>
      <c r="DS2706" s="154"/>
      <c r="DT2706" s="154"/>
      <c r="DU2706" s="154"/>
      <c r="DV2706" s="154"/>
      <c r="DW2706" s="154"/>
      <c r="DX2706" s="154"/>
      <c r="DY2706" s="154"/>
      <c r="DZ2706" s="154"/>
      <c r="EA2706" s="154"/>
      <c r="EB2706" s="154"/>
      <c r="EC2706" s="154"/>
      <c r="ED2706" s="154"/>
      <c r="EE2706" s="154"/>
      <c r="EF2706" s="154"/>
      <c r="EG2706" s="154"/>
      <c r="EH2706" s="154"/>
      <c r="EI2706" s="154"/>
      <c r="EJ2706" s="154"/>
      <c r="EK2706" s="154"/>
      <c r="EL2706" s="154"/>
      <c r="EM2706" s="154"/>
      <c r="EN2706" s="154"/>
      <c r="EO2706" s="154"/>
      <c r="EP2706" s="154"/>
      <c r="EQ2706" s="154"/>
      <c r="ER2706" s="154"/>
      <c r="ES2706" s="154"/>
      <c r="ET2706" s="154"/>
      <c r="EU2706" s="154"/>
      <c r="EV2706" s="154"/>
    </row>
    <row r="2707" spans="32:152" ht="12.75">
      <c r="AF2707" s="154"/>
      <c r="AG2707" s="154"/>
      <c r="AH2707" s="154"/>
      <c r="AI2707" s="154"/>
      <c r="AJ2707" s="154"/>
      <c r="AK2707" s="154"/>
      <c r="AL2707" s="154"/>
      <c r="AM2707" s="154"/>
      <c r="AN2707" s="154"/>
      <c r="AO2707" s="154"/>
      <c r="AP2707" s="154"/>
      <c r="AQ2707" s="154"/>
      <c r="AR2707" s="154"/>
      <c r="AS2707" s="154"/>
      <c r="AT2707" s="154"/>
      <c r="AU2707" s="154"/>
      <c r="AV2707" s="154"/>
      <c r="AW2707" s="154"/>
      <c r="AX2707" s="154"/>
      <c r="AY2707" s="154"/>
      <c r="AZ2707" s="154"/>
      <c r="BA2707" s="154"/>
      <c r="BB2707" s="154"/>
      <c r="BC2707" s="154"/>
      <c r="BD2707" s="154"/>
      <c r="BE2707" s="154"/>
      <c r="BF2707" s="154"/>
      <c r="BG2707" s="154"/>
      <c r="BH2707" s="154"/>
      <c r="BI2707" s="154"/>
      <c r="BJ2707" s="154"/>
      <c r="BK2707" s="154"/>
      <c r="BL2707" s="154"/>
      <c r="BM2707" s="154"/>
      <c r="BN2707" s="154"/>
      <c r="BO2707" s="154"/>
      <c r="BP2707" s="154"/>
      <c r="BQ2707" s="154"/>
      <c r="BR2707" s="154"/>
      <c r="BS2707" s="154"/>
      <c r="BT2707" s="154"/>
      <c r="BU2707" s="154"/>
      <c r="BV2707" s="154"/>
      <c r="BW2707" s="154"/>
      <c r="BX2707" s="154"/>
      <c r="BY2707" s="154"/>
      <c r="BZ2707" s="154"/>
      <c r="CA2707" s="154"/>
      <c r="CB2707" s="154"/>
      <c r="CC2707" s="154"/>
      <c r="CD2707" s="154"/>
      <c r="CE2707" s="154"/>
      <c r="CF2707" s="154"/>
      <c r="CG2707" s="154"/>
      <c r="CH2707" s="154"/>
      <c r="CI2707" s="154"/>
      <c r="CJ2707" s="154"/>
      <c r="CK2707" s="154"/>
      <c r="CL2707" s="154"/>
      <c r="CM2707" s="154"/>
      <c r="CN2707" s="154"/>
      <c r="CO2707" s="154"/>
      <c r="CP2707" s="154"/>
      <c r="CQ2707" s="154"/>
      <c r="CR2707" s="154"/>
      <c r="CS2707" s="154"/>
      <c r="CT2707" s="154"/>
      <c r="CU2707" s="154"/>
      <c r="CV2707" s="154"/>
      <c r="CW2707" s="154"/>
      <c r="CX2707" s="154"/>
      <c r="CY2707" s="154"/>
      <c r="CZ2707" s="154"/>
      <c r="DA2707" s="154"/>
      <c r="DB2707" s="154"/>
      <c r="DC2707" s="154"/>
      <c r="DD2707" s="154"/>
      <c r="DE2707" s="154"/>
      <c r="DF2707" s="154"/>
      <c r="DG2707" s="154"/>
      <c r="DH2707" s="154"/>
      <c r="DI2707" s="154"/>
      <c r="DJ2707" s="154"/>
      <c r="DK2707" s="154"/>
      <c r="DL2707" s="154"/>
      <c r="DM2707" s="154"/>
      <c r="DN2707" s="154"/>
      <c r="DO2707" s="154"/>
      <c r="DP2707" s="154"/>
      <c r="DQ2707" s="154"/>
      <c r="DR2707" s="154"/>
      <c r="DS2707" s="154"/>
      <c r="DT2707" s="154"/>
      <c r="DU2707" s="154"/>
      <c r="DV2707" s="154"/>
      <c r="DW2707" s="154"/>
      <c r="DX2707" s="154"/>
      <c r="DY2707" s="154"/>
      <c r="DZ2707" s="154"/>
      <c r="EA2707" s="154"/>
      <c r="EB2707" s="154"/>
      <c r="EC2707" s="154"/>
      <c r="ED2707" s="154"/>
      <c r="EE2707" s="154"/>
      <c r="EF2707" s="154"/>
      <c r="EG2707" s="154"/>
      <c r="EH2707" s="154"/>
      <c r="EI2707" s="154"/>
      <c r="EJ2707" s="154"/>
      <c r="EK2707" s="154"/>
      <c r="EL2707" s="154"/>
      <c r="EM2707" s="154"/>
      <c r="EN2707" s="154"/>
      <c r="EO2707" s="154"/>
      <c r="EP2707" s="154"/>
      <c r="EQ2707" s="154"/>
      <c r="ER2707" s="154"/>
      <c r="ES2707" s="154"/>
      <c r="ET2707" s="154"/>
      <c r="EU2707" s="154"/>
      <c r="EV2707" s="154"/>
    </row>
    <row r="2708" spans="32:152" ht="12.75">
      <c r="AF2708" s="154"/>
      <c r="AG2708" s="154"/>
      <c r="AH2708" s="154"/>
      <c r="AI2708" s="154"/>
      <c r="AJ2708" s="154"/>
      <c r="AK2708" s="154"/>
      <c r="AL2708" s="154"/>
      <c r="AM2708" s="154"/>
      <c r="AN2708" s="154"/>
      <c r="AO2708" s="154"/>
      <c r="AP2708" s="154"/>
      <c r="AQ2708" s="154"/>
      <c r="AR2708" s="154"/>
      <c r="AS2708" s="154"/>
      <c r="AT2708" s="154"/>
      <c r="AU2708" s="154"/>
      <c r="AV2708" s="154"/>
      <c r="AW2708" s="154"/>
      <c r="AX2708" s="154"/>
      <c r="AY2708" s="154"/>
      <c r="AZ2708" s="154"/>
      <c r="BA2708" s="154"/>
      <c r="BB2708" s="154"/>
      <c r="BC2708" s="154"/>
      <c r="BD2708" s="154"/>
      <c r="BE2708" s="154"/>
      <c r="BF2708" s="154"/>
      <c r="BG2708" s="154"/>
      <c r="BH2708" s="154"/>
      <c r="BI2708" s="154"/>
      <c r="BJ2708" s="154"/>
      <c r="BK2708" s="154"/>
      <c r="BL2708" s="154"/>
      <c r="BM2708" s="154"/>
      <c r="BN2708" s="154"/>
      <c r="BO2708" s="154"/>
      <c r="BP2708" s="154"/>
      <c r="BQ2708" s="154"/>
      <c r="BR2708" s="154"/>
      <c r="BS2708" s="154"/>
      <c r="BT2708" s="154"/>
      <c r="BU2708" s="154"/>
      <c r="BV2708" s="154"/>
      <c r="BW2708" s="154"/>
      <c r="BX2708" s="154"/>
      <c r="BY2708" s="154"/>
      <c r="BZ2708" s="154"/>
      <c r="CA2708" s="154"/>
      <c r="CB2708" s="154"/>
      <c r="CC2708" s="154"/>
      <c r="CD2708" s="154"/>
      <c r="CE2708" s="154"/>
      <c r="CF2708" s="154"/>
      <c r="CG2708" s="154"/>
      <c r="CH2708" s="154"/>
      <c r="CI2708" s="154"/>
      <c r="CJ2708" s="154"/>
      <c r="CK2708" s="154"/>
      <c r="CL2708" s="154"/>
      <c r="CM2708" s="154"/>
      <c r="CN2708" s="154"/>
      <c r="CO2708" s="154"/>
      <c r="CP2708" s="154"/>
      <c r="CQ2708" s="154"/>
      <c r="CR2708" s="154"/>
      <c r="CS2708" s="154"/>
      <c r="CT2708" s="154"/>
      <c r="CU2708" s="154"/>
      <c r="CV2708" s="154"/>
      <c r="CW2708" s="154"/>
      <c r="CX2708" s="154"/>
      <c r="CY2708" s="154"/>
      <c r="CZ2708" s="154"/>
      <c r="DA2708" s="154"/>
      <c r="DB2708" s="154"/>
      <c r="DC2708" s="154"/>
      <c r="DD2708" s="154"/>
      <c r="DE2708" s="154"/>
      <c r="DF2708" s="154"/>
      <c r="DG2708" s="154"/>
      <c r="DH2708" s="154"/>
      <c r="DI2708" s="154"/>
      <c r="DJ2708" s="154"/>
      <c r="DK2708" s="154"/>
      <c r="DL2708" s="154"/>
      <c r="DM2708" s="154"/>
      <c r="DN2708" s="154"/>
      <c r="DO2708" s="154"/>
      <c r="DP2708" s="154"/>
      <c r="DQ2708" s="154"/>
      <c r="DR2708" s="154"/>
      <c r="DS2708" s="154"/>
      <c r="DT2708" s="154"/>
      <c r="DU2708" s="154"/>
      <c r="DV2708" s="154"/>
      <c r="DW2708" s="154"/>
      <c r="DX2708" s="154"/>
      <c r="DY2708" s="154"/>
      <c r="DZ2708" s="154"/>
      <c r="EA2708" s="154"/>
      <c r="EB2708" s="154"/>
      <c r="EC2708" s="154"/>
      <c r="ED2708" s="154"/>
      <c r="EE2708" s="154"/>
      <c r="EF2708" s="154"/>
      <c r="EG2708" s="154"/>
      <c r="EH2708" s="154"/>
      <c r="EI2708" s="154"/>
      <c r="EJ2708" s="154"/>
      <c r="EK2708" s="154"/>
      <c r="EL2708" s="154"/>
      <c r="EM2708" s="154"/>
      <c r="EN2708" s="154"/>
      <c r="EO2708" s="154"/>
      <c r="EP2708" s="154"/>
      <c r="EQ2708" s="154"/>
      <c r="ER2708" s="154"/>
      <c r="ES2708" s="154"/>
      <c r="ET2708" s="154"/>
      <c r="EU2708" s="154"/>
      <c r="EV2708" s="154"/>
    </row>
    <row r="2709" spans="32:152" ht="12.75">
      <c r="AF2709" s="154"/>
      <c r="AG2709" s="154"/>
      <c r="AH2709" s="154"/>
      <c r="AI2709" s="154"/>
      <c r="AJ2709" s="154"/>
      <c r="AK2709" s="154"/>
      <c r="AL2709" s="154"/>
      <c r="AM2709" s="154"/>
      <c r="AN2709" s="154"/>
      <c r="AO2709" s="154"/>
      <c r="AP2709" s="154"/>
      <c r="AQ2709" s="154"/>
      <c r="AR2709" s="154"/>
      <c r="AS2709" s="154"/>
      <c r="AT2709" s="154"/>
      <c r="AU2709" s="154"/>
      <c r="AV2709" s="154"/>
      <c r="AW2709" s="154"/>
      <c r="AX2709" s="154"/>
      <c r="AY2709" s="154"/>
      <c r="AZ2709" s="154"/>
      <c r="BA2709" s="154"/>
      <c r="BB2709" s="154"/>
      <c r="BC2709" s="154"/>
      <c r="BD2709" s="154"/>
      <c r="BE2709" s="154"/>
      <c r="BF2709" s="154"/>
      <c r="BG2709" s="154"/>
      <c r="BH2709" s="154"/>
      <c r="BI2709" s="154"/>
      <c r="BJ2709" s="154"/>
      <c r="BK2709" s="154"/>
      <c r="BL2709" s="154"/>
      <c r="BM2709" s="154"/>
      <c r="BN2709" s="154"/>
      <c r="BO2709" s="154"/>
      <c r="BP2709" s="154"/>
      <c r="BQ2709" s="154"/>
      <c r="BR2709" s="154"/>
      <c r="BS2709" s="154"/>
      <c r="BT2709" s="154"/>
      <c r="BU2709" s="154"/>
      <c r="BV2709" s="154"/>
      <c r="BW2709" s="154"/>
      <c r="BX2709" s="154"/>
      <c r="BY2709" s="154"/>
      <c r="BZ2709" s="154"/>
      <c r="CA2709" s="154"/>
      <c r="CB2709" s="154"/>
      <c r="CC2709" s="154"/>
      <c r="CD2709" s="154"/>
      <c r="CE2709" s="154"/>
      <c r="CF2709" s="154"/>
      <c r="CG2709" s="154"/>
      <c r="CH2709" s="154"/>
      <c r="CI2709" s="154"/>
      <c r="CJ2709" s="154"/>
      <c r="CK2709" s="154"/>
      <c r="CL2709" s="154"/>
      <c r="CM2709" s="154"/>
      <c r="CN2709" s="154"/>
      <c r="CO2709" s="154"/>
      <c r="CP2709" s="154"/>
      <c r="CQ2709" s="154"/>
      <c r="CR2709" s="154"/>
      <c r="CS2709" s="154"/>
      <c r="CT2709" s="154"/>
      <c r="CU2709" s="154"/>
      <c r="CV2709" s="154"/>
      <c r="CW2709" s="154"/>
      <c r="CX2709" s="154"/>
      <c r="CY2709" s="154"/>
      <c r="CZ2709" s="154"/>
      <c r="DA2709" s="154"/>
      <c r="DB2709" s="154"/>
      <c r="DC2709" s="154"/>
      <c r="DD2709" s="154"/>
      <c r="DE2709" s="154"/>
      <c r="DF2709" s="154"/>
      <c r="DG2709" s="154"/>
      <c r="DH2709" s="154"/>
      <c r="DI2709" s="154"/>
      <c r="DJ2709" s="154"/>
      <c r="DK2709" s="154"/>
      <c r="DL2709" s="154"/>
      <c r="DM2709" s="154"/>
      <c r="DN2709" s="154"/>
      <c r="DO2709" s="154"/>
      <c r="DP2709" s="154"/>
      <c r="DQ2709" s="154"/>
      <c r="DR2709" s="154"/>
      <c r="DS2709" s="154"/>
      <c r="DT2709" s="154"/>
      <c r="DU2709" s="154"/>
      <c r="DV2709" s="154"/>
      <c r="DW2709" s="154"/>
      <c r="DX2709" s="154"/>
      <c r="DY2709" s="154"/>
      <c r="DZ2709" s="154"/>
      <c r="EA2709" s="154"/>
      <c r="EB2709" s="154"/>
      <c r="EC2709" s="154"/>
      <c r="ED2709" s="154"/>
      <c r="EE2709" s="154"/>
      <c r="EF2709" s="154"/>
      <c r="EG2709" s="154"/>
      <c r="EH2709" s="154"/>
      <c r="EI2709" s="154"/>
      <c r="EJ2709" s="154"/>
      <c r="EK2709" s="154"/>
      <c r="EL2709" s="154"/>
      <c r="EM2709" s="154"/>
      <c r="EN2709" s="154"/>
      <c r="EO2709" s="154"/>
      <c r="EP2709" s="154"/>
      <c r="EQ2709" s="154"/>
      <c r="ER2709" s="154"/>
      <c r="ES2709" s="154"/>
      <c r="ET2709" s="154"/>
      <c r="EU2709" s="154"/>
      <c r="EV2709" s="154"/>
    </row>
    <row r="2710" spans="32:152" ht="12.75">
      <c r="AF2710" s="154"/>
      <c r="AG2710" s="154"/>
      <c r="AH2710" s="154"/>
      <c r="AI2710" s="154"/>
      <c r="AJ2710" s="154"/>
      <c r="AK2710" s="154"/>
      <c r="AL2710" s="154"/>
      <c r="AM2710" s="154"/>
      <c r="AN2710" s="154"/>
      <c r="AO2710" s="154"/>
      <c r="AP2710" s="154"/>
      <c r="AQ2710" s="154"/>
      <c r="AR2710" s="154"/>
      <c r="AS2710" s="154"/>
      <c r="AT2710" s="154"/>
      <c r="AU2710" s="154"/>
      <c r="AV2710" s="154"/>
      <c r="AW2710" s="154"/>
      <c r="AX2710" s="154"/>
      <c r="AY2710" s="154"/>
      <c r="AZ2710" s="154"/>
      <c r="BA2710" s="154"/>
      <c r="BB2710" s="154"/>
      <c r="BC2710" s="154"/>
      <c r="BD2710" s="154"/>
      <c r="BE2710" s="154"/>
      <c r="BF2710" s="154"/>
      <c r="BG2710" s="154"/>
      <c r="BH2710" s="154"/>
      <c r="BI2710" s="154"/>
      <c r="BJ2710" s="154"/>
      <c r="BK2710" s="154"/>
      <c r="BL2710" s="154"/>
      <c r="BM2710" s="154"/>
      <c r="BN2710" s="154"/>
      <c r="BO2710" s="154"/>
      <c r="BP2710" s="154"/>
      <c r="BQ2710" s="154"/>
      <c r="BR2710" s="154"/>
      <c r="BS2710" s="154"/>
      <c r="BT2710" s="154"/>
      <c r="BU2710" s="154"/>
      <c r="BV2710" s="154"/>
      <c r="BW2710" s="154"/>
      <c r="BX2710" s="154"/>
      <c r="BY2710" s="154"/>
      <c r="BZ2710" s="154"/>
      <c r="CA2710" s="154"/>
      <c r="CB2710" s="154"/>
      <c r="CC2710" s="154"/>
      <c r="CD2710" s="154"/>
      <c r="CE2710" s="154"/>
      <c r="CF2710" s="154"/>
      <c r="CG2710" s="154"/>
      <c r="CH2710" s="154"/>
      <c r="CI2710" s="154"/>
      <c r="CJ2710" s="154"/>
      <c r="CK2710" s="154"/>
      <c r="CL2710" s="154"/>
      <c r="CM2710" s="154"/>
      <c r="CN2710" s="154"/>
      <c r="CO2710" s="154"/>
      <c r="CP2710" s="154"/>
      <c r="CQ2710" s="154"/>
      <c r="CR2710" s="154"/>
      <c r="CS2710" s="154"/>
      <c r="CT2710" s="154"/>
      <c r="CU2710" s="154"/>
      <c r="CV2710" s="154"/>
      <c r="CW2710" s="154"/>
      <c r="CX2710" s="154"/>
      <c r="CY2710" s="154"/>
      <c r="CZ2710" s="154"/>
      <c r="DA2710" s="154"/>
      <c r="DB2710" s="154"/>
      <c r="DC2710" s="154"/>
      <c r="DD2710" s="154"/>
      <c r="DE2710" s="154"/>
      <c r="DF2710" s="154"/>
      <c r="DG2710" s="154"/>
      <c r="DH2710" s="154"/>
      <c r="DI2710" s="154"/>
      <c r="DJ2710" s="154"/>
      <c r="DK2710" s="154"/>
      <c r="DL2710" s="154"/>
      <c r="DM2710" s="154"/>
      <c r="DN2710" s="154"/>
      <c r="DO2710" s="154"/>
      <c r="DP2710" s="154"/>
      <c r="DQ2710" s="154"/>
      <c r="DR2710" s="154"/>
      <c r="DS2710" s="154"/>
      <c r="DT2710" s="154"/>
      <c r="DU2710" s="154"/>
      <c r="DV2710" s="154"/>
      <c r="DW2710" s="154"/>
      <c r="DX2710" s="154"/>
      <c r="DY2710" s="154"/>
      <c r="DZ2710" s="154"/>
      <c r="EA2710" s="154"/>
      <c r="EB2710" s="154"/>
      <c r="EC2710" s="154"/>
      <c r="ED2710" s="154"/>
      <c r="EE2710" s="154"/>
      <c r="EF2710" s="154"/>
      <c r="EG2710" s="154"/>
      <c r="EH2710" s="154"/>
      <c r="EI2710" s="154"/>
      <c r="EJ2710" s="154"/>
      <c r="EK2710" s="154"/>
      <c r="EL2710" s="154"/>
      <c r="EM2710" s="154"/>
      <c r="EN2710" s="154"/>
      <c r="EO2710" s="154"/>
      <c r="EP2710" s="154"/>
      <c r="EQ2710" s="154"/>
      <c r="ER2710" s="154"/>
      <c r="ES2710" s="154"/>
      <c r="ET2710" s="154"/>
      <c r="EU2710" s="154"/>
      <c r="EV2710" s="154"/>
    </row>
    <row r="2711" spans="32:152" ht="12.75">
      <c r="AF2711" s="154"/>
      <c r="AG2711" s="154"/>
      <c r="AH2711" s="154"/>
      <c r="AI2711" s="154"/>
      <c r="AJ2711" s="154"/>
      <c r="AK2711" s="154"/>
      <c r="AL2711" s="154"/>
      <c r="AM2711" s="154"/>
      <c r="AN2711" s="154"/>
      <c r="AO2711" s="154"/>
      <c r="AP2711" s="154"/>
      <c r="AQ2711" s="154"/>
      <c r="AR2711" s="154"/>
      <c r="AS2711" s="154"/>
      <c r="AT2711" s="154"/>
      <c r="AU2711" s="154"/>
      <c r="AV2711" s="154"/>
      <c r="AW2711" s="154"/>
      <c r="AX2711" s="154"/>
      <c r="AY2711" s="154"/>
      <c r="AZ2711" s="154"/>
      <c r="BA2711" s="154"/>
      <c r="BB2711" s="154"/>
      <c r="BC2711" s="154"/>
      <c r="BD2711" s="154"/>
      <c r="BE2711" s="154"/>
      <c r="BF2711" s="154"/>
      <c r="BG2711" s="154"/>
      <c r="BH2711" s="154"/>
      <c r="BI2711" s="154"/>
      <c r="BJ2711" s="154"/>
      <c r="BK2711" s="154"/>
      <c r="BL2711" s="154"/>
      <c r="BM2711" s="154"/>
      <c r="BN2711" s="154"/>
      <c r="BO2711" s="154"/>
      <c r="BP2711" s="154"/>
      <c r="BQ2711" s="154"/>
      <c r="BR2711" s="154"/>
      <c r="BS2711" s="154"/>
      <c r="BT2711" s="154"/>
      <c r="BU2711" s="154"/>
      <c r="BV2711" s="154"/>
      <c r="BW2711" s="154"/>
      <c r="BX2711" s="154"/>
      <c r="BY2711" s="154"/>
      <c r="BZ2711" s="154"/>
      <c r="CA2711" s="154"/>
      <c r="CB2711" s="154"/>
      <c r="CC2711" s="154"/>
      <c r="CD2711" s="154"/>
      <c r="CE2711" s="154"/>
      <c r="CF2711" s="154"/>
      <c r="CG2711" s="154"/>
      <c r="CH2711" s="154"/>
      <c r="CI2711" s="154"/>
      <c r="CJ2711" s="154"/>
      <c r="CK2711" s="154"/>
      <c r="CL2711" s="154"/>
      <c r="CM2711" s="154"/>
      <c r="CN2711" s="154"/>
      <c r="CO2711" s="154"/>
      <c r="CP2711" s="154"/>
      <c r="CQ2711" s="154"/>
      <c r="CR2711" s="154"/>
      <c r="CS2711" s="154"/>
      <c r="CT2711" s="154"/>
      <c r="CU2711" s="154"/>
      <c r="CV2711" s="154"/>
      <c r="CW2711" s="154"/>
      <c r="CX2711" s="154"/>
      <c r="CY2711" s="154"/>
      <c r="CZ2711" s="154"/>
      <c r="DA2711" s="154"/>
      <c r="DB2711" s="154"/>
      <c r="DC2711" s="154"/>
      <c r="DD2711" s="154"/>
      <c r="DE2711" s="154"/>
      <c r="DF2711" s="154"/>
      <c r="DG2711" s="154"/>
      <c r="DH2711" s="154"/>
      <c r="DI2711" s="154"/>
      <c r="DJ2711" s="154"/>
      <c r="DK2711" s="154"/>
      <c r="DL2711" s="154"/>
      <c r="DM2711" s="154"/>
      <c r="DN2711" s="154"/>
      <c r="DO2711" s="154"/>
      <c r="DP2711" s="154"/>
      <c r="DQ2711" s="154"/>
      <c r="DR2711" s="154"/>
      <c r="DS2711" s="154"/>
      <c r="DT2711" s="154"/>
      <c r="DU2711" s="154"/>
      <c r="DV2711" s="154"/>
      <c r="DW2711" s="154"/>
      <c r="DX2711" s="154"/>
      <c r="DY2711" s="154"/>
      <c r="DZ2711" s="154"/>
      <c r="EA2711" s="154"/>
      <c r="EB2711" s="154"/>
      <c r="EC2711" s="154"/>
      <c r="ED2711" s="154"/>
      <c r="EE2711" s="154"/>
      <c r="EF2711" s="154"/>
      <c r="EG2711" s="154"/>
      <c r="EH2711" s="154"/>
      <c r="EI2711" s="154"/>
      <c r="EJ2711" s="154"/>
      <c r="EK2711" s="154"/>
      <c r="EL2711" s="154"/>
      <c r="EM2711" s="154"/>
      <c r="EN2711" s="154"/>
      <c r="EO2711" s="154"/>
      <c r="EP2711" s="154"/>
      <c r="EQ2711" s="154"/>
      <c r="ER2711" s="154"/>
      <c r="ES2711" s="154"/>
      <c r="ET2711" s="154"/>
      <c r="EU2711" s="154"/>
      <c r="EV2711" s="154"/>
    </row>
    <row r="2712" spans="32:152" ht="12.75">
      <c r="AF2712" s="154"/>
      <c r="AG2712" s="154"/>
      <c r="AH2712" s="154"/>
      <c r="AI2712" s="154"/>
      <c r="AJ2712" s="154"/>
      <c r="AK2712" s="154"/>
      <c r="AL2712" s="154"/>
      <c r="AM2712" s="154"/>
      <c r="AN2712" s="154"/>
      <c r="AO2712" s="154"/>
      <c r="AP2712" s="154"/>
      <c r="AQ2712" s="154"/>
      <c r="AR2712" s="154"/>
      <c r="AS2712" s="154"/>
      <c r="AT2712" s="154"/>
      <c r="AU2712" s="154"/>
      <c r="AV2712" s="154"/>
      <c r="AW2712" s="154"/>
      <c r="AX2712" s="154"/>
      <c r="AY2712" s="154"/>
      <c r="AZ2712" s="154"/>
      <c r="BA2712" s="154"/>
      <c r="BB2712" s="154"/>
      <c r="BC2712" s="154"/>
      <c r="BD2712" s="154"/>
      <c r="BE2712" s="154"/>
      <c r="BF2712" s="154"/>
      <c r="BG2712" s="154"/>
      <c r="BH2712" s="154"/>
      <c r="BI2712" s="154"/>
      <c r="BJ2712" s="154"/>
      <c r="BK2712" s="154"/>
      <c r="BL2712" s="154"/>
      <c r="BM2712" s="154"/>
      <c r="BN2712" s="154"/>
      <c r="BO2712" s="154"/>
      <c r="BP2712" s="154"/>
      <c r="BQ2712" s="154"/>
      <c r="BR2712" s="154"/>
      <c r="BS2712" s="154"/>
      <c r="BT2712" s="154"/>
      <c r="BU2712" s="154"/>
      <c r="BV2712" s="154"/>
      <c r="BW2712" s="154"/>
      <c r="BX2712" s="154"/>
      <c r="BY2712" s="154"/>
      <c r="BZ2712" s="154"/>
      <c r="CA2712" s="154"/>
      <c r="CB2712" s="154"/>
      <c r="CC2712" s="154"/>
      <c r="CD2712" s="154"/>
      <c r="CE2712" s="154"/>
      <c r="CF2712" s="154"/>
      <c r="CG2712" s="154"/>
      <c r="CH2712" s="154"/>
      <c r="CI2712" s="154"/>
      <c r="CJ2712" s="154"/>
      <c r="CK2712" s="154"/>
      <c r="CL2712" s="154"/>
      <c r="CM2712" s="154"/>
      <c r="CN2712" s="154"/>
      <c r="CO2712" s="154"/>
      <c r="CP2712" s="154"/>
      <c r="CQ2712" s="154"/>
      <c r="CR2712" s="154"/>
      <c r="CS2712" s="154"/>
      <c r="CT2712" s="154"/>
      <c r="CU2712" s="154"/>
      <c r="CV2712" s="154"/>
      <c r="CW2712" s="154"/>
      <c r="CX2712" s="154"/>
      <c r="CY2712" s="154"/>
      <c r="CZ2712" s="154"/>
      <c r="DA2712" s="154"/>
      <c r="DB2712" s="154"/>
      <c r="DC2712" s="154"/>
      <c r="DD2712" s="154"/>
      <c r="DE2712" s="154"/>
      <c r="DF2712" s="154"/>
      <c r="DG2712" s="154"/>
      <c r="DH2712" s="154"/>
      <c r="DI2712" s="154"/>
      <c r="DJ2712" s="154"/>
      <c r="DK2712" s="154"/>
      <c r="DL2712" s="154"/>
      <c r="DM2712" s="154"/>
      <c r="DN2712" s="154"/>
      <c r="DO2712" s="154"/>
      <c r="DP2712" s="154"/>
      <c r="DQ2712" s="154"/>
      <c r="DR2712" s="154"/>
      <c r="DS2712" s="154"/>
      <c r="DT2712" s="154"/>
      <c r="DU2712" s="154"/>
      <c r="DV2712" s="154"/>
      <c r="DW2712" s="154"/>
      <c r="DX2712" s="154"/>
      <c r="DY2712" s="154"/>
      <c r="DZ2712" s="154"/>
      <c r="EA2712" s="154"/>
      <c r="EB2712" s="154"/>
      <c r="EC2712" s="154"/>
      <c r="ED2712" s="154"/>
      <c r="EE2712" s="154"/>
      <c r="EF2712" s="154"/>
      <c r="EG2712" s="154"/>
      <c r="EH2712" s="154"/>
      <c r="EI2712" s="154"/>
      <c r="EJ2712" s="154"/>
      <c r="EK2712" s="154"/>
      <c r="EL2712" s="154"/>
      <c r="EM2712" s="154"/>
      <c r="EN2712" s="154"/>
      <c r="EO2712" s="154"/>
      <c r="EP2712" s="154"/>
      <c r="EQ2712" s="154"/>
      <c r="ER2712" s="154"/>
      <c r="ES2712" s="154"/>
      <c r="ET2712" s="154"/>
      <c r="EU2712" s="154"/>
      <c r="EV2712" s="154"/>
    </row>
    <row r="2713" spans="32:152" ht="12.75">
      <c r="AF2713" s="154"/>
      <c r="AG2713" s="154"/>
      <c r="AH2713" s="154"/>
      <c r="AI2713" s="154"/>
      <c r="AJ2713" s="154"/>
      <c r="AK2713" s="154"/>
      <c r="AL2713" s="154"/>
      <c r="AM2713" s="154"/>
      <c r="AN2713" s="154"/>
      <c r="AO2713" s="154"/>
      <c r="AP2713" s="154"/>
      <c r="AQ2713" s="154"/>
      <c r="AR2713" s="154"/>
      <c r="AS2713" s="154"/>
      <c r="AT2713" s="154"/>
      <c r="AU2713" s="154"/>
      <c r="AV2713" s="154"/>
      <c r="AW2713" s="154"/>
      <c r="AX2713" s="154"/>
      <c r="AY2713" s="154"/>
      <c r="AZ2713" s="154"/>
      <c r="BA2713" s="154"/>
      <c r="BB2713" s="154"/>
      <c r="BC2713" s="154"/>
      <c r="BD2713" s="154"/>
      <c r="BE2713" s="154"/>
      <c r="BF2713" s="154"/>
      <c r="BG2713" s="154"/>
      <c r="BH2713" s="154"/>
      <c r="BI2713" s="154"/>
      <c r="BJ2713" s="154"/>
      <c r="BK2713" s="154"/>
      <c r="BL2713" s="154"/>
      <c r="BM2713" s="154"/>
      <c r="BN2713" s="154"/>
      <c r="BO2713" s="154"/>
      <c r="BP2713" s="154"/>
      <c r="BQ2713" s="154"/>
      <c r="BR2713" s="154"/>
      <c r="BS2713" s="154"/>
      <c r="BT2713" s="154"/>
      <c r="BU2713" s="154"/>
      <c r="BV2713" s="154"/>
      <c r="BW2713" s="154"/>
      <c r="BX2713" s="154"/>
      <c r="BY2713" s="154"/>
      <c r="BZ2713" s="154"/>
      <c r="CA2713" s="154"/>
      <c r="CB2713" s="154"/>
      <c r="CC2713" s="154"/>
      <c r="CD2713" s="154"/>
      <c r="CE2713" s="154"/>
      <c r="CF2713" s="154"/>
      <c r="CG2713" s="154"/>
      <c r="CH2713" s="154"/>
      <c r="CI2713" s="154"/>
      <c r="CJ2713" s="154"/>
      <c r="CK2713" s="154"/>
      <c r="CL2713" s="154"/>
      <c r="CM2713" s="154"/>
      <c r="CN2713" s="154"/>
      <c r="CO2713" s="154"/>
      <c r="CP2713" s="154"/>
      <c r="CQ2713" s="154"/>
      <c r="CR2713" s="154"/>
      <c r="CS2713" s="154"/>
      <c r="CT2713" s="154"/>
      <c r="CU2713" s="154"/>
      <c r="CV2713" s="154"/>
      <c r="CW2713" s="154"/>
      <c r="CX2713" s="154"/>
      <c r="CY2713" s="154"/>
      <c r="CZ2713" s="154"/>
      <c r="DA2713" s="154"/>
      <c r="DB2713" s="154"/>
      <c r="DC2713" s="154"/>
      <c r="DD2713" s="154"/>
      <c r="DE2713" s="154"/>
      <c r="DF2713" s="154"/>
      <c r="DG2713" s="154"/>
      <c r="DH2713" s="154"/>
      <c r="DI2713" s="154"/>
      <c r="DJ2713" s="154"/>
      <c r="DK2713" s="154"/>
      <c r="DL2713" s="154"/>
      <c r="DM2713" s="154"/>
      <c r="DN2713" s="154"/>
      <c r="DO2713" s="154"/>
      <c r="DP2713" s="154"/>
      <c r="DQ2713" s="154"/>
      <c r="DR2713" s="154"/>
      <c r="DS2713" s="154"/>
      <c r="DT2713" s="154"/>
      <c r="DU2713" s="154"/>
      <c r="DV2713" s="154"/>
      <c r="DW2713" s="154"/>
      <c r="DX2713" s="154"/>
      <c r="DY2713" s="154"/>
      <c r="DZ2713" s="154"/>
      <c r="EA2713" s="154"/>
      <c r="EB2713" s="154"/>
      <c r="EC2713" s="154"/>
      <c r="ED2713" s="154"/>
      <c r="EE2713" s="154"/>
      <c r="EF2713" s="154"/>
      <c r="EG2713" s="154"/>
      <c r="EH2713" s="154"/>
      <c r="EI2713" s="154"/>
      <c r="EJ2713" s="154"/>
      <c r="EK2713" s="154"/>
      <c r="EL2713" s="154"/>
      <c r="EM2713" s="154"/>
      <c r="EN2713" s="154"/>
      <c r="EO2713" s="154"/>
      <c r="EP2713" s="154"/>
      <c r="EQ2713" s="154"/>
      <c r="ER2713" s="154"/>
      <c r="ES2713" s="154"/>
      <c r="ET2713" s="154"/>
      <c r="EU2713" s="154"/>
      <c r="EV2713" s="154"/>
    </row>
    <row r="2714" spans="32:152" ht="12.75">
      <c r="AF2714" s="154"/>
      <c r="AG2714" s="154"/>
      <c r="AH2714" s="154"/>
      <c r="AI2714" s="154"/>
      <c r="AJ2714" s="154"/>
      <c r="AK2714" s="154"/>
      <c r="AL2714" s="154"/>
      <c r="AM2714" s="154"/>
      <c r="AN2714" s="154"/>
      <c r="AO2714" s="154"/>
      <c r="AP2714" s="154"/>
      <c r="AQ2714" s="154"/>
      <c r="AR2714" s="154"/>
      <c r="AS2714" s="154"/>
      <c r="AT2714" s="154"/>
      <c r="AU2714" s="154"/>
      <c r="AV2714" s="154"/>
      <c r="AW2714" s="154"/>
      <c r="AX2714" s="154"/>
      <c r="AY2714" s="154"/>
      <c r="AZ2714" s="154"/>
      <c r="BA2714" s="154"/>
      <c r="BB2714" s="154"/>
      <c r="BC2714" s="154"/>
      <c r="BD2714" s="154"/>
      <c r="BE2714" s="154"/>
      <c r="BF2714" s="154"/>
      <c r="BG2714" s="154"/>
      <c r="BH2714" s="154"/>
      <c r="BI2714" s="154"/>
      <c r="BJ2714" s="154"/>
      <c r="BK2714" s="154"/>
      <c r="BL2714" s="154"/>
      <c r="BM2714" s="154"/>
      <c r="BN2714" s="154"/>
      <c r="BO2714" s="154"/>
      <c r="BP2714" s="154"/>
      <c r="BQ2714" s="154"/>
      <c r="BR2714" s="154"/>
      <c r="BS2714" s="154"/>
      <c r="BT2714" s="154"/>
      <c r="BU2714" s="154"/>
      <c r="BV2714" s="154"/>
      <c r="BW2714" s="154"/>
      <c r="BX2714" s="154"/>
      <c r="BY2714" s="154"/>
      <c r="BZ2714" s="154"/>
      <c r="CA2714" s="154"/>
      <c r="CB2714" s="154"/>
      <c r="CC2714" s="154"/>
      <c r="CD2714" s="154"/>
      <c r="CE2714" s="154"/>
      <c r="CF2714" s="154"/>
      <c r="CG2714" s="154"/>
      <c r="CH2714" s="154"/>
      <c r="CI2714" s="154"/>
      <c r="CJ2714" s="154"/>
      <c r="CK2714" s="154"/>
      <c r="CL2714" s="154"/>
      <c r="CM2714" s="154"/>
      <c r="CN2714" s="154"/>
      <c r="CO2714" s="154"/>
      <c r="CP2714" s="154"/>
      <c r="CQ2714" s="154"/>
      <c r="CR2714" s="154"/>
      <c r="CS2714" s="154"/>
      <c r="CT2714" s="154"/>
      <c r="CU2714" s="154"/>
      <c r="CV2714" s="154"/>
      <c r="CW2714" s="154"/>
      <c r="CX2714" s="154"/>
      <c r="CY2714" s="154"/>
      <c r="CZ2714" s="154"/>
      <c r="DA2714" s="154"/>
      <c r="DB2714" s="154"/>
      <c r="DC2714" s="154"/>
      <c r="DD2714" s="154"/>
      <c r="DE2714" s="154"/>
      <c r="DF2714" s="154"/>
      <c r="DG2714" s="154"/>
      <c r="DH2714" s="154"/>
      <c r="DI2714" s="154"/>
      <c r="DJ2714" s="154"/>
      <c r="DK2714" s="154"/>
      <c r="DL2714" s="154"/>
      <c r="DM2714" s="154"/>
      <c r="DN2714" s="154"/>
      <c r="DO2714" s="154"/>
      <c r="DP2714" s="154"/>
      <c r="DQ2714" s="154"/>
      <c r="DR2714" s="154"/>
      <c r="DS2714" s="154"/>
      <c r="DT2714" s="154"/>
      <c r="DU2714" s="154"/>
      <c r="DV2714" s="154"/>
      <c r="DW2714" s="154"/>
      <c r="DX2714" s="154"/>
      <c r="DY2714" s="154"/>
      <c r="DZ2714" s="154"/>
      <c r="EA2714" s="154"/>
      <c r="EB2714" s="154"/>
      <c r="EC2714" s="154"/>
      <c r="ED2714" s="154"/>
      <c r="EE2714" s="154"/>
      <c r="EF2714" s="154"/>
      <c r="EG2714" s="154"/>
      <c r="EH2714" s="154"/>
      <c r="EI2714" s="154"/>
      <c r="EJ2714" s="154"/>
      <c r="EK2714" s="154"/>
      <c r="EL2714" s="154"/>
      <c r="EM2714" s="154"/>
      <c r="EN2714" s="154"/>
      <c r="EO2714" s="154"/>
      <c r="EP2714" s="154"/>
      <c r="EQ2714" s="154"/>
      <c r="ER2714" s="154"/>
      <c r="ES2714" s="154"/>
      <c r="ET2714" s="154"/>
      <c r="EU2714" s="154"/>
      <c r="EV2714" s="154"/>
    </row>
    <row r="2715" spans="32:152" ht="12.75">
      <c r="AF2715" s="154"/>
      <c r="AG2715" s="154"/>
      <c r="AH2715" s="154"/>
      <c r="AI2715" s="154"/>
      <c r="AJ2715" s="154"/>
      <c r="AK2715" s="154"/>
      <c r="AL2715" s="154"/>
      <c r="AM2715" s="154"/>
      <c r="AN2715" s="154"/>
      <c r="AO2715" s="154"/>
      <c r="AP2715" s="154"/>
      <c r="AQ2715" s="154"/>
      <c r="AR2715" s="154"/>
      <c r="AS2715" s="154"/>
      <c r="AT2715" s="154"/>
      <c r="AU2715" s="154"/>
      <c r="AV2715" s="154"/>
      <c r="AW2715" s="154"/>
      <c r="AX2715" s="154"/>
      <c r="AY2715" s="154"/>
      <c r="AZ2715" s="154"/>
      <c r="BA2715" s="154"/>
      <c r="BB2715" s="154"/>
      <c r="BC2715" s="154"/>
      <c r="BD2715" s="154"/>
      <c r="BE2715" s="154"/>
      <c r="BF2715" s="154"/>
      <c r="BG2715" s="154"/>
      <c r="BH2715" s="154"/>
      <c r="BI2715" s="154"/>
      <c r="BJ2715" s="154"/>
      <c r="BK2715" s="154"/>
      <c r="BL2715" s="154"/>
      <c r="BM2715" s="154"/>
      <c r="BN2715" s="154"/>
      <c r="BO2715" s="154"/>
      <c r="BP2715" s="154"/>
      <c r="BQ2715" s="154"/>
      <c r="BR2715" s="154"/>
      <c r="BS2715" s="154"/>
      <c r="BT2715" s="154"/>
      <c r="BU2715" s="154"/>
      <c r="BV2715" s="154"/>
      <c r="BW2715" s="154"/>
      <c r="BX2715" s="154"/>
      <c r="BY2715" s="154"/>
      <c r="BZ2715" s="154"/>
      <c r="CA2715" s="154"/>
      <c r="CB2715" s="154"/>
      <c r="CC2715" s="154"/>
      <c r="CD2715" s="154"/>
      <c r="CE2715" s="154"/>
      <c r="CF2715" s="154"/>
      <c r="CG2715" s="154"/>
      <c r="CH2715" s="154"/>
      <c r="CI2715" s="154"/>
      <c r="CJ2715" s="154"/>
      <c r="CK2715" s="154"/>
      <c r="CL2715" s="154"/>
      <c r="CM2715" s="154"/>
      <c r="CN2715" s="154"/>
      <c r="CO2715" s="154"/>
      <c r="CP2715" s="154"/>
      <c r="CQ2715" s="154"/>
      <c r="CR2715" s="154"/>
      <c r="CS2715" s="154"/>
      <c r="CT2715" s="154"/>
      <c r="CU2715" s="154"/>
      <c r="CV2715" s="154"/>
      <c r="CW2715" s="154"/>
      <c r="CX2715" s="154"/>
      <c r="CY2715" s="154"/>
      <c r="CZ2715" s="154"/>
      <c r="DA2715" s="154"/>
      <c r="DB2715" s="154"/>
      <c r="DC2715" s="154"/>
      <c r="DD2715" s="154"/>
      <c r="DE2715" s="154"/>
      <c r="DF2715" s="154"/>
      <c r="DG2715" s="154"/>
      <c r="DH2715" s="154"/>
      <c r="DI2715" s="154"/>
      <c r="DJ2715" s="154"/>
      <c r="DK2715" s="154"/>
      <c r="DL2715" s="154"/>
      <c r="DM2715" s="154"/>
      <c r="DN2715" s="154"/>
      <c r="DO2715" s="154"/>
      <c r="DP2715" s="154"/>
      <c r="DQ2715" s="154"/>
      <c r="DR2715" s="154"/>
      <c r="DS2715" s="154"/>
      <c r="DT2715" s="154"/>
      <c r="DU2715" s="154"/>
      <c r="DV2715" s="154"/>
      <c r="DW2715" s="154"/>
      <c r="DX2715" s="154"/>
      <c r="DY2715" s="154"/>
      <c r="DZ2715" s="154"/>
      <c r="EA2715" s="154"/>
      <c r="EB2715" s="154"/>
      <c r="EC2715" s="154"/>
      <c r="ED2715" s="154"/>
      <c r="EE2715" s="154"/>
      <c r="EF2715" s="154"/>
      <c r="EG2715" s="154"/>
      <c r="EH2715" s="154"/>
      <c r="EI2715" s="154"/>
      <c r="EJ2715" s="154"/>
      <c r="EK2715" s="154"/>
      <c r="EL2715" s="154"/>
      <c r="EM2715" s="154"/>
      <c r="EN2715" s="154"/>
      <c r="EO2715" s="154"/>
      <c r="EP2715" s="154"/>
      <c r="EQ2715" s="154"/>
      <c r="ER2715" s="154"/>
      <c r="ES2715" s="154"/>
      <c r="ET2715" s="154"/>
      <c r="EU2715" s="154"/>
      <c r="EV2715" s="154"/>
    </row>
    <row r="2716" spans="32:152" ht="12.75">
      <c r="AF2716" s="154"/>
      <c r="AG2716" s="154"/>
      <c r="AH2716" s="154"/>
      <c r="AI2716" s="154"/>
      <c r="AJ2716" s="154"/>
      <c r="AK2716" s="154"/>
      <c r="AL2716" s="154"/>
      <c r="AM2716" s="154"/>
      <c r="AN2716" s="154"/>
      <c r="AO2716" s="154"/>
      <c r="AP2716" s="154"/>
      <c r="AQ2716" s="154"/>
      <c r="AR2716" s="154"/>
      <c r="AS2716" s="154"/>
      <c r="AT2716" s="154"/>
      <c r="AU2716" s="154"/>
      <c r="AV2716" s="154"/>
      <c r="AW2716" s="154"/>
      <c r="AX2716" s="154"/>
      <c r="AY2716" s="154"/>
      <c r="AZ2716" s="154"/>
      <c r="BA2716" s="154"/>
      <c r="BB2716" s="154"/>
      <c r="BC2716" s="154"/>
      <c r="BD2716" s="154"/>
      <c r="BE2716" s="154"/>
      <c r="BF2716" s="154"/>
      <c r="BG2716" s="154"/>
      <c r="BH2716" s="154"/>
      <c r="BI2716" s="154"/>
      <c r="BJ2716" s="154"/>
      <c r="BK2716" s="154"/>
      <c r="BL2716" s="154"/>
      <c r="BM2716" s="154"/>
      <c r="BN2716" s="154"/>
      <c r="BO2716" s="154"/>
      <c r="BP2716" s="154"/>
      <c r="BQ2716" s="154"/>
      <c r="BR2716" s="154"/>
      <c r="BS2716" s="154"/>
      <c r="BT2716" s="154"/>
      <c r="BU2716" s="154"/>
      <c r="BV2716" s="154"/>
      <c r="BW2716" s="154"/>
      <c r="BX2716" s="154"/>
      <c r="BY2716" s="154"/>
      <c r="BZ2716" s="154"/>
      <c r="CA2716" s="154"/>
      <c r="CB2716" s="154"/>
      <c r="CC2716" s="154"/>
      <c r="CD2716" s="154"/>
      <c r="CE2716" s="154"/>
      <c r="CF2716" s="154"/>
      <c r="CG2716" s="154"/>
      <c r="CH2716" s="154"/>
      <c r="CI2716" s="154"/>
      <c r="CJ2716" s="154"/>
      <c r="CK2716" s="154"/>
      <c r="CL2716" s="154"/>
      <c r="CM2716" s="154"/>
      <c r="CN2716" s="154"/>
      <c r="CO2716" s="154"/>
      <c r="CP2716" s="154"/>
      <c r="CQ2716" s="154"/>
      <c r="CR2716" s="154"/>
      <c r="CS2716" s="154"/>
      <c r="CT2716" s="154"/>
      <c r="CU2716" s="154"/>
      <c r="CV2716" s="154"/>
      <c r="CW2716" s="154"/>
      <c r="CX2716" s="154"/>
      <c r="CY2716" s="154"/>
      <c r="CZ2716" s="154"/>
      <c r="DA2716" s="154"/>
      <c r="DB2716" s="154"/>
      <c r="DC2716" s="154"/>
      <c r="DD2716" s="154"/>
      <c r="DE2716" s="154"/>
      <c r="DF2716" s="154"/>
      <c r="DG2716" s="154"/>
      <c r="DH2716" s="154"/>
      <c r="DI2716" s="154"/>
      <c r="DJ2716" s="154"/>
      <c r="DK2716" s="154"/>
      <c r="DL2716" s="154"/>
      <c r="DM2716" s="154"/>
      <c r="DN2716" s="154"/>
      <c r="DO2716" s="154"/>
      <c r="DP2716" s="154"/>
      <c r="DQ2716" s="154"/>
      <c r="DR2716" s="154"/>
      <c r="DS2716" s="154"/>
      <c r="DT2716" s="154"/>
      <c r="DU2716" s="154"/>
      <c r="DV2716" s="154"/>
      <c r="DW2716" s="154"/>
      <c r="DX2716" s="154"/>
      <c r="DY2716" s="154"/>
      <c r="DZ2716" s="154"/>
      <c r="EA2716" s="154"/>
      <c r="EB2716" s="154"/>
      <c r="EC2716" s="154"/>
      <c r="ED2716" s="154"/>
      <c r="EE2716" s="154"/>
      <c r="EF2716" s="154"/>
      <c r="EG2716" s="154"/>
      <c r="EH2716" s="154"/>
      <c r="EI2716" s="154"/>
      <c r="EJ2716" s="154"/>
      <c r="EK2716" s="154"/>
      <c r="EL2716" s="154"/>
      <c r="EM2716" s="154"/>
      <c r="EN2716" s="154"/>
      <c r="EO2716" s="154"/>
      <c r="EP2716" s="154"/>
      <c r="EQ2716" s="154"/>
      <c r="ER2716" s="154"/>
      <c r="ES2716" s="154"/>
      <c r="ET2716" s="154"/>
      <c r="EU2716" s="154"/>
      <c r="EV2716" s="154"/>
    </row>
    <row r="2717" spans="32:152" ht="12.75">
      <c r="AF2717" s="154"/>
      <c r="AG2717" s="154"/>
      <c r="AH2717" s="154"/>
      <c r="AI2717" s="154"/>
      <c r="AJ2717" s="154"/>
      <c r="AK2717" s="154"/>
      <c r="AL2717" s="154"/>
      <c r="AM2717" s="154"/>
      <c r="AN2717" s="154"/>
      <c r="AO2717" s="154"/>
      <c r="AP2717" s="154"/>
      <c r="AQ2717" s="154"/>
      <c r="AR2717" s="154"/>
      <c r="AS2717" s="154"/>
      <c r="AT2717" s="154"/>
      <c r="AU2717" s="154"/>
      <c r="AV2717" s="154"/>
      <c r="AW2717" s="154"/>
      <c r="AX2717" s="154"/>
      <c r="AY2717" s="154"/>
      <c r="AZ2717" s="154"/>
      <c r="BA2717" s="154"/>
      <c r="BB2717" s="154"/>
      <c r="BC2717" s="154"/>
      <c r="BD2717" s="154"/>
      <c r="BE2717" s="154"/>
      <c r="BF2717" s="154"/>
      <c r="BG2717" s="154"/>
      <c r="BH2717" s="154"/>
      <c r="BI2717" s="154"/>
      <c r="BJ2717" s="154"/>
      <c r="BK2717" s="154"/>
      <c r="BL2717" s="154"/>
      <c r="BM2717" s="154"/>
      <c r="BN2717" s="154"/>
      <c r="BO2717" s="154"/>
      <c r="BP2717" s="154"/>
      <c r="BQ2717" s="154"/>
      <c r="BR2717" s="154"/>
      <c r="BS2717" s="154"/>
      <c r="BT2717" s="154"/>
      <c r="BU2717" s="154"/>
      <c r="BV2717" s="154"/>
      <c r="BW2717" s="154"/>
      <c r="BX2717" s="154"/>
      <c r="BY2717" s="154"/>
      <c r="BZ2717" s="154"/>
      <c r="CA2717" s="154"/>
      <c r="CB2717" s="154"/>
      <c r="CC2717" s="154"/>
      <c r="CD2717" s="154"/>
      <c r="CE2717" s="154"/>
      <c r="CF2717" s="154"/>
      <c r="CG2717" s="154"/>
      <c r="CH2717" s="154"/>
      <c r="CI2717" s="154"/>
      <c r="CJ2717" s="154"/>
      <c r="CK2717" s="154"/>
      <c r="CL2717" s="154"/>
      <c r="CM2717" s="154"/>
      <c r="CN2717" s="154"/>
      <c r="CO2717" s="154"/>
      <c r="CP2717" s="154"/>
      <c r="CQ2717" s="154"/>
      <c r="CR2717" s="154"/>
      <c r="CS2717" s="154"/>
      <c r="CT2717" s="154"/>
      <c r="CU2717" s="154"/>
      <c r="CV2717" s="154"/>
      <c r="CW2717" s="154"/>
      <c r="CX2717" s="154"/>
      <c r="CY2717" s="154"/>
      <c r="CZ2717" s="154"/>
      <c r="DA2717" s="154"/>
      <c r="DB2717" s="154"/>
      <c r="DC2717" s="154"/>
      <c r="DD2717" s="154"/>
      <c r="DE2717" s="154"/>
      <c r="DF2717" s="154"/>
      <c r="DG2717" s="154"/>
      <c r="DH2717" s="154"/>
      <c r="DI2717" s="154"/>
      <c r="DJ2717" s="154"/>
      <c r="DK2717" s="154"/>
      <c r="DL2717" s="154"/>
      <c r="DM2717" s="154"/>
      <c r="DN2717" s="154"/>
      <c r="DO2717" s="154"/>
      <c r="DP2717" s="154"/>
      <c r="DQ2717" s="154"/>
      <c r="DR2717" s="154"/>
      <c r="DS2717" s="154"/>
      <c r="DT2717" s="154"/>
      <c r="DU2717" s="154"/>
      <c r="DV2717" s="154"/>
      <c r="DW2717" s="154"/>
      <c r="DX2717" s="154"/>
      <c r="DY2717" s="154"/>
      <c r="DZ2717" s="154"/>
      <c r="EA2717" s="154"/>
      <c r="EB2717" s="154"/>
      <c r="EC2717" s="154"/>
      <c r="ED2717" s="154"/>
      <c r="EE2717" s="154"/>
      <c r="EF2717" s="154"/>
      <c r="EG2717" s="154"/>
      <c r="EH2717" s="154"/>
      <c r="EI2717" s="154"/>
      <c r="EJ2717" s="154"/>
      <c r="EK2717" s="154"/>
      <c r="EL2717" s="154"/>
      <c r="EM2717" s="154"/>
      <c r="EN2717" s="154"/>
      <c r="EO2717" s="154"/>
      <c r="EP2717" s="154"/>
      <c r="EQ2717" s="154"/>
      <c r="ER2717" s="154"/>
      <c r="ES2717" s="154"/>
      <c r="ET2717" s="154"/>
      <c r="EU2717" s="154"/>
      <c r="EV2717" s="154"/>
    </row>
    <row r="2718" spans="32:152" ht="12.75">
      <c r="AF2718" s="154"/>
      <c r="AG2718" s="154"/>
      <c r="AH2718" s="154"/>
      <c r="AI2718" s="154"/>
      <c r="AJ2718" s="154"/>
      <c r="AK2718" s="154"/>
      <c r="AL2718" s="154"/>
      <c r="AM2718" s="154"/>
      <c r="AN2718" s="154"/>
      <c r="AO2718" s="154"/>
      <c r="AP2718" s="154"/>
      <c r="AQ2718" s="154"/>
      <c r="AR2718" s="154"/>
      <c r="AS2718" s="154"/>
      <c r="AT2718" s="154"/>
      <c r="AU2718" s="154"/>
      <c r="AV2718" s="154"/>
      <c r="AW2718" s="154"/>
      <c r="AX2718" s="154"/>
      <c r="AY2718" s="154"/>
      <c r="AZ2718" s="154"/>
      <c r="BA2718" s="154"/>
      <c r="BB2718" s="154"/>
      <c r="BC2718" s="154"/>
      <c r="BD2718" s="154"/>
      <c r="BE2718" s="154"/>
      <c r="BF2718" s="154"/>
      <c r="BG2718" s="154"/>
      <c r="BH2718" s="154"/>
      <c r="BI2718" s="154"/>
      <c r="BJ2718" s="154"/>
      <c r="BK2718" s="154"/>
      <c r="BL2718" s="154"/>
      <c r="BM2718" s="154"/>
      <c r="BN2718" s="154"/>
      <c r="BO2718" s="154"/>
      <c r="BP2718" s="154"/>
      <c r="BQ2718" s="154"/>
      <c r="BR2718" s="154"/>
      <c r="BS2718" s="154"/>
      <c r="BT2718" s="154"/>
      <c r="BU2718" s="154"/>
      <c r="BV2718" s="154"/>
      <c r="BW2718" s="154"/>
      <c r="BX2718" s="154"/>
      <c r="BY2718" s="154"/>
      <c r="BZ2718" s="154"/>
      <c r="CA2718" s="154"/>
      <c r="CB2718" s="154"/>
      <c r="CC2718" s="154"/>
      <c r="CD2718" s="154"/>
      <c r="CE2718" s="154"/>
      <c r="CF2718" s="154"/>
      <c r="CG2718" s="154"/>
      <c r="CH2718" s="154"/>
      <c r="CI2718" s="154"/>
      <c r="CJ2718" s="154"/>
      <c r="CK2718" s="154"/>
      <c r="CL2718" s="154"/>
      <c r="CM2718" s="154"/>
      <c r="CN2718" s="154"/>
      <c r="CO2718" s="154"/>
      <c r="CP2718" s="154"/>
      <c r="CQ2718" s="154"/>
      <c r="CR2718" s="154"/>
      <c r="CS2718" s="154"/>
      <c r="CT2718" s="154"/>
      <c r="CU2718" s="154"/>
      <c r="CV2718" s="154"/>
      <c r="CW2718" s="154"/>
      <c r="CX2718" s="154"/>
      <c r="CY2718" s="154"/>
      <c r="CZ2718" s="154"/>
      <c r="DA2718" s="154"/>
      <c r="DB2718" s="154"/>
      <c r="DC2718" s="154"/>
      <c r="DD2718" s="154"/>
      <c r="DE2718" s="154"/>
      <c r="DF2718" s="154"/>
      <c r="DG2718" s="154"/>
      <c r="DH2718" s="154"/>
      <c r="DI2718" s="154"/>
      <c r="DJ2718" s="154"/>
      <c r="DK2718" s="154"/>
      <c r="DL2718" s="154"/>
      <c r="DM2718" s="154"/>
      <c r="DN2718" s="154"/>
      <c r="DO2718" s="154"/>
      <c r="DP2718" s="154"/>
      <c r="DQ2718" s="154"/>
      <c r="DR2718" s="154"/>
      <c r="DS2718" s="154"/>
      <c r="DT2718" s="154"/>
      <c r="DU2718" s="154"/>
      <c r="DV2718" s="154"/>
      <c r="DW2718" s="154"/>
      <c r="DX2718" s="154"/>
      <c r="DY2718" s="154"/>
      <c r="DZ2718" s="154"/>
      <c r="EA2718" s="154"/>
      <c r="EB2718" s="154"/>
      <c r="EC2718" s="154"/>
      <c r="ED2718" s="154"/>
      <c r="EE2718" s="154"/>
      <c r="EF2718" s="154"/>
      <c r="EG2718" s="154"/>
      <c r="EH2718" s="154"/>
      <c r="EI2718" s="154"/>
      <c r="EJ2718" s="154"/>
      <c r="EK2718" s="154"/>
      <c r="EL2718" s="154"/>
      <c r="EM2718" s="154"/>
      <c r="EN2718" s="154"/>
      <c r="EO2718" s="154"/>
      <c r="EP2718" s="154"/>
      <c r="EQ2718" s="154"/>
      <c r="ER2718" s="154"/>
      <c r="ES2718" s="154"/>
      <c r="ET2718" s="154"/>
      <c r="EU2718" s="154"/>
      <c r="EV2718" s="154"/>
    </row>
    <row r="2719" spans="32:152" ht="12.75">
      <c r="AF2719" s="154"/>
      <c r="AG2719" s="154"/>
      <c r="AH2719" s="154"/>
      <c r="AI2719" s="154"/>
      <c r="AJ2719" s="154"/>
      <c r="AK2719" s="154"/>
      <c r="AL2719" s="154"/>
      <c r="AM2719" s="154"/>
      <c r="AN2719" s="154"/>
      <c r="AO2719" s="154"/>
      <c r="AP2719" s="154"/>
      <c r="AQ2719" s="154"/>
      <c r="AR2719" s="154"/>
      <c r="AS2719" s="154"/>
      <c r="AT2719" s="154"/>
      <c r="AU2719" s="154"/>
      <c r="AV2719" s="154"/>
      <c r="AW2719" s="154"/>
      <c r="AX2719" s="154"/>
      <c r="AY2719" s="154"/>
      <c r="AZ2719" s="154"/>
      <c r="BA2719" s="154"/>
      <c r="BB2719" s="154"/>
      <c r="BC2719" s="154"/>
      <c r="BD2719" s="154"/>
      <c r="BE2719" s="154"/>
      <c r="BF2719" s="154"/>
      <c r="BG2719" s="154"/>
      <c r="BH2719" s="154"/>
      <c r="BI2719" s="154"/>
      <c r="BJ2719" s="154"/>
      <c r="BK2719" s="154"/>
      <c r="BL2719" s="154"/>
      <c r="BM2719" s="154"/>
      <c r="BN2719" s="154"/>
      <c r="BO2719" s="154"/>
      <c r="BP2719" s="154"/>
      <c r="BQ2719" s="154"/>
      <c r="BR2719" s="154"/>
      <c r="BS2719" s="154"/>
      <c r="BT2719" s="154"/>
      <c r="BU2719" s="154"/>
      <c r="BV2719" s="154"/>
      <c r="BW2719" s="154"/>
      <c r="BX2719" s="154"/>
      <c r="BY2719" s="154"/>
      <c r="BZ2719" s="154"/>
      <c r="CA2719" s="154"/>
      <c r="CB2719" s="154"/>
      <c r="CC2719" s="154"/>
      <c r="CD2719" s="154"/>
      <c r="CE2719" s="154"/>
      <c r="CF2719" s="154"/>
      <c r="CG2719" s="154"/>
      <c r="CH2719" s="154"/>
      <c r="CI2719" s="154"/>
      <c r="CJ2719" s="154"/>
      <c r="CK2719" s="154"/>
      <c r="CL2719" s="154"/>
      <c r="CM2719" s="154"/>
      <c r="CN2719" s="154"/>
      <c r="CO2719" s="154"/>
      <c r="CP2719" s="154"/>
      <c r="CQ2719" s="154"/>
      <c r="CR2719" s="154"/>
      <c r="CS2719" s="154"/>
      <c r="CT2719" s="154"/>
      <c r="CU2719" s="154"/>
      <c r="CV2719" s="154"/>
      <c r="CW2719" s="154"/>
      <c r="CX2719" s="154"/>
      <c r="CY2719" s="154"/>
      <c r="CZ2719" s="154"/>
      <c r="DA2719" s="154"/>
      <c r="DB2719" s="154"/>
      <c r="DC2719" s="154"/>
      <c r="DD2719" s="154"/>
      <c r="DE2719" s="154"/>
      <c r="DF2719" s="154"/>
      <c r="DG2719" s="154"/>
      <c r="DH2719" s="154"/>
      <c r="DI2719" s="154"/>
      <c r="DJ2719" s="154"/>
      <c r="DK2719" s="154"/>
      <c r="DL2719" s="154"/>
      <c r="DM2719" s="154"/>
      <c r="DN2719" s="154"/>
      <c r="DO2719" s="154"/>
      <c r="DP2719" s="154"/>
      <c r="DQ2719" s="154"/>
      <c r="DR2719" s="154"/>
      <c r="DS2719" s="154"/>
      <c r="DT2719" s="154"/>
      <c r="DU2719" s="154"/>
      <c r="DV2719" s="154"/>
      <c r="DW2719" s="154"/>
      <c r="DX2719" s="154"/>
      <c r="DY2719" s="154"/>
      <c r="DZ2719" s="154"/>
      <c r="EA2719" s="154"/>
      <c r="EB2719" s="154"/>
      <c r="EC2719" s="154"/>
      <c r="ED2719" s="154"/>
      <c r="EE2719" s="154"/>
      <c r="EF2719" s="154"/>
      <c r="EG2719" s="154"/>
      <c r="EH2719" s="154"/>
      <c r="EI2719" s="154"/>
      <c r="EJ2719" s="154"/>
      <c r="EK2719" s="154"/>
      <c r="EL2719" s="154"/>
      <c r="EM2719" s="154"/>
      <c r="EN2719" s="154"/>
      <c r="EO2719" s="154"/>
      <c r="EP2719" s="154"/>
      <c r="EQ2719" s="154"/>
      <c r="ER2719" s="154"/>
      <c r="ES2719" s="154"/>
      <c r="ET2719" s="154"/>
      <c r="EU2719" s="154"/>
      <c r="EV2719" s="154"/>
    </row>
    <row r="2720" spans="32:152" ht="12.75">
      <c r="AF2720" s="154"/>
      <c r="AG2720" s="154"/>
      <c r="AH2720" s="154"/>
      <c r="AI2720" s="154"/>
      <c r="AJ2720" s="154"/>
      <c r="AK2720" s="154"/>
      <c r="AL2720" s="154"/>
      <c r="AM2720" s="154"/>
      <c r="AN2720" s="154"/>
      <c r="AO2720" s="154"/>
      <c r="AP2720" s="154"/>
      <c r="AQ2720" s="154"/>
      <c r="AR2720" s="154"/>
      <c r="AS2720" s="154"/>
      <c r="AT2720" s="154"/>
      <c r="AU2720" s="154"/>
      <c r="AV2720" s="154"/>
      <c r="AW2720" s="154"/>
      <c r="AX2720" s="154"/>
      <c r="AY2720" s="154"/>
      <c r="AZ2720" s="154"/>
      <c r="BA2720" s="154"/>
      <c r="BB2720" s="154"/>
      <c r="BC2720" s="154"/>
      <c r="BD2720" s="154"/>
      <c r="BE2720" s="154"/>
      <c r="BF2720" s="154"/>
      <c r="BG2720" s="154"/>
      <c r="BH2720" s="154"/>
      <c r="BI2720" s="154"/>
      <c r="BJ2720" s="154"/>
      <c r="BK2720" s="154"/>
      <c r="BL2720" s="154"/>
      <c r="BM2720" s="154"/>
      <c r="BN2720" s="154"/>
      <c r="BO2720" s="154"/>
      <c r="BP2720" s="154"/>
      <c r="BQ2720" s="154"/>
      <c r="BR2720" s="154"/>
      <c r="BS2720" s="154"/>
      <c r="BT2720" s="154"/>
      <c r="BU2720" s="154"/>
      <c r="BV2720" s="154"/>
      <c r="BW2720" s="154"/>
      <c r="BX2720" s="154"/>
      <c r="BY2720" s="154"/>
      <c r="BZ2720" s="154"/>
      <c r="CA2720" s="154"/>
      <c r="CB2720" s="154"/>
      <c r="CC2720" s="154"/>
      <c r="CD2720" s="154"/>
      <c r="CE2720" s="154"/>
      <c r="CF2720" s="154"/>
      <c r="CG2720" s="154"/>
      <c r="CH2720" s="154"/>
      <c r="CI2720" s="154"/>
      <c r="CJ2720" s="154"/>
      <c r="CK2720" s="154"/>
      <c r="CL2720" s="154"/>
      <c r="CM2720" s="154"/>
      <c r="CN2720" s="154"/>
      <c r="CO2720" s="154"/>
      <c r="CP2720" s="154"/>
      <c r="CQ2720" s="154"/>
      <c r="CR2720" s="154"/>
      <c r="CS2720" s="154"/>
      <c r="CT2720" s="154"/>
      <c r="CU2720" s="154"/>
      <c r="CV2720" s="154"/>
      <c r="CW2720" s="154"/>
      <c r="CX2720" s="154"/>
      <c r="CY2720" s="154"/>
      <c r="CZ2720" s="154"/>
      <c r="DA2720" s="154"/>
      <c r="DB2720" s="154"/>
      <c r="DC2720" s="154"/>
      <c r="DD2720" s="154"/>
      <c r="DE2720" s="154"/>
      <c r="DF2720" s="154"/>
      <c r="DG2720" s="154"/>
      <c r="DH2720" s="154"/>
      <c r="DI2720" s="154"/>
      <c r="DJ2720" s="154"/>
      <c r="DK2720" s="154"/>
      <c r="DL2720" s="154"/>
      <c r="DM2720" s="154"/>
      <c r="DN2720" s="154"/>
      <c r="DO2720" s="154"/>
      <c r="DP2720" s="154"/>
      <c r="DQ2720" s="154"/>
      <c r="DR2720" s="154"/>
      <c r="DS2720" s="154"/>
      <c r="DT2720" s="154"/>
      <c r="DU2720" s="154"/>
      <c r="DV2720" s="154"/>
      <c r="DW2720" s="154"/>
      <c r="DX2720" s="154"/>
      <c r="DY2720" s="154"/>
      <c r="DZ2720" s="154"/>
      <c r="EA2720" s="154"/>
      <c r="EB2720" s="154"/>
      <c r="EC2720" s="154"/>
      <c r="ED2720" s="154"/>
      <c r="EE2720" s="154"/>
      <c r="EF2720" s="154"/>
      <c r="EG2720" s="154"/>
      <c r="EH2720" s="154"/>
      <c r="EI2720" s="154"/>
      <c r="EJ2720" s="154"/>
      <c r="EK2720" s="154"/>
      <c r="EL2720" s="154"/>
      <c r="EM2720" s="154"/>
      <c r="EN2720" s="154"/>
      <c r="EO2720" s="154"/>
      <c r="EP2720" s="154"/>
      <c r="EQ2720" s="154"/>
      <c r="ER2720" s="154"/>
      <c r="ES2720" s="154"/>
      <c r="ET2720" s="154"/>
      <c r="EU2720" s="154"/>
      <c r="EV2720" s="154"/>
    </row>
    <row r="2721" spans="32:152" ht="12.75">
      <c r="AF2721" s="154"/>
      <c r="AG2721" s="154"/>
      <c r="AH2721" s="154"/>
      <c r="AI2721" s="154"/>
      <c r="AJ2721" s="154"/>
      <c r="AK2721" s="154"/>
      <c r="AL2721" s="154"/>
      <c r="AM2721" s="154"/>
      <c r="AN2721" s="154"/>
      <c r="AO2721" s="154"/>
      <c r="AP2721" s="154"/>
      <c r="AQ2721" s="154"/>
      <c r="AR2721" s="154"/>
      <c r="AS2721" s="154"/>
      <c r="AT2721" s="154"/>
      <c r="AU2721" s="154"/>
      <c r="AV2721" s="154"/>
      <c r="AW2721" s="154"/>
      <c r="AX2721" s="154"/>
      <c r="AY2721" s="154"/>
      <c r="AZ2721" s="154"/>
      <c r="BA2721" s="154"/>
      <c r="BB2721" s="154"/>
      <c r="BC2721" s="154"/>
      <c r="BD2721" s="154"/>
      <c r="BE2721" s="154"/>
      <c r="BF2721" s="154"/>
      <c r="BG2721" s="154"/>
      <c r="BH2721" s="154"/>
      <c r="BI2721" s="154"/>
      <c r="BJ2721" s="154"/>
      <c r="BK2721" s="154"/>
      <c r="BL2721" s="154"/>
      <c r="BM2721" s="154"/>
      <c r="BN2721" s="154"/>
      <c r="BO2721" s="154"/>
      <c r="BP2721" s="154"/>
      <c r="BQ2721" s="154"/>
      <c r="BR2721" s="154"/>
      <c r="BS2721" s="154"/>
      <c r="BT2721" s="154"/>
      <c r="BU2721" s="154"/>
      <c r="BV2721" s="154"/>
      <c r="BW2721" s="154"/>
      <c r="BX2721" s="154"/>
      <c r="BY2721" s="154"/>
      <c r="BZ2721" s="154"/>
      <c r="CA2721" s="154"/>
      <c r="CB2721" s="154"/>
      <c r="CC2721" s="154"/>
      <c r="CD2721" s="154"/>
      <c r="CE2721" s="154"/>
      <c r="CF2721" s="154"/>
      <c r="CG2721" s="154"/>
      <c r="CH2721" s="154"/>
      <c r="CI2721" s="154"/>
      <c r="CJ2721" s="154"/>
      <c r="CK2721" s="154"/>
      <c r="CL2721" s="154"/>
      <c r="CM2721" s="154"/>
      <c r="CN2721" s="154"/>
      <c r="CO2721" s="154"/>
      <c r="CP2721" s="154"/>
      <c r="CQ2721" s="154"/>
      <c r="CR2721" s="154"/>
      <c r="CS2721" s="154"/>
      <c r="CT2721" s="154"/>
      <c r="CU2721" s="154"/>
      <c r="CV2721" s="154"/>
      <c r="CW2721" s="154"/>
      <c r="CX2721" s="154"/>
      <c r="CY2721" s="154"/>
      <c r="CZ2721" s="154"/>
      <c r="DA2721" s="154"/>
      <c r="DB2721" s="154"/>
      <c r="DC2721" s="154"/>
      <c r="DD2721" s="154"/>
      <c r="DE2721" s="154"/>
      <c r="DF2721" s="154"/>
      <c r="DG2721" s="154"/>
      <c r="DH2721" s="154"/>
      <c r="DI2721" s="154"/>
      <c r="DJ2721" s="154"/>
      <c r="DK2721" s="154"/>
      <c r="DL2721" s="154"/>
      <c r="DM2721" s="154"/>
      <c r="DN2721" s="154"/>
      <c r="DO2721" s="154"/>
      <c r="DP2721" s="154"/>
      <c r="DQ2721" s="154"/>
      <c r="DR2721" s="154"/>
      <c r="DS2721" s="154"/>
      <c r="DT2721" s="154"/>
      <c r="DU2721" s="154"/>
      <c r="DV2721" s="154"/>
      <c r="DW2721" s="154"/>
      <c r="DX2721" s="154"/>
      <c r="DY2721" s="154"/>
      <c r="DZ2721" s="154"/>
      <c r="EA2721" s="154"/>
      <c r="EB2721" s="154"/>
      <c r="EC2721" s="154"/>
      <c r="ED2721" s="154"/>
      <c r="EE2721" s="154"/>
      <c r="EF2721" s="154"/>
      <c r="EG2721" s="154"/>
      <c r="EH2721" s="154"/>
      <c r="EI2721" s="154"/>
      <c r="EJ2721" s="154"/>
      <c r="EK2721" s="154"/>
      <c r="EL2721" s="154"/>
      <c r="EM2721" s="154"/>
      <c r="EN2721" s="154"/>
      <c r="EO2721" s="154"/>
      <c r="EP2721" s="154"/>
      <c r="EQ2721" s="154"/>
      <c r="ER2721" s="154"/>
      <c r="ES2721" s="154"/>
      <c r="ET2721" s="154"/>
      <c r="EU2721" s="154"/>
      <c r="EV2721" s="154"/>
    </row>
    <row r="2722" spans="32:152" ht="12.75">
      <c r="AF2722" s="154"/>
      <c r="AG2722" s="154"/>
      <c r="AH2722" s="154"/>
      <c r="AI2722" s="154"/>
      <c r="AJ2722" s="154"/>
      <c r="AK2722" s="154"/>
      <c r="AL2722" s="154"/>
      <c r="AM2722" s="154"/>
      <c r="AN2722" s="154"/>
      <c r="AO2722" s="154"/>
      <c r="AP2722" s="154"/>
      <c r="AQ2722" s="154"/>
      <c r="AR2722" s="154"/>
      <c r="AS2722" s="154"/>
      <c r="AT2722" s="154"/>
      <c r="AU2722" s="154"/>
      <c r="AV2722" s="154"/>
      <c r="AW2722" s="154"/>
      <c r="AX2722" s="154"/>
      <c r="AY2722" s="154"/>
      <c r="AZ2722" s="154"/>
      <c r="BA2722" s="154"/>
      <c r="BB2722" s="154"/>
      <c r="BC2722" s="154"/>
      <c r="BD2722" s="154"/>
      <c r="BE2722" s="154"/>
      <c r="BF2722" s="154"/>
      <c r="BG2722" s="154"/>
      <c r="BH2722" s="154"/>
      <c r="BI2722" s="154"/>
      <c r="BJ2722" s="154"/>
      <c r="BK2722" s="154"/>
      <c r="BL2722" s="154"/>
      <c r="BM2722" s="154"/>
      <c r="BN2722" s="154"/>
      <c r="BO2722" s="154"/>
      <c r="BP2722" s="154"/>
      <c r="BQ2722" s="154"/>
      <c r="BR2722" s="154"/>
      <c r="BS2722" s="154"/>
      <c r="BT2722" s="154"/>
      <c r="BU2722" s="154"/>
      <c r="BV2722" s="154"/>
      <c r="BW2722" s="154"/>
      <c r="BX2722" s="154"/>
      <c r="BY2722" s="154"/>
      <c r="BZ2722" s="154"/>
      <c r="CA2722" s="154"/>
      <c r="CB2722" s="154"/>
      <c r="CC2722" s="154"/>
      <c r="CD2722" s="154"/>
      <c r="CE2722" s="154"/>
      <c r="CF2722" s="154"/>
      <c r="CG2722" s="154"/>
      <c r="CH2722" s="154"/>
      <c r="CI2722" s="154"/>
      <c r="CJ2722" s="154"/>
      <c r="CK2722" s="154"/>
      <c r="CL2722" s="154"/>
      <c r="CM2722" s="154"/>
      <c r="CN2722" s="154"/>
      <c r="CO2722" s="154"/>
      <c r="CP2722" s="154"/>
      <c r="CQ2722" s="154"/>
      <c r="CR2722" s="154"/>
      <c r="CS2722" s="154"/>
      <c r="CT2722" s="154"/>
      <c r="CU2722" s="154"/>
      <c r="CV2722" s="154"/>
      <c r="CW2722" s="154"/>
      <c r="CX2722" s="154"/>
      <c r="CY2722" s="154"/>
      <c r="CZ2722" s="154"/>
      <c r="DA2722" s="154"/>
      <c r="DB2722" s="154"/>
      <c r="DC2722" s="154"/>
      <c r="DD2722" s="154"/>
      <c r="DE2722" s="154"/>
      <c r="DF2722" s="154"/>
      <c r="DG2722" s="154"/>
      <c r="DH2722" s="154"/>
      <c r="DI2722" s="154"/>
      <c r="DJ2722" s="154"/>
      <c r="DK2722" s="154"/>
      <c r="DL2722" s="154"/>
      <c r="DM2722" s="154"/>
      <c r="DN2722" s="154"/>
      <c r="DO2722" s="154"/>
      <c r="DP2722" s="154"/>
      <c r="DQ2722" s="154"/>
      <c r="DR2722" s="154"/>
      <c r="DS2722" s="154"/>
      <c r="DT2722" s="154"/>
      <c r="DU2722" s="154"/>
      <c r="DV2722" s="154"/>
      <c r="DW2722" s="154"/>
      <c r="DX2722" s="154"/>
      <c r="DY2722" s="154"/>
      <c r="DZ2722" s="154"/>
      <c r="EA2722" s="154"/>
      <c r="EB2722" s="154"/>
      <c r="EC2722" s="154"/>
      <c r="ED2722" s="154"/>
      <c r="EE2722" s="154"/>
      <c r="EF2722" s="154"/>
      <c r="EG2722" s="154"/>
      <c r="EH2722" s="154"/>
      <c r="EI2722" s="154"/>
      <c r="EJ2722" s="154"/>
      <c r="EK2722" s="154"/>
      <c r="EL2722" s="154"/>
      <c r="EM2722" s="154"/>
      <c r="EN2722" s="154"/>
      <c r="EO2722" s="154"/>
      <c r="EP2722" s="154"/>
      <c r="EQ2722" s="154"/>
      <c r="ER2722" s="154"/>
      <c r="ES2722" s="154"/>
      <c r="ET2722" s="154"/>
      <c r="EU2722" s="154"/>
      <c r="EV2722" s="154"/>
    </row>
    <row r="2723" spans="32:152" ht="12.75">
      <c r="AF2723" s="154"/>
      <c r="AG2723" s="154"/>
      <c r="AH2723" s="154"/>
      <c r="AI2723" s="154"/>
      <c r="AJ2723" s="154"/>
      <c r="AK2723" s="154"/>
      <c r="AL2723" s="154"/>
      <c r="AM2723" s="154"/>
      <c r="AN2723" s="154"/>
      <c r="AO2723" s="154"/>
      <c r="AP2723" s="154"/>
      <c r="AQ2723" s="154"/>
      <c r="AR2723" s="154"/>
      <c r="AS2723" s="154"/>
      <c r="AT2723" s="154"/>
      <c r="AU2723" s="154"/>
      <c r="AV2723" s="154"/>
      <c r="AW2723" s="154"/>
      <c r="AX2723" s="154"/>
      <c r="AY2723" s="154"/>
      <c r="AZ2723" s="154"/>
      <c r="BA2723" s="154"/>
      <c r="BB2723" s="154"/>
      <c r="BC2723" s="154"/>
      <c r="BD2723" s="154"/>
      <c r="BE2723" s="154"/>
      <c r="BF2723" s="154"/>
      <c r="BG2723" s="154"/>
      <c r="BH2723" s="154"/>
      <c r="BI2723" s="154"/>
      <c r="BJ2723" s="154"/>
      <c r="BK2723" s="154"/>
      <c r="BL2723" s="154"/>
      <c r="BM2723" s="154"/>
      <c r="BN2723" s="154"/>
      <c r="BO2723" s="154"/>
      <c r="BP2723" s="154"/>
      <c r="BQ2723" s="154"/>
      <c r="BR2723" s="154"/>
      <c r="BS2723" s="154"/>
      <c r="BT2723" s="154"/>
      <c r="BU2723" s="154"/>
      <c r="BV2723" s="154"/>
      <c r="BW2723" s="154"/>
      <c r="BX2723" s="154"/>
      <c r="BY2723" s="154"/>
      <c r="BZ2723" s="154"/>
      <c r="CA2723" s="154"/>
      <c r="CB2723" s="154"/>
      <c r="CC2723" s="154"/>
      <c r="CD2723" s="154"/>
      <c r="CE2723" s="154"/>
      <c r="CF2723" s="154"/>
      <c r="CG2723" s="154"/>
      <c r="CH2723" s="154"/>
      <c r="CI2723" s="154"/>
      <c r="CJ2723" s="154"/>
      <c r="CK2723" s="154"/>
      <c r="CL2723" s="154"/>
      <c r="CM2723" s="154"/>
      <c r="CN2723" s="154"/>
      <c r="CO2723" s="154"/>
      <c r="CP2723" s="154"/>
      <c r="CQ2723" s="154"/>
      <c r="CR2723" s="154"/>
      <c r="CS2723" s="154"/>
      <c r="CT2723" s="154"/>
      <c r="CU2723" s="154"/>
      <c r="CV2723" s="154"/>
      <c r="CW2723" s="154"/>
      <c r="CX2723" s="154"/>
      <c r="CY2723" s="154"/>
      <c r="CZ2723" s="154"/>
      <c r="DA2723" s="154"/>
      <c r="DB2723" s="154"/>
      <c r="DC2723" s="154"/>
      <c r="DD2723" s="154"/>
      <c r="DE2723" s="154"/>
      <c r="DF2723" s="154"/>
      <c r="DG2723" s="154"/>
      <c r="DH2723" s="154"/>
      <c r="DI2723" s="154"/>
      <c r="DJ2723" s="154"/>
      <c r="DK2723" s="154"/>
      <c r="DL2723" s="154"/>
      <c r="DM2723" s="154"/>
      <c r="DN2723" s="154"/>
      <c r="DO2723" s="154"/>
      <c r="DP2723" s="154"/>
      <c r="DQ2723" s="154"/>
      <c r="DR2723" s="154"/>
      <c r="DS2723" s="154"/>
      <c r="DT2723" s="154"/>
      <c r="DU2723" s="154"/>
      <c r="DV2723" s="154"/>
      <c r="DW2723" s="154"/>
      <c r="DX2723" s="154"/>
      <c r="DY2723" s="154"/>
      <c r="DZ2723" s="154"/>
      <c r="EA2723" s="154"/>
      <c r="EB2723" s="154"/>
      <c r="EC2723" s="154"/>
      <c r="ED2723" s="154"/>
      <c r="EE2723" s="154"/>
      <c r="EF2723" s="154"/>
      <c r="EG2723" s="154"/>
      <c r="EH2723" s="154"/>
      <c r="EI2723" s="154"/>
      <c r="EJ2723" s="154"/>
      <c r="EK2723" s="154"/>
      <c r="EL2723" s="154"/>
      <c r="EM2723" s="154"/>
      <c r="EN2723" s="154"/>
      <c r="EO2723" s="154"/>
      <c r="EP2723" s="154"/>
      <c r="EQ2723" s="154"/>
      <c r="ER2723" s="154"/>
      <c r="ES2723" s="154"/>
      <c r="ET2723" s="154"/>
      <c r="EU2723" s="154"/>
      <c r="EV2723" s="154"/>
    </row>
    <row r="2724" spans="32:152" ht="12.75">
      <c r="AF2724" s="154"/>
      <c r="AG2724" s="154"/>
      <c r="AH2724" s="154"/>
      <c r="AI2724" s="154"/>
      <c r="AJ2724" s="154"/>
      <c r="AK2724" s="154"/>
      <c r="AL2724" s="154"/>
      <c r="AM2724" s="154"/>
      <c r="AN2724" s="154"/>
      <c r="AO2724" s="154"/>
      <c r="AP2724" s="154"/>
      <c r="AQ2724" s="154"/>
      <c r="AR2724" s="154"/>
      <c r="AS2724" s="154"/>
      <c r="AT2724" s="154"/>
      <c r="AU2724" s="154"/>
      <c r="AV2724" s="154"/>
      <c r="AW2724" s="154"/>
      <c r="AX2724" s="154"/>
      <c r="AY2724" s="154"/>
      <c r="AZ2724" s="154"/>
      <c r="BA2724" s="154"/>
      <c r="BB2724" s="154"/>
      <c r="BC2724" s="154"/>
      <c r="BD2724" s="154"/>
      <c r="BE2724" s="154"/>
      <c r="BF2724" s="154"/>
      <c r="BG2724" s="154"/>
      <c r="BH2724" s="154"/>
      <c r="BI2724" s="154"/>
      <c r="BJ2724" s="154"/>
      <c r="BK2724" s="154"/>
      <c r="BL2724" s="154"/>
      <c r="BM2724" s="154"/>
      <c r="BN2724" s="154"/>
      <c r="BO2724" s="154"/>
      <c r="BP2724" s="154"/>
      <c r="BQ2724" s="154"/>
      <c r="BR2724" s="154"/>
      <c r="BS2724" s="154"/>
      <c r="BT2724" s="154"/>
      <c r="BU2724" s="154"/>
      <c r="BV2724" s="154"/>
      <c r="BW2724" s="154"/>
      <c r="BX2724" s="154"/>
      <c r="BY2724" s="154"/>
      <c r="BZ2724" s="154"/>
      <c r="CA2724" s="154"/>
      <c r="CB2724" s="154"/>
      <c r="CC2724" s="154"/>
      <c r="CD2724" s="154"/>
      <c r="CE2724" s="154"/>
      <c r="CF2724" s="154"/>
      <c r="CG2724" s="154"/>
      <c r="CH2724" s="154"/>
      <c r="CI2724" s="154"/>
      <c r="CJ2724" s="154"/>
      <c r="CK2724" s="154"/>
      <c r="CL2724" s="154"/>
      <c r="CM2724" s="154"/>
      <c r="CN2724" s="154"/>
      <c r="CO2724" s="154"/>
      <c r="CP2724" s="154"/>
      <c r="CQ2724" s="154"/>
      <c r="CR2724" s="154"/>
      <c r="CS2724" s="154"/>
      <c r="CT2724" s="154"/>
      <c r="CU2724" s="154"/>
      <c r="CV2724" s="154"/>
      <c r="CW2724" s="154"/>
      <c r="CX2724" s="154"/>
      <c r="CY2724" s="154"/>
      <c r="CZ2724" s="154"/>
      <c r="DA2724" s="154"/>
      <c r="DB2724" s="154"/>
      <c r="DC2724" s="154"/>
      <c r="DD2724" s="154"/>
      <c r="DE2724" s="154"/>
      <c r="DF2724" s="154"/>
      <c r="DG2724" s="154"/>
      <c r="DH2724" s="154"/>
      <c r="DI2724" s="154"/>
      <c r="DJ2724" s="154"/>
      <c r="DK2724" s="154"/>
      <c r="DL2724" s="154"/>
      <c r="DM2724" s="154"/>
      <c r="DN2724" s="154"/>
      <c r="DO2724" s="154"/>
      <c r="DP2724" s="154"/>
      <c r="DQ2724" s="154"/>
      <c r="DR2724" s="154"/>
      <c r="DS2724" s="154"/>
      <c r="DT2724" s="154"/>
      <c r="DU2724" s="154"/>
      <c r="DV2724" s="154"/>
      <c r="DW2724" s="154"/>
      <c r="DX2724" s="154"/>
      <c r="DY2724" s="154"/>
      <c r="DZ2724" s="154"/>
      <c r="EA2724" s="154"/>
      <c r="EB2724" s="154"/>
      <c r="EC2724" s="154"/>
      <c r="ED2724" s="154"/>
      <c r="EE2724" s="154"/>
      <c r="EF2724" s="154"/>
      <c r="EG2724" s="154"/>
      <c r="EH2724" s="154"/>
      <c r="EI2724" s="154"/>
      <c r="EJ2724" s="154"/>
      <c r="EK2724" s="154"/>
      <c r="EL2724" s="154"/>
      <c r="EM2724" s="154"/>
      <c r="EN2724" s="154"/>
      <c r="EO2724" s="154"/>
      <c r="EP2724" s="154"/>
      <c r="EQ2724" s="154"/>
      <c r="ER2724" s="154"/>
      <c r="ES2724" s="154"/>
      <c r="ET2724" s="154"/>
      <c r="EU2724" s="154"/>
      <c r="EV2724" s="154"/>
    </row>
    <row r="2725" spans="32:152" ht="12.75">
      <c r="AF2725" s="154"/>
      <c r="AG2725" s="154"/>
      <c r="AH2725" s="154"/>
      <c r="AI2725" s="154"/>
      <c r="AJ2725" s="154"/>
      <c r="AK2725" s="154"/>
      <c r="AL2725" s="154"/>
      <c r="AM2725" s="154"/>
      <c r="AN2725" s="154"/>
      <c r="AO2725" s="154"/>
      <c r="AP2725" s="154"/>
      <c r="AQ2725" s="154"/>
      <c r="AR2725" s="154"/>
      <c r="AS2725" s="154"/>
      <c r="AT2725" s="154"/>
      <c r="AU2725" s="154"/>
      <c r="AV2725" s="154"/>
      <c r="AW2725" s="154"/>
      <c r="AX2725" s="154"/>
      <c r="AY2725" s="154"/>
      <c r="AZ2725" s="154"/>
      <c r="BA2725" s="154"/>
      <c r="BB2725" s="154"/>
      <c r="BC2725" s="154"/>
      <c r="BD2725" s="154"/>
      <c r="BE2725" s="154"/>
      <c r="BF2725" s="154"/>
      <c r="BG2725" s="154"/>
      <c r="BH2725" s="154"/>
      <c r="BI2725" s="154"/>
      <c r="BJ2725" s="154"/>
      <c r="BK2725" s="154"/>
      <c r="BL2725" s="154"/>
      <c r="BM2725" s="154"/>
      <c r="BN2725" s="154"/>
      <c r="BO2725" s="154"/>
      <c r="BP2725" s="154"/>
      <c r="BQ2725" s="154"/>
      <c r="BR2725" s="154"/>
      <c r="BS2725" s="154"/>
      <c r="BT2725" s="154"/>
      <c r="BU2725" s="154"/>
      <c r="BV2725" s="154"/>
      <c r="BW2725" s="154"/>
      <c r="BX2725" s="154"/>
      <c r="BY2725" s="154"/>
      <c r="BZ2725" s="154"/>
      <c r="CA2725" s="154"/>
      <c r="CB2725" s="154"/>
      <c r="CC2725" s="154"/>
      <c r="CD2725" s="154"/>
      <c r="CE2725" s="154"/>
      <c r="CF2725" s="154"/>
      <c r="CG2725" s="154"/>
      <c r="CH2725" s="154"/>
      <c r="CI2725" s="154"/>
      <c r="CJ2725" s="154"/>
      <c r="CK2725" s="154"/>
      <c r="CL2725" s="154"/>
      <c r="CM2725" s="154"/>
      <c r="CN2725" s="154"/>
      <c r="CO2725" s="154"/>
      <c r="CP2725" s="154"/>
      <c r="CQ2725" s="154"/>
      <c r="CR2725" s="154"/>
      <c r="CS2725" s="154"/>
      <c r="CT2725" s="154"/>
      <c r="CU2725" s="154"/>
      <c r="CV2725" s="154"/>
      <c r="CW2725" s="154"/>
      <c r="CX2725" s="154"/>
      <c r="CY2725" s="154"/>
      <c r="CZ2725" s="154"/>
      <c r="DA2725" s="154"/>
      <c r="DB2725" s="154"/>
      <c r="DC2725" s="154"/>
      <c r="DD2725" s="154"/>
      <c r="DE2725" s="154"/>
      <c r="DF2725" s="154"/>
      <c r="DG2725" s="154"/>
      <c r="DH2725" s="154"/>
      <c r="DI2725" s="154"/>
      <c r="DJ2725" s="154"/>
      <c r="DK2725" s="154"/>
      <c r="DL2725" s="154"/>
      <c r="DM2725" s="154"/>
      <c r="DN2725" s="154"/>
      <c r="DO2725" s="154"/>
      <c r="DP2725" s="154"/>
      <c r="DQ2725" s="154"/>
      <c r="DR2725" s="154"/>
      <c r="DS2725" s="154"/>
      <c r="DT2725" s="154"/>
      <c r="DU2725" s="154"/>
      <c r="DV2725" s="154"/>
      <c r="DW2725" s="154"/>
      <c r="DX2725" s="154"/>
      <c r="DY2725" s="154"/>
      <c r="DZ2725" s="154"/>
      <c r="EA2725" s="154"/>
      <c r="EB2725" s="154"/>
      <c r="EC2725" s="154"/>
      <c r="ED2725" s="154"/>
      <c r="EE2725" s="154"/>
      <c r="EF2725" s="154"/>
      <c r="EG2725" s="154"/>
      <c r="EH2725" s="154"/>
      <c r="EI2725" s="154"/>
      <c r="EJ2725" s="154"/>
      <c r="EK2725" s="154"/>
      <c r="EL2725" s="154"/>
      <c r="EM2725" s="154"/>
      <c r="EN2725" s="154"/>
      <c r="EO2725" s="154"/>
      <c r="EP2725" s="154"/>
      <c r="EQ2725" s="154"/>
      <c r="ER2725" s="154"/>
      <c r="ES2725" s="154"/>
      <c r="ET2725" s="154"/>
      <c r="EU2725" s="154"/>
      <c r="EV2725" s="154"/>
    </row>
    <row r="2726" spans="32:152" ht="12.75">
      <c r="AF2726" s="154"/>
      <c r="AG2726" s="154"/>
      <c r="AH2726" s="154"/>
      <c r="AI2726" s="154"/>
      <c r="AJ2726" s="154"/>
      <c r="AK2726" s="154"/>
      <c r="AL2726" s="154"/>
      <c r="AM2726" s="154"/>
      <c r="AN2726" s="154"/>
      <c r="AO2726" s="154"/>
      <c r="AP2726" s="154"/>
      <c r="AQ2726" s="154"/>
      <c r="AR2726" s="154"/>
      <c r="AS2726" s="154"/>
      <c r="AT2726" s="154"/>
      <c r="AU2726" s="154"/>
      <c r="AV2726" s="154"/>
      <c r="AW2726" s="154"/>
      <c r="AX2726" s="154"/>
      <c r="AY2726" s="154"/>
      <c r="AZ2726" s="154"/>
      <c r="BA2726" s="154"/>
      <c r="BB2726" s="154"/>
      <c r="BC2726" s="154"/>
      <c r="BD2726" s="154"/>
      <c r="BE2726" s="154"/>
      <c r="BF2726" s="154"/>
      <c r="BG2726" s="154"/>
      <c r="BH2726" s="154"/>
      <c r="BI2726" s="154"/>
      <c r="BJ2726" s="154"/>
      <c r="BK2726" s="154"/>
      <c r="BL2726" s="154"/>
      <c r="BM2726" s="154"/>
      <c r="BN2726" s="154"/>
      <c r="BO2726" s="154"/>
      <c r="BP2726" s="154"/>
      <c r="BQ2726" s="154"/>
      <c r="BR2726" s="154"/>
      <c r="BS2726" s="154"/>
      <c r="BT2726" s="154"/>
      <c r="BU2726" s="154"/>
      <c r="BV2726" s="154"/>
      <c r="BW2726" s="154"/>
      <c r="BX2726" s="154"/>
      <c r="BY2726" s="154"/>
      <c r="BZ2726" s="154"/>
      <c r="CA2726" s="154"/>
      <c r="CB2726" s="154"/>
      <c r="CC2726" s="154"/>
      <c r="CD2726" s="154"/>
      <c r="CE2726" s="154"/>
      <c r="CF2726" s="154"/>
      <c r="CG2726" s="154"/>
      <c r="CH2726" s="154"/>
      <c r="CI2726" s="154"/>
      <c r="CJ2726" s="154"/>
      <c r="CK2726" s="154"/>
      <c r="CL2726" s="154"/>
      <c r="CM2726" s="154"/>
      <c r="CN2726" s="154"/>
      <c r="CO2726" s="154"/>
      <c r="CP2726" s="154"/>
      <c r="CQ2726" s="154"/>
      <c r="CR2726" s="154"/>
      <c r="CS2726" s="154"/>
      <c r="CT2726" s="154"/>
      <c r="CU2726" s="154"/>
      <c r="CV2726" s="154"/>
      <c r="CW2726" s="154"/>
      <c r="CX2726" s="154"/>
      <c r="CY2726" s="154"/>
      <c r="CZ2726" s="154"/>
      <c r="DA2726" s="154"/>
      <c r="DB2726" s="154"/>
      <c r="DC2726" s="154"/>
      <c r="DD2726" s="154"/>
      <c r="DE2726" s="154"/>
      <c r="DF2726" s="154"/>
      <c r="DG2726" s="154"/>
      <c r="DH2726" s="154"/>
      <c r="DI2726" s="154"/>
      <c r="DJ2726" s="154"/>
      <c r="DK2726" s="154"/>
      <c r="DL2726" s="154"/>
      <c r="DM2726" s="154"/>
      <c r="DN2726" s="154"/>
      <c r="DO2726" s="154"/>
      <c r="DP2726" s="154"/>
      <c r="DQ2726" s="154"/>
      <c r="DR2726" s="154"/>
      <c r="DS2726" s="154"/>
      <c r="DT2726" s="154"/>
      <c r="DU2726" s="154"/>
      <c r="DV2726" s="154"/>
      <c r="DW2726" s="154"/>
      <c r="DX2726" s="154"/>
      <c r="DY2726" s="154"/>
      <c r="DZ2726" s="154"/>
      <c r="EA2726" s="154"/>
      <c r="EB2726" s="154"/>
      <c r="EC2726" s="154"/>
      <c r="ED2726" s="154"/>
      <c r="EE2726" s="154"/>
      <c r="EF2726" s="154"/>
      <c r="EG2726" s="154"/>
      <c r="EH2726" s="154"/>
      <c r="EI2726" s="154"/>
      <c r="EJ2726" s="154"/>
      <c r="EK2726" s="154"/>
      <c r="EL2726" s="154"/>
      <c r="EM2726" s="154"/>
      <c r="EN2726" s="154"/>
      <c r="EO2726" s="154"/>
      <c r="EP2726" s="154"/>
      <c r="EQ2726" s="154"/>
      <c r="ER2726" s="154"/>
      <c r="ES2726" s="154"/>
      <c r="ET2726" s="154"/>
      <c r="EU2726" s="154"/>
      <c r="EV2726" s="154"/>
    </row>
    <row r="2727" spans="32:152" ht="12.75">
      <c r="AF2727" s="154"/>
      <c r="AG2727" s="154"/>
      <c r="AH2727" s="154"/>
      <c r="AI2727" s="154"/>
      <c r="AJ2727" s="154"/>
      <c r="AK2727" s="154"/>
      <c r="AL2727" s="154"/>
      <c r="AM2727" s="154"/>
      <c r="AN2727" s="154"/>
      <c r="AO2727" s="154"/>
      <c r="AP2727" s="154"/>
      <c r="AQ2727" s="154"/>
      <c r="AR2727" s="154"/>
      <c r="AS2727" s="154"/>
      <c r="AT2727" s="154"/>
      <c r="AU2727" s="154"/>
      <c r="AV2727" s="154"/>
      <c r="AW2727" s="154"/>
      <c r="AX2727" s="154"/>
      <c r="AY2727" s="154"/>
      <c r="AZ2727" s="154"/>
      <c r="BA2727" s="154"/>
      <c r="BB2727" s="154"/>
      <c r="BC2727" s="154"/>
      <c r="BD2727" s="154"/>
      <c r="BE2727" s="154"/>
      <c r="BF2727" s="154"/>
      <c r="BG2727" s="154"/>
      <c r="BH2727" s="154"/>
      <c r="BI2727" s="154"/>
      <c r="BJ2727" s="154"/>
      <c r="BK2727" s="154"/>
      <c r="BL2727" s="154"/>
      <c r="BM2727" s="154"/>
      <c r="BN2727" s="154"/>
      <c r="BO2727" s="154"/>
      <c r="BP2727" s="154"/>
      <c r="BQ2727" s="154"/>
      <c r="BR2727" s="154"/>
      <c r="BS2727" s="154"/>
      <c r="BT2727" s="154"/>
      <c r="BU2727" s="154"/>
      <c r="BV2727" s="154"/>
      <c r="BW2727" s="154"/>
      <c r="BX2727" s="154"/>
      <c r="BY2727" s="154"/>
      <c r="BZ2727" s="154"/>
      <c r="CA2727" s="154"/>
      <c r="CB2727" s="154"/>
      <c r="CC2727" s="154"/>
      <c r="CD2727" s="154"/>
      <c r="CE2727" s="154"/>
      <c r="CF2727" s="154"/>
      <c r="CG2727" s="154"/>
      <c r="CH2727" s="154"/>
      <c r="CI2727" s="154"/>
      <c r="CJ2727" s="154"/>
      <c r="CK2727" s="154"/>
      <c r="CL2727" s="154"/>
      <c r="CM2727" s="154"/>
      <c r="CN2727" s="154"/>
      <c r="CO2727" s="154"/>
      <c r="CP2727" s="154"/>
      <c r="CQ2727" s="154"/>
      <c r="CR2727" s="154"/>
      <c r="CS2727" s="154"/>
      <c r="CT2727" s="154"/>
      <c r="CU2727" s="154"/>
      <c r="CV2727" s="154"/>
      <c r="CW2727" s="154"/>
      <c r="CX2727" s="154"/>
      <c r="CY2727" s="154"/>
      <c r="CZ2727" s="154"/>
      <c r="DA2727" s="154"/>
      <c r="DB2727" s="154"/>
      <c r="DC2727" s="154"/>
      <c r="DD2727" s="154"/>
      <c r="DE2727" s="154"/>
      <c r="DF2727" s="154"/>
      <c r="DG2727" s="154"/>
      <c r="DH2727" s="154"/>
      <c r="DI2727" s="154"/>
      <c r="DJ2727" s="154"/>
      <c r="DK2727" s="154"/>
      <c r="DL2727" s="154"/>
      <c r="DM2727" s="154"/>
      <c r="DN2727" s="154"/>
      <c r="DO2727" s="154"/>
      <c r="DP2727" s="154"/>
      <c r="DQ2727" s="154"/>
      <c r="DR2727" s="154"/>
      <c r="DS2727" s="154"/>
      <c r="DT2727" s="154"/>
      <c r="DU2727" s="154"/>
      <c r="DV2727" s="154"/>
      <c r="DW2727" s="154"/>
      <c r="DX2727" s="154"/>
      <c r="DY2727" s="154"/>
      <c r="DZ2727" s="154"/>
      <c r="EA2727" s="154"/>
      <c r="EB2727" s="154"/>
      <c r="EC2727" s="154"/>
      <c r="ED2727" s="154"/>
      <c r="EE2727" s="154"/>
      <c r="EF2727" s="154"/>
      <c r="EG2727" s="154"/>
      <c r="EH2727" s="154"/>
      <c r="EI2727" s="154"/>
      <c r="EJ2727" s="154"/>
      <c r="EK2727" s="154"/>
      <c r="EL2727" s="154"/>
      <c r="EM2727" s="154"/>
      <c r="EN2727" s="154"/>
      <c r="EO2727" s="154"/>
      <c r="EP2727" s="154"/>
      <c r="EQ2727" s="154"/>
      <c r="ER2727" s="154"/>
      <c r="ES2727" s="154"/>
      <c r="ET2727" s="154"/>
      <c r="EU2727" s="154"/>
      <c r="EV2727" s="154"/>
    </row>
    <row r="2728" spans="32:152" ht="12.75">
      <c r="AF2728" s="154"/>
      <c r="AG2728" s="154"/>
      <c r="AH2728" s="154"/>
      <c r="AI2728" s="154"/>
      <c r="AJ2728" s="154"/>
      <c r="AK2728" s="154"/>
      <c r="AL2728" s="154"/>
      <c r="AM2728" s="154"/>
      <c r="AN2728" s="154"/>
      <c r="AO2728" s="154"/>
      <c r="AP2728" s="154"/>
      <c r="AQ2728" s="154"/>
      <c r="AR2728" s="154"/>
      <c r="AS2728" s="154"/>
      <c r="AT2728" s="154"/>
      <c r="AU2728" s="154"/>
      <c r="AV2728" s="154"/>
      <c r="AW2728" s="154"/>
      <c r="AX2728" s="154"/>
      <c r="AY2728" s="154"/>
      <c r="AZ2728" s="154"/>
      <c r="BA2728" s="154"/>
      <c r="BB2728" s="154"/>
      <c r="BC2728" s="154"/>
      <c r="BD2728" s="154"/>
      <c r="BE2728" s="154"/>
      <c r="BF2728" s="154"/>
      <c r="BG2728" s="154"/>
      <c r="BH2728" s="154"/>
      <c r="BI2728" s="154"/>
      <c r="BJ2728" s="154"/>
      <c r="BK2728" s="154"/>
      <c r="BL2728" s="154"/>
      <c r="BM2728" s="154"/>
      <c r="BN2728" s="154"/>
      <c r="BO2728" s="154"/>
      <c r="BP2728" s="154"/>
      <c r="BQ2728" s="154"/>
      <c r="BR2728" s="154"/>
      <c r="BS2728" s="154"/>
      <c r="BT2728" s="154"/>
      <c r="BU2728" s="154"/>
      <c r="BV2728" s="154"/>
      <c r="BW2728" s="154"/>
      <c r="BX2728" s="154"/>
      <c r="BY2728" s="154"/>
      <c r="BZ2728" s="154"/>
      <c r="CA2728" s="154"/>
      <c r="CB2728" s="154"/>
      <c r="CC2728" s="154"/>
      <c r="CD2728" s="154"/>
      <c r="CE2728" s="154"/>
      <c r="CF2728" s="154"/>
      <c r="CG2728" s="154"/>
      <c r="CH2728" s="154"/>
      <c r="CI2728" s="154"/>
      <c r="CJ2728" s="154"/>
      <c r="CK2728" s="154"/>
      <c r="CL2728" s="154"/>
      <c r="CM2728" s="154"/>
      <c r="CN2728" s="154"/>
      <c r="CO2728" s="154"/>
      <c r="CP2728" s="154"/>
      <c r="CQ2728" s="154"/>
      <c r="CR2728" s="154"/>
      <c r="CS2728" s="154"/>
      <c r="CT2728" s="154"/>
      <c r="CU2728" s="154"/>
      <c r="CV2728" s="154"/>
      <c r="CW2728" s="154"/>
      <c r="CX2728" s="154"/>
      <c r="CY2728" s="154"/>
      <c r="CZ2728" s="154"/>
      <c r="DA2728" s="154"/>
      <c r="DB2728" s="154"/>
      <c r="DC2728" s="154"/>
      <c r="DD2728" s="154"/>
      <c r="DE2728" s="154"/>
      <c r="DF2728" s="154"/>
      <c r="DG2728" s="154"/>
      <c r="DH2728" s="154"/>
      <c r="DI2728" s="154"/>
      <c r="DJ2728" s="154"/>
      <c r="DK2728" s="154"/>
      <c r="DL2728" s="154"/>
      <c r="DM2728" s="154"/>
      <c r="DN2728" s="154"/>
      <c r="DO2728" s="154"/>
      <c r="DP2728" s="154"/>
      <c r="DQ2728" s="154"/>
      <c r="DR2728" s="154"/>
      <c r="DS2728" s="154"/>
      <c r="DT2728" s="154"/>
      <c r="DU2728" s="154"/>
      <c r="DV2728" s="154"/>
      <c r="DW2728" s="154"/>
      <c r="DX2728" s="154"/>
      <c r="DY2728" s="154"/>
      <c r="DZ2728" s="154"/>
      <c r="EA2728" s="154"/>
      <c r="EB2728" s="154"/>
      <c r="EC2728" s="154"/>
      <c r="ED2728" s="154"/>
      <c r="EE2728" s="154"/>
      <c r="EF2728" s="154"/>
      <c r="EG2728" s="154"/>
      <c r="EH2728" s="154"/>
      <c r="EI2728" s="154"/>
      <c r="EJ2728" s="154"/>
      <c r="EK2728" s="154"/>
      <c r="EL2728" s="154"/>
      <c r="EM2728" s="154"/>
      <c r="EN2728" s="154"/>
      <c r="EO2728" s="154"/>
      <c r="EP2728" s="154"/>
      <c r="EQ2728" s="154"/>
      <c r="ER2728" s="154"/>
      <c r="ES2728" s="154"/>
      <c r="ET2728" s="154"/>
      <c r="EU2728" s="154"/>
      <c r="EV2728" s="154"/>
    </row>
    <row r="2729" spans="32:152" ht="12.75">
      <c r="AF2729" s="154"/>
      <c r="AG2729" s="154"/>
      <c r="AH2729" s="154"/>
      <c r="AI2729" s="154"/>
      <c r="AJ2729" s="154"/>
      <c r="AK2729" s="154"/>
      <c r="AL2729" s="154"/>
      <c r="AM2729" s="154"/>
      <c r="AN2729" s="154"/>
      <c r="AO2729" s="154"/>
      <c r="AP2729" s="154"/>
      <c r="AQ2729" s="154"/>
      <c r="AR2729" s="154"/>
      <c r="AS2729" s="154"/>
      <c r="AT2729" s="154"/>
      <c r="AU2729" s="154"/>
      <c r="AV2729" s="154"/>
      <c r="AW2729" s="154"/>
      <c r="AX2729" s="154"/>
      <c r="AY2729" s="154"/>
      <c r="AZ2729" s="154"/>
      <c r="BA2729" s="154"/>
      <c r="BB2729" s="154"/>
      <c r="BC2729" s="154"/>
      <c r="BD2729" s="154"/>
      <c r="BE2729" s="154"/>
      <c r="BF2729" s="154"/>
      <c r="BG2729" s="154"/>
      <c r="BH2729" s="154"/>
      <c r="BI2729" s="154"/>
      <c r="BJ2729" s="154"/>
      <c r="BK2729" s="154"/>
      <c r="BL2729" s="154"/>
      <c r="BM2729" s="154"/>
      <c r="BN2729" s="154"/>
      <c r="BO2729" s="154"/>
      <c r="BP2729" s="154"/>
      <c r="BQ2729" s="154"/>
      <c r="BR2729" s="154"/>
      <c r="BS2729" s="154"/>
      <c r="BT2729" s="154"/>
      <c r="BU2729" s="154"/>
      <c r="BV2729" s="154"/>
      <c r="BW2729" s="154"/>
      <c r="BX2729" s="154"/>
      <c r="BY2729" s="154"/>
      <c r="BZ2729" s="154"/>
      <c r="CA2729" s="154"/>
      <c r="CB2729" s="154"/>
      <c r="CC2729" s="154"/>
      <c r="CD2729" s="154"/>
      <c r="CE2729" s="154"/>
      <c r="CF2729" s="154"/>
      <c r="CG2729" s="154"/>
      <c r="CH2729" s="154"/>
      <c r="CI2729" s="154"/>
      <c r="CJ2729" s="154"/>
      <c r="CK2729" s="154"/>
      <c r="CL2729" s="154"/>
      <c r="CM2729" s="154"/>
      <c r="CN2729" s="154"/>
      <c r="CO2729" s="154"/>
      <c r="CP2729" s="154"/>
      <c r="CQ2729" s="154"/>
      <c r="CR2729" s="154"/>
      <c r="CS2729" s="154"/>
      <c r="CT2729" s="154"/>
      <c r="CU2729" s="154"/>
      <c r="CV2729" s="154"/>
      <c r="CW2729" s="154"/>
      <c r="CX2729" s="154"/>
      <c r="CY2729" s="154"/>
      <c r="CZ2729" s="154"/>
      <c r="DA2729" s="154"/>
      <c r="DB2729" s="154"/>
      <c r="DC2729" s="154"/>
      <c r="DD2729" s="154"/>
      <c r="DE2729" s="154"/>
      <c r="DF2729" s="154"/>
      <c r="DG2729" s="154"/>
      <c r="DH2729" s="154"/>
      <c r="DI2729" s="154"/>
      <c r="DJ2729" s="154"/>
      <c r="DK2729" s="154"/>
      <c r="DL2729" s="154"/>
      <c r="DM2729" s="154"/>
      <c r="DN2729" s="154"/>
      <c r="DO2729" s="154"/>
      <c r="DP2729" s="154"/>
      <c r="DQ2729" s="154"/>
      <c r="DR2729" s="154"/>
      <c r="DS2729" s="154"/>
      <c r="DT2729" s="154"/>
      <c r="DU2729" s="154"/>
      <c r="DV2729" s="154"/>
      <c r="DW2729" s="154"/>
      <c r="DX2729" s="154"/>
      <c r="DY2729" s="154"/>
      <c r="DZ2729" s="154"/>
      <c r="EA2729" s="154"/>
      <c r="EB2729" s="154"/>
      <c r="EC2729" s="154"/>
      <c r="ED2729" s="154"/>
      <c r="EE2729" s="154"/>
      <c r="EF2729" s="154"/>
      <c r="EG2729" s="154"/>
      <c r="EH2729" s="154"/>
      <c r="EI2729" s="154"/>
      <c r="EJ2729" s="154"/>
      <c r="EK2729" s="154"/>
      <c r="EL2729" s="154"/>
      <c r="EM2729" s="154"/>
      <c r="EN2729" s="154"/>
      <c r="EO2729" s="154"/>
      <c r="EP2729" s="154"/>
      <c r="EQ2729" s="154"/>
      <c r="ER2729" s="154"/>
      <c r="ES2729" s="154"/>
      <c r="ET2729" s="154"/>
      <c r="EU2729" s="154"/>
      <c r="EV2729" s="154"/>
    </row>
    <row r="2730" spans="32:152" ht="12.75">
      <c r="AF2730" s="154"/>
      <c r="AG2730" s="154"/>
      <c r="AH2730" s="154"/>
      <c r="AI2730" s="154"/>
      <c r="AJ2730" s="154"/>
      <c r="AK2730" s="154"/>
      <c r="AL2730" s="154"/>
      <c r="AM2730" s="154"/>
      <c r="AN2730" s="154"/>
      <c r="AO2730" s="154"/>
      <c r="AP2730" s="154"/>
      <c r="AQ2730" s="154"/>
      <c r="AR2730" s="154"/>
      <c r="AS2730" s="154"/>
      <c r="AT2730" s="154"/>
      <c r="AU2730" s="154"/>
      <c r="AV2730" s="154"/>
      <c r="AW2730" s="154"/>
      <c r="AX2730" s="154"/>
      <c r="AY2730" s="154"/>
      <c r="AZ2730" s="154"/>
      <c r="BA2730" s="154"/>
      <c r="BB2730" s="154"/>
      <c r="BC2730" s="154"/>
      <c r="BD2730" s="154"/>
      <c r="BE2730" s="154"/>
      <c r="BF2730" s="154"/>
      <c r="BG2730" s="154"/>
      <c r="BH2730" s="154"/>
      <c r="BI2730" s="154"/>
      <c r="BJ2730" s="154"/>
      <c r="BK2730" s="154"/>
      <c r="BL2730" s="154"/>
      <c r="BM2730" s="154"/>
      <c r="BN2730" s="154"/>
      <c r="BO2730" s="154"/>
      <c r="BP2730" s="154"/>
      <c r="BQ2730" s="154"/>
      <c r="BR2730" s="154"/>
      <c r="BS2730" s="154"/>
      <c r="BT2730" s="154"/>
      <c r="BU2730" s="154"/>
      <c r="BV2730" s="154"/>
      <c r="BW2730" s="154"/>
      <c r="BX2730" s="154"/>
      <c r="BY2730" s="154"/>
      <c r="BZ2730" s="154"/>
      <c r="CA2730" s="154"/>
      <c r="CB2730" s="154"/>
      <c r="CC2730" s="154"/>
      <c r="CD2730" s="154"/>
      <c r="CE2730" s="154"/>
      <c r="CF2730" s="154"/>
      <c r="CG2730" s="154"/>
      <c r="CH2730" s="154"/>
      <c r="CI2730" s="154"/>
      <c r="CJ2730" s="154"/>
      <c r="CK2730" s="154"/>
      <c r="CL2730" s="154"/>
      <c r="CM2730" s="154"/>
      <c r="CN2730" s="154"/>
      <c r="CO2730" s="154"/>
      <c r="CP2730" s="154"/>
      <c r="CQ2730" s="154"/>
      <c r="CR2730" s="154"/>
      <c r="CS2730" s="154"/>
      <c r="CT2730" s="154"/>
      <c r="CU2730" s="154"/>
      <c r="CV2730" s="154"/>
      <c r="CW2730" s="154"/>
      <c r="CX2730" s="154"/>
      <c r="CY2730" s="154"/>
      <c r="CZ2730" s="154"/>
      <c r="DA2730" s="154"/>
      <c r="DB2730" s="154"/>
      <c r="DC2730" s="154"/>
      <c r="DD2730" s="154"/>
      <c r="DE2730" s="154"/>
      <c r="DF2730" s="154"/>
      <c r="DG2730" s="154"/>
      <c r="DH2730" s="154"/>
      <c r="DI2730" s="154"/>
      <c r="DJ2730" s="154"/>
      <c r="DK2730" s="154"/>
      <c r="DL2730" s="154"/>
      <c r="DM2730" s="154"/>
      <c r="DN2730" s="154"/>
      <c r="DO2730" s="154"/>
      <c r="DP2730" s="154"/>
      <c r="DQ2730" s="154"/>
      <c r="DR2730" s="154"/>
      <c r="DS2730" s="154"/>
      <c r="DT2730" s="154"/>
      <c r="DU2730" s="154"/>
      <c r="DV2730" s="154"/>
      <c r="DW2730" s="154"/>
      <c r="DX2730" s="154"/>
      <c r="DY2730" s="154"/>
      <c r="DZ2730" s="154"/>
      <c r="EA2730" s="154"/>
      <c r="EB2730" s="154"/>
      <c r="EC2730" s="154"/>
      <c r="ED2730" s="154"/>
      <c r="EE2730" s="154"/>
      <c r="EF2730" s="154"/>
      <c r="EG2730" s="154"/>
      <c r="EH2730" s="154"/>
      <c r="EI2730" s="154"/>
      <c r="EJ2730" s="154"/>
      <c r="EK2730" s="154"/>
      <c r="EL2730" s="154"/>
      <c r="EM2730" s="154"/>
      <c r="EN2730" s="154"/>
      <c r="EO2730" s="154"/>
      <c r="EP2730" s="154"/>
      <c r="EQ2730" s="154"/>
      <c r="ER2730" s="154"/>
      <c r="ES2730" s="154"/>
      <c r="ET2730" s="154"/>
      <c r="EU2730" s="154"/>
      <c r="EV2730" s="154"/>
    </row>
    <row r="2731" spans="32:152" ht="12.75">
      <c r="AF2731" s="154"/>
      <c r="AG2731" s="154"/>
      <c r="AH2731" s="154"/>
      <c r="AI2731" s="154"/>
      <c r="AJ2731" s="154"/>
      <c r="AK2731" s="154"/>
      <c r="AL2731" s="154"/>
      <c r="AM2731" s="154"/>
      <c r="AN2731" s="154"/>
      <c r="AO2731" s="154"/>
      <c r="AP2731" s="154"/>
      <c r="AQ2731" s="154"/>
      <c r="AR2731" s="154"/>
      <c r="AS2731" s="154"/>
      <c r="AT2731" s="154"/>
      <c r="AU2731" s="154"/>
      <c r="AV2731" s="154"/>
      <c r="AW2731" s="154"/>
      <c r="AX2731" s="154"/>
      <c r="AY2731" s="154"/>
      <c r="AZ2731" s="154"/>
      <c r="BA2731" s="154"/>
      <c r="BB2731" s="154"/>
      <c r="BC2731" s="154"/>
      <c r="BD2731" s="154"/>
      <c r="BE2731" s="154"/>
      <c r="BF2731" s="154"/>
      <c r="BG2731" s="154"/>
      <c r="BH2731" s="154"/>
      <c r="BI2731" s="154"/>
      <c r="BJ2731" s="154"/>
      <c r="BK2731" s="154"/>
      <c r="BL2731" s="154"/>
      <c r="BM2731" s="154"/>
      <c r="BN2731" s="154"/>
      <c r="BO2731" s="154"/>
      <c r="BP2731" s="154"/>
      <c r="BQ2731" s="154"/>
      <c r="BR2731" s="154"/>
      <c r="BS2731" s="154"/>
      <c r="BT2731" s="154"/>
      <c r="BU2731" s="154"/>
      <c r="BV2731" s="154"/>
      <c r="BW2731" s="154"/>
      <c r="BX2731" s="154"/>
      <c r="BY2731" s="154"/>
      <c r="BZ2731" s="154"/>
      <c r="CA2731" s="154"/>
      <c r="CB2731" s="154"/>
      <c r="CC2731" s="154"/>
      <c r="CD2731" s="154"/>
      <c r="CE2731" s="154"/>
      <c r="CF2731" s="154"/>
      <c r="CG2731" s="154"/>
      <c r="CH2731" s="154"/>
      <c r="CI2731" s="154"/>
      <c r="CJ2731" s="154"/>
      <c r="CK2731" s="154"/>
      <c r="CL2731" s="154"/>
      <c r="CM2731" s="154"/>
      <c r="CN2731" s="154"/>
      <c r="CO2731" s="154"/>
      <c r="CP2731" s="154"/>
      <c r="CQ2731" s="154"/>
      <c r="CR2731" s="154"/>
      <c r="CS2731" s="154"/>
      <c r="CT2731" s="154"/>
      <c r="CU2731" s="154"/>
      <c r="CV2731" s="154"/>
      <c r="CW2731" s="154"/>
      <c r="CX2731" s="154"/>
      <c r="CY2731" s="154"/>
      <c r="CZ2731" s="154"/>
      <c r="DA2731" s="154"/>
      <c r="DB2731" s="154"/>
      <c r="DC2731" s="154"/>
      <c r="DD2731" s="154"/>
      <c r="DE2731" s="154"/>
      <c r="DF2731" s="154"/>
      <c r="DG2731" s="154"/>
      <c r="DH2731" s="154"/>
      <c r="DI2731" s="154"/>
      <c r="DJ2731" s="154"/>
      <c r="DK2731" s="154"/>
      <c r="DL2731" s="154"/>
      <c r="DM2731" s="154"/>
      <c r="DN2731" s="154"/>
      <c r="DO2731" s="154"/>
      <c r="DP2731" s="154"/>
      <c r="DQ2731" s="154"/>
      <c r="DR2731" s="154"/>
      <c r="DS2731" s="154"/>
      <c r="DT2731" s="154"/>
      <c r="DU2731" s="154"/>
      <c r="DV2731" s="154"/>
      <c r="DW2731" s="154"/>
      <c r="DX2731" s="154"/>
      <c r="DY2731" s="154"/>
      <c r="DZ2731" s="154"/>
      <c r="EA2731" s="154"/>
      <c r="EB2731" s="154"/>
      <c r="EC2731" s="154"/>
      <c r="ED2731" s="154"/>
      <c r="EE2731" s="154"/>
      <c r="EF2731" s="154"/>
      <c r="EG2731" s="154"/>
      <c r="EH2731" s="154"/>
      <c r="EI2731" s="154"/>
      <c r="EJ2731" s="154"/>
      <c r="EK2731" s="154"/>
      <c r="EL2731" s="154"/>
      <c r="EM2731" s="154"/>
      <c r="EN2731" s="154"/>
      <c r="EO2731" s="154"/>
      <c r="EP2731" s="154"/>
      <c r="EQ2731" s="154"/>
      <c r="ER2731" s="154"/>
      <c r="ES2731" s="154"/>
      <c r="ET2731" s="154"/>
      <c r="EU2731" s="154"/>
      <c r="EV2731" s="154"/>
    </row>
    <row r="2732" spans="32:152" ht="12.75">
      <c r="AF2732" s="154"/>
      <c r="AG2732" s="154"/>
      <c r="AH2732" s="154"/>
      <c r="AI2732" s="154"/>
      <c r="AJ2732" s="154"/>
      <c r="AK2732" s="154"/>
      <c r="AL2732" s="154"/>
      <c r="AM2732" s="154"/>
      <c r="AN2732" s="154"/>
      <c r="AO2732" s="154"/>
      <c r="AP2732" s="154"/>
      <c r="AQ2732" s="154"/>
      <c r="AR2732" s="154"/>
      <c r="AS2732" s="154"/>
      <c r="AT2732" s="154"/>
      <c r="AU2732" s="154"/>
      <c r="AV2732" s="154"/>
      <c r="AW2732" s="154"/>
      <c r="AX2732" s="154"/>
      <c r="AY2732" s="154"/>
      <c r="AZ2732" s="154"/>
      <c r="BA2732" s="154"/>
      <c r="BB2732" s="154"/>
      <c r="BC2732" s="154"/>
      <c r="BD2732" s="154"/>
      <c r="BE2732" s="154"/>
      <c r="BF2732" s="154"/>
      <c r="BG2732" s="154"/>
      <c r="BH2732" s="154"/>
      <c r="BI2732" s="154"/>
      <c r="BJ2732" s="154"/>
      <c r="BK2732" s="154"/>
      <c r="BL2732" s="154"/>
      <c r="BM2732" s="154"/>
      <c r="BN2732" s="154"/>
      <c r="BO2732" s="154"/>
      <c r="BP2732" s="154"/>
      <c r="BQ2732" s="154"/>
      <c r="BR2732" s="154"/>
      <c r="BS2732" s="154"/>
      <c r="BT2732" s="154"/>
      <c r="BU2732" s="154"/>
      <c r="BV2732" s="154"/>
      <c r="BW2732" s="154"/>
      <c r="BX2732" s="154"/>
      <c r="BY2732" s="154"/>
      <c r="BZ2732" s="154"/>
      <c r="CA2732" s="154"/>
      <c r="CB2732" s="154"/>
      <c r="CC2732" s="154"/>
      <c r="CD2732" s="154"/>
      <c r="CE2732" s="154"/>
      <c r="CF2732" s="154"/>
      <c r="CG2732" s="154"/>
      <c r="CH2732" s="154"/>
      <c r="CI2732" s="154"/>
      <c r="CJ2732" s="154"/>
      <c r="CK2732" s="154"/>
      <c r="CL2732" s="154"/>
      <c r="CM2732" s="154"/>
      <c r="CN2732" s="154"/>
      <c r="CO2732" s="154"/>
      <c r="CP2732" s="154"/>
      <c r="CQ2732" s="154"/>
      <c r="CR2732" s="154"/>
      <c r="CS2732" s="154"/>
      <c r="CT2732" s="154"/>
      <c r="CU2732" s="154"/>
      <c r="CV2732" s="154"/>
      <c r="CW2732" s="154"/>
      <c r="CX2732" s="154"/>
      <c r="CY2732" s="154"/>
      <c r="CZ2732" s="154"/>
      <c r="DA2732" s="154"/>
      <c r="DB2732" s="154"/>
      <c r="DC2732" s="154"/>
      <c r="DD2732" s="154"/>
      <c r="DE2732" s="154"/>
      <c r="DF2732" s="154"/>
      <c r="DG2732" s="154"/>
      <c r="DH2732" s="154"/>
      <c r="DI2732" s="154"/>
      <c r="DJ2732" s="154"/>
      <c r="DK2732" s="154"/>
      <c r="DL2732" s="154"/>
      <c r="DM2732" s="154"/>
      <c r="DN2732" s="154"/>
      <c r="DO2732" s="154"/>
      <c r="DP2732" s="154"/>
      <c r="DQ2732" s="154"/>
      <c r="DR2732" s="154"/>
      <c r="DS2732" s="154"/>
      <c r="DT2732" s="154"/>
      <c r="DU2732" s="154"/>
      <c r="DV2732" s="154"/>
      <c r="DW2732" s="154"/>
      <c r="DX2732" s="154"/>
      <c r="DY2732" s="154"/>
      <c r="DZ2732" s="154"/>
      <c r="EA2732" s="154"/>
      <c r="EB2732" s="154"/>
      <c r="EC2732" s="154"/>
      <c r="ED2732" s="154"/>
      <c r="EE2732" s="154"/>
      <c r="EF2732" s="154"/>
      <c r="EG2732" s="154"/>
      <c r="EH2732" s="154"/>
      <c r="EI2732" s="154"/>
      <c r="EJ2732" s="154"/>
      <c r="EK2732" s="154"/>
      <c r="EL2732" s="154"/>
      <c r="EM2732" s="154"/>
      <c r="EN2732" s="154"/>
      <c r="EO2732" s="154"/>
      <c r="EP2732" s="154"/>
      <c r="EQ2732" s="154"/>
      <c r="ER2732" s="154"/>
      <c r="ES2732" s="154"/>
      <c r="ET2732" s="154"/>
      <c r="EU2732" s="154"/>
      <c r="EV2732" s="154"/>
    </row>
    <row r="2733" spans="32:152" ht="12.75">
      <c r="AF2733" s="154"/>
      <c r="AG2733" s="154"/>
      <c r="AH2733" s="154"/>
      <c r="AI2733" s="154"/>
      <c r="AJ2733" s="154"/>
      <c r="AK2733" s="154"/>
      <c r="AL2733" s="154"/>
      <c r="AM2733" s="154"/>
      <c r="AN2733" s="154"/>
      <c r="AO2733" s="154"/>
      <c r="AP2733" s="154"/>
      <c r="AQ2733" s="154"/>
      <c r="AR2733" s="154"/>
      <c r="AS2733" s="154"/>
      <c r="AT2733" s="154"/>
      <c r="AU2733" s="154"/>
      <c r="AV2733" s="154"/>
      <c r="AW2733" s="154"/>
      <c r="AX2733" s="154"/>
      <c r="AY2733" s="154"/>
      <c r="AZ2733" s="154"/>
      <c r="BA2733" s="154"/>
      <c r="BB2733" s="154"/>
      <c r="BC2733" s="154"/>
      <c r="BD2733" s="154"/>
      <c r="BE2733" s="154"/>
      <c r="BF2733" s="154"/>
      <c r="BG2733" s="154"/>
      <c r="BH2733" s="154"/>
      <c r="BI2733" s="154"/>
      <c r="BJ2733" s="154"/>
      <c r="BK2733" s="154"/>
      <c r="BL2733" s="154"/>
      <c r="BM2733" s="154"/>
      <c r="BN2733" s="154"/>
      <c r="BO2733" s="154"/>
      <c r="BP2733" s="154"/>
      <c r="BQ2733" s="154"/>
      <c r="BR2733" s="154"/>
      <c r="BS2733" s="154"/>
      <c r="BT2733" s="154"/>
      <c r="BU2733" s="154"/>
      <c r="BV2733" s="154"/>
      <c r="BW2733" s="154"/>
      <c r="BX2733" s="154"/>
      <c r="BY2733" s="154"/>
      <c r="BZ2733" s="154"/>
      <c r="CA2733" s="154"/>
      <c r="CB2733" s="154"/>
      <c r="CC2733" s="154"/>
      <c r="CD2733" s="154"/>
      <c r="CE2733" s="154"/>
      <c r="CF2733" s="154"/>
      <c r="CG2733" s="154"/>
      <c r="CH2733" s="154"/>
      <c r="CI2733" s="154"/>
      <c r="CJ2733" s="154"/>
      <c r="CK2733" s="154"/>
      <c r="CL2733" s="154"/>
      <c r="CM2733" s="154"/>
      <c r="CN2733" s="154"/>
      <c r="CO2733" s="154"/>
      <c r="CP2733" s="154"/>
      <c r="CQ2733" s="154"/>
      <c r="CR2733" s="154"/>
      <c r="CS2733" s="154"/>
      <c r="CT2733" s="154"/>
      <c r="CU2733" s="154"/>
      <c r="CV2733" s="154"/>
      <c r="CW2733" s="154"/>
      <c r="CX2733" s="154"/>
      <c r="CY2733" s="154"/>
      <c r="CZ2733" s="154"/>
      <c r="DA2733" s="154"/>
      <c r="DB2733" s="154"/>
      <c r="DC2733" s="154"/>
      <c r="DD2733" s="154"/>
      <c r="DE2733" s="154"/>
      <c r="DF2733" s="154"/>
      <c r="DG2733" s="154"/>
      <c r="DH2733" s="154"/>
      <c r="DI2733" s="154"/>
      <c r="DJ2733" s="154"/>
      <c r="DK2733" s="154"/>
      <c r="DL2733" s="154"/>
      <c r="DM2733" s="154"/>
      <c r="DN2733" s="154"/>
      <c r="DO2733" s="154"/>
      <c r="DP2733" s="154"/>
      <c r="DQ2733" s="154"/>
      <c r="DR2733" s="154"/>
      <c r="DS2733" s="154"/>
      <c r="DT2733" s="154"/>
      <c r="DU2733" s="154"/>
      <c r="DV2733" s="154"/>
      <c r="DW2733" s="154"/>
      <c r="DX2733" s="154"/>
      <c r="DY2733" s="154"/>
      <c r="DZ2733" s="154"/>
      <c r="EA2733" s="154"/>
      <c r="EB2733" s="154"/>
      <c r="EC2733" s="154"/>
      <c r="ED2733" s="154"/>
      <c r="EE2733" s="154"/>
      <c r="EF2733" s="154"/>
      <c r="EG2733" s="154"/>
      <c r="EH2733" s="154"/>
      <c r="EI2733" s="154"/>
      <c r="EJ2733" s="154"/>
      <c r="EK2733" s="154"/>
      <c r="EL2733" s="154"/>
      <c r="EM2733" s="154"/>
      <c r="EN2733" s="154"/>
      <c r="EO2733" s="154"/>
      <c r="EP2733" s="154"/>
      <c r="EQ2733" s="154"/>
      <c r="ER2733" s="154"/>
      <c r="ES2733" s="154"/>
      <c r="ET2733" s="154"/>
      <c r="EU2733" s="154"/>
      <c r="EV2733" s="154"/>
    </row>
    <row r="2734" spans="32:152" ht="12.75">
      <c r="AF2734" s="154"/>
      <c r="AG2734" s="154"/>
      <c r="AH2734" s="154"/>
      <c r="AI2734" s="154"/>
      <c r="AJ2734" s="154"/>
      <c r="AK2734" s="154"/>
      <c r="AL2734" s="154"/>
      <c r="AM2734" s="154"/>
      <c r="AN2734" s="154"/>
      <c r="AO2734" s="154"/>
      <c r="AP2734" s="154"/>
      <c r="AQ2734" s="154"/>
      <c r="AR2734" s="154"/>
      <c r="AS2734" s="154"/>
      <c r="AT2734" s="154"/>
      <c r="AU2734" s="154"/>
      <c r="AV2734" s="154"/>
      <c r="AW2734" s="154"/>
      <c r="AX2734" s="154"/>
      <c r="AY2734" s="154"/>
      <c r="AZ2734" s="154"/>
      <c r="BA2734" s="154"/>
      <c r="BB2734" s="154"/>
      <c r="BC2734" s="154"/>
      <c r="BD2734" s="154"/>
      <c r="BE2734" s="154"/>
      <c r="BF2734" s="154"/>
      <c r="BG2734" s="154"/>
      <c r="BH2734" s="154"/>
      <c r="BI2734" s="154"/>
      <c r="BJ2734" s="154"/>
      <c r="BK2734" s="154"/>
      <c r="BL2734" s="154"/>
      <c r="BM2734" s="154"/>
      <c r="BN2734" s="154"/>
      <c r="BO2734" s="154"/>
      <c r="BP2734" s="154"/>
      <c r="BQ2734" s="154"/>
      <c r="BR2734" s="154"/>
      <c r="BS2734" s="154"/>
      <c r="BT2734" s="154"/>
      <c r="BU2734" s="154"/>
      <c r="BV2734" s="154"/>
      <c r="BW2734" s="154"/>
      <c r="BX2734" s="154"/>
      <c r="BY2734" s="154"/>
      <c r="BZ2734" s="154"/>
      <c r="CA2734" s="154"/>
      <c r="CB2734" s="154"/>
      <c r="CC2734" s="154"/>
      <c r="CD2734" s="154"/>
      <c r="CE2734" s="154"/>
      <c r="CF2734" s="154"/>
      <c r="CG2734" s="154"/>
      <c r="CH2734" s="154"/>
      <c r="CI2734" s="154"/>
      <c r="CJ2734" s="154"/>
      <c r="CK2734" s="154"/>
      <c r="CL2734" s="154"/>
      <c r="CM2734" s="154"/>
      <c r="CN2734" s="154"/>
      <c r="CO2734" s="154"/>
      <c r="CP2734" s="154"/>
      <c r="CQ2734" s="154"/>
      <c r="CR2734" s="154"/>
      <c r="CS2734" s="154"/>
      <c r="CT2734" s="154"/>
      <c r="CU2734" s="154"/>
      <c r="CV2734" s="154"/>
      <c r="CW2734" s="154"/>
      <c r="CX2734" s="154"/>
      <c r="CY2734" s="154"/>
      <c r="CZ2734" s="154"/>
      <c r="DA2734" s="154"/>
      <c r="DB2734" s="154"/>
      <c r="DC2734" s="154"/>
      <c r="DD2734" s="154"/>
      <c r="DE2734" s="154"/>
      <c r="DF2734" s="154"/>
      <c r="DG2734" s="154"/>
      <c r="DH2734" s="154"/>
      <c r="DI2734" s="154"/>
      <c r="DJ2734" s="154"/>
      <c r="DK2734" s="154"/>
      <c r="DL2734" s="154"/>
      <c r="DM2734" s="154"/>
      <c r="DN2734" s="154"/>
      <c r="DO2734" s="154"/>
      <c r="DP2734" s="154"/>
      <c r="DQ2734" s="154"/>
      <c r="DR2734" s="154"/>
      <c r="DS2734" s="154"/>
      <c r="DT2734" s="154"/>
      <c r="DU2734" s="154"/>
      <c r="DV2734" s="154"/>
      <c r="DW2734" s="154"/>
      <c r="DX2734" s="154"/>
      <c r="DY2734" s="154"/>
      <c r="DZ2734" s="154"/>
      <c r="EA2734" s="154"/>
      <c r="EB2734" s="154"/>
      <c r="EC2734" s="154"/>
      <c r="ED2734" s="154"/>
      <c r="EE2734" s="154"/>
      <c r="EF2734" s="154"/>
      <c r="EG2734" s="154"/>
      <c r="EH2734" s="154"/>
      <c r="EI2734" s="154"/>
      <c r="EJ2734" s="154"/>
      <c r="EK2734" s="154"/>
      <c r="EL2734" s="154"/>
      <c r="EM2734" s="154"/>
      <c r="EN2734" s="154"/>
      <c r="EO2734" s="154"/>
      <c r="EP2734" s="154"/>
      <c r="EQ2734" s="154"/>
      <c r="ER2734" s="154"/>
      <c r="ES2734" s="154"/>
      <c r="ET2734" s="154"/>
      <c r="EU2734" s="154"/>
      <c r="EV2734" s="154"/>
    </row>
    <row r="2735" spans="32:152" ht="12.75">
      <c r="AF2735" s="154"/>
      <c r="AG2735" s="154"/>
      <c r="AH2735" s="154"/>
      <c r="AI2735" s="154"/>
      <c r="AJ2735" s="154"/>
      <c r="AK2735" s="154"/>
      <c r="AL2735" s="154"/>
      <c r="AM2735" s="154"/>
      <c r="AN2735" s="154"/>
      <c r="AO2735" s="154"/>
      <c r="AP2735" s="154"/>
      <c r="AQ2735" s="154"/>
      <c r="AR2735" s="154"/>
      <c r="AS2735" s="154"/>
      <c r="AT2735" s="154"/>
      <c r="AU2735" s="154"/>
      <c r="AV2735" s="154"/>
      <c r="AW2735" s="154"/>
      <c r="AX2735" s="154"/>
      <c r="AY2735" s="154"/>
      <c r="AZ2735" s="154"/>
      <c r="BA2735" s="154"/>
      <c r="BB2735" s="154"/>
      <c r="BC2735" s="154"/>
      <c r="BD2735" s="154"/>
      <c r="BE2735" s="154"/>
      <c r="BF2735" s="154"/>
      <c r="BG2735" s="154"/>
      <c r="BH2735" s="154"/>
      <c r="BI2735" s="154"/>
      <c r="BJ2735" s="154"/>
      <c r="BK2735" s="154"/>
      <c r="BL2735" s="154"/>
      <c r="BM2735" s="154"/>
      <c r="BN2735" s="154"/>
      <c r="BO2735" s="154"/>
      <c r="BP2735" s="154"/>
      <c r="BQ2735" s="154"/>
      <c r="BR2735" s="154"/>
      <c r="BS2735" s="154"/>
      <c r="BT2735" s="154"/>
      <c r="BU2735" s="154"/>
      <c r="BV2735" s="154"/>
      <c r="BW2735" s="154"/>
      <c r="BX2735" s="154"/>
      <c r="BY2735" s="154"/>
      <c r="BZ2735" s="154"/>
      <c r="CA2735" s="154"/>
      <c r="CB2735" s="154"/>
      <c r="CC2735" s="154"/>
      <c r="CD2735" s="154"/>
      <c r="CE2735" s="154"/>
      <c r="CF2735" s="154"/>
      <c r="CG2735" s="154"/>
      <c r="CH2735" s="154"/>
      <c r="CI2735" s="154"/>
      <c r="CJ2735" s="154"/>
      <c r="CK2735" s="154"/>
      <c r="CL2735" s="154"/>
      <c r="CM2735" s="154"/>
      <c r="CN2735" s="154"/>
      <c r="CO2735" s="154"/>
      <c r="CP2735" s="154"/>
      <c r="CQ2735" s="154"/>
      <c r="CR2735" s="154"/>
      <c r="CS2735" s="154"/>
      <c r="CT2735" s="154"/>
      <c r="CU2735" s="154"/>
      <c r="CV2735" s="154"/>
      <c r="CW2735" s="154"/>
      <c r="CX2735" s="154"/>
      <c r="CY2735" s="154"/>
      <c r="CZ2735" s="154"/>
      <c r="DA2735" s="154"/>
      <c r="DB2735" s="154"/>
      <c r="DC2735" s="154"/>
      <c r="DD2735" s="154"/>
      <c r="DE2735" s="154"/>
      <c r="DF2735" s="154"/>
      <c r="DG2735" s="154"/>
      <c r="DH2735" s="154"/>
      <c r="DI2735" s="154"/>
      <c r="DJ2735" s="154"/>
      <c r="DK2735" s="154"/>
      <c r="DL2735" s="154"/>
      <c r="DM2735" s="154"/>
      <c r="DN2735" s="154"/>
      <c r="DO2735" s="154"/>
      <c r="DP2735" s="154"/>
      <c r="DQ2735" s="154"/>
      <c r="DR2735" s="154"/>
      <c r="DS2735" s="154"/>
      <c r="DT2735" s="154"/>
      <c r="DU2735" s="154"/>
      <c r="DV2735" s="154"/>
      <c r="DW2735" s="154"/>
      <c r="DX2735" s="154"/>
      <c r="DY2735" s="154"/>
      <c r="DZ2735" s="154"/>
      <c r="EA2735" s="154"/>
      <c r="EB2735" s="154"/>
      <c r="EC2735" s="154"/>
      <c r="ED2735" s="154"/>
      <c r="EE2735" s="154"/>
      <c r="EF2735" s="154"/>
      <c r="EG2735" s="154"/>
      <c r="EH2735" s="154"/>
      <c r="EI2735" s="154"/>
      <c r="EJ2735" s="154"/>
      <c r="EK2735" s="154"/>
      <c r="EL2735" s="154"/>
      <c r="EM2735" s="154"/>
      <c r="EN2735" s="154"/>
      <c r="EO2735" s="154"/>
      <c r="EP2735" s="154"/>
      <c r="EQ2735" s="154"/>
      <c r="ER2735" s="154"/>
      <c r="ES2735" s="154"/>
      <c r="ET2735" s="154"/>
      <c r="EU2735" s="154"/>
      <c r="EV2735" s="154"/>
    </row>
    <row r="2736" spans="32:152" ht="12.75">
      <c r="AF2736" s="154"/>
      <c r="AG2736" s="154"/>
      <c r="AH2736" s="154"/>
      <c r="AI2736" s="154"/>
      <c r="AJ2736" s="154"/>
      <c r="AK2736" s="154"/>
      <c r="AL2736" s="154"/>
      <c r="AM2736" s="154"/>
      <c r="AN2736" s="154"/>
      <c r="AO2736" s="154"/>
      <c r="AP2736" s="154"/>
      <c r="AQ2736" s="154"/>
      <c r="AR2736" s="154"/>
      <c r="AS2736" s="154"/>
      <c r="AT2736" s="154"/>
      <c r="AU2736" s="154"/>
      <c r="AV2736" s="154"/>
      <c r="AW2736" s="154"/>
      <c r="AX2736" s="154"/>
      <c r="AY2736" s="154"/>
      <c r="AZ2736" s="154"/>
      <c r="BA2736" s="154"/>
      <c r="BB2736" s="154"/>
      <c r="BC2736" s="154"/>
      <c r="BD2736" s="154"/>
      <c r="BE2736" s="154"/>
      <c r="BF2736" s="154"/>
      <c r="BG2736" s="154"/>
      <c r="BH2736" s="154"/>
      <c r="BI2736" s="154"/>
      <c r="BJ2736" s="154"/>
      <c r="BK2736" s="154"/>
      <c r="BL2736" s="154"/>
      <c r="BM2736" s="154"/>
      <c r="BN2736" s="154"/>
      <c r="BO2736" s="154"/>
      <c r="BP2736" s="154"/>
      <c r="BQ2736" s="154"/>
      <c r="BR2736" s="154"/>
      <c r="BS2736" s="154"/>
      <c r="BT2736" s="154"/>
      <c r="BU2736" s="154"/>
      <c r="BV2736" s="154"/>
      <c r="BW2736" s="154"/>
      <c r="BX2736" s="154"/>
      <c r="BY2736" s="154"/>
      <c r="BZ2736" s="154"/>
      <c r="CA2736" s="154"/>
      <c r="CB2736" s="154"/>
      <c r="CC2736" s="154"/>
      <c r="CD2736" s="154"/>
      <c r="CE2736" s="154"/>
      <c r="CF2736" s="154"/>
      <c r="CG2736" s="154"/>
      <c r="CH2736" s="154"/>
      <c r="CI2736" s="154"/>
      <c r="CJ2736" s="154"/>
      <c r="CK2736" s="154"/>
      <c r="CL2736" s="154"/>
      <c r="CM2736" s="154"/>
      <c r="CN2736" s="154"/>
      <c r="CO2736" s="154"/>
      <c r="CP2736" s="154"/>
      <c r="CQ2736" s="154"/>
      <c r="CR2736" s="154"/>
      <c r="CS2736" s="154"/>
      <c r="CT2736" s="154"/>
      <c r="CU2736" s="154"/>
      <c r="CV2736" s="154"/>
      <c r="CW2736" s="154"/>
      <c r="CX2736" s="154"/>
      <c r="CY2736" s="154"/>
      <c r="CZ2736" s="154"/>
      <c r="DA2736" s="154"/>
      <c r="DB2736" s="154"/>
      <c r="DC2736" s="154"/>
      <c r="DD2736" s="154"/>
      <c r="DE2736" s="154"/>
      <c r="DF2736" s="154"/>
      <c r="DG2736" s="154"/>
      <c r="DH2736" s="154"/>
      <c r="DI2736" s="154"/>
      <c r="DJ2736" s="154"/>
      <c r="DK2736" s="154"/>
      <c r="DL2736" s="154"/>
      <c r="DM2736" s="154"/>
      <c r="DN2736" s="154"/>
      <c r="DO2736" s="154"/>
      <c r="DP2736" s="154"/>
      <c r="DQ2736" s="154"/>
      <c r="DR2736" s="154"/>
      <c r="DS2736" s="154"/>
      <c r="DT2736" s="154"/>
      <c r="DU2736" s="154"/>
      <c r="DV2736" s="154"/>
      <c r="DW2736" s="154"/>
      <c r="DX2736" s="154"/>
      <c r="DY2736" s="154"/>
      <c r="DZ2736" s="154"/>
      <c r="EA2736" s="154"/>
      <c r="EB2736" s="154"/>
      <c r="EC2736" s="154"/>
      <c r="ED2736" s="154"/>
      <c r="EE2736" s="154"/>
      <c r="EF2736" s="154"/>
      <c r="EG2736" s="154"/>
      <c r="EH2736" s="154"/>
      <c r="EI2736" s="154"/>
      <c r="EJ2736" s="154"/>
      <c r="EK2736" s="154"/>
      <c r="EL2736" s="154"/>
      <c r="EM2736" s="154"/>
      <c r="EN2736" s="154"/>
      <c r="EO2736" s="154"/>
      <c r="EP2736" s="154"/>
      <c r="EQ2736" s="154"/>
      <c r="ER2736" s="154"/>
      <c r="ES2736" s="154"/>
      <c r="ET2736" s="154"/>
      <c r="EU2736" s="154"/>
      <c r="EV2736" s="154"/>
    </row>
    <row r="2737" spans="32:152" ht="12.75">
      <c r="AF2737" s="154"/>
      <c r="AG2737" s="154"/>
      <c r="AH2737" s="154"/>
      <c r="AI2737" s="154"/>
      <c r="AJ2737" s="154"/>
      <c r="AK2737" s="154"/>
      <c r="AL2737" s="154"/>
      <c r="AM2737" s="154"/>
      <c r="AN2737" s="154"/>
      <c r="AO2737" s="154"/>
      <c r="AP2737" s="154"/>
      <c r="AQ2737" s="154"/>
      <c r="AR2737" s="154"/>
      <c r="AS2737" s="154"/>
      <c r="AT2737" s="154"/>
      <c r="AU2737" s="154"/>
      <c r="AV2737" s="154"/>
      <c r="AW2737" s="154"/>
      <c r="AX2737" s="154"/>
      <c r="AY2737" s="154"/>
      <c r="AZ2737" s="154"/>
      <c r="BA2737" s="154"/>
      <c r="BB2737" s="154"/>
      <c r="BC2737" s="154"/>
      <c r="BD2737" s="154"/>
      <c r="BE2737" s="154"/>
      <c r="BF2737" s="154"/>
      <c r="BG2737" s="154"/>
      <c r="BH2737" s="154"/>
      <c r="BI2737" s="154"/>
      <c r="BJ2737" s="154"/>
      <c r="BK2737" s="154"/>
      <c r="BL2737" s="154"/>
      <c r="BM2737" s="154"/>
      <c r="BN2737" s="154"/>
      <c r="BO2737" s="154"/>
      <c r="BP2737" s="154"/>
      <c r="BQ2737" s="154"/>
      <c r="BR2737" s="154"/>
      <c r="BS2737" s="154"/>
      <c r="BT2737" s="154"/>
      <c r="BU2737" s="154"/>
      <c r="BV2737" s="154"/>
      <c r="BW2737" s="154"/>
      <c r="BX2737" s="154"/>
      <c r="BY2737" s="154"/>
      <c r="BZ2737" s="154"/>
      <c r="CA2737" s="154"/>
      <c r="CB2737" s="154"/>
      <c r="CC2737" s="154"/>
      <c r="CD2737" s="154"/>
      <c r="CE2737" s="154"/>
      <c r="CF2737" s="154"/>
      <c r="CG2737" s="154"/>
      <c r="CH2737" s="154"/>
      <c r="CI2737" s="154"/>
      <c r="CJ2737" s="154"/>
      <c r="CK2737" s="154"/>
      <c r="CL2737" s="154"/>
      <c r="CM2737" s="154"/>
      <c r="CN2737" s="154"/>
      <c r="CO2737" s="154"/>
      <c r="CP2737" s="154"/>
      <c r="CQ2737" s="154"/>
      <c r="CR2737" s="154"/>
      <c r="CS2737" s="154"/>
      <c r="CT2737" s="154"/>
      <c r="CU2737" s="154"/>
      <c r="CV2737" s="154"/>
      <c r="CW2737" s="154"/>
      <c r="CX2737" s="154"/>
      <c r="CY2737" s="154"/>
      <c r="CZ2737" s="154"/>
      <c r="DA2737" s="154"/>
      <c r="DB2737" s="154"/>
      <c r="DC2737" s="154"/>
      <c r="DD2737" s="154"/>
      <c r="DE2737" s="154"/>
      <c r="DF2737" s="154"/>
      <c r="DG2737" s="154"/>
      <c r="DH2737" s="154"/>
      <c r="DI2737" s="154"/>
      <c r="DJ2737" s="154"/>
      <c r="DK2737" s="154"/>
      <c r="DL2737" s="154"/>
      <c r="DM2737" s="154"/>
      <c r="DN2737" s="154"/>
      <c r="DO2737" s="154"/>
      <c r="DP2737" s="154"/>
      <c r="DQ2737" s="154"/>
      <c r="DR2737" s="154"/>
      <c r="DS2737" s="154"/>
      <c r="DT2737" s="154"/>
      <c r="DU2737" s="154"/>
      <c r="DV2737" s="154"/>
      <c r="DW2737" s="154"/>
      <c r="DX2737" s="154"/>
      <c r="DY2737" s="154"/>
      <c r="DZ2737" s="154"/>
      <c r="EA2737" s="154"/>
      <c r="EB2737" s="154"/>
      <c r="EC2737" s="154"/>
      <c r="ED2737" s="154"/>
      <c r="EE2737" s="154"/>
      <c r="EF2737" s="154"/>
      <c r="EG2737" s="154"/>
      <c r="EH2737" s="154"/>
      <c r="EI2737" s="154"/>
      <c r="EJ2737" s="154"/>
      <c r="EK2737" s="154"/>
      <c r="EL2737" s="154"/>
      <c r="EM2737" s="154"/>
      <c r="EN2737" s="154"/>
      <c r="EO2737" s="154"/>
      <c r="EP2737" s="154"/>
      <c r="EQ2737" s="154"/>
      <c r="ER2737" s="154"/>
      <c r="ES2737" s="154"/>
      <c r="ET2737" s="154"/>
      <c r="EU2737" s="154"/>
      <c r="EV2737" s="154"/>
    </row>
    <row r="2738" spans="32:152" ht="12.75">
      <c r="AF2738" s="154"/>
      <c r="AG2738" s="154"/>
      <c r="AH2738" s="154"/>
      <c r="AI2738" s="154"/>
      <c r="AJ2738" s="154"/>
      <c r="AK2738" s="154"/>
      <c r="AL2738" s="154"/>
      <c r="AM2738" s="154"/>
      <c r="AN2738" s="154"/>
      <c r="AO2738" s="154"/>
      <c r="AP2738" s="154"/>
      <c r="AQ2738" s="154"/>
      <c r="AR2738" s="154"/>
      <c r="AS2738" s="154"/>
      <c r="AT2738" s="154"/>
      <c r="AU2738" s="154"/>
      <c r="AV2738" s="154"/>
      <c r="AW2738" s="154"/>
      <c r="AX2738" s="154"/>
      <c r="AY2738" s="154"/>
      <c r="AZ2738" s="154"/>
      <c r="BA2738" s="154"/>
      <c r="BB2738" s="154"/>
      <c r="BC2738" s="154"/>
      <c r="BD2738" s="154"/>
      <c r="BE2738" s="154"/>
      <c r="BF2738" s="154"/>
      <c r="BG2738" s="154"/>
      <c r="BH2738" s="154"/>
      <c r="BI2738" s="154"/>
      <c r="BJ2738" s="154"/>
      <c r="BK2738" s="154"/>
      <c r="BL2738" s="154"/>
      <c r="BM2738" s="154"/>
      <c r="BN2738" s="154"/>
      <c r="BO2738" s="154"/>
      <c r="BP2738" s="154"/>
      <c r="BQ2738" s="154"/>
      <c r="BR2738" s="154"/>
      <c r="BS2738" s="154"/>
      <c r="BT2738" s="154"/>
      <c r="BU2738" s="154"/>
      <c r="BV2738" s="154"/>
      <c r="BW2738" s="154"/>
      <c r="BX2738" s="154"/>
      <c r="BY2738" s="154"/>
      <c r="BZ2738" s="154"/>
      <c r="CA2738" s="154"/>
      <c r="CB2738" s="154"/>
      <c r="CC2738" s="154"/>
      <c r="CD2738" s="154"/>
      <c r="CE2738" s="154"/>
      <c r="CF2738" s="154"/>
      <c r="CG2738" s="154"/>
      <c r="CH2738" s="154"/>
      <c r="CI2738" s="154"/>
      <c r="CJ2738" s="154"/>
      <c r="CK2738" s="154"/>
      <c r="CL2738" s="154"/>
      <c r="CM2738" s="154"/>
      <c r="CN2738" s="154"/>
      <c r="CO2738" s="154"/>
      <c r="CP2738" s="154"/>
      <c r="CQ2738" s="154"/>
      <c r="CR2738" s="154"/>
      <c r="CS2738" s="154"/>
      <c r="CT2738" s="154"/>
      <c r="CU2738" s="154"/>
      <c r="CV2738" s="154"/>
      <c r="CW2738" s="154"/>
      <c r="CX2738" s="154"/>
      <c r="CY2738" s="154"/>
      <c r="CZ2738" s="154"/>
      <c r="DA2738" s="154"/>
      <c r="DB2738" s="154"/>
      <c r="DC2738" s="154"/>
      <c r="DD2738" s="154"/>
      <c r="DE2738" s="154"/>
      <c r="DF2738" s="154"/>
      <c r="DG2738" s="154"/>
      <c r="DH2738" s="154"/>
      <c r="DI2738" s="154"/>
      <c r="DJ2738" s="154"/>
      <c r="DK2738" s="154"/>
      <c r="DL2738" s="154"/>
      <c r="DM2738" s="154"/>
      <c r="DN2738" s="154"/>
      <c r="DO2738" s="154"/>
      <c r="DP2738" s="154"/>
      <c r="DQ2738" s="154"/>
      <c r="DR2738" s="154"/>
      <c r="DS2738" s="154"/>
      <c r="DT2738" s="154"/>
      <c r="DU2738" s="154"/>
      <c r="DV2738" s="154"/>
      <c r="DW2738" s="154"/>
      <c r="DX2738" s="154"/>
      <c r="DY2738" s="154"/>
      <c r="DZ2738" s="154"/>
      <c r="EA2738" s="154"/>
      <c r="EB2738" s="154"/>
      <c r="EC2738" s="154"/>
      <c r="ED2738" s="154"/>
      <c r="EE2738" s="154"/>
      <c r="EF2738" s="154"/>
      <c r="EG2738" s="154"/>
      <c r="EH2738" s="154"/>
      <c r="EI2738" s="154"/>
      <c r="EJ2738" s="154"/>
      <c r="EK2738" s="154"/>
      <c r="EL2738" s="154"/>
      <c r="EM2738" s="154"/>
      <c r="EN2738" s="154"/>
      <c r="EO2738" s="154"/>
      <c r="EP2738" s="154"/>
      <c r="EQ2738" s="154"/>
      <c r="ER2738" s="154"/>
      <c r="ES2738" s="154"/>
      <c r="ET2738" s="154"/>
      <c r="EU2738" s="154"/>
      <c r="EV2738" s="154"/>
    </row>
    <row r="2739" spans="32:152" ht="12.75">
      <c r="AF2739" s="154"/>
      <c r="AG2739" s="154"/>
      <c r="AH2739" s="154"/>
      <c r="AI2739" s="154"/>
      <c r="AJ2739" s="154"/>
      <c r="AK2739" s="154"/>
      <c r="AL2739" s="154"/>
      <c r="AM2739" s="154"/>
      <c r="AN2739" s="154"/>
      <c r="AO2739" s="154"/>
      <c r="AP2739" s="154"/>
      <c r="AQ2739" s="154"/>
      <c r="AR2739" s="154"/>
      <c r="AS2739" s="154"/>
      <c r="AT2739" s="154"/>
      <c r="AU2739" s="154"/>
      <c r="AV2739" s="154"/>
      <c r="AW2739" s="154"/>
      <c r="AX2739" s="154"/>
      <c r="AY2739" s="154"/>
      <c r="AZ2739" s="154"/>
      <c r="BA2739" s="154"/>
      <c r="BB2739" s="154"/>
      <c r="BC2739" s="154"/>
      <c r="BD2739" s="154"/>
      <c r="BE2739" s="154"/>
      <c r="BF2739" s="154"/>
      <c r="BG2739" s="154"/>
      <c r="BH2739" s="154"/>
      <c r="BI2739" s="154"/>
      <c r="BJ2739" s="154"/>
      <c r="BK2739" s="154"/>
      <c r="BL2739" s="154"/>
      <c r="BM2739" s="154"/>
      <c r="BN2739" s="154"/>
      <c r="BO2739" s="154"/>
      <c r="BP2739" s="154"/>
      <c r="BQ2739" s="154"/>
      <c r="BR2739" s="154"/>
      <c r="BS2739" s="154"/>
      <c r="BT2739" s="154"/>
      <c r="BU2739" s="154"/>
      <c r="BV2739" s="154"/>
      <c r="BW2739" s="154"/>
      <c r="BX2739" s="154"/>
      <c r="BY2739" s="154"/>
      <c r="BZ2739" s="154"/>
      <c r="CA2739" s="154"/>
      <c r="CB2739" s="154"/>
      <c r="CC2739" s="154"/>
      <c r="CD2739" s="154"/>
      <c r="CE2739" s="154"/>
      <c r="CF2739" s="154"/>
      <c r="CG2739" s="154"/>
      <c r="CH2739" s="154"/>
      <c r="CI2739" s="154"/>
      <c r="CJ2739" s="154"/>
      <c r="CK2739" s="154"/>
      <c r="CL2739" s="154"/>
      <c r="CM2739" s="154"/>
      <c r="CN2739" s="154"/>
      <c r="CO2739" s="154"/>
      <c r="CP2739" s="154"/>
      <c r="CQ2739" s="154"/>
      <c r="CR2739" s="154"/>
      <c r="CS2739" s="154"/>
      <c r="CT2739" s="154"/>
      <c r="CU2739" s="154"/>
      <c r="CV2739" s="154"/>
      <c r="CW2739" s="154"/>
      <c r="CX2739" s="154"/>
      <c r="CY2739" s="154"/>
      <c r="CZ2739" s="154"/>
      <c r="DA2739" s="154"/>
      <c r="DB2739" s="154"/>
      <c r="DC2739" s="154"/>
      <c r="DD2739" s="154"/>
      <c r="DE2739" s="154"/>
      <c r="DF2739" s="154"/>
      <c r="DG2739" s="154"/>
      <c r="DH2739" s="154"/>
      <c r="DI2739" s="154"/>
      <c r="DJ2739" s="154"/>
      <c r="DK2739" s="154"/>
      <c r="DL2739" s="154"/>
      <c r="DM2739" s="154"/>
      <c r="DN2739" s="154"/>
      <c r="DO2739" s="154"/>
      <c r="DP2739" s="154"/>
      <c r="DQ2739" s="154"/>
      <c r="DR2739" s="154"/>
      <c r="DS2739" s="154"/>
      <c r="DT2739" s="154"/>
      <c r="DU2739" s="154"/>
      <c r="DV2739" s="154"/>
      <c r="DW2739" s="154"/>
      <c r="DX2739" s="154"/>
      <c r="DY2739" s="154"/>
      <c r="DZ2739" s="154"/>
      <c r="EA2739" s="154"/>
      <c r="EB2739" s="154"/>
      <c r="EC2739" s="154"/>
      <c r="ED2739" s="154"/>
      <c r="EE2739" s="154"/>
      <c r="EF2739" s="154"/>
      <c r="EG2739" s="154"/>
      <c r="EH2739" s="154"/>
      <c r="EI2739" s="154"/>
      <c r="EJ2739" s="154"/>
      <c r="EK2739" s="154"/>
      <c r="EL2739" s="154"/>
      <c r="EM2739" s="154"/>
      <c r="EN2739" s="154"/>
      <c r="EO2739" s="154"/>
      <c r="EP2739" s="154"/>
      <c r="EQ2739" s="154"/>
      <c r="ER2739" s="154"/>
      <c r="ES2739" s="154"/>
      <c r="ET2739" s="154"/>
      <c r="EU2739" s="154"/>
      <c r="EV2739" s="154"/>
    </row>
    <row r="2740" spans="32:152" ht="12.75">
      <c r="AF2740" s="154"/>
      <c r="AG2740" s="154"/>
      <c r="AH2740" s="154"/>
      <c r="AI2740" s="154"/>
      <c r="AJ2740" s="154"/>
      <c r="AK2740" s="154"/>
      <c r="AL2740" s="154"/>
      <c r="AM2740" s="154"/>
      <c r="AN2740" s="154"/>
      <c r="AO2740" s="154"/>
      <c r="AP2740" s="154"/>
      <c r="AQ2740" s="154"/>
      <c r="AR2740" s="154"/>
      <c r="AS2740" s="154"/>
      <c r="AT2740" s="154"/>
      <c r="AU2740" s="154"/>
      <c r="AV2740" s="154"/>
      <c r="AW2740" s="154"/>
      <c r="AX2740" s="154"/>
      <c r="AY2740" s="154"/>
      <c r="AZ2740" s="154"/>
      <c r="BA2740" s="154"/>
      <c r="BB2740" s="154"/>
      <c r="BC2740" s="154"/>
      <c r="BD2740" s="154"/>
      <c r="BE2740" s="154"/>
      <c r="BF2740" s="154"/>
      <c r="BG2740" s="154"/>
      <c r="BH2740" s="154"/>
      <c r="BI2740" s="154"/>
      <c r="BJ2740" s="154"/>
      <c r="BK2740" s="154"/>
      <c r="BL2740" s="154"/>
      <c r="BM2740" s="154"/>
      <c r="BN2740" s="154"/>
      <c r="BO2740" s="154"/>
      <c r="BP2740" s="154"/>
      <c r="BQ2740" s="154"/>
      <c r="BR2740" s="154"/>
      <c r="BS2740" s="154"/>
      <c r="BT2740" s="154"/>
      <c r="BU2740" s="154"/>
      <c r="BV2740" s="154"/>
      <c r="BW2740" s="154"/>
      <c r="BX2740" s="154"/>
      <c r="BY2740" s="154"/>
      <c r="BZ2740" s="154"/>
      <c r="CA2740" s="154"/>
      <c r="CB2740" s="154"/>
      <c r="CC2740" s="154"/>
      <c r="CD2740" s="154"/>
      <c r="CE2740" s="154"/>
      <c r="CF2740" s="154"/>
      <c r="CG2740" s="154"/>
      <c r="CH2740" s="154"/>
      <c r="CI2740" s="154"/>
      <c r="CJ2740" s="154"/>
      <c r="CK2740" s="154"/>
      <c r="CL2740" s="154"/>
      <c r="CM2740" s="154"/>
      <c r="CN2740" s="154"/>
      <c r="CO2740" s="154"/>
      <c r="CP2740" s="154"/>
      <c r="CQ2740" s="154"/>
      <c r="CR2740" s="154"/>
      <c r="CS2740" s="154"/>
      <c r="CT2740" s="154"/>
      <c r="CU2740" s="154"/>
      <c r="CV2740" s="154"/>
      <c r="CW2740" s="154"/>
      <c r="CX2740" s="154"/>
      <c r="CY2740" s="154"/>
      <c r="CZ2740" s="154"/>
      <c r="DA2740" s="154"/>
      <c r="DB2740" s="154"/>
      <c r="DC2740" s="154"/>
      <c r="DD2740" s="154"/>
      <c r="DE2740" s="154"/>
      <c r="DF2740" s="154"/>
      <c r="DG2740" s="154"/>
      <c r="DH2740" s="154"/>
      <c r="DI2740" s="154"/>
      <c r="DJ2740" s="154"/>
      <c r="DK2740" s="154"/>
      <c r="DL2740" s="154"/>
      <c r="DM2740" s="154"/>
      <c r="DN2740" s="154"/>
      <c r="DO2740" s="154"/>
      <c r="DP2740" s="154"/>
      <c r="DQ2740" s="154"/>
      <c r="DR2740" s="154"/>
      <c r="DS2740" s="154"/>
      <c r="DT2740" s="154"/>
      <c r="DU2740" s="154"/>
      <c r="DV2740" s="154"/>
      <c r="DW2740" s="154"/>
      <c r="DX2740" s="154"/>
      <c r="DY2740" s="154"/>
      <c r="DZ2740" s="154"/>
      <c r="EA2740" s="154"/>
      <c r="EB2740" s="154"/>
      <c r="EC2740" s="154"/>
      <c r="ED2740" s="154"/>
      <c r="EE2740" s="154"/>
      <c r="EF2740" s="154"/>
      <c r="EG2740" s="154"/>
      <c r="EH2740" s="154"/>
      <c r="EI2740" s="154"/>
      <c r="EJ2740" s="154"/>
      <c r="EK2740" s="154"/>
      <c r="EL2740" s="154"/>
      <c r="EM2740" s="154"/>
      <c r="EN2740" s="154"/>
      <c r="EO2740" s="154"/>
      <c r="EP2740" s="154"/>
      <c r="EQ2740" s="154"/>
      <c r="ER2740" s="154"/>
      <c r="ES2740" s="154"/>
      <c r="ET2740" s="154"/>
      <c r="EU2740" s="154"/>
      <c r="EV2740" s="154"/>
    </row>
    <row r="2741" spans="32:152" ht="12.75">
      <c r="AF2741" s="154"/>
      <c r="AG2741" s="154"/>
      <c r="AH2741" s="154"/>
      <c r="AI2741" s="154"/>
      <c r="AJ2741" s="154"/>
      <c r="AK2741" s="154"/>
      <c r="AL2741" s="154"/>
      <c r="AM2741" s="154"/>
      <c r="AN2741" s="154"/>
      <c r="AO2741" s="154"/>
      <c r="AP2741" s="154"/>
      <c r="AQ2741" s="154"/>
      <c r="AR2741" s="154"/>
      <c r="AS2741" s="154"/>
      <c r="AT2741" s="154"/>
      <c r="AU2741" s="154"/>
      <c r="AV2741" s="154"/>
      <c r="AW2741" s="154"/>
      <c r="AX2741" s="154"/>
      <c r="AY2741" s="154"/>
      <c r="AZ2741" s="154"/>
      <c r="BA2741" s="154"/>
      <c r="BB2741" s="154"/>
      <c r="BC2741" s="154"/>
      <c r="BD2741" s="154"/>
      <c r="BE2741" s="154"/>
      <c r="BF2741" s="154"/>
      <c r="BG2741" s="154"/>
      <c r="BH2741" s="154"/>
      <c r="BI2741" s="154"/>
      <c r="BJ2741" s="154"/>
      <c r="BK2741" s="154"/>
      <c r="BL2741" s="154"/>
      <c r="BM2741" s="154"/>
      <c r="BN2741" s="154"/>
      <c r="BO2741" s="154"/>
      <c r="BP2741" s="154"/>
      <c r="BQ2741" s="154"/>
      <c r="BR2741" s="154"/>
      <c r="BS2741" s="154"/>
      <c r="BT2741" s="154"/>
      <c r="BU2741" s="154"/>
      <c r="BV2741" s="154"/>
      <c r="BW2741" s="154"/>
      <c r="BX2741" s="154"/>
      <c r="BY2741" s="154"/>
      <c r="BZ2741" s="154"/>
      <c r="CA2741" s="154"/>
      <c r="CB2741" s="154"/>
      <c r="CC2741" s="154"/>
      <c r="CD2741" s="154"/>
      <c r="CE2741" s="154"/>
      <c r="CF2741" s="154"/>
      <c r="CG2741" s="154"/>
      <c r="CH2741" s="154"/>
      <c r="CI2741" s="154"/>
      <c r="CJ2741" s="154"/>
      <c r="CK2741" s="154"/>
      <c r="CL2741" s="154"/>
      <c r="CM2741" s="154"/>
      <c r="CN2741" s="154"/>
      <c r="CO2741" s="154"/>
      <c r="CP2741" s="154"/>
      <c r="CQ2741" s="154"/>
      <c r="CR2741" s="154"/>
      <c r="CS2741" s="154"/>
      <c r="CT2741" s="154"/>
      <c r="CU2741" s="154"/>
      <c r="CV2741" s="154"/>
      <c r="CW2741" s="154"/>
      <c r="CX2741" s="154"/>
      <c r="CY2741" s="154"/>
      <c r="CZ2741" s="154"/>
      <c r="DA2741" s="154"/>
      <c r="DB2741" s="154"/>
      <c r="DC2741" s="154"/>
      <c r="DD2741" s="154"/>
      <c r="DE2741" s="154"/>
      <c r="DF2741" s="154"/>
      <c r="DG2741" s="154"/>
      <c r="DH2741" s="154"/>
      <c r="DI2741" s="154"/>
      <c r="DJ2741" s="154"/>
      <c r="DK2741" s="154"/>
      <c r="DL2741" s="154"/>
      <c r="DM2741" s="154"/>
      <c r="DN2741" s="154"/>
      <c r="DO2741" s="154"/>
      <c r="DP2741" s="154"/>
      <c r="DQ2741" s="154"/>
      <c r="DR2741" s="154"/>
      <c r="DS2741" s="154"/>
      <c r="DT2741" s="154"/>
      <c r="DU2741" s="154"/>
      <c r="DV2741" s="154"/>
      <c r="DW2741" s="154"/>
      <c r="DX2741" s="154"/>
      <c r="DY2741" s="154"/>
      <c r="DZ2741" s="154"/>
      <c r="EA2741" s="154"/>
      <c r="EB2741" s="154"/>
      <c r="EC2741" s="154"/>
      <c r="ED2741" s="154"/>
      <c r="EE2741" s="154"/>
      <c r="EF2741" s="154"/>
      <c r="EG2741" s="154"/>
      <c r="EH2741" s="154"/>
      <c r="EI2741" s="154"/>
      <c r="EJ2741" s="154"/>
      <c r="EK2741" s="154"/>
      <c r="EL2741" s="154"/>
      <c r="EM2741" s="154"/>
      <c r="EN2741" s="154"/>
      <c r="EO2741" s="154"/>
      <c r="EP2741" s="154"/>
      <c r="EQ2741" s="154"/>
      <c r="ER2741" s="154"/>
      <c r="ES2741" s="154"/>
      <c r="ET2741" s="154"/>
      <c r="EU2741" s="154"/>
      <c r="EV2741" s="154"/>
    </row>
    <row r="2742" spans="32:152" ht="12.75">
      <c r="AF2742" s="154"/>
      <c r="AG2742" s="154"/>
      <c r="AH2742" s="154"/>
      <c r="AI2742" s="154"/>
      <c r="AJ2742" s="154"/>
      <c r="AK2742" s="154"/>
      <c r="AL2742" s="154"/>
      <c r="AM2742" s="154"/>
      <c r="AN2742" s="154"/>
      <c r="AO2742" s="154"/>
      <c r="AP2742" s="154"/>
      <c r="AQ2742" s="154"/>
      <c r="AR2742" s="154"/>
      <c r="AS2742" s="154"/>
      <c r="AT2742" s="154"/>
      <c r="AU2742" s="154"/>
      <c r="AV2742" s="154"/>
      <c r="AW2742" s="154"/>
      <c r="AX2742" s="154"/>
      <c r="AY2742" s="154"/>
      <c r="AZ2742" s="154"/>
      <c r="BA2742" s="154"/>
      <c r="BB2742" s="154"/>
      <c r="BC2742" s="154"/>
      <c r="BD2742" s="154"/>
      <c r="BE2742" s="154"/>
      <c r="BF2742" s="154"/>
      <c r="BG2742" s="154"/>
      <c r="BH2742" s="154"/>
      <c r="BI2742" s="154"/>
      <c r="BJ2742" s="154"/>
      <c r="BK2742" s="154"/>
      <c r="BL2742" s="154"/>
      <c r="BM2742" s="154"/>
      <c r="BN2742" s="154"/>
      <c r="BO2742" s="154"/>
      <c r="BP2742" s="154"/>
      <c r="BQ2742" s="154"/>
      <c r="BR2742" s="154"/>
      <c r="BS2742" s="154"/>
      <c r="BT2742" s="154"/>
      <c r="BU2742" s="154"/>
      <c r="BV2742" s="154"/>
      <c r="BW2742" s="154"/>
      <c r="BX2742" s="154"/>
      <c r="BY2742" s="154"/>
      <c r="BZ2742" s="154"/>
      <c r="CA2742" s="154"/>
      <c r="CB2742" s="154"/>
      <c r="CC2742" s="154"/>
      <c r="CD2742" s="154"/>
      <c r="CE2742" s="154"/>
      <c r="CF2742" s="154"/>
      <c r="CG2742" s="154"/>
      <c r="CH2742" s="154"/>
      <c r="CI2742" s="154"/>
      <c r="CJ2742" s="154"/>
      <c r="CK2742" s="154"/>
      <c r="CL2742" s="154"/>
      <c r="CM2742" s="154"/>
      <c r="CN2742" s="154"/>
      <c r="CO2742" s="154"/>
      <c r="CP2742" s="154"/>
      <c r="CQ2742" s="154"/>
      <c r="CR2742" s="154"/>
      <c r="CS2742" s="154"/>
      <c r="CT2742" s="154"/>
      <c r="CU2742" s="154"/>
      <c r="CV2742" s="154"/>
      <c r="CW2742" s="154"/>
      <c r="CX2742" s="154"/>
      <c r="CY2742" s="154"/>
      <c r="CZ2742" s="154"/>
      <c r="DA2742" s="154"/>
      <c r="DB2742" s="154"/>
      <c r="DC2742" s="154"/>
      <c r="DD2742" s="154"/>
      <c r="DE2742" s="154"/>
      <c r="DF2742" s="154"/>
      <c r="DG2742" s="154"/>
      <c r="DH2742" s="154"/>
      <c r="DI2742" s="154"/>
      <c r="DJ2742" s="154"/>
      <c r="DK2742" s="154"/>
      <c r="DL2742" s="154"/>
      <c r="DM2742" s="154"/>
      <c r="DN2742" s="154"/>
      <c r="DO2742" s="154"/>
      <c r="DP2742" s="154"/>
      <c r="DQ2742" s="154"/>
      <c r="DR2742" s="154"/>
      <c r="DS2742" s="154"/>
      <c r="DT2742" s="154"/>
      <c r="DU2742" s="154"/>
      <c r="DV2742" s="154"/>
      <c r="DW2742" s="154"/>
      <c r="DX2742" s="154"/>
      <c r="DY2742" s="154"/>
      <c r="DZ2742" s="154"/>
      <c r="EA2742" s="154"/>
      <c r="EB2742" s="154"/>
      <c r="EC2742" s="154"/>
      <c r="ED2742" s="154"/>
      <c r="EE2742" s="154"/>
      <c r="EF2742" s="154"/>
      <c r="EG2742" s="154"/>
      <c r="EH2742" s="154"/>
      <c r="EI2742" s="154"/>
      <c r="EJ2742" s="154"/>
      <c r="EK2742" s="154"/>
      <c r="EL2742" s="154"/>
      <c r="EM2742" s="154"/>
      <c r="EN2742" s="154"/>
      <c r="EO2742" s="154"/>
      <c r="EP2742" s="154"/>
      <c r="EQ2742" s="154"/>
      <c r="ER2742" s="154"/>
      <c r="ES2742" s="154"/>
      <c r="ET2742" s="154"/>
      <c r="EU2742" s="154"/>
      <c r="EV2742" s="154"/>
    </row>
    <row r="2743" spans="32:152" ht="12.75">
      <c r="AF2743" s="154"/>
      <c r="AG2743" s="154"/>
      <c r="AH2743" s="154"/>
      <c r="AI2743" s="154"/>
      <c r="AJ2743" s="154"/>
      <c r="AK2743" s="154"/>
      <c r="AL2743" s="154"/>
      <c r="AM2743" s="154"/>
      <c r="AN2743" s="154"/>
      <c r="AO2743" s="154"/>
      <c r="AP2743" s="154"/>
      <c r="AQ2743" s="154"/>
      <c r="AR2743" s="154"/>
      <c r="AS2743" s="154"/>
      <c r="AT2743" s="154"/>
      <c r="AU2743" s="154"/>
      <c r="AV2743" s="154"/>
      <c r="AW2743" s="154"/>
      <c r="AX2743" s="154"/>
      <c r="AY2743" s="154"/>
      <c r="AZ2743" s="154"/>
      <c r="BA2743" s="154"/>
      <c r="BB2743" s="154"/>
      <c r="BC2743" s="154"/>
      <c r="BD2743" s="154"/>
      <c r="BE2743" s="154"/>
      <c r="BF2743" s="154"/>
      <c r="BG2743" s="154"/>
      <c r="BH2743" s="154"/>
      <c r="BI2743" s="154"/>
      <c r="BJ2743" s="154"/>
      <c r="BK2743" s="154"/>
      <c r="BL2743" s="154"/>
      <c r="BM2743" s="154"/>
      <c r="BN2743" s="154"/>
      <c r="BO2743" s="154"/>
      <c r="BP2743" s="154"/>
      <c r="BQ2743" s="154"/>
      <c r="BR2743" s="154"/>
      <c r="BS2743" s="154"/>
      <c r="BT2743" s="154"/>
      <c r="BU2743" s="154"/>
      <c r="BV2743" s="154"/>
      <c r="BW2743" s="154"/>
      <c r="BX2743" s="154"/>
      <c r="BY2743" s="154"/>
      <c r="BZ2743" s="154"/>
      <c r="CA2743" s="154"/>
      <c r="CB2743" s="154"/>
      <c r="CC2743" s="154"/>
      <c r="CD2743" s="154"/>
      <c r="CE2743" s="154"/>
      <c r="CF2743" s="154"/>
      <c r="CG2743" s="154"/>
      <c r="CH2743" s="154"/>
      <c r="CI2743" s="154"/>
      <c r="CJ2743" s="154"/>
      <c r="CK2743" s="154"/>
      <c r="CL2743" s="154"/>
      <c r="CM2743" s="154"/>
      <c r="CN2743" s="154"/>
      <c r="CO2743" s="154"/>
      <c r="CP2743" s="154"/>
      <c r="CQ2743" s="154"/>
      <c r="CR2743" s="154"/>
      <c r="CS2743" s="154"/>
      <c r="CT2743" s="154"/>
      <c r="CU2743" s="154"/>
      <c r="CV2743" s="154"/>
      <c r="CW2743" s="154"/>
      <c r="CX2743" s="154"/>
      <c r="CY2743" s="154"/>
      <c r="CZ2743" s="154"/>
      <c r="DA2743" s="154"/>
      <c r="DB2743" s="154"/>
      <c r="DC2743" s="154"/>
      <c r="DD2743" s="154"/>
      <c r="DE2743" s="154"/>
      <c r="DF2743" s="154"/>
      <c r="DG2743" s="154"/>
      <c r="DH2743" s="154"/>
      <c r="DI2743" s="154"/>
      <c r="DJ2743" s="154"/>
      <c r="DK2743" s="154"/>
      <c r="DL2743" s="154"/>
      <c r="DM2743" s="154"/>
      <c r="DN2743" s="154"/>
      <c r="DO2743" s="154"/>
      <c r="DP2743" s="154"/>
      <c r="DQ2743" s="154"/>
      <c r="DR2743" s="154"/>
      <c r="DS2743" s="154"/>
      <c r="DT2743" s="154"/>
      <c r="DU2743" s="154"/>
      <c r="DV2743" s="154"/>
      <c r="DW2743" s="154"/>
      <c r="DX2743" s="154"/>
      <c r="DY2743" s="154"/>
      <c r="DZ2743" s="154"/>
      <c r="EA2743" s="154"/>
      <c r="EB2743" s="154"/>
      <c r="EC2743" s="154"/>
      <c r="ED2743" s="154"/>
      <c r="EE2743" s="154"/>
      <c r="EF2743" s="154"/>
      <c r="EG2743" s="154"/>
      <c r="EH2743" s="154"/>
      <c r="EI2743" s="154"/>
      <c r="EJ2743" s="154"/>
      <c r="EK2743" s="154"/>
      <c r="EL2743" s="154"/>
      <c r="EM2743" s="154"/>
      <c r="EN2743" s="154"/>
      <c r="EO2743" s="154"/>
      <c r="EP2743" s="154"/>
      <c r="EQ2743" s="154"/>
      <c r="ER2743" s="154"/>
      <c r="ES2743" s="154"/>
      <c r="ET2743" s="154"/>
      <c r="EU2743" s="154"/>
      <c r="EV2743" s="154"/>
    </row>
    <row r="2744" spans="32:152" ht="12.75">
      <c r="AF2744" s="154"/>
      <c r="AG2744" s="154"/>
      <c r="AH2744" s="154"/>
      <c r="AI2744" s="154"/>
      <c r="AJ2744" s="154"/>
      <c r="AK2744" s="154"/>
      <c r="AL2744" s="154"/>
      <c r="AM2744" s="154"/>
      <c r="AN2744" s="154"/>
      <c r="AO2744" s="154"/>
      <c r="AP2744" s="154"/>
      <c r="AQ2744" s="154"/>
      <c r="AR2744" s="154"/>
      <c r="AS2744" s="154"/>
      <c r="AT2744" s="154"/>
      <c r="AU2744" s="154"/>
      <c r="AV2744" s="154"/>
      <c r="AW2744" s="154"/>
      <c r="AX2744" s="154"/>
      <c r="AY2744" s="154"/>
      <c r="AZ2744" s="154"/>
      <c r="BA2744" s="154"/>
      <c r="BB2744" s="154"/>
      <c r="BC2744" s="154"/>
      <c r="BD2744" s="154"/>
      <c r="BE2744" s="154"/>
      <c r="BF2744" s="154"/>
      <c r="BG2744" s="154"/>
      <c r="BH2744" s="154"/>
      <c r="BI2744" s="154"/>
      <c r="BJ2744" s="154"/>
      <c r="BK2744" s="154"/>
      <c r="BL2744" s="154"/>
      <c r="BM2744" s="154"/>
      <c r="BN2744" s="154"/>
      <c r="BO2744" s="154"/>
      <c r="BP2744" s="154"/>
      <c r="BQ2744" s="154"/>
      <c r="BR2744" s="154"/>
      <c r="BS2744" s="154"/>
      <c r="BT2744" s="154"/>
      <c r="BU2744" s="154"/>
      <c r="BV2744" s="154"/>
      <c r="BW2744" s="154"/>
      <c r="BX2744" s="154"/>
      <c r="BY2744" s="154"/>
      <c r="BZ2744" s="154"/>
      <c r="CA2744" s="154"/>
      <c r="CB2744" s="154"/>
      <c r="CC2744" s="154"/>
      <c r="CD2744" s="154"/>
      <c r="CE2744" s="154"/>
      <c r="CF2744" s="154"/>
      <c r="CG2744" s="154"/>
      <c r="CH2744" s="154"/>
      <c r="CI2744" s="154"/>
      <c r="CJ2744" s="154"/>
      <c r="CK2744" s="154"/>
      <c r="CL2744" s="154"/>
      <c r="CM2744" s="154"/>
      <c r="CN2744" s="154"/>
      <c r="CO2744" s="154"/>
      <c r="CP2744" s="154"/>
      <c r="CQ2744" s="154"/>
      <c r="CR2744" s="154"/>
      <c r="CS2744" s="154"/>
      <c r="CT2744" s="154"/>
      <c r="CU2744" s="154"/>
      <c r="CV2744" s="154"/>
      <c r="CW2744" s="154"/>
      <c r="CX2744" s="154"/>
      <c r="CY2744" s="154"/>
      <c r="CZ2744" s="154"/>
      <c r="DA2744" s="154"/>
      <c r="DB2744" s="154"/>
      <c r="DC2744" s="154"/>
      <c r="DD2744" s="154"/>
      <c r="DE2744" s="154"/>
      <c r="DF2744" s="154"/>
      <c r="DG2744" s="154"/>
      <c r="DH2744" s="154"/>
      <c r="DI2744" s="154"/>
      <c r="DJ2744" s="154"/>
      <c r="DK2744" s="154"/>
      <c r="DL2744" s="154"/>
      <c r="DM2744" s="154"/>
      <c r="DN2744" s="154"/>
      <c r="DO2744" s="154"/>
      <c r="DP2744" s="154"/>
      <c r="DQ2744" s="154"/>
      <c r="DR2744" s="154"/>
      <c r="DS2744" s="154"/>
      <c r="DT2744" s="154"/>
      <c r="DU2744" s="154"/>
      <c r="DV2744" s="154"/>
      <c r="DW2744" s="154"/>
      <c r="DX2744" s="154"/>
      <c r="DY2744" s="154"/>
      <c r="DZ2744" s="154"/>
      <c r="EA2744" s="154"/>
      <c r="EB2744" s="154"/>
      <c r="EC2744" s="154"/>
      <c r="ED2744" s="154"/>
      <c r="EE2744" s="154"/>
      <c r="EF2744" s="154"/>
      <c r="EG2744" s="154"/>
      <c r="EH2744" s="154"/>
      <c r="EI2744" s="154"/>
      <c r="EJ2744" s="154"/>
      <c r="EK2744" s="154"/>
      <c r="EL2744" s="154"/>
      <c r="EM2744" s="154"/>
      <c r="EN2744" s="154"/>
      <c r="EO2744" s="154"/>
      <c r="EP2744" s="154"/>
      <c r="EQ2744" s="154"/>
      <c r="ER2744" s="154"/>
      <c r="ES2744" s="154"/>
      <c r="ET2744" s="154"/>
      <c r="EU2744" s="154"/>
      <c r="EV2744" s="154"/>
    </row>
    <row r="2745" spans="32:152" ht="12.75">
      <c r="AF2745" s="154"/>
      <c r="AG2745" s="154"/>
      <c r="AH2745" s="154"/>
      <c r="AI2745" s="154"/>
      <c r="AJ2745" s="154"/>
      <c r="AK2745" s="154"/>
      <c r="AL2745" s="154"/>
      <c r="AM2745" s="154"/>
      <c r="AN2745" s="154"/>
      <c r="AO2745" s="154"/>
      <c r="AP2745" s="154"/>
      <c r="AQ2745" s="154"/>
      <c r="AR2745" s="154"/>
      <c r="AS2745" s="154"/>
      <c r="AT2745" s="154"/>
      <c r="AU2745" s="154"/>
      <c r="AV2745" s="154"/>
      <c r="AW2745" s="154"/>
      <c r="AX2745" s="154"/>
      <c r="AY2745" s="154"/>
      <c r="AZ2745" s="154"/>
      <c r="BA2745" s="154"/>
      <c r="BB2745" s="154"/>
      <c r="BC2745" s="154"/>
      <c r="BD2745" s="154"/>
      <c r="BE2745" s="154"/>
      <c r="BF2745" s="154"/>
      <c r="BG2745" s="154"/>
      <c r="BH2745" s="154"/>
      <c r="BI2745" s="154"/>
      <c r="BJ2745" s="154"/>
      <c r="BK2745" s="154"/>
      <c r="BL2745" s="154"/>
      <c r="BM2745" s="154"/>
      <c r="BN2745" s="154"/>
      <c r="BO2745" s="154"/>
      <c r="BP2745" s="154"/>
      <c r="BQ2745" s="154"/>
      <c r="BR2745" s="154"/>
      <c r="BS2745" s="154"/>
      <c r="BT2745" s="154"/>
      <c r="BU2745" s="154"/>
      <c r="BV2745" s="154"/>
      <c r="BW2745" s="154"/>
      <c r="BX2745" s="154"/>
      <c r="BY2745" s="154"/>
      <c r="BZ2745" s="154"/>
      <c r="CA2745" s="154"/>
      <c r="CB2745" s="154"/>
      <c r="CC2745" s="154"/>
      <c r="CD2745" s="154"/>
      <c r="CE2745" s="154"/>
      <c r="CF2745" s="154"/>
      <c r="CG2745" s="154"/>
      <c r="CH2745" s="154"/>
      <c r="CI2745" s="154"/>
      <c r="CJ2745" s="154"/>
      <c r="CK2745" s="154"/>
      <c r="CL2745" s="154"/>
      <c r="CM2745" s="154"/>
      <c r="CN2745" s="154"/>
      <c r="CO2745" s="154"/>
      <c r="CP2745" s="154"/>
      <c r="CQ2745" s="154"/>
      <c r="CR2745" s="154"/>
      <c r="CS2745" s="154"/>
      <c r="CT2745" s="154"/>
      <c r="CU2745" s="154"/>
      <c r="CV2745" s="154"/>
      <c r="CW2745" s="154"/>
      <c r="CX2745" s="154"/>
      <c r="CY2745" s="154"/>
      <c r="CZ2745" s="154"/>
      <c r="DA2745" s="154"/>
      <c r="DB2745" s="154"/>
      <c r="DC2745" s="154"/>
      <c r="DD2745" s="154"/>
      <c r="DE2745" s="154"/>
      <c r="DF2745" s="154"/>
      <c r="DG2745" s="154"/>
      <c r="DH2745" s="154"/>
      <c r="DI2745" s="154"/>
      <c r="DJ2745" s="154"/>
      <c r="DK2745" s="154"/>
      <c r="DL2745" s="154"/>
      <c r="DM2745" s="154"/>
      <c r="DN2745" s="154"/>
      <c r="DO2745" s="154"/>
      <c r="DP2745" s="154"/>
      <c r="DQ2745" s="154"/>
      <c r="DR2745" s="154"/>
      <c r="DS2745" s="154"/>
      <c r="DT2745" s="154"/>
      <c r="DU2745" s="154"/>
      <c r="DV2745" s="154"/>
      <c r="DW2745" s="154"/>
      <c r="DX2745" s="154"/>
      <c r="DY2745" s="154"/>
      <c r="DZ2745" s="154"/>
      <c r="EA2745" s="154"/>
      <c r="EB2745" s="154"/>
      <c r="EC2745" s="154"/>
      <c r="ED2745" s="154"/>
      <c r="EE2745" s="154"/>
      <c r="EF2745" s="154"/>
      <c r="EG2745" s="154"/>
      <c r="EH2745" s="154"/>
      <c r="EI2745" s="154"/>
      <c r="EJ2745" s="154"/>
      <c r="EK2745" s="154"/>
      <c r="EL2745" s="154"/>
      <c r="EM2745" s="154"/>
      <c r="EN2745" s="154"/>
      <c r="EO2745" s="154"/>
      <c r="EP2745" s="154"/>
      <c r="EQ2745" s="154"/>
      <c r="ER2745" s="154"/>
      <c r="ES2745" s="154"/>
      <c r="ET2745" s="154"/>
      <c r="EU2745" s="154"/>
      <c r="EV2745" s="154"/>
    </row>
    <row r="2746" spans="32:152" ht="12.75">
      <c r="AF2746" s="154"/>
      <c r="AG2746" s="154"/>
      <c r="AH2746" s="154"/>
      <c r="AI2746" s="154"/>
      <c r="AJ2746" s="154"/>
      <c r="AK2746" s="154"/>
      <c r="AL2746" s="154"/>
      <c r="AM2746" s="154"/>
      <c r="AN2746" s="154"/>
      <c r="AO2746" s="154"/>
      <c r="AP2746" s="154"/>
      <c r="AQ2746" s="154"/>
      <c r="AR2746" s="154"/>
      <c r="AS2746" s="154"/>
      <c r="AT2746" s="154"/>
      <c r="AU2746" s="154"/>
      <c r="AV2746" s="154"/>
      <c r="AW2746" s="154"/>
      <c r="AX2746" s="154"/>
      <c r="AY2746" s="154"/>
      <c r="AZ2746" s="154"/>
      <c r="BA2746" s="154"/>
      <c r="BB2746" s="154"/>
      <c r="BC2746" s="154"/>
      <c r="BD2746" s="154"/>
      <c r="BE2746" s="154"/>
      <c r="BF2746" s="154"/>
      <c r="BG2746" s="154"/>
      <c r="BH2746" s="154"/>
      <c r="BI2746" s="154"/>
      <c r="BJ2746" s="154"/>
      <c r="BK2746" s="154"/>
      <c r="BL2746" s="154"/>
      <c r="BM2746" s="154"/>
      <c r="BN2746" s="154"/>
      <c r="BO2746" s="154"/>
      <c r="BP2746" s="154"/>
      <c r="BQ2746" s="154"/>
      <c r="BR2746" s="154"/>
      <c r="BS2746" s="154"/>
      <c r="BT2746" s="154"/>
      <c r="BU2746" s="154"/>
      <c r="BV2746" s="154"/>
      <c r="BW2746" s="154"/>
      <c r="BX2746" s="154"/>
      <c r="BY2746" s="154"/>
      <c r="BZ2746" s="154"/>
      <c r="CA2746" s="154"/>
      <c r="CB2746" s="154"/>
      <c r="CC2746" s="154"/>
      <c r="CD2746" s="154"/>
      <c r="CE2746" s="154"/>
      <c r="CF2746" s="154"/>
      <c r="CG2746" s="154"/>
      <c r="CH2746" s="154"/>
      <c r="CI2746" s="154"/>
      <c r="CJ2746" s="154"/>
      <c r="CK2746" s="154"/>
      <c r="CL2746" s="154"/>
      <c r="CM2746" s="154"/>
      <c r="CN2746" s="154"/>
      <c r="CO2746" s="154"/>
      <c r="CP2746" s="154"/>
      <c r="CQ2746" s="154"/>
      <c r="CR2746" s="154"/>
      <c r="CS2746" s="154"/>
      <c r="CT2746" s="154"/>
      <c r="CU2746" s="154"/>
      <c r="CV2746" s="154"/>
      <c r="CW2746" s="154"/>
      <c r="CX2746" s="154"/>
      <c r="CY2746" s="154"/>
      <c r="CZ2746" s="154"/>
      <c r="DA2746" s="154"/>
      <c r="DB2746" s="154"/>
      <c r="DC2746" s="154"/>
      <c r="DD2746" s="154"/>
      <c r="DE2746" s="154"/>
      <c r="DF2746" s="154"/>
      <c r="DG2746" s="154"/>
      <c r="DH2746" s="154"/>
      <c r="DI2746" s="154"/>
      <c r="DJ2746" s="154"/>
      <c r="DK2746" s="154"/>
      <c r="DL2746" s="154"/>
      <c r="DM2746" s="154"/>
      <c r="DN2746" s="154"/>
      <c r="DO2746" s="154"/>
      <c r="DP2746" s="154"/>
      <c r="DQ2746" s="154"/>
      <c r="DR2746" s="154"/>
      <c r="DS2746" s="154"/>
      <c r="DT2746" s="154"/>
      <c r="DU2746" s="154"/>
      <c r="DV2746" s="154"/>
      <c r="DW2746" s="154"/>
      <c r="DX2746" s="154"/>
      <c r="DY2746" s="154"/>
      <c r="DZ2746" s="154"/>
      <c r="EA2746" s="154"/>
      <c r="EB2746" s="154"/>
      <c r="EC2746" s="154"/>
      <c r="ED2746" s="154"/>
      <c r="EE2746" s="154"/>
      <c r="EF2746" s="154"/>
      <c r="EG2746" s="154"/>
      <c r="EH2746" s="154"/>
      <c r="EI2746" s="154"/>
      <c r="EJ2746" s="154"/>
      <c r="EK2746" s="154"/>
      <c r="EL2746" s="154"/>
      <c r="EM2746" s="154"/>
      <c r="EN2746" s="154"/>
      <c r="EO2746" s="154"/>
      <c r="EP2746" s="154"/>
      <c r="EQ2746" s="154"/>
      <c r="ER2746" s="154"/>
      <c r="ES2746" s="154"/>
      <c r="ET2746" s="154"/>
      <c r="EU2746" s="154"/>
      <c r="EV2746" s="154"/>
    </row>
    <row r="2747" spans="32:152" ht="12.75">
      <c r="AF2747" s="154"/>
      <c r="AG2747" s="154"/>
      <c r="AH2747" s="154"/>
      <c r="AI2747" s="154"/>
      <c r="AJ2747" s="154"/>
      <c r="AK2747" s="154"/>
      <c r="AL2747" s="154"/>
      <c r="AM2747" s="154"/>
      <c r="AN2747" s="154"/>
      <c r="AO2747" s="154"/>
      <c r="AP2747" s="154"/>
      <c r="AQ2747" s="154"/>
      <c r="AR2747" s="154"/>
      <c r="AS2747" s="154"/>
      <c r="AT2747" s="154"/>
      <c r="AU2747" s="154"/>
      <c r="AV2747" s="154"/>
      <c r="AW2747" s="154"/>
      <c r="AX2747" s="154"/>
      <c r="AY2747" s="154"/>
      <c r="AZ2747" s="154"/>
      <c r="BA2747" s="154"/>
      <c r="BB2747" s="154"/>
      <c r="BC2747" s="154"/>
      <c r="BD2747" s="154"/>
      <c r="BE2747" s="154"/>
      <c r="BF2747" s="154"/>
      <c r="BG2747" s="154"/>
      <c r="BH2747" s="154"/>
      <c r="BI2747" s="154"/>
      <c r="BJ2747" s="154"/>
      <c r="BK2747" s="154"/>
      <c r="BL2747" s="154"/>
      <c r="BM2747" s="154"/>
      <c r="BN2747" s="154"/>
      <c r="BO2747" s="154"/>
      <c r="BP2747" s="154"/>
      <c r="BQ2747" s="154"/>
      <c r="BR2747" s="154"/>
      <c r="BS2747" s="154"/>
      <c r="BT2747" s="154"/>
      <c r="BU2747" s="154"/>
      <c r="BV2747" s="154"/>
      <c r="BW2747" s="154"/>
      <c r="BX2747" s="154"/>
      <c r="BY2747" s="154"/>
      <c r="BZ2747" s="154"/>
      <c r="CA2747" s="154"/>
      <c r="CB2747" s="154"/>
      <c r="CC2747" s="154"/>
      <c r="CD2747" s="154"/>
      <c r="CE2747" s="154"/>
      <c r="CF2747" s="154"/>
      <c r="CG2747" s="154"/>
      <c r="CH2747" s="154"/>
      <c r="CI2747" s="154"/>
      <c r="CJ2747" s="154"/>
      <c r="CK2747" s="154"/>
      <c r="CL2747" s="154"/>
      <c r="CM2747" s="154"/>
      <c r="CN2747" s="154"/>
      <c r="CO2747" s="154"/>
      <c r="CP2747" s="154"/>
      <c r="CQ2747" s="154"/>
      <c r="CR2747" s="154"/>
      <c r="CS2747" s="154"/>
      <c r="CT2747" s="154"/>
      <c r="CU2747" s="154"/>
      <c r="CV2747" s="154"/>
      <c r="CW2747" s="154"/>
      <c r="CX2747" s="154"/>
      <c r="CY2747" s="154"/>
      <c r="CZ2747" s="154"/>
      <c r="DA2747" s="154"/>
      <c r="DB2747" s="154"/>
      <c r="DC2747" s="154"/>
      <c r="DD2747" s="154"/>
      <c r="DE2747" s="154"/>
      <c r="DF2747" s="154"/>
      <c r="DG2747" s="154"/>
      <c r="DH2747" s="154"/>
      <c r="DI2747" s="154"/>
      <c r="DJ2747" s="154"/>
      <c r="DK2747" s="154"/>
      <c r="DL2747" s="154"/>
      <c r="DM2747" s="154"/>
      <c r="DN2747" s="154"/>
      <c r="DO2747" s="154"/>
      <c r="DP2747" s="154"/>
      <c r="DQ2747" s="154"/>
      <c r="DR2747" s="154"/>
      <c r="DS2747" s="154"/>
      <c r="DT2747" s="154"/>
      <c r="DU2747" s="154"/>
      <c r="DV2747" s="154"/>
      <c r="DW2747" s="154"/>
      <c r="DX2747" s="154"/>
      <c r="DY2747" s="154"/>
      <c r="DZ2747" s="154"/>
      <c r="EA2747" s="154"/>
      <c r="EB2747" s="154"/>
      <c r="EC2747" s="154"/>
      <c r="ED2747" s="154"/>
      <c r="EE2747" s="154"/>
      <c r="EF2747" s="154"/>
      <c r="EG2747" s="154"/>
      <c r="EH2747" s="154"/>
      <c r="EI2747" s="154"/>
      <c r="EJ2747" s="154"/>
      <c r="EK2747" s="154"/>
      <c r="EL2747" s="154"/>
      <c r="EM2747" s="154"/>
      <c r="EN2747" s="154"/>
      <c r="EO2747" s="154"/>
      <c r="EP2747" s="154"/>
      <c r="EQ2747" s="154"/>
      <c r="ER2747" s="154"/>
      <c r="ES2747" s="154"/>
      <c r="ET2747" s="154"/>
      <c r="EU2747" s="154"/>
      <c r="EV2747" s="154"/>
    </row>
    <row r="2748" spans="32:152" ht="12.75">
      <c r="AF2748" s="154"/>
      <c r="AG2748" s="154"/>
      <c r="AH2748" s="154"/>
      <c r="AI2748" s="154"/>
      <c r="AJ2748" s="154"/>
      <c r="AK2748" s="154"/>
      <c r="AL2748" s="154"/>
      <c r="AM2748" s="154"/>
      <c r="AN2748" s="154"/>
      <c r="AO2748" s="154"/>
      <c r="AP2748" s="154"/>
      <c r="AQ2748" s="154"/>
      <c r="AR2748" s="154"/>
      <c r="AS2748" s="154"/>
      <c r="AT2748" s="154"/>
      <c r="AU2748" s="154"/>
      <c r="AV2748" s="154"/>
      <c r="AW2748" s="154"/>
      <c r="AX2748" s="154"/>
      <c r="AY2748" s="154"/>
      <c r="AZ2748" s="154"/>
      <c r="BA2748" s="154"/>
      <c r="BB2748" s="154"/>
      <c r="BC2748" s="154"/>
      <c r="BD2748" s="154"/>
      <c r="BE2748" s="154"/>
      <c r="BF2748" s="154"/>
      <c r="BG2748" s="154"/>
      <c r="BH2748" s="154"/>
      <c r="BI2748" s="154"/>
      <c r="BJ2748" s="154"/>
      <c r="BK2748" s="154"/>
      <c r="BL2748" s="154"/>
      <c r="BM2748" s="154"/>
      <c r="BN2748" s="154"/>
      <c r="BO2748" s="154"/>
      <c r="BP2748" s="154"/>
      <c r="BQ2748" s="154"/>
      <c r="BR2748" s="154"/>
      <c r="BS2748" s="154"/>
      <c r="BT2748" s="154"/>
      <c r="BU2748" s="154"/>
      <c r="BV2748" s="154"/>
      <c r="BW2748" s="154"/>
      <c r="BX2748" s="154"/>
      <c r="BY2748" s="154"/>
      <c r="BZ2748" s="154"/>
      <c r="CA2748" s="154"/>
      <c r="CB2748" s="154"/>
      <c r="CC2748" s="154"/>
      <c r="CD2748" s="154"/>
      <c r="CE2748" s="154"/>
      <c r="CF2748" s="154"/>
      <c r="CG2748" s="154"/>
      <c r="CH2748" s="154"/>
      <c r="CI2748" s="154"/>
      <c r="CJ2748" s="154"/>
      <c r="CK2748" s="154"/>
      <c r="CL2748" s="154"/>
      <c r="CM2748" s="154"/>
      <c r="CN2748" s="154"/>
      <c r="CO2748" s="154"/>
      <c r="CP2748" s="154"/>
      <c r="CQ2748" s="154"/>
      <c r="CR2748" s="154"/>
      <c r="CS2748" s="154"/>
      <c r="CT2748" s="154"/>
      <c r="CU2748" s="154"/>
      <c r="CV2748" s="154"/>
      <c r="CW2748" s="154"/>
      <c r="CX2748" s="154"/>
      <c r="CY2748" s="154"/>
      <c r="CZ2748" s="154"/>
      <c r="DA2748" s="154"/>
      <c r="DB2748" s="154"/>
      <c r="DC2748" s="154"/>
      <c r="DD2748" s="154"/>
      <c r="DE2748" s="154"/>
      <c r="DF2748" s="154"/>
      <c r="DG2748" s="154"/>
      <c r="DH2748" s="154"/>
      <c r="DI2748" s="154"/>
      <c r="DJ2748" s="154"/>
      <c r="DK2748" s="154"/>
      <c r="DL2748" s="154"/>
      <c r="DM2748" s="154"/>
      <c r="DN2748" s="154"/>
      <c r="DO2748" s="154"/>
      <c r="DP2748" s="154"/>
      <c r="DQ2748" s="154"/>
      <c r="DR2748" s="154"/>
      <c r="DS2748" s="154"/>
      <c r="DT2748" s="154"/>
      <c r="DU2748" s="154"/>
      <c r="DV2748" s="154"/>
      <c r="DW2748" s="154"/>
      <c r="DX2748" s="154"/>
      <c r="DY2748" s="154"/>
      <c r="DZ2748" s="154"/>
      <c r="EA2748" s="154"/>
      <c r="EB2748" s="154"/>
      <c r="EC2748" s="154"/>
      <c r="ED2748" s="154"/>
      <c r="EE2748" s="154"/>
      <c r="EF2748" s="154"/>
      <c r="EG2748" s="154"/>
      <c r="EH2748" s="154"/>
      <c r="EI2748" s="154"/>
      <c r="EJ2748" s="154"/>
      <c r="EK2748" s="154"/>
      <c r="EL2748" s="154"/>
      <c r="EM2748" s="154"/>
      <c r="EN2748" s="154"/>
      <c r="EO2748" s="154"/>
      <c r="EP2748" s="154"/>
      <c r="EQ2748" s="154"/>
      <c r="ER2748" s="154"/>
      <c r="ES2748" s="154"/>
      <c r="ET2748" s="154"/>
      <c r="EU2748" s="154"/>
      <c r="EV2748" s="154"/>
    </row>
    <row r="2749" spans="32:152" ht="12.75">
      <c r="AF2749" s="154"/>
      <c r="AG2749" s="154"/>
      <c r="AH2749" s="154"/>
      <c r="AI2749" s="154"/>
      <c r="AJ2749" s="154"/>
      <c r="AK2749" s="154"/>
      <c r="AL2749" s="154"/>
      <c r="AM2749" s="154"/>
      <c r="AN2749" s="154"/>
      <c r="AO2749" s="154"/>
      <c r="AP2749" s="154"/>
      <c r="AQ2749" s="154"/>
      <c r="AR2749" s="154"/>
      <c r="AS2749" s="154"/>
      <c r="AT2749" s="154"/>
      <c r="AU2749" s="154"/>
      <c r="AV2749" s="154"/>
      <c r="AW2749" s="154"/>
      <c r="AX2749" s="154"/>
      <c r="AY2749" s="154"/>
      <c r="AZ2749" s="154"/>
      <c r="BA2749" s="154"/>
      <c r="BB2749" s="154"/>
      <c r="BC2749" s="154"/>
      <c r="BD2749" s="154"/>
      <c r="BE2749" s="154"/>
      <c r="BF2749" s="154"/>
      <c r="BG2749" s="154"/>
      <c r="BH2749" s="154"/>
      <c r="BI2749" s="154"/>
      <c r="BJ2749" s="154"/>
      <c r="BK2749" s="154"/>
      <c r="BL2749" s="154"/>
      <c r="BM2749" s="154"/>
      <c r="BN2749" s="154"/>
      <c r="BO2749" s="154"/>
      <c r="BP2749" s="154"/>
      <c r="BQ2749" s="154"/>
      <c r="BR2749" s="154"/>
      <c r="BS2749" s="154"/>
      <c r="BT2749" s="154"/>
      <c r="BU2749" s="154"/>
      <c r="BV2749" s="154"/>
      <c r="BW2749" s="154"/>
      <c r="BX2749" s="154"/>
      <c r="BY2749" s="154"/>
      <c r="BZ2749" s="154"/>
      <c r="CA2749" s="154"/>
      <c r="CB2749" s="154"/>
      <c r="CC2749" s="154"/>
      <c r="CD2749" s="154"/>
      <c r="CE2749" s="154"/>
      <c r="CF2749" s="154"/>
      <c r="CG2749" s="154"/>
      <c r="CH2749" s="154"/>
      <c r="CI2749" s="154"/>
      <c r="CJ2749" s="154"/>
      <c r="CK2749" s="154"/>
      <c r="CL2749" s="154"/>
      <c r="CM2749" s="154"/>
      <c r="CN2749" s="154"/>
      <c r="CO2749" s="154"/>
      <c r="CP2749" s="154"/>
      <c r="CQ2749" s="154"/>
      <c r="CR2749" s="154"/>
      <c r="CS2749" s="154"/>
      <c r="CT2749" s="154"/>
      <c r="CU2749" s="154"/>
      <c r="CV2749" s="154"/>
      <c r="CW2749" s="154"/>
      <c r="CX2749" s="154"/>
      <c r="CY2749" s="154"/>
      <c r="CZ2749" s="154"/>
      <c r="DA2749" s="154"/>
      <c r="DB2749" s="154"/>
      <c r="DC2749" s="154"/>
      <c r="DD2749" s="154"/>
      <c r="DE2749" s="154"/>
      <c r="DF2749" s="154"/>
      <c r="DG2749" s="154"/>
      <c r="DH2749" s="154"/>
      <c r="DI2749" s="154"/>
      <c r="DJ2749" s="154"/>
      <c r="DK2749" s="154"/>
      <c r="DL2749" s="154"/>
      <c r="DM2749" s="154"/>
      <c r="DN2749" s="154"/>
      <c r="DO2749" s="154"/>
      <c r="DP2749" s="154"/>
      <c r="DQ2749" s="154"/>
      <c r="DR2749" s="154"/>
      <c r="DS2749" s="154"/>
      <c r="DT2749" s="154"/>
      <c r="DU2749" s="154"/>
      <c r="DV2749" s="154"/>
      <c r="DW2749" s="154"/>
      <c r="DX2749" s="154"/>
      <c r="DY2749" s="154"/>
      <c r="DZ2749" s="154"/>
      <c r="EA2749" s="154"/>
      <c r="EB2749" s="154"/>
      <c r="EC2749" s="154"/>
      <c r="ED2749" s="154"/>
      <c r="EE2749" s="154"/>
      <c r="EF2749" s="154"/>
      <c r="EG2749" s="154"/>
      <c r="EH2749" s="154"/>
      <c r="EI2749" s="154"/>
      <c r="EJ2749" s="154"/>
      <c r="EK2749" s="154"/>
      <c r="EL2749" s="154"/>
      <c r="EM2749" s="154"/>
      <c r="EN2749" s="154"/>
      <c r="EO2749" s="154"/>
      <c r="EP2749" s="154"/>
      <c r="EQ2749" s="154"/>
      <c r="ER2749" s="154"/>
      <c r="ES2749" s="154"/>
      <c r="ET2749" s="154"/>
      <c r="EU2749" s="154"/>
      <c r="EV2749" s="154"/>
    </row>
    <row r="2750" spans="32:152" ht="12.75">
      <c r="AF2750" s="154"/>
      <c r="AG2750" s="154"/>
      <c r="AH2750" s="154"/>
      <c r="AI2750" s="154"/>
      <c r="AJ2750" s="154"/>
      <c r="AK2750" s="154"/>
      <c r="AL2750" s="154"/>
      <c r="AM2750" s="154"/>
      <c r="AN2750" s="154"/>
      <c r="AO2750" s="154"/>
      <c r="AP2750" s="154"/>
      <c r="AQ2750" s="154"/>
      <c r="AR2750" s="154"/>
      <c r="AS2750" s="154"/>
      <c r="AT2750" s="154"/>
      <c r="AU2750" s="154"/>
      <c r="AV2750" s="154"/>
      <c r="AW2750" s="154"/>
      <c r="AX2750" s="154"/>
      <c r="AY2750" s="154"/>
      <c r="AZ2750" s="154"/>
      <c r="BA2750" s="154"/>
      <c r="BB2750" s="154"/>
      <c r="BC2750" s="154"/>
      <c r="BD2750" s="154"/>
      <c r="BE2750" s="154"/>
      <c r="BF2750" s="154"/>
      <c r="BG2750" s="154"/>
      <c r="BH2750" s="154"/>
      <c r="BI2750" s="154"/>
      <c r="BJ2750" s="154"/>
      <c r="BK2750" s="154"/>
      <c r="BL2750" s="154"/>
      <c r="BM2750" s="154"/>
      <c r="BN2750" s="154"/>
      <c r="BO2750" s="154"/>
      <c r="BP2750" s="154"/>
      <c r="BQ2750" s="154"/>
      <c r="BR2750" s="154"/>
      <c r="BS2750" s="154"/>
      <c r="BT2750" s="154"/>
      <c r="BU2750" s="154"/>
      <c r="BV2750" s="154"/>
      <c r="BW2750" s="154"/>
      <c r="BX2750" s="154"/>
      <c r="BY2750" s="154"/>
      <c r="BZ2750" s="154"/>
      <c r="CA2750" s="154"/>
      <c r="CB2750" s="154"/>
      <c r="CC2750" s="154"/>
      <c r="CD2750" s="154"/>
      <c r="CE2750" s="154"/>
      <c r="CF2750" s="154"/>
      <c r="CG2750" s="154"/>
      <c r="CH2750" s="154"/>
      <c r="CI2750" s="154"/>
      <c r="CJ2750" s="154"/>
      <c r="CK2750" s="154"/>
      <c r="CL2750" s="154"/>
      <c r="CM2750" s="154"/>
      <c r="CN2750" s="154"/>
      <c r="CO2750" s="154"/>
      <c r="CP2750" s="154"/>
      <c r="CQ2750" s="154"/>
      <c r="CR2750" s="154"/>
      <c r="CS2750" s="154"/>
      <c r="CT2750" s="154"/>
      <c r="CU2750" s="154"/>
      <c r="CV2750" s="154"/>
      <c r="CW2750" s="154"/>
      <c r="CX2750" s="154"/>
      <c r="CY2750" s="154"/>
      <c r="CZ2750" s="154"/>
      <c r="DA2750" s="154"/>
      <c r="DB2750" s="154"/>
      <c r="DC2750" s="154"/>
      <c r="DD2750" s="154"/>
      <c r="DE2750" s="154"/>
      <c r="DF2750" s="154"/>
      <c r="DG2750" s="154"/>
      <c r="DH2750" s="154"/>
      <c r="DI2750" s="154"/>
      <c r="DJ2750" s="154"/>
      <c r="DK2750" s="154"/>
      <c r="DL2750" s="154"/>
      <c r="DM2750" s="154"/>
      <c r="DN2750" s="154"/>
      <c r="DO2750" s="154"/>
      <c r="DP2750" s="154"/>
      <c r="DQ2750" s="154"/>
      <c r="DR2750" s="154"/>
      <c r="DS2750" s="154"/>
      <c r="DT2750" s="154"/>
      <c r="DU2750" s="154"/>
      <c r="DV2750" s="154"/>
      <c r="DW2750" s="154"/>
      <c r="DX2750" s="154"/>
      <c r="DY2750" s="154"/>
      <c r="DZ2750" s="154"/>
      <c r="EA2750" s="154"/>
      <c r="EB2750" s="154"/>
      <c r="EC2750" s="154"/>
      <c r="ED2750" s="154"/>
      <c r="EE2750" s="154"/>
      <c r="EF2750" s="154"/>
      <c r="EG2750" s="154"/>
      <c r="EH2750" s="154"/>
      <c r="EI2750" s="154"/>
      <c r="EJ2750" s="154"/>
      <c r="EK2750" s="154"/>
      <c r="EL2750" s="154"/>
      <c r="EM2750" s="154"/>
      <c r="EN2750" s="154"/>
      <c r="EO2750" s="154"/>
      <c r="EP2750" s="154"/>
      <c r="EQ2750" s="154"/>
      <c r="ER2750" s="154"/>
      <c r="ES2750" s="154"/>
      <c r="ET2750" s="154"/>
      <c r="EU2750" s="154"/>
      <c r="EV2750" s="154"/>
    </row>
    <row r="2751" spans="32:152" ht="12.75">
      <c r="AF2751" s="154"/>
      <c r="AG2751" s="154"/>
      <c r="AH2751" s="154"/>
      <c r="AI2751" s="154"/>
      <c r="AJ2751" s="154"/>
      <c r="AK2751" s="154"/>
      <c r="AL2751" s="154"/>
      <c r="AM2751" s="154"/>
      <c r="AN2751" s="154"/>
      <c r="AO2751" s="154"/>
      <c r="AP2751" s="154"/>
      <c r="AQ2751" s="154"/>
      <c r="AR2751" s="154"/>
      <c r="AS2751" s="154"/>
      <c r="AT2751" s="154"/>
      <c r="AU2751" s="154"/>
      <c r="AV2751" s="154"/>
      <c r="AW2751" s="154"/>
      <c r="AX2751" s="154"/>
      <c r="AY2751" s="154"/>
      <c r="AZ2751" s="154"/>
      <c r="BA2751" s="154"/>
      <c r="BB2751" s="154"/>
      <c r="BC2751" s="154"/>
      <c r="BD2751" s="154"/>
      <c r="BE2751" s="154"/>
      <c r="BF2751" s="154"/>
      <c r="BG2751" s="154"/>
      <c r="BH2751" s="154"/>
      <c r="BI2751" s="154"/>
      <c r="BJ2751" s="154"/>
      <c r="BK2751" s="154"/>
      <c r="BL2751" s="154"/>
      <c r="BM2751" s="154"/>
      <c r="BN2751" s="154"/>
      <c r="BO2751" s="154"/>
      <c r="BP2751" s="154"/>
      <c r="BQ2751" s="154"/>
      <c r="BR2751" s="154"/>
      <c r="BS2751" s="154"/>
      <c r="BT2751" s="154"/>
      <c r="BU2751" s="154"/>
      <c r="BV2751" s="154"/>
      <c r="BW2751" s="154"/>
      <c r="BX2751" s="154"/>
      <c r="BY2751" s="154"/>
      <c r="BZ2751" s="154"/>
      <c r="CA2751" s="154"/>
      <c r="CB2751" s="154"/>
      <c r="CC2751" s="154"/>
      <c r="CD2751" s="154"/>
      <c r="CE2751" s="154"/>
      <c r="CF2751" s="154"/>
      <c r="CG2751" s="154"/>
      <c r="CH2751" s="154"/>
      <c r="CI2751" s="154"/>
      <c r="CJ2751" s="154"/>
      <c r="CK2751" s="154"/>
      <c r="CL2751" s="154"/>
      <c r="CM2751" s="154"/>
      <c r="CN2751" s="154"/>
      <c r="CO2751" s="154"/>
      <c r="CP2751" s="154"/>
      <c r="CQ2751" s="154"/>
      <c r="CR2751" s="154"/>
      <c r="CS2751" s="154"/>
      <c r="CT2751" s="154"/>
      <c r="CU2751" s="154"/>
      <c r="CV2751" s="154"/>
      <c r="CW2751" s="154"/>
      <c r="CX2751" s="154"/>
      <c r="CY2751" s="154"/>
      <c r="CZ2751" s="154"/>
      <c r="DA2751" s="154"/>
      <c r="DB2751" s="154"/>
      <c r="DC2751" s="154"/>
      <c r="DD2751" s="154"/>
      <c r="DE2751" s="154"/>
      <c r="DF2751" s="154"/>
      <c r="DG2751" s="154"/>
      <c r="DH2751" s="154"/>
      <c r="DI2751" s="154"/>
      <c r="DJ2751" s="154"/>
      <c r="DK2751" s="154"/>
      <c r="DL2751" s="154"/>
      <c r="DM2751" s="154"/>
      <c r="DN2751" s="154"/>
      <c r="DO2751" s="154"/>
      <c r="DP2751" s="154"/>
      <c r="DQ2751" s="154"/>
      <c r="DR2751" s="154"/>
      <c r="DS2751" s="154"/>
      <c r="DT2751" s="154"/>
      <c r="DU2751" s="154"/>
      <c r="DV2751" s="154"/>
      <c r="DW2751" s="154"/>
      <c r="DX2751" s="154"/>
      <c r="DY2751" s="154"/>
      <c r="DZ2751" s="154"/>
      <c r="EA2751" s="154"/>
      <c r="EB2751" s="154"/>
      <c r="EC2751" s="154"/>
      <c r="ED2751" s="154"/>
      <c r="EE2751" s="154"/>
      <c r="EF2751" s="154"/>
      <c r="EG2751" s="154"/>
      <c r="EH2751" s="154"/>
      <c r="EI2751" s="154"/>
      <c r="EJ2751" s="154"/>
      <c r="EK2751" s="154"/>
      <c r="EL2751" s="154"/>
      <c r="EM2751" s="154"/>
      <c r="EN2751" s="154"/>
      <c r="EO2751" s="154"/>
      <c r="EP2751" s="154"/>
      <c r="EQ2751" s="154"/>
      <c r="ER2751" s="154"/>
      <c r="ES2751" s="154"/>
      <c r="ET2751" s="154"/>
      <c r="EU2751" s="154"/>
      <c r="EV2751" s="154"/>
    </row>
    <row r="2752" spans="32:152" ht="12.75">
      <c r="AF2752" s="154"/>
      <c r="AG2752" s="154"/>
      <c r="AH2752" s="154"/>
      <c r="AI2752" s="154"/>
      <c r="AJ2752" s="154"/>
      <c r="AK2752" s="154"/>
      <c r="AL2752" s="154"/>
      <c r="AM2752" s="154"/>
      <c r="AN2752" s="154"/>
      <c r="AO2752" s="154"/>
      <c r="AP2752" s="154"/>
      <c r="AQ2752" s="154"/>
      <c r="AR2752" s="154"/>
      <c r="AS2752" s="154"/>
      <c r="AT2752" s="154"/>
      <c r="AU2752" s="154"/>
      <c r="AV2752" s="154"/>
      <c r="AW2752" s="154"/>
      <c r="AX2752" s="154"/>
      <c r="AY2752" s="154"/>
      <c r="AZ2752" s="154"/>
      <c r="BA2752" s="154"/>
      <c r="BB2752" s="154"/>
      <c r="BC2752" s="154"/>
      <c r="BD2752" s="154"/>
      <c r="BE2752" s="154"/>
      <c r="BF2752" s="154"/>
      <c r="BG2752" s="154"/>
      <c r="BH2752" s="154"/>
      <c r="BI2752" s="154"/>
      <c r="BJ2752" s="154"/>
      <c r="BK2752" s="154"/>
      <c r="BL2752" s="154"/>
      <c r="BM2752" s="154"/>
      <c r="BN2752" s="154"/>
      <c r="BO2752" s="154"/>
      <c r="BP2752" s="154"/>
      <c r="BQ2752" s="154"/>
      <c r="BR2752" s="154"/>
      <c r="BS2752" s="154"/>
      <c r="BT2752" s="154"/>
      <c r="BU2752" s="154"/>
      <c r="BV2752" s="154"/>
      <c r="BW2752" s="154"/>
      <c r="BX2752" s="154"/>
      <c r="BY2752" s="154"/>
      <c r="BZ2752" s="154"/>
      <c r="CA2752" s="154"/>
      <c r="CB2752" s="154"/>
      <c r="CC2752" s="154"/>
      <c r="CD2752" s="154"/>
      <c r="CE2752" s="154"/>
      <c r="CF2752" s="154"/>
      <c r="CG2752" s="154"/>
      <c r="CH2752" s="154"/>
      <c r="CI2752" s="154"/>
      <c r="CJ2752" s="154"/>
      <c r="CK2752" s="154"/>
      <c r="CL2752" s="154"/>
      <c r="CM2752" s="154"/>
      <c r="CN2752" s="154"/>
      <c r="CO2752" s="154"/>
      <c r="CP2752" s="154"/>
      <c r="CQ2752" s="154"/>
      <c r="CR2752" s="154"/>
      <c r="CS2752" s="154"/>
      <c r="CT2752" s="154"/>
      <c r="CU2752" s="154"/>
      <c r="CV2752" s="154"/>
      <c r="CW2752" s="154"/>
      <c r="CX2752" s="154"/>
      <c r="CY2752" s="154"/>
      <c r="CZ2752" s="154"/>
      <c r="DA2752" s="154"/>
      <c r="DB2752" s="154"/>
      <c r="DC2752" s="154"/>
      <c r="DD2752" s="154"/>
      <c r="DE2752" s="154"/>
      <c r="DF2752" s="154"/>
      <c r="DG2752" s="154"/>
      <c r="DH2752" s="154"/>
      <c r="DI2752" s="154"/>
      <c r="DJ2752" s="154"/>
      <c r="DK2752" s="154"/>
      <c r="DL2752" s="154"/>
      <c r="DM2752" s="154"/>
      <c r="DN2752" s="154"/>
      <c r="DO2752" s="154"/>
      <c r="DP2752" s="154"/>
      <c r="DQ2752" s="154"/>
      <c r="DR2752" s="154"/>
      <c r="DS2752" s="154"/>
      <c r="DT2752" s="154"/>
      <c r="DU2752" s="154"/>
      <c r="DV2752" s="154"/>
      <c r="DW2752" s="154"/>
      <c r="DX2752" s="154"/>
      <c r="DY2752" s="154"/>
      <c r="DZ2752" s="154"/>
      <c r="EA2752" s="154"/>
      <c r="EB2752" s="154"/>
      <c r="EC2752" s="154"/>
      <c r="ED2752" s="154"/>
      <c r="EE2752" s="154"/>
      <c r="EF2752" s="154"/>
      <c r="EG2752" s="154"/>
      <c r="EH2752" s="154"/>
      <c r="EI2752" s="154"/>
      <c r="EJ2752" s="154"/>
      <c r="EK2752" s="154"/>
      <c r="EL2752" s="154"/>
      <c r="EM2752" s="154"/>
      <c r="EN2752" s="154"/>
      <c r="EO2752" s="154"/>
      <c r="EP2752" s="154"/>
      <c r="EQ2752" s="154"/>
      <c r="ER2752" s="154"/>
      <c r="ES2752" s="154"/>
      <c r="ET2752" s="154"/>
      <c r="EU2752" s="154"/>
      <c r="EV2752" s="154"/>
    </row>
    <row r="2753" spans="32:152" ht="12.75">
      <c r="AF2753" s="154"/>
      <c r="AG2753" s="154"/>
      <c r="AH2753" s="154"/>
      <c r="AI2753" s="154"/>
      <c r="AJ2753" s="154"/>
      <c r="AK2753" s="154"/>
      <c r="AL2753" s="154"/>
      <c r="AM2753" s="154"/>
      <c r="AN2753" s="154"/>
      <c r="AO2753" s="154"/>
      <c r="AP2753" s="154"/>
      <c r="AQ2753" s="154"/>
      <c r="AR2753" s="154"/>
      <c r="AS2753" s="154"/>
      <c r="AT2753" s="154"/>
      <c r="AU2753" s="154"/>
      <c r="AV2753" s="154"/>
      <c r="AW2753" s="154"/>
      <c r="AX2753" s="154"/>
      <c r="AY2753" s="154"/>
      <c r="AZ2753" s="154"/>
      <c r="BA2753" s="154"/>
      <c r="BB2753" s="154"/>
      <c r="BC2753" s="154"/>
      <c r="BD2753" s="154"/>
      <c r="BE2753" s="154"/>
      <c r="BF2753" s="154"/>
      <c r="BG2753" s="154"/>
      <c r="BH2753" s="154"/>
      <c r="BI2753" s="154"/>
      <c r="BJ2753" s="154"/>
      <c r="BK2753" s="154"/>
      <c r="BL2753" s="154"/>
      <c r="BM2753" s="154"/>
      <c r="BN2753" s="154"/>
      <c r="BO2753" s="154"/>
      <c r="BP2753" s="154"/>
      <c r="BQ2753" s="154"/>
      <c r="BR2753" s="154"/>
      <c r="BS2753" s="154"/>
      <c r="BT2753" s="154"/>
      <c r="BU2753" s="154"/>
      <c r="BV2753" s="154"/>
      <c r="BW2753" s="154"/>
      <c r="BX2753" s="154"/>
      <c r="BY2753" s="154"/>
      <c r="BZ2753" s="154"/>
      <c r="CA2753" s="154"/>
      <c r="CB2753" s="154"/>
      <c r="CC2753" s="154"/>
      <c r="CD2753" s="154"/>
      <c r="CE2753" s="154"/>
      <c r="CF2753" s="154"/>
      <c r="CG2753" s="154"/>
      <c r="CH2753" s="154"/>
      <c r="CI2753" s="154"/>
      <c r="CJ2753" s="154"/>
      <c r="CK2753" s="154"/>
      <c r="CL2753" s="154"/>
      <c r="CM2753" s="154"/>
      <c r="CN2753" s="154"/>
      <c r="CO2753" s="154"/>
      <c r="CP2753" s="154"/>
      <c r="CQ2753" s="154"/>
      <c r="CR2753" s="154"/>
      <c r="CS2753" s="154"/>
      <c r="CT2753" s="154"/>
      <c r="CU2753" s="154"/>
      <c r="CV2753" s="154"/>
      <c r="CW2753" s="154"/>
      <c r="CX2753" s="154"/>
      <c r="CY2753" s="154"/>
      <c r="CZ2753" s="154"/>
      <c r="DA2753" s="154"/>
      <c r="DB2753" s="154"/>
      <c r="DC2753" s="154"/>
      <c r="DD2753" s="154"/>
      <c r="DE2753" s="154"/>
      <c r="DF2753" s="154"/>
      <c r="DG2753" s="154"/>
      <c r="DH2753" s="154"/>
      <c r="DI2753" s="154"/>
      <c r="DJ2753" s="154"/>
      <c r="DK2753" s="154"/>
      <c r="DL2753" s="154"/>
      <c r="DM2753" s="154"/>
      <c r="DN2753" s="154"/>
      <c r="DO2753" s="154"/>
      <c r="DP2753" s="154"/>
      <c r="DQ2753" s="154"/>
      <c r="DR2753" s="154"/>
      <c r="DS2753" s="154"/>
      <c r="DT2753" s="154"/>
      <c r="DU2753" s="154"/>
      <c r="DV2753" s="154"/>
      <c r="DW2753" s="154"/>
      <c r="DX2753" s="154"/>
      <c r="DY2753" s="154"/>
      <c r="DZ2753" s="154"/>
      <c r="EA2753" s="154"/>
      <c r="EB2753" s="154"/>
      <c r="EC2753" s="154"/>
      <c r="ED2753" s="154"/>
      <c r="EE2753" s="154"/>
      <c r="EF2753" s="154"/>
      <c r="EG2753" s="154"/>
      <c r="EH2753" s="154"/>
      <c r="EI2753" s="154"/>
      <c r="EJ2753" s="154"/>
      <c r="EK2753" s="154"/>
      <c r="EL2753" s="154"/>
      <c r="EM2753" s="154"/>
      <c r="EN2753" s="154"/>
      <c r="EO2753" s="154"/>
      <c r="EP2753" s="154"/>
      <c r="EQ2753" s="154"/>
      <c r="ER2753" s="154"/>
      <c r="ES2753" s="154"/>
      <c r="ET2753" s="154"/>
      <c r="EU2753" s="154"/>
      <c r="EV2753" s="154"/>
    </row>
    <row r="2754" spans="32:152" ht="12.75">
      <c r="AF2754" s="154"/>
      <c r="AG2754" s="154"/>
      <c r="AH2754" s="154"/>
      <c r="AI2754" s="154"/>
      <c r="AJ2754" s="154"/>
      <c r="AK2754" s="154"/>
      <c r="AL2754" s="154"/>
      <c r="AM2754" s="154"/>
      <c r="AN2754" s="154"/>
      <c r="AO2754" s="154"/>
      <c r="AP2754" s="154"/>
      <c r="AQ2754" s="154"/>
      <c r="AR2754" s="154"/>
      <c r="AS2754" s="154"/>
      <c r="AT2754" s="154"/>
      <c r="AU2754" s="154"/>
      <c r="AV2754" s="154"/>
      <c r="AW2754" s="154"/>
      <c r="AX2754" s="154"/>
      <c r="AY2754" s="154"/>
      <c r="AZ2754" s="154"/>
      <c r="BA2754" s="154"/>
      <c r="BB2754" s="154"/>
      <c r="BC2754" s="154"/>
      <c r="BD2754" s="154"/>
      <c r="BE2754" s="154"/>
      <c r="BF2754" s="154"/>
      <c r="BG2754" s="154"/>
      <c r="BH2754" s="154"/>
      <c r="BI2754" s="154"/>
      <c r="BJ2754" s="154"/>
      <c r="BK2754" s="154"/>
      <c r="BL2754" s="154"/>
      <c r="BM2754" s="154"/>
      <c r="BN2754" s="154"/>
      <c r="BO2754" s="154"/>
      <c r="BP2754" s="154"/>
      <c r="BQ2754" s="154"/>
      <c r="BR2754" s="154"/>
      <c r="BS2754" s="154"/>
      <c r="BT2754" s="154"/>
      <c r="BU2754" s="154"/>
      <c r="BV2754" s="154"/>
      <c r="BW2754" s="154"/>
      <c r="BX2754" s="154"/>
      <c r="BY2754" s="154"/>
      <c r="BZ2754" s="154"/>
      <c r="CA2754" s="154"/>
      <c r="CB2754" s="154"/>
      <c r="CC2754" s="154"/>
      <c r="CD2754" s="154"/>
      <c r="CE2754" s="154"/>
      <c r="CF2754" s="154"/>
      <c r="CG2754" s="154"/>
      <c r="CH2754" s="154"/>
      <c r="CI2754" s="154"/>
      <c r="CJ2754" s="154"/>
      <c r="CK2754" s="154"/>
      <c r="CL2754" s="154"/>
      <c r="CM2754" s="154"/>
      <c r="CN2754" s="154"/>
      <c r="CO2754" s="154"/>
      <c r="CP2754" s="154"/>
      <c r="CQ2754" s="154"/>
      <c r="CR2754" s="154"/>
      <c r="CS2754" s="154"/>
      <c r="CT2754" s="154"/>
      <c r="CU2754" s="154"/>
      <c r="CV2754" s="154"/>
      <c r="CW2754" s="154"/>
      <c r="CX2754" s="154"/>
      <c r="CY2754" s="154"/>
      <c r="CZ2754" s="154"/>
      <c r="DA2754" s="154"/>
      <c r="DB2754" s="154"/>
      <c r="DC2754" s="154"/>
      <c r="DD2754" s="154"/>
      <c r="DE2754" s="154"/>
      <c r="DF2754" s="154"/>
      <c r="DG2754" s="154"/>
      <c r="DH2754" s="154"/>
      <c r="DI2754" s="154"/>
      <c r="DJ2754" s="154"/>
      <c r="DK2754" s="154"/>
      <c r="DL2754" s="154"/>
      <c r="DM2754" s="154"/>
      <c r="DN2754" s="154"/>
      <c r="DO2754" s="154"/>
      <c r="DP2754" s="154"/>
      <c r="DQ2754" s="154"/>
      <c r="DR2754" s="154"/>
      <c r="DS2754" s="154"/>
      <c r="DT2754" s="154"/>
      <c r="DU2754" s="154"/>
      <c r="DV2754" s="154"/>
      <c r="DW2754" s="154"/>
      <c r="DX2754" s="154"/>
      <c r="DY2754" s="154"/>
      <c r="DZ2754" s="154"/>
      <c r="EA2754" s="154"/>
      <c r="EB2754" s="154"/>
      <c r="EC2754" s="154"/>
      <c r="ED2754" s="154"/>
      <c r="EE2754" s="154"/>
      <c r="EF2754" s="154"/>
      <c r="EG2754" s="154"/>
      <c r="EH2754" s="154"/>
      <c r="EI2754" s="154"/>
      <c r="EJ2754" s="154"/>
      <c r="EK2754" s="154"/>
      <c r="EL2754" s="154"/>
      <c r="EM2754" s="154"/>
      <c r="EN2754" s="154"/>
      <c r="EO2754" s="154"/>
      <c r="EP2754" s="154"/>
      <c r="EQ2754" s="154"/>
      <c r="ER2754" s="154"/>
      <c r="ES2754" s="154"/>
      <c r="ET2754" s="154"/>
      <c r="EU2754" s="154"/>
      <c r="EV2754" s="154"/>
    </row>
    <row r="2755" spans="32:152" ht="12.75">
      <c r="AF2755" s="154"/>
      <c r="AG2755" s="154"/>
      <c r="AH2755" s="154"/>
      <c r="AI2755" s="154"/>
      <c r="AJ2755" s="154"/>
      <c r="AK2755" s="154"/>
      <c r="AL2755" s="154"/>
      <c r="AM2755" s="154"/>
      <c r="AN2755" s="154"/>
      <c r="AO2755" s="154"/>
      <c r="AP2755" s="154"/>
      <c r="AQ2755" s="154"/>
      <c r="AR2755" s="154"/>
      <c r="AS2755" s="154"/>
      <c r="AT2755" s="154"/>
      <c r="AU2755" s="154"/>
      <c r="AV2755" s="154"/>
      <c r="AW2755" s="154"/>
      <c r="AX2755" s="154"/>
      <c r="AY2755" s="154"/>
      <c r="AZ2755" s="154"/>
      <c r="BA2755" s="154"/>
      <c r="BB2755" s="154"/>
      <c r="BC2755" s="154"/>
      <c r="BD2755" s="154"/>
      <c r="BE2755" s="154"/>
      <c r="BF2755" s="154"/>
      <c r="BG2755" s="154"/>
      <c r="BH2755" s="154"/>
      <c r="BI2755" s="154"/>
      <c r="BJ2755" s="154"/>
      <c r="BK2755" s="154"/>
      <c r="BL2755" s="154"/>
      <c r="BM2755" s="154"/>
      <c r="BN2755" s="154"/>
      <c r="BO2755" s="154"/>
      <c r="BP2755" s="154"/>
      <c r="BQ2755" s="154"/>
      <c r="BR2755" s="154"/>
      <c r="BS2755" s="154"/>
      <c r="BT2755" s="154"/>
      <c r="BU2755" s="154"/>
      <c r="BV2755" s="154"/>
      <c r="BW2755" s="154"/>
      <c r="BX2755" s="154"/>
      <c r="BY2755" s="154"/>
      <c r="BZ2755" s="154"/>
      <c r="CA2755" s="154"/>
      <c r="CB2755" s="154"/>
      <c r="CC2755" s="154"/>
      <c r="CD2755" s="154"/>
      <c r="CE2755" s="154"/>
      <c r="CF2755" s="154"/>
      <c r="CG2755" s="154"/>
      <c r="CH2755" s="154"/>
      <c r="CI2755" s="154"/>
      <c r="CJ2755" s="154"/>
      <c r="CK2755" s="154"/>
      <c r="CL2755" s="154"/>
      <c r="CM2755" s="154"/>
      <c r="CN2755" s="154"/>
      <c r="CO2755" s="154"/>
      <c r="CP2755" s="154"/>
      <c r="CQ2755" s="154"/>
      <c r="CR2755" s="154"/>
      <c r="CS2755" s="154"/>
      <c r="CT2755" s="154"/>
      <c r="CU2755" s="154"/>
      <c r="CV2755" s="154"/>
      <c r="CW2755" s="154"/>
      <c r="CX2755" s="154"/>
      <c r="CY2755" s="154"/>
      <c r="CZ2755" s="154"/>
      <c r="DA2755" s="154"/>
      <c r="DB2755" s="154"/>
      <c r="DC2755" s="154"/>
      <c r="DD2755" s="154"/>
      <c r="DE2755" s="154"/>
      <c r="DF2755" s="154"/>
      <c r="DG2755" s="154"/>
      <c r="DH2755" s="154"/>
      <c r="DI2755" s="154"/>
      <c r="DJ2755" s="154"/>
      <c r="DK2755" s="154"/>
      <c r="DL2755" s="154"/>
      <c r="DM2755" s="154"/>
      <c r="DN2755" s="154"/>
      <c r="DO2755" s="154"/>
      <c r="DP2755" s="154"/>
      <c r="DQ2755" s="154"/>
      <c r="DR2755" s="154"/>
      <c r="DS2755" s="154"/>
      <c r="DT2755" s="154"/>
      <c r="DU2755" s="154"/>
      <c r="DV2755" s="154"/>
      <c r="DW2755" s="154"/>
      <c r="DX2755" s="154"/>
      <c r="DY2755" s="154"/>
      <c r="DZ2755" s="154"/>
      <c r="EA2755" s="154"/>
      <c r="EB2755" s="154"/>
      <c r="EC2755" s="154"/>
      <c r="ED2755" s="154"/>
      <c r="EE2755" s="154"/>
      <c r="EF2755" s="154"/>
      <c r="EG2755" s="154"/>
      <c r="EH2755" s="154"/>
      <c r="EI2755" s="154"/>
      <c r="EJ2755" s="154"/>
      <c r="EK2755" s="154"/>
      <c r="EL2755" s="154"/>
      <c r="EM2755" s="154"/>
      <c r="EN2755" s="154"/>
      <c r="EO2755" s="154"/>
      <c r="EP2755" s="154"/>
      <c r="EQ2755" s="154"/>
      <c r="ER2755" s="154"/>
      <c r="ES2755" s="154"/>
      <c r="ET2755" s="154"/>
      <c r="EU2755" s="154"/>
      <c r="EV2755" s="154"/>
    </row>
    <row r="2756" spans="32:152" ht="12.75">
      <c r="AF2756" s="154"/>
      <c r="AG2756" s="154"/>
      <c r="AH2756" s="154"/>
      <c r="AI2756" s="154"/>
      <c r="AJ2756" s="154"/>
      <c r="AK2756" s="154"/>
      <c r="AL2756" s="154"/>
      <c r="AM2756" s="154"/>
      <c r="AN2756" s="154"/>
      <c r="AO2756" s="154"/>
      <c r="AP2756" s="154"/>
      <c r="AQ2756" s="154"/>
      <c r="AR2756" s="154"/>
      <c r="AS2756" s="154"/>
      <c r="AT2756" s="154"/>
      <c r="AU2756" s="154"/>
      <c r="AV2756" s="154"/>
      <c r="AW2756" s="154"/>
      <c r="AX2756" s="154"/>
      <c r="AY2756" s="154"/>
      <c r="AZ2756" s="154"/>
      <c r="BA2756" s="154"/>
      <c r="BB2756" s="154"/>
      <c r="BC2756" s="154"/>
      <c r="BD2756" s="154"/>
      <c r="BE2756" s="154"/>
      <c r="BF2756" s="154"/>
      <c r="BG2756" s="154"/>
      <c r="BH2756" s="154"/>
      <c r="BI2756" s="154"/>
      <c r="BJ2756" s="154"/>
      <c r="BK2756" s="154"/>
      <c r="BL2756" s="154"/>
      <c r="BM2756" s="154"/>
      <c r="BN2756" s="154"/>
      <c r="BO2756" s="154"/>
      <c r="BP2756" s="154"/>
      <c r="BQ2756" s="154"/>
      <c r="BR2756" s="154"/>
      <c r="BS2756" s="154"/>
      <c r="BT2756" s="154"/>
      <c r="BU2756" s="154"/>
      <c r="BV2756" s="154"/>
      <c r="BW2756" s="154"/>
      <c r="BX2756" s="154"/>
      <c r="BY2756" s="154"/>
      <c r="BZ2756" s="154"/>
      <c r="CA2756" s="154"/>
      <c r="CB2756" s="154"/>
      <c r="CC2756" s="154"/>
      <c r="CD2756" s="154"/>
      <c r="CE2756" s="154"/>
      <c r="CF2756" s="154"/>
      <c r="CG2756" s="154"/>
      <c r="CH2756" s="154"/>
      <c r="CI2756" s="154"/>
      <c r="CJ2756" s="154"/>
      <c r="CK2756" s="154"/>
      <c r="CL2756" s="154"/>
      <c r="CM2756" s="154"/>
      <c r="CN2756" s="154"/>
      <c r="CO2756" s="154"/>
      <c r="CP2756" s="154"/>
      <c r="CQ2756" s="154"/>
      <c r="CR2756" s="154"/>
      <c r="CS2756" s="154"/>
      <c r="CT2756" s="154"/>
      <c r="CU2756" s="154"/>
      <c r="CV2756" s="154"/>
      <c r="CW2756" s="154"/>
      <c r="CX2756" s="154"/>
      <c r="CY2756" s="154"/>
      <c r="CZ2756" s="154"/>
      <c r="DA2756" s="154"/>
      <c r="DB2756" s="154"/>
      <c r="DC2756" s="154"/>
      <c r="DD2756" s="154"/>
      <c r="DE2756" s="154"/>
      <c r="DF2756" s="154"/>
      <c r="DG2756" s="154"/>
      <c r="DH2756" s="154"/>
      <c r="DI2756" s="154"/>
      <c r="DJ2756" s="154"/>
      <c r="DK2756" s="154"/>
      <c r="DL2756" s="154"/>
      <c r="DM2756" s="154"/>
      <c r="DN2756" s="154"/>
      <c r="DO2756" s="154"/>
      <c r="DP2756" s="154"/>
      <c r="DQ2756" s="154"/>
      <c r="DR2756" s="154"/>
      <c r="DS2756" s="154"/>
      <c r="DT2756" s="154"/>
      <c r="DU2756" s="154"/>
      <c r="DV2756" s="154"/>
      <c r="DW2756" s="154"/>
      <c r="DX2756" s="154"/>
      <c r="DY2756" s="154"/>
      <c r="DZ2756" s="154"/>
      <c r="EA2756" s="154"/>
      <c r="EB2756" s="154"/>
      <c r="EC2756" s="154"/>
      <c r="ED2756" s="154"/>
      <c r="EE2756" s="154"/>
      <c r="EF2756" s="154"/>
      <c r="EG2756" s="154"/>
      <c r="EH2756" s="154"/>
      <c r="EI2756" s="154"/>
      <c r="EJ2756" s="154"/>
      <c r="EK2756" s="154"/>
      <c r="EL2756" s="154"/>
      <c r="EM2756" s="154"/>
      <c r="EN2756" s="154"/>
      <c r="EO2756" s="154"/>
      <c r="EP2756" s="154"/>
      <c r="EQ2756" s="154"/>
      <c r="ER2756" s="154"/>
      <c r="ES2756" s="154"/>
      <c r="ET2756" s="154"/>
      <c r="EU2756" s="154"/>
      <c r="EV2756" s="154"/>
    </row>
    <row r="2757" spans="32:152" ht="12.75">
      <c r="AF2757" s="154"/>
      <c r="AG2757" s="154"/>
      <c r="AH2757" s="154"/>
      <c r="AI2757" s="154"/>
      <c r="AJ2757" s="154"/>
      <c r="AK2757" s="154"/>
      <c r="AL2757" s="154"/>
      <c r="AM2757" s="154"/>
      <c r="AN2757" s="154"/>
      <c r="AO2757" s="154"/>
      <c r="AP2757" s="154"/>
      <c r="AQ2757" s="154"/>
      <c r="AR2757" s="154"/>
      <c r="AS2757" s="154"/>
      <c r="AT2757" s="154"/>
      <c r="AU2757" s="154"/>
      <c r="AV2757" s="154"/>
      <c r="AW2757" s="154"/>
      <c r="AX2757" s="154"/>
      <c r="AY2757" s="154"/>
      <c r="AZ2757" s="154"/>
      <c r="BA2757" s="154"/>
      <c r="BB2757" s="154"/>
      <c r="BC2757" s="154"/>
      <c r="BD2757" s="154"/>
      <c r="BE2757" s="154"/>
      <c r="BF2757" s="154"/>
      <c r="BG2757" s="154"/>
      <c r="BH2757" s="154"/>
      <c r="BI2757" s="154"/>
      <c r="BJ2757" s="154"/>
      <c r="BK2757" s="154"/>
      <c r="BL2757" s="154"/>
      <c r="BM2757" s="154"/>
      <c r="BN2757" s="154"/>
      <c r="BO2757" s="154"/>
      <c r="BP2757" s="154"/>
      <c r="BQ2757" s="154"/>
      <c r="BR2757" s="154"/>
      <c r="BS2757" s="154"/>
      <c r="BT2757" s="154"/>
      <c r="BU2757" s="154"/>
      <c r="BV2757" s="154"/>
      <c r="BW2757" s="154"/>
      <c r="BX2757" s="154"/>
      <c r="BY2757" s="154"/>
      <c r="BZ2757" s="154"/>
      <c r="CA2757" s="154"/>
      <c r="CB2757" s="154"/>
      <c r="CC2757" s="154"/>
      <c r="CD2757" s="154"/>
      <c r="CE2757" s="154"/>
      <c r="CF2757" s="154"/>
      <c r="CG2757" s="154"/>
      <c r="CH2757" s="154"/>
      <c r="CI2757" s="154"/>
      <c r="CJ2757" s="154"/>
      <c r="CK2757" s="154"/>
      <c r="CL2757" s="154"/>
      <c r="CM2757" s="154"/>
      <c r="CN2757" s="154"/>
      <c r="CO2757" s="154"/>
      <c r="CP2757" s="154"/>
      <c r="CQ2757" s="154"/>
      <c r="CR2757" s="154"/>
      <c r="CS2757" s="154"/>
      <c r="CT2757" s="154"/>
      <c r="CU2757" s="154"/>
      <c r="CV2757" s="154"/>
      <c r="CW2757" s="154"/>
      <c r="CX2757" s="154"/>
      <c r="CY2757" s="154"/>
      <c r="CZ2757" s="154"/>
      <c r="DA2757" s="154"/>
      <c r="DB2757" s="154"/>
      <c r="DC2757" s="154"/>
      <c r="DD2757" s="154"/>
      <c r="DE2757" s="154"/>
      <c r="DF2757" s="154"/>
      <c r="DG2757" s="154"/>
      <c r="DH2757" s="154"/>
      <c r="DI2757" s="154"/>
      <c r="DJ2757" s="154"/>
      <c r="DK2757" s="154"/>
      <c r="DL2757" s="154"/>
      <c r="DM2757" s="154"/>
      <c r="DN2757" s="154"/>
      <c r="DO2757" s="154"/>
      <c r="DP2757" s="154"/>
      <c r="DQ2757" s="154"/>
      <c r="DR2757" s="154"/>
      <c r="DS2757" s="154"/>
      <c r="DT2757" s="154"/>
      <c r="DU2757" s="154"/>
      <c r="DV2757" s="154"/>
      <c r="DW2757" s="154"/>
      <c r="DX2757" s="154"/>
      <c r="DY2757" s="154"/>
      <c r="DZ2757" s="154"/>
      <c r="EA2757" s="154"/>
      <c r="EB2757" s="154"/>
      <c r="EC2757" s="154"/>
      <c r="ED2757" s="154"/>
      <c r="EE2757" s="154"/>
      <c r="EF2757" s="154"/>
      <c r="EG2757" s="154"/>
      <c r="EH2757" s="154"/>
      <c r="EI2757" s="154"/>
      <c r="EJ2757" s="154"/>
      <c r="EK2757" s="154"/>
      <c r="EL2757" s="154"/>
      <c r="EM2757" s="154"/>
      <c r="EN2757" s="154"/>
      <c r="EO2757" s="154"/>
      <c r="EP2757" s="154"/>
      <c r="EQ2757" s="154"/>
      <c r="ER2757" s="154"/>
      <c r="ES2757" s="154"/>
      <c r="ET2757" s="154"/>
      <c r="EU2757" s="154"/>
      <c r="EV2757" s="154"/>
    </row>
    <row r="2758" spans="32:152" ht="12.75">
      <c r="AF2758" s="154"/>
      <c r="AG2758" s="154"/>
      <c r="AH2758" s="154"/>
      <c r="AI2758" s="154"/>
      <c r="AJ2758" s="154"/>
      <c r="AK2758" s="154"/>
      <c r="AL2758" s="154"/>
      <c r="AM2758" s="154"/>
      <c r="AN2758" s="154"/>
      <c r="AO2758" s="154"/>
      <c r="AP2758" s="154"/>
      <c r="AQ2758" s="154"/>
      <c r="AR2758" s="154"/>
      <c r="AS2758" s="154"/>
      <c r="AT2758" s="154"/>
      <c r="AU2758" s="154"/>
      <c r="AV2758" s="154"/>
      <c r="AW2758" s="154"/>
      <c r="AX2758" s="154"/>
      <c r="AY2758" s="154"/>
      <c r="AZ2758" s="154"/>
      <c r="BA2758" s="154"/>
      <c r="BB2758" s="154"/>
      <c r="BC2758" s="154"/>
      <c r="BD2758" s="154"/>
      <c r="BE2758" s="154"/>
      <c r="BF2758" s="154"/>
      <c r="BG2758" s="154"/>
      <c r="BH2758" s="154"/>
      <c r="BI2758" s="154"/>
      <c r="BJ2758" s="154"/>
      <c r="BK2758" s="154"/>
      <c r="BL2758" s="154"/>
      <c r="BM2758" s="154"/>
      <c r="BN2758" s="154"/>
      <c r="BO2758" s="154"/>
      <c r="BP2758" s="154"/>
      <c r="BQ2758" s="154"/>
      <c r="BR2758" s="154"/>
      <c r="BS2758" s="154"/>
      <c r="BT2758" s="154"/>
      <c r="BU2758" s="154"/>
      <c r="BV2758" s="154"/>
      <c r="BW2758" s="154"/>
      <c r="BX2758" s="154"/>
      <c r="BY2758" s="154"/>
      <c r="BZ2758" s="154"/>
      <c r="CA2758" s="154"/>
      <c r="CB2758" s="154"/>
      <c r="CC2758" s="154"/>
      <c r="CD2758" s="154"/>
      <c r="CE2758" s="154"/>
      <c r="CF2758" s="154"/>
      <c r="CG2758" s="154"/>
      <c r="CH2758" s="154"/>
      <c r="CI2758" s="154"/>
      <c r="CJ2758" s="154"/>
      <c r="CK2758" s="154"/>
      <c r="CL2758" s="154"/>
      <c r="CM2758" s="154"/>
      <c r="CN2758" s="154"/>
      <c r="CO2758" s="154"/>
      <c r="CP2758" s="154"/>
      <c r="CQ2758" s="154"/>
      <c r="CR2758" s="154"/>
      <c r="CS2758" s="154"/>
      <c r="CT2758" s="154"/>
      <c r="CU2758" s="154"/>
      <c r="CV2758" s="154"/>
      <c r="CW2758" s="154"/>
      <c r="CX2758" s="154"/>
      <c r="CY2758" s="154"/>
      <c r="CZ2758" s="154"/>
      <c r="DA2758" s="154"/>
      <c r="DB2758" s="154"/>
      <c r="DC2758" s="154"/>
      <c r="DD2758" s="154"/>
      <c r="DE2758" s="154"/>
      <c r="DF2758" s="154"/>
      <c r="DG2758" s="154"/>
      <c r="DH2758" s="154"/>
      <c r="DI2758" s="154"/>
      <c r="DJ2758" s="154"/>
      <c r="DK2758" s="154"/>
      <c r="DL2758" s="154"/>
      <c r="DM2758" s="154"/>
      <c r="DN2758" s="154"/>
      <c r="DO2758" s="154"/>
      <c r="DP2758" s="154"/>
      <c r="DQ2758" s="154"/>
      <c r="DR2758" s="154"/>
      <c r="DS2758" s="154"/>
      <c r="DT2758" s="154"/>
      <c r="DU2758" s="154"/>
      <c r="DV2758" s="154"/>
      <c r="DW2758" s="154"/>
      <c r="DX2758" s="154"/>
      <c r="DY2758" s="154"/>
      <c r="DZ2758" s="154"/>
      <c r="EA2758" s="154"/>
      <c r="EB2758" s="154"/>
      <c r="EC2758" s="154"/>
      <c r="ED2758" s="154"/>
      <c r="EE2758" s="154"/>
      <c r="EF2758" s="154"/>
      <c r="EG2758" s="154"/>
      <c r="EH2758" s="154"/>
      <c r="EI2758" s="154"/>
      <c r="EJ2758" s="154"/>
      <c r="EK2758" s="154"/>
      <c r="EL2758" s="154"/>
      <c r="EM2758" s="154"/>
      <c r="EN2758" s="154"/>
      <c r="EO2758" s="154"/>
      <c r="EP2758" s="154"/>
      <c r="EQ2758" s="154"/>
      <c r="ER2758" s="154"/>
      <c r="ES2758" s="154"/>
      <c r="ET2758" s="154"/>
      <c r="EU2758" s="154"/>
      <c r="EV2758" s="154"/>
    </row>
    <row r="2759" spans="32:152" ht="12.75">
      <c r="AF2759" s="154"/>
      <c r="AG2759" s="154"/>
      <c r="AH2759" s="154"/>
      <c r="AI2759" s="154"/>
      <c r="AJ2759" s="154"/>
      <c r="AK2759" s="154"/>
      <c r="AL2759" s="154"/>
      <c r="AM2759" s="154"/>
      <c r="AN2759" s="154"/>
      <c r="AO2759" s="154"/>
      <c r="AP2759" s="154"/>
      <c r="AQ2759" s="154"/>
      <c r="AR2759" s="154"/>
      <c r="AS2759" s="154"/>
      <c r="AT2759" s="154"/>
      <c r="AU2759" s="154"/>
      <c r="AV2759" s="154"/>
      <c r="AW2759" s="154"/>
      <c r="AX2759" s="154"/>
      <c r="AY2759" s="154"/>
      <c r="AZ2759" s="154"/>
      <c r="BA2759" s="154"/>
      <c r="BB2759" s="154"/>
      <c r="BC2759" s="154"/>
      <c r="BD2759" s="154"/>
      <c r="BE2759" s="154"/>
      <c r="BF2759" s="154"/>
      <c r="BG2759" s="154"/>
      <c r="BH2759" s="154"/>
      <c r="BI2759" s="154"/>
      <c r="BJ2759" s="154"/>
      <c r="BK2759" s="154"/>
      <c r="BL2759" s="154"/>
      <c r="BM2759" s="154"/>
      <c r="BN2759" s="154"/>
      <c r="BO2759" s="154"/>
      <c r="BP2759" s="154"/>
      <c r="BQ2759" s="154"/>
      <c r="BR2759" s="154"/>
      <c r="BS2759" s="154"/>
      <c r="BT2759" s="154"/>
      <c r="BU2759" s="154"/>
      <c r="BV2759" s="154"/>
      <c r="BW2759" s="154"/>
      <c r="BX2759" s="154"/>
      <c r="BY2759" s="154"/>
      <c r="BZ2759" s="154"/>
      <c r="CA2759" s="154"/>
      <c r="CB2759" s="154"/>
      <c r="CC2759" s="154"/>
      <c r="CD2759" s="154"/>
      <c r="CE2759" s="154"/>
      <c r="CF2759" s="154"/>
      <c r="CG2759" s="154"/>
      <c r="CH2759" s="154"/>
      <c r="CI2759" s="154"/>
      <c r="CJ2759" s="154"/>
      <c r="CK2759" s="154"/>
      <c r="CL2759" s="154"/>
      <c r="CM2759" s="154"/>
      <c r="CN2759" s="154"/>
      <c r="CO2759" s="154"/>
      <c r="CP2759" s="154"/>
      <c r="CQ2759" s="154"/>
      <c r="CR2759" s="154"/>
      <c r="CS2759" s="154"/>
      <c r="CT2759" s="154"/>
      <c r="CU2759" s="154"/>
      <c r="CV2759" s="154"/>
      <c r="CW2759" s="154"/>
      <c r="CX2759" s="154"/>
      <c r="CY2759" s="154"/>
      <c r="CZ2759" s="154"/>
      <c r="DA2759" s="154"/>
      <c r="DB2759" s="154"/>
      <c r="DC2759" s="154"/>
      <c r="DD2759" s="154"/>
      <c r="DE2759" s="154"/>
      <c r="DF2759" s="154"/>
      <c r="DG2759" s="154"/>
      <c r="DH2759" s="154"/>
      <c r="DI2759" s="154"/>
      <c r="DJ2759" s="154"/>
      <c r="DK2759" s="154"/>
      <c r="DL2759" s="154"/>
      <c r="DM2759" s="154"/>
      <c r="DN2759" s="154"/>
      <c r="DO2759" s="154"/>
      <c r="DP2759" s="154"/>
      <c r="DQ2759" s="154"/>
      <c r="DR2759" s="154"/>
      <c r="DS2759" s="154"/>
      <c r="DT2759" s="154"/>
      <c r="DU2759" s="154"/>
      <c r="DV2759" s="154"/>
      <c r="DW2759" s="154"/>
      <c r="DX2759" s="154"/>
      <c r="DY2759" s="154"/>
      <c r="DZ2759" s="154"/>
      <c r="EA2759" s="154"/>
      <c r="EB2759" s="154"/>
      <c r="EC2759" s="154"/>
      <c r="ED2759" s="154"/>
      <c r="EE2759" s="154"/>
      <c r="EF2759" s="154"/>
      <c r="EG2759" s="154"/>
      <c r="EH2759" s="154"/>
      <c r="EI2759" s="154"/>
      <c r="EJ2759" s="154"/>
      <c r="EK2759" s="154"/>
      <c r="EL2759" s="154"/>
      <c r="EM2759" s="154"/>
      <c r="EN2759" s="154"/>
      <c r="EO2759" s="154"/>
      <c r="EP2759" s="154"/>
      <c r="EQ2759" s="154"/>
      <c r="ER2759" s="154"/>
      <c r="ES2759" s="154"/>
      <c r="ET2759" s="154"/>
      <c r="EU2759" s="154"/>
      <c r="EV2759" s="154"/>
    </row>
    <row r="2760" spans="32:152" ht="12.75">
      <c r="AF2760" s="154"/>
      <c r="AG2760" s="154"/>
      <c r="AH2760" s="154"/>
      <c r="AI2760" s="154"/>
      <c r="AJ2760" s="154"/>
      <c r="AK2760" s="154"/>
      <c r="AL2760" s="154"/>
      <c r="AM2760" s="154"/>
      <c r="AN2760" s="154"/>
      <c r="AO2760" s="154"/>
      <c r="AP2760" s="154"/>
      <c r="AQ2760" s="154"/>
      <c r="AR2760" s="154"/>
      <c r="AS2760" s="154"/>
      <c r="AT2760" s="154"/>
      <c r="AU2760" s="154"/>
      <c r="AV2760" s="154"/>
      <c r="AW2760" s="154"/>
      <c r="AX2760" s="154"/>
      <c r="AY2760" s="154"/>
      <c r="AZ2760" s="154"/>
      <c r="BA2760" s="154"/>
      <c r="BB2760" s="154"/>
      <c r="BC2760" s="154"/>
      <c r="BD2760" s="154"/>
      <c r="BE2760" s="154"/>
      <c r="BF2760" s="154"/>
      <c r="BG2760" s="154"/>
      <c r="BH2760" s="154"/>
      <c r="BI2760" s="154"/>
      <c r="BJ2760" s="154"/>
      <c r="BK2760" s="154"/>
      <c r="BL2760" s="154"/>
      <c r="BM2760" s="154"/>
      <c r="BN2760" s="154"/>
      <c r="BO2760" s="154"/>
      <c r="BP2760" s="154"/>
      <c r="BQ2760" s="154"/>
      <c r="BR2760" s="154"/>
      <c r="BS2760" s="154"/>
      <c r="BT2760" s="154"/>
      <c r="BU2760" s="154"/>
      <c r="BV2760" s="154"/>
      <c r="BW2760" s="154"/>
      <c r="BX2760" s="154"/>
      <c r="BY2760" s="154"/>
      <c r="BZ2760" s="154"/>
      <c r="CA2760" s="154"/>
      <c r="CB2760" s="154"/>
      <c r="CC2760" s="154"/>
      <c r="CD2760" s="154"/>
      <c r="CE2760" s="154"/>
      <c r="CF2760" s="154"/>
      <c r="CG2760" s="154"/>
      <c r="CH2760" s="154"/>
      <c r="CI2760" s="154"/>
      <c r="CJ2760" s="154"/>
      <c r="CK2760" s="154"/>
      <c r="CL2760" s="154"/>
      <c r="CM2760" s="154"/>
      <c r="CN2760" s="154"/>
      <c r="CO2760" s="154"/>
      <c r="CP2760" s="154"/>
      <c r="CQ2760" s="154"/>
      <c r="CR2760" s="154"/>
      <c r="CS2760" s="154"/>
      <c r="CT2760" s="154"/>
      <c r="CU2760" s="154"/>
      <c r="CV2760" s="154"/>
      <c r="CW2760" s="154"/>
      <c r="CX2760" s="154"/>
      <c r="CY2760" s="154"/>
      <c r="CZ2760" s="154"/>
      <c r="DA2760" s="154"/>
      <c r="DB2760" s="154"/>
      <c r="DC2760" s="154"/>
      <c r="DD2760" s="154"/>
      <c r="DE2760" s="154"/>
      <c r="DF2760" s="154"/>
      <c r="DG2760" s="154"/>
      <c r="DH2760" s="154"/>
      <c r="DI2760" s="154"/>
      <c r="DJ2760" s="154"/>
      <c r="DK2760" s="154"/>
      <c r="DL2760" s="154"/>
      <c r="DM2760" s="154"/>
      <c r="DN2760" s="154"/>
      <c r="DO2760" s="154"/>
      <c r="DP2760" s="154"/>
      <c r="DQ2760" s="154"/>
      <c r="DR2760" s="154"/>
      <c r="DS2760" s="154"/>
      <c r="DT2760" s="154"/>
      <c r="DU2760" s="154"/>
      <c r="DV2760" s="154"/>
      <c r="DW2760" s="154"/>
      <c r="DX2760" s="154"/>
      <c r="DY2760" s="154"/>
      <c r="DZ2760" s="154"/>
      <c r="EA2760" s="154"/>
      <c r="EB2760" s="154"/>
      <c r="EC2760" s="154"/>
      <c r="ED2760" s="154"/>
      <c r="EE2760" s="154"/>
      <c r="EF2760" s="154"/>
      <c r="EG2760" s="154"/>
      <c r="EH2760" s="154"/>
      <c r="EI2760" s="154"/>
      <c r="EJ2760" s="154"/>
      <c r="EK2760" s="154"/>
      <c r="EL2760" s="154"/>
      <c r="EM2760" s="154"/>
      <c r="EN2760" s="154"/>
      <c r="EO2760" s="154"/>
      <c r="EP2760" s="154"/>
      <c r="EQ2760" s="154"/>
      <c r="ER2760" s="154"/>
      <c r="ES2760" s="154"/>
      <c r="ET2760" s="154"/>
      <c r="EU2760" s="154"/>
      <c r="EV2760" s="154"/>
    </row>
    <row r="2761" spans="32:152" ht="12.75">
      <c r="AF2761" s="154"/>
      <c r="AG2761" s="154"/>
      <c r="AH2761" s="154"/>
      <c r="AI2761" s="154"/>
      <c r="AJ2761" s="154"/>
      <c r="AK2761" s="154"/>
      <c r="AL2761" s="154"/>
      <c r="AM2761" s="154"/>
      <c r="AN2761" s="154"/>
      <c r="AO2761" s="154"/>
      <c r="AP2761" s="154"/>
      <c r="AQ2761" s="154"/>
      <c r="AR2761" s="154"/>
      <c r="AS2761" s="154"/>
      <c r="AT2761" s="154"/>
      <c r="AU2761" s="154"/>
      <c r="AV2761" s="154"/>
      <c r="AW2761" s="154"/>
      <c r="AX2761" s="154"/>
      <c r="AY2761" s="154"/>
      <c r="AZ2761" s="154"/>
      <c r="BA2761" s="154"/>
      <c r="BB2761" s="154"/>
      <c r="BC2761" s="154"/>
      <c r="BD2761" s="154"/>
      <c r="BE2761" s="154"/>
      <c r="BF2761" s="154"/>
      <c r="BG2761" s="154"/>
      <c r="BH2761" s="154"/>
      <c r="BI2761" s="154"/>
      <c r="BJ2761" s="154"/>
      <c r="BK2761" s="154"/>
      <c r="BL2761" s="154"/>
      <c r="BM2761" s="154"/>
      <c r="BN2761" s="154"/>
      <c r="BO2761" s="154"/>
      <c r="BP2761" s="154"/>
      <c r="BQ2761" s="154"/>
      <c r="BR2761" s="154"/>
      <c r="BS2761" s="154"/>
      <c r="BT2761" s="154"/>
      <c r="BU2761" s="154"/>
      <c r="BV2761" s="154"/>
      <c r="BW2761" s="154"/>
      <c r="BX2761" s="154"/>
      <c r="BY2761" s="154"/>
      <c r="BZ2761" s="154"/>
      <c r="CA2761" s="154"/>
      <c r="CB2761" s="154"/>
      <c r="CC2761" s="154"/>
      <c r="CD2761" s="154"/>
      <c r="CE2761" s="154"/>
      <c r="CF2761" s="154"/>
      <c r="CG2761" s="154"/>
      <c r="CH2761" s="154"/>
      <c r="CI2761" s="154"/>
      <c r="CJ2761" s="154"/>
      <c r="CK2761" s="154"/>
      <c r="CL2761" s="154"/>
      <c r="CM2761" s="154"/>
      <c r="CN2761" s="154"/>
      <c r="CO2761" s="154"/>
      <c r="CP2761" s="154"/>
      <c r="CQ2761" s="154"/>
      <c r="CR2761" s="154"/>
      <c r="CS2761" s="154"/>
      <c r="CT2761" s="154"/>
      <c r="CU2761" s="154"/>
      <c r="CV2761" s="154"/>
      <c r="CW2761" s="154"/>
      <c r="CX2761" s="154"/>
      <c r="CY2761" s="154"/>
      <c r="CZ2761" s="154"/>
      <c r="DA2761" s="154"/>
      <c r="DB2761" s="154"/>
      <c r="DC2761" s="154"/>
      <c r="DD2761" s="154"/>
      <c r="DE2761" s="154"/>
      <c r="DF2761" s="154"/>
      <c r="DG2761" s="154"/>
      <c r="DH2761" s="154"/>
      <c r="DI2761" s="154"/>
      <c r="DJ2761" s="154"/>
      <c r="DK2761" s="154"/>
      <c r="DL2761" s="154"/>
      <c r="DM2761" s="154"/>
      <c r="DN2761" s="154"/>
      <c r="DO2761" s="154"/>
      <c r="DP2761" s="154"/>
      <c r="DQ2761" s="154"/>
      <c r="DR2761" s="154"/>
      <c r="DS2761" s="154"/>
      <c r="DT2761" s="154"/>
      <c r="DU2761" s="154"/>
      <c r="DV2761" s="154"/>
      <c r="DW2761" s="154"/>
      <c r="DX2761" s="154"/>
      <c r="DY2761" s="154"/>
      <c r="DZ2761" s="154"/>
      <c r="EA2761" s="154"/>
      <c r="EB2761" s="154"/>
      <c r="EC2761" s="154"/>
      <c r="ED2761" s="154"/>
      <c r="EE2761" s="154"/>
      <c r="EF2761" s="154"/>
      <c r="EG2761" s="154"/>
      <c r="EH2761" s="154"/>
      <c r="EI2761" s="154"/>
      <c r="EJ2761" s="154"/>
      <c r="EK2761" s="154"/>
      <c r="EL2761" s="154"/>
      <c r="EM2761" s="154"/>
      <c r="EN2761" s="154"/>
      <c r="EO2761" s="154"/>
      <c r="EP2761" s="154"/>
      <c r="EQ2761" s="154"/>
      <c r="ER2761" s="154"/>
      <c r="ES2761" s="154"/>
      <c r="ET2761" s="154"/>
      <c r="EU2761" s="154"/>
      <c r="EV2761" s="154"/>
    </row>
    <row r="2762" spans="32:152" ht="12.75">
      <c r="AF2762" s="154"/>
      <c r="AG2762" s="154"/>
      <c r="AH2762" s="154"/>
      <c r="AI2762" s="154"/>
      <c r="AJ2762" s="154"/>
      <c r="AK2762" s="154"/>
      <c r="AL2762" s="154"/>
      <c r="AM2762" s="154"/>
      <c r="AN2762" s="154"/>
      <c r="AO2762" s="154"/>
      <c r="AP2762" s="154"/>
      <c r="AQ2762" s="154"/>
      <c r="AR2762" s="154"/>
      <c r="AS2762" s="154"/>
      <c r="AT2762" s="154"/>
      <c r="AU2762" s="154"/>
      <c r="AV2762" s="154"/>
      <c r="AW2762" s="154"/>
      <c r="AX2762" s="154"/>
      <c r="AY2762" s="154"/>
      <c r="AZ2762" s="154"/>
      <c r="BA2762" s="154"/>
      <c r="BB2762" s="154"/>
      <c r="BC2762" s="154"/>
      <c r="BD2762" s="154"/>
      <c r="BE2762" s="154"/>
      <c r="BF2762" s="154"/>
      <c r="BG2762" s="154"/>
      <c r="BH2762" s="154"/>
      <c r="BI2762" s="154"/>
      <c r="BJ2762" s="154"/>
      <c r="BK2762" s="154"/>
      <c r="BL2762" s="154"/>
      <c r="BM2762" s="154"/>
      <c r="BN2762" s="154"/>
      <c r="BO2762" s="154"/>
      <c r="BP2762" s="154"/>
      <c r="BQ2762" s="154"/>
      <c r="BR2762" s="154"/>
      <c r="BS2762" s="154"/>
      <c r="BT2762" s="154"/>
      <c r="BU2762" s="154"/>
      <c r="BV2762" s="154"/>
      <c r="BW2762" s="154"/>
      <c r="BX2762" s="154"/>
      <c r="BY2762" s="154"/>
      <c r="BZ2762" s="154"/>
      <c r="CA2762" s="154"/>
      <c r="CB2762" s="154"/>
      <c r="CC2762" s="154"/>
      <c r="CD2762" s="154"/>
      <c r="CE2762" s="154"/>
      <c r="CF2762" s="154"/>
      <c r="CG2762" s="154"/>
      <c r="CH2762" s="154"/>
      <c r="CI2762" s="154"/>
      <c r="CJ2762" s="154"/>
      <c r="CK2762" s="154"/>
      <c r="CL2762" s="154"/>
      <c r="CM2762" s="154"/>
      <c r="CN2762" s="154"/>
      <c r="CO2762" s="154"/>
      <c r="CP2762" s="154"/>
      <c r="CQ2762" s="154"/>
      <c r="CR2762" s="154"/>
      <c r="CS2762" s="154"/>
      <c r="CT2762" s="154"/>
      <c r="CU2762" s="154"/>
      <c r="CV2762" s="154"/>
      <c r="CW2762" s="154"/>
      <c r="CX2762" s="154"/>
      <c r="CY2762" s="154"/>
      <c r="CZ2762" s="154"/>
      <c r="DA2762" s="154"/>
      <c r="DB2762" s="154"/>
      <c r="DC2762" s="154"/>
      <c r="DD2762" s="154"/>
      <c r="DE2762" s="154"/>
      <c r="DF2762" s="154"/>
      <c r="DG2762" s="154"/>
      <c r="DH2762" s="154"/>
      <c r="DI2762" s="154"/>
      <c r="DJ2762" s="154"/>
      <c r="DK2762" s="154"/>
      <c r="DL2762" s="154"/>
      <c r="DM2762" s="154"/>
      <c r="DN2762" s="154"/>
      <c r="DO2762" s="154"/>
      <c r="DP2762" s="154"/>
      <c r="DQ2762" s="154"/>
      <c r="DR2762" s="154"/>
      <c r="DS2762" s="154"/>
      <c r="DT2762" s="154"/>
      <c r="DU2762" s="154"/>
      <c r="DV2762" s="154"/>
      <c r="DW2762" s="154"/>
      <c r="DX2762" s="154"/>
      <c r="DY2762" s="154"/>
      <c r="DZ2762" s="154"/>
      <c r="EA2762" s="154"/>
      <c r="EB2762" s="154"/>
      <c r="EC2762" s="154"/>
      <c r="ED2762" s="154"/>
      <c r="EE2762" s="154"/>
      <c r="EF2762" s="154"/>
      <c r="EG2762" s="154"/>
      <c r="EH2762" s="154"/>
      <c r="EI2762" s="154"/>
      <c r="EJ2762" s="154"/>
      <c r="EK2762" s="154"/>
      <c r="EL2762" s="154"/>
      <c r="EM2762" s="154"/>
      <c r="EN2762" s="154"/>
      <c r="EO2762" s="154"/>
      <c r="EP2762" s="154"/>
      <c r="EQ2762" s="154"/>
      <c r="ER2762" s="154"/>
      <c r="ES2762" s="154"/>
      <c r="ET2762" s="154"/>
      <c r="EU2762" s="154"/>
      <c r="EV2762" s="154"/>
    </row>
    <row r="2763" spans="32:152" ht="12.75">
      <c r="AF2763" s="154"/>
      <c r="AG2763" s="154"/>
      <c r="AH2763" s="154"/>
      <c r="AI2763" s="154"/>
      <c r="AJ2763" s="154"/>
      <c r="AK2763" s="154"/>
      <c r="AL2763" s="154"/>
      <c r="AM2763" s="154"/>
      <c r="AN2763" s="154"/>
      <c r="AO2763" s="154"/>
      <c r="AP2763" s="154"/>
      <c r="AQ2763" s="154"/>
      <c r="AR2763" s="154"/>
      <c r="AS2763" s="154"/>
      <c r="AT2763" s="154"/>
      <c r="AU2763" s="154"/>
      <c r="AV2763" s="154"/>
      <c r="AW2763" s="154"/>
      <c r="AX2763" s="154"/>
      <c r="AY2763" s="154"/>
      <c r="AZ2763" s="154"/>
      <c r="BA2763" s="154"/>
      <c r="BB2763" s="154"/>
      <c r="BC2763" s="154"/>
      <c r="BD2763" s="154"/>
      <c r="BE2763" s="154"/>
      <c r="BF2763" s="154"/>
      <c r="BG2763" s="154"/>
      <c r="BH2763" s="154"/>
      <c r="BI2763" s="154"/>
      <c r="BJ2763" s="154"/>
      <c r="BK2763" s="154"/>
      <c r="BL2763" s="154"/>
      <c r="BM2763" s="154"/>
      <c r="BN2763" s="154"/>
      <c r="BO2763" s="154"/>
      <c r="BP2763" s="154"/>
      <c r="BQ2763" s="154"/>
      <c r="BR2763" s="154"/>
      <c r="BS2763" s="154"/>
      <c r="BT2763" s="154"/>
      <c r="BU2763" s="154"/>
      <c r="BV2763" s="154"/>
      <c r="BW2763" s="154"/>
      <c r="BX2763" s="154"/>
      <c r="BY2763" s="154"/>
      <c r="BZ2763" s="154"/>
      <c r="CA2763" s="154"/>
      <c r="CB2763" s="154"/>
      <c r="CC2763" s="154"/>
      <c r="CD2763" s="154"/>
      <c r="CE2763" s="154"/>
      <c r="CF2763" s="154"/>
      <c r="CG2763" s="154"/>
      <c r="CH2763" s="154"/>
      <c r="CI2763" s="154"/>
      <c r="CJ2763" s="154"/>
      <c r="CK2763" s="154"/>
      <c r="CL2763" s="154"/>
      <c r="CM2763" s="154"/>
      <c r="CN2763" s="154"/>
      <c r="CO2763" s="154"/>
      <c r="CP2763" s="154"/>
      <c r="CQ2763" s="154"/>
      <c r="CR2763" s="154"/>
      <c r="CS2763" s="154"/>
      <c r="CT2763" s="154"/>
      <c r="CU2763" s="154"/>
      <c r="CV2763" s="154"/>
      <c r="CW2763" s="154"/>
      <c r="CX2763" s="154"/>
      <c r="CY2763" s="154"/>
      <c r="CZ2763" s="154"/>
      <c r="DA2763" s="154"/>
      <c r="DB2763" s="154"/>
      <c r="DC2763" s="154"/>
      <c r="DD2763" s="154"/>
      <c r="DE2763" s="154"/>
      <c r="DF2763" s="154"/>
      <c r="DG2763" s="154"/>
      <c r="DH2763" s="154"/>
      <c r="DI2763" s="154"/>
      <c r="DJ2763" s="154"/>
      <c r="DK2763" s="154"/>
      <c r="DL2763" s="154"/>
      <c r="DM2763" s="154"/>
      <c r="DN2763" s="154"/>
      <c r="DO2763" s="154"/>
      <c r="DP2763" s="154"/>
      <c r="DQ2763" s="154"/>
      <c r="DR2763" s="154"/>
      <c r="DS2763" s="154"/>
      <c r="DT2763" s="154"/>
      <c r="DU2763" s="154"/>
      <c r="DV2763" s="154"/>
      <c r="DW2763" s="154"/>
      <c r="DX2763" s="154"/>
      <c r="DY2763" s="154"/>
      <c r="DZ2763" s="154"/>
      <c r="EA2763" s="154"/>
      <c r="EB2763" s="154"/>
      <c r="EC2763" s="154"/>
      <c r="ED2763" s="154"/>
      <c r="EE2763" s="154"/>
      <c r="EF2763" s="154"/>
      <c r="EG2763" s="154"/>
      <c r="EH2763" s="154"/>
      <c r="EI2763" s="154"/>
      <c r="EJ2763" s="154"/>
      <c r="EK2763" s="154"/>
      <c r="EL2763" s="154"/>
      <c r="EM2763" s="154"/>
      <c r="EN2763" s="154"/>
      <c r="EO2763" s="154"/>
      <c r="EP2763" s="154"/>
      <c r="EQ2763" s="154"/>
      <c r="ER2763" s="154"/>
      <c r="ES2763" s="154"/>
      <c r="ET2763" s="154"/>
      <c r="EU2763" s="154"/>
      <c r="EV2763" s="154"/>
    </row>
    <row r="2764" spans="32:152" ht="12.75">
      <c r="AF2764" s="154"/>
      <c r="AG2764" s="154"/>
      <c r="AH2764" s="154"/>
      <c r="AI2764" s="154"/>
      <c r="AJ2764" s="154"/>
      <c r="AK2764" s="154"/>
      <c r="AL2764" s="154"/>
      <c r="AM2764" s="154"/>
      <c r="AN2764" s="154"/>
      <c r="AO2764" s="154"/>
      <c r="AP2764" s="154"/>
      <c r="AQ2764" s="154"/>
      <c r="AR2764" s="154"/>
      <c r="AS2764" s="154"/>
      <c r="AT2764" s="154"/>
      <c r="AU2764" s="154"/>
      <c r="AV2764" s="154"/>
      <c r="AW2764" s="154"/>
      <c r="AX2764" s="154"/>
      <c r="AY2764" s="154"/>
      <c r="AZ2764" s="154"/>
      <c r="BA2764" s="154"/>
      <c r="BB2764" s="154"/>
      <c r="BC2764" s="154"/>
      <c r="BD2764" s="154"/>
      <c r="BE2764" s="154"/>
      <c r="BF2764" s="154"/>
      <c r="BG2764" s="154"/>
      <c r="BH2764" s="154"/>
      <c r="BI2764" s="154"/>
      <c r="BJ2764" s="154"/>
      <c r="BK2764" s="154"/>
      <c r="BL2764" s="154"/>
      <c r="BM2764" s="154"/>
      <c r="BN2764" s="154"/>
      <c r="BO2764" s="154"/>
      <c r="BP2764" s="154"/>
      <c r="BQ2764" s="154"/>
      <c r="BR2764" s="154"/>
      <c r="BS2764" s="154"/>
      <c r="BT2764" s="154"/>
      <c r="BU2764" s="154"/>
      <c r="BV2764" s="154"/>
      <c r="BW2764" s="154"/>
      <c r="BX2764" s="154"/>
      <c r="BY2764" s="154"/>
      <c r="BZ2764" s="154"/>
      <c r="CA2764" s="154"/>
      <c r="CB2764" s="154"/>
      <c r="CC2764" s="154"/>
      <c r="CD2764" s="154"/>
      <c r="CE2764" s="154"/>
      <c r="CF2764" s="154"/>
      <c r="CG2764" s="154"/>
      <c r="CH2764" s="154"/>
      <c r="CI2764" s="154"/>
      <c r="CJ2764" s="154"/>
      <c r="CK2764" s="154"/>
      <c r="CL2764" s="154"/>
      <c r="CM2764" s="154"/>
      <c r="CN2764" s="154"/>
      <c r="CO2764" s="154"/>
      <c r="CP2764" s="154"/>
      <c r="CQ2764" s="154"/>
      <c r="CR2764" s="154"/>
      <c r="CS2764" s="154"/>
      <c r="CT2764" s="154"/>
      <c r="CU2764" s="154"/>
      <c r="CV2764" s="154"/>
      <c r="CW2764" s="154"/>
      <c r="CX2764" s="154"/>
      <c r="CY2764" s="154"/>
      <c r="CZ2764" s="154"/>
      <c r="DA2764" s="154"/>
      <c r="DB2764" s="154"/>
      <c r="DC2764" s="154"/>
      <c r="DD2764" s="154"/>
      <c r="DE2764" s="154"/>
      <c r="DF2764" s="154"/>
      <c r="DG2764" s="154"/>
      <c r="DH2764" s="154"/>
      <c r="DI2764" s="154"/>
      <c r="DJ2764" s="154"/>
      <c r="DK2764" s="154"/>
      <c r="DL2764" s="154"/>
      <c r="DM2764" s="154"/>
      <c r="DN2764" s="154"/>
      <c r="DO2764" s="154"/>
      <c r="DP2764" s="154"/>
      <c r="DQ2764" s="154"/>
      <c r="DR2764" s="154"/>
      <c r="DS2764" s="154"/>
      <c r="DT2764" s="154"/>
      <c r="DU2764" s="154"/>
      <c r="DV2764" s="154"/>
      <c r="DW2764" s="154"/>
      <c r="DX2764" s="154"/>
      <c r="DY2764" s="154"/>
      <c r="DZ2764" s="154"/>
      <c r="EA2764" s="154"/>
      <c r="EB2764" s="154"/>
      <c r="EC2764" s="154"/>
      <c r="ED2764" s="154"/>
      <c r="EE2764" s="154"/>
      <c r="EF2764" s="154"/>
      <c r="EG2764" s="154"/>
      <c r="EH2764" s="154"/>
      <c r="EI2764" s="154"/>
      <c r="EJ2764" s="154"/>
      <c r="EK2764" s="154"/>
      <c r="EL2764" s="154"/>
      <c r="EM2764" s="154"/>
      <c r="EN2764" s="154"/>
      <c r="EO2764" s="154"/>
      <c r="EP2764" s="154"/>
      <c r="EQ2764" s="154"/>
      <c r="ER2764" s="154"/>
      <c r="ES2764" s="154"/>
      <c r="ET2764" s="154"/>
      <c r="EU2764" s="154"/>
      <c r="EV2764" s="154"/>
    </row>
    <row r="2765" spans="32:152" ht="12.75">
      <c r="AF2765" s="154"/>
      <c r="AG2765" s="154"/>
      <c r="AH2765" s="154"/>
      <c r="AI2765" s="154"/>
      <c r="AJ2765" s="154"/>
      <c r="AK2765" s="154"/>
      <c r="AL2765" s="154"/>
      <c r="AM2765" s="154"/>
      <c r="AN2765" s="154"/>
      <c r="AO2765" s="154"/>
      <c r="AP2765" s="154"/>
      <c r="AQ2765" s="154"/>
      <c r="AR2765" s="154"/>
      <c r="AS2765" s="154"/>
      <c r="AT2765" s="154"/>
      <c r="AU2765" s="154"/>
      <c r="AV2765" s="154"/>
      <c r="AW2765" s="154"/>
      <c r="AX2765" s="154"/>
      <c r="AY2765" s="154"/>
      <c r="AZ2765" s="154"/>
      <c r="BA2765" s="154"/>
      <c r="BB2765" s="154"/>
      <c r="BC2765" s="154"/>
      <c r="BD2765" s="154"/>
      <c r="BE2765" s="154"/>
      <c r="BF2765" s="154"/>
      <c r="BG2765" s="154"/>
      <c r="BH2765" s="154"/>
      <c r="BI2765" s="154"/>
      <c r="BJ2765" s="154"/>
      <c r="BK2765" s="154"/>
      <c r="BL2765" s="154"/>
      <c r="BM2765" s="154"/>
      <c r="BN2765" s="154"/>
      <c r="BO2765" s="154"/>
      <c r="BP2765" s="154"/>
      <c r="BQ2765" s="154"/>
      <c r="BR2765" s="154"/>
      <c r="BS2765" s="154"/>
      <c r="BT2765" s="154"/>
      <c r="BU2765" s="154"/>
      <c r="BV2765" s="154"/>
      <c r="BW2765" s="154"/>
      <c r="BX2765" s="154"/>
      <c r="BY2765" s="154"/>
      <c r="BZ2765" s="154"/>
      <c r="CA2765" s="154"/>
      <c r="CB2765" s="154"/>
      <c r="CC2765" s="154"/>
      <c r="CD2765" s="154"/>
      <c r="CE2765" s="154"/>
      <c r="CF2765" s="154"/>
      <c r="CG2765" s="154"/>
      <c r="CH2765" s="154"/>
      <c r="CI2765" s="154"/>
      <c r="CJ2765" s="154"/>
      <c r="CK2765" s="154"/>
      <c r="CL2765" s="154"/>
      <c r="CM2765" s="154"/>
      <c r="CN2765" s="154"/>
      <c r="CO2765" s="154"/>
      <c r="CP2765" s="154"/>
      <c r="CQ2765" s="154"/>
      <c r="CR2765" s="154"/>
      <c r="CS2765" s="154"/>
      <c r="CT2765" s="154"/>
      <c r="CU2765" s="154"/>
      <c r="CV2765" s="154"/>
      <c r="CW2765" s="154"/>
      <c r="CX2765" s="154"/>
      <c r="CY2765" s="154"/>
      <c r="CZ2765" s="154"/>
      <c r="DA2765" s="154"/>
      <c r="DB2765" s="154"/>
      <c r="DC2765" s="154"/>
      <c r="DD2765" s="154"/>
      <c r="DE2765" s="154"/>
      <c r="DF2765" s="154"/>
      <c r="DG2765" s="154"/>
      <c r="DH2765" s="154"/>
      <c r="DI2765" s="154"/>
      <c r="DJ2765" s="154"/>
      <c r="DK2765" s="154"/>
      <c r="DL2765" s="154"/>
      <c r="DM2765" s="154"/>
      <c r="DN2765" s="154"/>
      <c r="DO2765" s="154"/>
      <c r="DP2765" s="154"/>
      <c r="DQ2765" s="154"/>
      <c r="DR2765" s="154"/>
      <c r="DS2765" s="154"/>
      <c r="DT2765" s="154"/>
      <c r="DU2765" s="154"/>
      <c r="DV2765" s="154"/>
      <c r="DW2765" s="154"/>
      <c r="DX2765" s="154"/>
      <c r="DY2765" s="154"/>
      <c r="DZ2765" s="154"/>
      <c r="EA2765" s="154"/>
      <c r="EB2765" s="154"/>
      <c r="EC2765" s="154"/>
      <c r="ED2765" s="154"/>
      <c r="EE2765" s="154"/>
      <c r="EF2765" s="154"/>
      <c r="EG2765" s="154"/>
      <c r="EH2765" s="154"/>
      <c r="EI2765" s="154"/>
      <c r="EJ2765" s="154"/>
      <c r="EK2765" s="154"/>
      <c r="EL2765" s="154"/>
      <c r="EM2765" s="154"/>
      <c r="EN2765" s="154"/>
      <c r="EO2765" s="154"/>
      <c r="EP2765" s="154"/>
      <c r="EQ2765" s="154"/>
      <c r="ER2765" s="154"/>
      <c r="ES2765" s="154"/>
      <c r="ET2765" s="154"/>
      <c r="EU2765" s="154"/>
      <c r="EV2765" s="154"/>
    </row>
    <row r="2766" spans="32:152" ht="12.75">
      <c r="AF2766" s="154"/>
      <c r="AG2766" s="154"/>
      <c r="AH2766" s="154"/>
      <c r="AI2766" s="154"/>
      <c r="AJ2766" s="154"/>
      <c r="AK2766" s="154"/>
      <c r="AL2766" s="154"/>
      <c r="AM2766" s="154"/>
      <c r="AN2766" s="154"/>
      <c r="AO2766" s="154"/>
      <c r="AP2766" s="154"/>
      <c r="AQ2766" s="154"/>
      <c r="AR2766" s="154"/>
      <c r="AS2766" s="154"/>
      <c r="AT2766" s="154"/>
      <c r="AU2766" s="154"/>
      <c r="AV2766" s="154"/>
      <c r="AW2766" s="154"/>
      <c r="AX2766" s="154"/>
      <c r="AY2766" s="154"/>
      <c r="AZ2766" s="154"/>
      <c r="BA2766" s="154"/>
      <c r="BB2766" s="154"/>
      <c r="BC2766" s="154"/>
      <c r="BD2766" s="154"/>
      <c r="BE2766" s="154"/>
      <c r="BF2766" s="154"/>
      <c r="BG2766" s="154"/>
      <c r="BH2766" s="154"/>
      <c r="BI2766" s="154"/>
      <c r="BJ2766" s="154"/>
      <c r="BK2766" s="154"/>
      <c r="BL2766" s="154"/>
      <c r="BM2766" s="154"/>
      <c r="BN2766" s="154"/>
      <c r="BO2766" s="154"/>
      <c r="BP2766" s="154"/>
      <c r="BQ2766" s="154"/>
      <c r="BR2766" s="154"/>
      <c r="BS2766" s="154"/>
      <c r="BT2766" s="154"/>
      <c r="BU2766" s="154"/>
      <c r="BV2766" s="154"/>
      <c r="BW2766" s="154"/>
      <c r="BX2766" s="154"/>
      <c r="BY2766" s="154"/>
      <c r="BZ2766" s="154"/>
      <c r="CA2766" s="154"/>
      <c r="CB2766" s="154"/>
      <c r="CC2766" s="154"/>
      <c r="CD2766" s="154"/>
      <c r="CE2766" s="154"/>
      <c r="CF2766" s="154"/>
      <c r="CG2766" s="154"/>
      <c r="CH2766" s="154"/>
      <c r="CI2766" s="154"/>
      <c r="CJ2766" s="154"/>
      <c r="CK2766" s="154"/>
      <c r="CL2766" s="154"/>
      <c r="CM2766" s="154"/>
      <c r="CN2766" s="154"/>
      <c r="CO2766" s="154"/>
      <c r="CP2766" s="154"/>
      <c r="CQ2766" s="154"/>
      <c r="CR2766" s="154"/>
      <c r="CS2766" s="154"/>
      <c r="CT2766" s="154"/>
      <c r="CU2766" s="154"/>
      <c r="CV2766" s="154"/>
      <c r="CW2766" s="154"/>
      <c r="CX2766" s="154"/>
      <c r="CY2766" s="154"/>
      <c r="CZ2766" s="154"/>
      <c r="DA2766" s="154"/>
      <c r="DB2766" s="154"/>
      <c r="DC2766" s="154"/>
      <c r="DD2766" s="154"/>
      <c r="DE2766" s="154"/>
      <c r="DF2766" s="154"/>
      <c r="DG2766" s="154"/>
      <c r="DH2766" s="154"/>
      <c r="DI2766" s="154"/>
      <c r="DJ2766" s="154"/>
      <c r="DK2766" s="154"/>
      <c r="DL2766" s="154"/>
      <c r="DM2766" s="154"/>
      <c r="DN2766" s="154"/>
      <c r="DO2766" s="154"/>
      <c r="DP2766" s="154"/>
      <c r="DQ2766" s="154"/>
      <c r="DR2766" s="154"/>
      <c r="DS2766" s="154"/>
      <c r="DT2766" s="154"/>
      <c r="DU2766" s="154"/>
      <c r="DV2766" s="154"/>
      <c r="DW2766" s="154"/>
      <c r="DX2766" s="154"/>
      <c r="DY2766" s="154"/>
      <c r="DZ2766" s="154"/>
      <c r="EA2766" s="154"/>
      <c r="EB2766" s="154"/>
      <c r="EC2766" s="154"/>
      <c r="ED2766" s="154"/>
      <c r="EE2766" s="154"/>
      <c r="EF2766" s="154"/>
      <c r="EG2766" s="154"/>
      <c r="EH2766" s="154"/>
      <c r="EI2766" s="154"/>
      <c r="EJ2766" s="154"/>
      <c r="EK2766" s="154"/>
      <c r="EL2766" s="154"/>
      <c r="EM2766" s="154"/>
      <c r="EN2766" s="154"/>
      <c r="EO2766" s="154"/>
      <c r="EP2766" s="154"/>
      <c r="EQ2766" s="154"/>
      <c r="ER2766" s="154"/>
      <c r="ES2766" s="154"/>
      <c r="ET2766" s="154"/>
      <c r="EU2766" s="154"/>
      <c r="EV2766" s="154"/>
    </row>
    <row r="2767" spans="32:152" ht="12.75">
      <c r="AF2767" s="154"/>
      <c r="AG2767" s="154"/>
      <c r="AH2767" s="154"/>
      <c r="AI2767" s="154"/>
      <c r="AJ2767" s="154"/>
      <c r="AK2767" s="154"/>
      <c r="AL2767" s="154"/>
      <c r="AM2767" s="154"/>
      <c r="AN2767" s="154"/>
      <c r="AO2767" s="154"/>
      <c r="AP2767" s="154"/>
      <c r="AQ2767" s="154"/>
      <c r="AR2767" s="154"/>
      <c r="AS2767" s="154"/>
      <c r="AT2767" s="154"/>
      <c r="AU2767" s="154"/>
      <c r="AV2767" s="154"/>
      <c r="AW2767" s="154"/>
      <c r="AX2767" s="154"/>
      <c r="AY2767" s="154"/>
      <c r="AZ2767" s="154"/>
      <c r="BA2767" s="154"/>
      <c r="BB2767" s="154"/>
      <c r="BC2767" s="154"/>
      <c r="BD2767" s="154"/>
      <c r="BE2767" s="154"/>
      <c r="BF2767" s="154"/>
      <c r="BG2767" s="154"/>
      <c r="BH2767" s="154"/>
      <c r="BI2767" s="154"/>
      <c r="BJ2767" s="154"/>
      <c r="BK2767" s="154"/>
      <c r="BL2767" s="154"/>
      <c r="BM2767" s="154"/>
      <c r="BN2767" s="154"/>
      <c r="BO2767" s="154"/>
      <c r="BP2767" s="154"/>
      <c r="BQ2767" s="154"/>
      <c r="BR2767" s="154"/>
      <c r="BS2767" s="154"/>
      <c r="BT2767" s="154"/>
      <c r="BU2767" s="154"/>
      <c r="BV2767" s="154"/>
      <c r="BW2767" s="154"/>
      <c r="BX2767" s="154"/>
      <c r="BY2767" s="154"/>
      <c r="BZ2767" s="154"/>
      <c r="CA2767" s="154"/>
      <c r="CB2767" s="154"/>
      <c r="CC2767" s="154"/>
      <c r="CD2767" s="154"/>
      <c r="CE2767" s="154"/>
      <c r="CF2767" s="154"/>
      <c r="CG2767" s="154"/>
      <c r="CH2767" s="154"/>
      <c r="CI2767" s="154"/>
      <c r="CJ2767" s="154"/>
      <c r="CK2767" s="154"/>
      <c r="CL2767" s="154"/>
      <c r="CM2767" s="154"/>
      <c r="CN2767" s="154"/>
      <c r="CO2767" s="154"/>
      <c r="CP2767" s="154"/>
      <c r="CQ2767" s="154"/>
      <c r="CR2767" s="154"/>
      <c r="CS2767" s="154"/>
      <c r="CT2767" s="154"/>
      <c r="CU2767" s="154"/>
      <c r="CV2767" s="154"/>
      <c r="CW2767" s="154"/>
      <c r="CX2767" s="154"/>
      <c r="CY2767" s="154"/>
      <c r="CZ2767" s="154"/>
      <c r="DA2767" s="154"/>
      <c r="DB2767" s="154"/>
      <c r="DC2767" s="154"/>
      <c r="DD2767" s="154"/>
      <c r="DE2767" s="154"/>
      <c r="DF2767" s="154"/>
      <c r="DG2767" s="154"/>
      <c r="DH2767" s="154"/>
      <c r="DI2767" s="154"/>
      <c r="DJ2767" s="154"/>
      <c r="DK2767" s="154"/>
      <c r="DL2767" s="154"/>
      <c r="DM2767" s="154"/>
      <c r="DN2767" s="154"/>
      <c r="DO2767" s="154"/>
      <c r="DP2767" s="154"/>
      <c r="DQ2767" s="154"/>
      <c r="DR2767" s="154"/>
      <c r="DS2767" s="154"/>
      <c r="DT2767" s="154"/>
      <c r="DU2767" s="154"/>
      <c r="DV2767" s="154"/>
      <c r="DW2767" s="154"/>
      <c r="DX2767" s="154"/>
      <c r="DY2767" s="154"/>
      <c r="DZ2767" s="154"/>
      <c r="EA2767" s="154"/>
      <c r="EB2767" s="154"/>
      <c r="EC2767" s="154"/>
      <c r="ED2767" s="154"/>
      <c r="EE2767" s="154"/>
      <c r="EF2767" s="154"/>
      <c r="EG2767" s="154"/>
      <c r="EH2767" s="154"/>
      <c r="EI2767" s="154"/>
      <c r="EJ2767" s="154"/>
      <c r="EK2767" s="154"/>
      <c r="EL2767" s="154"/>
      <c r="EM2767" s="154"/>
      <c r="EN2767" s="154"/>
      <c r="EO2767" s="154"/>
      <c r="EP2767" s="154"/>
      <c r="EQ2767" s="154"/>
      <c r="ER2767" s="154"/>
      <c r="ES2767" s="154"/>
      <c r="ET2767" s="154"/>
      <c r="EU2767" s="154"/>
      <c r="EV2767" s="154"/>
    </row>
    <row r="2768" spans="32:152" ht="12.75">
      <c r="AF2768" s="154"/>
      <c r="AG2768" s="154"/>
      <c r="AH2768" s="154"/>
      <c r="AI2768" s="154"/>
      <c r="AJ2768" s="154"/>
      <c r="AK2768" s="154"/>
      <c r="AL2768" s="154"/>
      <c r="AM2768" s="154"/>
      <c r="AN2768" s="154"/>
      <c r="AO2768" s="154"/>
      <c r="AP2768" s="154"/>
      <c r="AQ2768" s="154"/>
      <c r="AR2768" s="154"/>
      <c r="AS2768" s="154"/>
      <c r="AT2768" s="154"/>
      <c r="AU2768" s="154"/>
      <c r="AV2768" s="154"/>
      <c r="AW2768" s="154"/>
      <c r="AX2768" s="154"/>
      <c r="AY2768" s="154"/>
      <c r="AZ2768" s="154"/>
      <c r="BA2768" s="154"/>
      <c r="BB2768" s="154"/>
      <c r="BC2768" s="154"/>
      <c r="BD2768" s="154"/>
      <c r="BE2768" s="154"/>
      <c r="BF2768" s="154"/>
      <c r="BG2768" s="154"/>
      <c r="BH2768" s="154"/>
      <c r="BI2768" s="154"/>
      <c r="BJ2768" s="154"/>
      <c r="BK2768" s="154"/>
      <c r="BL2768" s="154"/>
      <c r="BM2768" s="154"/>
      <c r="BN2768" s="154"/>
      <c r="BO2768" s="154"/>
      <c r="BP2768" s="154"/>
      <c r="BQ2768" s="154"/>
      <c r="BR2768" s="154"/>
      <c r="BS2768" s="154"/>
      <c r="BT2768" s="154"/>
      <c r="BU2768" s="154"/>
      <c r="BV2768" s="154"/>
      <c r="BW2768" s="154"/>
      <c r="BX2768" s="154"/>
      <c r="BY2768" s="154"/>
      <c r="BZ2768" s="154"/>
      <c r="CA2768" s="154"/>
      <c r="CB2768" s="154"/>
      <c r="CC2768" s="154"/>
      <c r="CD2768" s="154"/>
      <c r="CE2768" s="154"/>
      <c r="CF2768" s="154"/>
      <c r="CG2768" s="154"/>
      <c r="CH2768" s="154"/>
      <c r="CI2768" s="154"/>
      <c r="CJ2768" s="154"/>
      <c r="CK2768" s="154"/>
      <c r="CL2768" s="154"/>
      <c r="CM2768" s="154"/>
      <c r="CN2768" s="154"/>
      <c r="CO2768" s="154"/>
      <c r="CP2768" s="154"/>
      <c r="CQ2768" s="154"/>
      <c r="CR2768" s="154"/>
      <c r="CS2768" s="154"/>
      <c r="CT2768" s="154"/>
      <c r="CU2768" s="154"/>
      <c r="CV2768" s="154"/>
      <c r="CW2768" s="154"/>
      <c r="CX2768" s="154"/>
      <c r="CY2768" s="154"/>
      <c r="CZ2768" s="154"/>
      <c r="DA2768" s="154"/>
      <c r="DB2768" s="154"/>
      <c r="DC2768" s="154"/>
      <c r="DD2768" s="154"/>
      <c r="DE2768" s="154"/>
      <c r="DF2768" s="154"/>
      <c r="DG2768" s="154"/>
      <c r="DH2768" s="154"/>
      <c r="DI2768" s="154"/>
      <c r="DJ2768" s="154"/>
      <c r="DK2768" s="154"/>
      <c r="DL2768" s="154"/>
      <c r="DM2768" s="154"/>
      <c r="DN2768" s="154"/>
      <c r="DO2768" s="154"/>
      <c r="DP2768" s="154"/>
      <c r="DQ2768" s="154"/>
      <c r="DR2768" s="154"/>
      <c r="DS2768" s="154"/>
      <c r="DT2768" s="154"/>
      <c r="DU2768" s="154"/>
      <c r="DV2768" s="154"/>
      <c r="DW2768" s="154"/>
      <c r="DX2768" s="154"/>
      <c r="DY2768" s="154"/>
      <c r="DZ2768" s="154"/>
      <c r="EA2768" s="154"/>
      <c r="EB2768" s="154"/>
      <c r="EC2768" s="154"/>
      <c r="ED2768" s="154"/>
      <c r="EE2768" s="154"/>
      <c r="EF2768" s="154"/>
      <c r="EG2768" s="154"/>
      <c r="EH2768" s="154"/>
      <c r="EI2768" s="154"/>
      <c r="EJ2768" s="154"/>
      <c r="EK2768" s="154"/>
      <c r="EL2768" s="154"/>
      <c r="EM2768" s="154"/>
      <c r="EN2768" s="154"/>
      <c r="EO2768" s="154"/>
      <c r="EP2768" s="154"/>
      <c r="EQ2768" s="154"/>
      <c r="ER2768" s="154"/>
      <c r="ES2768" s="154"/>
      <c r="ET2768" s="154"/>
      <c r="EU2768" s="154"/>
      <c r="EV2768" s="154"/>
    </row>
    <row r="2769" spans="32:152" ht="12.75">
      <c r="AF2769" s="154"/>
      <c r="AG2769" s="154"/>
      <c r="AH2769" s="154"/>
      <c r="AI2769" s="154"/>
      <c r="AJ2769" s="154"/>
      <c r="AK2769" s="154"/>
      <c r="AL2769" s="154"/>
      <c r="AM2769" s="154"/>
      <c r="AN2769" s="154"/>
      <c r="AO2769" s="154"/>
      <c r="AP2769" s="154"/>
      <c r="AQ2769" s="154"/>
      <c r="AR2769" s="154"/>
      <c r="AS2769" s="154"/>
      <c r="AT2769" s="154"/>
      <c r="AU2769" s="154"/>
      <c r="AV2769" s="154"/>
      <c r="AW2769" s="154"/>
      <c r="AX2769" s="154"/>
      <c r="AY2769" s="154"/>
      <c r="AZ2769" s="154"/>
      <c r="BA2769" s="154"/>
      <c r="BB2769" s="154"/>
      <c r="BC2769" s="154"/>
      <c r="BD2769" s="154"/>
      <c r="BE2769" s="154"/>
      <c r="BF2769" s="154"/>
      <c r="BG2769" s="154"/>
      <c r="BH2769" s="154"/>
      <c r="BI2769" s="154"/>
      <c r="BJ2769" s="154"/>
      <c r="BK2769" s="154"/>
      <c r="BL2769" s="154"/>
      <c r="BM2769" s="154"/>
      <c r="BN2769" s="154"/>
      <c r="BO2769" s="154"/>
      <c r="BP2769" s="154"/>
      <c r="BQ2769" s="154"/>
      <c r="BR2769" s="154"/>
      <c r="BS2769" s="154"/>
      <c r="BT2769" s="154"/>
      <c r="BU2769" s="154"/>
      <c r="BV2769" s="154"/>
      <c r="BW2769" s="154"/>
      <c r="BX2769" s="154"/>
      <c r="BY2769" s="154"/>
      <c r="BZ2769" s="154"/>
      <c r="CA2769" s="154"/>
      <c r="CB2769" s="154"/>
      <c r="CC2769" s="154"/>
      <c r="CD2769" s="154"/>
      <c r="CE2769" s="154"/>
      <c r="CF2769" s="154"/>
      <c r="CG2769" s="154"/>
      <c r="CH2769" s="154"/>
      <c r="CI2769" s="154"/>
      <c r="CJ2769" s="154"/>
      <c r="CK2769" s="154"/>
      <c r="CL2769" s="154"/>
      <c r="CM2769" s="154"/>
      <c r="CN2769" s="154"/>
      <c r="CO2769" s="154"/>
      <c r="CP2769" s="154"/>
      <c r="CQ2769" s="154"/>
      <c r="CR2769" s="154"/>
      <c r="CS2769" s="154"/>
      <c r="CT2769" s="154"/>
      <c r="CU2769" s="154"/>
      <c r="CV2769" s="154"/>
      <c r="CW2769" s="154"/>
      <c r="CX2769" s="154"/>
      <c r="CY2769" s="154"/>
      <c r="CZ2769" s="154"/>
      <c r="DA2769" s="154"/>
      <c r="DB2769" s="154"/>
      <c r="DC2769" s="154"/>
      <c r="DD2769" s="154"/>
      <c r="DE2769" s="154"/>
      <c r="DF2769" s="154"/>
      <c r="DG2769" s="154"/>
      <c r="DH2769" s="154"/>
      <c r="DI2769" s="154"/>
      <c r="DJ2769" s="154"/>
      <c r="DK2769" s="154"/>
      <c r="DL2769" s="154"/>
      <c r="DM2769" s="154"/>
      <c r="DN2769" s="154"/>
      <c r="DO2769" s="154"/>
      <c r="DP2769" s="154"/>
      <c r="DQ2769" s="154"/>
      <c r="DR2769" s="154"/>
      <c r="DS2769" s="154"/>
      <c r="DT2769" s="154"/>
      <c r="DU2769" s="154"/>
      <c r="DV2769" s="154"/>
      <c r="DW2769" s="154"/>
      <c r="DX2769" s="154"/>
      <c r="DY2769" s="154"/>
      <c r="DZ2769" s="154"/>
      <c r="EA2769" s="154"/>
      <c r="EB2769" s="154"/>
      <c r="EC2769" s="154"/>
      <c r="ED2769" s="154"/>
      <c r="EE2769" s="154"/>
      <c r="EF2769" s="154"/>
      <c r="EG2769" s="154"/>
      <c r="EH2769" s="154"/>
      <c r="EI2769" s="154"/>
      <c r="EJ2769" s="154"/>
      <c r="EK2769" s="154"/>
      <c r="EL2769" s="154"/>
      <c r="EM2769" s="154"/>
      <c r="EN2769" s="154"/>
      <c r="EO2769" s="154"/>
      <c r="EP2769" s="154"/>
      <c r="EQ2769" s="154"/>
      <c r="ER2769" s="154"/>
      <c r="ES2769" s="154"/>
      <c r="ET2769" s="154"/>
      <c r="EU2769" s="154"/>
      <c r="EV2769" s="154"/>
    </row>
    <row r="2770" spans="32:152" ht="12.75">
      <c r="AF2770" s="154"/>
      <c r="AG2770" s="154"/>
      <c r="AH2770" s="154"/>
      <c r="AI2770" s="154"/>
      <c r="AJ2770" s="154"/>
      <c r="AK2770" s="154"/>
      <c r="AL2770" s="154"/>
      <c r="AM2770" s="154"/>
      <c r="AN2770" s="154"/>
      <c r="AO2770" s="154"/>
      <c r="AP2770" s="154"/>
      <c r="AQ2770" s="154"/>
      <c r="AR2770" s="154"/>
      <c r="AS2770" s="154"/>
      <c r="AT2770" s="154"/>
      <c r="AU2770" s="154"/>
      <c r="AV2770" s="154"/>
      <c r="AW2770" s="154"/>
      <c r="AX2770" s="154"/>
      <c r="AY2770" s="154"/>
      <c r="AZ2770" s="154"/>
      <c r="BA2770" s="154"/>
      <c r="BB2770" s="154"/>
      <c r="BC2770" s="154"/>
      <c r="BD2770" s="154"/>
      <c r="BE2770" s="154"/>
      <c r="BF2770" s="154"/>
      <c r="BG2770" s="154"/>
      <c r="BH2770" s="154"/>
      <c r="BI2770" s="154"/>
      <c r="BJ2770" s="154"/>
      <c r="BK2770" s="154"/>
      <c r="BL2770" s="154"/>
      <c r="BM2770" s="154"/>
      <c r="BN2770" s="154"/>
      <c r="BO2770" s="154"/>
      <c r="BP2770" s="154"/>
      <c r="BQ2770" s="154"/>
      <c r="BR2770" s="154"/>
      <c r="BS2770" s="154"/>
      <c r="BT2770" s="154"/>
      <c r="BU2770" s="154"/>
      <c r="BV2770" s="154"/>
      <c r="BW2770" s="154"/>
      <c r="BX2770" s="154"/>
      <c r="BY2770" s="154"/>
      <c r="BZ2770" s="154"/>
      <c r="CA2770" s="154"/>
      <c r="CB2770" s="154"/>
      <c r="CC2770" s="154"/>
      <c r="CD2770" s="154"/>
      <c r="CE2770" s="154"/>
      <c r="CF2770" s="154"/>
      <c r="CG2770" s="154"/>
      <c r="CH2770" s="154"/>
      <c r="CI2770" s="154"/>
      <c r="CJ2770" s="154"/>
      <c r="CK2770" s="154"/>
      <c r="CL2770" s="154"/>
      <c r="CM2770" s="154"/>
      <c r="CN2770" s="154"/>
      <c r="CO2770" s="154"/>
      <c r="CP2770" s="154"/>
      <c r="CQ2770" s="154"/>
      <c r="CR2770" s="154"/>
      <c r="CS2770" s="154"/>
      <c r="CT2770" s="154"/>
      <c r="CU2770" s="154"/>
      <c r="CV2770" s="154"/>
      <c r="CW2770" s="154"/>
      <c r="CX2770" s="154"/>
      <c r="CY2770" s="154"/>
      <c r="CZ2770" s="154"/>
      <c r="DA2770" s="154"/>
      <c r="DB2770" s="154"/>
      <c r="DC2770" s="154"/>
      <c r="DD2770" s="154"/>
      <c r="DE2770" s="154"/>
      <c r="DF2770" s="154"/>
      <c r="DG2770" s="154"/>
      <c r="DH2770" s="154"/>
      <c r="DI2770" s="154"/>
      <c r="DJ2770" s="154"/>
      <c r="DK2770" s="154"/>
      <c r="DL2770" s="154"/>
      <c r="DM2770" s="154"/>
      <c r="DN2770" s="154"/>
      <c r="DO2770" s="154"/>
      <c r="DP2770" s="154"/>
      <c r="DQ2770" s="154"/>
      <c r="DR2770" s="154"/>
      <c r="DS2770" s="154"/>
      <c r="DT2770" s="154"/>
      <c r="DU2770" s="154"/>
      <c r="DV2770" s="154"/>
      <c r="DW2770" s="154"/>
      <c r="DX2770" s="154"/>
      <c r="DY2770" s="154"/>
      <c r="DZ2770" s="154"/>
      <c r="EA2770" s="154"/>
      <c r="EB2770" s="154"/>
      <c r="EC2770" s="154"/>
      <c r="ED2770" s="154"/>
      <c r="EE2770" s="154"/>
      <c r="EF2770" s="154"/>
      <c r="EG2770" s="154"/>
      <c r="EH2770" s="154"/>
      <c r="EI2770" s="154"/>
      <c r="EJ2770" s="154"/>
      <c r="EK2770" s="154"/>
      <c r="EL2770" s="154"/>
      <c r="EM2770" s="154"/>
      <c r="EN2770" s="154"/>
      <c r="EO2770" s="154"/>
      <c r="EP2770" s="154"/>
      <c r="EQ2770" s="154"/>
      <c r="ER2770" s="154"/>
      <c r="ES2770" s="154"/>
      <c r="ET2770" s="154"/>
      <c r="EU2770" s="154"/>
      <c r="EV2770" s="154"/>
    </row>
    <row r="2771" spans="32:152" ht="12.75">
      <c r="AF2771" s="154"/>
      <c r="AG2771" s="154"/>
      <c r="AH2771" s="154"/>
      <c r="AI2771" s="154"/>
      <c r="AJ2771" s="154"/>
      <c r="AK2771" s="154"/>
      <c r="AL2771" s="154"/>
      <c r="AM2771" s="154"/>
      <c r="AN2771" s="154"/>
      <c r="AO2771" s="154"/>
      <c r="AP2771" s="154"/>
      <c r="AQ2771" s="154"/>
      <c r="AR2771" s="154"/>
      <c r="AS2771" s="154"/>
      <c r="AT2771" s="154"/>
      <c r="AU2771" s="154"/>
      <c r="AV2771" s="154"/>
      <c r="AW2771" s="154"/>
      <c r="AX2771" s="154"/>
      <c r="AY2771" s="154"/>
      <c r="AZ2771" s="154"/>
      <c r="BA2771" s="154"/>
      <c r="BB2771" s="154"/>
      <c r="BC2771" s="154"/>
      <c r="BD2771" s="154"/>
      <c r="BE2771" s="154"/>
      <c r="BF2771" s="154"/>
      <c r="BG2771" s="154"/>
      <c r="BH2771" s="154"/>
      <c r="BI2771" s="154"/>
      <c r="BJ2771" s="154"/>
      <c r="BK2771" s="154"/>
      <c r="BL2771" s="154"/>
      <c r="BM2771" s="154"/>
      <c r="BN2771" s="154"/>
      <c r="BO2771" s="154"/>
      <c r="BP2771" s="154"/>
      <c r="BQ2771" s="154"/>
      <c r="BR2771" s="154"/>
      <c r="BS2771" s="154"/>
      <c r="BT2771" s="154"/>
      <c r="BU2771" s="154"/>
      <c r="BV2771" s="154"/>
      <c r="BW2771" s="154"/>
      <c r="BX2771" s="154"/>
      <c r="BY2771" s="154"/>
      <c r="BZ2771" s="154"/>
      <c r="CA2771" s="154"/>
      <c r="CB2771" s="154"/>
      <c r="CC2771" s="154"/>
      <c r="CD2771" s="154"/>
      <c r="CE2771" s="154"/>
      <c r="CF2771" s="154"/>
      <c r="CG2771" s="154"/>
      <c r="CH2771" s="154"/>
      <c r="CI2771" s="154"/>
      <c r="CJ2771" s="154"/>
      <c r="CK2771" s="154"/>
      <c r="CL2771" s="154"/>
      <c r="CM2771" s="154"/>
      <c r="CN2771" s="154"/>
      <c r="CO2771" s="154"/>
      <c r="CP2771" s="154"/>
      <c r="CQ2771" s="154"/>
      <c r="CR2771" s="154"/>
      <c r="CS2771" s="154"/>
      <c r="CT2771" s="154"/>
      <c r="CU2771" s="154"/>
      <c r="CV2771" s="154"/>
      <c r="CW2771" s="154"/>
      <c r="CX2771" s="154"/>
      <c r="CY2771" s="154"/>
      <c r="CZ2771" s="154"/>
      <c r="DA2771" s="154"/>
      <c r="DB2771" s="154"/>
      <c r="DC2771" s="154"/>
      <c r="DD2771" s="154"/>
      <c r="DE2771" s="154"/>
      <c r="DF2771" s="154"/>
      <c r="DG2771" s="154"/>
      <c r="DH2771" s="154"/>
      <c r="DI2771" s="154"/>
      <c r="DJ2771" s="154"/>
      <c r="DK2771" s="154"/>
      <c r="DL2771" s="154"/>
      <c r="DM2771" s="154"/>
      <c r="DN2771" s="154"/>
      <c r="DO2771" s="154"/>
      <c r="DP2771" s="154"/>
      <c r="DQ2771" s="154"/>
      <c r="DR2771" s="154"/>
      <c r="DS2771" s="154"/>
      <c r="DT2771" s="154"/>
      <c r="DU2771" s="154"/>
      <c r="DV2771" s="154"/>
      <c r="DW2771" s="154"/>
      <c r="DX2771" s="154"/>
      <c r="DY2771" s="154"/>
      <c r="DZ2771" s="154"/>
      <c r="EA2771" s="154"/>
      <c r="EB2771" s="154"/>
      <c r="EC2771" s="154"/>
      <c r="ED2771" s="154"/>
      <c r="EE2771" s="154"/>
      <c r="EF2771" s="154"/>
      <c r="EG2771" s="154"/>
      <c r="EH2771" s="154"/>
      <c r="EI2771" s="154"/>
      <c r="EJ2771" s="154"/>
      <c r="EK2771" s="154"/>
      <c r="EL2771" s="154"/>
      <c r="EM2771" s="154"/>
      <c r="EN2771" s="154"/>
      <c r="EO2771" s="154"/>
      <c r="EP2771" s="154"/>
      <c r="EQ2771" s="154"/>
      <c r="ER2771" s="154"/>
      <c r="ES2771" s="154"/>
      <c r="ET2771" s="154"/>
      <c r="EU2771" s="154"/>
      <c r="EV2771" s="154"/>
    </row>
    <row r="2772" spans="32:152" ht="12.75">
      <c r="AF2772" s="154"/>
      <c r="AG2772" s="154"/>
      <c r="AH2772" s="154"/>
      <c r="AI2772" s="154"/>
      <c r="AJ2772" s="154"/>
      <c r="AK2772" s="154"/>
      <c r="AL2772" s="154"/>
      <c r="AM2772" s="154"/>
      <c r="AN2772" s="154"/>
      <c r="AO2772" s="154"/>
      <c r="AP2772" s="154"/>
      <c r="AQ2772" s="154"/>
      <c r="AR2772" s="154"/>
      <c r="AS2772" s="154"/>
      <c r="AT2772" s="154"/>
      <c r="AU2772" s="154"/>
      <c r="AV2772" s="154"/>
      <c r="AW2772" s="154"/>
      <c r="AX2772" s="154"/>
      <c r="AY2772" s="154"/>
      <c r="AZ2772" s="154"/>
      <c r="BA2772" s="154"/>
      <c r="BB2772" s="154"/>
      <c r="BC2772" s="154"/>
      <c r="BD2772" s="154"/>
      <c r="BE2772" s="154"/>
      <c r="BF2772" s="154"/>
      <c r="BG2772" s="154"/>
      <c r="BH2772" s="154"/>
      <c r="BI2772" s="154"/>
      <c r="BJ2772" s="154"/>
      <c r="BK2772" s="154"/>
      <c r="BL2772" s="154"/>
      <c r="BM2772" s="154"/>
      <c r="BN2772" s="154"/>
      <c r="BO2772" s="154"/>
      <c r="BP2772" s="154"/>
      <c r="BQ2772" s="154"/>
      <c r="BR2772" s="154"/>
      <c r="BS2772" s="154"/>
      <c r="BT2772" s="154"/>
      <c r="BU2772" s="154"/>
      <c r="BV2772" s="154"/>
      <c r="BW2772" s="154"/>
      <c r="BX2772" s="154"/>
      <c r="BY2772" s="154"/>
      <c r="BZ2772" s="154"/>
      <c r="CA2772" s="154"/>
      <c r="CB2772" s="154"/>
      <c r="CC2772" s="154"/>
      <c r="CD2772" s="154"/>
      <c r="CE2772" s="154"/>
      <c r="CF2772" s="154"/>
      <c r="CG2772" s="154"/>
      <c r="CH2772" s="154"/>
      <c r="CI2772" s="154"/>
      <c r="CJ2772" s="154"/>
      <c r="CK2772" s="154"/>
      <c r="CL2772" s="154"/>
      <c r="CM2772" s="154"/>
      <c r="CN2772" s="154"/>
      <c r="CO2772" s="154"/>
      <c r="CP2772" s="154"/>
      <c r="CQ2772" s="154"/>
      <c r="CR2772" s="154"/>
      <c r="CS2772" s="154"/>
      <c r="CT2772" s="154"/>
      <c r="CU2772" s="154"/>
      <c r="CV2772" s="154"/>
      <c r="CW2772" s="154"/>
      <c r="CX2772" s="154"/>
      <c r="CY2772" s="154"/>
      <c r="CZ2772" s="154"/>
      <c r="DA2772" s="154"/>
      <c r="DB2772" s="154"/>
      <c r="DC2772" s="154"/>
      <c r="DD2772" s="154"/>
      <c r="DE2772" s="154"/>
      <c r="DF2772" s="154"/>
      <c r="DG2772" s="154"/>
      <c r="DH2772" s="154"/>
      <c r="DI2772" s="154"/>
      <c r="DJ2772" s="154"/>
      <c r="DK2772" s="154"/>
      <c r="DL2772" s="154"/>
      <c r="DM2772" s="154"/>
      <c r="DN2772" s="154"/>
      <c r="DO2772" s="154"/>
      <c r="DP2772" s="154"/>
      <c r="DQ2772" s="154"/>
      <c r="DR2772" s="154"/>
      <c r="DS2772" s="154"/>
      <c r="DT2772" s="154"/>
      <c r="DU2772" s="154"/>
      <c r="DV2772" s="154"/>
      <c r="DW2772" s="154"/>
      <c r="DX2772" s="154"/>
      <c r="DY2772" s="154"/>
      <c r="DZ2772" s="154"/>
      <c r="EA2772" s="154"/>
      <c r="EB2772" s="154"/>
      <c r="EC2772" s="154"/>
      <c r="ED2772" s="154"/>
      <c r="EE2772" s="154"/>
      <c r="EF2772" s="154"/>
      <c r="EG2772" s="154"/>
      <c r="EH2772" s="154"/>
      <c r="EI2772" s="154"/>
      <c r="EJ2772" s="154"/>
      <c r="EK2772" s="154"/>
      <c r="EL2772" s="154"/>
      <c r="EM2772" s="154"/>
      <c r="EN2772" s="154"/>
      <c r="EO2772" s="154"/>
      <c r="EP2772" s="154"/>
      <c r="EQ2772" s="154"/>
      <c r="ER2772" s="154"/>
      <c r="ES2772" s="154"/>
      <c r="ET2772" s="154"/>
      <c r="EU2772" s="154"/>
      <c r="EV2772" s="154"/>
    </row>
    <row r="2773" spans="32:152" ht="12.75">
      <c r="AF2773" s="154"/>
      <c r="AG2773" s="154"/>
      <c r="AH2773" s="154"/>
      <c r="AI2773" s="154"/>
      <c r="AJ2773" s="154"/>
      <c r="AK2773" s="154"/>
      <c r="AL2773" s="154"/>
      <c r="AM2773" s="154"/>
      <c r="AN2773" s="154"/>
      <c r="AO2773" s="154"/>
      <c r="AP2773" s="154"/>
      <c r="AQ2773" s="154"/>
      <c r="AR2773" s="154"/>
      <c r="AS2773" s="154"/>
      <c r="AT2773" s="154"/>
      <c r="AU2773" s="154"/>
      <c r="AV2773" s="154"/>
      <c r="AW2773" s="154"/>
      <c r="AX2773" s="154"/>
      <c r="AY2773" s="154"/>
      <c r="AZ2773" s="154"/>
      <c r="BA2773" s="154"/>
      <c r="BB2773" s="154"/>
      <c r="BC2773" s="154"/>
      <c r="BD2773" s="154"/>
      <c r="BE2773" s="154"/>
      <c r="BF2773" s="154"/>
      <c r="BG2773" s="154"/>
      <c r="BH2773" s="154"/>
      <c r="BI2773" s="154"/>
      <c r="BJ2773" s="154"/>
      <c r="BK2773" s="154"/>
      <c r="BL2773" s="154"/>
      <c r="BM2773" s="154"/>
      <c r="BN2773" s="154"/>
      <c r="BO2773" s="154"/>
      <c r="BP2773" s="154"/>
      <c r="BQ2773" s="154"/>
      <c r="BR2773" s="154"/>
      <c r="BS2773" s="154"/>
      <c r="BT2773" s="154"/>
      <c r="BU2773" s="154"/>
      <c r="BV2773" s="154"/>
      <c r="BW2773" s="154"/>
      <c r="BX2773" s="154"/>
      <c r="BY2773" s="154"/>
      <c r="BZ2773" s="154"/>
      <c r="CA2773" s="154"/>
      <c r="CB2773" s="154"/>
      <c r="CC2773" s="154"/>
      <c r="CD2773" s="154"/>
      <c r="CE2773" s="154"/>
      <c r="CF2773" s="154"/>
      <c r="CG2773" s="154"/>
      <c r="CH2773" s="154"/>
      <c r="CI2773" s="154"/>
      <c r="CJ2773" s="154"/>
      <c r="CK2773" s="154"/>
      <c r="CL2773" s="154"/>
      <c r="CM2773" s="154"/>
      <c r="CN2773" s="154"/>
      <c r="CO2773" s="154"/>
      <c r="CP2773" s="154"/>
      <c r="CQ2773" s="154"/>
      <c r="CR2773" s="154"/>
      <c r="CS2773" s="154"/>
      <c r="CT2773" s="154"/>
      <c r="CU2773" s="154"/>
      <c r="CV2773" s="154"/>
      <c r="CW2773" s="154"/>
      <c r="CX2773" s="154"/>
      <c r="CY2773" s="154"/>
      <c r="CZ2773" s="154"/>
      <c r="DA2773" s="154"/>
      <c r="DB2773" s="154"/>
      <c r="DC2773" s="154"/>
      <c r="DD2773" s="154"/>
      <c r="DE2773" s="154"/>
      <c r="DF2773" s="154"/>
      <c r="DG2773" s="154"/>
      <c r="DH2773" s="154"/>
      <c r="DI2773" s="154"/>
      <c r="DJ2773" s="154"/>
      <c r="DK2773" s="154"/>
      <c r="DL2773" s="154"/>
      <c r="DM2773" s="154"/>
      <c r="DN2773" s="154"/>
      <c r="DO2773" s="154"/>
      <c r="DP2773" s="154"/>
      <c r="DQ2773" s="154"/>
      <c r="DR2773" s="154"/>
      <c r="DS2773" s="154"/>
      <c r="DT2773" s="154"/>
      <c r="DU2773" s="154"/>
      <c r="DV2773" s="154"/>
      <c r="DW2773" s="154"/>
      <c r="DX2773" s="154"/>
      <c r="DY2773" s="154"/>
      <c r="DZ2773" s="154"/>
      <c r="EA2773" s="154"/>
      <c r="EB2773" s="154"/>
      <c r="EC2773" s="154"/>
      <c r="ED2773" s="154"/>
      <c r="EE2773" s="154"/>
      <c r="EF2773" s="154"/>
      <c r="EG2773" s="154"/>
      <c r="EH2773" s="154"/>
      <c r="EI2773" s="154"/>
      <c r="EJ2773" s="154"/>
      <c r="EK2773" s="154"/>
      <c r="EL2773" s="154"/>
      <c r="EM2773" s="154"/>
      <c r="EN2773" s="154"/>
      <c r="EO2773" s="154"/>
      <c r="EP2773" s="154"/>
      <c r="EQ2773" s="154"/>
      <c r="ER2773" s="154"/>
      <c r="ES2773" s="154"/>
      <c r="ET2773" s="154"/>
      <c r="EU2773" s="154"/>
      <c r="EV2773" s="154"/>
    </row>
    <row r="2774" spans="32:152" ht="12.75">
      <c r="AF2774" s="154"/>
      <c r="AG2774" s="154"/>
      <c r="AH2774" s="154"/>
      <c r="AI2774" s="154"/>
      <c r="AJ2774" s="154"/>
      <c r="AK2774" s="154"/>
      <c r="AL2774" s="154"/>
      <c r="AM2774" s="154"/>
      <c r="AN2774" s="154"/>
      <c r="AO2774" s="154"/>
      <c r="AP2774" s="154"/>
      <c r="AQ2774" s="154"/>
      <c r="AR2774" s="154"/>
      <c r="AS2774" s="154"/>
      <c r="AT2774" s="154"/>
      <c r="AU2774" s="154"/>
      <c r="AV2774" s="154"/>
      <c r="AW2774" s="154"/>
      <c r="AX2774" s="154"/>
      <c r="AY2774" s="154"/>
      <c r="AZ2774" s="154"/>
      <c r="BA2774" s="154"/>
      <c r="BB2774" s="154"/>
      <c r="BC2774" s="154"/>
      <c r="BD2774" s="154"/>
      <c r="BE2774" s="154"/>
      <c r="BF2774" s="154"/>
      <c r="BG2774" s="154"/>
      <c r="BH2774" s="154"/>
      <c r="BI2774" s="154"/>
      <c r="BJ2774" s="154"/>
      <c r="BK2774" s="154"/>
      <c r="BL2774" s="154"/>
      <c r="BM2774" s="154"/>
      <c r="BN2774" s="154"/>
      <c r="BO2774" s="154"/>
      <c r="BP2774" s="154"/>
      <c r="BQ2774" s="154"/>
      <c r="BR2774" s="154"/>
      <c r="BS2774" s="154"/>
      <c r="BT2774" s="154"/>
      <c r="BU2774" s="154"/>
      <c r="BV2774" s="154"/>
      <c r="BW2774" s="154"/>
      <c r="BX2774" s="154"/>
      <c r="BY2774" s="154"/>
      <c r="BZ2774" s="154"/>
      <c r="CA2774" s="154"/>
      <c r="CB2774" s="154"/>
      <c r="CC2774" s="154"/>
      <c r="CD2774" s="154"/>
      <c r="CE2774" s="154"/>
      <c r="CF2774" s="154"/>
      <c r="CG2774" s="154"/>
      <c r="CH2774" s="154"/>
      <c r="CI2774" s="154"/>
      <c r="CJ2774" s="154"/>
      <c r="CK2774" s="154"/>
      <c r="CL2774" s="154"/>
      <c r="CM2774" s="154"/>
      <c r="CN2774" s="154"/>
      <c r="CO2774" s="154"/>
      <c r="CP2774" s="154"/>
      <c r="CQ2774" s="154"/>
      <c r="CR2774" s="154"/>
      <c r="CS2774" s="154"/>
      <c r="CT2774" s="154"/>
      <c r="CU2774" s="154"/>
      <c r="CV2774" s="154"/>
      <c r="CW2774" s="154"/>
      <c r="CX2774" s="154"/>
      <c r="CY2774" s="154"/>
      <c r="CZ2774" s="154"/>
      <c r="DA2774" s="154"/>
      <c r="DB2774" s="154"/>
      <c r="DC2774" s="154"/>
      <c r="DD2774" s="154"/>
      <c r="DE2774" s="154"/>
      <c r="DF2774" s="154"/>
      <c r="DG2774" s="154"/>
      <c r="DH2774" s="154"/>
      <c r="DI2774" s="154"/>
      <c r="DJ2774" s="154"/>
      <c r="DK2774" s="154"/>
      <c r="DL2774" s="154"/>
      <c r="DM2774" s="154"/>
      <c r="DN2774" s="154"/>
      <c r="DO2774" s="154"/>
      <c r="DP2774" s="154"/>
      <c r="DQ2774" s="154"/>
      <c r="DR2774" s="154"/>
      <c r="DS2774" s="154"/>
      <c r="DT2774" s="154"/>
      <c r="DU2774" s="154"/>
      <c r="DV2774" s="154"/>
      <c r="DW2774" s="154"/>
      <c r="DX2774" s="154"/>
      <c r="DY2774" s="154"/>
      <c r="DZ2774" s="154"/>
      <c r="EA2774" s="154"/>
      <c r="EB2774" s="154"/>
      <c r="EC2774" s="154"/>
      <c r="ED2774" s="154"/>
      <c r="EE2774" s="154"/>
      <c r="EF2774" s="154"/>
      <c r="EG2774" s="154"/>
      <c r="EH2774" s="154"/>
      <c r="EI2774" s="154"/>
      <c r="EJ2774" s="154"/>
      <c r="EK2774" s="154"/>
      <c r="EL2774" s="154"/>
      <c r="EM2774" s="154"/>
      <c r="EN2774" s="154"/>
      <c r="EO2774" s="154"/>
      <c r="EP2774" s="154"/>
      <c r="EQ2774" s="154"/>
      <c r="ER2774" s="154"/>
      <c r="ES2774" s="154"/>
      <c r="ET2774" s="154"/>
      <c r="EU2774" s="154"/>
      <c r="EV2774" s="154"/>
    </row>
    <row r="2775" spans="32:152" ht="12.75">
      <c r="AF2775" s="154"/>
      <c r="AG2775" s="154"/>
      <c r="AH2775" s="154"/>
      <c r="AI2775" s="154"/>
      <c r="AJ2775" s="154"/>
      <c r="AK2775" s="154"/>
      <c r="AL2775" s="154"/>
      <c r="AM2775" s="154"/>
      <c r="AN2775" s="154"/>
      <c r="AO2775" s="154"/>
      <c r="AP2775" s="154"/>
      <c r="AQ2775" s="154"/>
      <c r="AR2775" s="154"/>
      <c r="AS2775" s="154"/>
      <c r="AT2775" s="154"/>
      <c r="AU2775" s="154"/>
      <c r="AV2775" s="154"/>
      <c r="AW2775" s="154"/>
      <c r="AX2775" s="154"/>
      <c r="AY2775" s="154"/>
      <c r="AZ2775" s="154"/>
      <c r="BA2775" s="154"/>
      <c r="BB2775" s="154"/>
      <c r="BC2775" s="154"/>
      <c r="BD2775" s="154"/>
      <c r="BE2775" s="154"/>
      <c r="BF2775" s="154"/>
      <c r="BG2775" s="154"/>
      <c r="BH2775" s="154"/>
      <c r="BI2775" s="154"/>
      <c r="BJ2775" s="154"/>
      <c r="BK2775" s="154"/>
      <c r="BL2775" s="154"/>
      <c r="BM2775" s="154"/>
      <c r="BN2775" s="154"/>
      <c r="BO2775" s="154"/>
      <c r="BP2775" s="154"/>
      <c r="BQ2775" s="154"/>
      <c r="BR2775" s="154"/>
      <c r="BS2775" s="154"/>
      <c r="BT2775" s="154"/>
      <c r="BU2775" s="154"/>
      <c r="BV2775" s="154"/>
      <c r="BW2775" s="154"/>
      <c r="BX2775" s="154"/>
      <c r="BY2775" s="154"/>
      <c r="BZ2775" s="154"/>
      <c r="CA2775" s="154"/>
      <c r="CB2775" s="154"/>
      <c r="CC2775" s="154"/>
      <c r="CD2775" s="154"/>
      <c r="CE2775" s="154"/>
      <c r="CF2775" s="154"/>
      <c r="CG2775" s="154"/>
      <c r="CH2775" s="154"/>
      <c r="CI2775" s="154"/>
      <c r="CJ2775" s="154"/>
      <c r="CK2775" s="154"/>
      <c r="CL2775" s="154"/>
      <c r="CM2775" s="154"/>
      <c r="CN2775" s="154"/>
      <c r="CO2775" s="154"/>
      <c r="CP2775" s="154"/>
      <c r="CQ2775" s="154"/>
      <c r="CR2775" s="154"/>
      <c r="CS2775" s="154"/>
      <c r="CT2775" s="154"/>
      <c r="CU2775" s="154"/>
      <c r="CV2775" s="154"/>
      <c r="CW2775" s="154"/>
      <c r="CX2775" s="154"/>
      <c r="CY2775" s="154"/>
      <c r="CZ2775" s="154"/>
      <c r="DA2775" s="154"/>
      <c r="DB2775" s="154"/>
      <c r="DC2775" s="154"/>
      <c r="DD2775" s="154"/>
      <c r="DE2775" s="154"/>
      <c r="DF2775" s="154"/>
      <c r="DG2775" s="154"/>
      <c r="DH2775" s="154"/>
      <c r="DI2775" s="154"/>
      <c r="DJ2775" s="154"/>
      <c r="DK2775" s="154"/>
      <c r="DL2775" s="154"/>
      <c r="DM2775" s="154"/>
      <c r="DN2775" s="154"/>
      <c r="DO2775" s="154"/>
      <c r="DP2775" s="154"/>
      <c r="DQ2775" s="154"/>
      <c r="DR2775" s="154"/>
      <c r="DS2775" s="154"/>
      <c r="DT2775" s="154"/>
      <c r="DU2775" s="154"/>
      <c r="DV2775" s="154"/>
      <c r="DW2775" s="154"/>
      <c r="DX2775" s="154"/>
      <c r="DY2775" s="154"/>
      <c r="DZ2775" s="154"/>
      <c r="EA2775" s="154"/>
      <c r="EB2775" s="154"/>
      <c r="EC2775" s="154"/>
      <c r="ED2775" s="154"/>
      <c r="EE2775" s="154"/>
      <c r="EF2775" s="154"/>
      <c r="EG2775" s="154"/>
      <c r="EH2775" s="154"/>
      <c r="EI2775" s="154"/>
      <c r="EJ2775" s="154"/>
      <c r="EK2775" s="154"/>
      <c r="EL2775" s="154"/>
      <c r="EM2775" s="154"/>
      <c r="EN2775" s="154"/>
      <c r="EO2775" s="154"/>
      <c r="EP2775" s="154"/>
      <c r="EQ2775" s="154"/>
      <c r="ER2775" s="154"/>
      <c r="ES2775" s="154"/>
      <c r="ET2775" s="154"/>
      <c r="EU2775" s="154"/>
      <c r="EV2775" s="154"/>
    </row>
    <row r="2776" spans="32:152" ht="12.75">
      <c r="AF2776" s="154"/>
      <c r="AG2776" s="154"/>
      <c r="AH2776" s="154"/>
      <c r="AI2776" s="154"/>
      <c r="AJ2776" s="154"/>
      <c r="AK2776" s="154"/>
      <c r="AL2776" s="154"/>
      <c r="AM2776" s="154"/>
      <c r="AN2776" s="154"/>
      <c r="AO2776" s="154"/>
      <c r="AP2776" s="154"/>
      <c r="AQ2776" s="154"/>
      <c r="AR2776" s="154"/>
      <c r="AS2776" s="154"/>
      <c r="AT2776" s="154"/>
      <c r="AU2776" s="154"/>
      <c r="AV2776" s="154"/>
      <c r="AW2776" s="154"/>
      <c r="AX2776" s="154"/>
      <c r="AY2776" s="154"/>
      <c r="AZ2776" s="154"/>
      <c r="BA2776" s="154"/>
      <c r="BB2776" s="154"/>
      <c r="BC2776" s="154"/>
      <c r="BD2776" s="154"/>
      <c r="BE2776" s="154"/>
      <c r="BF2776" s="154"/>
      <c r="BG2776" s="154"/>
      <c r="BH2776" s="154"/>
      <c r="BI2776" s="154"/>
      <c r="BJ2776" s="154"/>
      <c r="BK2776" s="154"/>
      <c r="BL2776" s="154"/>
      <c r="BM2776" s="154"/>
      <c r="BN2776" s="154"/>
      <c r="BO2776" s="154"/>
      <c r="BP2776" s="154"/>
      <c r="BQ2776" s="154"/>
      <c r="BR2776" s="154"/>
      <c r="BS2776" s="154"/>
      <c r="BT2776" s="154"/>
      <c r="BU2776" s="154"/>
      <c r="BV2776" s="154"/>
      <c r="BW2776" s="154"/>
      <c r="BX2776" s="154"/>
      <c r="BY2776" s="154"/>
      <c r="BZ2776" s="154"/>
      <c r="CA2776" s="154"/>
      <c r="CB2776" s="154"/>
      <c r="CC2776" s="154"/>
      <c r="CD2776" s="154"/>
      <c r="CE2776" s="154"/>
      <c r="CF2776" s="154"/>
      <c r="CG2776" s="154"/>
      <c r="CH2776" s="154"/>
      <c r="CI2776" s="154"/>
      <c r="CJ2776" s="154"/>
      <c r="CK2776" s="154"/>
      <c r="CL2776" s="154"/>
      <c r="CM2776" s="154"/>
      <c r="CN2776" s="154"/>
      <c r="CO2776" s="154"/>
      <c r="CP2776" s="154"/>
      <c r="CQ2776" s="154"/>
      <c r="CR2776" s="154"/>
      <c r="CS2776" s="154"/>
      <c r="CT2776" s="154"/>
      <c r="CU2776" s="154"/>
      <c r="CV2776" s="154"/>
      <c r="CW2776" s="154"/>
      <c r="CX2776" s="154"/>
      <c r="CY2776" s="154"/>
      <c r="CZ2776" s="154"/>
      <c r="DA2776" s="154"/>
      <c r="DB2776" s="154"/>
      <c r="DC2776" s="154"/>
      <c r="DD2776" s="154"/>
      <c r="DE2776" s="154"/>
      <c r="DF2776" s="154"/>
      <c r="DG2776" s="154"/>
      <c r="DH2776" s="154"/>
      <c r="DI2776" s="154"/>
      <c r="DJ2776" s="154"/>
      <c r="DK2776" s="154"/>
      <c r="DL2776" s="154"/>
      <c r="DM2776" s="154"/>
      <c r="DN2776" s="154"/>
      <c r="DO2776" s="154"/>
      <c r="DP2776" s="154"/>
      <c r="DQ2776" s="154"/>
      <c r="DR2776" s="154"/>
      <c r="DS2776" s="154"/>
      <c r="DT2776" s="154"/>
      <c r="DU2776" s="154"/>
      <c r="DV2776" s="154"/>
      <c r="DW2776" s="154"/>
      <c r="DX2776" s="154"/>
      <c r="DY2776" s="154"/>
      <c r="DZ2776" s="154"/>
      <c r="EA2776" s="154"/>
      <c r="EB2776" s="154"/>
      <c r="EC2776" s="154"/>
      <c r="ED2776" s="154"/>
      <c r="EE2776" s="154"/>
      <c r="EF2776" s="154"/>
      <c r="EG2776" s="154"/>
      <c r="EH2776" s="154"/>
      <c r="EI2776" s="154"/>
      <c r="EJ2776" s="154"/>
      <c r="EK2776" s="154"/>
      <c r="EL2776" s="154"/>
      <c r="EM2776" s="154"/>
      <c r="EN2776" s="154"/>
      <c r="EO2776" s="154"/>
      <c r="EP2776" s="154"/>
      <c r="EQ2776" s="154"/>
      <c r="ER2776" s="154"/>
      <c r="ES2776" s="154"/>
      <c r="ET2776" s="154"/>
      <c r="EU2776" s="154"/>
      <c r="EV2776" s="154"/>
    </row>
    <row r="2777" spans="32:152" ht="12.75">
      <c r="AF2777" s="154"/>
      <c r="AG2777" s="154"/>
      <c r="AH2777" s="154"/>
      <c r="AI2777" s="154"/>
      <c r="AJ2777" s="154"/>
      <c r="AK2777" s="154"/>
      <c r="AL2777" s="154"/>
      <c r="AM2777" s="154"/>
      <c r="AN2777" s="154"/>
      <c r="AO2777" s="154"/>
      <c r="AP2777" s="154"/>
      <c r="AQ2777" s="154"/>
      <c r="AR2777" s="154"/>
      <c r="AS2777" s="154"/>
      <c r="AT2777" s="154"/>
      <c r="AU2777" s="154"/>
      <c r="AV2777" s="154"/>
      <c r="AW2777" s="154"/>
      <c r="AX2777" s="154"/>
      <c r="AY2777" s="154"/>
      <c r="AZ2777" s="154"/>
      <c r="BA2777" s="154"/>
      <c r="BB2777" s="154"/>
      <c r="BC2777" s="154"/>
      <c r="BD2777" s="154"/>
      <c r="BE2777" s="154"/>
      <c r="BF2777" s="154"/>
      <c r="BG2777" s="154"/>
      <c r="BH2777" s="154"/>
      <c r="BI2777" s="154"/>
      <c r="BJ2777" s="154"/>
      <c r="BK2777" s="154"/>
      <c r="BL2777" s="154"/>
      <c r="BM2777" s="154"/>
      <c r="BN2777" s="154"/>
      <c r="BO2777" s="154"/>
      <c r="BP2777" s="154"/>
      <c r="BQ2777" s="154"/>
      <c r="BR2777" s="154"/>
      <c r="BS2777" s="154"/>
      <c r="BT2777" s="154"/>
      <c r="BU2777" s="154"/>
      <c r="BV2777" s="154"/>
      <c r="BW2777" s="154"/>
      <c r="BX2777" s="154"/>
      <c r="BY2777" s="154"/>
      <c r="BZ2777" s="154"/>
      <c r="CA2777" s="154"/>
      <c r="CB2777" s="154"/>
      <c r="CC2777" s="154"/>
      <c r="CD2777" s="154"/>
      <c r="CE2777" s="154"/>
      <c r="CF2777" s="154"/>
      <c r="CG2777" s="154"/>
      <c r="CH2777" s="154"/>
      <c r="CI2777" s="154"/>
      <c r="CJ2777" s="154"/>
      <c r="CK2777" s="154"/>
      <c r="CL2777" s="154"/>
      <c r="CM2777" s="154"/>
      <c r="CN2777" s="154"/>
      <c r="CO2777" s="154"/>
      <c r="CP2777" s="154"/>
      <c r="CQ2777" s="154"/>
      <c r="CR2777" s="154"/>
      <c r="CS2777" s="154"/>
      <c r="CT2777" s="154"/>
      <c r="CU2777" s="154"/>
      <c r="CV2777" s="154"/>
      <c r="CW2777" s="154"/>
      <c r="CX2777" s="154"/>
      <c r="CY2777" s="154"/>
      <c r="CZ2777" s="154"/>
      <c r="DA2777" s="154"/>
      <c r="DB2777" s="154"/>
      <c r="DC2777" s="154"/>
      <c r="DD2777" s="154"/>
      <c r="DE2777" s="154"/>
      <c r="DF2777" s="154"/>
      <c r="DG2777" s="154"/>
      <c r="DH2777" s="154"/>
      <c r="DI2777" s="154"/>
      <c r="DJ2777" s="154"/>
      <c r="DK2777" s="154"/>
      <c r="DL2777" s="154"/>
      <c r="DM2777" s="154"/>
      <c r="DN2777" s="154"/>
      <c r="DO2777" s="154"/>
      <c r="DP2777" s="154"/>
      <c r="DQ2777" s="154"/>
      <c r="DR2777" s="154"/>
      <c r="DS2777" s="154"/>
      <c r="DT2777" s="154"/>
      <c r="DU2777" s="154"/>
      <c r="DV2777" s="154"/>
      <c r="DW2777" s="154"/>
      <c r="DX2777" s="154"/>
      <c r="DY2777" s="154"/>
      <c r="DZ2777" s="154"/>
      <c r="EA2777" s="154"/>
      <c r="EB2777" s="154"/>
      <c r="EC2777" s="154"/>
      <c r="ED2777" s="154"/>
      <c r="EE2777" s="154"/>
      <c r="EF2777" s="154"/>
      <c r="EG2777" s="154"/>
      <c r="EH2777" s="154"/>
      <c r="EI2777" s="154"/>
      <c r="EJ2777" s="154"/>
      <c r="EK2777" s="154"/>
      <c r="EL2777" s="154"/>
      <c r="EM2777" s="154"/>
      <c r="EN2777" s="154"/>
      <c r="EO2777" s="154"/>
      <c r="EP2777" s="154"/>
      <c r="EQ2777" s="154"/>
      <c r="ER2777" s="154"/>
      <c r="ES2777" s="154"/>
      <c r="ET2777" s="154"/>
      <c r="EU2777" s="154"/>
      <c r="EV2777" s="154"/>
    </row>
    <row r="2778" spans="32:152" ht="12.75">
      <c r="AF2778" s="154"/>
      <c r="AG2778" s="154"/>
      <c r="AH2778" s="154"/>
      <c r="AI2778" s="154"/>
      <c r="AJ2778" s="154"/>
      <c r="AK2778" s="154"/>
      <c r="AL2778" s="154"/>
      <c r="AM2778" s="154"/>
      <c r="AN2778" s="154"/>
      <c r="AO2778" s="154"/>
      <c r="AP2778" s="154"/>
      <c r="AQ2778" s="154"/>
      <c r="AR2778" s="154"/>
      <c r="AS2778" s="154"/>
      <c r="AT2778" s="154"/>
      <c r="AU2778" s="154"/>
      <c r="AV2778" s="154"/>
      <c r="AW2778" s="154"/>
      <c r="AX2778" s="154"/>
      <c r="AY2778" s="154"/>
      <c r="AZ2778" s="154"/>
      <c r="BA2778" s="154"/>
      <c r="BB2778" s="154"/>
      <c r="BC2778" s="154"/>
      <c r="BD2778" s="154"/>
      <c r="BE2778" s="154"/>
      <c r="BF2778" s="154"/>
      <c r="BG2778" s="154"/>
      <c r="BH2778" s="154"/>
      <c r="BI2778" s="154"/>
      <c r="BJ2778" s="154"/>
      <c r="BK2778" s="154"/>
      <c r="BL2778" s="154"/>
      <c r="BM2778" s="154"/>
      <c r="BN2778" s="154"/>
      <c r="BO2778" s="154"/>
      <c r="BP2778" s="154"/>
      <c r="BQ2778" s="154"/>
      <c r="BR2778" s="154"/>
      <c r="BS2778" s="154"/>
      <c r="BT2778" s="154"/>
      <c r="BU2778" s="154"/>
      <c r="BV2778" s="154"/>
      <c r="BW2778" s="154"/>
      <c r="BX2778" s="154"/>
      <c r="BY2778" s="154"/>
      <c r="BZ2778" s="154"/>
      <c r="CA2778" s="154"/>
      <c r="CB2778" s="154"/>
      <c r="CC2778" s="154"/>
      <c r="CD2778" s="154"/>
      <c r="CE2778" s="154"/>
      <c r="CF2778" s="154"/>
      <c r="CG2778" s="154"/>
      <c r="CH2778" s="154"/>
      <c r="CI2778" s="154"/>
      <c r="CJ2778" s="154"/>
      <c r="CK2778" s="154"/>
      <c r="CL2778" s="154"/>
      <c r="CM2778" s="154"/>
      <c r="CN2778" s="154"/>
      <c r="CO2778" s="154"/>
      <c r="CP2778" s="154"/>
      <c r="CQ2778" s="154"/>
      <c r="CR2778" s="154"/>
      <c r="CS2778" s="154"/>
      <c r="CT2778" s="154"/>
      <c r="CU2778" s="154"/>
      <c r="CV2778" s="154"/>
      <c r="CW2778" s="154"/>
      <c r="CX2778" s="154"/>
      <c r="CY2778" s="154"/>
      <c r="CZ2778" s="154"/>
      <c r="DA2778" s="154"/>
      <c r="DB2778" s="154"/>
      <c r="DC2778" s="154"/>
      <c r="DD2778" s="154"/>
      <c r="DE2778" s="154"/>
      <c r="DF2778" s="154"/>
      <c r="DG2778" s="154"/>
      <c r="DH2778" s="154"/>
      <c r="DI2778" s="154"/>
      <c r="DJ2778" s="154"/>
      <c r="DK2778" s="154"/>
      <c r="DL2778" s="154"/>
      <c r="DM2778" s="154"/>
      <c r="DN2778" s="154"/>
      <c r="DO2778" s="154"/>
      <c r="DP2778" s="154"/>
      <c r="DQ2778" s="154"/>
      <c r="DR2778" s="154"/>
      <c r="DS2778" s="154"/>
      <c r="DT2778" s="154"/>
      <c r="DU2778" s="154"/>
      <c r="DV2778" s="154"/>
      <c r="DW2778" s="154"/>
      <c r="DX2778" s="154"/>
      <c r="DY2778" s="154"/>
      <c r="DZ2778" s="154"/>
      <c r="EA2778" s="154"/>
      <c r="EB2778" s="154"/>
      <c r="EC2778" s="154"/>
      <c r="ED2778" s="154"/>
      <c r="EE2778" s="154"/>
      <c r="EF2778" s="154"/>
      <c r="EG2778" s="154"/>
      <c r="EH2778" s="154"/>
      <c r="EI2778" s="154"/>
      <c r="EJ2778" s="154"/>
      <c r="EK2778" s="154"/>
      <c r="EL2778" s="154"/>
      <c r="EM2778" s="154"/>
      <c r="EN2778" s="154"/>
      <c r="EO2778" s="154"/>
      <c r="EP2778" s="154"/>
      <c r="EQ2778" s="154"/>
      <c r="ER2778" s="154"/>
      <c r="ES2778" s="154"/>
      <c r="ET2778" s="154"/>
      <c r="EU2778" s="154"/>
      <c r="EV2778" s="154"/>
    </row>
    <row r="2779" spans="32:152" ht="12.75">
      <c r="AF2779" s="154"/>
      <c r="AG2779" s="154"/>
      <c r="AH2779" s="154"/>
      <c r="AI2779" s="154"/>
      <c r="AJ2779" s="154"/>
      <c r="AK2779" s="154"/>
      <c r="AL2779" s="154"/>
      <c r="AM2779" s="154"/>
      <c r="AN2779" s="154"/>
      <c r="AO2779" s="154"/>
      <c r="AP2779" s="154"/>
      <c r="AQ2779" s="154"/>
      <c r="AR2779" s="154"/>
      <c r="AS2779" s="154"/>
      <c r="AT2779" s="154"/>
      <c r="AU2779" s="154"/>
      <c r="AV2779" s="154"/>
      <c r="AW2779" s="154"/>
      <c r="AX2779" s="154"/>
      <c r="AY2779" s="154"/>
      <c r="AZ2779" s="154"/>
      <c r="BA2779" s="154"/>
      <c r="BB2779" s="154"/>
      <c r="BC2779" s="154"/>
      <c r="BD2779" s="154"/>
      <c r="BE2779" s="154"/>
      <c r="BF2779" s="154"/>
      <c r="BG2779" s="154"/>
      <c r="BH2779" s="154"/>
      <c r="BI2779" s="154"/>
      <c r="BJ2779" s="154"/>
      <c r="BK2779" s="154"/>
      <c r="BL2779" s="154"/>
      <c r="BM2779" s="154"/>
      <c r="BN2779" s="154"/>
      <c r="BO2779" s="154"/>
      <c r="BP2779" s="154"/>
      <c r="BQ2779" s="154"/>
      <c r="BR2779" s="154"/>
      <c r="BS2779" s="154"/>
      <c r="BT2779" s="154"/>
      <c r="BU2779" s="154"/>
      <c r="BV2779" s="154"/>
      <c r="BW2779" s="154"/>
      <c r="BX2779" s="154"/>
      <c r="BY2779" s="154"/>
      <c r="BZ2779" s="154"/>
      <c r="CA2779" s="154"/>
      <c r="CB2779" s="154"/>
      <c r="CC2779" s="154"/>
      <c r="CD2779" s="154"/>
      <c r="CE2779" s="154"/>
      <c r="CF2779" s="154"/>
      <c r="CG2779" s="154"/>
      <c r="CH2779" s="154"/>
      <c r="CI2779" s="154"/>
      <c r="CJ2779" s="154"/>
      <c r="CK2779" s="154"/>
      <c r="CL2779" s="154"/>
      <c r="CM2779" s="154"/>
      <c r="CN2779" s="154"/>
      <c r="CO2779" s="154"/>
      <c r="CP2779" s="154"/>
      <c r="CQ2779" s="154"/>
      <c r="CR2779" s="154"/>
      <c r="CS2779" s="154"/>
      <c r="CT2779" s="154"/>
      <c r="CU2779" s="154"/>
      <c r="CV2779" s="154"/>
      <c r="CW2779" s="154"/>
      <c r="CX2779" s="154"/>
      <c r="CY2779" s="154"/>
      <c r="CZ2779" s="154"/>
      <c r="DA2779" s="154"/>
      <c r="DB2779" s="154"/>
      <c r="DC2779" s="154"/>
      <c r="DD2779" s="154"/>
      <c r="DE2779" s="154"/>
      <c r="DF2779" s="154"/>
      <c r="DG2779" s="154"/>
      <c r="DH2779" s="154"/>
      <c r="DI2779" s="154"/>
      <c r="DJ2779" s="154"/>
      <c r="DK2779" s="154"/>
      <c r="DL2779" s="154"/>
      <c r="DM2779" s="154"/>
      <c r="DN2779" s="154"/>
      <c r="DO2779" s="154"/>
      <c r="DP2779" s="154"/>
      <c r="DQ2779" s="154"/>
      <c r="DR2779" s="154"/>
      <c r="DS2779" s="154"/>
      <c r="DT2779" s="154"/>
      <c r="DU2779" s="154"/>
      <c r="DV2779" s="154"/>
      <c r="DW2779" s="154"/>
      <c r="DX2779" s="154"/>
      <c r="DY2779" s="154"/>
      <c r="DZ2779" s="154"/>
      <c r="EA2779" s="154"/>
      <c r="EB2779" s="154"/>
      <c r="EC2779" s="154"/>
      <c r="ED2779" s="154"/>
      <c r="EE2779" s="154"/>
      <c r="EF2779" s="154"/>
      <c r="EG2779" s="154"/>
      <c r="EH2779" s="154"/>
      <c r="EI2779" s="154"/>
      <c r="EJ2779" s="154"/>
      <c r="EK2779" s="154"/>
      <c r="EL2779" s="154"/>
      <c r="EM2779" s="154"/>
      <c r="EN2779" s="154"/>
      <c r="EO2779" s="154"/>
      <c r="EP2779" s="154"/>
      <c r="EQ2779" s="154"/>
      <c r="ER2779" s="154"/>
      <c r="ES2779" s="154"/>
      <c r="ET2779" s="154"/>
      <c r="EU2779" s="154"/>
      <c r="EV2779" s="154"/>
    </row>
    <row r="2780" spans="32:152" ht="12.75">
      <c r="AF2780" s="154"/>
      <c r="AG2780" s="154"/>
      <c r="AH2780" s="154"/>
      <c r="AI2780" s="154"/>
      <c r="AJ2780" s="154"/>
      <c r="AK2780" s="154"/>
      <c r="AL2780" s="154"/>
      <c r="AM2780" s="154"/>
      <c r="AN2780" s="154"/>
      <c r="AO2780" s="154"/>
      <c r="AP2780" s="154"/>
      <c r="AQ2780" s="154"/>
      <c r="AR2780" s="154"/>
      <c r="AS2780" s="154"/>
      <c r="AT2780" s="154"/>
      <c r="AU2780" s="154"/>
      <c r="AV2780" s="154"/>
      <c r="AW2780" s="154"/>
      <c r="AX2780" s="154"/>
      <c r="AY2780" s="154"/>
      <c r="AZ2780" s="154"/>
      <c r="BA2780" s="154"/>
      <c r="BB2780" s="154"/>
      <c r="BC2780" s="154"/>
      <c r="BD2780" s="154"/>
      <c r="BE2780" s="154"/>
      <c r="BF2780" s="154"/>
      <c r="BG2780" s="154"/>
      <c r="BH2780" s="154"/>
      <c r="BI2780" s="154"/>
      <c r="BJ2780" s="154"/>
      <c r="BK2780" s="154"/>
      <c r="BL2780" s="154"/>
      <c r="BM2780" s="154"/>
      <c r="BN2780" s="154"/>
      <c r="BO2780" s="154"/>
      <c r="BP2780" s="154"/>
      <c r="BQ2780" s="154"/>
      <c r="BR2780" s="154"/>
      <c r="BS2780" s="154"/>
      <c r="BT2780" s="154"/>
      <c r="BU2780" s="154"/>
      <c r="BV2780" s="154"/>
      <c r="BW2780" s="154"/>
      <c r="BX2780" s="154"/>
      <c r="BY2780" s="154"/>
      <c r="BZ2780" s="154"/>
      <c r="CA2780" s="154"/>
      <c r="CB2780" s="154"/>
      <c r="CC2780" s="154"/>
      <c r="CD2780" s="154"/>
      <c r="CE2780" s="154"/>
      <c r="CF2780" s="154"/>
      <c r="CG2780" s="154"/>
      <c r="CH2780" s="154"/>
      <c r="CI2780" s="154"/>
      <c r="CJ2780" s="154"/>
      <c r="CK2780" s="154"/>
      <c r="CL2780" s="154"/>
      <c r="CM2780" s="154"/>
      <c r="CN2780" s="154"/>
      <c r="CO2780" s="154"/>
      <c r="CP2780" s="154"/>
      <c r="CQ2780" s="154"/>
      <c r="CR2780" s="154"/>
      <c r="CS2780" s="154"/>
      <c r="CT2780" s="154"/>
      <c r="CU2780" s="154"/>
      <c r="CV2780" s="154"/>
      <c r="CW2780" s="154"/>
      <c r="CX2780" s="154"/>
      <c r="CY2780" s="154"/>
      <c r="CZ2780" s="154"/>
      <c r="DA2780" s="154"/>
      <c r="DB2780" s="154"/>
      <c r="DC2780" s="154"/>
      <c r="DD2780" s="154"/>
      <c r="DE2780" s="154"/>
      <c r="DF2780" s="154"/>
      <c r="DG2780" s="154"/>
      <c r="DH2780" s="154"/>
      <c r="DI2780" s="154"/>
      <c r="DJ2780" s="154"/>
      <c r="DK2780" s="154"/>
      <c r="DL2780" s="154"/>
      <c r="DM2780" s="154"/>
      <c r="DN2780" s="154"/>
      <c r="DO2780" s="154"/>
      <c r="DP2780" s="154"/>
      <c r="DQ2780" s="154"/>
      <c r="DR2780" s="154"/>
      <c r="DS2780" s="154"/>
      <c r="DT2780" s="154"/>
      <c r="DU2780" s="154"/>
      <c r="DV2780" s="154"/>
      <c r="DW2780" s="154"/>
      <c r="DX2780" s="154"/>
      <c r="DY2780" s="154"/>
      <c r="DZ2780" s="154"/>
      <c r="EA2780" s="154"/>
      <c r="EB2780" s="154"/>
      <c r="EC2780" s="154"/>
      <c r="ED2780" s="154"/>
      <c r="EE2780" s="154"/>
      <c r="EF2780" s="154"/>
      <c r="EG2780" s="154"/>
      <c r="EH2780" s="154"/>
      <c r="EI2780" s="154"/>
      <c r="EJ2780" s="154"/>
      <c r="EK2780" s="154"/>
      <c r="EL2780" s="154"/>
      <c r="EM2780" s="154"/>
      <c r="EN2780" s="154"/>
      <c r="EO2780" s="154"/>
      <c r="EP2780" s="154"/>
      <c r="EQ2780" s="154"/>
      <c r="ER2780" s="154"/>
      <c r="ES2780" s="154"/>
      <c r="ET2780" s="154"/>
      <c r="EU2780" s="154"/>
      <c r="EV2780" s="154"/>
    </row>
    <row r="2781" spans="32:152" ht="12.75">
      <c r="AF2781" s="154"/>
      <c r="AG2781" s="154"/>
      <c r="AH2781" s="154"/>
      <c r="AI2781" s="154"/>
      <c r="AJ2781" s="154"/>
      <c r="AK2781" s="154"/>
      <c r="AL2781" s="154"/>
      <c r="AM2781" s="154"/>
      <c r="AN2781" s="154"/>
      <c r="AO2781" s="154"/>
      <c r="AP2781" s="154"/>
      <c r="AQ2781" s="154"/>
      <c r="AR2781" s="154"/>
      <c r="AS2781" s="154"/>
      <c r="AT2781" s="154"/>
      <c r="AU2781" s="154"/>
      <c r="AV2781" s="154"/>
      <c r="AW2781" s="154"/>
      <c r="AX2781" s="154"/>
      <c r="AY2781" s="154"/>
      <c r="AZ2781" s="154"/>
      <c r="BA2781" s="154"/>
      <c r="BB2781" s="154"/>
      <c r="BC2781" s="154"/>
      <c r="BD2781" s="154"/>
      <c r="BE2781" s="154"/>
      <c r="BF2781" s="154"/>
      <c r="BG2781" s="154"/>
      <c r="BH2781" s="154"/>
      <c r="BI2781" s="154"/>
      <c r="BJ2781" s="154"/>
      <c r="BK2781" s="154"/>
      <c r="BL2781" s="154"/>
      <c r="BM2781" s="154"/>
      <c r="BN2781" s="154"/>
      <c r="BO2781" s="154"/>
      <c r="BP2781" s="154"/>
      <c r="BQ2781" s="154"/>
      <c r="BR2781" s="154"/>
      <c r="BS2781" s="154"/>
      <c r="BT2781" s="154"/>
      <c r="BU2781" s="154"/>
      <c r="BV2781" s="154"/>
      <c r="BW2781" s="154"/>
      <c r="BX2781" s="154"/>
      <c r="BY2781" s="154"/>
      <c r="BZ2781" s="154"/>
      <c r="CA2781" s="154"/>
      <c r="CB2781" s="154"/>
      <c r="CC2781" s="154"/>
      <c r="CD2781" s="154"/>
      <c r="CE2781" s="154"/>
      <c r="CF2781" s="154"/>
      <c r="CG2781" s="154"/>
      <c r="CH2781" s="154"/>
      <c r="CI2781" s="154"/>
      <c r="CJ2781" s="154"/>
      <c r="CK2781" s="154"/>
      <c r="CL2781" s="154"/>
      <c r="CM2781" s="154"/>
      <c r="CN2781" s="154"/>
      <c r="CO2781" s="154"/>
      <c r="CP2781" s="154"/>
      <c r="CQ2781" s="154"/>
      <c r="CR2781" s="154"/>
      <c r="CS2781" s="154"/>
      <c r="CT2781" s="154"/>
      <c r="CU2781" s="154"/>
      <c r="CV2781" s="154"/>
      <c r="CW2781" s="154"/>
      <c r="CX2781" s="154"/>
      <c r="CY2781" s="154"/>
      <c r="CZ2781" s="154"/>
      <c r="DA2781" s="154"/>
      <c r="DB2781" s="154"/>
      <c r="DC2781" s="154"/>
      <c r="DD2781" s="154"/>
      <c r="DE2781" s="154"/>
      <c r="DF2781" s="154"/>
      <c r="DG2781" s="154"/>
      <c r="DH2781" s="154"/>
      <c r="DI2781" s="154"/>
      <c r="DJ2781" s="154"/>
      <c r="DK2781" s="154"/>
      <c r="DL2781" s="154"/>
      <c r="DM2781" s="154"/>
      <c r="DN2781" s="154"/>
      <c r="DO2781" s="154"/>
      <c r="DP2781" s="154"/>
      <c r="DQ2781" s="154"/>
      <c r="DR2781" s="154"/>
      <c r="DS2781" s="154"/>
      <c r="DT2781" s="154"/>
      <c r="DU2781" s="154"/>
      <c r="DV2781" s="154"/>
      <c r="DW2781" s="154"/>
      <c r="DX2781" s="154"/>
      <c r="DY2781" s="154"/>
      <c r="DZ2781" s="154"/>
      <c r="EA2781" s="154"/>
      <c r="EB2781" s="154"/>
      <c r="EC2781" s="154"/>
      <c r="ED2781" s="154"/>
      <c r="EE2781" s="154"/>
      <c r="EF2781" s="154"/>
      <c r="EG2781" s="154"/>
      <c r="EH2781" s="154"/>
      <c r="EI2781" s="154"/>
      <c r="EJ2781" s="154"/>
      <c r="EK2781" s="154"/>
      <c r="EL2781" s="154"/>
      <c r="EM2781" s="154"/>
      <c r="EN2781" s="154"/>
      <c r="EO2781" s="154"/>
      <c r="EP2781" s="154"/>
      <c r="EQ2781" s="154"/>
      <c r="ER2781" s="154"/>
      <c r="ES2781" s="154"/>
      <c r="ET2781" s="154"/>
      <c r="EU2781" s="154"/>
      <c r="EV2781" s="154"/>
    </row>
    <row r="2782" spans="32:152" ht="12.75">
      <c r="AF2782" s="154"/>
      <c r="AG2782" s="154"/>
      <c r="AH2782" s="154"/>
      <c r="AI2782" s="154"/>
      <c r="AJ2782" s="154"/>
      <c r="AK2782" s="154"/>
      <c r="AL2782" s="154"/>
      <c r="AM2782" s="154"/>
      <c r="AN2782" s="154"/>
      <c r="AO2782" s="154"/>
      <c r="AP2782" s="154"/>
      <c r="AQ2782" s="154"/>
      <c r="AR2782" s="154"/>
      <c r="AS2782" s="154"/>
      <c r="AT2782" s="154"/>
      <c r="AU2782" s="154"/>
      <c r="AV2782" s="154"/>
      <c r="AW2782" s="154"/>
      <c r="AX2782" s="154"/>
      <c r="AY2782" s="154"/>
      <c r="AZ2782" s="154"/>
      <c r="BA2782" s="154"/>
      <c r="BB2782" s="154"/>
      <c r="BC2782" s="154"/>
      <c r="BD2782" s="154"/>
      <c r="BE2782" s="154"/>
      <c r="BF2782" s="154"/>
      <c r="BG2782" s="154"/>
      <c r="BH2782" s="154"/>
      <c r="BI2782" s="154"/>
      <c r="BJ2782" s="154"/>
      <c r="BK2782" s="154"/>
      <c r="BL2782" s="154"/>
      <c r="BM2782" s="154"/>
      <c r="BN2782" s="154"/>
      <c r="BO2782" s="154"/>
      <c r="BP2782" s="154"/>
      <c r="BQ2782" s="154"/>
      <c r="BR2782" s="154"/>
      <c r="BS2782" s="154"/>
      <c r="BT2782" s="154"/>
      <c r="BU2782" s="154"/>
      <c r="BV2782" s="154"/>
      <c r="BW2782" s="154"/>
      <c r="BX2782" s="154"/>
      <c r="BY2782" s="154"/>
      <c r="BZ2782" s="154"/>
      <c r="CA2782" s="154"/>
      <c r="CB2782" s="154"/>
      <c r="CC2782" s="154"/>
      <c r="CD2782" s="154"/>
      <c r="CE2782" s="154"/>
      <c r="CF2782" s="154"/>
      <c r="CG2782" s="154"/>
      <c r="CH2782" s="154"/>
      <c r="CI2782" s="154"/>
      <c r="CJ2782" s="154"/>
      <c r="CK2782" s="154"/>
      <c r="CL2782" s="154"/>
      <c r="CM2782" s="154"/>
      <c r="CN2782" s="154"/>
      <c r="CO2782" s="154"/>
      <c r="CP2782" s="154"/>
      <c r="CQ2782" s="154"/>
      <c r="CR2782" s="154"/>
      <c r="CS2782" s="154"/>
      <c r="CT2782" s="154"/>
      <c r="CU2782" s="154"/>
      <c r="CV2782" s="154"/>
      <c r="CW2782" s="154"/>
      <c r="CX2782" s="154"/>
      <c r="CY2782" s="154"/>
      <c r="CZ2782" s="154"/>
      <c r="DA2782" s="154"/>
      <c r="DB2782" s="154"/>
      <c r="DC2782" s="154"/>
      <c r="DD2782" s="154"/>
      <c r="DE2782" s="154"/>
      <c r="DF2782" s="154"/>
      <c r="DG2782" s="154"/>
      <c r="DH2782" s="154"/>
      <c r="DI2782" s="154"/>
      <c r="DJ2782" s="154"/>
      <c r="DK2782" s="154"/>
      <c r="DL2782" s="154"/>
      <c r="DM2782" s="154"/>
      <c r="DN2782" s="154"/>
      <c r="DO2782" s="154"/>
      <c r="DP2782" s="154"/>
      <c r="DQ2782" s="154"/>
      <c r="DR2782" s="154"/>
      <c r="DS2782" s="154"/>
      <c r="DT2782" s="154"/>
      <c r="DU2782" s="154"/>
      <c r="DV2782" s="154"/>
      <c r="DW2782" s="154"/>
      <c r="DX2782" s="154"/>
      <c r="DY2782" s="154"/>
      <c r="DZ2782" s="154"/>
      <c r="EA2782" s="154"/>
      <c r="EB2782" s="154"/>
      <c r="EC2782" s="154"/>
      <c r="ED2782" s="154"/>
      <c r="EE2782" s="154"/>
      <c r="EF2782" s="154"/>
      <c r="EG2782" s="154"/>
      <c r="EH2782" s="154"/>
      <c r="EI2782" s="154"/>
      <c r="EJ2782" s="154"/>
      <c r="EK2782" s="154"/>
      <c r="EL2782" s="154"/>
      <c r="EM2782" s="154"/>
      <c r="EN2782" s="154"/>
      <c r="EO2782" s="154"/>
      <c r="EP2782" s="154"/>
      <c r="EQ2782" s="154"/>
      <c r="ER2782" s="154"/>
      <c r="ES2782" s="154"/>
      <c r="ET2782" s="154"/>
      <c r="EU2782" s="154"/>
      <c r="EV2782" s="154"/>
    </row>
    <row r="2783" spans="32:152" ht="12.75">
      <c r="AF2783" s="154"/>
      <c r="AG2783" s="154"/>
      <c r="AH2783" s="154"/>
      <c r="AI2783" s="154"/>
      <c r="AJ2783" s="154"/>
      <c r="AK2783" s="154"/>
      <c r="AL2783" s="154"/>
      <c r="AM2783" s="154"/>
      <c r="AN2783" s="154"/>
      <c r="AO2783" s="154"/>
      <c r="AP2783" s="154"/>
      <c r="AQ2783" s="154"/>
      <c r="AR2783" s="154"/>
      <c r="AS2783" s="154"/>
      <c r="AT2783" s="154"/>
      <c r="AU2783" s="154"/>
      <c r="AV2783" s="154"/>
      <c r="AW2783" s="154"/>
      <c r="AX2783" s="154"/>
      <c r="AY2783" s="154"/>
      <c r="AZ2783" s="154"/>
      <c r="BA2783" s="154"/>
      <c r="BB2783" s="154"/>
      <c r="BC2783" s="154"/>
      <c r="BD2783" s="154"/>
      <c r="BE2783" s="154"/>
      <c r="BF2783" s="154"/>
      <c r="BG2783" s="154"/>
      <c r="BH2783" s="154"/>
      <c r="BI2783" s="154"/>
      <c r="BJ2783" s="154"/>
      <c r="BK2783" s="154"/>
      <c r="BL2783" s="154"/>
      <c r="BM2783" s="154"/>
      <c r="BN2783" s="154"/>
      <c r="BO2783" s="154"/>
      <c r="BP2783" s="154"/>
      <c r="BQ2783" s="154"/>
      <c r="BR2783" s="154"/>
      <c r="BS2783" s="154"/>
      <c r="BT2783" s="154"/>
      <c r="BU2783" s="154"/>
      <c r="BV2783" s="154"/>
      <c r="BW2783" s="154"/>
      <c r="BX2783" s="154"/>
      <c r="BY2783" s="154"/>
      <c r="BZ2783" s="154"/>
      <c r="CA2783" s="154"/>
      <c r="CB2783" s="154"/>
      <c r="CC2783" s="154"/>
      <c r="CD2783" s="154"/>
      <c r="CE2783" s="154"/>
      <c r="CF2783" s="154"/>
      <c r="CG2783" s="154"/>
      <c r="CH2783" s="154"/>
      <c r="CI2783" s="154"/>
      <c r="CJ2783" s="154"/>
      <c r="CK2783" s="154"/>
      <c r="CL2783" s="154"/>
      <c r="CM2783" s="154"/>
      <c r="CN2783" s="154"/>
      <c r="CO2783" s="154"/>
      <c r="CP2783" s="154"/>
      <c r="CQ2783" s="154"/>
      <c r="CR2783" s="154"/>
      <c r="CS2783" s="154"/>
      <c r="CT2783" s="154"/>
      <c r="CU2783" s="154"/>
      <c r="CV2783" s="154"/>
      <c r="CW2783" s="154"/>
      <c r="CX2783" s="154"/>
      <c r="CY2783" s="154"/>
      <c r="CZ2783" s="154"/>
      <c r="DA2783" s="154"/>
      <c r="DB2783" s="154"/>
      <c r="DC2783" s="154"/>
      <c r="DD2783" s="154"/>
      <c r="DE2783" s="154"/>
      <c r="DF2783" s="154"/>
      <c r="DG2783" s="154"/>
      <c r="DH2783" s="154"/>
      <c r="DI2783" s="154"/>
      <c r="DJ2783" s="154"/>
      <c r="DK2783" s="154"/>
      <c r="DL2783" s="154"/>
      <c r="DM2783" s="154"/>
      <c r="DN2783" s="154"/>
      <c r="DO2783" s="154"/>
      <c r="DP2783" s="154"/>
      <c r="DQ2783" s="154"/>
      <c r="DR2783" s="154"/>
      <c r="DS2783" s="154"/>
      <c r="DT2783" s="154"/>
      <c r="DU2783" s="154"/>
      <c r="DV2783" s="154"/>
      <c r="DW2783" s="154"/>
      <c r="DX2783" s="154"/>
      <c r="DY2783" s="154"/>
      <c r="DZ2783" s="154"/>
      <c r="EA2783" s="154"/>
      <c r="EB2783" s="154"/>
      <c r="EC2783" s="154"/>
      <c r="ED2783" s="154"/>
      <c r="EE2783" s="154"/>
      <c r="EF2783" s="154"/>
      <c r="EG2783" s="154"/>
      <c r="EH2783" s="154"/>
      <c r="EI2783" s="154"/>
      <c r="EJ2783" s="154"/>
      <c r="EK2783" s="154"/>
      <c r="EL2783" s="154"/>
      <c r="EM2783" s="154"/>
      <c r="EN2783" s="154"/>
      <c r="EO2783" s="154"/>
      <c r="EP2783" s="154"/>
      <c r="EQ2783" s="154"/>
      <c r="ER2783" s="154"/>
      <c r="ES2783" s="154"/>
      <c r="ET2783" s="154"/>
      <c r="EU2783" s="154"/>
      <c r="EV2783" s="154"/>
    </row>
    <row r="2784" spans="32:152" ht="12.75">
      <c r="AF2784" s="154"/>
      <c r="AG2784" s="154"/>
      <c r="AH2784" s="154"/>
      <c r="AI2784" s="154"/>
      <c r="AJ2784" s="154"/>
      <c r="AK2784" s="154"/>
      <c r="AL2784" s="154"/>
      <c r="AM2784" s="154"/>
      <c r="AN2784" s="154"/>
      <c r="AO2784" s="154"/>
      <c r="AP2784" s="154"/>
      <c r="AQ2784" s="154"/>
      <c r="AR2784" s="154"/>
      <c r="AS2784" s="154"/>
      <c r="AT2784" s="154"/>
      <c r="AU2784" s="154"/>
      <c r="AV2784" s="154"/>
      <c r="AW2784" s="154"/>
      <c r="AX2784" s="154"/>
      <c r="AY2784" s="154"/>
      <c r="AZ2784" s="154"/>
      <c r="BA2784" s="154"/>
      <c r="BB2784" s="154"/>
      <c r="BC2784" s="154"/>
      <c r="BD2784" s="154"/>
      <c r="BE2784" s="154"/>
      <c r="BF2784" s="154"/>
      <c r="BG2784" s="154"/>
      <c r="BH2784" s="154"/>
      <c r="BI2784" s="154"/>
      <c r="BJ2784" s="154"/>
      <c r="BK2784" s="154"/>
      <c r="BL2784" s="154"/>
      <c r="BM2784" s="154"/>
      <c r="BN2784" s="154"/>
      <c r="BO2784" s="154"/>
      <c r="BP2784" s="154"/>
      <c r="BQ2784" s="154"/>
      <c r="BR2784" s="154"/>
      <c r="BS2784" s="154"/>
      <c r="BT2784" s="154"/>
      <c r="BU2784" s="154"/>
      <c r="BV2784" s="154"/>
      <c r="BW2784" s="154"/>
      <c r="BX2784" s="154"/>
      <c r="BY2784" s="154"/>
      <c r="BZ2784" s="154"/>
      <c r="CA2784" s="154"/>
      <c r="CB2784" s="154"/>
      <c r="CC2784" s="154"/>
      <c r="CD2784" s="154"/>
      <c r="CE2784" s="154"/>
      <c r="CF2784" s="154"/>
      <c r="CG2784" s="154"/>
      <c r="CH2784" s="154"/>
      <c r="CI2784" s="154"/>
      <c r="CJ2784" s="154"/>
      <c r="CK2784" s="154"/>
      <c r="CL2784" s="154"/>
      <c r="CM2784" s="154"/>
      <c r="CN2784" s="154"/>
      <c r="CO2784" s="154"/>
      <c r="CP2784" s="154"/>
      <c r="CQ2784" s="154"/>
      <c r="CR2784" s="154"/>
      <c r="CS2784" s="154"/>
      <c r="CT2784" s="154"/>
      <c r="CU2784" s="154"/>
      <c r="CV2784" s="154"/>
      <c r="CW2784" s="154"/>
      <c r="CX2784" s="154"/>
      <c r="CY2784" s="154"/>
      <c r="CZ2784" s="154"/>
      <c r="DA2784" s="154"/>
      <c r="DB2784" s="154"/>
      <c r="DC2784" s="154"/>
      <c r="DD2784" s="154"/>
      <c r="DE2784" s="154"/>
      <c r="DF2784" s="154"/>
      <c r="DG2784" s="154"/>
      <c r="DH2784" s="154"/>
      <c r="DI2784" s="154"/>
      <c r="DJ2784" s="154"/>
      <c r="DK2784" s="154"/>
      <c r="DL2784" s="154"/>
      <c r="DM2784" s="154"/>
      <c r="DN2784" s="154"/>
      <c r="DO2784" s="154"/>
      <c r="DP2784" s="154"/>
      <c r="DQ2784" s="154"/>
      <c r="DR2784" s="154"/>
      <c r="DS2784" s="154"/>
      <c r="DT2784" s="154"/>
      <c r="DU2784" s="154"/>
      <c r="DV2784" s="154"/>
      <c r="DW2784" s="154"/>
      <c r="DX2784" s="154"/>
      <c r="DY2784" s="154"/>
      <c r="DZ2784" s="154"/>
      <c r="EA2784" s="154"/>
      <c r="EB2784" s="154"/>
      <c r="EC2784" s="154"/>
      <c r="ED2784" s="154"/>
      <c r="EE2784" s="154"/>
      <c r="EF2784" s="154"/>
      <c r="EG2784" s="154"/>
      <c r="EH2784" s="154"/>
      <c r="EI2784" s="154"/>
      <c r="EJ2784" s="154"/>
      <c r="EK2784" s="154"/>
      <c r="EL2784" s="154"/>
      <c r="EM2784" s="154"/>
      <c r="EN2784" s="154"/>
      <c r="EO2784" s="154"/>
      <c r="EP2784" s="154"/>
      <c r="EQ2784" s="154"/>
      <c r="ER2784" s="154"/>
      <c r="ES2784" s="154"/>
      <c r="ET2784" s="154"/>
      <c r="EU2784" s="154"/>
      <c r="EV2784" s="154"/>
    </row>
    <row r="2785" spans="32:152" ht="12.75">
      <c r="AF2785" s="154"/>
      <c r="AG2785" s="154"/>
      <c r="AH2785" s="154"/>
      <c r="AI2785" s="154"/>
      <c r="AJ2785" s="154"/>
      <c r="AK2785" s="154"/>
      <c r="AL2785" s="154"/>
      <c r="AM2785" s="154"/>
      <c r="AN2785" s="154"/>
      <c r="AO2785" s="154"/>
      <c r="AP2785" s="154"/>
      <c r="AQ2785" s="154"/>
      <c r="AR2785" s="154"/>
      <c r="AS2785" s="154"/>
      <c r="AT2785" s="154"/>
      <c r="AU2785" s="154"/>
      <c r="AV2785" s="154"/>
      <c r="AW2785" s="154"/>
      <c r="AX2785" s="154"/>
      <c r="AY2785" s="154"/>
      <c r="AZ2785" s="154"/>
      <c r="BA2785" s="154"/>
      <c r="BB2785" s="154"/>
      <c r="BC2785" s="154"/>
      <c r="BD2785" s="154"/>
      <c r="BE2785" s="154"/>
      <c r="BF2785" s="154"/>
      <c r="BG2785" s="154"/>
      <c r="BH2785" s="154"/>
      <c r="BI2785" s="154"/>
      <c r="BJ2785" s="154"/>
      <c r="BK2785" s="154"/>
      <c r="BL2785" s="154"/>
      <c r="BM2785" s="154"/>
      <c r="BN2785" s="154"/>
      <c r="BO2785" s="154"/>
      <c r="BP2785" s="154"/>
      <c r="BQ2785" s="154"/>
      <c r="BR2785" s="154"/>
      <c r="BS2785" s="154"/>
      <c r="BT2785" s="154"/>
      <c r="BU2785" s="154"/>
      <c r="BV2785" s="154"/>
      <c r="BW2785" s="154"/>
      <c r="BX2785" s="154"/>
      <c r="BY2785" s="154"/>
      <c r="BZ2785" s="154"/>
      <c r="CA2785" s="154"/>
      <c r="CB2785" s="154"/>
      <c r="CC2785" s="154"/>
      <c r="CD2785" s="154"/>
      <c r="CE2785" s="154"/>
      <c r="CF2785" s="154"/>
      <c r="CG2785" s="154"/>
      <c r="CH2785" s="154"/>
      <c r="CI2785" s="154"/>
      <c r="CJ2785" s="154"/>
      <c r="CK2785" s="154"/>
      <c r="CL2785" s="154"/>
      <c r="CM2785" s="154"/>
      <c r="CN2785" s="154"/>
      <c r="CO2785" s="154"/>
      <c r="CP2785" s="154"/>
      <c r="CQ2785" s="154"/>
      <c r="CR2785" s="154"/>
      <c r="CS2785" s="154"/>
      <c r="CT2785" s="154"/>
      <c r="CU2785" s="154"/>
      <c r="CV2785" s="154"/>
      <c r="CW2785" s="154"/>
      <c r="CX2785" s="154"/>
      <c r="CY2785" s="154"/>
      <c r="CZ2785" s="154"/>
      <c r="DA2785" s="154"/>
      <c r="DB2785" s="154"/>
      <c r="DC2785" s="154"/>
      <c r="DD2785" s="154"/>
      <c r="DE2785" s="154"/>
      <c r="DF2785" s="154"/>
      <c r="DG2785" s="154"/>
      <c r="DH2785" s="154"/>
      <c r="DI2785" s="154"/>
      <c r="DJ2785" s="154"/>
      <c r="DK2785" s="154"/>
      <c r="DL2785" s="154"/>
      <c r="DM2785" s="154"/>
      <c r="DN2785" s="154"/>
      <c r="DO2785" s="154"/>
      <c r="DP2785" s="154"/>
      <c r="DQ2785" s="154"/>
      <c r="DR2785" s="154"/>
      <c r="DS2785" s="154"/>
      <c r="DT2785" s="154"/>
      <c r="DU2785" s="154"/>
      <c r="DV2785" s="154"/>
      <c r="DW2785" s="154"/>
      <c r="DX2785" s="154"/>
      <c r="DY2785" s="154"/>
      <c r="DZ2785" s="154"/>
      <c r="EA2785" s="154"/>
      <c r="EB2785" s="154"/>
      <c r="EC2785" s="154"/>
      <c r="ED2785" s="154"/>
      <c r="EE2785" s="154"/>
      <c r="EF2785" s="154"/>
      <c r="EG2785" s="154"/>
      <c r="EH2785" s="154"/>
      <c r="EI2785" s="154"/>
      <c r="EJ2785" s="154"/>
      <c r="EK2785" s="154"/>
      <c r="EL2785" s="154"/>
      <c r="EM2785" s="154"/>
      <c r="EN2785" s="154"/>
      <c r="EO2785" s="154"/>
      <c r="EP2785" s="154"/>
      <c r="EQ2785" s="154"/>
      <c r="ER2785" s="154"/>
      <c r="ES2785" s="154"/>
      <c r="ET2785" s="154"/>
      <c r="EU2785" s="154"/>
      <c r="EV2785" s="154"/>
    </row>
    <row r="2786" spans="32:152" ht="12.75">
      <c r="AF2786" s="154"/>
      <c r="AG2786" s="154"/>
      <c r="AH2786" s="154"/>
      <c r="AI2786" s="154"/>
      <c r="AJ2786" s="154"/>
      <c r="AK2786" s="154"/>
      <c r="AL2786" s="154"/>
      <c r="AM2786" s="154"/>
      <c r="AN2786" s="154"/>
      <c r="AO2786" s="154"/>
      <c r="AP2786" s="154"/>
      <c r="AQ2786" s="154"/>
      <c r="AR2786" s="154"/>
      <c r="AS2786" s="154"/>
      <c r="AT2786" s="154"/>
      <c r="AU2786" s="154"/>
      <c r="AV2786" s="154"/>
      <c r="AW2786" s="154"/>
      <c r="AX2786" s="154"/>
      <c r="AY2786" s="154"/>
      <c r="AZ2786" s="154"/>
      <c r="BA2786" s="154"/>
      <c r="BB2786" s="154"/>
      <c r="BC2786" s="154"/>
      <c r="BD2786" s="154"/>
      <c r="BE2786" s="154"/>
      <c r="BF2786" s="154"/>
      <c r="BG2786" s="154"/>
      <c r="BH2786" s="154"/>
      <c r="BI2786" s="154"/>
      <c r="BJ2786" s="154"/>
      <c r="BK2786" s="154"/>
      <c r="BL2786" s="154"/>
      <c r="BM2786" s="154"/>
      <c r="BN2786" s="154"/>
      <c r="BO2786" s="154"/>
      <c r="BP2786" s="154"/>
      <c r="BQ2786" s="154"/>
      <c r="BR2786" s="154"/>
      <c r="BS2786" s="154"/>
      <c r="BT2786" s="154"/>
      <c r="BU2786" s="154"/>
      <c r="BV2786" s="154"/>
      <c r="BW2786" s="154"/>
      <c r="BX2786" s="154"/>
      <c r="BY2786" s="154"/>
      <c r="BZ2786" s="154"/>
      <c r="CA2786" s="154"/>
      <c r="CB2786" s="154"/>
      <c r="CC2786" s="154"/>
      <c r="CD2786" s="154"/>
      <c r="CE2786" s="154"/>
      <c r="CF2786" s="154"/>
      <c r="CG2786" s="154"/>
      <c r="CH2786" s="154"/>
      <c r="CI2786" s="154"/>
      <c r="CJ2786" s="154"/>
      <c r="CK2786" s="154"/>
      <c r="CL2786" s="154"/>
      <c r="CM2786" s="154"/>
      <c r="CN2786" s="154"/>
      <c r="CO2786" s="154"/>
      <c r="CP2786" s="154"/>
      <c r="CQ2786" s="154"/>
      <c r="CR2786" s="154"/>
      <c r="CS2786" s="154"/>
      <c r="CT2786" s="154"/>
      <c r="CU2786" s="154"/>
      <c r="CV2786" s="154"/>
      <c r="CW2786" s="154"/>
      <c r="CX2786" s="154"/>
      <c r="CY2786" s="154"/>
      <c r="CZ2786" s="154"/>
      <c r="DA2786" s="154"/>
      <c r="DB2786" s="154"/>
      <c r="DC2786" s="154"/>
      <c r="DD2786" s="154"/>
      <c r="DE2786" s="154"/>
      <c r="DF2786" s="154"/>
      <c r="DG2786" s="154"/>
      <c r="DH2786" s="154"/>
      <c r="DI2786" s="154"/>
      <c r="DJ2786" s="154"/>
      <c r="DK2786" s="154"/>
      <c r="DL2786" s="154"/>
      <c r="DM2786" s="154"/>
      <c r="DN2786" s="154"/>
      <c r="DO2786" s="154"/>
      <c r="DP2786" s="154"/>
      <c r="DQ2786" s="154"/>
      <c r="DR2786" s="154"/>
      <c r="DS2786" s="154"/>
      <c r="DT2786" s="154"/>
      <c r="DU2786" s="154"/>
      <c r="DV2786" s="154"/>
      <c r="DW2786" s="154"/>
      <c r="DX2786" s="154"/>
      <c r="DY2786" s="154"/>
      <c r="DZ2786" s="154"/>
      <c r="EA2786" s="154"/>
      <c r="EB2786" s="154"/>
      <c r="EC2786" s="154"/>
      <c r="ED2786" s="154"/>
      <c r="EE2786" s="154"/>
      <c r="EF2786" s="154"/>
      <c r="EG2786" s="154"/>
      <c r="EH2786" s="154"/>
      <c r="EI2786" s="154"/>
      <c r="EJ2786" s="154"/>
      <c r="EK2786" s="154"/>
      <c r="EL2786" s="154"/>
      <c r="EM2786" s="154"/>
      <c r="EN2786" s="154"/>
      <c r="EO2786" s="154"/>
      <c r="EP2786" s="154"/>
      <c r="EQ2786" s="154"/>
      <c r="ER2786" s="154"/>
      <c r="ES2786" s="154"/>
      <c r="ET2786" s="154"/>
      <c r="EU2786" s="154"/>
      <c r="EV2786" s="154"/>
    </row>
    <row r="2787" spans="32:152" ht="12.75">
      <c r="AF2787" s="154"/>
      <c r="AG2787" s="154"/>
      <c r="AH2787" s="154"/>
      <c r="AI2787" s="154"/>
      <c r="AJ2787" s="154"/>
      <c r="AK2787" s="154"/>
      <c r="AL2787" s="154"/>
      <c r="AM2787" s="154"/>
      <c r="AN2787" s="154"/>
      <c r="AO2787" s="154"/>
      <c r="AP2787" s="154"/>
      <c r="AQ2787" s="154"/>
      <c r="AR2787" s="154"/>
      <c r="AS2787" s="154"/>
      <c r="AT2787" s="154"/>
      <c r="AU2787" s="154"/>
      <c r="AV2787" s="154"/>
      <c r="AW2787" s="154"/>
      <c r="AX2787" s="154"/>
      <c r="AY2787" s="154"/>
      <c r="AZ2787" s="154"/>
      <c r="BA2787" s="154"/>
      <c r="BB2787" s="154"/>
      <c r="BC2787" s="154"/>
      <c r="BD2787" s="154"/>
      <c r="BE2787" s="154"/>
      <c r="BF2787" s="154"/>
      <c r="BG2787" s="154"/>
      <c r="BH2787" s="154"/>
      <c r="BI2787" s="154"/>
      <c r="BJ2787" s="154"/>
      <c r="BK2787" s="154"/>
      <c r="BL2787" s="154"/>
      <c r="BM2787" s="154"/>
      <c r="BN2787" s="154"/>
      <c r="BO2787" s="154"/>
      <c r="BP2787" s="154"/>
      <c r="BQ2787" s="154"/>
      <c r="BR2787" s="154"/>
      <c r="BS2787" s="154"/>
      <c r="BT2787" s="154"/>
      <c r="BU2787" s="154"/>
      <c r="BV2787" s="154"/>
      <c r="BW2787" s="154"/>
      <c r="BX2787" s="154"/>
      <c r="BY2787" s="154"/>
      <c r="BZ2787" s="154"/>
      <c r="CA2787" s="154"/>
      <c r="CB2787" s="154"/>
      <c r="CC2787" s="154"/>
      <c r="CD2787" s="154"/>
      <c r="CE2787" s="154"/>
      <c r="CF2787" s="154"/>
      <c r="CG2787" s="154"/>
      <c r="CH2787" s="154"/>
      <c r="CI2787" s="154"/>
      <c r="CJ2787" s="154"/>
      <c r="CK2787" s="154"/>
      <c r="CL2787" s="154"/>
      <c r="CM2787" s="154"/>
      <c r="CN2787" s="154"/>
      <c r="CO2787" s="154"/>
      <c r="CP2787" s="154"/>
      <c r="CQ2787" s="154"/>
      <c r="CR2787" s="154"/>
      <c r="CS2787" s="154"/>
      <c r="CT2787" s="154"/>
      <c r="CU2787" s="154"/>
      <c r="CV2787" s="154"/>
      <c r="CW2787" s="154"/>
      <c r="CX2787" s="154"/>
      <c r="CY2787" s="154"/>
      <c r="CZ2787" s="154"/>
      <c r="DA2787" s="154"/>
      <c r="DB2787" s="154"/>
      <c r="DC2787" s="154"/>
      <c r="DD2787" s="154"/>
      <c r="DE2787" s="154"/>
      <c r="DF2787" s="154"/>
      <c r="DG2787" s="154"/>
      <c r="DH2787" s="154"/>
      <c r="DI2787" s="154"/>
      <c r="DJ2787" s="154"/>
      <c r="DK2787" s="154"/>
      <c r="DL2787" s="154"/>
      <c r="DM2787" s="154"/>
      <c r="DN2787" s="154"/>
      <c r="DO2787" s="154"/>
      <c r="DP2787" s="154"/>
      <c r="DQ2787" s="154"/>
      <c r="DR2787" s="154"/>
      <c r="DS2787" s="154"/>
      <c r="DT2787" s="154"/>
      <c r="DU2787" s="154"/>
      <c r="DV2787" s="154"/>
      <c r="DW2787" s="154"/>
      <c r="DX2787" s="154"/>
      <c r="DY2787" s="154"/>
      <c r="DZ2787" s="154"/>
      <c r="EA2787" s="154"/>
      <c r="EB2787" s="154"/>
      <c r="EC2787" s="154"/>
      <c r="ED2787" s="154"/>
      <c r="EE2787" s="154"/>
      <c r="EF2787" s="154"/>
      <c r="EG2787" s="154"/>
      <c r="EH2787" s="154"/>
      <c r="EI2787" s="154"/>
      <c r="EJ2787" s="154"/>
      <c r="EK2787" s="154"/>
      <c r="EL2787" s="154"/>
      <c r="EM2787" s="154"/>
      <c r="EN2787" s="154"/>
      <c r="EO2787" s="154"/>
      <c r="EP2787" s="154"/>
      <c r="EQ2787" s="154"/>
      <c r="ER2787" s="154"/>
      <c r="ES2787" s="154"/>
      <c r="ET2787" s="154"/>
      <c r="EU2787" s="154"/>
      <c r="EV2787" s="154"/>
    </row>
    <row r="2788" spans="32:152" ht="12.75">
      <c r="AF2788" s="154"/>
      <c r="AG2788" s="154"/>
      <c r="AH2788" s="154"/>
      <c r="AI2788" s="154"/>
      <c r="AJ2788" s="154"/>
      <c r="AK2788" s="154"/>
      <c r="AL2788" s="154"/>
      <c r="AM2788" s="154"/>
      <c r="AN2788" s="154"/>
      <c r="AO2788" s="154"/>
      <c r="AP2788" s="154"/>
      <c r="AQ2788" s="154"/>
      <c r="AR2788" s="154"/>
      <c r="AS2788" s="154"/>
      <c r="AT2788" s="154"/>
      <c r="AU2788" s="154"/>
      <c r="AV2788" s="154"/>
      <c r="AW2788" s="154"/>
      <c r="AX2788" s="154"/>
      <c r="AY2788" s="154"/>
      <c r="AZ2788" s="154"/>
      <c r="BA2788" s="154"/>
      <c r="BB2788" s="154"/>
      <c r="BC2788" s="154"/>
      <c r="BD2788" s="154"/>
      <c r="BE2788" s="154"/>
      <c r="BF2788" s="154"/>
      <c r="BG2788" s="154"/>
      <c r="BH2788" s="154"/>
      <c r="BI2788" s="154"/>
      <c r="BJ2788" s="154"/>
      <c r="BK2788" s="154"/>
      <c r="BL2788" s="154"/>
      <c r="BM2788" s="154"/>
      <c r="BN2788" s="154"/>
      <c r="BO2788" s="154"/>
      <c r="BP2788" s="154"/>
      <c r="BQ2788" s="154"/>
      <c r="BR2788" s="154"/>
      <c r="BS2788" s="154"/>
      <c r="BT2788" s="154"/>
      <c r="BU2788" s="154"/>
      <c r="BV2788" s="154"/>
      <c r="BW2788" s="154"/>
      <c r="BX2788" s="154"/>
      <c r="BY2788" s="154"/>
      <c r="BZ2788" s="154"/>
      <c r="CA2788" s="154"/>
      <c r="CB2788" s="154"/>
      <c r="CC2788" s="154"/>
      <c r="CD2788" s="154"/>
      <c r="CE2788" s="154"/>
      <c r="CF2788" s="154"/>
      <c r="CG2788" s="154"/>
      <c r="CH2788" s="154"/>
      <c r="CI2788" s="154"/>
      <c r="CJ2788" s="154"/>
      <c r="CK2788" s="154"/>
      <c r="CL2788" s="154"/>
      <c r="CM2788" s="154"/>
      <c r="CN2788" s="154"/>
      <c r="CO2788" s="154"/>
      <c r="CP2788" s="154"/>
      <c r="CQ2788" s="154"/>
      <c r="CR2788" s="154"/>
      <c r="CS2788" s="154"/>
      <c r="CT2788" s="154"/>
      <c r="CU2788" s="154"/>
      <c r="CV2788" s="154"/>
      <c r="CW2788" s="154"/>
      <c r="CX2788" s="154"/>
      <c r="CY2788" s="154"/>
      <c r="CZ2788" s="154"/>
      <c r="DA2788" s="154"/>
      <c r="DB2788" s="154"/>
      <c r="DC2788" s="154"/>
      <c r="DD2788" s="154"/>
      <c r="DE2788" s="154"/>
      <c r="DF2788" s="154"/>
      <c r="DG2788" s="154"/>
      <c r="DH2788" s="154"/>
      <c r="DI2788" s="154"/>
      <c r="DJ2788" s="154"/>
      <c r="DK2788" s="154"/>
      <c r="DL2788" s="154"/>
      <c r="DM2788" s="154"/>
      <c r="DN2788" s="154"/>
      <c r="DO2788" s="154"/>
      <c r="DP2788" s="154"/>
      <c r="DQ2788" s="154"/>
      <c r="DR2788" s="154"/>
      <c r="DS2788" s="154"/>
      <c r="DT2788" s="154"/>
      <c r="DU2788" s="154"/>
      <c r="DV2788" s="154"/>
      <c r="DW2788" s="154"/>
      <c r="DX2788" s="154"/>
      <c r="DY2788" s="154"/>
      <c r="DZ2788" s="154"/>
      <c r="EA2788" s="154"/>
      <c r="EB2788" s="154"/>
      <c r="EC2788" s="154"/>
      <c r="ED2788" s="154"/>
      <c r="EE2788" s="154"/>
      <c r="EF2788" s="154"/>
      <c r="EG2788" s="154"/>
      <c r="EH2788" s="154"/>
      <c r="EI2788" s="154"/>
      <c r="EJ2788" s="154"/>
      <c r="EK2788" s="154"/>
      <c r="EL2788" s="154"/>
      <c r="EM2788" s="154"/>
      <c r="EN2788" s="154"/>
      <c r="EO2788" s="154"/>
      <c r="EP2788" s="154"/>
      <c r="EQ2788" s="154"/>
      <c r="ER2788" s="154"/>
      <c r="ES2788" s="154"/>
      <c r="ET2788" s="154"/>
      <c r="EU2788" s="154"/>
      <c r="EV2788" s="154"/>
    </row>
    <row r="2789" spans="32:152" ht="12.75">
      <c r="AF2789" s="154"/>
      <c r="AG2789" s="154"/>
      <c r="AH2789" s="154"/>
      <c r="AI2789" s="154"/>
      <c r="AJ2789" s="154"/>
      <c r="AK2789" s="154"/>
      <c r="AL2789" s="154"/>
      <c r="AM2789" s="154"/>
      <c r="AN2789" s="154"/>
      <c r="AO2789" s="154"/>
      <c r="AP2789" s="154"/>
      <c r="AQ2789" s="154"/>
      <c r="AR2789" s="154"/>
      <c r="AS2789" s="154"/>
      <c r="AT2789" s="154"/>
      <c r="AU2789" s="154"/>
      <c r="AV2789" s="154"/>
      <c r="AW2789" s="154"/>
      <c r="AX2789" s="154"/>
      <c r="AY2789" s="154"/>
      <c r="AZ2789" s="154"/>
      <c r="BA2789" s="154"/>
      <c r="BB2789" s="154"/>
      <c r="BC2789" s="154"/>
      <c r="BD2789" s="154"/>
      <c r="BE2789" s="154"/>
      <c r="BF2789" s="154"/>
      <c r="BG2789" s="154"/>
      <c r="BH2789" s="154"/>
      <c r="BI2789" s="154"/>
      <c r="BJ2789" s="154"/>
      <c r="BK2789" s="154"/>
      <c r="BL2789" s="154"/>
      <c r="BM2789" s="154"/>
      <c r="BN2789" s="154"/>
      <c r="BO2789" s="154"/>
      <c r="BP2789" s="154"/>
      <c r="BQ2789" s="154"/>
      <c r="BR2789" s="154"/>
      <c r="BS2789" s="154"/>
      <c r="BT2789" s="154"/>
      <c r="BU2789" s="154"/>
      <c r="BV2789" s="154"/>
      <c r="BW2789" s="154"/>
      <c r="BX2789" s="154"/>
      <c r="BY2789" s="154"/>
      <c r="BZ2789" s="154"/>
      <c r="CA2789" s="154"/>
      <c r="CB2789" s="154"/>
      <c r="CC2789" s="154"/>
      <c r="CD2789" s="154"/>
      <c r="CE2789" s="154"/>
      <c r="CF2789" s="154"/>
      <c r="CG2789" s="154"/>
      <c r="CH2789" s="154"/>
      <c r="CI2789" s="154"/>
      <c r="CJ2789" s="154"/>
      <c r="CK2789" s="154"/>
      <c r="CL2789" s="154"/>
      <c r="CM2789" s="154"/>
      <c r="CN2789" s="154"/>
      <c r="CO2789" s="154"/>
      <c r="CP2789" s="154"/>
      <c r="CQ2789" s="154"/>
      <c r="CR2789" s="154"/>
      <c r="CS2789" s="154"/>
      <c r="CT2789" s="154"/>
      <c r="CU2789" s="154"/>
      <c r="CV2789" s="154"/>
      <c r="CW2789" s="154"/>
      <c r="CX2789" s="154"/>
      <c r="CY2789" s="154"/>
      <c r="CZ2789" s="154"/>
      <c r="DA2789" s="154"/>
      <c r="DB2789" s="154"/>
      <c r="DC2789" s="154"/>
      <c r="DD2789" s="154"/>
      <c r="DE2789" s="154"/>
      <c r="DF2789" s="154"/>
      <c r="DG2789" s="154"/>
      <c r="DH2789" s="154"/>
      <c r="DI2789" s="154"/>
      <c r="DJ2789" s="154"/>
      <c r="DK2789" s="154"/>
      <c r="DL2789" s="154"/>
      <c r="DM2789" s="154"/>
      <c r="DN2789" s="154"/>
      <c r="DO2789" s="154"/>
      <c r="DP2789" s="154"/>
      <c r="DQ2789" s="154"/>
      <c r="DR2789" s="154"/>
      <c r="DS2789" s="154"/>
      <c r="DT2789" s="154"/>
      <c r="DU2789" s="154"/>
      <c r="DV2789" s="154"/>
      <c r="DW2789" s="154"/>
      <c r="DX2789" s="154"/>
      <c r="DY2789" s="154"/>
      <c r="DZ2789" s="154"/>
      <c r="EA2789" s="154"/>
      <c r="EB2789" s="154"/>
      <c r="EC2789" s="154"/>
      <c r="ED2789" s="154"/>
      <c r="EE2789" s="154"/>
      <c r="EF2789" s="154"/>
      <c r="EG2789" s="154"/>
      <c r="EH2789" s="154"/>
      <c r="EI2789" s="154"/>
      <c r="EJ2789" s="154"/>
      <c r="EK2789" s="154"/>
      <c r="EL2789" s="154"/>
      <c r="EM2789" s="154"/>
      <c r="EN2789" s="154"/>
      <c r="EO2789" s="154"/>
      <c r="EP2789" s="154"/>
      <c r="EQ2789" s="154"/>
      <c r="ER2789" s="154"/>
      <c r="ES2789" s="154"/>
      <c r="ET2789" s="154"/>
      <c r="EU2789" s="154"/>
      <c r="EV2789" s="154"/>
    </row>
    <row r="2790" spans="32:152" ht="12.75">
      <c r="AF2790" s="154"/>
      <c r="AG2790" s="154"/>
      <c r="AH2790" s="154"/>
      <c r="AI2790" s="154"/>
      <c r="AJ2790" s="154"/>
      <c r="AK2790" s="154"/>
      <c r="AL2790" s="154"/>
      <c r="AM2790" s="154"/>
      <c r="AN2790" s="154"/>
      <c r="AO2790" s="154"/>
      <c r="AP2790" s="154"/>
      <c r="AQ2790" s="154"/>
      <c r="AR2790" s="154"/>
      <c r="AS2790" s="154"/>
      <c r="AT2790" s="154"/>
      <c r="AU2790" s="154"/>
      <c r="AV2790" s="154"/>
      <c r="AW2790" s="154"/>
      <c r="AX2790" s="154"/>
      <c r="AY2790" s="154"/>
      <c r="AZ2790" s="154"/>
      <c r="BA2790" s="154"/>
      <c r="BB2790" s="154"/>
      <c r="BC2790" s="154"/>
      <c r="BD2790" s="154"/>
      <c r="BE2790" s="154"/>
      <c r="BF2790" s="154"/>
      <c r="BG2790" s="154"/>
      <c r="BH2790" s="154"/>
      <c r="BI2790" s="154"/>
      <c r="BJ2790" s="154"/>
      <c r="BK2790" s="154"/>
      <c r="BL2790" s="154"/>
      <c r="BM2790" s="154"/>
      <c r="BN2790" s="154"/>
      <c r="BO2790" s="154"/>
      <c r="BP2790" s="154"/>
      <c r="BQ2790" s="154"/>
      <c r="BR2790" s="154"/>
      <c r="BS2790" s="154"/>
      <c r="BT2790" s="154"/>
      <c r="BU2790" s="154"/>
      <c r="BV2790" s="154"/>
      <c r="BW2790" s="154"/>
      <c r="BX2790" s="154"/>
      <c r="BY2790" s="154"/>
      <c r="BZ2790" s="154"/>
      <c r="CA2790" s="154"/>
      <c r="CB2790" s="154"/>
      <c r="CC2790" s="154"/>
      <c r="CD2790" s="154"/>
      <c r="CE2790" s="154"/>
      <c r="CF2790" s="154"/>
      <c r="CG2790" s="154"/>
      <c r="CH2790" s="154"/>
      <c r="CI2790" s="154"/>
      <c r="CJ2790" s="154"/>
      <c r="CK2790" s="154"/>
      <c r="CL2790" s="154"/>
      <c r="CM2790" s="154"/>
      <c r="CN2790" s="154"/>
      <c r="CO2790" s="154"/>
      <c r="CP2790" s="154"/>
      <c r="CQ2790" s="154"/>
      <c r="CR2790" s="154"/>
      <c r="CS2790" s="154"/>
      <c r="CT2790" s="154"/>
      <c r="CU2790" s="154"/>
      <c r="CV2790" s="154"/>
      <c r="CW2790" s="154"/>
      <c r="CX2790" s="154"/>
      <c r="CY2790" s="154"/>
      <c r="CZ2790" s="154"/>
      <c r="DA2790" s="154"/>
      <c r="DB2790" s="154"/>
      <c r="DC2790" s="154"/>
      <c r="DD2790" s="154"/>
      <c r="DE2790" s="154"/>
      <c r="DF2790" s="154"/>
      <c r="DG2790" s="154"/>
      <c r="DH2790" s="154"/>
      <c r="DI2790" s="154"/>
      <c r="DJ2790" s="154"/>
      <c r="DK2790" s="154"/>
      <c r="DL2790" s="154"/>
      <c r="DM2790" s="154"/>
      <c r="DN2790" s="154"/>
      <c r="DO2790" s="154"/>
      <c r="DP2790" s="154"/>
      <c r="DQ2790" s="154"/>
      <c r="DR2790" s="154"/>
      <c r="DS2790" s="154"/>
      <c r="DT2790" s="154"/>
      <c r="DU2790" s="154"/>
      <c r="DV2790" s="154"/>
      <c r="DW2790" s="154"/>
      <c r="DX2790" s="154"/>
      <c r="DY2790" s="154"/>
      <c r="DZ2790" s="154"/>
      <c r="EA2790" s="154"/>
      <c r="EB2790" s="154"/>
      <c r="EC2790" s="154"/>
      <c r="ED2790" s="154"/>
      <c r="EE2790" s="154"/>
      <c r="EF2790" s="154"/>
      <c r="EG2790" s="154"/>
      <c r="EH2790" s="154"/>
      <c r="EI2790" s="154"/>
      <c r="EJ2790" s="154"/>
      <c r="EK2790" s="154"/>
      <c r="EL2790" s="154"/>
      <c r="EM2790" s="154"/>
      <c r="EN2790" s="154"/>
      <c r="EO2790" s="154"/>
      <c r="EP2790" s="154"/>
      <c r="EQ2790" s="154"/>
      <c r="ER2790" s="154"/>
      <c r="ES2790" s="154"/>
      <c r="ET2790" s="154"/>
      <c r="EU2790" s="154"/>
      <c r="EV2790" s="154"/>
    </row>
    <row r="2791" spans="32:152" ht="12.75">
      <c r="AF2791" s="154"/>
      <c r="AG2791" s="154"/>
      <c r="AH2791" s="154"/>
      <c r="AI2791" s="154"/>
      <c r="AJ2791" s="154"/>
      <c r="AK2791" s="154"/>
      <c r="AL2791" s="154"/>
      <c r="AM2791" s="154"/>
      <c r="AN2791" s="154"/>
      <c r="AO2791" s="154"/>
      <c r="AP2791" s="154"/>
      <c r="AQ2791" s="154"/>
      <c r="AR2791" s="154"/>
      <c r="AS2791" s="154"/>
      <c r="AT2791" s="154"/>
      <c r="AU2791" s="154"/>
      <c r="AV2791" s="154"/>
      <c r="AW2791" s="154"/>
      <c r="AX2791" s="154"/>
      <c r="AY2791" s="154"/>
      <c r="AZ2791" s="154"/>
      <c r="BA2791" s="154"/>
      <c r="BB2791" s="154"/>
      <c r="BC2791" s="154"/>
      <c r="BD2791" s="154"/>
      <c r="BE2791" s="154"/>
      <c r="BF2791" s="154"/>
      <c r="BG2791" s="154"/>
      <c r="BH2791" s="154"/>
      <c r="BI2791" s="154"/>
      <c r="BJ2791" s="154"/>
      <c r="BK2791" s="154"/>
      <c r="BL2791" s="154"/>
      <c r="BM2791" s="154"/>
      <c r="BN2791" s="154"/>
      <c r="BO2791" s="154"/>
      <c r="BP2791" s="154"/>
      <c r="BQ2791" s="154"/>
      <c r="BR2791" s="154"/>
      <c r="BS2791" s="154"/>
      <c r="BT2791" s="154"/>
      <c r="BU2791" s="154"/>
      <c r="BV2791" s="154"/>
      <c r="BW2791" s="154"/>
      <c r="BX2791" s="154"/>
      <c r="BY2791" s="154"/>
      <c r="BZ2791" s="154"/>
      <c r="CA2791" s="154"/>
      <c r="CB2791" s="154"/>
      <c r="CC2791" s="154"/>
      <c r="CD2791" s="154"/>
      <c r="CE2791" s="154"/>
      <c r="CF2791" s="154"/>
      <c r="CG2791" s="154"/>
      <c r="CH2791" s="154"/>
      <c r="CI2791" s="154"/>
      <c r="CJ2791" s="154"/>
      <c r="CK2791" s="154"/>
      <c r="CL2791" s="154"/>
      <c r="CM2791" s="154"/>
      <c r="CN2791" s="154"/>
      <c r="CO2791" s="154"/>
      <c r="CP2791" s="154"/>
      <c r="CQ2791" s="154"/>
      <c r="CR2791" s="154"/>
      <c r="CS2791" s="154"/>
      <c r="CT2791" s="154"/>
      <c r="CU2791" s="154"/>
      <c r="CV2791" s="154"/>
      <c r="CW2791" s="154"/>
      <c r="CX2791" s="154"/>
      <c r="CY2791" s="154"/>
      <c r="CZ2791" s="154"/>
      <c r="DA2791" s="154"/>
      <c r="DB2791" s="154"/>
      <c r="DC2791" s="154"/>
      <c r="DD2791" s="154"/>
      <c r="DE2791" s="154"/>
      <c r="DF2791" s="154"/>
      <c r="DG2791" s="154"/>
      <c r="DH2791" s="154"/>
      <c r="DI2791" s="154"/>
      <c r="DJ2791" s="154"/>
      <c r="DK2791" s="154"/>
      <c r="DL2791" s="154"/>
      <c r="DM2791" s="154"/>
      <c r="DN2791" s="154"/>
      <c r="DO2791" s="154"/>
      <c r="DP2791" s="154"/>
      <c r="DQ2791" s="154"/>
      <c r="DR2791" s="154"/>
      <c r="DS2791" s="154"/>
      <c r="DT2791" s="154"/>
      <c r="DU2791" s="154"/>
      <c r="DV2791" s="154"/>
      <c r="DW2791" s="154"/>
      <c r="DX2791" s="154"/>
      <c r="DY2791" s="154"/>
      <c r="DZ2791" s="154"/>
      <c r="EA2791" s="154"/>
      <c r="EB2791" s="154"/>
      <c r="EC2791" s="154"/>
      <c r="ED2791" s="154"/>
      <c r="EE2791" s="154"/>
      <c r="EF2791" s="154"/>
      <c r="EG2791" s="154"/>
      <c r="EH2791" s="154"/>
      <c r="EI2791" s="154"/>
      <c r="EJ2791" s="154"/>
      <c r="EK2791" s="154"/>
      <c r="EL2791" s="154"/>
      <c r="EM2791" s="154"/>
      <c r="EN2791" s="154"/>
      <c r="EO2791" s="154"/>
      <c r="EP2791" s="154"/>
      <c r="EQ2791" s="154"/>
      <c r="ER2791" s="154"/>
      <c r="ES2791" s="154"/>
      <c r="ET2791" s="154"/>
      <c r="EU2791" s="154"/>
      <c r="EV2791" s="154"/>
    </row>
    <row r="2792" spans="32:152" ht="12.75">
      <c r="AF2792" s="154"/>
      <c r="AG2792" s="154"/>
      <c r="AH2792" s="154"/>
      <c r="AI2792" s="154"/>
      <c r="AJ2792" s="154"/>
      <c r="AK2792" s="154"/>
      <c r="AL2792" s="154"/>
      <c r="AM2792" s="154"/>
      <c r="AN2792" s="154"/>
      <c r="AO2792" s="154"/>
      <c r="AP2792" s="154"/>
      <c r="AQ2792" s="154"/>
      <c r="AR2792" s="154"/>
      <c r="AS2792" s="154"/>
      <c r="AT2792" s="154"/>
      <c r="AU2792" s="154"/>
      <c r="AV2792" s="154"/>
      <c r="AW2792" s="154"/>
      <c r="AX2792" s="154"/>
      <c r="AY2792" s="154"/>
      <c r="AZ2792" s="154"/>
      <c r="BA2792" s="154"/>
      <c r="BB2792" s="154"/>
      <c r="BC2792" s="154"/>
      <c r="BD2792" s="154"/>
      <c r="BE2792" s="154"/>
      <c r="BF2792" s="154"/>
      <c r="BG2792" s="154"/>
      <c r="BH2792" s="154"/>
      <c r="BI2792" s="154"/>
      <c r="BJ2792" s="154"/>
      <c r="BK2792" s="154"/>
      <c r="BL2792" s="154"/>
      <c r="BM2792" s="154"/>
      <c r="BN2792" s="154"/>
      <c r="BO2792" s="154"/>
      <c r="BP2792" s="154"/>
      <c r="BQ2792" s="154"/>
      <c r="BR2792" s="154"/>
      <c r="BS2792" s="154"/>
      <c r="BT2792" s="154"/>
      <c r="BU2792" s="154"/>
      <c r="BV2792" s="154"/>
      <c r="BW2792" s="154"/>
      <c r="BX2792" s="154"/>
      <c r="BY2792" s="154"/>
      <c r="BZ2792" s="154"/>
      <c r="CA2792" s="154"/>
      <c r="CB2792" s="154"/>
      <c r="CC2792" s="154"/>
      <c r="CD2792" s="154"/>
      <c r="CE2792" s="154"/>
      <c r="CF2792" s="154"/>
      <c r="CG2792" s="154"/>
      <c r="CH2792" s="154"/>
      <c r="CI2792" s="154"/>
      <c r="CJ2792" s="154"/>
      <c r="CK2792" s="154"/>
      <c r="CL2792" s="154"/>
      <c r="CM2792" s="154"/>
      <c r="CN2792" s="154"/>
      <c r="CO2792" s="154"/>
      <c r="CP2792" s="154"/>
      <c r="CQ2792" s="154"/>
      <c r="CR2792" s="154"/>
      <c r="CS2792" s="154"/>
      <c r="CT2792" s="154"/>
      <c r="CU2792" s="154"/>
      <c r="CV2792" s="154"/>
      <c r="CW2792" s="154"/>
      <c r="CX2792" s="154"/>
      <c r="CY2792" s="154"/>
      <c r="CZ2792" s="154"/>
      <c r="DA2792" s="154"/>
      <c r="DB2792" s="154"/>
      <c r="DC2792" s="154"/>
      <c r="DD2792" s="154"/>
      <c r="DE2792" s="154"/>
      <c r="DF2792" s="154"/>
      <c r="DG2792" s="154"/>
      <c r="DH2792" s="154"/>
      <c r="DI2792" s="154"/>
      <c r="DJ2792" s="154"/>
      <c r="DK2792" s="154"/>
      <c r="DL2792" s="154"/>
      <c r="DM2792" s="154"/>
      <c r="DN2792" s="154"/>
      <c r="DO2792" s="154"/>
      <c r="DP2792" s="154"/>
      <c r="DQ2792" s="154"/>
      <c r="DR2792" s="154"/>
      <c r="DS2792" s="154"/>
      <c r="DT2792" s="154"/>
      <c r="DU2792" s="154"/>
      <c r="DV2792" s="154"/>
      <c r="DW2792" s="154"/>
      <c r="DX2792" s="154"/>
      <c r="DY2792" s="154"/>
      <c r="DZ2792" s="154"/>
      <c r="EA2792" s="154"/>
      <c r="EB2792" s="154"/>
      <c r="EC2792" s="154"/>
      <c r="ED2792" s="154"/>
      <c r="EE2792" s="154"/>
      <c r="EF2792" s="154"/>
      <c r="EG2792" s="154"/>
      <c r="EH2792" s="154"/>
      <c r="EI2792" s="154"/>
      <c r="EJ2792" s="154"/>
      <c r="EK2792" s="154"/>
      <c r="EL2792" s="154"/>
      <c r="EM2792" s="154"/>
      <c r="EN2792" s="154"/>
      <c r="EO2792" s="154"/>
      <c r="EP2792" s="154"/>
      <c r="EQ2792" s="154"/>
      <c r="ER2792" s="154"/>
      <c r="ES2792" s="154"/>
      <c r="ET2792" s="154"/>
      <c r="EU2792" s="154"/>
      <c r="EV2792" s="154"/>
    </row>
    <row r="2793" spans="32:152" ht="12.75">
      <c r="AF2793" s="154"/>
      <c r="AG2793" s="154"/>
      <c r="AH2793" s="154"/>
      <c r="AI2793" s="154"/>
      <c r="AJ2793" s="154"/>
      <c r="AK2793" s="154"/>
      <c r="AL2793" s="154"/>
      <c r="AM2793" s="154"/>
      <c r="AN2793" s="154"/>
      <c r="AO2793" s="154"/>
      <c r="AP2793" s="154"/>
      <c r="AQ2793" s="154"/>
      <c r="AR2793" s="154"/>
      <c r="AS2793" s="154"/>
      <c r="AT2793" s="154"/>
      <c r="AU2793" s="154"/>
      <c r="AV2793" s="154"/>
      <c r="AW2793" s="154"/>
      <c r="AX2793" s="154"/>
      <c r="AY2793" s="154"/>
      <c r="AZ2793" s="154"/>
      <c r="BA2793" s="154"/>
      <c r="BB2793" s="154"/>
      <c r="BC2793" s="154"/>
      <c r="BD2793" s="154"/>
      <c r="BE2793" s="154"/>
      <c r="BF2793" s="154"/>
      <c r="BG2793" s="154"/>
      <c r="BH2793" s="154"/>
      <c r="BI2793" s="154"/>
      <c r="BJ2793" s="154"/>
      <c r="BK2793" s="154"/>
      <c r="BL2793" s="154"/>
      <c r="BM2793" s="154"/>
      <c r="BN2793" s="154"/>
      <c r="BO2793" s="154"/>
      <c r="BP2793" s="154"/>
      <c r="BQ2793" s="154"/>
      <c r="BR2793" s="154"/>
      <c r="BS2793" s="154"/>
      <c r="BT2793" s="154"/>
      <c r="BU2793" s="154"/>
      <c r="BV2793" s="154"/>
      <c r="BW2793" s="154"/>
      <c r="BX2793" s="154"/>
      <c r="BY2793" s="154"/>
      <c r="BZ2793" s="154"/>
      <c r="CA2793" s="154"/>
      <c r="CB2793" s="154"/>
      <c r="CC2793" s="154"/>
      <c r="CD2793" s="154"/>
      <c r="CE2793" s="154"/>
      <c r="CF2793" s="154"/>
      <c r="CG2793" s="154"/>
      <c r="CH2793" s="154"/>
      <c r="CI2793" s="154"/>
      <c r="CJ2793" s="154"/>
      <c r="CK2793" s="154"/>
      <c r="CL2793" s="154"/>
      <c r="CM2793" s="154"/>
      <c r="CN2793" s="154"/>
      <c r="CO2793" s="154"/>
      <c r="CP2793" s="154"/>
      <c r="CQ2793" s="154"/>
      <c r="CR2793" s="154"/>
      <c r="CS2793" s="154"/>
      <c r="CT2793" s="154"/>
      <c r="CU2793" s="154"/>
      <c r="CV2793" s="154"/>
      <c r="CW2793" s="154"/>
      <c r="CX2793" s="154"/>
      <c r="CY2793" s="154"/>
      <c r="CZ2793" s="154"/>
      <c r="DA2793" s="154"/>
      <c r="DB2793" s="154"/>
      <c r="DC2793" s="154"/>
      <c r="DD2793" s="154"/>
      <c r="DE2793" s="154"/>
      <c r="DF2793" s="154"/>
      <c r="DG2793" s="154"/>
      <c r="DH2793" s="154"/>
      <c r="DI2793" s="154"/>
      <c r="DJ2793" s="154"/>
      <c r="DK2793" s="154"/>
      <c r="DL2793" s="154"/>
      <c r="DM2793" s="154"/>
      <c r="DN2793" s="154"/>
      <c r="DO2793" s="154"/>
      <c r="DP2793" s="154"/>
      <c r="DQ2793" s="154"/>
      <c r="DR2793" s="154"/>
      <c r="DS2793" s="154"/>
      <c r="DT2793" s="154"/>
      <c r="DU2793" s="154"/>
      <c r="DV2793" s="154"/>
      <c r="DW2793" s="154"/>
      <c r="DX2793" s="154"/>
      <c r="DY2793" s="154"/>
      <c r="DZ2793" s="154"/>
      <c r="EA2793" s="154"/>
      <c r="EB2793" s="154"/>
      <c r="EC2793" s="154"/>
      <c r="ED2793" s="154"/>
      <c r="EE2793" s="154"/>
      <c r="EF2793" s="154"/>
      <c r="EG2793" s="154"/>
      <c r="EH2793" s="154"/>
      <c r="EI2793" s="154"/>
      <c r="EJ2793" s="154"/>
      <c r="EK2793" s="154"/>
      <c r="EL2793" s="154"/>
      <c r="EM2793" s="154"/>
      <c r="EN2793" s="154"/>
      <c r="EO2793" s="154"/>
      <c r="EP2793" s="154"/>
      <c r="EQ2793" s="154"/>
      <c r="ER2793" s="154"/>
      <c r="ES2793" s="154"/>
      <c r="ET2793" s="154"/>
      <c r="EU2793" s="154"/>
      <c r="EV2793" s="154"/>
    </row>
    <row r="2794" spans="32:152" ht="12.75">
      <c r="AF2794" s="154"/>
      <c r="AG2794" s="154"/>
      <c r="AH2794" s="154"/>
      <c r="AI2794" s="154"/>
      <c r="AJ2794" s="154"/>
      <c r="AK2794" s="154"/>
      <c r="AL2794" s="154"/>
      <c r="AM2794" s="154"/>
      <c r="AN2794" s="154"/>
      <c r="AO2794" s="154"/>
      <c r="AP2794" s="154"/>
      <c r="AQ2794" s="154"/>
      <c r="AR2794" s="154"/>
      <c r="AS2794" s="154"/>
      <c r="AT2794" s="154"/>
      <c r="AU2794" s="154"/>
      <c r="AV2794" s="154"/>
      <c r="AW2794" s="154"/>
      <c r="AX2794" s="154"/>
      <c r="AY2794" s="154"/>
      <c r="AZ2794" s="154"/>
      <c r="BA2794" s="154"/>
      <c r="BB2794" s="154"/>
      <c r="BC2794" s="154"/>
      <c r="BD2794" s="154"/>
      <c r="BE2794" s="154"/>
      <c r="BF2794" s="154"/>
      <c r="BG2794" s="154"/>
      <c r="BH2794" s="154"/>
      <c r="BI2794" s="154"/>
      <c r="BJ2794" s="154"/>
      <c r="BK2794" s="154"/>
      <c r="BL2794" s="154"/>
      <c r="BM2794" s="154"/>
      <c r="BN2794" s="154"/>
      <c r="BO2794" s="154"/>
      <c r="BP2794" s="154"/>
      <c r="BQ2794" s="154"/>
      <c r="BR2794" s="154"/>
      <c r="BS2794" s="154"/>
      <c r="BT2794" s="154"/>
      <c r="BU2794" s="154"/>
      <c r="BV2794" s="154"/>
      <c r="BW2794" s="154"/>
      <c r="BX2794" s="154"/>
      <c r="BY2794" s="154"/>
      <c r="BZ2794" s="154"/>
      <c r="CA2794" s="154"/>
      <c r="CB2794" s="154"/>
      <c r="CC2794" s="154"/>
      <c r="CD2794" s="154"/>
      <c r="CE2794" s="154"/>
      <c r="CF2794" s="154"/>
      <c r="CG2794" s="154"/>
      <c r="CH2794" s="154"/>
      <c r="CI2794" s="154"/>
      <c r="CJ2794" s="154"/>
      <c r="CK2794" s="154"/>
      <c r="CL2794" s="154"/>
      <c r="CM2794" s="154"/>
      <c r="CN2794" s="154"/>
      <c r="CO2794" s="154"/>
      <c r="CP2794" s="154"/>
      <c r="CQ2794" s="154"/>
      <c r="CR2794" s="154"/>
      <c r="CS2794" s="154"/>
      <c r="CT2794" s="154"/>
      <c r="CU2794" s="154"/>
      <c r="CV2794" s="154"/>
      <c r="CW2794" s="154"/>
      <c r="CX2794" s="154"/>
      <c r="CY2794" s="154"/>
      <c r="CZ2794" s="154"/>
      <c r="DA2794" s="154"/>
      <c r="DB2794" s="154"/>
      <c r="DC2794" s="154"/>
      <c r="DD2794" s="154"/>
      <c r="DE2794" s="154"/>
      <c r="DF2794" s="154"/>
      <c r="DG2794" s="154"/>
      <c r="DH2794" s="154"/>
      <c r="DI2794" s="154"/>
      <c r="DJ2794" s="154"/>
      <c r="DK2794" s="154"/>
      <c r="DL2794" s="154"/>
      <c r="DM2794" s="154"/>
      <c r="DN2794" s="154"/>
      <c r="DO2794" s="154"/>
      <c r="DP2794" s="154"/>
      <c r="DQ2794" s="154"/>
      <c r="DR2794" s="154"/>
      <c r="DS2794" s="154"/>
      <c r="DT2794" s="154"/>
      <c r="DU2794" s="154"/>
      <c r="DV2794" s="154"/>
      <c r="DW2794" s="154"/>
      <c r="DX2794" s="154"/>
      <c r="DY2794" s="154"/>
      <c r="DZ2794" s="154"/>
      <c r="EA2794" s="154"/>
      <c r="EB2794" s="154"/>
      <c r="EC2794" s="154"/>
      <c r="ED2794" s="154"/>
      <c r="EE2794" s="154"/>
      <c r="EF2794" s="154"/>
      <c r="EG2794" s="154"/>
      <c r="EH2794" s="154"/>
      <c r="EI2794" s="154"/>
      <c r="EJ2794" s="154"/>
      <c r="EK2794" s="154"/>
      <c r="EL2794" s="154"/>
      <c r="EM2794" s="154"/>
      <c r="EN2794" s="154"/>
      <c r="EO2794" s="154"/>
      <c r="EP2794" s="154"/>
      <c r="EQ2794" s="154"/>
      <c r="ER2794" s="154"/>
      <c r="ES2794" s="154"/>
      <c r="ET2794" s="154"/>
      <c r="EU2794" s="154"/>
      <c r="EV2794" s="154"/>
    </row>
    <row r="2795" spans="32:152" ht="12.75">
      <c r="AF2795" s="154"/>
      <c r="AG2795" s="154"/>
      <c r="AH2795" s="154"/>
      <c r="AI2795" s="154"/>
      <c r="AJ2795" s="154"/>
      <c r="AK2795" s="154"/>
      <c r="AL2795" s="154"/>
      <c r="AM2795" s="154"/>
      <c r="AN2795" s="154"/>
      <c r="AO2795" s="154"/>
      <c r="AP2795" s="154"/>
      <c r="AQ2795" s="154"/>
      <c r="AR2795" s="154"/>
      <c r="AS2795" s="154"/>
      <c r="AT2795" s="154"/>
      <c r="AU2795" s="154"/>
      <c r="AV2795" s="154"/>
      <c r="AW2795" s="154"/>
      <c r="AX2795" s="154"/>
      <c r="AY2795" s="154"/>
      <c r="AZ2795" s="154"/>
      <c r="BA2795" s="154"/>
      <c r="BB2795" s="154"/>
      <c r="BC2795" s="154"/>
      <c r="BD2795" s="154"/>
      <c r="BE2795" s="154"/>
      <c r="BF2795" s="154"/>
      <c r="BG2795" s="154"/>
      <c r="BH2795" s="154"/>
      <c r="BI2795" s="154"/>
      <c r="BJ2795" s="154"/>
      <c r="BK2795" s="154"/>
      <c r="BL2795" s="154"/>
      <c r="BM2795" s="154"/>
      <c r="BN2795" s="154"/>
      <c r="BO2795" s="154"/>
      <c r="BP2795" s="154"/>
      <c r="BQ2795" s="154"/>
      <c r="BR2795" s="154"/>
      <c r="BS2795" s="154"/>
      <c r="BT2795" s="154"/>
      <c r="BU2795" s="154"/>
      <c r="BV2795" s="154"/>
      <c r="BW2795" s="154"/>
      <c r="BX2795" s="154"/>
      <c r="BY2795" s="154"/>
      <c r="BZ2795" s="154"/>
      <c r="CA2795" s="154"/>
      <c r="CB2795" s="154"/>
      <c r="CC2795" s="154"/>
      <c r="CD2795" s="154"/>
      <c r="CE2795" s="154"/>
      <c r="CF2795" s="154"/>
      <c r="CG2795" s="154"/>
      <c r="CH2795" s="154"/>
      <c r="CI2795" s="154"/>
      <c r="CJ2795" s="154"/>
      <c r="CK2795" s="154"/>
      <c r="CL2795" s="154"/>
      <c r="CM2795" s="154"/>
      <c r="CN2795" s="154"/>
      <c r="CO2795" s="154"/>
      <c r="CP2795" s="154"/>
      <c r="CQ2795" s="154"/>
      <c r="CR2795" s="154"/>
      <c r="CS2795" s="154"/>
      <c r="CT2795" s="154"/>
      <c r="CU2795" s="154"/>
      <c r="CV2795" s="154"/>
      <c r="CW2795" s="154"/>
      <c r="CX2795" s="154"/>
      <c r="CY2795" s="154"/>
      <c r="CZ2795" s="154"/>
      <c r="DA2795" s="154"/>
      <c r="DB2795" s="154"/>
      <c r="DC2795" s="154"/>
      <c r="DD2795" s="154"/>
      <c r="DE2795" s="154"/>
      <c r="DF2795" s="154"/>
      <c r="DG2795" s="154"/>
      <c r="DH2795" s="154"/>
      <c r="DI2795" s="154"/>
      <c r="DJ2795" s="154"/>
      <c r="DK2795" s="154"/>
      <c r="DL2795" s="154"/>
      <c r="DM2795" s="154"/>
      <c r="DN2795" s="154"/>
      <c r="DO2795" s="154"/>
      <c r="DP2795" s="154"/>
      <c r="DQ2795" s="154"/>
      <c r="DR2795" s="154"/>
      <c r="DS2795" s="154"/>
      <c r="DT2795" s="154"/>
      <c r="DU2795" s="154"/>
      <c r="DV2795" s="154"/>
      <c r="DW2795" s="154"/>
      <c r="DX2795" s="154"/>
      <c r="DY2795" s="154"/>
      <c r="DZ2795" s="154"/>
      <c r="EA2795" s="154"/>
      <c r="EB2795" s="154"/>
      <c r="EC2795" s="154"/>
      <c r="ED2795" s="154"/>
      <c r="EE2795" s="154"/>
      <c r="EF2795" s="154"/>
      <c r="EG2795" s="154"/>
      <c r="EH2795" s="154"/>
      <c r="EI2795" s="154"/>
      <c r="EJ2795" s="154"/>
      <c r="EK2795" s="154"/>
      <c r="EL2795" s="154"/>
      <c r="EM2795" s="154"/>
      <c r="EN2795" s="154"/>
      <c r="EO2795" s="154"/>
      <c r="EP2795" s="154"/>
      <c r="EQ2795" s="154"/>
      <c r="ER2795" s="154"/>
      <c r="ES2795" s="154"/>
      <c r="ET2795" s="154"/>
      <c r="EU2795" s="154"/>
      <c r="EV2795" s="154"/>
    </row>
    <row r="2796" spans="32:152" ht="12.75">
      <c r="AF2796" s="154"/>
      <c r="AG2796" s="154"/>
      <c r="AH2796" s="154"/>
      <c r="AI2796" s="154"/>
      <c r="AJ2796" s="154"/>
      <c r="AK2796" s="154"/>
      <c r="AL2796" s="154"/>
      <c r="AM2796" s="154"/>
      <c r="AN2796" s="154"/>
      <c r="AO2796" s="154"/>
      <c r="AP2796" s="154"/>
      <c r="AQ2796" s="154"/>
      <c r="AR2796" s="154"/>
      <c r="AS2796" s="154"/>
      <c r="AT2796" s="154"/>
      <c r="AU2796" s="154"/>
      <c r="AV2796" s="154"/>
      <c r="AW2796" s="154"/>
      <c r="AX2796" s="154"/>
      <c r="AY2796" s="154"/>
      <c r="AZ2796" s="154"/>
      <c r="BA2796" s="154"/>
      <c r="BB2796" s="154"/>
      <c r="BC2796" s="154"/>
      <c r="BD2796" s="154"/>
      <c r="BE2796" s="154"/>
      <c r="BF2796" s="154"/>
      <c r="BG2796" s="154"/>
      <c r="BH2796" s="154"/>
      <c r="BI2796" s="154"/>
      <c r="BJ2796" s="154"/>
      <c r="BK2796" s="154"/>
      <c r="BL2796" s="154"/>
      <c r="BM2796" s="154"/>
      <c r="BN2796" s="154"/>
      <c r="BO2796" s="154"/>
      <c r="BP2796" s="154"/>
      <c r="BQ2796" s="154"/>
      <c r="BR2796" s="154"/>
      <c r="BS2796" s="154"/>
      <c r="BT2796" s="154"/>
      <c r="BU2796" s="154"/>
      <c r="BV2796" s="154"/>
      <c r="BW2796" s="154"/>
      <c r="BX2796" s="154"/>
      <c r="BY2796" s="154"/>
      <c r="BZ2796" s="154"/>
      <c r="CA2796" s="154"/>
      <c r="CB2796" s="154"/>
      <c r="CC2796" s="154"/>
      <c r="CD2796" s="154"/>
      <c r="CE2796" s="154"/>
      <c r="CF2796" s="154"/>
      <c r="CG2796" s="154"/>
      <c r="CH2796" s="154"/>
      <c r="CI2796" s="154"/>
      <c r="CJ2796" s="154"/>
      <c r="CK2796" s="154"/>
      <c r="CL2796" s="154"/>
      <c r="CM2796" s="154"/>
      <c r="CN2796" s="154"/>
      <c r="CO2796" s="154"/>
      <c r="CP2796" s="154"/>
      <c r="CQ2796" s="154"/>
      <c r="CR2796" s="154"/>
      <c r="CS2796" s="154"/>
      <c r="CT2796" s="154"/>
      <c r="CU2796" s="154"/>
      <c r="CV2796" s="154"/>
      <c r="CW2796" s="154"/>
      <c r="CX2796" s="154"/>
      <c r="CY2796" s="154"/>
      <c r="CZ2796" s="154"/>
      <c r="DA2796" s="154"/>
      <c r="DB2796" s="154"/>
      <c r="DC2796" s="154"/>
      <c r="DD2796" s="154"/>
      <c r="DE2796" s="154"/>
      <c r="DF2796" s="154"/>
      <c r="DG2796" s="154"/>
      <c r="DH2796" s="154"/>
      <c r="DI2796" s="154"/>
      <c r="DJ2796" s="154"/>
      <c r="DK2796" s="154"/>
      <c r="DL2796" s="154"/>
      <c r="DM2796" s="154"/>
      <c r="DN2796" s="154"/>
      <c r="DO2796" s="154"/>
      <c r="DP2796" s="154"/>
      <c r="DQ2796" s="154"/>
      <c r="DR2796" s="154"/>
      <c r="DS2796" s="154"/>
      <c r="DT2796" s="154"/>
      <c r="DU2796" s="154"/>
      <c r="DV2796" s="154"/>
      <c r="DW2796" s="154"/>
      <c r="DX2796" s="154"/>
      <c r="DY2796" s="154"/>
      <c r="DZ2796" s="154"/>
      <c r="EA2796" s="154"/>
      <c r="EB2796" s="154"/>
      <c r="EC2796" s="154"/>
      <c r="ED2796" s="154"/>
      <c r="EE2796" s="154"/>
      <c r="EF2796" s="154"/>
      <c r="EG2796" s="154"/>
      <c r="EH2796" s="154"/>
      <c r="EI2796" s="154"/>
      <c r="EJ2796" s="154"/>
      <c r="EK2796" s="154"/>
      <c r="EL2796" s="154"/>
      <c r="EM2796" s="154"/>
      <c r="EN2796" s="154"/>
      <c r="EO2796" s="154"/>
      <c r="EP2796" s="154"/>
      <c r="EQ2796" s="154"/>
      <c r="ER2796" s="154"/>
      <c r="ES2796" s="154"/>
      <c r="ET2796" s="154"/>
      <c r="EU2796" s="154"/>
      <c r="EV2796" s="154"/>
    </row>
    <row r="2797" spans="32:152" ht="12.75">
      <c r="AF2797" s="154"/>
      <c r="AG2797" s="154"/>
      <c r="AH2797" s="154"/>
      <c r="AI2797" s="154"/>
      <c r="AJ2797" s="154"/>
      <c r="AK2797" s="154"/>
      <c r="AL2797" s="154"/>
      <c r="AM2797" s="154"/>
      <c r="AN2797" s="154"/>
      <c r="AO2797" s="154"/>
      <c r="AP2797" s="154"/>
      <c r="AQ2797" s="154"/>
      <c r="AR2797" s="154"/>
      <c r="AS2797" s="154"/>
      <c r="AT2797" s="154"/>
      <c r="AU2797" s="154"/>
      <c r="AV2797" s="154"/>
      <c r="AW2797" s="154"/>
      <c r="AX2797" s="154"/>
      <c r="AY2797" s="154"/>
      <c r="AZ2797" s="154"/>
      <c r="BA2797" s="154"/>
      <c r="BB2797" s="154"/>
      <c r="BC2797" s="154"/>
      <c r="BD2797" s="154"/>
      <c r="BE2797" s="154"/>
      <c r="BF2797" s="154"/>
      <c r="BG2797" s="154"/>
      <c r="BH2797" s="154"/>
      <c r="BI2797" s="154"/>
      <c r="BJ2797" s="154"/>
      <c r="BK2797" s="154"/>
      <c r="BL2797" s="154"/>
      <c r="BM2797" s="154"/>
      <c r="BN2797" s="154"/>
      <c r="BO2797" s="154"/>
      <c r="BP2797" s="154"/>
      <c r="BQ2797" s="154"/>
      <c r="BR2797" s="154"/>
      <c r="BS2797" s="154"/>
      <c r="BT2797" s="154"/>
      <c r="BU2797" s="154"/>
      <c r="BV2797" s="154"/>
      <c r="BW2797" s="154"/>
      <c r="BX2797" s="154"/>
      <c r="BY2797" s="154"/>
      <c r="BZ2797" s="154"/>
      <c r="CA2797" s="154"/>
      <c r="CB2797" s="154"/>
      <c r="CC2797" s="154"/>
      <c r="CD2797" s="154"/>
      <c r="CE2797" s="154"/>
      <c r="CF2797" s="154"/>
      <c r="CG2797" s="154"/>
      <c r="CH2797" s="154"/>
      <c r="CI2797" s="154"/>
      <c r="CJ2797" s="154"/>
      <c r="CK2797" s="154"/>
      <c r="CL2797" s="154"/>
      <c r="CM2797" s="154"/>
      <c r="CN2797" s="154"/>
      <c r="CO2797" s="154"/>
      <c r="CP2797" s="154"/>
      <c r="CQ2797" s="154"/>
      <c r="CR2797" s="154"/>
      <c r="CS2797" s="154"/>
      <c r="CT2797" s="154"/>
      <c r="CU2797" s="154"/>
      <c r="CV2797" s="154"/>
      <c r="CW2797" s="154"/>
      <c r="CX2797" s="154"/>
      <c r="CY2797" s="154"/>
      <c r="CZ2797" s="154"/>
      <c r="DA2797" s="154"/>
      <c r="DB2797" s="154"/>
      <c r="DC2797" s="154"/>
      <c r="DD2797" s="154"/>
      <c r="DE2797" s="154"/>
      <c r="DF2797" s="154"/>
      <c r="DG2797" s="154"/>
      <c r="DH2797" s="154"/>
      <c r="DI2797" s="154"/>
      <c r="DJ2797" s="154"/>
      <c r="DK2797" s="154"/>
      <c r="DL2797" s="154"/>
      <c r="DM2797" s="154"/>
      <c r="DN2797" s="154"/>
      <c r="DO2797" s="154"/>
      <c r="DP2797" s="154"/>
      <c r="DQ2797" s="154"/>
      <c r="DR2797" s="154"/>
      <c r="DS2797" s="154"/>
      <c r="DT2797" s="154"/>
      <c r="DU2797" s="154"/>
      <c r="DV2797" s="154"/>
      <c r="DW2797" s="154"/>
      <c r="DX2797" s="154"/>
      <c r="DY2797" s="154"/>
      <c r="DZ2797" s="154"/>
      <c r="EA2797" s="154"/>
      <c r="EB2797" s="154"/>
      <c r="EC2797" s="154"/>
      <c r="ED2797" s="154"/>
      <c r="EE2797" s="154"/>
      <c r="EF2797" s="154"/>
      <c r="EG2797" s="154"/>
      <c r="EH2797" s="154"/>
      <c r="EI2797" s="154"/>
      <c r="EJ2797" s="154"/>
      <c r="EK2797" s="154"/>
      <c r="EL2797" s="154"/>
      <c r="EM2797" s="154"/>
      <c r="EN2797" s="154"/>
      <c r="EO2797" s="154"/>
      <c r="EP2797" s="154"/>
      <c r="EQ2797" s="154"/>
      <c r="ER2797" s="154"/>
      <c r="ES2797" s="154"/>
      <c r="ET2797" s="154"/>
      <c r="EU2797" s="154"/>
      <c r="EV2797" s="154"/>
    </row>
    <row r="2798" spans="32:152" ht="12.75">
      <c r="AF2798" s="154"/>
      <c r="AG2798" s="154"/>
      <c r="AH2798" s="154"/>
      <c r="AI2798" s="154"/>
      <c r="AJ2798" s="154"/>
      <c r="AK2798" s="154"/>
      <c r="AL2798" s="154"/>
      <c r="AM2798" s="154"/>
      <c r="AN2798" s="154"/>
      <c r="AO2798" s="154"/>
      <c r="AP2798" s="154"/>
      <c r="AQ2798" s="154"/>
      <c r="AR2798" s="154"/>
      <c r="AS2798" s="154"/>
      <c r="AT2798" s="154"/>
      <c r="AU2798" s="154"/>
      <c r="AV2798" s="154"/>
      <c r="AW2798" s="154"/>
      <c r="AX2798" s="154"/>
      <c r="AY2798" s="154"/>
      <c r="AZ2798" s="154"/>
      <c r="BA2798" s="154"/>
      <c r="BB2798" s="154"/>
      <c r="BC2798" s="154"/>
      <c r="BD2798" s="154"/>
      <c r="BE2798" s="154"/>
      <c r="BF2798" s="154"/>
      <c r="BG2798" s="154"/>
      <c r="BH2798" s="154"/>
      <c r="BI2798" s="154"/>
      <c r="BJ2798" s="154"/>
      <c r="BK2798" s="154"/>
      <c r="BL2798" s="154"/>
      <c r="BM2798" s="154"/>
      <c r="BN2798" s="154"/>
      <c r="BO2798" s="154"/>
      <c r="BP2798" s="154"/>
      <c r="BQ2798" s="154"/>
      <c r="BR2798" s="154"/>
      <c r="BS2798" s="154"/>
      <c r="BT2798" s="154"/>
      <c r="BU2798" s="154"/>
      <c r="BV2798" s="154"/>
      <c r="BW2798" s="154"/>
      <c r="BX2798" s="154"/>
      <c r="BY2798" s="154"/>
      <c r="BZ2798" s="154"/>
      <c r="CA2798" s="154"/>
      <c r="CB2798" s="154"/>
      <c r="CC2798" s="154"/>
      <c r="CD2798" s="154"/>
      <c r="CE2798" s="154"/>
      <c r="CF2798" s="154"/>
      <c r="CG2798" s="154"/>
      <c r="CH2798" s="154"/>
      <c r="CI2798" s="154"/>
      <c r="CJ2798" s="154"/>
      <c r="CK2798" s="154"/>
      <c r="CL2798" s="154"/>
      <c r="CM2798" s="154"/>
      <c r="CN2798" s="154"/>
      <c r="CO2798" s="154"/>
      <c r="CP2798" s="154"/>
      <c r="CQ2798" s="154"/>
      <c r="CR2798" s="154"/>
      <c r="CS2798" s="154"/>
      <c r="CT2798" s="154"/>
      <c r="CU2798" s="154"/>
      <c r="CV2798" s="154"/>
      <c r="CW2798" s="154"/>
      <c r="CX2798" s="154"/>
      <c r="CY2798" s="154"/>
      <c r="CZ2798" s="154"/>
      <c r="DA2798" s="154"/>
      <c r="DB2798" s="154"/>
      <c r="DC2798" s="154"/>
      <c r="DD2798" s="154"/>
      <c r="DE2798" s="154"/>
      <c r="DF2798" s="154"/>
      <c r="DG2798" s="154"/>
      <c r="DH2798" s="154"/>
      <c r="DI2798" s="154"/>
      <c r="DJ2798" s="154"/>
      <c r="DK2798" s="154"/>
      <c r="DL2798" s="154"/>
      <c r="DM2798" s="154"/>
      <c r="DN2798" s="154"/>
      <c r="DO2798" s="154"/>
      <c r="DP2798" s="154"/>
      <c r="DQ2798" s="154"/>
      <c r="DR2798" s="154"/>
      <c r="DS2798" s="154"/>
      <c r="DT2798" s="154"/>
      <c r="DU2798" s="154"/>
      <c r="DV2798" s="154"/>
      <c r="DW2798" s="154"/>
      <c r="DX2798" s="154"/>
      <c r="DY2798" s="154"/>
      <c r="DZ2798" s="154"/>
      <c r="EA2798" s="154"/>
      <c r="EB2798" s="154"/>
      <c r="EC2798" s="154"/>
      <c r="ED2798" s="154"/>
      <c r="EE2798" s="154"/>
      <c r="EF2798" s="154"/>
      <c r="EG2798" s="154"/>
      <c r="EH2798" s="154"/>
      <c r="EI2798" s="154"/>
      <c r="EJ2798" s="154"/>
      <c r="EK2798" s="154"/>
      <c r="EL2798" s="154"/>
      <c r="EM2798" s="154"/>
      <c r="EN2798" s="154"/>
      <c r="EO2798" s="154"/>
      <c r="EP2798" s="154"/>
      <c r="EQ2798" s="154"/>
      <c r="ER2798" s="154"/>
      <c r="ES2798" s="154"/>
      <c r="ET2798" s="154"/>
      <c r="EU2798" s="154"/>
      <c r="EV2798" s="154"/>
    </row>
    <row r="2799" spans="32:152" ht="12.75">
      <c r="AF2799" s="154"/>
      <c r="AG2799" s="154"/>
      <c r="AH2799" s="154"/>
      <c r="AI2799" s="154"/>
      <c r="AJ2799" s="154"/>
      <c r="AK2799" s="154"/>
      <c r="AL2799" s="154"/>
      <c r="AM2799" s="154"/>
      <c r="AN2799" s="154"/>
      <c r="AO2799" s="154"/>
      <c r="AP2799" s="154"/>
      <c r="AQ2799" s="154"/>
      <c r="AR2799" s="154"/>
      <c r="AS2799" s="154"/>
      <c r="AT2799" s="154"/>
      <c r="AU2799" s="154"/>
      <c r="AV2799" s="154"/>
      <c r="AW2799" s="154"/>
      <c r="AX2799" s="154"/>
      <c r="AY2799" s="154"/>
      <c r="AZ2799" s="154"/>
      <c r="BA2799" s="154"/>
      <c r="BB2799" s="154"/>
      <c r="BC2799" s="154"/>
      <c r="BD2799" s="154"/>
      <c r="BE2799" s="154"/>
      <c r="BF2799" s="154"/>
      <c r="BG2799" s="154"/>
      <c r="BH2799" s="154"/>
      <c r="BI2799" s="154"/>
      <c r="BJ2799" s="154"/>
      <c r="BK2799" s="154"/>
      <c r="BL2799" s="154"/>
      <c r="BM2799" s="154"/>
      <c r="BN2799" s="154"/>
      <c r="BO2799" s="154"/>
      <c r="BP2799" s="154"/>
      <c r="BQ2799" s="154"/>
      <c r="BR2799" s="154"/>
      <c r="BS2799" s="154"/>
      <c r="BT2799" s="154"/>
      <c r="BU2799" s="154"/>
      <c r="BV2799" s="154"/>
      <c r="BW2799" s="154"/>
      <c r="BX2799" s="154"/>
      <c r="BY2799" s="154"/>
      <c r="BZ2799" s="154"/>
      <c r="CA2799" s="154"/>
      <c r="CB2799" s="154"/>
      <c r="CC2799" s="154"/>
      <c r="CD2799" s="154"/>
      <c r="CE2799" s="154"/>
      <c r="CF2799" s="154"/>
      <c r="CG2799" s="154"/>
      <c r="CH2799" s="154"/>
      <c r="CI2799" s="154"/>
      <c r="CJ2799" s="154"/>
      <c r="CK2799" s="154"/>
      <c r="CL2799" s="154"/>
      <c r="CM2799" s="154"/>
      <c r="CN2799" s="154"/>
      <c r="CO2799" s="154"/>
      <c r="CP2799" s="154"/>
      <c r="CQ2799" s="154"/>
      <c r="CR2799" s="154"/>
      <c r="CS2799" s="154"/>
      <c r="CT2799" s="154"/>
      <c r="CU2799" s="154"/>
      <c r="CV2799" s="154"/>
      <c r="CW2799" s="154"/>
      <c r="CX2799" s="154"/>
      <c r="CY2799" s="154"/>
      <c r="CZ2799" s="154"/>
      <c r="DA2799" s="154"/>
      <c r="DB2799" s="154"/>
      <c r="DC2799" s="154"/>
      <c r="DD2799" s="154"/>
      <c r="DE2799" s="154"/>
      <c r="DF2799" s="154"/>
      <c r="DG2799" s="154"/>
      <c r="DH2799" s="154"/>
      <c r="DI2799" s="154"/>
      <c r="DJ2799" s="154"/>
      <c r="DK2799" s="154"/>
      <c r="DL2799" s="154"/>
      <c r="DM2799" s="154"/>
      <c r="DN2799" s="154"/>
      <c r="DO2799" s="154"/>
      <c r="DP2799" s="154"/>
      <c r="DQ2799" s="154"/>
      <c r="DR2799" s="154"/>
      <c r="DS2799" s="154"/>
      <c r="DT2799" s="154"/>
      <c r="DU2799" s="154"/>
      <c r="DV2799" s="154"/>
      <c r="DW2799" s="154"/>
      <c r="DX2799" s="154"/>
      <c r="DY2799" s="154"/>
      <c r="DZ2799" s="154"/>
      <c r="EA2799" s="154"/>
      <c r="EB2799" s="154"/>
      <c r="EC2799" s="154"/>
      <c r="ED2799" s="154"/>
      <c r="EE2799" s="154"/>
      <c r="EF2799" s="154"/>
      <c r="EG2799" s="154"/>
      <c r="EH2799" s="154"/>
      <c r="EI2799" s="154"/>
      <c r="EJ2799" s="154"/>
      <c r="EK2799" s="154"/>
      <c r="EL2799" s="154"/>
      <c r="EM2799" s="154"/>
      <c r="EN2799" s="154"/>
      <c r="EO2799" s="154"/>
      <c r="EP2799" s="154"/>
      <c r="EQ2799" s="154"/>
      <c r="ER2799" s="154"/>
      <c r="ES2799" s="154"/>
      <c r="ET2799" s="154"/>
      <c r="EU2799" s="154"/>
      <c r="EV2799" s="154"/>
    </row>
    <row r="2800" spans="32:152" ht="12.75">
      <c r="AF2800" s="154"/>
      <c r="AG2800" s="154"/>
      <c r="AH2800" s="154"/>
      <c r="AI2800" s="154"/>
      <c r="AJ2800" s="154"/>
      <c r="AK2800" s="154"/>
      <c r="AL2800" s="154"/>
      <c r="AM2800" s="154"/>
      <c r="AN2800" s="154"/>
      <c r="AO2800" s="154"/>
      <c r="AP2800" s="154"/>
      <c r="AQ2800" s="154"/>
      <c r="AR2800" s="154"/>
      <c r="AS2800" s="154"/>
      <c r="AT2800" s="154"/>
      <c r="AU2800" s="154"/>
      <c r="AV2800" s="154"/>
      <c r="AW2800" s="154"/>
      <c r="AX2800" s="154"/>
      <c r="AY2800" s="154"/>
      <c r="AZ2800" s="154"/>
      <c r="BA2800" s="154"/>
      <c r="BB2800" s="154"/>
      <c r="BC2800" s="154"/>
      <c r="BD2800" s="154"/>
      <c r="BE2800" s="154"/>
      <c r="BF2800" s="154"/>
      <c r="BG2800" s="154"/>
      <c r="BH2800" s="154"/>
      <c r="BI2800" s="154"/>
      <c r="BJ2800" s="154"/>
      <c r="BK2800" s="154"/>
      <c r="BL2800" s="154"/>
      <c r="BM2800" s="154"/>
      <c r="BN2800" s="154"/>
      <c r="BO2800" s="154"/>
      <c r="BP2800" s="154"/>
      <c r="BQ2800" s="154"/>
      <c r="BR2800" s="154"/>
      <c r="BS2800" s="154"/>
      <c r="BT2800" s="154"/>
      <c r="BU2800" s="154"/>
      <c r="BV2800" s="154"/>
      <c r="BW2800" s="154"/>
      <c r="BX2800" s="154"/>
      <c r="BY2800" s="154"/>
      <c r="BZ2800" s="154"/>
      <c r="CA2800" s="154"/>
      <c r="CB2800" s="154"/>
      <c r="CC2800" s="154"/>
      <c r="CD2800" s="154"/>
      <c r="CE2800" s="154"/>
      <c r="CF2800" s="154"/>
      <c r="CG2800" s="154"/>
      <c r="CH2800" s="154"/>
      <c r="CI2800" s="154"/>
      <c r="CJ2800" s="154"/>
      <c r="CK2800" s="154"/>
      <c r="CL2800" s="154"/>
      <c r="CM2800" s="154"/>
      <c r="CN2800" s="154"/>
      <c r="CO2800" s="154"/>
      <c r="CP2800" s="154"/>
      <c r="CQ2800" s="154"/>
      <c r="CR2800" s="154"/>
      <c r="CS2800" s="154"/>
      <c r="CT2800" s="154"/>
      <c r="CU2800" s="154"/>
      <c r="CV2800" s="154"/>
      <c r="CW2800" s="154"/>
      <c r="CX2800" s="154"/>
      <c r="CY2800" s="154"/>
      <c r="CZ2800" s="154"/>
      <c r="DA2800" s="154"/>
      <c r="DB2800" s="154"/>
      <c r="DC2800" s="154"/>
      <c r="DD2800" s="154"/>
      <c r="DE2800" s="154"/>
      <c r="DF2800" s="154"/>
      <c r="DG2800" s="154"/>
      <c r="DH2800" s="154"/>
      <c r="DI2800" s="154"/>
      <c r="DJ2800" s="154"/>
      <c r="DK2800" s="154"/>
      <c r="DL2800" s="154"/>
      <c r="DM2800" s="154"/>
      <c r="DN2800" s="154"/>
      <c r="DO2800" s="154"/>
      <c r="DP2800" s="154"/>
      <c r="DQ2800" s="154"/>
      <c r="DR2800" s="154"/>
      <c r="DS2800" s="154"/>
      <c r="DT2800" s="154"/>
      <c r="DU2800" s="154"/>
      <c r="DV2800" s="154"/>
      <c r="DW2800" s="154"/>
      <c r="DX2800" s="154"/>
      <c r="DY2800" s="154"/>
      <c r="DZ2800" s="154"/>
      <c r="EA2800" s="154"/>
      <c r="EB2800" s="154"/>
      <c r="EC2800" s="154"/>
      <c r="ED2800" s="154"/>
      <c r="EE2800" s="154"/>
      <c r="EF2800" s="154"/>
      <c r="EG2800" s="154"/>
      <c r="EH2800" s="154"/>
      <c r="EI2800" s="154"/>
      <c r="EJ2800" s="154"/>
      <c r="EK2800" s="154"/>
      <c r="EL2800" s="154"/>
      <c r="EM2800" s="154"/>
      <c r="EN2800" s="154"/>
      <c r="EO2800" s="154"/>
      <c r="EP2800" s="154"/>
      <c r="EQ2800" s="154"/>
      <c r="ER2800" s="154"/>
      <c r="ES2800" s="154"/>
      <c r="ET2800" s="154"/>
      <c r="EU2800" s="154"/>
      <c r="EV2800" s="154"/>
    </row>
    <row r="2801" spans="32:152" ht="12.75">
      <c r="AF2801" s="154"/>
      <c r="AG2801" s="154"/>
      <c r="AH2801" s="154"/>
      <c r="AI2801" s="154"/>
      <c r="AJ2801" s="154"/>
      <c r="AK2801" s="154"/>
      <c r="AL2801" s="154"/>
      <c r="AM2801" s="154"/>
      <c r="AN2801" s="154"/>
      <c r="AO2801" s="154"/>
      <c r="AP2801" s="154"/>
      <c r="AQ2801" s="154"/>
      <c r="AR2801" s="154"/>
      <c r="AS2801" s="154"/>
      <c r="AT2801" s="154"/>
      <c r="AU2801" s="154"/>
      <c r="AV2801" s="154"/>
      <c r="AW2801" s="154"/>
      <c r="AX2801" s="154"/>
      <c r="AY2801" s="154"/>
      <c r="AZ2801" s="154"/>
      <c r="BA2801" s="154"/>
      <c r="BB2801" s="154"/>
      <c r="BC2801" s="154"/>
      <c r="BD2801" s="154"/>
      <c r="BE2801" s="154"/>
      <c r="BF2801" s="154"/>
      <c r="BG2801" s="154"/>
      <c r="BH2801" s="154"/>
      <c r="BI2801" s="154"/>
      <c r="BJ2801" s="154"/>
      <c r="BK2801" s="154"/>
      <c r="BL2801" s="154"/>
      <c r="BM2801" s="154"/>
      <c r="BN2801" s="154"/>
      <c r="BO2801" s="154"/>
      <c r="BP2801" s="154"/>
      <c r="BQ2801" s="154"/>
      <c r="BR2801" s="154"/>
      <c r="BS2801" s="154"/>
      <c r="BT2801" s="154"/>
      <c r="BU2801" s="154"/>
      <c r="BV2801" s="154"/>
      <c r="BW2801" s="154"/>
      <c r="BX2801" s="154"/>
      <c r="BY2801" s="154"/>
      <c r="BZ2801" s="154"/>
      <c r="CA2801" s="154"/>
      <c r="CB2801" s="154"/>
      <c r="CC2801" s="154"/>
      <c r="CD2801" s="154"/>
      <c r="CE2801" s="154"/>
      <c r="CF2801" s="154"/>
      <c r="CG2801" s="154"/>
      <c r="CH2801" s="154"/>
      <c r="CI2801" s="154"/>
      <c r="CJ2801" s="154"/>
      <c r="CK2801" s="154"/>
      <c r="CL2801" s="154"/>
      <c r="CM2801" s="154"/>
      <c r="CN2801" s="154"/>
      <c r="CO2801" s="154"/>
      <c r="CP2801" s="154"/>
      <c r="CQ2801" s="154"/>
      <c r="CR2801" s="154"/>
      <c r="CS2801" s="154"/>
      <c r="CT2801" s="154"/>
      <c r="CU2801" s="154"/>
      <c r="CV2801" s="154"/>
      <c r="CW2801" s="154"/>
      <c r="CX2801" s="154"/>
      <c r="CY2801" s="154"/>
      <c r="CZ2801" s="154"/>
      <c r="DA2801" s="154"/>
      <c r="DB2801" s="154"/>
      <c r="DC2801" s="154"/>
      <c r="DD2801" s="154"/>
      <c r="DE2801" s="154"/>
      <c r="DF2801" s="154"/>
      <c r="DG2801" s="154"/>
      <c r="DH2801" s="154"/>
      <c r="DI2801" s="154"/>
      <c r="DJ2801" s="154"/>
      <c r="DK2801" s="154"/>
      <c r="DL2801" s="154"/>
      <c r="DM2801" s="154"/>
      <c r="DN2801" s="154"/>
      <c r="DO2801" s="154"/>
      <c r="DP2801" s="154"/>
      <c r="DQ2801" s="154"/>
      <c r="DR2801" s="154"/>
      <c r="DS2801" s="154"/>
      <c r="DT2801" s="154"/>
      <c r="DU2801" s="154"/>
      <c r="DV2801" s="154"/>
      <c r="DW2801" s="154"/>
      <c r="DX2801" s="154"/>
      <c r="DY2801" s="154"/>
      <c r="DZ2801" s="154"/>
      <c r="EA2801" s="154"/>
      <c r="EB2801" s="154"/>
      <c r="EC2801" s="154"/>
      <c r="ED2801" s="154"/>
      <c r="EE2801" s="154"/>
      <c r="EF2801" s="154"/>
      <c r="EG2801" s="154"/>
      <c r="EH2801" s="154"/>
      <c r="EI2801" s="154"/>
      <c r="EJ2801" s="154"/>
      <c r="EK2801" s="154"/>
      <c r="EL2801" s="154"/>
      <c r="EM2801" s="154"/>
      <c r="EN2801" s="154"/>
      <c r="EO2801" s="154"/>
      <c r="EP2801" s="154"/>
      <c r="EQ2801" s="154"/>
      <c r="ER2801" s="154"/>
      <c r="ES2801" s="154"/>
      <c r="ET2801" s="154"/>
      <c r="EU2801" s="154"/>
      <c r="EV2801" s="154"/>
    </row>
    <row r="2802" spans="32:152" ht="12.75">
      <c r="AF2802" s="154"/>
      <c r="AG2802" s="154"/>
      <c r="AH2802" s="154"/>
      <c r="AI2802" s="154"/>
      <c r="AJ2802" s="154"/>
      <c r="AK2802" s="154"/>
      <c r="AL2802" s="154"/>
      <c r="AM2802" s="154"/>
      <c r="AN2802" s="154"/>
      <c r="AO2802" s="154"/>
      <c r="AP2802" s="154"/>
      <c r="AQ2802" s="154"/>
      <c r="AR2802" s="154"/>
      <c r="AS2802" s="154"/>
      <c r="AT2802" s="154"/>
      <c r="AU2802" s="154"/>
      <c r="AV2802" s="154"/>
      <c r="AW2802" s="154"/>
      <c r="AX2802" s="154"/>
      <c r="AY2802" s="154"/>
      <c r="AZ2802" s="154"/>
      <c r="BA2802" s="154"/>
      <c r="BB2802" s="154"/>
      <c r="BC2802" s="154"/>
      <c r="BD2802" s="154"/>
      <c r="BE2802" s="154"/>
      <c r="BF2802" s="154"/>
      <c r="BG2802" s="154"/>
      <c r="BH2802" s="154"/>
      <c r="BI2802" s="154"/>
      <c r="BJ2802" s="154"/>
      <c r="BK2802" s="154"/>
      <c r="BL2802" s="154"/>
      <c r="BM2802" s="154"/>
      <c r="BN2802" s="154"/>
      <c r="BO2802" s="154"/>
      <c r="BP2802" s="154"/>
      <c r="BQ2802" s="154"/>
      <c r="BR2802" s="154"/>
      <c r="BS2802" s="154"/>
      <c r="BT2802" s="154"/>
      <c r="BU2802" s="154"/>
      <c r="BV2802" s="154"/>
      <c r="BW2802" s="154"/>
      <c r="BX2802" s="154"/>
      <c r="BY2802" s="154"/>
      <c r="BZ2802" s="154"/>
      <c r="CA2802" s="154"/>
      <c r="CB2802" s="154"/>
      <c r="CC2802" s="154"/>
      <c r="CD2802" s="154"/>
      <c r="CE2802" s="154"/>
      <c r="CF2802" s="154"/>
      <c r="CG2802" s="154"/>
      <c r="CH2802" s="154"/>
      <c r="CI2802" s="154"/>
      <c r="CJ2802" s="154"/>
      <c r="CK2802" s="154"/>
      <c r="CL2802" s="154"/>
      <c r="CM2802" s="154"/>
      <c r="CN2802" s="154"/>
      <c r="CO2802" s="154"/>
      <c r="CP2802" s="154"/>
      <c r="CQ2802" s="154"/>
      <c r="CR2802" s="154"/>
      <c r="CS2802" s="154"/>
      <c r="CT2802" s="154"/>
      <c r="CU2802" s="154"/>
      <c r="CV2802" s="154"/>
      <c r="CW2802" s="154"/>
      <c r="CX2802" s="154"/>
      <c r="CY2802" s="154"/>
      <c r="CZ2802" s="154"/>
      <c r="DA2802" s="154"/>
      <c r="DB2802" s="154"/>
      <c r="DC2802" s="154"/>
      <c r="DD2802" s="154"/>
      <c r="DE2802" s="154"/>
      <c r="DF2802" s="154"/>
      <c r="DG2802" s="154"/>
      <c r="DH2802" s="154"/>
      <c r="DI2802" s="154"/>
      <c r="DJ2802" s="154"/>
      <c r="DK2802" s="154"/>
      <c r="DL2802" s="154"/>
      <c r="DM2802" s="154"/>
      <c r="DN2802" s="154"/>
      <c r="DO2802" s="154"/>
      <c r="DP2802" s="154"/>
      <c r="DQ2802" s="154"/>
      <c r="DR2802" s="154"/>
      <c r="DS2802" s="154"/>
      <c r="DT2802" s="154"/>
      <c r="DU2802" s="154"/>
      <c r="DV2802" s="154"/>
      <c r="DW2802" s="154"/>
      <c r="DX2802" s="154"/>
      <c r="DY2802" s="154"/>
      <c r="DZ2802" s="154"/>
      <c r="EA2802" s="154"/>
      <c r="EB2802" s="154"/>
      <c r="EC2802" s="154"/>
      <c r="ED2802" s="154"/>
      <c r="EE2802" s="154"/>
      <c r="EF2802" s="154"/>
      <c r="EG2802" s="154"/>
      <c r="EH2802" s="154"/>
      <c r="EI2802" s="154"/>
      <c r="EJ2802" s="154"/>
      <c r="EK2802" s="154"/>
      <c r="EL2802" s="154"/>
      <c r="EM2802" s="154"/>
      <c r="EN2802" s="154"/>
      <c r="EO2802" s="154"/>
      <c r="EP2802" s="154"/>
      <c r="EQ2802" s="154"/>
      <c r="ER2802" s="154"/>
      <c r="ES2802" s="154"/>
      <c r="ET2802" s="154"/>
      <c r="EU2802" s="154"/>
      <c r="EV2802" s="154"/>
    </row>
    <row r="2803" spans="32:152" ht="12.75">
      <c r="AF2803" s="154"/>
      <c r="AG2803" s="154"/>
      <c r="AH2803" s="154"/>
      <c r="AI2803" s="154"/>
      <c r="AJ2803" s="154"/>
      <c r="AK2803" s="154"/>
      <c r="AL2803" s="154"/>
      <c r="AM2803" s="154"/>
      <c r="AN2803" s="154"/>
      <c r="AO2803" s="154"/>
      <c r="AP2803" s="154"/>
      <c r="AQ2803" s="154"/>
      <c r="AR2803" s="154"/>
      <c r="AS2803" s="154"/>
      <c r="AT2803" s="154"/>
      <c r="AU2803" s="154"/>
      <c r="AV2803" s="154"/>
      <c r="AW2803" s="154"/>
      <c r="AX2803" s="154"/>
      <c r="AY2803" s="154"/>
      <c r="AZ2803" s="154"/>
      <c r="BA2803" s="154"/>
      <c r="BB2803" s="154"/>
      <c r="BC2803" s="154"/>
      <c r="BD2803" s="154"/>
      <c r="BE2803" s="154"/>
      <c r="BF2803" s="154"/>
      <c r="BG2803" s="154"/>
      <c r="BH2803" s="154"/>
      <c r="BI2803" s="154"/>
      <c r="BJ2803" s="154"/>
      <c r="BK2803" s="154"/>
      <c r="BL2803" s="154"/>
      <c r="BM2803" s="154"/>
      <c r="BN2803" s="154"/>
      <c r="BO2803" s="154"/>
      <c r="BP2803" s="154"/>
      <c r="BQ2803" s="154"/>
      <c r="BR2803" s="154"/>
      <c r="BS2803" s="154"/>
      <c r="BT2803" s="154"/>
      <c r="BU2803" s="154"/>
      <c r="BV2803" s="154"/>
      <c r="BW2803" s="154"/>
      <c r="BX2803" s="154"/>
      <c r="BY2803" s="154"/>
      <c r="BZ2803" s="154"/>
      <c r="CA2803" s="154"/>
      <c r="CB2803" s="154"/>
      <c r="CC2803" s="154"/>
      <c r="CD2803" s="154"/>
      <c r="CE2803" s="154"/>
      <c r="CF2803" s="154"/>
      <c r="CG2803" s="154"/>
      <c r="CH2803" s="154"/>
      <c r="CI2803" s="154"/>
      <c r="CJ2803" s="154"/>
      <c r="CK2803" s="154"/>
      <c r="CL2803" s="154"/>
      <c r="CM2803" s="154"/>
      <c r="CN2803" s="154"/>
      <c r="CO2803" s="154"/>
      <c r="CP2803" s="154"/>
      <c r="CQ2803" s="154"/>
      <c r="CR2803" s="154"/>
      <c r="CS2803" s="154"/>
      <c r="CT2803" s="154"/>
      <c r="CU2803" s="154"/>
      <c r="CV2803" s="154"/>
      <c r="CW2803" s="154"/>
      <c r="CX2803" s="154"/>
      <c r="CY2803" s="154"/>
      <c r="CZ2803" s="154"/>
      <c r="DA2803" s="154"/>
      <c r="DB2803" s="154"/>
      <c r="DC2803" s="154"/>
      <c r="DD2803" s="154"/>
      <c r="DE2803" s="154"/>
      <c r="DF2803" s="154"/>
      <c r="DG2803" s="154"/>
      <c r="DH2803" s="154"/>
      <c r="DI2803" s="154"/>
      <c r="DJ2803" s="154"/>
      <c r="DK2803" s="154"/>
      <c r="DL2803" s="154"/>
      <c r="DM2803" s="154"/>
      <c r="DN2803" s="154"/>
      <c r="DO2803" s="154"/>
      <c r="DP2803" s="154"/>
      <c r="DQ2803" s="154"/>
      <c r="DR2803" s="154"/>
      <c r="DS2803" s="154"/>
      <c r="DT2803" s="154"/>
      <c r="DU2803" s="154"/>
      <c r="DV2803" s="154"/>
      <c r="DW2803" s="154"/>
      <c r="DX2803" s="154"/>
      <c r="DY2803" s="154"/>
      <c r="DZ2803" s="154"/>
      <c r="EA2803" s="154"/>
      <c r="EB2803" s="154"/>
      <c r="EC2803" s="154"/>
      <c r="ED2803" s="154"/>
      <c r="EE2803" s="154"/>
      <c r="EF2803" s="154"/>
      <c r="EG2803" s="154"/>
      <c r="EH2803" s="154"/>
      <c r="EI2803" s="154"/>
      <c r="EJ2803" s="154"/>
      <c r="EK2803" s="154"/>
      <c r="EL2803" s="154"/>
      <c r="EM2803" s="154"/>
      <c r="EN2803" s="154"/>
      <c r="EO2803" s="154"/>
      <c r="EP2803" s="154"/>
      <c r="EQ2803" s="154"/>
      <c r="ER2803" s="154"/>
      <c r="ES2803" s="154"/>
      <c r="ET2803" s="154"/>
      <c r="EU2803" s="154"/>
      <c r="EV2803" s="154"/>
    </row>
    <row r="2804" spans="32:152" ht="12.75">
      <c r="AF2804" s="154"/>
      <c r="AG2804" s="154"/>
      <c r="AH2804" s="154"/>
      <c r="AI2804" s="154"/>
      <c r="AJ2804" s="154"/>
      <c r="AK2804" s="154"/>
      <c r="AL2804" s="154"/>
      <c r="AM2804" s="154"/>
      <c r="AN2804" s="154"/>
      <c r="AO2804" s="154"/>
      <c r="AP2804" s="154"/>
      <c r="AQ2804" s="154"/>
      <c r="AR2804" s="154"/>
      <c r="AS2804" s="154"/>
      <c r="AT2804" s="154"/>
      <c r="AU2804" s="154"/>
      <c r="AV2804" s="154"/>
      <c r="AW2804" s="154"/>
      <c r="AX2804" s="154"/>
      <c r="AY2804" s="154"/>
      <c r="AZ2804" s="154"/>
      <c r="BA2804" s="154"/>
      <c r="BB2804" s="154"/>
      <c r="BC2804" s="154"/>
      <c r="BD2804" s="154"/>
      <c r="BE2804" s="154"/>
      <c r="BF2804" s="154"/>
      <c r="BG2804" s="154"/>
      <c r="BH2804" s="154"/>
      <c r="BI2804" s="154"/>
      <c r="BJ2804" s="154"/>
      <c r="BK2804" s="154"/>
      <c r="BL2804" s="154"/>
      <c r="BM2804" s="154"/>
      <c r="BN2804" s="154"/>
      <c r="BO2804" s="154"/>
      <c r="BP2804" s="154"/>
      <c r="BQ2804" s="154"/>
      <c r="BR2804" s="154"/>
      <c r="BS2804" s="154"/>
      <c r="BT2804" s="154"/>
      <c r="BU2804" s="154"/>
      <c r="BV2804" s="154"/>
      <c r="BW2804" s="154"/>
      <c r="BX2804" s="154"/>
      <c r="BY2804" s="154"/>
      <c r="BZ2804" s="154"/>
      <c r="CA2804" s="154"/>
      <c r="CB2804" s="154"/>
      <c r="CC2804" s="154"/>
      <c r="CD2804" s="154"/>
      <c r="CE2804" s="154"/>
      <c r="CF2804" s="154"/>
      <c r="CG2804" s="154"/>
      <c r="CH2804" s="154"/>
      <c r="CI2804" s="154"/>
      <c r="CJ2804" s="154"/>
      <c r="CK2804" s="154"/>
      <c r="CL2804" s="154"/>
      <c r="CM2804" s="154"/>
      <c r="CN2804" s="154"/>
      <c r="CO2804" s="154"/>
      <c r="CP2804" s="154"/>
      <c r="CQ2804" s="154"/>
      <c r="CR2804" s="154"/>
      <c r="CS2804" s="154"/>
      <c r="CT2804" s="154"/>
      <c r="CU2804" s="154"/>
      <c r="CV2804" s="154"/>
      <c r="CW2804" s="154"/>
      <c r="CX2804" s="154"/>
      <c r="CY2804" s="154"/>
      <c r="CZ2804" s="154"/>
      <c r="DA2804" s="154"/>
      <c r="DB2804" s="154"/>
      <c r="DC2804" s="154"/>
      <c r="DD2804" s="154"/>
      <c r="DE2804" s="154"/>
      <c r="DF2804" s="154"/>
      <c r="DG2804" s="154"/>
      <c r="DH2804" s="154"/>
      <c r="DI2804" s="154"/>
      <c r="DJ2804" s="154"/>
      <c r="DK2804" s="154"/>
      <c r="DL2804" s="154"/>
      <c r="DM2804" s="154"/>
      <c r="DN2804" s="154"/>
      <c r="DO2804" s="154"/>
      <c r="DP2804" s="154"/>
      <c r="DQ2804" s="154"/>
      <c r="DR2804" s="154"/>
      <c r="DS2804" s="154"/>
      <c r="DT2804" s="154"/>
      <c r="DU2804" s="154"/>
      <c r="DV2804" s="154"/>
      <c r="DW2804" s="154"/>
      <c r="DX2804" s="154"/>
      <c r="DY2804" s="154"/>
      <c r="DZ2804" s="154"/>
      <c r="EA2804" s="154"/>
      <c r="EB2804" s="154"/>
      <c r="EC2804" s="154"/>
      <c r="ED2804" s="154"/>
      <c r="EE2804" s="154"/>
      <c r="EF2804" s="154"/>
      <c r="EG2804" s="154"/>
      <c r="EH2804" s="154"/>
      <c r="EI2804" s="154"/>
      <c r="EJ2804" s="154"/>
      <c r="EK2804" s="154"/>
      <c r="EL2804" s="154"/>
      <c r="EM2804" s="154"/>
      <c r="EN2804" s="154"/>
      <c r="EO2804" s="154"/>
      <c r="EP2804" s="154"/>
      <c r="EQ2804" s="154"/>
      <c r="ER2804" s="154"/>
      <c r="ES2804" s="154"/>
      <c r="ET2804" s="154"/>
      <c r="EU2804" s="154"/>
      <c r="EV2804" s="154"/>
    </row>
    <row r="2805" spans="32:152" ht="12.75">
      <c r="AF2805" s="154"/>
      <c r="AG2805" s="154"/>
      <c r="AH2805" s="154"/>
      <c r="AI2805" s="154"/>
      <c r="AJ2805" s="154"/>
      <c r="AK2805" s="154"/>
      <c r="AL2805" s="154"/>
      <c r="AM2805" s="154"/>
      <c r="AN2805" s="154"/>
      <c r="AO2805" s="154"/>
      <c r="AP2805" s="154"/>
      <c r="AQ2805" s="154"/>
      <c r="AR2805" s="154"/>
      <c r="AS2805" s="154"/>
      <c r="AT2805" s="154"/>
      <c r="AU2805" s="154"/>
      <c r="AV2805" s="154"/>
      <c r="AW2805" s="154"/>
      <c r="AX2805" s="154"/>
      <c r="AY2805" s="154"/>
      <c r="AZ2805" s="154"/>
      <c r="BA2805" s="154"/>
      <c r="BB2805" s="154"/>
      <c r="BC2805" s="154"/>
      <c r="BD2805" s="154"/>
      <c r="BE2805" s="154"/>
      <c r="BF2805" s="154"/>
      <c r="BG2805" s="154"/>
      <c r="BH2805" s="154"/>
      <c r="BI2805" s="154"/>
      <c r="BJ2805" s="154"/>
      <c r="BK2805" s="154"/>
      <c r="BL2805" s="154"/>
      <c r="BM2805" s="154"/>
      <c r="BN2805" s="154"/>
      <c r="BO2805" s="154"/>
      <c r="BP2805" s="154"/>
      <c r="BQ2805" s="154"/>
      <c r="BR2805" s="154"/>
      <c r="BS2805" s="154"/>
      <c r="BT2805" s="154"/>
      <c r="BU2805" s="154"/>
      <c r="BV2805" s="154"/>
      <c r="BW2805" s="154"/>
      <c r="BX2805" s="154"/>
      <c r="BY2805" s="154"/>
      <c r="BZ2805" s="154"/>
      <c r="CA2805" s="154"/>
      <c r="CB2805" s="154"/>
      <c r="CC2805" s="154"/>
      <c r="CD2805" s="154"/>
      <c r="CE2805" s="154"/>
      <c r="CF2805" s="154"/>
      <c r="CG2805" s="154"/>
      <c r="CH2805" s="154"/>
      <c r="CI2805" s="154"/>
      <c r="CJ2805" s="154"/>
      <c r="CK2805" s="154"/>
      <c r="CL2805" s="154"/>
      <c r="CM2805" s="154"/>
      <c r="CN2805" s="154"/>
      <c r="CO2805" s="154"/>
      <c r="CP2805" s="154"/>
      <c r="CQ2805" s="154"/>
      <c r="CR2805" s="154"/>
      <c r="CS2805" s="154"/>
      <c r="CT2805" s="154"/>
      <c r="CU2805" s="154"/>
      <c r="CV2805" s="154"/>
      <c r="CW2805" s="154"/>
      <c r="CX2805" s="154"/>
      <c r="CY2805" s="154"/>
      <c r="CZ2805" s="154"/>
      <c r="DA2805" s="154"/>
      <c r="DB2805" s="154"/>
      <c r="DC2805" s="154"/>
      <c r="DD2805" s="154"/>
      <c r="DE2805" s="154"/>
      <c r="DF2805" s="154"/>
      <c r="DG2805" s="154"/>
      <c r="DH2805" s="154"/>
      <c r="DI2805" s="154"/>
      <c r="DJ2805" s="154"/>
      <c r="DK2805" s="154"/>
      <c r="DL2805" s="154"/>
      <c r="DM2805" s="154"/>
      <c r="DN2805" s="154"/>
      <c r="DO2805" s="154"/>
      <c r="DP2805" s="154"/>
      <c r="DQ2805" s="154"/>
      <c r="DR2805" s="154"/>
      <c r="DS2805" s="154"/>
      <c r="DT2805" s="154"/>
      <c r="DU2805" s="154"/>
      <c r="DV2805" s="154"/>
      <c r="DW2805" s="154"/>
      <c r="DX2805" s="154"/>
      <c r="DY2805" s="154"/>
      <c r="DZ2805" s="154"/>
      <c r="EA2805" s="154"/>
      <c r="EB2805" s="154"/>
      <c r="EC2805" s="154"/>
      <c r="ED2805" s="154"/>
      <c r="EE2805" s="154"/>
      <c r="EF2805" s="154"/>
      <c r="EG2805" s="154"/>
      <c r="EH2805" s="154"/>
      <c r="EI2805" s="154"/>
      <c r="EJ2805" s="154"/>
      <c r="EK2805" s="154"/>
      <c r="EL2805" s="154"/>
      <c r="EM2805" s="154"/>
      <c r="EN2805" s="154"/>
      <c r="EO2805" s="154"/>
      <c r="EP2805" s="154"/>
      <c r="EQ2805" s="154"/>
      <c r="ER2805" s="154"/>
      <c r="ES2805" s="154"/>
      <c r="ET2805" s="154"/>
      <c r="EU2805" s="154"/>
      <c r="EV2805" s="154"/>
    </row>
    <row r="2806" spans="32:152" ht="12.75">
      <c r="AF2806" s="154"/>
      <c r="AG2806" s="154"/>
      <c r="AH2806" s="154"/>
      <c r="AI2806" s="154"/>
      <c r="AJ2806" s="154"/>
      <c r="AK2806" s="154"/>
      <c r="AL2806" s="154"/>
      <c r="AM2806" s="154"/>
      <c r="AN2806" s="154"/>
      <c r="AO2806" s="154"/>
      <c r="AP2806" s="154"/>
      <c r="AQ2806" s="154"/>
      <c r="AR2806" s="154"/>
      <c r="AS2806" s="154"/>
      <c r="AT2806" s="154"/>
      <c r="AU2806" s="154"/>
      <c r="AV2806" s="154"/>
      <c r="AW2806" s="154"/>
      <c r="AX2806" s="154"/>
      <c r="AY2806" s="154"/>
      <c r="AZ2806" s="154"/>
      <c r="BA2806" s="154"/>
      <c r="BB2806" s="154"/>
      <c r="BC2806" s="154"/>
      <c r="BD2806" s="154"/>
      <c r="BE2806" s="154"/>
      <c r="BF2806" s="154"/>
      <c r="BG2806" s="154"/>
      <c r="BH2806" s="154"/>
      <c r="BI2806" s="154"/>
      <c r="BJ2806" s="154"/>
      <c r="BK2806" s="154"/>
      <c r="BL2806" s="154"/>
      <c r="BM2806" s="154"/>
      <c r="BN2806" s="154"/>
      <c r="BO2806" s="154"/>
      <c r="BP2806" s="154"/>
      <c r="BQ2806" s="154"/>
      <c r="BR2806" s="154"/>
      <c r="BS2806" s="154"/>
      <c r="BT2806" s="154"/>
      <c r="BU2806" s="154"/>
      <c r="BV2806" s="154"/>
      <c r="BW2806" s="154"/>
      <c r="BX2806" s="154"/>
      <c r="BY2806" s="154"/>
      <c r="BZ2806" s="154"/>
      <c r="CA2806" s="154"/>
      <c r="CB2806" s="154"/>
      <c r="CC2806" s="154"/>
      <c r="CD2806" s="154"/>
      <c r="CE2806" s="154"/>
      <c r="CF2806" s="154"/>
      <c r="CG2806" s="154"/>
      <c r="CH2806" s="154"/>
      <c r="CI2806" s="154"/>
      <c r="CJ2806" s="154"/>
      <c r="CK2806" s="154"/>
      <c r="CL2806" s="154"/>
      <c r="CM2806" s="154"/>
      <c r="CN2806" s="154"/>
      <c r="CO2806" s="154"/>
      <c r="CP2806" s="154"/>
      <c r="CQ2806" s="154"/>
      <c r="CR2806" s="154"/>
      <c r="CS2806" s="154"/>
      <c r="CT2806" s="154"/>
      <c r="CU2806" s="154"/>
      <c r="CV2806" s="154"/>
      <c r="CW2806" s="154"/>
      <c r="CX2806" s="154"/>
      <c r="CY2806" s="154"/>
      <c r="CZ2806" s="154"/>
      <c r="DA2806" s="154"/>
      <c r="DB2806" s="154"/>
      <c r="DC2806" s="154"/>
      <c r="DD2806" s="154"/>
      <c r="DE2806" s="154"/>
      <c r="DF2806" s="154"/>
      <c r="DG2806" s="154"/>
      <c r="DH2806" s="154"/>
      <c r="DI2806" s="154"/>
      <c r="DJ2806" s="154"/>
      <c r="DK2806" s="154"/>
      <c r="DL2806" s="154"/>
      <c r="DM2806" s="154"/>
      <c r="DN2806" s="154"/>
      <c r="DO2806" s="154"/>
      <c r="DP2806" s="154"/>
      <c r="DQ2806" s="154"/>
      <c r="DR2806" s="154"/>
      <c r="DS2806" s="154"/>
      <c r="DT2806" s="154"/>
      <c r="DU2806" s="154"/>
      <c r="DV2806" s="154"/>
      <c r="DW2806" s="154"/>
      <c r="DX2806" s="154"/>
      <c r="DY2806" s="154"/>
      <c r="DZ2806" s="154"/>
      <c r="EA2806" s="154"/>
      <c r="EB2806" s="154"/>
      <c r="EC2806" s="154"/>
      <c r="ED2806" s="154"/>
      <c r="EE2806" s="154"/>
      <c r="EF2806" s="154"/>
      <c r="EG2806" s="154"/>
      <c r="EH2806" s="154"/>
      <c r="EI2806" s="154"/>
      <c r="EJ2806" s="154"/>
      <c r="EK2806" s="154"/>
      <c r="EL2806" s="154"/>
      <c r="EM2806" s="154"/>
      <c r="EN2806" s="154"/>
      <c r="EO2806" s="154"/>
      <c r="EP2806" s="154"/>
      <c r="EQ2806" s="154"/>
      <c r="ER2806" s="154"/>
      <c r="ES2806" s="154"/>
      <c r="ET2806" s="154"/>
      <c r="EU2806" s="154"/>
      <c r="EV2806" s="154"/>
    </row>
    <row r="2807" spans="32:152" ht="12.75">
      <c r="AF2807" s="154"/>
      <c r="AG2807" s="154"/>
      <c r="AH2807" s="154"/>
      <c r="AI2807" s="154"/>
      <c r="AJ2807" s="154"/>
      <c r="AK2807" s="154"/>
      <c r="AL2807" s="154"/>
      <c r="AM2807" s="154"/>
      <c r="AN2807" s="154"/>
      <c r="AO2807" s="154"/>
      <c r="AP2807" s="154"/>
      <c r="AQ2807" s="154"/>
      <c r="AR2807" s="154"/>
      <c r="AS2807" s="154"/>
      <c r="AT2807" s="154"/>
      <c r="AU2807" s="154"/>
      <c r="AV2807" s="154"/>
      <c r="AW2807" s="154"/>
      <c r="AX2807" s="154"/>
      <c r="AY2807" s="154"/>
      <c r="AZ2807" s="154"/>
      <c r="BA2807" s="154"/>
      <c r="BB2807" s="154"/>
      <c r="BC2807" s="154"/>
      <c r="BD2807" s="154"/>
      <c r="BE2807" s="154"/>
      <c r="BF2807" s="154"/>
      <c r="BG2807" s="154"/>
      <c r="BH2807" s="154"/>
      <c r="BI2807" s="154"/>
      <c r="BJ2807" s="154"/>
      <c r="BK2807" s="154"/>
      <c r="BL2807" s="154"/>
      <c r="BM2807" s="154"/>
      <c r="BN2807" s="154"/>
      <c r="BO2807" s="154"/>
      <c r="BP2807" s="154"/>
      <c r="BQ2807" s="154"/>
      <c r="BR2807" s="154"/>
      <c r="BS2807" s="154"/>
      <c r="BT2807" s="154"/>
      <c r="BU2807" s="154"/>
      <c r="BV2807" s="154"/>
      <c r="BW2807" s="154"/>
      <c r="BX2807" s="154"/>
      <c r="BY2807" s="154"/>
      <c r="BZ2807" s="154"/>
      <c r="CA2807" s="154"/>
      <c r="CB2807" s="154"/>
      <c r="CC2807" s="154"/>
      <c r="CD2807" s="154"/>
      <c r="CE2807" s="154"/>
      <c r="CF2807" s="154"/>
      <c r="CG2807" s="154"/>
      <c r="CH2807" s="154"/>
      <c r="CI2807" s="154"/>
      <c r="CJ2807" s="154"/>
      <c r="CK2807" s="154"/>
      <c r="CL2807" s="154"/>
      <c r="CM2807" s="154"/>
      <c r="CN2807" s="154"/>
      <c r="CO2807" s="154"/>
      <c r="CP2807" s="154"/>
      <c r="CQ2807" s="154"/>
      <c r="CR2807" s="154"/>
      <c r="CS2807" s="154"/>
      <c r="CT2807" s="154"/>
      <c r="CU2807" s="154"/>
      <c r="CV2807" s="154"/>
      <c r="CW2807" s="154"/>
      <c r="CX2807" s="154"/>
      <c r="CY2807" s="154"/>
      <c r="CZ2807" s="154"/>
      <c r="DA2807" s="154"/>
      <c r="DB2807" s="154"/>
      <c r="DC2807" s="154"/>
      <c r="DD2807" s="154"/>
      <c r="DE2807" s="154"/>
      <c r="DF2807" s="154"/>
      <c r="DG2807" s="154"/>
      <c r="DH2807" s="154"/>
      <c r="DI2807" s="154"/>
      <c r="DJ2807" s="154"/>
      <c r="DK2807" s="154"/>
      <c r="DL2807" s="154"/>
      <c r="DM2807" s="154"/>
      <c r="DN2807" s="154"/>
      <c r="DO2807" s="154"/>
      <c r="DP2807" s="154"/>
      <c r="DQ2807" s="154"/>
      <c r="DR2807" s="154"/>
      <c r="DS2807" s="154"/>
      <c r="DT2807" s="154"/>
      <c r="DU2807" s="154"/>
      <c r="DV2807" s="154"/>
      <c r="DW2807" s="154"/>
      <c r="DX2807" s="154"/>
      <c r="DY2807" s="154"/>
      <c r="DZ2807" s="154"/>
      <c r="EA2807" s="154"/>
      <c r="EB2807" s="154"/>
      <c r="EC2807" s="154"/>
      <c r="ED2807" s="154"/>
      <c r="EE2807" s="154"/>
      <c r="EF2807" s="154"/>
      <c r="EG2807" s="154"/>
      <c r="EH2807" s="154"/>
      <c r="EI2807" s="154"/>
      <c r="EJ2807" s="154"/>
      <c r="EK2807" s="154"/>
      <c r="EL2807" s="154"/>
      <c r="EM2807" s="154"/>
      <c r="EN2807" s="154"/>
      <c r="EO2807" s="154"/>
      <c r="EP2807" s="154"/>
      <c r="EQ2807" s="154"/>
      <c r="ER2807" s="154"/>
      <c r="ES2807" s="154"/>
      <c r="ET2807" s="154"/>
      <c r="EU2807" s="154"/>
      <c r="EV2807" s="154"/>
    </row>
    <row r="2808" spans="32:152" ht="12.75">
      <c r="AF2808" s="154"/>
      <c r="AG2808" s="154"/>
      <c r="AH2808" s="154"/>
      <c r="AI2808" s="154"/>
      <c r="AJ2808" s="154"/>
      <c r="AK2808" s="154"/>
      <c r="AL2808" s="154"/>
      <c r="AM2808" s="154"/>
      <c r="AN2808" s="154"/>
      <c r="AO2808" s="154"/>
      <c r="AP2808" s="154"/>
      <c r="AQ2808" s="154"/>
      <c r="AR2808" s="154"/>
      <c r="AS2808" s="154"/>
      <c r="AT2808" s="154"/>
      <c r="AU2808" s="154"/>
      <c r="AV2808" s="154"/>
      <c r="AW2808" s="154"/>
      <c r="AX2808" s="154"/>
      <c r="AY2808" s="154"/>
      <c r="AZ2808" s="154"/>
      <c r="BA2808" s="154"/>
      <c r="BB2808" s="154"/>
      <c r="BC2808" s="154"/>
      <c r="BD2808" s="154"/>
      <c r="BE2808" s="154"/>
      <c r="BF2808" s="154"/>
      <c r="BG2808" s="154"/>
      <c r="BH2808" s="154"/>
      <c r="BI2808" s="154"/>
      <c r="BJ2808" s="154"/>
      <c r="BK2808" s="154"/>
      <c r="BL2808" s="154"/>
      <c r="BM2808" s="154"/>
      <c r="BN2808" s="154"/>
      <c r="BO2808" s="154"/>
      <c r="BP2808" s="154"/>
      <c r="BQ2808" s="154"/>
      <c r="BR2808" s="154"/>
      <c r="BS2808" s="154"/>
      <c r="BT2808" s="154"/>
      <c r="BU2808" s="154"/>
      <c r="BV2808" s="154"/>
      <c r="BW2808" s="154"/>
      <c r="BX2808" s="154"/>
      <c r="BY2808" s="154"/>
      <c r="BZ2808" s="154"/>
      <c r="CA2808" s="154"/>
      <c r="CB2808" s="154"/>
      <c r="CC2808" s="154"/>
      <c r="CD2808" s="154"/>
      <c r="CE2808" s="154"/>
      <c r="CF2808" s="154"/>
      <c r="CG2808" s="154"/>
      <c r="CH2808" s="154"/>
      <c r="CI2808" s="154"/>
      <c r="CJ2808" s="154"/>
      <c r="CK2808" s="154"/>
      <c r="CL2808" s="154"/>
      <c r="CM2808" s="154"/>
      <c r="CN2808" s="154"/>
      <c r="CO2808" s="154"/>
      <c r="CP2808" s="154"/>
      <c r="CQ2808" s="154"/>
      <c r="CR2808" s="154"/>
      <c r="CS2808" s="154"/>
      <c r="CT2808" s="154"/>
      <c r="CU2808" s="154"/>
      <c r="CV2808" s="154"/>
      <c r="CW2808" s="154"/>
      <c r="CX2808" s="154"/>
      <c r="CY2808" s="154"/>
      <c r="CZ2808" s="154"/>
      <c r="DA2808" s="154"/>
      <c r="DB2808" s="154"/>
      <c r="DC2808" s="154"/>
      <c r="DD2808" s="154"/>
      <c r="DE2808" s="154"/>
      <c r="DF2808" s="154"/>
      <c r="DG2808" s="154"/>
      <c r="DH2808" s="154"/>
      <c r="DI2808" s="154"/>
      <c r="DJ2808" s="154"/>
      <c r="DK2808" s="154"/>
      <c r="DL2808" s="154"/>
      <c r="DM2808" s="154"/>
      <c r="DN2808" s="154"/>
      <c r="DO2808" s="154"/>
      <c r="DP2808" s="154"/>
      <c r="DQ2808" s="154"/>
      <c r="DR2808" s="154"/>
      <c r="DS2808" s="154"/>
      <c r="DT2808" s="154"/>
      <c r="DU2808" s="154"/>
      <c r="DV2808" s="154"/>
      <c r="DW2808" s="154"/>
      <c r="DX2808" s="154"/>
      <c r="DY2808" s="154"/>
      <c r="DZ2808" s="154"/>
      <c r="EA2808" s="154"/>
      <c r="EB2808" s="154"/>
      <c r="EC2808" s="154"/>
      <c r="ED2808" s="154"/>
      <c r="EE2808" s="154"/>
      <c r="EF2808" s="154"/>
      <c r="EG2808" s="154"/>
      <c r="EH2808" s="154"/>
      <c r="EI2808" s="154"/>
      <c r="EJ2808" s="154"/>
      <c r="EK2808" s="154"/>
      <c r="EL2808" s="154"/>
      <c r="EM2808" s="154"/>
      <c r="EN2808" s="154"/>
      <c r="EO2808" s="154"/>
      <c r="EP2808" s="154"/>
      <c r="EQ2808" s="154"/>
      <c r="ER2808" s="154"/>
      <c r="ES2808" s="154"/>
      <c r="ET2808" s="154"/>
      <c r="EU2808" s="154"/>
      <c r="EV2808" s="154"/>
    </row>
    <row r="2809" spans="32:152" ht="12.75">
      <c r="AF2809" s="154"/>
      <c r="AG2809" s="154"/>
      <c r="AH2809" s="154"/>
      <c r="AI2809" s="154"/>
      <c r="AJ2809" s="154"/>
      <c r="AK2809" s="154"/>
      <c r="AL2809" s="154"/>
      <c r="AM2809" s="154"/>
      <c r="AN2809" s="154"/>
      <c r="AO2809" s="154"/>
      <c r="AP2809" s="154"/>
      <c r="AQ2809" s="154"/>
      <c r="AR2809" s="154"/>
      <c r="AS2809" s="154"/>
      <c r="AT2809" s="154"/>
      <c r="AU2809" s="154"/>
      <c r="AV2809" s="154"/>
      <c r="AW2809" s="154"/>
      <c r="AX2809" s="154"/>
      <c r="AY2809" s="154"/>
      <c r="AZ2809" s="154"/>
      <c r="BA2809" s="154"/>
      <c r="BB2809" s="154"/>
      <c r="BC2809" s="154"/>
      <c r="BD2809" s="154"/>
      <c r="BE2809" s="154"/>
      <c r="BF2809" s="154"/>
      <c r="BG2809" s="154"/>
      <c r="BH2809" s="154"/>
      <c r="BI2809" s="154"/>
      <c r="BJ2809" s="154"/>
      <c r="BK2809" s="154"/>
      <c r="BL2809" s="154"/>
      <c r="BM2809" s="154"/>
      <c r="BN2809" s="154"/>
      <c r="BO2809" s="154"/>
      <c r="BP2809" s="154"/>
      <c r="BQ2809" s="154"/>
      <c r="BR2809" s="154"/>
      <c r="BS2809" s="154"/>
      <c r="BT2809" s="154"/>
      <c r="BU2809" s="154"/>
      <c r="BV2809" s="154"/>
      <c r="BW2809" s="154"/>
      <c r="BX2809" s="154"/>
      <c r="BY2809" s="154"/>
      <c r="BZ2809" s="154"/>
      <c r="CA2809" s="154"/>
      <c r="CB2809" s="154"/>
      <c r="CC2809" s="154"/>
      <c r="CD2809" s="154"/>
      <c r="CE2809" s="154"/>
      <c r="CF2809" s="154"/>
      <c r="CG2809" s="154"/>
      <c r="CH2809" s="154"/>
      <c r="CI2809" s="154"/>
      <c r="CJ2809" s="154"/>
      <c r="CK2809" s="154"/>
      <c r="CL2809" s="154"/>
      <c r="CM2809" s="154"/>
      <c r="CN2809" s="154"/>
      <c r="CO2809" s="154"/>
      <c r="CP2809" s="154"/>
      <c r="CQ2809" s="154"/>
      <c r="CR2809" s="154"/>
      <c r="CS2809" s="154"/>
      <c r="CT2809" s="154"/>
      <c r="CU2809" s="154"/>
      <c r="CV2809" s="154"/>
      <c r="CW2809" s="154"/>
      <c r="CX2809" s="154"/>
      <c r="CY2809" s="154"/>
      <c r="CZ2809" s="154"/>
      <c r="DA2809" s="154"/>
      <c r="DB2809" s="154"/>
      <c r="DC2809" s="154"/>
      <c r="DD2809" s="154"/>
      <c r="DE2809" s="154"/>
      <c r="DF2809" s="154"/>
      <c r="DG2809" s="154"/>
      <c r="DH2809" s="154"/>
      <c r="DI2809" s="154"/>
      <c r="DJ2809" s="154"/>
      <c r="DK2809" s="154"/>
      <c r="DL2809" s="154"/>
      <c r="DM2809" s="154"/>
      <c r="DN2809" s="154"/>
      <c r="DO2809" s="154"/>
      <c r="DP2809" s="154"/>
      <c r="DQ2809" s="154"/>
      <c r="DR2809" s="154"/>
      <c r="DS2809" s="154"/>
      <c r="DT2809" s="154"/>
      <c r="DU2809" s="154"/>
      <c r="DV2809" s="154"/>
      <c r="DW2809" s="154"/>
      <c r="DX2809" s="154"/>
      <c r="DY2809" s="154"/>
      <c r="DZ2809" s="154"/>
      <c r="EA2809" s="154"/>
      <c r="EB2809" s="154"/>
      <c r="EC2809" s="154"/>
      <c r="ED2809" s="154"/>
      <c r="EE2809" s="154"/>
      <c r="EF2809" s="154"/>
      <c r="EG2809" s="154"/>
      <c r="EH2809" s="154"/>
      <c r="EI2809" s="154"/>
      <c r="EJ2809" s="154"/>
      <c r="EK2809" s="154"/>
      <c r="EL2809" s="154"/>
      <c r="EM2809" s="154"/>
      <c r="EN2809" s="154"/>
      <c r="EO2809" s="154"/>
      <c r="EP2809" s="154"/>
      <c r="EQ2809" s="154"/>
      <c r="ER2809" s="154"/>
      <c r="ES2809" s="154"/>
      <c r="ET2809" s="154"/>
      <c r="EU2809" s="154"/>
      <c r="EV2809" s="154"/>
    </row>
    <row r="2810" spans="32:152" ht="12.75">
      <c r="AF2810" s="154"/>
      <c r="AG2810" s="154"/>
      <c r="AH2810" s="154"/>
      <c r="AI2810" s="154"/>
      <c r="AJ2810" s="154"/>
      <c r="AK2810" s="154"/>
      <c r="AL2810" s="154"/>
      <c r="AM2810" s="154"/>
      <c r="AN2810" s="154"/>
      <c r="AO2810" s="154"/>
      <c r="AP2810" s="154"/>
      <c r="AQ2810" s="154"/>
      <c r="AR2810" s="154"/>
      <c r="AS2810" s="154"/>
      <c r="AT2810" s="154"/>
      <c r="AU2810" s="154"/>
      <c r="AV2810" s="154"/>
      <c r="AW2810" s="154"/>
      <c r="AX2810" s="154"/>
      <c r="AY2810" s="154"/>
      <c r="AZ2810" s="154"/>
      <c r="BA2810" s="154"/>
      <c r="BB2810" s="154"/>
      <c r="BC2810" s="154"/>
      <c r="BD2810" s="154"/>
      <c r="BE2810" s="154"/>
      <c r="BF2810" s="154"/>
      <c r="BG2810" s="154"/>
      <c r="BH2810" s="154"/>
      <c r="BI2810" s="154"/>
      <c r="BJ2810" s="154"/>
      <c r="BK2810" s="154"/>
      <c r="BL2810" s="154"/>
      <c r="BM2810" s="154"/>
      <c r="BN2810" s="154"/>
      <c r="BO2810" s="154"/>
      <c r="BP2810" s="154"/>
      <c r="BQ2810" s="154"/>
      <c r="BR2810" s="154"/>
      <c r="BS2810" s="154"/>
      <c r="BT2810" s="154"/>
      <c r="BU2810" s="154"/>
      <c r="BV2810" s="154"/>
      <c r="BW2810" s="154"/>
      <c r="BX2810" s="154"/>
      <c r="BY2810" s="154"/>
      <c r="BZ2810" s="154"/>
      <c r="CA2810" s="154"/>
      <c r="CB2810" s="154"/>
      <c r="CC2810" s="154"/>
      <c r="CD2810" s="154"/>
      <c r="CE2810" s="154"/>
      <c r="CF2810" s="154"/>
      <c r="CG2810" s="154"/>
      <c r="CH2810" s="154"/>
      <c r="CI2810" s="154"/>
      <c r="CJ2810" s="154"/>
      <c r="CK2810" s="154"/>
      <c r="CL2810" s="154"/>
      <c r="CM2810" s="154"/>
      <c r="CN2810" s="154"/>
      <c r="CO2810" s="154"/>
      <c r="CP2810" s="154"/>
      <c r="CQ2810" s="154"/>
      <c r="CR2810" s="154"/>
      <c r="CS2810" s="154"/>
      <c r="CT2810" s="154"/>
      <c r="CU2810" s="154"/>
      <c r="CV2810" s="154"/>
      <c r="CW2810" s="154"/>
      <c r="CX2810" s="154"/>
      <c r="CY2810" s="154"/>
      <c r="CZ2810" s="154"/>
      <c r="DA2810" s="154"/>
      <c r="DB2810" s="154"/>
      <c r="DC2810" s="154"/>
      <c r="DD2810" s="154"/>
      <c r="DE2810" s="154"/>
      <c r="DF2810" s="154"/>
      <c r="DG2810" s="154"/>
      <c r="DH2810" s="154"/>
      <c r="DI2810" s="154"/>
      <c r="DJ2810" s="154"/>
      <c r="DK2810" s="154"/>
      <c r="DL2810" s="154"/>
      <c r="DM2810" s="154"/>
      <c r="DN2810" s="154"/>
      <c r="DO2810" s="154"/>
      <c r="DP2810" s="154"/>
      <c r="DQ2810" s="154"/>
      <c r="DR2810" s="154"/>
      <c r="DS2810" s="154"/>
      <c r="DT2810" s="154"/>
      <c r="DU2810" s="154"/>
      <c r="DV2810" s="154"/>
      <c r="DW2810" s="154"/>
      <c r="DX2810" s="154"/>
      <c r="DY2810" s="154"/>
      <c r="DZ2810" s="154"/>
      <c r="EA2810" s="154"/>
      <c r="EB2810" s="154"/>
      <c r="EC2810" s="154"/>
      <c r="ED2810" s="154"/>
      <c r="EE2810" s="154"/>
      <c r="EF2810" s="154"/>
      <c r="EG2810" s="154"/>
      <c r="EH2810" s="154"/>
      <c r="EI2810" s="154"/>
      <c r="EJ2810" s="154"/>
      <c r="EK2810" s="154"/>
      <c r="EL2810" s="154"/>
      <c r="EM2810" s="154"/>
      <c r="EN2810" s="154"/>
      <c r="EO2810" s="154"/>
      <c r="EP2810" s="154"/>
      <c r="EQ2810" s="154"/>
      <c r="ER2810" s="154"/>
      <c r="ES2810" s="154"/>
      <c r="ET2810" s="154"/>
      <c r="EU2810" s="154"/>
      <c r="EV2810" s="154"/>
    </row>
    <row r="2811" spans="32:152" ht="12.75">
      <c r="AF2811" s="154"/>
      <c r="AG2811" s="154"/>
      <c r="AH2811" s="154"/>
      <c r="AI2811" s="154"/>
      <c r="AJ2811" s="154"/>
      <c r="AK2811" s="154"/>
      <c r="AL2811" s="154"/>
      <c r="AM2811" s="154"/>
      <c r="AN2811" s="154"/>
      <c r="AO2811" s="154"/>
      <c r="AP2811" s="154"/>
      <c r="AQ2811" s="154"/>
      <c r="AR2811" s="154"/>
      <c r="AS2811" s="154"/>
      <c r="AT2811" s="154"/>
      <c r="AU2811" s="154"/>
      <c r="AV2811" s="154"/>
      <c r="AW2811" s="154"/>
      <c r="AX2811" s="154"/>
      <c r="AY2811" s="154"/>
      <c r="AZ2811" s="154"/>
      <c r="BA2811" s="154"/>
      <c r="BB2811" s="154"/>
      <c r="BC2811" s="154"/>
      <c r="BD2811" s="154"/>
      <c r="BE2811" s="154"/>
      <c r="BF2811" s="154"/>
      <c r="BG2811" s="154"/>
      <c r="BH2811" s="154"/>
      <c r="BI2811" s="154"/>
      <c r="BJ2811" s="154"/>
      <c r="BK2811" s="154"/>
      <c r="BL2811" s="154"/>
      <c r="BM2811" s="154"/>
      <c r="BN2811" s="154"/>
      <c r="BO2811" s="154"/>
      <c r="BP2811" s="154"/>
      <c r="BQ2811" s="154"/>
      <c r="BR2811" s="154"/>
      <c r="BS2811" s="154"/>
      <c r="BT2811" s="154"/>
      <c r="BU2811" s="154"/>
      <c r="BV2811" s="154"/>
      <c r="BW2811" s="154"/>
      <c r="BX2811" s="154"/>
      <c r="BY2811" s="154"/>
      <c r="BZ2811" s="154"/>
      <c r="CA2811" s="154"/>
      <c r="CB2811" s="154"/>
      <c r="CC2811" s="154"/>
      <c r="CD2811" s="154"/>
      <c r="CE2811" s="154"/>
      <c r="CF2811" s="154"/>
      <c r="CG2811" s="154"/>
      <c r="CH2811" s="154"/>
      <c r="CI2811" s="154"/>
      <c r="CJ2811" s="154"/>
      <c r="CK2811" s="154"/>
      <c r="CL2811" s="154"/>
      <c r="CM2811" s="154"/>
      <c r="CN2811" s="154"/>
      <c r="CO2811" s="154"/>
      <c r="CP2811" s="154"/>
      <c r="CQ2811" s="154"/>
      <c r="CR2811" s="154"/>
      <c r="CS2811" s="154"/>
      <c r="CT2811" s="154"/>
      <c r="CU2811" s="154"/>
      <c r="CV2811" s="154"/>
      <c r="CW2811" s="154"/>
      <c r="CX2811" s="154"/>
      <c r="CY2811" s="154"/>
      <c r="CZ2811" s="154"/>
      <c r="DA2811" s="154"/>
      <c r="DB2811" s="154"/>
      <c r="DC2811" s="154"/>
      <c r="DD2811" s="154"/>
      <c r="DE2811" s="154"/>
      <c r="DF2811" s="154"/>
      <c r="DG2811" s="154"/>
      <c r="DH2811" s="154"/>
      <c r="DI2811" s="154"/>
      <c r="DJ2811" s="154"/>
      <c r="DK2811" s="154"/>
      <c r="DL2811" s="154"/>
      <c r="DM2811" s="154"/>
      <c r="DN2811" s="154"/>
      <c r="DO2811" s="154"/>
      <c r="DP2811" s="154"/>
      <c r="DQ2811" s="154"/>
      <c r="DR2811" s="154"/>
      <c r="DS2811" s="154"/>
      <c r="DT2811" s="154"/>
      <c r="DU2811" s="154"/>
      <c r="DV2811" s="154"/>
      <c r="DW2811" s="154"/>
      <c r="DX2811" s="154"/>
      <c r="DY2811" s="154"/>
      <c r="DZ2811" s="154"/>
      <c r="EA2811" s="154"/>
      <c r="EB2811" s="154"/>
      <c r="EC2811" s="154"/>
      <c r="ED2811" s="154"/>
      <c r="EE2811" s="154"/>
      <c r="EF2811" s="154"/>
      <c r="EG2811" s="154"/>
      <c r="EH2811" s="154"/>
      <c r="EI2811" s="154"/>
      <c r="EJ2811" s="154"/>
      <c r="EK2811" s="154"/>
      <c r="EL2811" s="154"/>
      <c r="EM2811" s="154"/>
      <c r="EN2811" s="154"/>
      <c r="EO2811" s="154"/>
      <c r="EP2811" s="154"/>
      <c r="EQ2811" s="154"/>
      <c r="ER2811" s="154"/>
      <c r="ES2811" s="154"/>
      <c r="ET2811" s="154"/>
      <c r="EU2811" s="154"/>
      <c r="EV2811" s="154"/>
    </row>
    <row r="2812" spans="32:152" ht="12.75">
      <c r="AF2812" s="154"/>
      <c r="AG2812" s="154"/>
      <c r="AH2812" s="154"/>
      <c r="AI2812" s="154"/>
      <c r="AJ2812" s="154"/>
      <c r="AK2812" s="154"/>
      <c r="AL2812" s="154"/>
      <c r="AM2812" s="154"/>
      <c r="AN2812" s="154"/>
      <c r="AO2812" s="154"/>
      <c r="AP2812" s="154"/>
      <c r="AQ2812" s="154"/>
      <c r="AR2812" s="154"/>
      <c r="AS2812" s="154"/>
      <c r="AT2812" s="154"/>
      <c r="AU2812" s="154"/>
      <c r="AV2812" s="154"/>
      <c r="AW2812" s="154"/>
      <c r="AX2812" s="154"/>
      <c r="AY2812" s="154"/>
      <c r="AZ2812" s="154"/>
      <c r="BA2812" s="154"/>
      <c r="BB2812" s="154"/>
      <c r="BC2812" s="154"/>
      <c r="BD2812" s="154"/>
      <c r="BE2812" s="154"/>
      <c r="BF2812" s="154"/>
      <c r="BG2812" s="154"/>
      <c r="BH2812" s="154"/>
      <c r="BI2812" s="154"/>
      <c r="BJ2812" s="154"/>
      <c r="BK2812" s="154"/>
      <c r="BL2812" s="154"/>
      <c r="BM2812" s="154"/>
      <c r="BN2812" s="154"/>
      <c r="BO2812" s="154"/>
      <c r="BP2812" s="154"/>
      <c r="BQ2812" s="154"/>
      <c r="BR2812" s="154"/>
      <c r="BS2812" s="154"/>
      <c r="BT2812" s="154"/>
      <c r="BU2812" s="154"/>
      <c r="BV2812" s="154"/>
      <c r="BW2812" s="154"/>
      <c r="BX2812" s="154"/>
      <c r="BY2812" s="154"/>
      <c r="BZ2812" s="154"/>
      <c r="CA2812" s="154"/>
      <c r="CB2812" s="154"/>
      <c r="CC2812" s="154"/>
      <c r="CD2812" s="154"/>
      <c r="CE2812" s="154"/>
      <c r="CF2812" s="154"/>
      <c r="CG2812" s="154"/>
      <c r="CH2812" s="154"/>
      <c r="CI2812" s="154"/>
      <c r="CJ2812" s="154"/>
      <c r="CK2812" s="154"/>
      <c r="CL2812" s="154"/>
      <c r="CM2812" s="154"/>
      <c r="CN2812" s="154"/>
      <c r="CO2812" s="154"/>
      <c r="CP2812" s="154"/>
      <c r="CQ2812" s="154"/>
      <c r="CR2812" s="154"/>
      <c r="CS2812" s="154"/>
      <c r="CT2812" s="154"/>
      <c r="CU2812" s="154"/>
      <c r="CV2812" s="154"/>
      <c r="CW2812" s="154"/>
      <c r="CX2812" s="154"/>
      <c r="CY2812" s="154"/>
      <c r="CZ2812" s="154"/>
      <c r="DA2812" s="154"/>
      <c r="DB2812" s="154"/>
      <c r="DC2812" s="154"/>
      <c r="DD2812" s="154"/>
      <c r="DE2812" s="154"/>
      <c r="DF2812" s="154"/>
      <c r="DG2812" s="154"/>
      <c r="DH2812" s="154"/>
      <c r="DI2812" s="154"/>
      <c r="DJ2812" s="154"/>
      <c r="DK2812" s="154"/>
      <c r="DL2812" s="154"/>
      <c r="DM2812" s="154"/>
      <c r="DN2812" s="154"/>
      <c r="DO2812" s="154"/>
      <c r="DP2812" s="154"/>
      <c r="DQ2812" s="154"/>
      <c r="DR2812" s="154"/>
      <c r="DS2812" s="154"/>
      <c r="DT2812" s="154"/>
      <c r="DU2812" s="154"/>
      <c r="DV2812" s="154"/>
      <c r="DW2812" s="154"/>
      <c r="DX2812" s="154"/>
      <c r="DY2812" s="154"/>
      <c r="DZ2812" s="154"/>
      <c r="EA2812" s="154"/>
      <c r="EB2812" s="154"/>
      <c r="EC2812" s="154"/>
      <c r="ED2812" s="154"/>
      <c r="EE2812" s="154"/>
      <c r="EF2812" s="154"/>
      <c r="EG2812" s="154"/>
      <c r="EH2812" s="154"/>
      <c r="EI2812" s="154"/>
      <c r="EJ2812" s="154"/>
      <c r="EK2812" s="154"/>
      <c r="EL2812" s="154"/>
      <c r="EM2812" s="154"/>
      <c r="EN2812" s="154"/>
      <c r="EO2812" s="154"/>
      <c r="EP2812" s="154"/>
      <c r="EQ2812" s="154"/>
      <c r="ER2812" s="154"/>
      <c r="ES2812" s="154"/>
      <c r="ET2812" s="154"/>
      <c r="EU2812" s="154"/>
      <c r="EV2812" s="154"/>
    </row>
    <row r="2813" spans="32:152" ht="12.75">
      <c r="AF2813" s="154"/>
      <c r="AG2813" s="154"/>
      <c r="AH2813" s="154"/>
      <c r="AI2813" s="154"/>
      <c r="AJ2813" s="154"/>
      <c r="AK2813" s="154"/>
      <c r="AL2813" s="154"/>
      <c r="AM2813" s="154"/>
      <c r="AN2813" s="154"/>
      <c r="AO2813" s="154"/>
      <c r="AP2813" s="154"/>
      <c r="AQ2813" s="154"/>
      <c r="AR2813" s="154"/>
      <c r="AS2813" s="154"/>
      <c r="AT2813" s="154"/>
      <c r="AU2813" s="154"/>
      <c r="AV2813" s="154"/>
      <c r="AW2813" s="154"/>
      <c r="AX2813" s="154"/>
      <c r="AY2813" s="154"/>
      <c r="AZ2813" s="154"/>
      <c r="BA2813" s="154"/>
      <c r="BB2813" s="154"/>
      <c r="BC2813" s="154"/>
      <c r="BD2813" s="154"/>
      <c r="BE2813" s="154"/>
      <c r="BF2813" s="154"/>
      <c r="BG2813" s="154"/>
      <c r="BH2813" s="154"/>
      <c r="BI2813" s="154"/>
      <c r="BJ2813" s="154"/>
      <c r="BK2813" s="154"/>
      <c r="BL2813" s="154"/>
      <c r="BM2813" s="154"/>
      <c r="BN2813" s="154"/>
      <c r="BO2813" s="154"/>
      <c r="BP2813" s="154"/>
      <c r="BQ2813" s="154"/>
      <c r="BR2813" s="154"/>
      <c r="BS2813" s="154"/>
      <c r="BT2813" s="154"/>
      <c r="BU2813" s="154"/>
      <c r="BV2813" s="154"/>
      <c r="BW2813" s="154"/>
      <c r="BX2813" s="154"/>
      <c r="BY2813" s="154"/>
      <c r="BZ2813" s="154"/>
      <c r="CA2813" s="154"/>
      <c r="CB2813" s="154"/>
      <c r="CC2813" s="154"/>
      <c r="CD2813" s="154"/>
      <c r="CE2813" s="154"/>
      <c r="CF2813" s="154"/>
      <c r="CG2813" s="154"/>
      <c r="CH2813" s="154"/>
      <c r="CI2813" s="154"/>
      <c r="CJ2813" s="154"/>
      <c r="CK2813" s="154"/>
      <c r="CL2813" s="154"/>
      <c r="CM2813" s="154"/>
      <c r="CN2813" s="154"/>
      <c r="CO2813" s="154"/>
      <c r="CP2813" s="154"/>
      <c r="CQ2813" s="154"/>
      <c r="CR2813" s="154"/>
      <c r="CS2813" s="154"/>
      <c r="CT2813" s="154"/>
      <c r="CU2813" s="154"/>
      <c r="CV2813" s="154"/>
      <c r="CW2813" s="154"/>
      <c r="CX2813" s="154"/>
      <c r="CY2813" s="154"/>
      <c r="CZ2813" s="154"/>
      <c r="DA2813" s="154"/>
      <c r="DB2813" s="154"/>
      <c r="DC2813" s="154"/>
      <c r="DD2813" s="154"/>
      <c r="DE2813" s="154"/>
      <c r="DF2813" s="154"/>
      <c r="DG2813" s="154"/>
      <c r="DH2813" s="154"/>
      <c r="DI2813" s="154"/>
      <c r="DJ2813" s="154"/>
      <c r="DK2813" s="154"/>
      <c r="DL2813" s="154"/>
      <c r="DM2813" s="154"/>
      <c r="DN2813" s="154"/>
      <c r="DO2813" s="154"/>
      <c r="DP2813" s="154"/>
      <c r="DQ2813" s="154"/>
      <c r="DR2813" s="154"/>
      <c r="DS2813" s="154"/>
      <c r="DT2813" s="154"/>
      <c r="DU2813" s="154"/>
      <c r="DV2813" s="154"/>
      <c r="DW2813" s="154"/>
      <c r="DX2813" s="154"/>
      <c r="DY2813" s="154"/>
      <c r="DZ2813" s="154"/>
      <c r="EA2813" s="154"/>
      <c r="EB2813" s="154"/>
      <c r="EC2813" s="154"/>
      <c r="ED2813" s="154"/>
      <c r="EE2813" s="154"/>
      <c r="EF2813" s="154"/>
      <c r="EG2813" s="154"/>
      <c r="EH2813" s="154"/>
      <c r="EI2813" s="154"/>
      <c r="EJ2813" s="154"/>
      <c r="EK2813" s="154"/>
      <c r="EL2813" s="154"/>
      <c r="EM2813" s="154"/>
      <c r="EN2813" s="154"/>
      <c r="EO2813" s="154"/>
      <c r="EP2813" s="154"/>
      <c r="EQ2813" s="154"/>
      <c r="ER2813" s="154"/>
      <c r="ES2813" s="154"/>
      <c r="ET2813" s="154"/>
      <c r="EU2813" s="154"/>
      <c r="EV2813" s="154"/>
    </row>
    <row r="2814" spans="32:152" ht="12.75">
      <c r="AF2814" s="154"/>
      <c r="AG2814" s="154"/>
      <c r="AH2814" s="154"/>
      <c r="AI2814" s="154"/>
      <c r="AJ2814" s="154"/>
      <c r="AK2814" s="154"/>
      <c r="AL2814" s="154"/>
      <c r="AM2814" s="154"/>
      <c r="AN2814" s="154"/>
      <c r="AO2814" s="154"/>
      <c r="AP2814" s="154"/>
      <c r="AQ2814" s="154"/>
      <c r="AR2814" s="154"/>
      <c r="AS2814" s="154"/>
      <c r="AT2814" s="154"/>
      <c r="AU2814" s="154"/>
      <c r="AV2814" s="154"/>
      <c r="AW2814" s="154"/>
      <c r="AX2814" s="154"/>
      <c r="AY2814" s="154"/>
      <c r="AZ2814" s="154"/>
      <c r="BA2814" s="154"/>
      <c r="BB2814" s="154"/>
      <c r="BC2814" s="154"/>
      <c r="BD2814" s="154"/>
      <c r="BE2814" s="154"/>
      <c r="BF2814" s="154"/>
      <c r="BG2814" s="154"/>
      <c r="BH2814" s="154"/>
      <c r="BI2814" s="154"/>
      <c r="BJ2814" s="154"/>
      <c r="BK2814" s="154"/>
      <c r="BL2814" s="154"/>
      <c r="BM2814" s="154"/>
      <c r="BN2814" s="154"/>
      <c r="BO2814" s="154"/>
      <c r="BP2814" s="154"/>
      <c r="BQ2814" s="154"/>
      <c r="BR2814" s="154"/>
      <c r="BS2814" s="154"/>
      <c r="BT2814" s="154"/>
      <c r="BU2814" s="154"/>
      <c r="BV2814" s="154"/>
      <c r="BW2814" s="154"/>
      <c r="BX2814" s="154"/>
      <c r="BY2814" s="154"/>
      <c r="BZ2814" s="154"/>
      <c r="CA2814" s="154"/>
      <c r="CB2814" s="154"/>
      <c r="CC2814" s="154"/>
      <c r="CD2814" s="154"/>
      <c r="CE2814" s="154"/>
      <c r="CF2814" s="154"/>
      <c r="CG2814" s="154"/>
      <c r="CH2814" s="154"/>
      <c r="CI2814" s="154"/>
      <c r="CJ2814" s="154"/>
      <c r="CK2814" s="154"/>
      <c r="CL2814" s="154"/>
      <c r="CM2814" s="154"/>
      <c r="CN2814" s="154"/>
      <c r="CO2814" s="154"/>
      <c r="CP2814" s="154"/>
      <c r="CQ2814" s="154"/>
      <c r="CR2814" s="154"/>
      <c r="CS2814" s="154"/>
      <c r="CT2814" s="154"/>
      <c r="CU2814" s="154"/>
      <c r="CV2814" s="154"/>
      <c r="CW2814" s="154"/>
      <c r="CX2814" s="154"/>
      <c r="CY2814" s="154"/>
      <c r="CZ2814" s="154"/>
      <c r="DA2814" s="154"/>
      <c r="DB2814" s="154"/>
      <c r="DC2814" s="154"/>
      <c r="DD2814" s="154"/>
      <c r="DE2814" s="154"/>
      <c r="DF2814" s="154"/>
      <c r="DG2814" s="154"/>
      <c r="DH2814" s="154"/>
      <c r="DI2814" s="154"/>
      <c r="DJ2814" s="154"/>
      <c r="DK2814" s="154"/>
      <c r="DL2814" s="154"/>
      <c r="DM2814" s="154"/>
      <c r="DN2814" s="154"/>
      <c r="DO2814" s="154"/>
      <c r="DP2814" s="154"/>
      <c r="DQ2814" s="154"/>
      <c r="DR2814" s="154"/>
      <c r="DS2814" s="154"/>
      <c r="DT2814" s="154"/>
      <c r="DU2814" s="154"/>
      <c r="DV2814" s="154"/>
      <c r="DW2814" s="154"/>
      <c r="DX2814" s="154"/>
      <c r="DY2814" s="154"/>
      <c r="DZ2814" s="154"/>
      <c r="EA2814" s="154"/>
      <c r="EB2814" s="154"/>
      <c r="EC2814" s="154"/>
      <c r="ED2814" s="154"/>
      <c r="EE2814" s="154"/>
      <c r="EF2814" s="154"/>
      <c r="EG2814" s="154"/>
      <c r="EH2814" s="154"/>
      <c r="EI2814" s="154"/>
      <c r="EJ2814" s="154"/>
      <c r="EK2814" s="154"/>
      <c r="EL2814" s="154"/>
      <c r="EM2814" s="154"/>
      <c r="EN2814" s="154"/>
      <c r="EO2814" s="154"/>
      <c r="EP2814" s="154"/>
      <c r="EQ2814" s="154"/>
      <c r="ER2814" s="154"/>
      <c r="ES2814" s="154"/>
      <c r="ET2814" s="154"/>
      <c r="EU2814" s="154"/>
      <c r="EV2814" s="154"/>
    </row>
    <row r="2815" spans="32:152" ht="12.75">
      <c r="AF2815" s="154"/>
      <c r="AG2815" s="154"/>
      <c r="AH2815" s="154"/>
      <c r="AI2815" s="154"/>
      <c r="AJ2815" s="154"/>
      <c r="AK2815" s="154"/>
      <c r="AL2815" s="154"/>
      <c r="AM2815" s="154"/>
      <c r="AN2815" s="154"/>
      <c r="AO2815" s="154"/>
      <c r="AP2815" s="154"/>
      <c r="AQ2815" s="154"/>
      <c r="AR2815" s="154"/>
      <c r="AS2815" s="154"/>
      <c r="AT2815" s="154"/>
      <c r="AU2815" s="154"/>
      <c r="AV2815" s="154"/>
      <c r="AW2815" s="154"/>
      <c r="AX2815" s="154"/>
      <c r="AY2815" s="154"/>
      <c r="AZ2815" s="154"/>
      <c r="BA2815" s="154"/>
      <c r="BB2815" s="154"/>
      <c r="BC2815" s="154"/>
      <c r="BD2815" s="154"/>
      <c r="BE2815" s="154"/>
      <c r="BF2815" s="154"/>
      <c r="BG2815" s="154"/>
      <c r="BH2815" s="154"/>
      <c r="BI2815" s="154"/>
      <c r="BJ2815" s="154"/>
      <c r="BK2815" s="154"/>
      <c r="BL2815" s="154"/>
      <c r="BM2815" s="154"/>
      <c r="BN2815" s="154"/>
      <c r="BO2815" s="154"/>
      <c r="BP2815" s="154"/>
      <c r="BQ2815" s="154"/>
      <c r="BR2815" s="154"/>
      <c r="BS2815" s="154"/>
      <c r="BT2815" s="154"/>
      <c r="BU2815" s="154"/>
      <c r="BV2815" s="154"/>
      <c r="BW2815" s="154"/>
      <c r="BX2815" s="154"/>
      <c r="BY2815" s="154"/>
      <c r="BZ2815" s="154"/>
      <c r="CA2815" s="154"/>
      <c r="CB2815" s="154"/>
      <c r="CC2815" s="154"/>
      <c r="CD2815" s="154"/>
      <c r="CE2815" s="154"/>
      <c r="CF2815" s="154"/>
      <c r="CG2815" s="154"/>
      <c r="CH2815" s="154"/>
      <c r="CI2815" s="154"/>
      <c r="CJ2815" s="154"/>
      <c r="CK2815" s="154"/>
      <c r="CL2815" s="154"/>
      <c r="CM2815" s="154"/>
      <c r="CN2815" s="154"/>
      <c r="CO2815" s="154"/>
      <c r="CP2815" s="154"/>
      <c r="CQ2815" s="154"/>
      <c r="CR2815" s="154"/>
      <c r="CS2815" s="154"/>
      <c r="CT2815" s="154"/>
      <c r="CU2815" s="154"/>
      <c r="CV2815" s="154"/>
      <c r="CW2815" s="154"/>
      <c r="CX2815" s="154"/>
      <c r="CY2815" s="154"/>
      <c r="CZ2815" s="154"/>
      <c r="DA2815" s="154"/>
      <c r="DB2815" s="154"/>
      <c r="DC2815" s="154"/>
      <c r="DD2815" s="154"/>
      <c r="DE2815" s="154"/>
      <c r="DF2815" s="154"/>
      <c r="DG2815" s="154"/>
      <c r="DH2815" s="154"/>
      <c r="DI2815" s="154"/>
      <c r="DJ2815" s="154"/>
      <c r="DK2815" s="154"/>
      <c r="DL2815" s="154"/>
      <c r="DM2815" s="154"/>
      <c r="DN2815" s="154"/>
      <c r="DO2815" s="154"/>
      <c r="DP2815" s="154"/>
      <c r="DQ2815" s="154"/>
      <c r="DR2815" s="154"/>
      <c r="DS2815" s="154"/>
      <c r="DT2815" s="154"/>
      <c r="DU2815" s="154"/>
      <c r="DV2815" s="154"/>
      <c r="DW2815" s="154"/>
      <c r="DX2815" s="154"/>
      <c r="DY2815" s="154"/>
      <c r="DZ2815" s="154"/>
      <c r="EA2815" s="154"/>
      <c r="EB2815" s="154"/>
      <c r="EC2815" s="154"/>
      <c r="ED2815" s="154"/>
      <c r="EE2815" s="154"/>
      <c r="EF2815" s="154"/>
      <c r="EG2815" s="154"/>
      <c r="EH2815" s="154"/>
      <c r="EI2815" s="154"/>
      <c r="EJ2815" s="154"/>
      <c r="EK2815" s="154"/>
      <c r="EL2815" s="154"/>
      <c r="EM2815" s="154"/>
      <c r="EN2815" s="154"/>
      <c r="EO2815" s="154"/>
      <c r="EP2815" s="154"/>
      <c r="EQ2815" s="154"/>
      <c r="ER2815" s="154"/>
      <c r="ES2815" s="154"/>
      <c r="ET2815" s="154"/>
      <c r="EU2815" s="154"/>
      <c r="EV2815" s="154"/>
    </row>
    <row r="2816" spans="32:152" ht="12.75">
      <c r="AF2816" s="154"/>
      <c r="AG2816" s="154"/>
      <c r="AH2816" s="154"/>
      <c r="AI2816" s="154"/>
      <c r="AJ2816" s="154"/>
      <c r="AK2816" s="154"/>
      <c r="AL2816" s="154"/>
      <c r="AM2816" s="154"/>
      <c r="AN2816" s="154"/>
      <c r="AO2816" s="154"/>
      <c r="AP2816" s="154"/>
      <c r="AQ2816" s="154"/>
      <c r="AR2816" s="154"/>
      <c r="AS2816" s="154"/>
      <c r="AT2816" s="154"/>
      <c r="AU2816" s="154"/>
      <c r="AV2816" s="154"/>
      <c r="AW2816" s="154"/>
      <c r="AX2816" s="154"/>
      <c r="AY2816" s="154"/>
      <c r="AZ2816" s="154"/>
      <c r="BA2816" s="154"/>
      <c r="BB2816" s="154"/>
      <c r="BC2816" s="154"/>
      <c r="BD2816" s="154"/>
      <c r="BE2816" s="154"/>
      <c r="BF2816" s="154"/>
      <c r="BG2816" s="154"/>
      <c r="BH2816" s="154"/>
      <c r="BI2816" s="154"/>
      <c r="BJ2816" s="154"/>
      <c r="BK2816" s="154"/>
      <c r="BL2816" s="154"/>
      <c r="BM2816" s="154"/>
      <c r="BN2816" s="154"/>
      <c r="BO2816" s="154"/>
      <c r="BP2816" s="154"/>
      <c r="BQ2816" s="154"/>
      <c r="BR2816" s="154"/>
      <c r="BS2816" s="154"/>
      <c r="BT2816" s="154"/>
      <c r="BU2816" s="154"/>
      <c r="BV2816" s="154"/>
      <c r="BW2816" s="154"/>
      <c r="BX2816" s="154"/>
      <c r="BY2816" s="154"/>
      <c r="BZ2816" s="154"/>
      <c r="CA2816" s="154"/>
      <c r="CB2816" s="154"/>
      <c r="CC2816" s="154"/>
      <c r="CD2816" s="154"/>
      <c r="CE2816" s="154"/>
      <c r="CF2816" s="154"/>
      <c r="CG2816" s="154"/>
      <c r="CH2816" s="154"/>
      <c r="CI2816" s="154"/>
      <c r="CJ2816" s="154"/>
      <c r="CK2816" s="154"/>
      <c r="CL2816" s="154"/>
      <c r="CM2816" s="154"/>
      <c r="CN2816" s="154"/>
      <c r="CO2816" s="154"/>
      <c r="CP2816" s="154"/>
      <c r="CQ2816" s="154"/>
      <c r="CR2816" s="154"/>
      <c r="CS2816" s="154"/>
      <c r="CT2816" s="154"/>
      <c r="CU2816" s="154"/>
      <c r="CV2816" s="154"/>
      <c r="CW2816" s="154"/>
      <c r="CX2816" s="154"/>
      <c r="CY2816" s="154"/>
      <c r="CZ2816" s="154"/>
      <c r="DA2816" s="154"/>
      <c r="DB2816" s="154"/>
      <c r="DC2816" s="154"/>
      <c r="DD2816" s="154"/>
      <c r="DE2816" s="154"/>
      <c r="DF2816" s="154"/>
      <c r="DG2816" s="154"/>
      <c r="DH2816" s="154"/>
      <c r="DI2816" s="154"/>
      <c r="DJ2816" s="154"/>
      <c r="DK2816" s="154"/>
      <c r="DL2816" s="154"/>
      <c r="DM2816" s="154"/>
      <c r="DN2816" s="154"/>
      <c r="DO2816" s="154"/>
      <c r="DP2816" s="154"/>
      <c r="DQ2816" s="154"/>
      <c r="DR2816" s="154"/>
      <c r="DS2816" s="154"/>
      <c r="DT2816" s="154"/>
      <c r="DU2816" s="154"/>
      <c r="DV2816" s="154"/>
      <c r="DW2816" s="154"/>
      <c r="DX2816" s="154"/>
      <c r="DY2816" s="154"/>
      <c r="DZ2816" s="154"/>
      <c r="EA2816" s="154"/>
      <c r="EB2816" s="154"/>
      <c r="EC2816" s="154"/>
      <c r="ED2816" s="154"/>
      <c r="EE2816" s="154"/>
      <c r="EF2816" s="154"/>
      <c r="EG2816" s="154"/>
      <c r="EH2816" s="154"/>
      <c r="EI2816" s="154"/>
      <c r="EJ2816" s="154"/>
      <c r="EK2816" s="154"/>
      <c r="EL2816" s="154"/>
      <c r="EM2816" s="154"/>
      <c r="EN2816" s="154"/>
      <c r="EO2816" s="154"/>
      <c r="EP2816" s="154"/>
      <c r="EQ2816" s="154"/>
      <c r="ER2816" s="154"/>
      <c r="ES2816" s="154"/>
      <c r="ET2816" s="154"/>
      <c r="EU2816" s="154"/>
      <c r="EV2816" s="154"/>
    </row>
    <row r="2817" spans="32:152" ht="12.75">
      <c r="AF2817" s="154"/>
      <c r="AG2817" s="154"/>
      <c r="AH2817" s="154"/>
      <c r="AI2817" s="154"/>
      <c r="AJ2817" s="154"/>
      <c r="AK2817" s="154"/>
      <c r="AL2817" s="154"/>
      <c r="AM2817" s="154"/>
      <c r="AN2817" s="154"/>
      <c r="AO2817" s="154"/>
      <c r="AP2817" s="154"/>
      <c r="AQ2817" s="154"/>
      <c r="AR2817" s="154"/>
      <c r="AS2817" s="154"/>
      <c r="AT2817" s="154"/>
      <c r="AU2817" s="154"/>
      <c r="AV2817" s="154"/>
      <c r="AW2817" s="154"/>
      <c r="AX2817" s="154"/>
      <c r="AY2817" s="154"/>
      <c r="AZ2817" s="154"/>
      <c r="BA2817" s="154"/>
      <c r="BB2817" s="154"/>
      <c r="BC2817" s="154"/>
      <c r="BD2817" s="154"/>
      <c r="BE2817" s="154"/>
      <c r="BF2817" s="154"/>
      <c r="BG2817" s="154"/>
      <c r="BH2817" s="154"/>
      <c r="BI2817" s="154"/>
      <c r="BJ2817" s="154"/>
      <c r="BK2817" s="154"/>
      <c r="BL2817" s="154"/>
      <c r="BM2817" s="154"/>
      <c r="BN2817" s="154"/>
      <c r="BO2817" s="154"/>
      <c r="BP2817" s="154"/>
      <c r="BQ2817" s="154"/>
      <c r="BR2817" s="154"/>
      <c r="BS2817" s="154"/>
      <c r="BT2817" s="154"/>
      <c r="BU2817" s="154"/>
      <c r="BV2817" s="154"/>
      <c r="BW2817" s="154"/>
      <c r="BX2817" s="154"/>
      <c r="BY2817" s="154"/>
      <c r="BZ2817" s="154"/>
      <c r="CA2817" s="154"/>
      <c r="CB2817" s="154"/>
      <c r="CC2817" s="154"/>
      <c r="CD2817" s="154"/>
      <c r="CE2817" s="154"/>
      <c r="CF2817" s="154"/>
      <c r="CG2817" s="154"/>
      <c r="CH2817" s="154"/>
      <c r="CI2817" s="154"/>
      <c r="CJ2817" s="154"/>
      <c r="CK2817" s="154"/>
      <c r="CL2817" s="154"/>
      <c r="CM2817" s="154"/>
      <c r="CN2817" s="154"/>
      <c r="CO2817" s="154"/>
      <c r="CP2817" s="154"/>
      <c r="CQ2817" s="154"/>
      <c r="CR2817" s="154"/>
      <c r="CS2817" s="154"/>
      <c r="CT2817" s="154"/>
      <c r="CU2817" s="154"/>
      <c r="CV2817" s="154"/>
      <c r="CW2817" s="154"/>
      <c r="CX2817" s="154"/>
      <c r="CY2817" s="154"/>
      <c r="CZ2817" s="154"/>
      <c r="DA2817" s="154"/>
      <c r="DB2817" s="154"/>
      <c r="DC2817" s="154"/>
      <c r="DD2817" s="154"/>
      <c r="DE2817" s="154"/>
      <c r="DF2817" s="154"/>
      <c r="DG2817" s="154"/>
      <c r="DH2817" s="154"/>
      <c r="DI2817" s="154"/>
      <c r="DJ2817" s="154"/>
      <c r="DK2817" s="154"/>
      <c r="DL2817" s="154"/>
      <c r="DM2817" s="154"/>
      <c r="DN2817" s="154"/>
      <c r="DO2817" s="154"/>
      <c r="DP2817" s="154"/>
      <c r="DQ2817" s="154"/>
      <c r="DR2817" s="154"/>
      <c r="DS2817" s="154"/>
      <c r="DT2817" s="154"/>
      <c r="DU2817" s="154"/>
      <c r="DV2817" s="154"/>
      <c r="DW2817" s="154"/>
      <c r="DX2817" s="154"/>
      <c r="DY2817" s="154"/>
      <c r="DZ2817" s="154"/>
      <c r="EA2817" s="154"/>
      <c r="EB2817" s="154"/>
      <c r="EC2817" s="154"/>
      <c r="ED2817" s="154"/>
      <c r="EE2817" s="154"/>
      <c r="EF2817" s="154"/>
      <c r="EG2817" s="154"/>
      <c r="EH2817" s="154"/>
      <c r="EI2817" s="154"/>
      <c r="EJ2817" s="154"/>
      <c r="EK2817" s="154"/>
      <c r="EL2817" s="154"/>
      <c r="EM2817" s="154"/>
      <c r="EN2817" s="154"/>
      <c r="EO2817" s="154"/>
      <c r="EP2817" s="154"/>
      <c r="EQ2817" s="154"/>
      <c r="ER2817" s="154"/>
      <c r="ES2817" s="154"/>
      <c r="ET2817" s="154"/>
      <c r="EU2817" s="154"/>
      <c r="EV2817" s="154"/>
    </row>
    <row r="2818" spans="32:152" ht="12.75">
      <c r="AF2818" s="154"/>
      <c r="AG2818" s="154"/>
      <c r="AH2818" s="154"/>
      <c r="AI2818" s="154"/>
      <c r="AJ2818" s="154"/>
      <c r="AK2818" s="154"/>
      <c r="AL2818" s="154"/>
      <c r="AM2818" s="154"/>
      <c r="AN2818" s="154"/>
      <c r="AO2818" s="154"/>
      <c r="AP2818" s="154"/>
      <c r="AQ2818" s="154"/>
      <c r="AR2818" s="154"/>
      <c r="AS2818" s="154"/>
      <c r="AT2818" s="154"/>
      <c r="AU2818" s="154"/>
      <c r="AV2818" s="154"/>
      <c r="AW2818" s="154"/>
      <c r="AX2818" s="154"/>
      <c r="AY2818" s="154"/>
      <c r="AZ2818" s="154"/>
      <c r="BA2818" s="154"/>
      <c r="BB2818" s="154"/>
      <c r="BC2818" s="154"/>
      <c r="BD2818" s="154"/>
      <c r="BE2818" s="154"/>
      <c r="BF2818" s="154"/>
      <c r="BG2818" s="154"/>
      <c r="BH2818" s="154"/>
      <c r="BI2818" s="154"/>
      <c r="BJ2818" s="154"/>
      <c r="BK2818" s="154"/>
      <c r="BL2818" s="154"/>
      <c r="BM2818" s="154"/>
      <c r="BN2818" s="154"/>
      <c r="BO2818" s="154"/>
      <c r="BP2818" s="154"/>
      <c r="BQ2818" s="154"/>
      <c r="BR2818" s="154"/>
      <c r="BS2818" s="154"/>
      <c r="BT2818" s="154"/>
      <c r="BU2818" s="154"/>
      <c r="BV2818" s="154"/>
      <c r="BW2818" s="154"/>
      <c r="BX2818" s="154"/>
      <c r="BY2818" s="154"/>
      <c r="BZ2818" s="154"/>
      <c r="CA2818" s="154"/>
      <c r="CB2818" s="154"/>
      <c r="CC2818" s="154"/>
      <c r="CD2818" s="154"/>
      <c r="CE2818" s="154"/>
      <c r="CF2818" s="154"/>
      <c r="CG2818" s="154"/>
      <c r="CH2818" s="154"/>
      <c r="CI2818" s="154"/>
      <c r="CJ2818" s="154"/>
      <c r="CK2818" s="154"/>
      <c r="CL2818" s="154"/>
      <c r="CM2818" s="154"/>
      <c r="CN2818" s="154"/>
      <c r="CO2818" s="154"/>
      <c r="CP2818" s="154"/>
      <c r="CQ2818" s="154"/>
      <c r="CR2818" s="154"/>
      <c r="CS2818" s="154"/>
      <c r="CT2818" s="154"/>
      <c r="CU2818" s="154"/>
      <c r="CV2818" s="154"/>
      <c r="CW2818" s="154"/>
      <c r="CX2818" s="154"/>
      <c r="CY2818" s="154"/>
      <c r="CZ2818" s="154"/>
      <c r="DA2818" s="154"/>
      <c r="DB2818" s="154"/>
      <c r="DC2818" s="154"/>
      <c r="DD2818" s="154"/>
      <c r="DE2818" s="154"/>
      <c r="DF2818" s="154"/>
      <c r="DG2818" s="154"/>
      <c r="DH2818" s="154"/>
      <c r="DI2818" s="154"/>
      <c r="DJ2818" s="154"/>
      <c r="DK2818" s="154"/>
      <c r="DL2818" s="154"/>
      <c r="DM2818" s="154"/>
      <c r="DN2818" s="154"/>
      <c r="DO2818" s="154"/>
      <c r="DP2818" s="154"/>
      <c r="DQ2818" s="154"/>
      <c r="DR2818" s="154"/>
      <c r="DS2818" s="154"/>
      <c r="DT2818" s="154"/>
      <c r="DU2818" s="154"/>
      <c r="DV2818" s="154"/>
      <c r="DW2818" s="154"/>
      <c r="DX2818" s="154"/>
      <c r="DY2818" s="154"/>
      <c r="DZ2818" s="154"/>
      <c r="EA2818" s="154"/>
      <c r="EB2818" s="154"/>
      <c r="EC2818" s="154"/>
      <c r="ED2818" s="154"/>
      <c r="EE2818" s="154"/>
      <c r="EF2818" s="154"/>
      <c r="EG2818" s="154"/>
      <c r="EH2818" s="154"/>
      <c r="EI2818" s="154"/>
      <c r="EJ2818" s="154"/>
      <c r="EK2818" s="154"/>
      <c r="EL2818" s="154"/>
      <c r="EM2818" s="154"/>
      <c r="EN2818" s="154"/>
      <c r="EO2818" s="154"/>
      <c r="EP2818" s="154"/>
      <c r="EQ2818" s="154"/>
      <c r="ER2818" s="154"/>
      <c r="ES2818" s="154"/>
      <c r="ET2818" s="154"/>
      <c r="EU2818" s="154"/>
      <c r="EV2818" s="154"/>
    </row>
    <row r="2819" spans="32:152" ht="12.75">
      <c r="AF2819" s="154"/>
      <c r="AG2819" s="154"/>
      <c r="AH2819" s="154"/>
      <c r="AI2819" s="154"/>
      <c r="AJ2819" s="154"/>
      <c r="AK2819" s="154"/>
      <c r="AL2819" s="154"/>
      <c r="AM2819" s="154"/>
      <c r="AN2819" s="154"/>
      <c r="AO2819" s="154"/>
      <c r="AP2819" s="154"/>
      <c r="AQ2819" s="154"/>
      <c r="AR2819" s="154"/>
      <c r="AS2819" s="154"/>
      <c r="AT2819" s="154"/>
      <c r="AU2819" s="154"/>
      <c r="AV2819" s="154"/>
      <c r="AW2819" s="154"/>
      <c r="AX2819" s="154"/>
      <c r="AY2819" s="154"/>
      <c r="AZ2819" s="154"/>
      <c r="BA2819" s="154"/>
      <c r="BB2819" s="154"/>
      <c r="BC2819" s="154"/>
      <c r="BD2819" s="154"/>
      <c r="BE2819" s="154"/>
      <c r="BF2819" s="154"/>
      <c r="BG2819" s="154"/>
      <c r="BH2819" s="154"/>
      <c r="BI2819" s="154"/>
      <c r="BJ2819" s="154"/>
      <c r="BK2819" s="154"/>
      <c r="BL2819" s="154"/>
      <c r="BM2819" s="154"/>
      <c r="BN2819" s="154"/>
      <c r="BO2819" s="154"/>
      <c r="BP2819" s="154"/>
      <c r="BQ2819" s="154"/>
      <c r="BR2819" s="154"/>
      <c r="BS2819" s="154"/>
      <c r="BT2819" s="154"/>
      <c r="BU2819" s="154"/>
      <c r="BV2819" s="154"/>
      <c r="BW2819" s="154"/>
      <c r="BX2819" s="154"/>
      <c r="BY2819" s="154"/>
      <c r="BZ2819" s="154"/>
      <c r="CA2819" s="154"/>
      <c r="CB2819" s="154"/>
      <c r="CC2819" s="154"/>
      <c r="CD2819" s="154"/>
      <c r="CE2819" s="154"/>
      <c r="CF2819" s="154"/>
      <c r="CG2819" s="154"/>
      <c r="CH2819" s="154"/>
      <c r="CI2819" s="154"/>
      <c r="CJ2819" s="154"/>
      <c r="CK2819" s="154"/>
      <c r="CL2819" s="154"/>
      <c r="CM2819" s="154"/>
      <c r="CN2819" s="154"/>
      <c r="CO2819" s="154"/>
      <c r="CP2819" s="154"/>
      <c r="CQ2819" s="154"/>
      <c r="CR2819" s="154"/>
      <c r="CS2819" s="154"/>
      <c r="CT2819" s="154"/>
      <c r="CU2819" s="154"/>
      <c r="CV2819" s="154"/>
      <c r="CW2819" s="154"/>
      <c r="CX2819" s="154"/>
      <c r="CY2819" s="154"/>
      <c r="CZ2819" s="154"/>
      <c r="DA2819" s="154"/>
      <c r="DB2819" s="154"/>
      <c r="DC2819" s="154"/>
      <c r="DD2819" s="154"/>
      <c r="DE2819" s="154"/>
      <c r="DF2819" s="154"/>
      <c r="DG2819" s="154"/>
      <c r="DH2819" s="154"/>
      <c r="DI2819" s="154"/>
      <c r="DJ2819" s="154"/>
      <c r="DK2819" s="154"/>
      <c r="DL2819" s="154"/>
      <c r="DM2819" s="154"/>
      <c r="DN2819" s="154"/>
      <c r="DO2819" s="154"/>
      <c r="DP2819" s="154"/>
      <c r="DQ2819" s="154"/>
      <c r="DR2819" s="154"/>
      <c r="DS2819" s="154"/>
      <c r="DT2819" s="154"/>
      <c r="DU2819" s="154"/>
      <c r="DV2819" s="154"/>
      <c r="DW2819" s="154"/>
      <c r="DX2819" s="154"/>
      <c r="DY2819" s="154"/>
      <c r="DZ2819" s="154"/>
      <c r="EA2819" s="154"/>
      <c r="EB2819" s="154"/>
      <c r="EC2819" s="154"/>
      <c r="ED2819" s="154"/>
      <c r="EE2819" s="154"/>
      <c r="EF2819" s="154"/>
      <c r="EG2819" s="154"/>
      <c r="EH2819" s="154"/>
      <c r="EI2819" s="154"/>
      <c r="EJ2819" s="154"/>
      <c r="EK2819" s="154"/>
      <c r="EL2819" s="154"/>
      <c r="EM2819" s="154"/>
      <c r="EN2819" s="154"/>
      <c r="EO2819" s="154"/>
      <c r="EP2819" s="154"/>
      <c r="EQ2819" s="154"/>
      <c r="ER2819" s="154"/>
      <c r="ES2819" s="154"/>
      <c r="ET2819" s="154"/>
      <c r="EU2819" s="154"/>
      <c r="EV2819" s="154"/>
    </row>
    <row r="2820" spans="32:152" ht="12.75">
      <c r="AF2820" s="154"/>
      <c r="AG2820" s="154"/>
      <c r="AH2820" s="154"/>
      <c r="AI2820" s="154"/>
      <c r="AJ2820" s="154"/>
      <c r="AK2820" s="154"/>
      <c r="AL2820" s="154"/>
      <c r="AM2820" s="154"/>
      <c r="AN2820" s="154"/>
      <c r="AO2820" s="154"/>
      <c r="AP2820" s="154"/>
      <c r="AQ2820" s="154"/>
      <c r="AR2820" s="154"/>
      <c r="AS2820" s="154"/>
      <c r="AT2820" s="154"/>
      <c r="AU2820" s="154"/>
      <c r="AV2820" s="154"/>
      <c r="AW2820" s="154"/>
      <c r="AX2820" s="154"/>
      <c r="AY2820" s="154"/>
      <c r="AZ2820" s="154"/>
      <c r="BA2820" s="154"/>
      <c r="BB2820" s="154"/>
      <c r="BC2820" s="154"/>
      <c r="BD2820" s="154"/>
      <c r="BE2820" s="154"/>
      <c r="BF2820" s="154"/>
      <c r="BG2820" s="154"/>
      <c r="BH2820" s="154"/>
      <c r="BI2820" s="154"/>
      <c r="BJ2820" s="154"/>
      <c r="BK2820" s="154"/>
      <c r="BL2820" s="154"/>
      <c r="BM2820" s="154"/>
      <c r="BN2820" s="154"/>
      <c r="BO2820" s="154"/>
      <c r="BP2820" s="154"/>
      <c r="BQ2820" s="154"/>
      <c r="BR2820" s="154"/>
      <c r="BS2820" s="154"/>
      <c r="BT2820" s="154"/>
      <c r="BU2820" s="154"/>
      <c r="BV2820" s="154"/>
      <c r="BW2820" s="154"/>
      <c r="BX2820" s="154"/>
      <c r="BY2820" s="154"/>
      <c r="BZ2820" s="154"/>
      <c r="CA2820" s="154"/>
      <c r="CB2820" s="154"/>
      <c r="CC2820" s="154"/>
      <c r="CD2820" s="154"/>
      <c r="CE2820" s="154"/>
      <c r="CF2820" s="154"/>
      <c r="CG2820" s="154"/>
      <c r="CH2820" s="154"/>
      <c r="CI2820" s="154"/>
      <c r="CJ2820" s="154"/>
      <c r="CK2820" s="154"/>
      <c r="CL2820" s="154"/>
      <c r="CM2820" s="154"/>
      <c r="CN2820" s="154"/>
      <c r="CO2820" s="154"/>
      <c r="CP2820" s="154"/>
      <c r="CQ2820" s="154"/>
      <c r="CR2820" s="154"/>
      <c r="CS2820" s="154"/>
      <c r="CT2820" s="154"/>
      <c r="CU2820" s="154"/>
      <c r="CV2820" s="154"/>
      <c r="CW2820" s="154"/>
      <c r="CX2820" s="154"/>
      <c r="CY2820" s="154"/>
      <c r="CZ2820" s="154"/>
      <c r="DA2820" s="154"/>
      <c r="DB2820" s="154"/>
      <c r="DC2820" s="154"/>
      <c r="DD2820" s="154"/>
      <c r="DE2820" s="154"/>
      <c r="DF2820" s="154"/>
      <c r="DG2820" s="154"/>
      <c r="DH2820" s="154"/>
      <c r="DI2820" s="154"/>
      <c r="DJ2820" s="154"/>
      <c r="DK2820" s="154"/>
      <c r="DL2820" s="154"/>
      <c r="DM2820" s="154"/>
      <c r="DN2820" s="154"/>
      <c r="DO2820" s="154"/>
      <c r="DP2820" s="154"/>
      <c r="DQ2820" s="154"/>
      <c r="DR2820" s="154"/>
      <c r="DS2820" s="154"/>
      <c r="DT2820" s="154"/>
      <c r="DU2820" s="154"/>
      <c r="DV2820" s="154"/>
      <c r="DW2820" s="154"/>
      <c r="DX2820" s="154"/>
      <c r="DY2820" s="154"/>
      <c r="DZ2820" s="154"/>
      <c r="EA2820" s="154"/>
      <c r="EB2820" s="154"/>
      <c r="EC2820" s="154"/>
      <c r="ED2820" s="154"/>
      <c r="EE2820" s="154"/>
      <c r="EF2820" s="154"/>
      <c r="EG2820" s="154"/>
      <c r="EH2820" s="154"/>
      <c r="EI2820" s="154"/>
      <c r="EJ2820" s="154"/>
      <c r="EK2820" s="154"/>
      <c r="EL2820" s="154"/>
      <c r="EM2820" s="154"/>
      <c r="EN2820" s="154"/>
      <c r="EO2820" s="154"/>
      <c r="EP2820" s="154"/>
      <c r="EQ2820" s="154"/>
      <c r="ER2820" s="154"/>
      <c r="ES2820" s="154"/>
      <c r="ET2820" s="154"/>
      <c r="EU2820" s="154"/>
      <c r="EV2820" s="154"/>
    </row>
    <row r="2821" spans="32:152" ht="12.75">
      <c r="AF2821" s="154"/>
      <c r="AG2821" s="154"/>
      <c r="AH2821" s="154"/>
      <c r="AI2821" s="154"/>
      <c r="AJ2821" s="154"/>
      <c r="AK2821" s="154"/>
      <c r="AL2821" s="154"/>
      <c r="AM2821" s="154"/>
      <c r="AN2821" s="154"/>
      <c r="AO2821" s="154"/>
      <c r="AP2821" s="154"/>
      <c r="AQ2821" s="154"/>
      <c r="AR2821" s="154"/>
      <c r="AS2821" s="154"/>
      <c r="AT2821" s="154"/>
      <c r="AU2821" s="154"/>
      <c r="AV2821" s="154"/>
      <c r="AW2821" s="154"/>
      <c r="AX2821" s="154"/>
      <c r="AY2821" s="154"/>
      <c r="AZ2821" s="154"/>
      <c r="BA2821" s="154"/>
      <c r="BB2821" s="154"/>
      <c r="BC2821" s="154"/>
      <c r="BD2821" s="154"/>
      <c r="BE2821" s="154"/>
      <c r="BF2821" s="154"/>
      <c r="BG2821" s="154"/>
      <c r="BH2821" s="154"/>
      <c r="BI2821" s="154"/>
      <c r="BJ2821" s="154"/>
      <c r="BK2821" s="154"/>
      <c r="BL2821" s="154"/>
      <c r="BM2821" s="154"/>
      <c r="BN2821" s="154"/>
      <c r="BO2821" s="154"/>
      <c r="BP2821" s="154"/>
      <c r="BQ2821" s="154"/>
      <c r="BR2821" s="154"/>
      <c r="BS2821" s="154"/>
      <c r="BT2821" s="154"/>
      <c r="BU2821" s="154"/>
      <c r="BV2821" s="154"/>
      <c r="BW2821" s="154"/>
      <c r="BX2821" s="154"/>
      <c r="BY2821" s="154"/>
      <c r="BZ2821" s="154"/>
      <c r="CA2821" s="154"/>
      <c r="CB2821" s="154"/>
      <c r="CC2821" s="154"/>
      <c r="CD2821" s="154"/>
      <c r="CE2821" s="154"/>
      <c r="CF2821" s="154"/>
      <c r="CG2821" s="154"/>
      <c r="CH2821" s="154"/>
      <c r="CI2821" s="154"/>
      <c r="CJ2821" s="154"/>
      <c r="CK2821" s="154"/>
      <c r="CL2821" s="154"/>
      <c r="CM2821" s="154"/>
      <c r="CN2821" s="154"/>
      <c r="CO2821" s="154"/>
      <c r="CP2821" s="154"/>
      <c r="CQ2821" s="154"/>
      <c r="CR2821" s="154"/>
      <c r="CS2821" s="154"/>
      <c r="CT2821" s="154"/>
      <c r="CU2821" s="154"/>
      <c r="CV2821" s="154"/>
      <c r="CW2821" s="154"/>
      <c r="CX2821" s="154"/>
      <c r="CY2821" s="154"/>
      <c r="CZ2821" s="154"/>
      <c r="DA2821" s="154"/>
      <c r="DB2821" s="154"/>
      <c r="DC2821" s="154"/>
      <c r="DD2821" s="154"/>
      <c r="DE2821" s="154"/>
      <c r="DF2821" s="154"/>
      <c r="DG2821" s="154"/>
      <c r="DH2821" s="154"/>
      <c r="DI2821" s="154"/>
      <c r="DJ2821" s="154"/>
      <c r="DK2821" s="154"/>
      <c r="DL2821" s="154"/>
      <c r="DM2821" s="154"/>
      <c r="DN2821" s="154"/>
      <c r="DO2821" s="154"/>
      <c r="DP2821" s="154"/>
      <c r="DQ2821" s="154"/>
      <c r="DR2821" s="154"/>
      <c r="DS2821" s="154"/>
      <c r="DT2821" s="154"/>
      <c r="DU2821" s="154"/>
      <c r="DV2821" s="154"/>
      <c r="DW2821" s="154"/>
      <c r="DX2821" s="154"/>
      <c r="DY2821" s="154"/>
      <c r="DZ2821" s="154"/>
      <c r="EA2821" s="154"/>
      <c r="EB2821" s="154"/>
      <c r="EC2821" s="154"/>
      <c r="ED2821" s="154"/>
      <c r="EE2821" s="154"/>
      <c r="EF2821" s="154"/>
      <c r="EG2821" s="154"/>
      <c r="EH2821" s="154"/>
      <c r="EI2821" s="154"/>
      <c r="EJ2821" s="154"/>
      <c r="EK2821" s="154"/>
      <c r="EL2821" s="154"/>
      <c r="EM2821" s="154"/>
      <c r="EN2821" s="154"/>
      <c r="EO2821" s="154"/>
      <c r="EP2821" s="154"/>
      <c r="EQ2821" s="154"/>
      <c r="ER2821" s="154"/>
      <c r="ES2821" s="154"/>
      <c r="ET2821" s="154"/>
      <c r="EU2821" s="154"/>
      <c r="EV2821" s="154"/>
    </row>
    <row r="2822" spans="32:152" ht="12.75">
      <c r="AF2822" s="154"/>
      <c r="AG2822" s="154"/>
      <c r="AH2822" s="154"/>
      <c r="AI2822" s="154"/>
      <c r="AJ2822" s="154"/>
      <c r="AK2822" s="154"/>
      <c r="AL2822" s="154"/>
      <c r="AM2822" s="154"/>
      <c r="AN2822" s="154"/>
      <c r="AO2822" s="154"/>
      <c r="AP2822" s="154"/>
      <c r="AQ2822" s="154"/>
      <c r="AR2822" s="154"/>
      <c r="AS2822" s="154"/>
      <c r="AT2822" s="154"/>
      <c r="AU2822" s="154"/>
      <c r="AV2822" s="154"/>
      <c r="AW2822" s="154"/>
      <c r="AX2822" s="154"/>
      <c r="AY2822" s="154"/>
      <c r="AZ2822" s="154"/>
      <c r="BA2822" s="154"/>
      <c r="BB2822" s="154"/>
      <c r="BC2822" s="154"/>
      <c r="BD2822" s="154"/>
      <c r="BE2822" s="154"/>
      <c r="BF2822" s="154"/>
      <c r="BG2822" s="154"/>
      <c r="BH2822" s="154"/>
      <c r="BI2822" s="154"/>
      <c r="BJ2822" s="154"/>
      <c r="BK2822" s="154"/>
      <c r="BL2822" s="154"/>
      <c r="BM2822" s="154"/>
      <c r="BN2822" s="154"/>
      <c r="BO2822" s="154"/>
      <c r="BP2822" s="154"/>
      <c r="BQ2822" s="154"/>
      <c r="BR2822" s="154"/>
      <c r="BS2822" s="154"/>
      <c r="BT2822" s="154"/>
      <c r="BU2822" s="154"/>
      <c r="BV2822" s="154"/>
      <c r="BW2822" s="154"/>
      <c r="BX2822" s="154"/>
      <c r="BY2822" s="154"/>
      <c r="BZ2822" s="154"/>
      <c r="CA2822" s="154"/>
      <c r="CB2822" s="154"/>
      <c r="CC2822" s="154"/>
      <c r="CD2822" s="154"/>
      <c r="CE2822" s="154"/>
      <c r="CF2822" s="154"/>
      <c r="CG2822" s="154"/>
      <c r="CH2822" s="154"/>
      <c r="CI2822" s="154"/>
      <c r="CJ2822" s="154"/>
      <c r="CK2822" s="154"/>
      <c r="CL2822" s="154"/>
      <c r="CM2822" s="154"/>
      <c r="CN2822" s="154"/>
      <c r="CO2822" s="154"/>
      <c r="CP2822" s="154"/>
      <c r="CQ2822" s="154"/>
      <c r="CR2822" s="154"/>
      <c r="CS2822" s="154"/>
      <c r="CT2822" s="154"/>
      <c r="CU2822" s="154"/>
      <c r="CV2822" s="154"/>
      <c r="CW2822" s="154"/>
      <c r="CX2822" s="154"/>
      <c r="CY2822" s="154"/>
      <c r="CZ2822" s="154"/>
      <c r="DA2822" s="154"/>
      <c r="DB2822" s="154"/>
      <c r="DC2822" s="154"/>
      <c r="DD2822" s="154"/>
      <c r="DE2822" s="154"/>
      <c r="DF2822" s="154"/>
      <c r="DG2822" s="154"/>
      <c r="DH2822" s="154"/>
      <c r="DI2822" s="154"/>
      <c r="DJ2822" s="154"/>
      <c r="DK2822" s="154"/>
      <c r="DL2822" s="154"/>
      <c r="DM2822" s="154"/>
      <c r="DN2822" s="154"/>
      <c r="DO2822" s="154"/>
      <c r="DP2822" s="154"/>
      <c r="DQ2822" s="154"/>
      <c r="DR2822" s="154"/>
      <c r="DS2822" s="154"/>
      <c r="DT2822" s="154"/>
      <c r="DU2822" s="154"/>
      <c r="DV2822" s="154"/>
      <c r="DW2822" s="154"/>
      <c r="DX2822" s="154"/>
      <c r="DY2822" s="154"/>
      <c r="DZ2822" s="154"/>
      <c r="EA2822" s="154"/>
      <c r="EB2822" s="154"/>
      <c r="EC2822" s="154"/>
      <c r="ED2822" s="154"/>
      <c r="EE2822" s="154"/>
      <c r="EF2822" s="154"/>
      <c r="EG2822" s="154"/>
      <c r="EH2822" s="154"/>
      <c r="EI2822" s="154"/>
      <c r="EJ2822" s="154"/>
      <c r="EK2822" s="154"/>
      <c r="EL2822" s="154"/>
      <c r="EM2822" s="154"/>
      <c r="EN2822" s="154"/>
      <c r="EO2822" s="154"/>
      <c r="EP2822" s="154"/>
      <c r="EQ2822" s="154"/>
      <c r="ER2822" s="154"/>
      <c r="ES2822" s="154"/>
      <c r="ET2822" s="154"/>
      <c r="EU2822" s="154"/>
      <c r="EV2822" s="154"/>
    </row>
    <row r="2823" spans="32:152" ht="12.75">
      <c r="AF2823" s="154"/>
      <c r="AG2823" s="154"/>
      <c r="AH2823" s="154"/>
      <c r="AI2823" s="154"/>
      <c r="AJ2823" s="154"/>
      <c r="AK2823" s="154"/>
      <c r="AL2823" s="154"/>
      <c r="AM2823" s="154"/>
      <c r="AN2823" s="154"/>
      <c r="AO2823" s="154"/>
      <c r="AP2823" s="154"/>
      <c r="AQ2823" s="154"/>
      <c r="AR2823" s="154"/>
      <c r="AS2823" s="154"/>
      <c r="AT2823" s="154"/>
      <c r="AU2823" s="154"/>
      <c r="AV2823" s="154"/>
      <c r="AW2823" s="154"/>
      <c r="AX2823" s="154"/>
      <c r="AY2823" s="154"/>
      <c r="AZ2823" s="154"/>
      <c r="BA2823" s="154"/>
      <c r="BB2823" s="154"/>
      <c r="BC2823" s="154"/>
      <c r="BD2823" s="154"/>
      <c r="BE2823" s="154"/>
      <c r="BF2823" s="154"/>
      <c r="BG2823" s="154"/>
      <c r="BH2823" s="154"/>
      <c r="BI2823" s="154"/>
      <c r="BJ2823" s="154"/>
      <c r="BK2823" s="154"/>
      <c r="BL2823" s="154"/>
      <c r="BM2823" s="154"/>
      <c r="BN2823" s="154"/>
      <c r="BO2823" s="154"/>
      <c r="BP2823" s="154"/>
      <c r="BQ2823" s="154"/>
      <c r="BR2823" s="154"/>
      <c r="BS2823" s="154"/>
      <c r="BT2823" s="154"/>
      <c r="BU2823" s="154"/>
      <c r="BV2823" s="154"/>
      <c r="BW2823" s="154"/>
      <c r="BX2823" s="154"/>
      <c r="BY2823" s="154"/>
      <c r="BZ2823" s="154"/>
      <c r="CA2823" s="154"/>
      <c r="CB2823" s="154"/>
      <c r="CC2823" s="154"/>
      <c r="CD2823" s="154"/>
      <c r="CE2823" s="154"/>
      <c r="CF2823" s="154"/>
      <c r="CG2823" s="154"/>
      <c r="CH2823" s="154"/>
      <c r="CI2823" s="154"/>
      <c r="CJ2823" s="154"/>
      <c r="CK2823" s="154"/>
      <c r="CL2823" s="154"/>
      <c r="CM2823" s="154"/>
      <c r="CN2823" s="154"/>
      <c r="CO2823" s="154"/>
      <c r="CP2823" s="154"/>
      <c r="CQ2823" s="154"/>
      <c r="CR2823" s="154"/>
      <c r="CS2823" s="154"/>
      <c r="CT2823" s="154"/>
      <c r="CU2823" s="154"/>
      <c r="CV2823" s="154"/>
      <c r="CW2823" s="154"/>
      <c r="CX2823" s="154"/>
      <c r="CY2823" s="154"/>
      <c r="CZ2823" s="154"/>
      <c r="DA2823" s="154"/>
      <c r="DB2823" s="154"/>
      <c r="DC2823" s="154"/>
      <c r="DD2823" s="154"/>
      <c r="DE2823" s="154"/>
      <c r="DF2823" s="154"/>
      <c r="DG2823" s="154"/>
      <c r="DH2823" s="154"/>
      <c r="DI2823" s="154"/>
      <c r="DJ2823" s="154"/>
      <c r="DK2823" s="154"/>
      <c r="DL2823" s="154"/>
      <c r="DM2823" s="154"/>
      <c r="DN2823" s="154"/>
      <c r="DO2823" s="154"/>
      <c r="DP2823" s="154"/>
      <c r="DQ2823" s="154"/>
      <c r="DR2823" s="154"/>
      <c r="DS2823" s="154"/>
      <c r="DT2823" s="154"/>
      <c r="DU2823" s="154"/>
      <c r="DV2823" s="154"/>
      <c r="DW2823" s="154"/>
      <c r="DX2823" s="154"/>
      <c r="DY2823" s="154"/>
      <c r="DZ2823" s="154"/>
      <c r="EA2823" s="154"/>
      <c r="EB2823" s="154"/>
      <c r="EC2823" s="154"/>
      <c r="ED2823" s="154"/>
      <c r="EE2823" s="154"/>
      <c r="EF2823" s="154"/>
      <c r="EG2823" s="154"/>
      <c r="EH2823" s="154"/>
      <c r="EI2823" s="154"/>
      <c r="EJ2823" s="154"/>
      <c r="EK2823" s="154"/>
      <c r="EL2823" s="154"/>
      <c r="EM2823" s="154"/>
      <c r="EN2823" s="154"/>
      <c r="EO2823" s="154"/>
      <c r="EP2823" s="154"/>
      <c r="EQ2823" s="154"/>
      <c r="ER2823" s="154"/>
      <c r="ES2823" s="154"/>
      <c r="ET2823" s="154"/>
      <c r="EU2823" s="154"/>
      <c r="EV2823" s="154"/>
    </row>
    <row r="2824" spans="32:152" ht="12.75">
      <c r="AF2824" s="154"/>
      <c r="AG2824" s="154"/>
      <c r="AH2824" s="154"/>
      <c r="AI2824" s="154"/>
      <c r="AJ2824" s="154"/>
      <c r="AK2824" s="154"/>
      <c r="AL2824" s="154"/>
      <c r="AM2824" s="154"/>
      <c r="AN2824" s="154"/>
      <c r="AO2824" s="154"/>
      <c r="AP2824" s="154"/>
      <c r="AQ2824" s="154"/>
      <c r="AR2824" s="154"/>
      <c r="AS2824" s="154"/>
      <c r="AT2824" s="154"/>
      <c r="AU2824" s="154"/>
      <c r="AV2824" s="154"/>
      <c r="AW2824" s="154"/>
      <c r="AX2824" s="154"/>
      <c r="AY2824" s="154"/>
      <c r="AZ2824" s="154"/>
      <c r="BA2824" s="154"/>
      <c r="BB2824" s="154"/>
      <c r="BC2824" s="154"/>
      <c r="BD2824" s="154"/>
      <c r="BE2824" s="154"/>
      <c r="BF2824" s="154"/>
      <c r="BG2824" s="154"/>
      <c r="BH2824" s="154"/>
      <c r="BI2824" s="154"/>
      <c r="BJ2824" s="154"/>
      <c r="BK2824" s="154"/>
      <c r="BL2824" s="154"/>
      <c r="BM2824" s="154"/>
      <c r="BN2824" s="154"/>
      <c r="BO2824" s="154"/>
      <c r="BP2824" s="154"/>
      <c r="BQ2824" s="154"/>
      <c r="BR2824" s="154"/>
      <c r="BS2824" s="154"/>
      <c r="BT2824" s="154"/>
      <c r="BU2824" s="154"/>
      <c r="BV2824" s="154"/>
      <c r="BW2824" s="154"/>
      <c r="BX2824" s="154"/>
      <c r="BY2824" s="154"/>
      <c r="BZ2824" s="154"/>
      <c r="CA2824" s="154"/>
      <c r="CB2824" s="154"/>
      <c r="CC2824" s="154"/>
      <c r="CD2824" s="154"/>
      <c r="CE2824" s="154"/>
      <c r="CF2824" s="154"/>
      <c r="CG2824" s="154"/>
      <c r="CH2824" s="154"/>
      <c r="CI2824" s="154"/>
      <c r="CJ2824" s="154"/>
      <c r="CK2824" s="154"/>
      <c r="CL2824" s="154"/>
      <c r="CM2824" s="154"/>
      <c r="CN2824" s="154"/>
      <c r="CO2824" s="154"/>
      <c r="CP2824" s="154"/>
      <c r="CQ2824" s="154"/>
      <c r="CR2824" s="154"/>
      <c r="CS2824" s="154"/>
      <c r="CT2824" s="154"/>
      <c r="CU2824" s="154"/>
      <c r="CV2824" s="154"/>
      <c r="CW2824" s="154"/>
      <c r="CX2824" s="154"/>
      <c r="CY2824" s="154"/>
      <c r="CZ2824" s="154"/>
      <c r="DA2824" s="154"/>
      <c r="DB2824" s="154"/>
      <c r="DC2824" s="154"/>
      <c r="DD2824" s="154"/>
      <c r="DE2824" s="154"/>
      <c r="DF2824" s="154"/>
      <c r="DG2824" s="154"/>
      <c r="DH2824" s="154"/>
      <c r="DI2824" s="154"/>
      <c r="DJ2824" s="154"/>
      <c r="DK2824" s="154"/>
      <c r="DL2824" s="154"/>
      <c r="DM2824" s="154"/>
      <c r="DN2824" s="154"/>
      <c r="DO2824" s="154"/>
      <c r="DP2824" s="154"/>
      <c r="DQ2824" s="154"/>
      <c r="DR2824" s="154"/>
      <c r="DS2824" s="154"/>
      <c r="DT2824" s="154"/>
      <c r="DU2824" s="154"/>
      <c r="DV2824" s="154"/>
      <c r="DW2824" s="154"/>
      <c r="DX2824" s="154"/>
      <c r="DY2824" s="154"/>
      <c r="DZ2824" s="154"/>
      <c r="EA2824" s="154"/>
      <c r="EB2824" s="154"/>
      <c r="EC2824" s="154"/>
      <c r="ED2824" s="154"/>
      <c r="EE2824" s="154"/>
      <c r="EF2824" s="154"/>
      <c r="EG2824" s="154"/>
      <c r="EH2824" s="154"/>
      <c r="EI2824" s="154"/>
      <c r="EJ2824" s="154"/>
      <c r="EK2824" s="154"/>
      <c r="EL2824" s="154"/>
      <c r="EM2824" s="154"/>
      <c r="EN2824" s="154"/>
      <c r="EO2824" s="154"/>
      <c r="EP2824" s="154"/>
      <c r="EQ2824" s="154"/>
      <c r="ER2824" s="154"/>
      <c r="ES2824" s="154"/>
      <c r="ET2824" s="154"/>
      <c r="EU2824" s="154"/>
      <c r="EV2824" s="154"/>
    </row>
    <row r="2825" spans="32:152" ht="12.75">
      <c r="AF2825" s="154"/>
      <c r="AG2825" s="154"/>
      <c r="AH2825" s="154"/>
      <c r="AI2825" s="154"/>
      <c r="AJ2825" s="154"/>
      <c r="AK2825" s="154"/>
      <c r="AL2825" s="154"/>
      <c r="AM2825" s="154"/>
      <c r="AN2825" s="154"/>
      <c r="AO2825" s="154"/>
      <c r="AP2825" s="154"/>
      <c r="AQ2825" s="154"/>
      <c r="AR2825" s="154"/>
      <c r="AS2825" s="154"/>
      <c r="AT2825" s="154"/>
      <c r="AU2825" s="154"/>
      <c r="AV2825" s="154"/>
      <c r="AW2825" s="154"/>
      <c r="AX2825" s="154"/>
      <c r="AY2825" s="154"/>
      <c r="AZ2825" s="154"/>
      <c r="BA2825" s="154"/>
      <c r="BB2825" s="154"/>
      <c r="BC2825" s="154"/>
      <c r="BD2825" s="154"/>
      <c r="BE2825" s="154"/>
      <c r="BF2825" s="154"/>
      <c r="BG2825" s="154"/>
      <c r="BH2825" s="154"/>
      <c r="BI2825" s="154"/>
      <c r="BJ2825" s="154"/>
      <c r="BK2825" s="154"/>
      <c r="BL2825" s="154"/>
      <c r="BM2825" s="154"/>
      <c r="BN2825" s="154"/>
      <c r="BO2825" s="154"/>
      <c r="BP2825" s="154"/>
      <c r="BQ2825" s="154"/>
      <c r="BR2825" s="154"/>
      <c r="BS2825" s="154"/>
      <c r="BT2825" s="154"/>
      <c r="BU2825" s="154"/>
      <c r="BV2825" s="154"/>
      <c r="BW2825" s="154"/>
      <c r="BX2825" s="154"/>
      <c r="BY2825" s="154"/>
      <c r="BZ2825" s="154"/>
      <c r="CA2825" s="154"/>
      <c r="CB2825" s="154"/>
      <c r="CC2825" s="154"/>
      <c r="CD2825" s="154"/>
      <c r="CE2825" s="154"/>
      <c r="CF2825" s="154"/>
      <c r="CG2825" s="154"/>
      <c r="CH2825" s="154"/>
      <c r="CI2825" s="154"/>
      <c r="CJ2825" s="154"/>
      <c r="CK2825" s="154"/>
      <c r="CL2825" s="154"/>
      <c r="CM2825" s="154"/>
      <c r="CN2825" s="154"/>
      <c r="CO2825" s="154"/>
      <c r="CP2825" s="154"/>
      <c r="CQ2825" s="154"/>
      <c r="CR2825" s="154"/>
      <c r="CS2825" s="154"/>
      <c r="CT2825" s="154"/>
      <c r="CU2825" s="154"/>
      <c r="CV2825" s="154"/>
      <c r="CW2825" s="154"/>
      <c r="CX2825" s="154"/>
      <c r="CY2825" s="154"/>
      <c r="CZ2825" s="154"/>
      <c r="DA2825" s="154"/>
      <c r="DB2825" s="154"/>
      <c r="DC2825" s="154"/>
      <c r="DD2825" s="154"/>
      <c r="DE2825" s="154"/>
      <c r="DF2825" s="154"/>
      <c r="DG2825" s="154"/>
      <c r="DH2825" s="154"/>
      <c r="DI2825" s="154"/>
      <c r="DJ2825" s="154"/>
      <c r="DK2825" s="154"/>
      <c r="DL2825" s="154"/>
      <c r="DM2825" s="154"/>
      <c r="DN2825" s="154"/>
      <c r="DO2825" s="154"/>
      <c r="DP2825" s="154"/>
      <c r="DQ2825" s="154"/>
      <c r="DR2825" s="154"/>
      <c r="DS2825" s="154"/>
      <c r="DT2825" s="154"/>
      <c r="DU2825" s="154"/>
      <c r="DV2825" s="154"/>
      <c r="DW2825" s="154"/>
      <c r="DX2825" s="154"/>
      <c r="DY2825" s="154"/>
      <c r="DZ2825" s="154"/>
      <c r="EA2825" s="154"/>
      <c r="EB2825" s="154"/>
      <c r="EC2825" s="154"/>
      <c r="ED2825" s="154"/>
      <c r="EE2825" s="154"/>
      <c r="EF2825" s="154"/>
      <c r="EG2825" s="154"/>
      <c r="EH2825" s="154"/>
      <c r="EI2825" s="154"/>
      <c r="EJ2825" s="154"/>
      <c r="EK2825" s="154"/>
      <c r="EL2825" s="154"/>
      <c r="EM2825" s="154"/>
      <c r="EN2825" s="154"/>
      <c r="EO2825" s="154"/>
      <c r="EP2825" s="154"/>
      <c r="EQ2825" s="154"/>
      <c r="ER2825" s="154"/>
      <c r="ES2825" s="154"/>
      <c r="ET2825" s="154"/>
      <c r="EU2825" s="154"/>
      <c r="EV2825" s="154"/>
    </row>
    <row r="2826" spans="32:152" ht="12.75">
      <c r="AF2826" s="154"/>
      <c r="AG2826" s="154"/>
      <c r="AH2826" s="154"/>
      <c r="AI2826" s="154"/>
      <c r="AJ2826" s="154"/>
      <c r="AK2826" s="154"/>
      <c r="AL2826" s="154"/>
      <c r="AM2826" s="154"/>
      <c r="AN2826" s="154"/>
      <c r="AO2826" s="154"/>
      <c r="AP2826" s="154"/>
      <c r="AQ2826" s="154"/>
      <c r="AR2826" s="154"/>
      <c r="AS2826" s="154"/>
      <c r="AT2826" s="154"/>
      <c r="AU2826" s="154"/>
      <c r="AV2826" s="154"/>
      <c r="AW2826" s="154"/>
      <c r="AX2826" s="154"/>
      <c r="AY2826" s="154"/>
      <c r="AZ2826" s="154"/>
      <c r="BA2826" s="154"/>
      <c r="BB2826" s="154"/>
      <c r="BC2826" s="154"/>
      <c r="BD2826" s="154"/>
      <c r="BE2826" s="154"/>
      <c r="BF2826" s="154"/>
      <c r="BG2826" s="154"/>
      <c r="BH2826" s="154"/>
      <c r="BI2826" s="154"/>
      <c r="BJ2826" s="154"/>
      <c r="BK2826" s="154"/>
      <c r="BL2826" s="154"/>
      <c r="BM2826" s="154"/>
      <c r="BN2826" s="154"/>
      <c r="BO2826" s="154"/>
      <c r="BP2826" s="154"/>
      <c r="BQ2826" s="154"/>
      <c r="BR2826" s="154"/>
      <c r="BS2826" s="154"/>
      <c r="BT2826" s="154"/>
      <c r="BU2826" s="154"/>
      <c r="BV2826" s="154"/>
      <c r="BW2826" s="154"/>
      <c r="BX2826" s="154"/>
      <c r="BY2826" s="154"/>
      <c r="BZ2826" s="154"/>
      <c r="CA2826" s="154"/>
      <c r="CB2826" s="154"/>
      <c r="CC2826" s="154"/>
      <c r="CD2826" s="154"/>
      <c r="CE2826" s="154"/>
      <c r="CF2826" s="154"/>
      <c r="CG2826" s="154"/>
      <c r="CH2826" s="154"/>
      <c r="CI2826" s="154"/>
      <c r="CJ2826" s="154"/>
      <c r="CK2826" s="154"/>
      <c r="CL2826" s="154"/>
      <c r="CM2826" s="154"/>
      <c r="CN2826" s="154"/>
      <c r="CO2826" s="154"/>
      <c r="CP2826" s="154"/>
      <c r="CQ2826" s="154"/>
      <c r="CR2826" s="154"/>
      <c r="CS2826" s="154"/>
      <c r="CT2826" s="154"/>
      <c r="CU2826" s="154"/>
      <c r="CV2826" s="154"/>
      <c r="CW2826" s="154"/>
      <c r="CX2826" s="154"/>
      <c r="CY2826" s="154"/>
      <c r="CZ2826" s="154"/>
      <c r="DA2826" s="154"/>
      <c r="DB2826" s="154"/>
      <c r="DC2826" s="154"/>
      <c r="DD2826" s="154"/>
      <c r="DE2826" s="154"/>
      <c r="DF2826" s="154"/>
      <c r="DG2826" s="154"/>
      <c r="DH2826" s="154"/>
      <c r="DI2826" s="154"/>
      <c r="DJ2826" s="154"/>
      <c r="DK2826" s="154"/>
      <c r="DL2826" s="154"/>
      <c r="DM2826" s="154"/>
      <c r="DN2826" s="154"/>
      <c r="DO2826" s="154"/>
      <c r="DP2826" s="154"/>
      <c r="DQ2826" s="154"/>
      <c r="DR2826" s="154"/>
      <c r="DS2826" s="154"/>
      <c r="DT2826" s="154"/>
      <c r="DU2826" s="154"/>
      <c r="DV2826" s="154"/>
      <c r="DW2826" s="154"/>
      <c r="DX2826" s="154"/>
      <c r="DY2826" s="154"/>
      <c r="DZ2826" s="154"/>
      <c r="EA2826" s="154"/>
      <c r="EB2826" s="154"/>
      <c r="EC2826" s="154"/>
      <c r="ED2826" s="154"/>
      <c r="EE2826" s="154"/>
      <c r="EF2826" s="154"/>
      <c r="EG2826" s="154"/>
      <c r="EH2826" s="154"/>
      <c r="EI2826" s="154"/>
      <c r="EJ2826" s="154"/>
      <c r="EK2826" s="154"/>
      <c r="EL2826" s="154"/>
      <c r="EM2826" s="154"/>
      <c r="EN2826" s="154"/>
      <c r="EO2826" s="154"/>
      <c r="EP2826" s="154"/>
      <c r="EQ2826" s="154"/>
      <c r="ER2826" s="154"/>
      <c r="ES2826" s="154"/>
      <c r="ET2826" s="154"/>
      <c r="EU2826" s="154"/>
      <c r="EV2826" s="154"/>
    </row>
    <row r="2827" spans="32:152" ht="12.75">
      <c r="AF2827" s="154"/>
      <c r="AG2827" s="154"/>
      <c r="AH2827" s="154"/>
      <c r="AI2827" s="154"/>
      <c r="AJ2827" s="154"/>
      <c r="AK2827" s="154"/>
      <c r="AL2827" s="154"/>
      <c r="AM2827" s="154"/>
      <c r="AN2827" s="154"/>
      <c r="AO2827" s="154"/>
      <c r="AP2827" s="154"/>
      <c r="AQ2827" s="154"/>
      <c r="AR2827" s="154"/>
      <c r="AS2827" s="154"/>
      <c r="AT2827" s="154"/>
      <c r="AU2827" s="154"/>
      <c r="AV2827" s="154"/>
      <c r="AW2827" s="154"/>
      <c r="AX2827" s="154"/>
      <c r="AY2827" s="154"/>
      <c r="AZ2827" s="154"/>
      <c r="BA2827" s="154"/>
      <c r="BB2827" s="154"/>
      <c r="BC2827" s="154"/>
      <c r="BD2827" s="154"/>
      <c r="BE2827" s="154"/>
      <c r="BF2827" s="154"/>
      <c r="BG2827" s="154"/>
      <c r="BH2827" s="154"/>
      <c r="BI2827" s="154"/>
      <c r="BJ2827" s="154"/>
      <c r="BK2827" s="154"/>
      <c r="BL2827" s="154"/>
      <c r="BM2827" s="154"/>
      <c r="BN2827" s="154"/>
      <c r="BO2827" s="154"/>
      <c r="BP2827" s="154"/>
      <c r="BQ2827" s="154"/>
      <c r="BR2827" s="154"/>
      <c r="BS2827" s="154"/>
      <c r="BT2827" s="154"/>
      <c r="BU2827" s="154"/>
      <c r="BV2827" s="154"/>
      <c r="BW2827" s="154"/>
      <c r="BX2827" s="154"/>
      <c r="BY2827" s="154"/>
      <c r="BZ2827" s="154"/>
      <c r="CA2827" s="154"/>
      <c r="CB2827" s="154"/>
      <c r="CC2827" s="154"/>
      <c r="CD2827" s="154"/>
      <c r="CE2827" s="154"/>
      <c r="CF2827" s="154"/>
      <c r="CG2827" s="154"/>
      <c r="CH2827" s="154"/>
      <c r="CI2827" s="154"/>
      <c r="CJ2827" s="154"/>
      <c r="CK2827" s="154"/>
      <c r="CL2827" s="154"/>
      <c r="CM2827" s="154"/>
      <c r="CN2827" s="154"/>
      <c r="CO2827" s="154"/>
      <c r="CP2827" s="154"/>
      <c r="CQ2827" s="154"/>
      <c r="CR2827" s="154"/>
      <c r="CS2827" s="154"/>
      <c r="CT2827" s="154"/>
      <c r="CU2827" s="154"/>
      <c r="CV2827" s="154"/>
      <c r="CW2827" s="154"/>
      <c r="CX2827" s="154"/>
      <c r="CY2827" s="154"/>
      <c r="CZ2827" s="154"/>
      <c r="DA2827" s="154"/>
      <c r="DB2827" s="154"/>
      <c r="DC2827" s="154"/>
      <c r="DD2827" s="154"/>
      <c r="DE2827" s="154"/>
      <c r="DF2827" s="154"/>
      <c r="DG2827" s="154"/>
      <c r="DH2827" s="154"/>
      <c r="DI2827" s="154"/>
      <c r="DJ2827" s="154"/>
      <c r="DK2827" s="154"/>
      <c r="DL2827" s="154"/>
      <c r="DM2827" s="154"/>
      <c r="DN2827" s="154"/>
      <c r="DO2827" s="154"/>
      <c r="DP2827" s="154"/>
      <c r="DQ2827" s="154"/>
      <c r="DR2827" s="154"/>
      <c r="DS2827" s="154"/>
      <c r="DT2827" s="154"/>
      <c r="DU2827" s="154"/>
      <c r="DV2827" s="154"/>
      <c r="DW2827" s="154"/>
      <c r="DX2827" s="154"/>
      <c r="DY2827" s="154"/>
      <c r="DZ2827" s="154"/>
      <c r="EA2827" s="154"/>
      <c r="EB2827" s="154"/>
      <c r="EC2827" s="154"/>
      <c r="ED2827" s="154"/>
      <c r="EE2827" s="154"/>
      <c r="EF2827" s="154"/>
      <c r="EG2827" s="154"/>
      <c r="EH2827" s="154"/>
      <c r="EI2827" s="154"/>
      <c r="EJ2827" s="154"/>
      <c r="EK2827" s="154"/>
      <c r="EL2827" s="154"/>
      <c r="EM2827" s="154"/>
      <c r="EN2827" s="154"/>
      <c r="EO2827" s="154"/>
      <c r="EP2827" s="154"/>
      <c r="EQ2827" s="154"/>
      <c r="ER2827" s="154"/>
      <c r="ES2827" s="154"/>
      <c r="ET2827" s="154"/>
      <c r="EU2827" s="154"/>
      <c r="EV2827" s="154"/>
    </row>
    <row r="2828" spans="32:152" ht="12.75">
      <c r="AF2828" s="154"/>
      <c r="AG2828" s="154"/>
      <c r="AH2828" s="154"/>
      <c r="AI2828" s="154"/>
      <c r="AJ2828" s="154"/>
      <c r="AK2828" s="154"/>
      <c r="AL2828" s="154"/>
      <c r="AM2828" s="154"/>
      <c r="AN2828" s="154"/>
      <c r="AO2828" s="154"/>
      <c r="AP2828" s="154"/>
      <c r="AQ2828" s="154"/>
      <c r="AR2828" s="154"/>
      <c r="AS2828" s="154"/>
      <c r="AT2828" s="154"/>
      <c r="AU2828" s="154"/>
      <c r="AV2828" s="154"/>
      <c r="AW2828" s="154"/>
      <c r="AX2828" s="154"/>
      <c r="AY2828" s="154"/>
      <c r="AZ2828" s="154"/>
      <c r="BA2828" s="154"/>
      <c r="BB2828" s="154"/>
      <c r="BC2828" s="154"/>
      <c r="BD2828" s="154"/>
      <c r="BE2828" s="154"/>
      <c r="BF2828" s="154"/>
      <c r="BG2828" s="154"/>
      <c r="BH2828" s="154"/>
      <c r="BI2828" s="154"/>
      <c r="BJ2828" s="154"/>
      <c r="BK2828" s="154"/>
      <c r="BL2828" s="154"/>
      <c r="BM2828" s="154"/>
      <c r="BN2828" s="154"/>
      <c r="BO2828" s="154"/>
      <c r="BP2828" s="154"/>
      <c r="BQ2828" s="154"/>
      <c r="BR2828" s="154"/>
      <c r="BS2828" s="154"/>
      <c r="BT2828" s="154"/>
      <c r="BU2828" s="154"/>
      <c r="BV2828" s="154"/>
      <c r="BW2828" s="154"/>
      <c r="BX2828" s="154"/>
      <c r="BY2828" s="154"/>
      <c r="BZ2828" s="154"/>
      <c r="CA2828" s="154"/>
      <c r="CB2828" s="154"/>
      <c r="CC2828" s="154"/>
      <c r="CD2828" s="154"/>
      <c r="CE2828" s="154"/>
      <c r="CF2828" s="154"/>
      <c r="CG2828" s="154"/>
      <c r="CH2828" s="154"/>
      <c r="CI2828" s="154"/>
      <c r="CJ2828" s="154"/>
      <c r="CK2828" s="154"/>
      <c r="CL2828" s="154"/>
      <c r="CM2828" s="154"/>
      <c r="CN2828" s="154"/>
      <c r="CO2828" s="154"/>
      <c r="CP2828" s="154"/>
      <c r="CQ2828" s="154"/>
      <c r="CR2828" s="154"/>
      <c r="CS2828" s="154"/>
      <c r="CT2828" s="154"/>
      <c r="CU2828" s="154"/>
      <c r="CV2828" s="154"/>
      <c r="CW2828" s="154"/>
      <c r="CX2828" s="154"/>
      <c r="CY2828" s="154"/>
      <c r="CZ2828" s="154"/>
      <c r="DA2828" s="154"/>
      <c r="DB2828" s="154"/>
      <c r="DC2828" s="154"/>
      <c r="DD2828" s="154"/>
      <c r="DE2828" s="154"/>
      <c r="DF2828" s="154"/>
      <c r="DG2828" s="154"/>
      <c r="DH2828" s="154"/>
      <c r="DI2828" s="154"/>
      <c r="DJ2828" s="154"/>
      <c r="DK2828" s="154"/>
      <c r="DL2828" s="154"/>
      <c r="DM2828" s="154"/>
      <c r="DN2828" s="154"/>
      <c r="DO2828" s="154"/>
      <c r="DP2828" s="154"/>
      <c r="DQ2828" s="154"/>
      <c r="DR2828" s="154"/>
      <c r="DS2828" s="154"/>
      <c r="DT2828" s="154"/>
      <c r="DU2828" s="154"/>
      <c r="DV2828" s="154"/>
      <c r="DW2828" s="154"/>
      <c r="DX2828" s="154"/>
      <c r="DY2828" s="154"/>
      <c r="DZ2828" s="154"/>
      <c r="EA2828" s="154"/>
      <c r="EB2828" s="154"/>
      <c r="EC2828" s="154"/>
      <c r="ED2828" s="154"/>
      <c r="EE2828" s="154"/>
      <c r="EF2828" s="154"/>
      <c r="EG2828" s="154"/>
      <c r="EH2828" s="154"/>
      <c r="EI2828" s="154"/>
      <c r="EJ2828" s="154"/>
      <c r="EK2828" s="154"/>
      <c r="EL2828" s="154"/>
      <c r="EM2828" s="154"/>
      <c r="EN2828" s="154"/>
      <c r="EO2828" s="154"/>
      <c r="EP2828" s="154"/>
      <c r="EQ2828" s="154"/>
      <c r="ER2828" s="154"/>
      <c r="ES2828" s="154"/>
      <c r="ET2828" s="154"/>
      <c r="EU2828" s="154"/>
      <c r="EV2828" s="154"/>
    </row>
    <row r="2829" spans="32:152" ht="12.75">
      <c r="AF2829" s="154"/>
      <c r="AG2829" s="154"/>
      <c r="AH2829" s="154"/>
      <c r="AI2829" s="154"/>
      <c r="AJ2829" s="154"/>
      <c r="AK2829" s="154"/>
      <c r="AL2829" s="154"/>
      <c r="AM2829" s="154"/>
      <c r="AN2829" s="154"/>
      <c r="AO2829" s="154"/>
      <c r="AP2829" s="154"/>
      <c r="AQ2829" s="154"/>
      <c r="AR2829" s="154"/>
      <c r="AS2829" s="154"/>
      <c r="AT2829" s="154"/>
      <c r="AU2829" s="154"/>
      <c r="AV2829" s="154"/>
      <c r="AW2829" s="154"/>
      <c r="AX2829" s="154"/>
      <c r="AY2829" s="154"/>
      <c r="AZ2829" s="154"/>
      <c r="BA2829" s="154"/>
      <c r="BB2829" s="154"/>
      <c r="BC2829" s="154"/>
      <c r="BD2829" s="154"/>
      <c r="BE2829" s="154"/>
      <c r="BF2829" s="154"/>
      <c r="BG2829" s="154"/>
      <c r="BH2829" s="154"/>
      <c r="BI2829" s="154"/>
      <c r="BJ2829" s="154"/>
      <c r="BK2829" s="154"/>
      <c r="BL2829" s="154"/>
      <c r="BM2829" s="154"/>
      <c r="BN2829" s="154"/>
      <c r="BO2829" s="154"/>
      <c r="BP2829" s="154"/>
      <c r="BQ2829" s="154"/>
      <c r="BR2829" s="154"/>
      <c r="BS2829" s="154"/>
      <c r="BT2829" s="154"/>
      <c r="BU2829" s="154"/>
      <c r="BV2829" s="154"/>
      <c r="BW2829" s="154"/>
      <c r="BX2829" s="154"/>
      <c r="BY2829" s="154"/>
      <c r="BZ2829" s="154"/>
      <c r="CA2829" s="154"/>
      <c r="CB2829" s="154"/>
      <c r="CC2829" s="154"/>
      <c r="CD2829" s="154"/>
      <c r="CE2829" s="154"/>
      <c r="CF2829" s="154"/>
      <c r="CG2829" s="154"/>
      <c r="CH2829" s="154"/>
      <c r="CI2829" s="154"/>
      <c r="CJ2829" s="154"/>
      <c r="CK2829" s="154"/>
      <c r="CL2829" s="154"/>
      <c r="CM2829" s="154"/>
      <c r="CN2829" s="154"/>
      <c r="CO2829" s="154"/>
      <c r="CP2829" s="154"/>
      <c r="CQ2829" s="154"/>
      <c r="CR2829" s="154"/>
      <c r="CS2829" s="154"/>
      <c r="CT2829" s="154"/>
      <c r="CU2829" s="154"/>
      <c r="CV2829" s="154"/>
      <c r="CW2829" s="154"/>
      <c r="CX2829" s="154"/>
      <c r="CY2829" s="154"/>
      <c r="CZ2829" s="154"/>
      <c r="DA2829" s="154"/>
      <c r="DB2829" s="154"/>
      <c r="DC2829" s="154"/>
      <c r="DD2829" s="154"/>
      <c r="DE2829" s="154"/>
      <c r="DF2829" s="154"/>
      <c r="DG2829" s="154"/>
      <c r="DH2829" s="154"/>
      <c r="DI2829" s="154"/>
      <c r="DJ2829" s="154"/>
      <c r="DK2829" s="154"/>
      <c r="DL2829" s="154"/>
      <c r="DM2829" s="154"/>
      <c r="DN2829" s="154"/>
      <c r="DO2829" s="154"/>
      <c r="DP2829" s="154"/>
      <c r="DQ2829" s="154"/>
      <c r="DR2829" s="154"/>
      <c r="DS2829" s="154"/>
      <c r="DT2829" s="154"/>
      <c r="DU2829" s="154"/>
      <c r="DV2829" s="154"/>
      <c r="DW2829" s="154"/>
      <c r="DX2829" s="154"/>
      <c r="DY2829" s="154"/>
      <c r="DZ2829" s="154"/>
      <c r="EA2829" s="154"/>
      <c r="EB2829" s="154"/>
      <c r="EC2829" s="154"/>
      <c r="ED2829" s="154"/>
      <c r="EE2829" s="154"/>
      <c r="EF2829" s="154"/>
      <c r="EG2829" s="154"/>
      <c r="EH2829" s="154"/>
      <c r="EI2829" s="154"/>
      <c r="EJ2829" s="154"/>
      <c r="EK2829" s="154"/>
      <c r="EL2829" s="154"/>
      <c r="EM2829" s="154"/>
      <c r="EN2829" s="154"/>
      <c r="EO2829" s="154"/>
      <c r="EP2829" s="154"/>
      <c r="EQ2829" s="154"/>
      <c r="ER2829" s="154"/>
      <c r="ES2829" s="154"/>
      <c r="ET2829" s="154"/>
      <c r="EU2829" s="154"/>
      <c r="EV2829" s="154"/>
    </row>
    <row r="2830" spans="32:152" ht="12.75">
      <c r="AF2830" s="154"/>
      <c r="AG2830" s="154"/>
      <c r="AH2830" s="154"/>
      <c r="AI2830" s="154"/>
      <c r="AJ2830" s="154"/>
      <c r="AK2830" s="154"/>
      <c r="AL2830" s="154"/>
      <c r="AM2830" s="154"/>
      <c r="AN2830" s="154"/>
      <c r="AO2830" s="154"/>
      <c r="AP2830" s="154"/>
      <c r="AQ2830" s="154"/>
      <c r="AR2830" s="154"/>
      <c r="AS2830" s="154"/>
      <c r="AT2830" s="154"/>
      <c r="AU2830" s="154"/>
      <c r="AV2830" s="154"/>
      <c r="AW2830" s="154"/>
      <c r="AX2830" s="154"/>
      <c r="AY2830" s="154"/>
      <c r="AZ2830" s="154"/>
      <c r="BA2830" s="154"/>
      <c r="BB2830" s="154"/>
      <c r="BC2830" s="154"/>
      <c r="BD2830" s="154"/>
      <c r="BE2830" s="154"/>
      <c r="BF2830" s="154"/>
      <c r="BG2830" s="154"/>
      <c r="BH2830" s="154"/>
      <c r="BI2830" s="154"/>
      <c r="BJ2830" s="154"/>
      <c r="BK2830" s="154"/>
      <c r="BL2830" s="154"/>
      <c r="BM2830" s="154"/>
      <c r="BN2830" s="154"/>
      <c r="BO2830" s="154"/>
      <c r="BP2830" s="154"/>
      <c r="BQ2830" s="154"/>
      <c r="BR2830" s="154"/>
      <c r="BS2830" s="154"/>
      <c r="BT2830" s="154"/>
      <c r="BU2830" s="154"/>
      <c r="BV2830" s="154"/>
      <c r="BW2830" s="154"/>
      <c r="BX2830" s="154"/>
      <c r="BY2830" s="154"/>
      <c r="BZ2830" s="154"/>
      <c r="CA2830" s="154"/>
      <c r="CB2830" s="154"/>
      <c r="CC2830" s="154"/>
      <c r="CD2830" s="154"/>
      <c r="CE2830" s="154"/>
      <c r="CF2830" s="154"/>
      <c r="CG2830" s="154"/>
      <c r="CH2830" s="154"/>
      <c r="CI2830" s="154"/>
      <c r="CJ2830" s="154"/>
      <c r="CK2830" s="154"/>
      <c r="CL2830" s="154"/>
      <c r="CM2830" s="154"/>
      <c r="CN2830" s="154"/>
      <c r="CO2830" s="154"/>
      <c r="CP2830" s="154"/>
      <c r="CQ2830" s="154"/>
      <c r="CR2830" s="154"/>
      <c r="CS2830" s="154"/>
      <c r="CT2830" s="154"/>
      <c r="CU2830" s="154"/>
      <c r="CV2830" s="154"/>
      <c r="CW2830" s="154"/>
      <c r="CX2830" s="154"/>
      <c r="CY2830" s="154"/>
      <c r="CZ2830" s="154"/>
      <c r="DA2830" s="154"/>
      <c r="DB2830" s="154"/>
      <c r="DC2830" s="154"/>
      <c r="DD2830" s="154"/>
      <c r="DE2830" s="154"/>
      <c r="DF2830" s="154"/>
      <c r="DG2830" s="154"/>
      <c r="DH2830" s="154"/>
      <c r="DI2830" s="154"/>
      <c r="DJ2830" s="154"/>
      <c r="DK2830" s="154"/>
      <c r="DL2830" s="154"/>
      <c r="DM2830" s="154"/>
      <c r="DN2830" s="154"/>
      <c r="DO2830" s="154"/>
      <c r="DP2830" s="154"/>
      <c r="DQ2830" s="154"/>
      <c r="DR2830" s="154"/>
      <c r="DS2830" s="154"/>
      <c r="DT2830" s="154"/>
      <c r="DU2830" s="154"/>
      <c r="DV2830" s="154"/>
      <c r="DW2830" s="154"/>
      <c r="DX2830" s="154"/>
      <c r="DY2830" s="154"/>
      <c r="DZ2830" s="154"/>
      <c r="EA2830" s="154"/>
      <c r="EB2830" s="154"/>
      <c r="EC2830" s="154"/>
      <c r="ED2830" s="154"/>
      <c r="EE2830" s="154"/>
      <c r="EF2830" s="154"/>
      <c r="EG2830" s="154"/>
      <c r="EH2830" s="154"/>
      <c r="EI2830" s="154"/>
      <c r="EJ2830" s="154"/>
      <c r="EK2830" s="154"/>
      <c r="EL2830" s="154"/>
      <c r="EM2830" s="154"/>
      <c r="EN2830" s="154"/>
      <c r="EO2830" s="154"/>
      <c r="EP2830" s="154"/>
      <c r="EQ2830" s="154"/>
      <c r="ER2830" s="154"/>
      <c r="ES2830" s="154"/>
      <c r="ET2830" s="154"/>
      <c r="EU2830" s="154"/>
      <c r="EV2830" s="154"/>
    </row>
    <row r="2831" spans="32:152" ht="12.75">
      <c r="AF2831" s="154"/>
      <c r="AG2831" s="154"/>
      <c r="AH2831" s="154"/>
      <c r="AI2831" s="154"/>
      <c r="AJ2831" s="154"/>
      <c r="AK2831" s="154"/>
      <c r="AL2831" s="154"/>
      <c r="AM2831" s="154"/>
      <c r="AN2831" s="154"/>
      <c r="AO2831" s="154"/>
      <c r="AP2831" s="154"/>
      <c r="AQ2831" s="154"/>
      <c r="AR2831" s="154"/>
      <c r="AS2831" s="154"/>
      <c r="AT2831" s="154"/>
      <c r="AU2831" s="154"/>
      <c r="AV2831" s="154"/>
      <c r="AW2831" s="154"/>
      <c r="AX2831" s="154"/>
      <c r="AY2831" s="154"/>
      <c r="AZ2831" s="154"/>
      <c r="BA2831" s="154"/>
      <c r="BB2831" s="154"/>
      <c r="BC2831" s="154"/>
      <c r="BD2831" s="154"/>
      <c r="BE2831" s="154"/>
      <c r="BF2831" s="154"/>
      <c r="BG2831" s="154"/>
      <c r="BH2831" s="154"/>
      <c r="BI2831" s="154"/>
      <c r="BJ2831" s="154"/>
      <c r="BK2831" s="154"/>
      <c r="BL2831" s="154"/>
      <c r="BM2831" s="154"/>
      <c r="BN2831" s="154"/>
      <c r="BO2831" s="154"/>
      <c r="BP2831" s="154"/>
      <c r="BQ2831" s="154"/>
      <c r="BR2831" s="154"/>
      <c r="BS2831" s="154"/>
      <c r="BT2831" s="154"/>
      <c r="BU2831" s="154"/>
      <c r="BV2831" s="154"/>
      <c r="BW2831" s="154"/>
      <c r="BX2831" s="154"/>
      <c r="BY2831" s="154"/>
      <c r="BZ2831" s="154"/>
      <c r="CA2831" s="154"/>
      <c r="CB2831" s="154"/>
      <c r="CC2831" s="154"/>
      <c r="CD2831" s="154"/>
      <c r="CE2831" s="154"/>
      <c r="CF2831" s="154"/>
      <c r="CG2831" s="154"/>
      <c r="CH2831" s="154"/>
      <c r="CI2831" s="154"/>
      <c r="CJ2831" s="154"/>
      <c r="CK2831" s="154"/>
      <c r="CL2831" s="154"/>
      <c r="CM2831" s="154"/>
      <c r="CN2831" s="154"/>
      <c r="CO2831" s="154"/>
      <c r="CP2831" s="154"/>
      <c r="CQ2831" s="154"/>
      <c r="CR2831" s="154"/>
      <c r="CS2831" s="154"/>
      <c r="CT2831" s="154"/>
      <c r="CU2831" s="154"/>
      <c r="CV2831" s="154"/>
      <c r="CW2831" s="154"/>
      <c r="CX2831" s="154"/>
      <c r="CY2831" s="154"/>
      <c r="CZ2831" s="154"/>
      <c r="DA2831" s="154"/>
      <c r="DB2831" s="154"/>
      <c r="DC2831" s="154"/>
      <c r="DD2831" s="154"/>
      <c r="DE2831" s="154"/>
      <c r="DF2831" s="154"/>
      <c r="DG2831" s="154"/>
      <c r="DH2831" s="154"/>
      <c r="DI2831" s="154"/>
      <c r="DJ2831" s="154"/>
      <c r="DK2831" s="154"/>
      <c r="DL2831" s="154"/>
      <c r="DM2831" s="154"/>
      <c r="DN2831" s="154"/>
      <c r="DO2831" s="154"/>
      <c r="DP2831" s="154"/>
      <c r="DQ2831" s="154"/>
      <c r="DR2831" s="154"/>
      <c r="DS2831" s="154"/>
      <c r="DT2831" s="154"/>
      <c r="DU2831" s="154"/>
      <c r="DV2831" s="154"/>
      <c r="DW2831" s="154"/>
      <c r="DX2831" s="154"/>
      <c r="DY2831" s="154"/>
      <c r="DZ2831" s="154"/>
      <c r="EA2831" s="154"/>
      <c r="EB2831" s="154"/>
      <c r="EC2831" s="154"/>
      <c r="ED2831" s="154"/>
      <c r="EE2831" s="154"/>
      <c r="EF2831" s="154"/>
      <c r="EG2831" s="154"/>
      <c r="EH2831" s="154"/>
      <c r="EI2831" s="154"/>
      <c r="EJ2831" s="154"/>
      <c r="EK2831" s="154"/>
      <c r="EL2831" s="154"/>
      <c r="EM2831" s="154"/>
      <c r="EN2831" s="154"/>
      <c r="EO2831" s="154"/>
      <c r="EP2831" s="154"/>
      <c r="EQ2831" s="154"/>
      <c r="ER2831" s="154"/>
      <c r="ES2831" s="154"/>
      <c r="ET2831" s="154"/>
      <c r="EU2831" s="154"/>
      <c r="EV2831" s="154"/>
    </row>
    <row r="2832" spans="32:152" ht="12.75">
      <c r="AF2832" s="154"/>
      <c r="AG2832" s="154"/>
      <c r="AH2832" s="154"/>
      <c r="AI2832" s="154"/>
      <c r="AJ2832" s="154"/>
      <c r="AK2832" s="154"/>
      <c r="AL2832" s="154"/>
      <c r="AM2832" s="154"/>
      <c r="AN2832" s="154"/>
      <c r="AO2832" s="154"/>
      <c r="AP2832" s="154"/>
      <c r="AQ2832" s="154"/>
      <c r="AR2832" s="154"/>
      <c r="AS2832" s="154"/>
      <c r="AT2832" s="154"/>
      <c r="AU2832" s="154"/>
      <c r="AV2832" s="154"/>
      <c r="AW2832" s="154"/>
      <c r="AX2832" s="154"/>
      <c r="AY2832" s="154"/>
      <c r="AZ2832" s="154"/>
      <c r="BA2832" s="154"/>
      <c r="BB2832" s="154"/>
      <c r="BC2832" s="154"/>
      <c r="BD2832" s="154"/>
      <c r="BE2832" s="154"/>
      <c r="BF2832" s="154"/>
      <c r="BG2832" s="154"/>
      <c r="BH2832" s="154"/>
      <c r="BI2832" s="154"/>
      <c r="BJ2832" s="154"/>
      <c r="BK2832" s="154"/>
      <c r="BL2832" s="154"/>
      <c r="BM2832" s="154"/>
      <c r="BN2832" s="154"/>
      <c r="BO2832" s="154"/>
      <c r="BP2832" s="154"/>
      <c r="BQ2832" s="154"/>
      <c r="BR2832" s="154"/>
      <c r="BS2832" s="154"/>
      <c r="BT2832" s="154"/>
      <c r="BU2832" s="154"/>
      <c r="BV2832" s="154"/>
      <c r="BW2832" s="154"/>
      <c r="BX2832" s="154"/>
      <c r="BY2832" s="154"/>
      <c r="BZ2832" s="154"/>
      <c r="CA2832" s="154"/>
      <c r="CB2832" s="154"/>
      <c r="CC2832" s="154"/>
      <c r="CD2832" s="154"/>
      <c r="CE2832" s="154"/>
      <c r="CF2832" s="154"/>
      <c r="CG2832" s="154"/>
      <c r="CH2832" s="154"/>
      <c r="CI2832" s="154"/>
      <c r="CJ2832" s="154"/>
      <c r="CK2832" s="154"/>
      <c r="CL2832" s="154"/>
      <c r="CM2832" s="154"/>
      <c r="CN2832" s="154"/>
      <c r="CO2832" s="154"/>
      <c r="CP2832" s="154"/>
      <c r="CQ2832" s="154"/>
      <c r="CR2832" s="154"/>
      <c r="CS2832" s="154"/>
      <c r="CT2832" s="154"/>
      <c r="CU2832" s="154"/>
      <c r="CV2832" s="154"/>
      <c r="CW2832" s="154"/>
      <c r="CX2832" s="154"/>
      <c r="CY2832" s="154"/>
      <c r="CZ2832" s="154"/>
      <c r="DA2832" s="154"/>
      <c r="DB2832" s="154"/>
      <c r="DC2832" s="154"/>
      <c r="DD2832" s="154"/>
      <c r="DE2832" s="154"/>
      <c r="DF2832" s="154"/>
      <c r="DG2832" s="154"/>
      <c r="DH2832" s="154"/>
      <c r="DI2832" s="154"/>
      <c r="DJ2832" s="154"/>
      <c r="DK2832" s="154"/>
      <c r="DL2832" s="154"/>
      <c r="DM2832" s="154"/>
      <c r="DN2832" s="154"/>
      <c r="DO2832" s="154"/>
      <c r="DP2832" s="154"/>
      <c r="DQ2832" s="154"/>
      <c r="DR2832" s="154"/>
      <c r="DS2832" s="154"/>
      <c r="DT2832" s="154"/>
      <c r="DU2832" s="154"/>
      <c r="DV2832" s="154"/>
      <c r="DW2832" s="154"/>
      <c r="DX2832" s="154"/>
      <c r="DY2832" s="154"/>
      <c r="DZ2832" s="154"/>
      <c r="EA2832" s="154"/>
      <c r="EB2832" s="154"/>
      <c r="EC2832" s="154"/>
      <c r="ED2832" s="154"/>
      <c r="EE2832" s="154"/>
      <c r="EF2832" s="154"/>
      <c r="EG2832" s="154"/>
      <c r="EH2832" s="154"/>
      <c r="EI2832" s="154"/>
      <c r="EJ2832" s="154"/>
      <c r="EK2832" s="154"/>
      <c r="EL2832" s="154"/>
      <c r="EM2832" s="154"/>
      <c r="EN2832" s="154"/>
      <c r="EO2832" s="154"/>
      <c r="EP2832" s="154"/>
      <c r="EQ2832" s="154"/>
      <c r="ER2832" s="154"/>
      <c r="ES2832" s="154"/>
      <c r="ET2832" s="154"/>
      <c r="EU2832" s="154"/>
      <c r="EV2832" s="154"/>
    </row>
    <row r="2833" spans="32:152" ht="12.75">
      <c r="AF2833" s="154"/>
      <c r="AG2833" s="154"/>
      <c r="AH2833" s="154"/>
      <c r="AI2833" s="154"/>
      <c r="AJ2833" s="154"/>
      <c r="AK2833" s="154"/>
      <c r="AL2833" s="154"/>
      <c r="AM2833" s="154"/>
      <c r="AN2833" s="154"/>
      <c r="AO2833" s="154"/>
      <c r="AP2833" s="154"/>
      <c r="AQ2833" s="154"/>
      <c r="AR2833" s="154"/>
      <c r="AS2833" s="154"/>
      <c r="AT2833" s="154"/>
      <c r="AU2833" s="154"/>
      <c r="AV2833" s="154"/>
      <c r="AW2833" s="154"/>
      <c r="AX2833" s="154"/>
      <c r="AY2833" s="154"/>
      <c r="AZ2833" s="154"/>
      <c r="BA2833" s="154"/>
      <c r="BB2833" s="154"/>
      <c r="BC2833" s="154"/>
      <c r="BD2833" s="154"/>
      <c r="BE2833" s="154"/>
      <c r="BF2833" s="154"/>
      <c r="BG2833" s="154"/>
      <c r="BH2833" s="154"/>
      <c r="BI2833" s="154"/>
      <c r="BJ2833" s="154"/>
      <c r="BK2833" s="154"/>
      <c r="BL2833" s="154"/>
      <c r="BM2833" s="154"/>
      <c r="BN2833" s="154"/>
      <c r="BO2833" s="154"/>
      <c r="BP2833" s="154"/>
      <c r="BQ2833" s="154"/>
      <c r="BR2833" s="154"/>
      <c r="BS2833" s="154"/>
      <c r="BT2833" s="154"/>
      <c r="BU2833" s="154"/>
      <c r="BV2833" s="154"/>
      <c r="BW2833" s="154"/>
      <c r="BX2833" s="154"/>
      <c r="BY2833" s="154"/>
      <c r="BZ2833" s="154"/>
      <c r="CA2833" s="154"/>
      <c r="CB2833" s="154"/>
      <c r="CC2833" s="154"/>
      <c r="CD2833" s="154"/>
      <c r="CE2833" s="154"/>
      <c r="CF2833" s="154"/>
      <c r="CG2833" s="154"/>
      <c r="CH2833" s="154"/>
      <c r="CI2833" s="154"/>
      <c r="CJ2833" s="154"/>
      <c r="CK2833" s="154"/>
      <c r="CL2833" s="154"/>
      <c r="CM2833" s="154"/>
      <c r="CN2833" s="154"/>
      <c r="CO2833" s="154"/>
      <c r="CP2833" s="154"/>
      <c r="CQ2833" s="154"/>
      <c r="CR2833" s="154"/>
      <c r="CS2833" s="154"/>
      <c r="CT2833" s="154"/>
      <c r="CU2833" s="154"/>
      <c r="CV2833" s="154"/>
      <c r="CW2833" s="154"/>
      <c r="CX2833" s="154"/>
      <c r="CY2833" s="154"/>
      <c r="CZ2833" s="154"/>
      <c r="DA2833" s="154"/>
      <c r="DB2833" s="154"/>
      <c r="DC2833" s="154"/>
      <c r="DD2833" s="154"/>
      <c r="DE2833" s="154"/>
      <c r="DF2833" s="154"/>
      <c r="DG2833" s="154"/>
      <c r="DH2833" s="154"/>
      <c r="DI2833" s="154"/>
      <c r="DJ2833" s="154"/>
      <c r="DK2833" s="154"/>
      <c r="DL2833" s="154"/>
      <c r="DM2833" s="154"/>
      <c r="DN2833" s="154"/>
      <c r="DO2833" s="154"/>
      <c r="DP2833" s="154"/>
      <c r="DQ2833" s="154"/>
      <c r="DR2833" s="154"/>
      <c r="DS2833" s="154"/>
      <c r="DT2833" s="154"/>
      <c r="DU2833" s="154"/>
      <c r="DV2833" s="154"/>
      <c r="DW2833" s="154"/>
      <c r="DX2833" s="154"/>
      <c r="DY2833" s="154"/>
      <c r="DZ2833" s="154"/>
      <c r="EA2833" s="154"/>
      <c r="EB2833" s="154"/>
      <c r="EC2833" s="154"/>
      <c r="ED2833" s="154"/>
      <c r="EE2833" s="154"/>
      <c r="EF2833" s="154"/>
      <c r="EG2833" s="154"/>
      <c r="EH2833" s="154"/>
      <c r="EI2833" s="154"/>
      <c r="EJ2833" s="154"/>
      <c r="EK2833" s="154"/>
      <c r="EL2833" s="154"/>
      <c r="EM2833" s="154"/>
      <c r="EN2833" s="154"/>
      <c r="EO2833" s="154"/>
      <c r="EP2833" s="154"/>
      <c r="EQ2833" s="154"/>
      <c r="ER2833" s="154"/>
      <c r="ES2833" s="154"/>
      <c r="ET2833" s="154"/>
      <c r="EU2833" s="154"/>
      <c r="EV2833" s="154"/>
    </row>
    <row r="2834" spans="32:152" ht="12.75">
      <c r="AF2834" s="154"/>
      <c r="AG2834" s="154"/>
      <c r="AH2834" s="154"/>
      <c r="AI2834" s="154"/>
      <c r="AJ2834" s="154"/>
      <c r="AK2834" s="154"/>
      <c r="AL2834" s="154"/>
      <c r="AM2834" s="154"/>
      <c r="AN2834" s="154"/>
      <c r="AO2834" s="154"/>
      <c r="AP2834" s="154"/>
      <c r="AQ2834" s="154"/>
      <c r="AR2834" s="154"/>
      <c r="AS2834" s="154"/>
      <c r="AT2834" s="154"/>
      <c r="AU2834" s="154"/>
      <c r="AV2834" s="154"/>
      <c r="AW2834" s="154"/>
      <c r="AX2834" s="154"/>
      <c r="AY2834" s="154"/>
      <c r="AZ2834" s="154"/>
      <c r="BA2834" s="154"/>
      <c r="BB2834" s="154"/>
      <c r="BC2834" s="154"/>
      <c r="BD2834" s="154"/>
      <c r="BE2834" s="154"/>
      <c r="BF2834" s="154"/>
      <c r="BG2834" s="154"/>
      <c r="BH2834" s="154"/>
      <c r="BI2834" s="154"/>
      <c r="BJ2834" s="154"/>
      <c r="BK2834" s="154"/>
      <c r="BL2834" s="154"/>
      <c r="BM2834" s="154"/>
      <c r="BN2834" s="154"/>
      <c r="BO2834" s="154"/>
      <c r="BP2834" s="154"/>
      <c r="BQ2834" s="154"/>
      <c r="BR2834" s="154"/>
      <c r="BS2834" s="154"/>
      <c r="BT2834" s="154"/>
      <c r="BU2834" s="154"/>
      <c r="BV2834" s="154"/>
      <c r="BW2834" s="154"/>
      <c r="BX2834" s="154"/>
      <c r="BY2834" s="154"/>
      <c r="BZ2834" s="154"/>
      <c r="CA2834" s="154"/>
      <c r="CB2834" s="154"/>
      <c r="CC2834" s="154"/>
      <c r="CD2834" s="154"/>
      <c r="CE2834" s="154"/>
      <c r="CF2834" s="154"/>
      <c r="CG2834" s="154"/>
      <c r="CH2834" s="154"/>
      <c r="CI2834" s="154"/>
      <c r="CJ2834" s="154"/>
      <c r="CK2834" s="154"/>
      <c r="CL2834" s="154"/>
      <c r="CM2834" s="154"/>
      <c r="CN2834" s="154"/>
      <c r="CO2834" s="154"/>
      <c r="CP2834" s="154"/>
      <c r="CQ2834" s="154"/>
      <c r="CR2834" s="154"/>
      <c r="CS2834" s="154"/>
      <c r="CT2834" s="154"/>
      <c r="CU2834" s="154"/>
      <c r="CV2834" s="154"/>
      <c r="CW2834" s="154"/>
      <c r="CX2834" s="154"/>
      <c r="CY2834" s="154"/>
      <c r="CZ2834" s="154"/>
      <c r="DA2834" s="154"/>
      <c r="DB2834" s="154"/>
      <c r="DC2834" s="154"/>
      <c r="DD2834" s="154"/>
      <c r="DE2834" s="154"/>
      <c r="DF2834" s="154"/>
      <c r="DG2834" s="154"/>
      <c r="DH2834" s="154"/>
      <c r="DI2834" s="154"/>
      <c r="DJ2834" s="154"/>
      <c r="DK2834" s="154"/>
      <c r="DL2834" s="154"/>
      <c r="DM2834" s="154"/>
      <c r="DN2834" s="154"/>
      <c r="DO2834" s="154"/>
      <c r="DP2834" s="154"/>
      <c r="DQ2834" s="154"/>
      <c r="DR2834" s="154"/>
      <c r="DS2834" s="154"/>
      <c r="DT2834" s="154"/>
      <c r="DU2834" s="154"/>
      <c r="DV2834" s="154"/>
      <c r="DW2834" s="154"/>
      <c r="DX2834" s="154"/>
      <c r="DY2834" s="154"/>
      <c r="DZ2834" s="154"/>
      <c r="EA2834" s="154"/>
      <c r="EB2834" s="154"/>
      <c r="EC2834" s="154"/>
      <c r="ED2834" s="154"/>
      <c r="EE2834" s="154"/>
      <c r="EF2834" s="154"/>
      <c r="EG2834" s="154"/>
      <c r="EH2834" s="154"/>
      <c r="EI2834" s="154"/>
      <c r="EJ2834" s="154"/>
      <c r="EK2834" s="154"/>
      <c r="EL2834" s="154"/>
      <c r="EM2834" s="154"/>
      <c r="EN2834" s="154"/>
      <c r="EO2834" s="154"/>
      <c r="EP2834" s="154"/>
      <c r="EQ2834" s="154"/>
      <c r="ER2834" s="154"/>
      <c r="ES2834" s="154"/>
      <c r="ET2834" s="154"/>
      <c r="EU2834" s="154"/>
      <c r="EV2834" s="154"/>
    </row>
    <row r="2835" spans="32:152" ht="12.75">
      <c r="AF2835" s="154"/>
      <c r="AG2835" s="154"/>
      <c r="AH2835" s="154"/>
      <c r="AI2835" s="154"/>
      <c r="AJ2835" s="154"/>
      <c r="AK2835" s="154"/>
      <c r="AL2835" s="154"/>
      <c r="AM2835" s="154"/>
      <c r="AN2835" s="154"/>
      <c r="AO2835" s="154"/>
      <c r="AP2835" s="154"/>
      <c r="AQ2835" s="154"/>
      <c r="AR2835" s="154"/>
      <c r="AS2835" s="154"/>
      <c r="AT2835" s="154"/>
      <c r="AU2835" s="154"/>
      <c r="AV2835" s="154"/>
      <c r="AW2835" s="154"/>
      <c r="AX2835" s="154"/>
      <c r="AY2835" s="154"/>
      <c r="AZ2835" s="154"/>
      <c r="BA2835" s="154"/>
      <c r="BB2835" s="154"/>
      <c r="BC2835" s="154"/>
      <c r="BD2835" s="154"/>
      <c r="BE2835" s="154"/>
      <c r="BF2835" s="154"/>
      <c r="BG2835" s="154"/>
      <c r="BH2835" s="154"/>
      <c r="BI2835" s="154"/>
      <c r="BJ2835" s="154"/>
      <c r="BK2835" s="154"/>
      <c r="BL2835" s="154"/>
      <c r="BM2835" s="154"/>
      <c r="BN2835" s="154"/>
      <c r="BO2835" s="154"/>
      <c r="BP2835" s="154"/>
      <c r="BQ2835" s="154"/>
      <c r="BR2835" s="154"/>
      <c r="BS2835" s="154"/>
      <c r="BT2835" s="154"/>
      <c r="BU2835" s="154"/>
      <c r="BV2835" s="154"/>
      <c r="BW2835" s="154"/>
      <c r="BX2835" s="154"/>
      <c r="BY2835" s="154"/>
      <c r="BZ2835" s="154"/>
      <c r="CA2835" s="154"/>
      <c r="CB2835" s="154"/>
      <c r="CC2835" s="154"/>
      <c r="CD2835" s="154"/>
      <c r="CE2835" s="154"/>
      <c r="CF2835" s="154"/>
      <c r="CG2835" s="154"/>
      <c r="CH2835" s="154"/>
      <c r="CI2835" s="154"/>
      <c r="CJ2835" s="154"/>
      <c r="CK2835" s="154"/>
      <c r="CL2835" s="154"/>
      <c r="CM2835" s="154"/>
      <c r="CN2835" s="154"/>
      <c r="CO2835" s="154"/>
      <c r="CP2835" s="154"/>
      <c r="CQ2835" s="154"/>
      <c r="CR2835" s="154"/>
      <c r="CS2835" s="154"/>
      <c r="CT2835" s="154"/>
      <c r="CU2835" s="154"/>
      <c r="CV2835" s="154"/>
      <c r="CW2835" s="154"/>
      <c r="CX2835" s="154"/>
      <c r="CY2835" s="154"/>
      <c r="CZ2835" s="154"/>
      <c r="DA2835" s="154"/>
      <c r="DB2835" s="154"/>
      <c r="DC2835" s="154"/>
      <c r="DD2835" s="154"/>
      <c r="DE2835" s="154"/>
      <c r="DF2835" s="154"/>
      <c r="DG2835" s="154"/>
      <c r="DH2835" s="154"/>
      <c r="DI2835" s="154"/>
      <c r="DJ2835" s="154"/>
      <c r="DK2835" s="154"/>
      <c r="DL2835" s="154"/>
      <c r="DM2835" s="154"/>
      <c r="DN2835" s="154"/>
      <c r="DO2835" s="154"/>
      <c r="DP2835" s="154"/>
      <c r="DQ2835" s="154"/>
      <c r="DR2835" s="154"/>
      <c r="DS2835" s="154"/>
      <c r="DT2835" s="154"/>
      <c r="DU2835" s="154"/>
      <c r="DV2835" s="154"/>
      <c r="DW2835" s="154"/>
      <c r="DX2835" s="154"/>
      <c r="DY2835" s="154"/>
      <c r="DZ2835" s="154"/>
      <c r="EA2835" s="154"/>
      <c r="EB2835" s="154"/>
      <c r="EC2835" s="154"/>
      <c r="ED2835" s="154"/>
      <c r="EE2835" s="154"/>
      <c r="EF2835" s="154"/>
      <c r="EG2835" s="154"/>
      <c r="EH2835" s="154"/>
      <c r="EI2835" s="154"/>
      <c r="EJ2835" s="154"/>
      <c r="EK2835" s="154"/>
      <c r="EL2835" s="154"/>
      <c r="EM2835" s="154"/>
      <c r="EN2835" s="154"/>
      <c r="EO2835" s="154"/>
      <c r="EP2835" s="154"/>
      <c r="EQ2835" s="154"/>
      <c r="ER2835" s="154"/>
      <c r="ES2835" s="154"/>
      <c r="ET2835" s="154"/>
      <c r="EU2835" s="154"/>
      <c r="EV2835" s="154"/>
    </row>
    <row r="2836" spans="32:152" ht="12.75">
      <c r="AF2836" s="154"/>
      <c r="AG2836" s="154"/>
      <c r="AH2836" s="154"/>
      <c r="AI2836" s="154"/>
      <c r="AJ2836" s="154"/>
      <c r="AK2836" s="154"/>
      <c r="AL2836" s="154"/>
      <c r="AM2836" s="154"/>
      <c r="AN2836" s="154"/>
      <c r="AO2836" s="154"/>
      <c r="AP2836" s="154"/>
      <c r="AQ2836" s="154"/>
      <c r="AR2836" s="154"/>
      <c r="AS2836" s="154"/>
      <c r="AT2836" s="154"/>
      <c r="AU2836" s="154"/>
      <c r="AV2836" s="154"/>
      <c r="AW2836" s="154"/>
      <c r="AX2836" s="154"/>
      <c r="AY2836" s="154"/>
      <c r="AZ2836" s="154"/>
      <c r="BA2836" s="154"/>
      <c r="BB2836" s="154"/>
      <c r="BC2836" s="154"/>
      <c r="BD2836" s="154"/>
      <c r="BE2836" s="154"/>
      <c r="BF2836" s="154"/>
      <c r="BG2836" s="154"/>
      <c r="BH2836" s="154"/>
      <c r="BI2836" s="154"/>
      <c r="BJ2836" s="154"/>
      <c r="BK2836" s="154"/>
      <c r="BL2836" s="154"/>
      <c r="BM2836" s="154"/>
      <c r="BN2836" s="154"/>
      <c r="BO2836" s="154"/>
      <c r="BP2836" s="154"/>
      <c r="BQ2836" s="154"/>
      <c r="BR2836" s="154"/>
      <c r="BS2836" s="154"/>
      <c r="BT2836" s="154"/>
      <c r="BU2836" s="154"/>
      <c r="BV2836" s="154"/>
      <c r="BW2836" s="154"/>
      <c r="BX2836" s="154"/>
      <c r="BY2836" s="154"/>
      <c r="BZ2836" s="154"/>
      <c r="CA2836" s="154"/>
      <c r="CB2836" s="154"/>
      <c r="CC2836" s="154"/>
      <c r="CD2836" s="154"/>
      <c r="CE2836" s="154"/>
      <c r="CF2836" s="154"/>
      <c r="CG2836" s="154"/>
      <c r="CH2836" s="154"/>
      <c r="CI2836" s="154"/>
      <c r="CJ2836" s="154"/>
      <c r="CK2836" s="154"/>
      <c r="CL2836" s="154"/>
      <c r="CM2836" s="154"/>
      <c r="CN2836" s="154"/>
      <c r="CO2836" s="154"/>
      <c r="CP2836" s="154"/>
      <c r="CQ2836" s="154"/>
      <c r="CR2836" s="154"/>
      <c r="CS2836" s="154"/>
      <c r="CT2836" s="154"/>
      <c r="CU2836" s="154"/>
      <c r="CV2836" s="154"/>
      <c r="CW2836" s="154"/>
      <c r="CX2836" s="154"/>
      <c r="CY2836" s="154"/>
      <c r="CZ2836" s="154"/>
      <c r="DA2836" s="154"/>
      <c r="DB2836" s="154"/>
      <c r="DC2836" s="154"/>
      <c r="DD2836" s="154"/>
      <c r="DE2836" s="154"/>
      <c r="DF2836" s="154"/>
      <c r="DG2836" s="154"/>
      <c r="DH2836" s="154"/>
      <c r="DI2836" s="154"/>
      <c r="DJ2836" s="154"/>
      <c r="DK2836" s="154"/>
      <c r="DL2836" s="154"/>
      <c r="DM2836" s="154"/>
      <c r="DN2836" s="154"/>
      <c r="DO2836" s="154"/>
      <c r="DP2836" s="154"/>
      <c r="DQ2836" s="154"/>
      <c r="DR2836" s="154"/>
      <c r="DS2836" s="154"/>
      <c r="DT2836" s="154"/>
      <c r="DU2836" s="154"/>
      <c r="DV2836" s="154"/>
      <c r="DW2836" s="154"/>
      <c r="DX2836" s="154"/>
      <c r="DY2836" s="154"/>
      <c r="DZ2836" s="154"/>
      <c r="EA2836" s="154"/>
      <c r="EB2836" s="154"/>
      <c r="EC2836" s="154"/>
      <c r="ED2836" s="154"/>
      <c r="EE2836" s="154"/>
      <c r="EF2836" s="154"/>
      <c r="EG2836" s="154"/>
      <c r="EH2836" s="154"/>
      <c r="EI2836" s="154"/>
      <c r="EJ2836" s="154"/>
      <c r="EK2836" s="154"/>
      <c r="EL2836" s="154"/>
      <c r="EM2836" s="154"/>
      <c r="EN2836" s="154"/>
      <c r="EO2836" s="154"/>
      <c r="EP2836" s="154"/>
      <c r="EQ2836" s="154"/>
      <c r="ER2836" s="154"/>
      <c r="ES2836" s="154"/>
      <c r="ET2836" s="154"/>
      <c r="EU2836" s="154"/>
      <c r="EV2836" s="154"/>
    </row>
    <row r="2837" spans="32:152" ht="12.75">
      <c r="AF2837" s="154"/>
      <c r="AG2837" s="154"/>
      <c r="AH2837" s="154"/>
      <c r="AI2837" s="154"/>
      <c r="AJ2837" s="154"/>
      <c r="AK2837" s="154"/>
      <c r="AL2837" s="154"/>
      <c r="AM2837" s="154"/>
      <c r="AN2837" s="154"/>
      <c r="AO2837" s="154"/>
      <c r="AP2837" s="154"/>
      <c r="AQ2837" s="154"/>
      <c r="AR2837" s="154"/>
      <c r="AS2837" s="154"/>
      <c r="AT2837" s="154"/>
      <c r="AU2837" s="154"/>
      <c r="AV2837" s="154"/>
      <c r="AW2837" s="154"/>
      <c r="AX2837" s="154"/>
      <c r="AY2837" s="154"/>
      <c r="AZ2837" s="154"/>
      <c r="BA2837" s="154"/>
      <c r="BB2837" s="154"/>
      <c r="BC2837" s="154"/>
      <c r="BD2837" s="154"/>
      <c r="BE2837" s="154"/>
      <c r="BF2837" s="154"/>
      <c r="BG2837" s="154"/>
      <c r="BH2837" s="154"/>
      <c r="BI2837" s="154"/>
      <c r="BJ2837" s="154"/>
      <c r="BK2837" s="154"/>
      <c r="BL2837" s="154"/>
      <c r="BM2837" s="154"/>
      <c r="BN2837" s="154"/>
      <c r="BO2837" s="154"/>
      <c r="BP2837" s="154"/>
      <c r="BQ2837" s="154"/>
      <c r="BR2837" s="154"/>
      <c r="BS2837" s="154"/>
      <c r="BT2837" s="154"/>
      <c r="BU2837" s="154"/>
      <c r="BV2837" s="154"/>
      <c r="BW2837" s="154"/>
      <c r="BX2837" s="154"/>
      <c r="BY2837" s="154"/>
      <c r="BZ2837" s="154"/>
      <c r="CA2837" s="154"/>
      <c r="CB2837" s="154"/>
      <c r="CC2837" s="154"/>
      <c r="CD2837" s="154"/>
      <c r="CE2837" s="154"/>
      <c r="CF2837" s="154"/>
      <c r="CG2837" s="154"/>
      <c r="CH2837" s="154"/>
      <c r="CI2837" s="154"/>
      <c r="CJ2837" s="154"/>
      <c r="CK2837" s="154"/>
      <c r="CL2837" s="154"/>
      <c r="CM2837" s="154"/>
      <c r="CN2837" s="154"/>
      <c r="CO2837" s="154"/>
      <c r="CP2837" s="154"/>
      <c r="CQ2837" s="154"/>
      <c r="CR2837" s="154"/>
      <c r="CS2837" s="154"/>
      <c r="CT2837" s="154"/>
      <c r="CU2837" s="154"/>
      <c r="CV2837" s="154"/>
      <c r="CW2837" s="154"/>
      <c r="CX2837" s="154"/>
      <c r="CY2837" s="154"/>
      <c r="CZ2837" s="154"/>
      <c r="DA2837" s="154"/>
      <c r="DB2837" s="154"/>
      <c r="DC2837" s="154"/>
      <c r="DD2837" s="154"/>
      <c r="DE2837" s="154"/>
      <c r="DF2837" s="154"/>
      <c r="DG2837" s="154"/>
      <c r="DH2837" s="154"/>
      <c r="DI2837" s="154"/>
      <c r="DJ2837" s="154"/>
      <c r="DK2837" s="154"/>
      <c r="DL2837" s="154"/>
      <c r="DM2837" s="154"/>
      <c r="DN2837" s="154"/>
      <c r="DO2837" s="154"/>
      <c r="DP2837" s="154"/>
      <c r="DQ2837" s="154"/>
      <c r="DR2837" s="154"/>
      <c r="DS2837" s="154"/>
      <c r="DT2837" s="154"/>
      <c r="DU2837" s="154"/>
      <c r="DV2837" s="154"/>
      <c r="DW2837" s="154"/>
      <c r="DX2837" s="154"/>
      <c r="DY2837" s="154"/>
      <c r="DZ2837" s="154"/>
      <c r="EA2837" s="154"/>
      <c r="EB2837" s="154"/>
      <c r="EC2837" s="154"/>
      <c r="ED2837" s="154"/>
      <c r="EE2837" s="154"/>
      <c r="EF2837" s="154"/>
      <c r="EG2837" s="154"/>
      <c r="EH2837" s="154"/>
      <c r="EI2837" s="154"/>
      <c r="EJ2837" s="154"/>
      <c r="EK2837" s="154"/>
      <c r="EL2837" s="154"/>
      <c r="EM2837" s="154"/>
      <c r="EN2837" s="154"/>
      <c r="EO2837" s="154"/>
      <c r="EP2837" s="154"/>
      <c r="EQ2837" s="154"/>
      <c r="ER2837" s="154"/>
      <c r="ES2837" s="154"/>
      <c r="ET2837" s="154"/>
      <c r="EU2837" s="154"/>
      <c r="EV2837" s="154"/>
    </row>
    <row r="2838" spans="32:152" ht="12.75">
      <c r="AF2838" s="154"/>
      <c r="AG2838" s="154"/>
      <c r="AH2838" s="154"/>
      <c r="AI2838" s="154"/>
      <c r="AJ2838" s="154"/>
      <c r="AK2838" s="154"/>
      <c r="AL2838" s="154"/>
      <c r="AM2838" s="154"/>
      <c r="AN2838" s="154"/>
      <c r="AO2838" s="154"/>
      <c r="AP2838" s="154"/>
      <c r="AQ2838" s="154"/>
      <c r="AR2838" s="154"/>
      <c r="AS2838" s="154"/>
      <c r="AT2838" s="154"/>
      <c r="AU2838" s="154"/>
      <c r="AV2838" s="154"/>
      <c r="AW2838" s="154"/>
      <c r="AX2838" s="154"/>
      <c r="AY2838" s="154"/>
      <c r="AZ2838" s="154"/>
      <c r="BA2838" s="154"/>
      <c r="BB2838" s="154"/>
      <c r="BC2838" s="154"/>
      <c r="BD2838" s="154"/>
      <c r="BE2838" s="154"/>
      <c r="BF2838" s="154"/>
      <c r="BG2838" s="154"/>
      <c r="BH2838" s="154"/>
      <c r="BI2838" s="154"/>
      <c r="BJ2838" s="154"/>
      <c r="BK2838" s="154"/>
      <c r="BL2838" s="154"/>
      <c r="BM2838" s="154"/>
      <c r="BN2838" s="154"/>
      <c r="BO2838" s="154"/>
      <c r="BP2838" s="154"/>
      <c r="BQ2838" s="154"/>
      <c r="BR2838" s="154"/>
      <c r="BS2838" s="154"/>
      <c r="BT2838" s="154"/>
      <c r="BU2838" s="154"/>
      <c r="BV2838" s="154"/>
      <c r="BW2838" s="154"/>
      <c r="BX2838" s="154"/>
      <c r="BY2838" s="154"/>
      <c r="BZ2838" s="154"/>
      <c r="CA2838" s="154"/>
      <c r="CB2838" s="154"/>
      <c r="CC2838" s="154"/>
      <c r="CD2838" s="154"/>
      <c r="CE2838" s="154"/>
      <c r="CF2838" s="154"/>
      <c r="CG2838" s="154"/>
      <c r="CH2838" s="154"/>
      <c r="CI2838" s="154"/>
      <c r="CJ2838" s="154"/>
      <c r="CK2838" s="154"/>
      <c r="CL2838" s="154"/>
      <c r="CM2838" s="154"/>
      <c r="CN2838" s="154"/>
      <c r="CO2838" s="154"/>
      <c r="CP2838" s="154"/>
      <c r="CQ2838" s="154"/>
      <c r="CR2838" s="154"/>
      <c r="CS2838" s="154"/>
      <c r="CT2838" s="154"/>
      <c r="CU2838" s="154"/>
      <c r="CV2838" s="154"/>
      <c r="CW2838" s="154"/>
      <c r="CX2838" s="154"/>
      <c r="CY2838" s="154"/>
      <c r="CZ2838" s="154"/>
      <c r="DA2838" s="154"/>
      <c r="DB2838" s="154"/>
      <c r="DC2838" s="154"/>
      <c r="DD2838" s="154"/>
      <c r="DE2838" s="154"/>
      <c r="DF2838" s="154"/>
      <c r="DG2838" s="154"/>
      <c r="DH2838" s="154"/>
      <c r="DI2838" s="154"/>
      <c r="DJ2838" s="154"/>
      <c r="DK2838" s="154"/>
      <c r="DL2838" s="154"/>
      <c r="DM2838" s="154"/>
      <c r="DN2838" s="154"/>
      <c r="DO2838" s="154"/>
      <c r="DP2838" s="154"/>
      <c r="DQ2838" s="154"/>
      <c r="DR2838" s="154"/>
      <c r="DS2838" s="154"/>
      <c r="DT2838" s="154"/>
      <c r="DU2838" s="154"/>
      <c r="DV2838" s="154"/>
      <c r="DW2838" s="154"/>
      <c r="DX2838" s="154"/>
      <c r="DY2838" s="154"/>
      <c r="DZ2838" s="154"/>
      <c r="EA2838" s="154"/>
      <c r="EB2838" s="154"/>
      <c r="EC2838" s="154"/>
      <c r="ED2838" s="154"/>
      <c r="EE2838" s="154"/>
      <c r="EF2838" s="154"/>
      <c r="EG2838" s="154"/>
      <c r="EH2838" s="154"/>
      <c r="EI2838" s="154"/>
      <c r="EJ2838" s="154"/>
      <c r="EK2838" s="154"/>
      <c r="EL2838" s="154"/>
      <c r="EM2838" s="154"/>
      <c r="EN2838" s="154"/>
      <c r="EO2838" s="154"/>
      <c r="EP2838" s="154"/>
      <c r="EQ2838" s="154"/>
      <c r="ER2838" s="154"/>
      <c r="ES2838" s="154"/>
      <c r="ET2838" s="154"/>
      <c r="EU2838" s="154"/>
      <c r="EV2838" s="154"/>
    </row>
    <row r="2839" spans="32:152" ht="12.75">
      <c r="AF2839" s="154"/>
      <c r="AG2839" s="154"/>
      <c r="AH2839" s="154"/>
      <c r="AI2839" s="154"/>
      <c r="AJ2839" s="154"/>
      <c r="AK2839" s="154"/>
      <c r="AL2839" s="154"/>
      <c r="AM2839" s="154"/>
      <c r="AN2839" s="154"/>
      <c r="AO2839" s="154"/>
      <c r="AP2839" s="154"/>
      <c r="AQ2839" s="154"/>
      <c r="AR2839" s="154"/>
      <c r="AS2839" s="154"/>
      <c r="AT2839" s="154"/>
      <c r="AU2839" s="154"/>
      <c r="AV2839" s="154"/>
      <c r="AW2839" s="154"/>
      <c r="AX2839" s="154"/>
      <c r="AY2839" s="154"/>
      <c r="AZ2839" s="154"/>
      <c r="BA2839" s="154"/>
      <c r="BB2839" s="154"/>
      <c r="BC2839" s="154"/>
      <c r="BD2839" s="154"/>
      <c r="BE2839" s="154"/>
      <c r="BF2839" s="154"/>
      <c r="BG2839" s="154"/>
      <c r="BH2839" s="154"/>
      <c r="BI2839" s="154"/>
      <c r="BJ2839" s="154"/>
      <c r="BK2839" s="154"/>
      <c r="BL2839" s="154"/>
      <c r="BM2839" s="154"/>
      <c r="BN2839" s="154"/>
      <c r="BO2839" s="154"/>
      <c r="BP2839" s="154"/>
      <c r="BQ2839" s="154"/>
      <c r="BR2839" s="154"/>
      <c r="BS2839" s="154"/>
      <c r="BT2839" s="154"/>
      <c r="BU2839" s="154"/>
      <c r="BV2839" s="154"/>
      <c r="BW2839" s="154"/>
      <c r="BX2839" s="154"/>
      <c r="BY2839" s="154"/>
      <c r="BZ2839" s="154"/>
      <c r="CA2839" s="154"/>
      <c r="CB2839" s="154"/>
      <c r="CC2839" s="154"/>
      <c r="CD2839" s="154"/>
      <c r="CE2839" s="154"/>
      <c r="CF2839" s="154"/>
      <c r="CG2839" s="154"/>
      <c r="CH2839" s="154"/>
      <c r="CI2839" s="154"/>
      <c r="CJ2839" s="154"/>
      <c r="CK2839" s="154"/>
      <c r="CL2839" s="154"/>
      <c r="CM2839" s="154"/>
      <c r="CN2839" s="154"/>
      <c r="CO2839" s="154"/>
      <c r="CP2839" s="154"/>
      <c r="CQ2839" s="154"/>
      <c r="CR2839" s="154"/>
      <c r="CS2839" s="154"/>
      <c r="CT2839" s="154"/>
      <c r="CU2839" s="154"/>
      <c r="CV2839" s="154"/>
      <c r="CW2839" s="154"/>
      <c r="CX2839" s="154"/>
      <c r="CY2839" s="154"/>
      <c r="CZ2839" s="154"/>
      <c r="DA2839" s="154"/>
      <c r="DB2839" s="154"/>
      <c r="DC2839" s="154"/>
      <c r="DD2839" s="154"/>
      <c r="DE2839" s="154"/>
      <c r="DF2839" s="154"/>
      <c r="DG2839" s="154"/>
      <c r="DH2839" s="154"/>
      <c r="DI2839" s="154"/>
      <c r="DJ2839" s="154"/>
      <c r="DK2839" s="154"/>
      <c r="DL2839" s="154"/>
      <c r="DM2839" s="154"/>
      <c r="DN2839" s="154"/>
      <c r="DO2839" s="154"/>
      <c r="DP2839" s="154"/>
      <c r="DQ2839" s="154"/>
      <c r="DR2839" s="154"/>
      <c r="DS2839" s="154"/>
      <c r="DT2839" s="154"/>
      <c r="DU2839" s="154"/>
      <c r="DV2839" s="154"/>
      <c r="DW2839" s="154"/>
      <c r="DX2839" s="154"/>
      <c r="DY2839" s="154"/>
      <c r="DZ2839" s="154"/>
      <c r="EA2839" s="154"/>
      <c r="EB2839" s="154"/>
      <c r="EC2839" s="154"/>
      <c r="ED2839" s="154"/>
      <c r="EE2839" s="154"/>
      <c r="EF2839" s="154"/>
      <c r="EG2839" s="154"/>
      <c r="EH2839" s="154"/>
      <c r="EI2839" s="154"/>
      <c r="EJ2839" s="154"/>
      <c r="EK2839" s="154"/>
      <c r="EL2839" s="154"/>
      <c r="EM2839" s="154"/>
      <c r="EN2839" s="154"/>
      <c r="EO2839" s="154"/>
      <c r="EP2839" s="154"/>
      <c r="EQ2839" s="154"/>
      <c r="ER2839" s="154"/>
      <c r="ES2839" s="154"/>
      <c r="ET2839" s="154"/>
      <c r="EU2839" s="154"/>
      <c r="EV2839" s="154"/>
    </row>
    <row r="2840" spans="32:152" ht="12.75">
      <c r="AF2840" s="154"/>
      <c r="AG2840" s="154"/>
      <c r="AH2840" s="154"/>
      <c r="AI2840" s="154"/>
      <c r="AJ2840" s="154"/>
      <c r="AK2840" s="154"/>
      <c r="AL2840" s="154"/>
      <c r="AM2840" s="154"/>
      <c r="AN2840" s="154"/>
      <c r="AO2840" s="154"/>
      <c r="AP2840" s="154"/>
      <c r="AQ2840" s="154"/>
      <c r="AR2840" s="154"/>
      <c r="AS2840" s="154"/>
      <c r="AT2840" s="154"/>
      <c r="AU2840" s="154"/>
      <c r="AV2840" s="154"/>
      <c r="AW2840" s="154"/>
      <c r="AX2840" s="154"/>
      <c r="AY2840" s="154"/>
      <c r="AZ2840" s="154"/>
      <c r="BA2840" s="154"/>
      <c r="BB2840" s="154"/>
      <c r="BC2840" s="154"/>
      <c r="BD2840" s="154"/>
      <c r="BE2840" s="154"/>
      <c r="BF2840" s="154"/>
      <c r="BG2840" s="154"/>
      <c r="BH2840" s="154"/>
      <c r="BI2840" s="154"/>
      <c r="BJ2840" s="154"/>
      <c r="BK2840" s="154"/>
      <c r="BL2840" s="154"/>
      <c r="BM2840" s="154"/>
      <c r="BN2840" s="154"/>
      <c r="BO2840" s="154"/>
      <c r="BP2840" s="154"/>
      <c r="BQ2840" s="154"/>
      <c r="BR2840" s="154"/>
      <c r="BS2840" s="154"/>
      <c r="BT2840" s="154"/>
      <c r="BU2840" s="154"/>
      <c r="BV2840" s="154"/>
      <c r="BW2840" s="154"/>
      <c r="BX2840" s="154"/>
      <c r="BY2840" s="154"/>
      <c r="BZ2840" s="154"/>
      <c r="CA2840" s="154"/>
      <c r="CB2840" s="154"/>
      <c r="CC2840" s="154"/>
      <c r="CD2840" s="154"/>
      <c r="CE2840" s="154"/>
      <c r="CF2840" s="154"/>
      <c r="CG2840" s="154"/>
      <c r="CH2840" s="154"/>
      <c r="CI2840" s="154"/>
      <c r="CJ2840" s="154"/>
      <c r="CK2840" s="154"/>
      <c r="CL2840" s="154"/>
      <c r="CM2840" s="154"/>
      <c r="CN2840" s="154"/>
      <c r="CO2840" s="154"/>
      <c r="CP2840" s="154"/>
      <c r="CQ2840" s="154"/>
      <c r="CR2840" s="154"/>
      <c r="CS2840" s="154"/>
      <c r="CT2840" s="154"/>
      <c r="CU2840" s="154"/>
      <c r="CV2840" s="154"/>
      <c r="CW2840" s="154"/>
      <c r="CX2840" s="154"/>
      <c r="CY2840" s="154"/>
      <c r="CZ2840" s="154"/>
      <c r="DA2840" s="154"/>
      <c r="DB2840" s="154"/>
      <c r="DC2840" s="154"/>
      <c r="DD2840" s="154"/>
      <c r="DE2840" s="154"/>
      <c r="DF2840" s="154"/>
      <c r="DG2840" s="154"/>
      <c r="DH2840" s="154"/>
      <c r="DI2840" s="154"/>
      <c r="DJ2840" s="154"/>
      <c r="DK2840" s="154"/>
      <c r="DL2840" s="154"/>
      <c r="DM2840" s="154"/>
      <c r="DN2840" s="154"/>
      <c r="DO2840" s="154"/>
      <c r="DP2840" s="154"/>
      <c r="DQ2840" s="154"/>
      <c r="DR2840" s="154"/>
      <c r="DS2840" s="154"/>
      <c r="DT2840" s="154"/>
      <c r="DU2840" s="154"/>
      <c r="DV2840" s="154"/>
      <c r="DW2840" s="154"/>
      <c r="DX2840" s="154"/>
      <c r="DY2840" s="154"/>
      <c r="DZ2840" s="154"/>
      <c r="EA2840" s="154"/>
      <c r="EB2840" s="154"/>
      <c r="EC2840" s="154"/>
      <c r="ED2840" s="154"/>
      <c r="EE2840" s="154"/>
      <c r="EF2840" s="154"/>
      <c r="EG2840" s="154"/>
      <c r="EH2840" s="154"/>
      <c r="EI2840" s="154"/>
      <c r="EJ2840" s="154"/>
      <c r="EK2840" s="154"/>
      <c r="EL2840" s="154"/>
      <c r="EM2840" s="154"/>
      <c r="EN2840" s="154"/>
      <c r="EO2840" s="154"/>
      <c r="EP2840" s="154"/>
      <c r="EQ2840" s="154"/>
      <c r="ER2840" s="154"/>
      <c r="ES2840" s="154"/>
      <c r="ET2840" s="154"/>
      <c r="EU2840" s="154"/>
      <c r="EV2840" s="154"/>
    </row>
    <row r="2841" spans="32:152" ht="12.75">
      <c r="AF2841" s="154"/>
      <c r="AG2841" s="154"/>
      <c r="AH2841" s="154"/>
      <c r="AI2841" s="154"/>
      <c r="AJ2841" s="154"/>
      <c r="AK2841" s="154"/>
      <c r="AL2841" s="154"/>
      <c r="AM2841" s="154"/>
      <c r="AN2841" s="154"/>
      <c r="AO2841" s="154"/>
      <c r="AP2841" s="154"/>
      <c r="AQ2841" s="154"/>
      <c r="AR2841" s="154"/>
      <c r="AS2841" s="154"/>
      <c r="AT2841" s="154"/>
      <c r="AU2841" s="154"/>
      <c r="AV2841" s="154"/>
      <c r="AW2841" s="154"/>
      <c r="AX2841" s="154"/>
      <c r="AY2841" s="154"/>
      <c r="AZ2841" s="154"/>
      <c r="BA2841" s="154"/>
      <c r="BB2841" s="154"/>
      <c r="BC2841" s="154"/>
      <c r="BD2841" s="154"/>
      <c r="BE2841" s="154"/>
      <c r="BF2841" s="154"/>
      <c r="BG2841" s="154"/>
      <c r="BH2841" s="154"/>
      <c r="BI2841" s="154"/>
      <c r="BJ2841" s="154"/>
      <c r="BK2841" s="154"/>
      <c r="BL2841" s="154"/>
      <c r="BM2841" s="154"/>
      <c r="BN2841" s="154"/>
      <c r="BO2841" s="154"/>
      <c r="BP2841" s="154"/>
      <c r="BQ2841" s="154"/>
      <c r="BR2841" s="154"/>
      <c r="BS2841" s="154"/>
      <c r="BT2841" s="154"/>
      <c r="BU2841" s="154"/>
      <c r="BV2841" s="154"/>
      <c r="BW2841" s="154"/>
      <c r="BX2841" s="154"/>
      <c r="BY2841" s="154"/>
      <c r="BZ2841" s="154"/>
      <c r="CA2841" s="154"/>
      <c r="CB2841" s="154"/>
      <c r="CC2841" s="154"/>
      <c r="CD2841" s="154"/>
      <c r="CE2841" s="154"/>
      <c r="CF2841" s="154"/>
      <c r="CG2841" s="154"/>
      <c r="CH2841" s="154"/>
      <c r="CI2841" s="154"/>
      <c r="CJ2841" s="154"/>
      <c r="CK2841" s="154"/>
      <c r="CL2841" s="154"/>
      <c r="CM2841" s="154"/>
      <c r="CN2841" s="154"/>
      <c r="CO2841" s="154"/>
      <c r="CP2841" s="154"/>
      <c r="CQ2841" s="154"/>
      <c r="CR2841" s="154"/>
      <c r="CS2841" s="154"/>
      <c r="CT2841" s="154"/>
      <c r="CU2841" s="154"/>
      <c r="CV2841" s="154"/>
      <c r="CW2841" s="154"/>
      <c r="CX2841" s="154"/>
      <c r="CY2841" s="154"/>
      <c r="CZ2841" s="154"/>
      <c r="DA2841" s="154"/>
      <c r="DB2841" s="154"/>
      <c r="DC2841" s="154"/>
      <c r="DD2841" s="154"/>
      <c r="DE2841" s="154"/>
      <c r="DF2841" s="154"/>
      <c r="DG2841" s="154"/>
      <c r="DH2841" s="154"/>
      <c r="DI2841" s="154"/>
      <c r="DJ2841" s="154"/>
      <c r="DK2841" s="154"/>
      <c r="DL2841" s="154"/>
      <c r="DM2841" s="154"/>
      <c r="DN2841" s="154"/>
      <c r="DO2841" s="154"/>
      <c r="DP2841" s="154"/>
      <c r="DQ2841" s="154"/>
      <c r="DR2841" s="154"/>
      <c r="DS2841" s="154"/>
      <c r="DT2841" s="154"/>
      <c r="DU2841" s="154"/>
      <c r="DV2841" s="154"/>
      <c r="DW2841" s="154"/>
      <c r="DX2841" s="154"/>
      <c r="DY2841" s="154"/>
      <c r="DZ2841" s="154"/>
      <c r="EA2841" s="154"/>
      <c r="EB2841" s="154"/>
      <c r="EC2841" s="154"/>
      <c r="ED2841" s="154"/>
      <c r="EE2841" s="154"/>
      <c r="EF2841" s="154"/>
      <c r="EG2841" s="154"/>
      <c r="EH2841" s="154"/>
      <c r="EI2841" s="154"/>
      <c r="EJ2841" s="154"/>
      <c r="EK2841" s="154"/>
      <c r="EL2841" s="154"/>
      <c r="EM2841" s="154"/>
      <c r="EN2841" s="154"/>
      <c r="EO2841" s="154"/>
      <c r="EP2841" s="154"/>
      <c r="EQ2841" s="154"/>
      <c r="ER2841" s="154"/>
      <c r="ES2841" s="154"/>
      <c r="ET2841" s="154"/>
      <c r="EU2841" s="154"/>
      <c r="EV2841" s="154"/>
    </row>
    <row r="2842" spans="32:152" ht="12.75">
      <c r="AF2842" s="154"/>
      <c r="AG2842" s="154"/>
      <c r="AH2842" s="154"/>
      <c r="AI2842" s="154"/>
      <c r="AJ2842" s="154"/>
      <c r="AK2842" s="154"/>
      <c r="AL2842" s="154"/>
      <c r="AM2842" s="154"/>
      <c r="AN2842" s="154"/>
      <c r="AO2842" s="154"/>
      <c r="AP2842" s="154"/>
      <c r="AQ2842" s="154"/>
      <c r="AR2842" s="154"/>
      <c r="AS2842" s="154"/>
      <c r="AT2842" s="154"/>
      <c r="AU2842" s="154"/>
      <c r="AV2842" s="154"/>
      <c r="AW2842" s="154"/>
      <c r="AX2842" s="154"/>
      <c r="AY2842" s="154"/>
      <c r="AZ2842" s="154"/>
      <c r="BA2842" s="154"/>
      <c r="BB2842" s="154"/>
      <c r="BC2842" s="154"/>
      <c r="BD2842" s="154"/>
      <c r="BE2842" s="154"/>
      <c r="BF2842" s="154"/>
      <c r="BG2842" s="154"/>
      <c r="BH2842" s="154"/>
      <c r="BI2842" s="154"/>
      <c r="BJ2842" s="154"/>
      <c r="BK2842" s="154"/>
      <c r="BL2842" s="154"/>
      <c r="BM2842" s="154"/>
      <c r="BN2842" s="154"/>
      <c r="BO2842" s="154"/>
      <c r="BP2842" s="154"/>
      <c r="BQ2842" s="154"/>
      <c r="BR2842" s="154"/>
      <c r="BS2842" s="154"/>
      <c r="BT2842" s="154"/>
      <c r="BU2842" s="154"/>
      <c r="BV2842" s="154"/>
      <c r="BW2842" s="154"/>
      <c r="BX2842" s="154"/>
      <c r="BY2842" s="154"/>
      <c r="BZ2842" s="154"/>
      <c r="CA2842" s="154"/>
      <c r="CB2842" s="154"/>
      <c r="CC2842" s="154"/>
      <c r="CD2842" s="154"/>
      <c r="CE2842" s="154"/>
      <c r="CF2842" s="154"/>
      <c r="CG2842" s="154"/>
      <c r="CH2842" s="154"/>
      <c r="CI2842" s="154"/>
      <c r="CJ2842" s="154"/>
      <c r="CK2842" s="154"/>
      <c r="CL2842" s="154"/>
      <c r="CM2842" s="154"/>
      <c r="CN2842" s="154"/>
      <c r="CO2842" s="154"/>
      <c r="CP2842" s="154"/>
      <c r="CQ2842" s="154"/>
      <c r="CR2842" s="154"/>
      <c r="CS2842" s="154"/>
      <c r="CT2842" s="154"/>
      <c r="CU2842" s="154"/>
      <c r="CV2842" s="154"/>
      <c r="CW2842" s="154"/>
      <c r="CX2842" s="154"/>
      <c r="CY2842" s="154"/>
      <c r="CZ2842" s="154"/>
      <c r="DA2842" s="154"/>
      <c r="DB2842" s="154"/>
      <c r="DC2842" s="154"/>
      <c r="DD2842" s="154"/>
      <c r="DE2842" s="154"/>
      <c r="DF2842" s="154"/>
      <c r="DG2842" s="154"/>
      <c r="DH2842" s="154"/>
      <c r="DI2842" s="154"/>
      <c r="DJ2842" s="154"/>
      <c r="DK2842" s="154"/>
      <c r="DL2842" s="154"/>
      <c r="DM2842" s="154"/>
      <c r="DN2842" s="154"/>
      <c r="DO2842" s="154"/>
      <c r="DP2842" s="154"/>
      <c r="DQ2842" s="154"/>
      <c r="DR2842" s="154"/>
      <c r="DS2842" s="154"/>
      <c r="DT2842" s="154"/>
      <c r="DU2842" s="154"/>
      <c r="DV2842" s="154"/>
      <c r="DW2842" s="154"/>
      <c r="DX2842" s="154"/>
      <c r="DY2842" s="154"/>
      <c r="DZ2842" s="154"/>
      <c r="EA2842" s="154"/>
      <c r="EB2842" s="154"/>
      <c r="EC2842" s="154"/>
      <c r="ED2842" s="154"/>
      <c r="EE2842" s="154"/>
      <c r="EF2842" s="154"/>
      <c r="EG2842" s="154"/>
      <c r="EH2842" s="154"/>
      <c r="EI2842" s="154"/>
      <c r="EJ2842" s="154"/>
      <c r="EK2842" s="154"/>
      <c r="EL2842" s="154"/>
      <c r="EM2842" s="154"/>
      <c r="EN2842" s="154"/>
      <c r="EO2842" s="154"/>
      <c r="EP2842" s="154"/>
      <c r="EQ2842" s="154"/>
      <c r="ER2842" s="154"/>
      <c r="ES2842" s="154"/>
      <c r="ET2842" s="154"/>
      <c r="EU2842" s="154"/>
      <c r="EV2842" s="154"/>
    </row>
    <row r="2843" spans="32:152" ht="12.75">
      <c r="AF2843" s="154"/>
      <c r="AG2843" s="154"/>
      <c r="AH2843" s="154"/>
      <c r="AI2843" s="154"/>
      <c r="AJ2843" s="154"/>
      <c r="AK2843" s="154"/>
      <c r="AL2843" s="154"/>
      <c r="AM2843" s="154"/>
      <c r="AN2843" s="154"/>
      <c r="AO2843" s="154"/>
      <c r="AP2843" s="154"/>
      <c r="AQ2843" s="154"/>
      <c r="AR2843" s="154"/>
      <c r="AS2843" s="154"/>
      <c r="AT2843" s="154"/>
      <c r="AU2843" s="154"/>
      <c r="AV2843" s="154"/>
      <c r="AW2843" s="154"/>
      <c r="AX2843" s="154"/>
      <c r="AY2843" s="154"/>
      <c r="AZ2843" s="154"/>
      <c r="BA2843" s="154"/>
      <c r="BB2843" s="154"/>
      <c r="BC2843" s="154"/>
      <c r="BD2843" s="154"/>
      <c r="BE2843" s="154"/>
      <c r="BF2843" s="154"/>
      <c r="BG2843" s="154"/>
      <c r="BH2843" s="154"/>
      <c r="BI2843" s="154"/>
      <c r="BJ2843" s="154"/>
      <c r="BK2843" s="154"/>
      <c r="BL2843" s="154"/>
      <c r="BM2843" s="154"/>
      <c r="BN2843" s="154"/>
      <c r="BO2843" s="154"/>
      <c r="BP2843" s="154"/>
      <c r="BQ2843" s="154"/>
      <c r="BR2843" s="154"/>
      <c r="BS2843" s="154"/>
      <c r="BT2843" s="154"/>
      <c r="BU2843" s="154"/>
      <c r="BV2843" s="154"/>
      <c r="BW2843" s="154"/>
      <c r="BX2843" s="154"/>
      <c r="BY2843" s="154"/>
      <c r="BZ2843" s="154"/>
      <c r="CA2843" s="154"/>
      <c r="CB2843" s="154"/>
      <c r="CC2843" s="154"/>
      <c r="CD2843" s="154"/>
      <c r="CE2843" s="154"/>
      <c r="CF2843" s="154"/>
      <c r="CG2843" s="154"/>
      <c r="CH2843" s="154"/>
      <c r="CI2843" s="154"/>
      <c r="CJ2843" s="154"/>
      <c r="CK2843" s="154"/>
      <c r="CL2843" s="154"/>
      <c r="CM2843" s="154"/>
      <c r="CN2843" s="154"/>
      <c r="CO2843" s="154"/>
      <c r="CP2843" s="154"/>
      <c r="CQ2843" s="154"/>
      <c r="CR2843" s="154"/>
      <c r="CS2843" s="154"/>
      <c r="CT2843" s="154"/>
      <c r="CU2843" s="154"/>
      <c r="CV2843" s="154"/>
      <c r="CW2843" s="154"/>
      <c r="CX2843" s="154"/>
      <c r="CY2843" s="154"/>
      <c r="CZ2843" s="154"/>
      <c r="DA2843" s="154"/>
      <c r="DB2843" s="154"/>
      <c r="DC2843" s="154"/>
      <c r="DD2843" s="154"/>
      <c r="DE2843" s="154"/>
      <c r="DF2843" s="154"/>
      <c r="DG2843" s="154"/>
      <c r="DH2843" s="154"/>
      <c r="DI2843" s="154"/>
      <c r="DJ2843" s="154"/>
      <c r="DK2843" s="154"/>
      <c r="DL2843" s="154"/>
      <c r="DM2843" s="154"/>
      <c r="DN2843" s="154"/>
      <c r="DO2843" s="154"/>
      <c r="DP2843" s="154"/>
      <c r="DQ2843" s="154"/>
      <c r="DR2843" s="154"/>
      <c r="DS2843" s="154"/>
      <c r="DT2843" s="154"/>
      <c r="DU2843" s="154"/>
      <c r="DV2843" s="154"/>
      <c r="DW2843" s="154"/>
      <c r="DX2843" s="154"/>
      <c r="DY2843" s="154"/>
      <c r="DZ2843" s="154"/>
      <c r="EA2843" s="154"/>
      <c r="EB2843" s="154"/>
      <c r="EC2843" s="154"/>
      <c r="ED2843" s="154"/>
      <c r="EE2843" s="154"/>
      <c r="EF2843" s="154"/>
      <c r="EG2843" s="154"/>
      <c r="EH2843" s="154"/>
      <c r="EI2843" s="154"/>
      <c r="EJ2843" s="154"/>
      <c r="EK2843" s="154"/>
      <c r="EL2843" s="154"/>
      <c r="EM2843" s="154"/>
      <c r="EN2843" s="154"/>
      <c r="EO2843" s="154"/>
      <c r="EP2843" s="154"/>
      <c r="EQ2843" s="154"/>
      <c r="ER2843" s="154"/>
      <c r="ES2843" s="154"/>
      <c r="ET2843" s="154"/>
      <c r="EU2843" s="154"/>
      <c r="EV2843" s="154"/>
    </row>
    <row r="2844" spans="32:152" ht="12.75">
      <c r="AF2844" s="154"/>
      <c r="AG2844" s="154"/>
      <c r="AH2844" s="154"/>
      <c r="AI2844" s="154"/>
      <c r="AJ2844" s="154"/>
      <c r="AK2844" s="154"/>
      <c r="AL2844" s="154"/>
      <c r="AM2844" s="154"/>
      <c r="AN2844" s="154"/>
      <c r="AO2844" s="154"/>
      <c r="AP2844" s="154"/>
      <c r="AQ2844" s="154"/>
      <c r="AR2844" s="154"/>
      <c r="AS2844" s="154"/>
      <c r="AT2844" s="154"/>
      <c r="AU2844" s="154"/>
      <c r="AV2844" s="154"/>
      <c r="AW2844" s="154"/>
      <c r="AX2844" s="154"/>
      <c r="AY2844" s="154"/>
      <c r="AZ2844" s="154"/>
      <c r="BA2844" s="154"/>
      <c r="BB2844" s="154"/>
      <c r="BC2844" s="154"/>
      <c r="BD2844" s="154"/>
      <c r="BE2844" s="154"/>
      <c r="BF2844" s="154"/>
      <c r="BG2844" s="154"/>
      <c r="BH2844" s="154"/>
      <c r="BI2844" s="154"/>
      <c r="BJ2844" s="154"/>
      <c r="BK2844" s="154"/>
      <c r="BL2844" s="154"/>
      <c r="BM2844" s="154"/>
      <c r="BN2844" s="154"/>
      <c r="BO2844" s="154"/>
      <c r="BP2844" s="154"/>
      <c r="BQ2844" s="154"/>
      <c r="BR2844" s="154"/>
      <c r="BS2844" s="154"/>
      <c r="BT2844" s="154"/>
      <c r="BU2844" s="154"/>
      <c r="BV2844" s="154"/>
      <c r="BW2844" s="154"/>
      <c r="BX2844" s="154"/>
      <c r="BY2844" s="154"/>
      <c r="BZ2844" s="154"/>
      <c r="CA2844" s="154"/>
      <c r="CB2844" s="154"/>
      <c r="CC2844" s="154"/>
      <c r="CD2844" s="154"/>
      <c r="CE2844" s="154"/>
      <c r="CF2844" s="154"/>
      <c r="CG2844" s="154"/>
      <c r="CH2844" s="154"/>
      <c r="CI2844" s="154"/>
      <c r="CJ2844" s="154"/>
      <c r="CK2844" s="154"/>
      <c r="CL2844" s="154"/>
      <c r="CM2844" s="154"/>
      <c r="CN2844" s="154"/>
      <c r="CO2844" s="154"/>
      <c r="CP2844" s="154"/>
      <c r="CQ2844" s="154"/>
      <c r="CR2844" s="154"/>
      <c r="CS2844" s="154"/>
      <c r="CT2844" s="154"/>
      <c r="CU2844" s="154"/>
      <c r="CV2844" s="154"/>
      <c r="CW2844" s="154"/>
      <c r="CX2844" s="154"/>
      <c r="CY2844" s="154"/>
      <c r="CZ2844" s="154"/>
      <c r="DA2844" s="154"/>
      <c r="DB2844" s="154"/>
      <c r="DC2844" s="154"/>
      <c r="DD2844" s="154"/>
      <c r="DE2844" s="154"/>
      <c r="DF2844" s="154"/>
      <c r="DG2844" s="154"/>
      <c r="DH2844" s="154"/>
      <c r="DI2844" s="154"/>
      <c r="DJ2844" s="154"/>
      <c r="DK2844" s="154"/>
      <c r="DL2844" s="154"/>
      <c r="DM2844" s="154"/>
      <c r="DN2844" s="154"/>
      <c r="DO2844" s="154"/>
      <c r="DP2844" s="154"/>
      <c r="DQ2844" s="154"/>
      <c r="DR2844" s="154"/>
      <c r="DS2844" s="154"/>
      <c r="DT2844" s="154"/>
      <c r="DU2844" s="154"/>
      <c r="DV2844" s="154"/>
      <c r="DW2844" s="154"/>
      <c r="DX2844" s="154"/>
      <c r="DY2844" s="154"/>
      <c r="DZ2844" s="154"/>
      <c r="EA2844" s="154"/>
      <c r="EB2844" s="154"/>
      <c r="EC2844" s="154"/>
      <c r="ED2844" s="154"/>
      <c r="EE2844" s="154"/>
      <c r="EF2844" s="154"/>
      <c r="EG2844" s="154"/>
      <c r="EH2844" s="154"/>
      <c r="EI2844" s="154"/>
      <c r="EJ2844" s="154"/>
      <c r="EK2844" s="154"/>
      <c r="EL2844" s="154"/>
      <c r="EM2844" s="154"/>
      <c r="EN2844" s="154"/>
      <c r="EO2844" s="154"/>
      <c r="EP2844" s="154"/>
      <c r="EQ2844" s="154"/>
      <c r="ER2844" s="154"/>
      <c r="ES2844" s="154"/>
      <c r="ET2844" s="154"/>
      <c r="EU2844" s="154"/>
      <c r="EV2844" s="154"/>
    </row>
    <row r="2845" spans="32:152" ht="12.75">
      <c r="AF2845" s="154"/>
      <c r="AG2845" s="154"/>
      <c r="AH2845" s="154"/>
      <c r="AI2845" s="154"/>
      <c r="AJ2845" s="154"/>
      <c r="AK2845" s="154"/>
      <c r="AL2845" s="154"/>
      <c r="AM2845" s="154"/>
      <c r="AN2845" s="154"/>
      <c r="AO2845" s="154"/>
      <c r="AP2845" s="154"/>
      <c r="AQ2845" s="154"/>
      <c r="AR2845" s="154"/>
      <c r="AS2845" s="154"/>
      <c r="AT2845" s="154"/>
      <c r="AU2845" s="154"/>
      <c r="AV2845" s="154"/>
      <c r="AW2845" s="154"/>
      <c r="AX2845" s="154"/>
      <c r="AY2845" s="154"/>
      <c r="AZ2845" s="154"/>
      <c r="BA2845" s="154"/>
      <c r="BB2845" s="154"/>
      <c r="BC2845" s="154"/>
      <c r="BD2845" s="154"/>
      <c r="BE2845" s="154"/>
      <c r="BF2845" s="154"/>
      <c r="BG2845" s="154"/>
      <c r="BH2845" s="154"/>
      <c r="BI2845" s="154"/>
      <c r="BJ2845" s="154"/>
      <c r="BK2845" s="154"/>
      <c r="BL2845" s="154"/>
      <c r="BM2845" s="154"/>
      <c r="BN2845" s="154"/>
      <c r="BO2845" s="154"/>
      <c r="BP2845" s="154"/>
      <c r="BQ2845" s="154"/>
      <c r="BR2845" s="154"/>
      <c r="BS2845" s="154"/>
      <c r="BT2845" s="154"/>
      <c r="BU2845" s="154"/>
      <c r="BV2845" s="154"/>
      <c r="BW2845" s="154"/>
      <c r="BX2845" s="154"/>
      <c r="BY2845" s="154"/>
      <c r="BZ2845" s="154"/>
      <c r="CA2845" s="154"/>
      <c r="CB2845" s="154"/>
      <c r="CC2845" s="154"/>
      <c r="CD2845" s="154"/>
      <c r="CE2845" s="154"/>
      <c r="CF2845" s="154"/>
      <c r="CG2845" s="154"/>
      <c r="CH2845" s="154"/>
      <c r="CI2845" s="154"/>
      <c r="CJ2845" s="154"/>
      <c r="CK2845" s="154"/>
      <c r="CL2845" s="154"/>
      <c r="CM2845" s="154"/>
      <c r="CN2845" s="154"/>
      <c r="CO2845" s="154"/>
      <c r="CP2845" s="154"/>
      <c r="CQ2845" s="154"/>
      <c r="CR2845" s="154"/>
      <c r="CS2845" s="154"/>
      <c r="CT2845" s="154"/>
      <c r="CU2845" s="154"/>
      <c r="CV2845" s="154"/>
      <c r="CW2845" s="154"/>
      <c r="CX2845" s="154"/>
      <c r="CY2845" s="154"/>
      <c r="CZ2845" s="154"/>
      <c r="DA2845" s="154"/>
      <c r="DB2845" s="154"/>
      <c r="DC2845" s="154"/>
      <c r="DD2845" s="154"/>
      <c r="DE2845" s="154"/>
      <c r="DF2845" s="154"/>
      <c r="DG2845" s="154"/>
      <c r="DH2845" s="154"/>
      <c r="DI2845" s="154"/>
      <c r="DJ2845" s="154"/>
      <c r="DK2845" s="154"/>
      <c r="DL2845" s="154"/>
      <c r="DM2845" s="154"/>
      <c r="DN2845" s="154"/>
      <c r="DO2845" s="154"/>
      <c r="DP2845" s="154"/>
      <c r="DQ2845" s="154"/>
      <c r="DR2845" s="154"/>
      <c r="DS2845" s="154"/>
      <c r="DT2845" s="154"/>
      <c r="DU2845" s="154"/>
      <c r="DV2845" s="154"/>
      <c r="DW2845" s="154"/>
      <c r="DX2845" s="154"/>
      <c r="DY2845" s="154"/>
      <c r="DZ2845" s="154"/>
      <c r="EA2845" s="154"/>
      <c r="EB2845" s="154"/>
      <c r="EC2845" s="154"/>
      <c r="ED2845" s="154"/>
      <c r="EE2845" s="154"/>
      <c r="EF2845" s="154"/>
      <c r="EG2845" s="154"/>
      <c r="EH2845" s="154"/>
      <c r="EI2845" s="154"/>
      <c r="EJ2845" s="154"/>
      <c r="EK2845" s="154"/>
      <c r="EL2845" s="154"/>
      <c r="EM2845" s="154"/>
      <c r="EN2845" s="154"/>
      <c r="EO2845" s="154"/>
      <c r="EP2845" s="154"/>
      <c r="EQ2845" s="154"/>
      <c r="ER2845" s="154"/>
      <c r="ES2845" s="154"/>
      <c r="ET2845" s="154"/>
      <c r="EU2845" s="154"/>
      <c r="EV2845" s="154"/>
    </row>
    <row r="2846" spans="32:152" ht="12.75">
      <c r="AF2846" s="154"/>
      <c r="AG2846" s="154"/>
      <c r="AH2846" s="154"/>
      <c r="AI2846" s="154"/>
      <c r="AJ2846" s="154"/>
      <c r="AK2846" s="154"/>
      <c r="AL2846" s="154"/>
      <c r="AM2846" s="154"/>
      <c r="AN2846" s="154"/>
      <c r="AO2846" s="154"/>
      <c r="AP2846" s="154"/>
      <c r="AQ2846" s="154"/>
      <c r="AR2846" s="154"/>
      <c r="AS2846" s="154"/>
      <c r="AT2846" s="154"/>
      <c r="AU2846" s="154"/>
      <c r="AV2846" s="154"/>
      <c r="AW2846" s="154"/>
      <c r="AX2846" s="154"/>
      <c r="AY2846" s="154"/>
      <c r="AZ2846" s="154"/>
      <c r="BA2846" s="154"/>
      <c r="BB2846" s="154"/>
      <c r="BC2846" s="154"/>
      <c r="BD2846" s="154"/>
      <c r="BE2846" s="154"/>
      <c r="BF2846" s="154"/>
      <c r="BG2846" s="154"/>
      <c r="BH2846" s="154"/>
      <c r="BI2846" s="154"/>
      <c r="BJ2846" s="154"/>
      <c r="BK2846" s="154"/>
      <c r="BL2846" s="154"/>
      <c r="BM2846" s="154"/>
      <c r="BN2846" s="154"/>
      <c r="BO2846" s="154"/>
      <c r="BP2846" s="154"/>
      <c r="BQ2846" s="154"/>
      <c r="BR2846" s="154"/>
      <c r="BS2846" s="154"/>
      <c r="BT2846" s="154"/>
      <c r="BU2846" s="154"/>
      <c r="BV2846" s="154"/>
      <c r="BW2846" s="154"/>
      <c r="BX2846" s="154"/>
      <c r="BY2846" s="154"/>
      <c r="BZ2846" s="154"/>
      <c r="CA2846" s="154"/>
      <c r="CB2846" s="154"/>
      <c r="CC2846" s="154"/>
      <c r="CD2846" s="154"/>
      <c r="CE2846" s="154"/>
      <c r="CF2846" s="154"/>
      <c r="CG2846" s="154"/>
      <c r="CH2846" s="154"/>
      <c r="CI2846" s="154"/>
      <c r="CJ2846" s="154"/>
      <c r="CK2846" s="154"/>
      <c r="CL2846" s="154"/>
      <c r="CM2846" s="154"/>
      <c r="CN2846" s="154"/>
      <c r="CO2846" s="154"/>
      <c r="CP2846" s="154"/>
      <c r="CQ2846" s="154"/>
      <c r="CR2846" s="154"/>
      <c r="CS2846" s="154"/>
      <c r="CT2846" s="154"/>
      <c r="CU2846" s="154"/>
      <c r="CV2846" s="154"/>
      <c r="CW2846" s="154"/>
      <c r="CX2846" s="154"/>
      <c r="CY2846" s="154"/>
      <c r="CZ2846" s="154"/>
      <c r="DA2846" s="154"/>
      <c r="DB2846" s="154"/>
      <c r="DC2846" s="154"/>
      <c r="DD2846" s="154"/>
      <c r="DE2846" s="154"/>
      <c r="DF2846" s="154"/>
      <c r="DG2846" s="154"/>
      <c r="DH2846" s="154"/>
      <c r="DI2846" s="154"/>
      <c r="DJ2846" s="154"/>
      <c r="DK2846" s="154"/>
      <c r="DL2846" s="154"/>
      <c r="DM2846" s="154"/>
      <c r="DN2846" s="154"/>
      <c r="DO2846" s="154"/>
      <c r="DP2846" s="154"/>
      <c r="DQ2846" s="154"/>
      <c r="DR2846" s="154"/>
      <c r="DS2846" s="154"/>
      <c r="DT2846" s="154"/>
      <c r="DU2846" s="154"/>
      <c r="DV2846" s="154"/>
      <c r="DW2846" s="154"/>
      <c r="DX2846" s="154"/>
      <c r="DY2846" s="154"/>
      <c r="DZ2846" s="154"/>
      <c r="EA2846" s="154"/>
      <c r="EB2846" s="154"/>
      <c r="EC2846" s="154"/>
      <c r="ED2846" s="154"/>
      <c r="EE2846" s="154"/>
      <c r="EF2846" s="154"/>
      <c r="EG2846" s="154"/>
      <c r="EH2846" s="154"/>
      <c r="EI2846" s="154"/>
      <c r="EJ2846" s="154"/>
      <c r="EK2846" s="154"/>
      <c r="EL2846" s="154"/>
      <c r="EM2846" s="154"/>
      <c r="EN2846" s="154"/>
      <c r="EO2846" s="154"/>
      <c r="EP2846" s="154"/>
      <c r="EQ2846" s="154"/>
      <c r="ER2846" s="154"/>
      <c r="ES2846" s="154"/>
      <c r="ET2846" s="154"/>
      <c r="EU2846" s="154"/>
      <c r="EV2846" s="154"/>
    </row>
    <row r="2847" spans="32:152" ht="12.75">
      <c r="AF2847" s="154"/>
      <c r="AG2847" s="154"/>
      <c r="AH2847" s="154"/>
      <c r="AI2847" s="154"/>
      <c r="AJ2847" s="154"/>
      <c r="AK2847" s="154"/>
      <c r="AL2847" s="154"/>
      <c r="AM2847" s="154"/>
      <c r="AN2847" s="154"/>
      <c r="AO2847" s="154"/>
      <c r="AP2847" s="154"/>
      <c r="AQ2847" s="154"/>
      <c r="AR2847" s="154"/>
      <c r="AS2847" s="154"/>
      <c r="AT2847" s="154"/>
      <c r="AU2847" s="154"/>
      <c r="AV2847" s="154"/>
      <c r="AW2847" s="154"/>
      <c r="AX2847" s="154"/>
      <c r="AY2847" s="154"/>
      <c r="AZ2847" s="154"/>
      <c r="BA2847" s="154"/>
      <c r="BB2847" s="154"/>
      <c r="BC2847" s="154"/>
      <c r="BD2847" s="154"/>
      <c r="BE2847" s="154"/>
      <c r="BF2847" s="154"/>
      <c r="BG2847" s="154"/>
      <c r="BH2847" s="154"/>
      <c r="BI2847" s="154"/>
      <c r="BJ2847" s="154"/>
      <c r="BK2847" s="154"/>
      <c r="BL2847" s="154"/>
      <c r="BM2847" s="154"/>
      <c r="BN2847" s="154"/>
      <c r="BO2847" s="154"/>
      <c r="BP2847" s="154"/>
      <c r="BQ2847" s="154"/>
      <c r="BR2847" s="154"/>
      <c r="BS2847" s="154"/>
      <c r="BT2847" s="154"/>
      <c r="BU2847" s="154"/>
      <c r="BV2847" s="154"/>
      <c r="BW2847" s="154"/>
      <c r="BX2847" s="154"/>
      <c r="BY2847" s="154"/>
      <c r="BZ2847" s="154"/>
      <c r="CA2847" s="154"/>
      <c r="CB2847" s="154"/>
      <c r="CC2847" s="154"/>
      <c r="CD2847" s="154"/>
      <c r="CE2847" s="154"/>
      <c r="CF2847" s="154"/>
      <c r="CG2847" s="154"/>
      <c r="CH2847" s="154"/>
      <c r="CI2847" s="154"/>
      <c r="CJ2847" s="154"/>
      <c r="CK2847" s="154"/>
      <c r="CL2847" s="154"/>
      <c r="CM2847" s="154"/>
      <c r="CN2847" s="154"/>
      <c r="CO2847" s="154"/>
      <c r="CP2847" s="154"/>
      <c r="CQ2847" s="154"/>
      <c r="CR2847" s="154"/>
      <c r="CS2847" s="154"/>
      <c r="CT2847" s="154"/>
      <c r="CU2847" s="154"/>
      <c r="CV2847" s="154"/>
      <c r="CW2847" s="154"/>
      <c r="CX2847" s="154"/>
      <c r="CY2847" s="154"/>
      <c r="CZ2847" s="154"/>
      <c r="DA2847" s="154"/>
      <c r="DB2847" s="154"/>
      <c r="DC2847" s="154"/>
      <c r="DD2847" s="154"/>
      <c r="DE2847" s="154"/>
      <c r="DF2847" s="154"/>
      <c r="DG2847" s="154"/>
      <c r="DH2847" s="154"/>
      <c r="DI2847" s="154"/>
      <c r="DJ2847" s="154"/>
      <c r="DK2847" s="154"/>
      <c r="DL2847" s="154"/>
      <c r="DM2847" s="154"/>
      <c r="DN2847" s="154"/>
      <c r="DO2847" s="154"/>
      <c r="DP2847" s="154"/>
      <c r="DQ2847" s="154"/>
      <c r="DR2847" s="154"/>
      <c r="DS2847" s="154"/>
      <c r="DT2847" s="154"/>
      <c r="DU2847" s="154"/>
      <c r="DV2847" s="154"/>
      <c r="DW2847" s="154"/>
      <c r="DX2847" s="154"/>
      <c r="DY2847" s="154"/>
      <c r="DZ2847" s="154"/>
      <c r="EA2847" s="154"/>
      <c r="EB2847" s="154"/>
      <c r="EC2847" s="154"/>
      <c r="ED2847" s="154"/>
      <c r="EE2847" s="154"/>
      <c r="EF2847" s="154"/>
      <c r="EG2847" s="154"/>
      <c r="EH2847" s="154"/>
      <c r="EI2847" s="154"/>
      <c r="EJ2847" s="154"/>
      <c r="EK2847" s="154"/>
      <c r="EL2847" s="154"/>
      <c r="EM2847" s="154"/>
      <c r="EN2847" s="154"/>
      <c r="EO2847" s="154"/>
      <c r="EP2847" s="154"/>
      <c r="EQ2847" s="154"/>
      <c r="ER2847" s="154"/>
      <c r="ES2847" s="154"/>
      <c r="ET2847" s="154"/>
      <c r="EU2847" s="154"/>
      <c r="EV2847" s="154"/>
    </row>
    <row r="2848" spans="32:152" ht="12.75">
      <c r="AF2848" s="154"/>
      <c r="AG2848" s="154"/>
      <c r="AH2848" s="154"/>
      <c r="AI2848" s="154"/>
      <c r="AJ2848" s="154"/>
      <c r="AK2848" s="154"/>
      <c r="AL2848" s="154"/>
      <c r="AM2848" s="154"/>
      <c r="AN2848" s="154"/>
      <c r="AO2848" s="154"/>
      <c r="AP2848" s="154"/>
      <c r="AQ2848" s="154"/>
      <c r="AR2848" s="154"/>
      <c r="AS2848" s="154"/>
      <c r="AT2848" s="154"/>
      <c r="AU2848" s="154"/>
      <c r="AV2848" s="154"/>
      <c r="AW2848" s="154"/>
      <c r="AX2848" s="154"/>
      <c r="AY2848" s="154"/>
      <c r="AZ2848" s="154"/>
      <c r="BA2848" s="154"/>
      <c r="BB2848" s="154"/>
      <c r="BC2848" s="154"/>
      <c r="BD2848" s="154"/>
      <c r="BE2848" s="154"/>
      <c r="BF2848" s="154"/>
      <c r="BG2848" s="154"/>
      <c r="BH2848" s="154"/>
      <c r="BI2848" s="154"/>
      <c r="BJ2848" s="154"/>
      <c r="BK2848" s="154"/>
      <c r="BL2848" s="154"/>
      <c r="BM2848" s="154"/>
      <c r="BN2848" s="154"/>
      <c r="BO2848" s="154"/>
      <c r="BP2848" s="154"/>
      <c r="BQ2848" s="154"/>
      <c r="BR2848" s="154"/>
      <c r="BS2848" s="154"/>
      <c r="BT2848" s="154"/>
      <c r="BU2848" s="154"/>
      <c r="BV2848" s="154"/>
      <c r="BW2848" s="154"/>
      <c r="BX2848" s="154"/>
      <c r="BY2848" s="154"/>
      <c r="BZ2848" s="154"/>
      <c r="CA2848" s="154"/>
      <c r="CB2848" s="154"/>
      <c r="CC2848" s="154"/>
      <c r="CD2848" s="154"/>
      <c r="CE2848" s="154"/>
      <c r="CF2848" s="154"/>
      <c r="CG2848" s="154"/>
      <c r="CH2848" s="154"/>
      <c r="CI2848" s="154"/>
      <c r="CJ2848" s="154"/>
      <c r="CK2848" s="154"/>
      <c r="CL2848" s="154"/>
      <c r="CM2848" s="154"/>
      <c r="CN2848" s="154"/>
      <c r="CO2848" s="154"/>
      <c r="CP2848" s="154"/>
      <c r="CQ2848" s="154"/>
      <c r="CR2848" s="154"/>
      <c r="CS2848" s="154"/>
      <c r="CT2848" s="154"/>
      <c r="CU2848" s="154"/>
      <c r="CV2848" s="154"/>
      <c r="CW2848" s="154"/>
      <c r="CX2848" s="154"/>
      <c r="CY2848" s="154"/>
      <c r="CZ2848" s="154"/>
      <c r="DA2848" s="154"/>
      <c r="DB2848" s="154"/>
      <c r="DC2848" s="154"/>
      <c r="DD2848" s="154"/>
      <c r="DE2848" s="154"/>
      <c r="DF2848" s="154"/>
      <c r="DG2848" s="154"/>
      <c r="DH2848" s="154"/>
      <c r="DI2848" s="154"/>
      <c r="DJ2848" s="154"/>
      <c r="DK2848" s="154"/>
      <c r="DL2848" s="154"/>
      <c r="DM2848" s="154"/>
      <c r="DN2848" s="154"/>
      <c r="DO2848" s="154"/>
      <c r="DP2848" s="154"/>
      <c r="DQ2848" s="154"/>
      <c r="DR2848" s="154"/>
      <c r="DS2848" s="154"/>
      <c r="DT2848" s="154"/>
      <c r="DU2848" s="154"/>
      <c r="DV2848" s="154"/>
      <c r="DW2848" s="154"/>
      <c r="DX2848" s="154"/>
      <c r="DY2848" s="154"/>
      <c r="DZ2848" s="154"/>
      <c r="EA2848" s="154"/>
      <c r="EB2848" s="154"/>
      <c r="EC2848" s="154"/>
      <c r="ED2848" s="154"/>
      <c r="EE2848" s="154"/>
      <c r="EF2848" s="154"/>
      <c r="EG2848" s="154"/>
      <c r="EH2848" s="154"/>
      <c r="EI2848" s="154"/>
      <c r="EJ2848" s="154"/>
      <c r="EK2848" s="154"/>
      <c r="EL2848" s="154"/>
      <c r="EM2848" s="154"/>
      <c r="EN2848" s="154"/>
      <c r="EO2848" s="154"/>
      <c r="EP2848" s="154"/>
      <c r="EQ2848" s="154"/>
      <c r="ER2848" s="154"/>
      <c r="ES2848" s="154"/>
      <c r="ET2848" s="154"/>
      <c r="EU2848" s="154"/>
      <c r="EV2848" s="154"/>
    </row>
    <row r="2849" spans="32:152" ht="12.75">
      <c r="AF2849" s="154"/>
      <c r="AG2849" s="154"/>
      <c r="AH2849" s="154"/>
      <c r="AI2849" s="154"/>
      <c r="AJ2849" s="154"/>
      <c r="AK2849" s="154"/>
      <c r="AL2849" s="154"/>
      <c r="AM2849" s="154"/>
      <c r="AN2849" s="154"/>
      <c r="AO2849" s="154"/>
      <c r="AP2849" s="154"/>
      <c r="AQ2849" s="154"/>
      <c r="AR2849" s="154"/>
      <c r="AS2849" s="154"/>
      <c r="AT2849" s="154"/>
      <c r="AU2849" s="154"/>
      <c r="AV2849" s="154"/>
      <c r="AW2849" s="154"/>
      <c r="AX2849" s="154"/>
      <c r="AY2849" s="154"/>
      <c r="AZ2849" s="154"/>
      <c r="BA2849" s="154"/>
      <c r="BB2849" s="154"/>
      <c r="BC2849" s="154"/>
      <c r="BD2849" s="154"/>
      <c r="BE2849" s="154"/>
      <c r="BF2849" s="154"/>
      <c r="BG2849" s="154"/>
      <c r="BH2849" s="154"/>
      <c r="BI2849" s="154"/>
      <c r="BJ2849" s="154"/>
      <c r="BK2849" s="154"/>
      <c r="BL2849" s="154"/>
      <c r="BM2849" s="154"/>
      <c r="BN2849" s="154"/>
      <c r="BO2849" s="154"/>
      <c r="BP2849" s="154"/>
      <c r="BQ2849" s="154"/>
      <c r="BR2849" s="154"/>
      <c r="BS2849" s="154"/>
      <c r="BT2849" s="154"/>
      <c r="BU2849" s="154"/>
      <c r="BV2849" s="154"/>
      <c r="BW2849" s="154"/>
      <c r="BX2849" s="154"/>
      <c r="BY2849" s="154"/>
      <c r="BZ2849" s="154"/>
      <c r="CA2849" s="154"/>
      <c r="CB2849" s="154"/>
      <c r="CC2849" s="154"/>
      <c r="CD2849" s="154"/>
      <c r="CE2849" s="154"/>
      <c r="CF2849" s="154"/>
      <c r="CG2849" s="154"/>
      <c r="CH2849" s="154"/>
      <c r="CI2849" s="154"/>
      <c r="CJ2849" s="154"/>
      <c r="CK2849" s="154"/>
      <c r="CL2849" s="154"/>
      <c r="CM2849" s="154"/>
      <c r="CN2849" s="154"/>
      <c r="CO2849" s="154"/>
      <c r="CP2849" s="154"/>
      <c r="CQ2849" s="154"/>
      <c r="CR2849" s="154"/>
      <c r="CS2849" s="154"/>
      <c r="CT2849" s="154"/>
      <c r="CU2849" s="154"/>
      <c r="CV2849" s="154"/>
      <c r="CW2849" s="154"/>
      <c r="CX2849" s="154"/>
      <c r="CY2849" s="154"/>
      <c r="CZ2849" s="154"/>
      <c r="DA2849" s="154"/>
      <c r="DB2849" s="154"/>
      <c r="DC2849" s="154"/>
      <c r="DD2849" s="154"/>
      <c r="DE2849" s="154"/>
      <c r="DF2849" s="154"/>
      <c r="DG2849" s="154"/>
      <c r="DH2849" s="154"/>
      <c r="DI2849" s="154"/>
      <c r="DJ2849" s="154"/>
      <c r="DK2849" s="154"/>
      <c r="DL2849" s="154"/>
      <c r="DM2849" s="154"/>
      <c r="DN2849" s="154"/>
      <c r="DO2849" s="154"/>
      <c r="DP2849" s="154"/>
      <c r="DQ2849" s="154"/>
      <c r="DR2849" s="154"/>
      <c r="DS2849" s="154"/>
      <c r="DT2849" s="154"/>
      <c r="DU2849" s="154"/>
      <c r="DV2849" s="154"/>
      <c r="DW2849" s="154"/>
      <c r="DX2849" s="154"/>
      <c r="DY2849" s="154"/>
      <c r="DZ2849" s="154"/>
      <c r="EA2849" s="154"/>
      <c r="EB2849" s="154"/>
      <c r="EC2849" s="154"/>
      <c r="ED2849" s="154"/>
      <c r="EE2849" s="154"/>
      <c r="EF2849" s="154"/>
      <c r="EG2849" s="154"/>
      <c r="EH2849" s="154"/>
      <c r="EI2849" s="154"/>
      <c r="EJ2849" s="154"/>
      <c r="EK2849" s="154"/>
      <c r="EL2849" s="154"/>
      <c r="EM2849" s="154"/>
      <c r="EN2849" s="154"/>
      <c r="EO2849" s="154"/>
      <c r="EP2849" s="154"/>
      <c r="EQ2849" s="154"/>
      <c r="ER2849" s="154"/>
      <c r="ES2849" s="154"/>
      <c r="ET2849" s="154"/>
      <c r="EU2849" s="154"/>
      <c r="EV2849" s="154"/>
    </row>
    <row r="2850" spans="32:152" ht="12.75">
      <c r="AF2850" s="154"/>
      <c r="AG2850" s="154"/>
      <c r="AH2850" s="154"/>
      <c r="AI2850" s="154"/>
      <c r="AJ2850" s="154"/>
      <c r="AK2850" s="154"/>
      <c r="AL2850" s="154"/>
      <c r="AM2850" s="154"/>
      <c r="AN2850" s="154"/>
      <c r="AO2850" s="154"/>
      <c r="AP2850" s="154"/>
      <c r="AQ2850" s="154"/>
      <c r="AR2850" s="154"/>
      <c r="AS2850" s="154"/>
      <c r="AT2850" s="154"/>
      <c r="AU2850" s="154"/>
      <c r="AV2850" s="154"/>
      <c r="AW2850" s="154"/>
      <c r="AX2850" s="154"/>
      <c r="AY2850" s="154"/>
      <c r="AZ2850" s="154"/>
      <c r="BA2850" s="154"/>
      <c r="BB2850" s="154"/>
      <c r="BC2850" s="154"/>
      <c r="BD2850" s="154"/>
      <c r="BE2850" s="154"/>
      <c r="BF2850" s="154"/>
      <c r="BG2850" s="154"/>
      <c r="BH2850" s="154"/>
      <c r="BI2850" s="154"/>
      <c r="BJ2850" s="154"/>
      <c r="BK2850" s="154"/>
      <c r="BL2850" s="154"/>
      <c r="BM2850" s="154"/>
      <c r="BN2850" s="154"/>
      <c r="BO2850" s="154"/>
      <c r="BP2850" s="154"/>
      <c r="BQ2850" s="154"/>
      <c r="BR2850" s="154"/>
      <c r="BS2850" s="154"/>
      <c r="BT2850" s="154"/>
      <c r="BU2850" s="154"/>
      <c r="BV2850" s="154"/>
      <c r="BW2850" s="154"/>
      <c r="BX2850" s="154"/>
      <c r="BY2850" s="154"/>
      <c r="BZ2850" s="154"/>
      <c r="CA2850" s="154"/>
      <c r="CB2850" s="154"/>
      <c r="CC2850" s="154"/>
      <c r="CD2850" s="154"/>
      <c r="CE2850" s="154"/>
      <c r="CF2850" s="154"/>
      <c r="CG2850" s="154"/>
      <c r="CH2850" s="154"/>
      <c r="CI2850" s="154"/>
      <c r="CJ2850" s="154"/>
      <c r="CK2850" s="154"/>
      <c r="CL2850" s="154"/>
      <c r="CM2850" s="154"/>
      <c r="CN2850" s="154"/>
      <c r="CO2850" s="154"/>
      <c r="CP2850" s="154"/>
      <c r="CQ2850" s="154"/>
      <c r="CR2850" s="154"/>
      <c r="CS2850" s="154"/>
      <c r="CT2850" s="154"/>
      <c r="CU2850" s="154"/>
      <c r="CV2850" s="154"/>
      <c r="CW2850" s="154"/>
      <c r="CX2850" s="154"/>
      <c r="CY2850" s="154"/>
      <c r="CZ2850" s="154"/>
      <c r="DA2850" s="154"/>
      <c r="DB2850" s="154"/>
      <c r="DC2850" s="154"/>
      <c r="DD2850" s="154"/>
      <c r="DE2850" s="154"/>
      <c r="DF2850" s="154"/>
      <c r="DG2850" s="154"/>
      <c r="DH2850" s="154"/>
      <c r="DI2850" s="154"/>
      <c r="DJ2850" s="154"/>
      <c r="DK2850" s="154"/>
      <c r="DL2850" s="154"/>
      <c r="DM2850" s="154"/>
      <c r="DN2850" s="154"/>
      <c r="DO2850" s="154"/>
      <c r="DP2850" s="154"/>
      <c r="DQ2850" s="154"/>
      <c r="DR2850" s="154"/>
      <c r="DS2850" s="154"/>
      <c r="DT2850" s="154"/>
      <c r="DU2850" s="154"/>
      <c r="DV2850" s="154"/>
      <c r="DW2850" s="154"/>
      <c r="DX2850" s="154"/>
      <c r="DY2850" s="154"/>
      <c r="DZ2850" s="154"/>
      <c r="EA2850" s="154"/>
      <c r="EB2850" s="154"/>
      <c r="EC2850" s="154"/>
      <c r="ED2850" s="154"/>
      <c r="EE2850" s="154"/>
      <c r="EF2850" s="154"/>
      <c r="EG2850" s="154"/>
      <c r="EH2850" s="154"/>
      <c r="EI2850" s="154"/>
      <c r="EJ2850" s="154"/>
      <c r="EK2850" s="154"/>
      <c r="EL2850" s="154"/>
      <c r="EM2850" s="154"/>
      <c r="EN2850" s="154"/>
      <c r="EO2850" s="154"/>
      <c r="EP2850" s="154"/>
      <c r="EQ2850" s="154"/>
      <c r="ER2850" s="154"/>
      <c r="ES2850" s="154"/>
      <c r="ET2850" s="154"/>
      <c r="EU2850" s="154"/>
      <c r="EV2850" s="154"/>
    </row>
    <row r="2851" spans="32:152" ht="12.75">
      <c r="AF2851" s="154"/>
      <c r="AG2851" s="154"/>
      <c r="AH2851" s="154"/>
      <c r="AI2851" s="154"/>
      <c r="AJ2851" s="154"/>
      <c r="AK2851" s="154"/>
      <c r="AL2851" s="154"/>
      <c r="AM2851" s="154"/>
      <c r="AN2851" s="154"/>
      <c r="AO2851" s="154"/>
      <c r="AP2851" s="154"/>
      <c r="AQ2851" s="154"/>
      <c r="AR2851" s="154"/>
      <c r="AS2851" s="154"/>
      <c r="AT2851" s="154"/>
      <c r="AU2851" s="154"/>
      <c r="AV2851" s="154"/>
      <c r="AW2851" s="154"/>
      <c r="AX2851" s="154"/>
      <c r="AY2851" s="154"/>
      <c r="AZ2851" s="154"/>
      <c r="BA2851" s="154"/>
      <c r="BB2851" s="154"/>
      <c r="BC2851" s="154"/>
      <c r="BD2851" s="154"/>
      <c r="BE2851" s="154"/>
      <c r="BF2851" s="154"/>
      <c r="BG2851" s="154"/>
      <c r="BH2851" s="154"/>
      <c r="BI2851" s="154"/>
      <c r="BJ2851" s="154"/>
      <c r="BK2851" s="154"/>
      <c r="BL2851" s="154"/>
      <c r="BM2851" s="154"/>
      <c r="BN2851" s="154"/>
      <c r="BO2851" s="154"/>
      <c r="BP2851" s="154"/>
      <c r="BQ2851" s="154"/>
      <c r="BR2851" s="154"/>
      <c r="BS2851" s="154"/>
      <c r="BT2851" s="154"/>
      <c r="BU2851" s="154"/>
      <c r="BV2851" s="154"/>
      <c r="BW2851" s="154"/>
      <c r="BX2851" s="154"/>
      <c r="BY2851" s="154"/>
      <c r="BZ2851" s="154"/>
      <c r="CA2851" s="154"/>
      <c r="CB2851" s="154"/>
      <c r="CC2851" s="154"/>
      <c r="CD2851" s="154"/>
      <c r="CE2851" s="154"/>
      <c r="CF2851" s="154"/>
      <c r="CG2851" s="154"/>
      <c r="CH2851" s="154"/>
      <c r="CI2851" s="154"/>
      <c r="CJ2851" s="154"/>
      <c r="CK2851" s="154"/>
      <c r="CL2851" s="154"/>
      <c r="CM2851" s="154"/>
      <c r="CN2851" s="154"/>
      <c r="CO2851" s="154"/>
      <c r="CP2851" s="154"/>
      <c r="CQ2851" s="154"/>
      <c r="CR2851" s="154"/>
      <c r="CS2851" s="154"/>
      <c r="CT2851" s="154"/>
      <c r="CU2851" s="154"/>
      <c r="CV2851" s="154"/>
      <c r="CW2851" s="154"/>
      <c r="CX2851" s="154"/>
      <c r="CY2851" s="154"/>
      <c r="CZ2851" s="154"/>
      <c r="DA2851" s="154"/>
      <c r="DB2851" s="154"/>
      <c r="DC2851" s="154"/>
      <c r="DD2851" s="154"/>
      <c r="DE2851" s="154"/>
      <c r="DF2851" s="154"/>
      <c r="DG2851" s="154"/>
      <c r="DH2851" s="154"/>
      <c r="DI2851" s="154"/>
      <c r="DJ2851" s="154"/>
      <c r="DK2851" s="154"/>
      <c r="DL2851" s="154"/>
      <c r="DM2851" s="154"/>
      <c r="DN2851" s="154"/>
      <c r="DO2851" s="154"/>
      <c r="DP2851" s="154"/>
      <c r="DQ2851" s="154"/>
      <c r="DR2851" s="154"/>
      <c r="DS2851" s="154"/>
      <c r="DT2851" s="154"/>
      <c r="DU2851" s="154"/>
      <c r="DV2851" s="154"/>
      <c r="DW2851" s="154"/>
      <c r="DX2851" s="154"/>
      <c r="DY2851" s="154"/>
      <c r="DZ2851" s="154"/>
      <c r="EA2851" s="154"/>
      <c r="EB2851" s="154"/>
      <c r="EC2851" s="154"/>
      <c r="ED2851" s="154"/>
      <c r="EE2851" s="154"/>
      <c r="EF2851" s="154"/>
      <c r="EG2851" s="154"/>
      <c r="EH2851" s="154"/>
      <c r="EI2851" s="154"/>
      <c r="EJ2851" s="154"/>
      <c r="EK2851" s="154"/>
      <c r="EL2851" s="154"/>
      <c r="EM2851" s="154"/>
      <c r="EN2851" s="154"/>
      <c r="EO2851" s="154"/>
      <c r="EP2851" s="154"/>
      <c r="EQ2851" s="154"/>
      <c r="ER2851" s="154"/>
      <c r="ES2851" s="154"/>
      <c r="ET2851" s="154"/>
      <c r="EU2851" s="154"/>
      <c r="EV2851" s="154"/>
    </row>
    <row r="2852" spans="32:152" ht="12.75">
      <c r="AF2852" s="154"/>
      <c r="AG2852" s="154"/>
      <c r="AH2852" s="154"/>
      <c r="AI2852" s="154"/>
      <c r="AJ2852" s="154"/>
      <c r="AK2852" s="154"/>
      <c r="AL2852" s="154"/>
      <c r="AM2852" s="154"/>
      <c r="AN2852" s="154"/>
      <c r="AO2852" s="154"/>
      <c r="AP2852" s="154"/>
      <c r="AQ2852" s="154"/>
      <c r="AR2852" s="154"/>
      <c r="AS2852" s="154"/>
      <c r="AT2852" s="154"/>
      <c r="AU2852" s="154"/>
      <c r="AV2852" s="154"/>
      <c r="AW2852" s="154"/>
      <c r="AX2852" s="154"/>
      <c r="AY2852" s="154"/>
      <c r="AZ2852" s="154"/>
      <c r="BA2852" s="154"/>
      <c r="BB2852" s="154"/>
      <c r="BC2852" s="154"/>
      <c r="BD2852" s="154"/>
      <c r="BE2852" s="154"/>
      <c r="BF2852" s="154"/>
      <c r="BG2852" s="154"/>
      <c r="BH2852" s="154"/>
      <c r="BI2852" s="154"/>
      <c r="BJ2852" s="154"/>
      <c r="BK2852" s="154"/>
      <c r="BL2852" s="154"/>
      <c r="BM2852" s="154"/>
      <c r="BN2852" s="154"/>
      <c r="BO2852" s="154"/>
      <c r="BP2852" s="154"/>
      <c r="BQ2852" s="154"/>
      <c r="BR2852" s="154"/>
      <c r="BS2852" s="154"/>
      <c r="BT2852" s="154"/>
      <c r="BU2852" s="154"/>
      <c r="BV2852" s="154"/>
      <c r="BW2852" s="154"/>
      <c r="BX2852" s="154"/>
      <c r="BY2852" s="154"/>
      <c r="BZ2852" s="154"/>
      <c r="CA2852" s="154"/>
      <c r="CB2852" s="154"/>
      <c r="CC2852" s="154"/>
      <c r="CD2852" s="154"/>
      <c r="CE2852" s="154"/>
      <c r="CF2852" s="154"/>
      <c r="CG2852" s="154"/>
      <c r="CH2852" s="154"/>
      <c r="CI2852" s="154"/>
      <c r="CJ2852" s="154"/>
      <c r="CK2852" s="154"/>
      <c r="CL2852" s="154"/>
      <c r="CM2852" s="154"/>
      <c r="CN2852" s="154"/>
      <c r="CO2852" s="154"/>
      <c r="CP2852" s="154"/>
      <c r="CQ2852" s="154"/>
      <c r="CR2852" s="154"/>
      <c r="CS2852" s="154"/>
      <c r="CT2852" s="154"/>
      <c r="CU2852" s="154"/>
      <c r="CV2852" s="154"/>
      <c r="CW2852" s="154"/>
      <c r="CX2852" s="154"/>
      <c r="CY2852" s="154"/>
      <c r="CZ2852" s="154"/>
      <c r="DA2852" s="154"/>
      <c r="DB2852" s="154"/>
      <c r="DC2852" s="154"/>
      <c r="DD2852" s="154"/>
      <c r="DE2852" s="154"/>
      <c r="DF2852" s="154"/>
      <c r="DG2852" s="154"/>
      <c r="DH2852" s="154"/>
      <c r="DI2852" s="154"/>
      <c r="DJ2852" s="154"/>
      <c r="DK2852" s="154"/>
      <c r="DL2852" s="154"/>
      <c r="DM2852" s="154"/>
      <c r="DN2852" s="154"/>
      <c r="DO2852" s="154"/>
      <c r="DP2852" s="154"/>
      <c r="DQ2852" s="154"/>
      <c r="DR2852" s="154"/>
      <c r="DS2852" s="154"/>
      <c r="DT2852" s="154"/>
      <c r="DU2852" s="154"/>
      <c r="DV2852" s="154"/>
      <c r="DW2852" s="154"/>
      <c r="DX2852" s="154"/>
      <c r="DY2852" s="154"/>
      <c r="DZ2852" s="154"/>
      <c r="EA2852" s="154"/>
      <c r="EB2852" s="154"/>
      <c r="EC2852" s="154"/>
      <c r="ED2852" s="154"/>
      <c r="EE2852" s="154"/>
      <c r="EF2852" s="154"/>
      <c r="EG2852" s="154"/>
      <c r="EH2852" s="154"/>
      <c r="EI2852" s="154"/>
      <c r="EJ2852" s="154"/>
      <c r="EK2852" s="154"/>
      <c r="EL2852" s="154"/>
      <c r="EM2852" s="154"/>
      <c r="EN2852" s="154"/>
      <c r="EO2852" s="154"/>
      <c r="EP2852" s="154"/>
      <c r="EQ2852" s="154"/>
      <c r="ER2852" s="154"/>
      <c r="ES2852" s="154"/>
      <c r="ET2852" s="154"/>
      <c r="EU2852" s="154"/>
      <c r="EV2852" s="154"/>
    </row>
    <row r="2853" spans="32:152" ht="12.75">
      <c r="AF2853" s="154"/>
      <c r="AG2853" s="154"/>
      <c r="AH2853" s="154"/>
      <c r="AI2853" s="154"/>
      <c r="AJ2853" s="154"/>
      <c r="AK2853" s="154"/>
      <c r="AL2853" s="154"/>
      <c r="AM2853" s="154"/>
      <c r="AN2853" s="154"/>
      <c r="AO2853" s="154"/>
      <c r="AP2853" s="154"/>
      <c r="AQ2853" s="154"/>
      <c r="AR2853" s="154"/>
      <c r="AS2853" s="154"/>
      <c r="AT2853" s="154"/>
      <c r="AU2853" s="154"/>
      <c r="AV2853" s="154"/>
      <c r="AW2853" s="154"/>
      <c r="AX2853" s="154"/>
      <c r="AY2853" s="154"/>
      <c r="AZ2853" s="154"/>
      <c r="BA2853" s="154"/>
      <c r="BB2853" s="154"/>
      <c r="BC2853" s="154"/>
      <c r="BD2853" s="154"/>
      <c r="BE2853" s="154"/>
      <c r="BF2853" s="154"/>
      <c r="BG2853" s="154"/>
      <c r="BH2853" s="154"/>
      <c r="BI2853" s="154"/>
      <c r="BJ2853" s="154"/>
      <c r="BK2853" s="154"/>
      <c r="BL2853" s="154"/>
      <c r="BM2853" s="154"/>
      <c r="BN2853" s="154"/>
      <c r="BO2853" s="154"/>
      <c r="BP2853" s="154"/>
      <c r="BQ2853" s="154"/>
      <c r="BR2853" s="154"/>
      <c r="BS2853" s="154"/>
      <c r="BT2853" s="154"/>
      <c r="BU2853" s="154"/>
      <c r="BV2853" s="154"/>
      <c r="BW2853" s="154"/>
      <c r="BX2853" s="154"/>
      <c r="BY2853" s="154"/>
      <c r="BZ2853" s="154"/>
      <c r="CA2853" s="154"/>
      <c r="CB2853" s="154"/>
      <c r="CC2853" s="154"/>
      <c r="CD2853" s="154"/>
      <c r="CE2853" s="154"/>
      <c r="CF2853" s="154"/>
      <c r="CG2853" s="154"/>
      <c r="CH2853" s="154"/>
      <c r="CI2853" s="154"/>
      <c r="CJ2853" s="154"/>
      <c r="CK2853" s="154"/>
      <c r="CL2853" s="154"/>
      <c r="CM2853" s="154"/>
      <c r="CN2853" s="154"/>
      <c r="CO2853" s="154"/>
      <c r="CP2853" s="154"/>
      <c r="CQ2853" s="154"/>
      <c r="CR2853" s="154"/>
      <c r="CS2853" s="154"/>
      <c r="CT2853" s="154"/>
      <c r="CU2853" s="154"/>
      <c r="CV2853" s="154"/>
      <c r="CW2853" s="154"/>
      <c r="CX2853" s="154"/>
      <c r="CY2853" s="154"/>
      <c r="CZ2853" s="154"/>
      <c r="DA2853" s="154"/>
      <c r="DB2853" s="154"/>
      <c r="DC2853" s="154"/>
      <c r="DD2853" s="154"/>
      <c r="DE2853" s="154"/>
      <c r="DF2853" s="154"/>
      <c r="DG2853" s="154"/>
      <c r="DH2853" s="154"/>
      <c r="DI2853" s="154"/>
      <c r="DJ2853" s="154"/>
      <c r="DK2853" s="154"/>
      <c r="DL2853" s="154"/>
      <c r="DM2853" s="154"/>
      <c r="DN2853" s="154"/>
      <c r="DO2853" s="154"/>
      <c r="DP2853" s="154"/>
      <c r="DQ2853" s="154"/>
      <c r="DR2853" s="154"/>
      <c r="DS2853" s="154"/>
      <c r="DT2853" s="154"/>
      <c r="DU2853" s="154"/>
      <c r="DV2853" s="154"/>
      <c r="DW2853" s="154"/>
      <c r="DX2853" s="154"/>
      <c r="DY2853" s="154"/>
      <c r="DZ2853" s="154"/>
      <c r="EA2853" s="154"/>
      <c r="EB2853" s="154"/>
      <c r="EC2853" s="154"/>
      <c r="ED2853" s="154"/>
      <c r="EE2853" s="154"/>
      <c r="EF2853" s="154"/>
      <c r="EG2853" s="154"/>
      <c r="EH2853" s="154"/>
      <c r="EI2853" s="154"/>
      <c r="EJ2853" s="154"/>
      <c r="EK2853" s="154"/>
      <c r="EL2853" s="154"/>
      <c r="EM2853" s="154"/>
      <c r="EN2853" s="154"/>
      <c r="EO2853" s="154"/>
      <c r="EP2853" s="154"/>
      <c r="EQ2853" s="154"/>
      <c r="ER2853" s="154"/>
      <c r="ES2853" s="154"/>
      <c r="ET2853" s="154"/>
      <c r="EU2853" s="154"/>
      <c r="EV2853" s="154"/>
    </row>
    <row r="2854" spans="32:152" ht="12.75">
      <c r="AF2854" s="154"/>
      <c r="AG2854" s="154"/>
      <c r="AH2854" s="154"/>
      <c r="AI2854" s="154"/>
      <c r="AJ2854" s="154"/>
      <c r="AK2854" s="154"/>
      <c r="AL2854" s="154"/>
      <c r="AM2854" s="154"/>
      <c r="AN2854" s="154"/>
      <c r="AO2854" s="154"/>
      <c r="AP2854" s="154"/>
      <c r="AQ2854" s="154"/>
      <c r="AR2854" s="154"/>
      <c r="AS2854" s="154"/>
      <c r="AT2854" s="154"/>
      <c r="AU2854" s="154"/>
      <c r="AV2854" s="154"/>
      <c r="AW2854" s="154"/>
      <c r="AX2854" s="154"/>
      <c r="AY2854" s="154"/>
      <c r="AZ2854" s="154"/>
      <c r="BA2854" s="154"/>
      <c r="BB2854" s="154"/>
      <c r="BC2854" s="154"/>
      <c r="BD2854" s="154"/>
      <c r="BE2854" s="154"/>
      <c r="BF2854" s="154"/>
      <c r="BG2854" s="154"/>
      <c r="BH2854" s="154"/>
      <c r="BI2854" s="154"/>
      <c r="BJ2854" s="154"/>
      <c r="BK2854" s="154"/>
      <c r="BL2854" s="154"/>
      <c r="BM2854" s="154"/>
      <c r="BN2854" s="154"/>
      <c r="BO2854" s="154"/>
      <c r="BP2854" s="154"/>
      <c r="BQ2854" s="154"/>
      <c r="BR2854" s="154"/>
      <c r="BS2854" s="154"/>
      <c r="BT2854" s="154"/>
      <c r="BU2854" s="154"/>
      <c r="BV2854" s="154"/>
      <c r="BW2854" s="154"/>
      <c r="BX2854" s="154"/>
      <c r="BY2854" s="154"/>
      <c r="BZ2854" s="154"/>
      <c r="CA2854" s="154"/>
      <c r="CB2854" s="154"/>
      <c r="CC2854" s="154"/>
      <c r="CD2854" s="154"/>
      <c r="CE2854" s="154"/>
      <c r="CF2854" s="154"/>
      <c r="CG2854" s="154"/>
      <c r="CH2854" s="154"/>
      <c r="CI2854" s="154"/>
      <c r="CJ2854" s="154"/>
      <c r="CK2854" s="154"/>
      <c r="CL2854" s="154"/>
      <c r="CM2854" s="154"/>
      <c r="CN2854" s="154"/>
      <c r="CO2854" s="154"/>
      <c r="CP2854" s="154"/>
      <c r="CQ2854" s="154"/>
      <c r="CR2854" s="154"/>
      <c r="CS2854" s="154"/>
      <c r="CT2854" s="154"/>
      <c r="CU2854" s="154"/>
      <c r="CV2854" s="154"/>
      <c r="CW2854" s="154"/>
      <c r="CX2854" s="154"/>
      <c r="CY2854" s="154"/>
      <c r="CZ2854" s="154"/>
      <c r="DA2854" s="154"/>
      <c r="DB2854" s="154"/>
      <c r="DC2854" s="154"/>
      <c r="DD2854" s="154"/>
      <c r="DE2854" s="154"/>
      <c r="DF2854" s="154"/>
      <c r="DG2854" s="154"/>
      <c r="DH2854" s="154"/>
      <c r="DI2854" s="154"/>
      <c r="DJ2854" s="154"/>
      <c r="DK2854" s="154"/>
      <c r="DL2854" s="154"/>
      <c r="DM2854" s="154"/>
      <c r="DN2854" s="154"/>
      <c r="DO2854" s="154"/>
      <c r="DP2854" s="154"/>
      <c r="DQ2854" s="154"/>
      <c r="DR2854" s="154"/>
      <c r="DS2854" s="154"/>
      <c r="DT2854" s="154"/>
      <c r="DU2854" s="154"/>
      <c r="DV2854" s="154"/>
      <c r="DW2854" s="154"/>
      <c r="DX2854" s="154"/>
      <c r="DY2854" s="154"/>
      <c r="DZ2854" s="154"/>
      <c r="EA2854" s="154"/>
      <c r="EB2854" s="154"/>
      <c r="EC2854" s="154"/>
      <c r="ED2854" s="154"/>
      <c r="EE2854" s="154"/>
      <c r="EF2854" s="154"/>
      <c r="EG2854" s="154"/>
      <c r="EH2854" s="154"/>
      <c r="EI2854" s="154"/>
      <c r="EJ2854" s="154"/>
      <c r="EK2854" s="154"/>
      <c r="EL2854" s="154"/>
      <c r="EM2854" s="154"/>
      <c r="EN2854" s="154"/>
      <c r="EO2854" s="154"/>
      <c r="EP2854" s="154"/>
      <c r="EQ2854" s="154"/>
      <c r="ER2854" s="154"/>
      <c r="ES2854" s="154"/>
      <c r="ET2854" s="154"/>
      <c r="EU2854" s="154"/>
      <c r="EV2854" s="154"/>
    </row>
    <row r="2855" spans="32:152" ht="12.75">
      <c r="AF2855" s="154"/>
      <c r="AG2855" s="154"/>
      <c r="AH2855" s="154"/>
      <c r="AI2855" s="154"/>
      <c r="AJ2855" s="154"/>
      <c r="AK2855" s="154"/>
      <c r="AL2855" s="154"/>
      <c r="AM2855" s="154"/>
      <c r="AN2855" s="154"/>
      <c r="AO2855" s="154"/>
      <c r="AP2855" s="154"/>
      <c r="AQ2855" s="154"/>
      <c r="AR2855" s="154"/>
      <c r="AS2855" s="154"/>
      <c r="AT2855" s="154"/>
      <c r="AU2855" s="154"/>
      <c r="AV2855" s="154"/>
      <c r="AW2855" s="154"/>
      <c r="AX2855" s="154"/>
      <c r="AY2855" s="154"/>
      <c r="AZ2855" s="154"/>
      <c r="BA2855" s="154"/>
      <c r="BB2855" s="154"/>
      <c r="BC2855" s="154"/>
      <c r="BD2855" s="154"/>
      <c r="BE2855" s="154"/>
      <c r="BF2855" s="154"/>
      <c r="BG2855" s="154"/>
      <c r="BH2855" s="154"/>
      <c r="BI2855" s="154"/>
      <c r="BJ2855" s="154"/>
      <c r="BK2855" s="154"/>
      <c r="BL2855" s="154"/>
      <c r="BM2855" s="154"/>
      <c r="BN2855" s="154"/>
      <c r="BO2855" s="154"/>
      <c r="BP2855" s="154"/>
      <c r="BQ2855" s="154"/>
      <c r="BR2855" s="154"/>
      <c r="BS2855" s="154"/>
      <c r="BT2855" s="154"/>
      <c r="BU2855" s="154"/>
      <c r="BV2855" s="154"/>
      <c r="BW2855" s="154"/>
      <c r="BX2855" s="154"/>
      <c r="BY2855" s="154"/>
      <c r="BZ2855" s="154"/>
      <c r="CA2855" s="154"/>
      <c r="CB2855" s="154"/>
      <c r="CC2855" s="154"/>
      <c r="CD2855" s="154"/>
      <c r="CE2855" s="154"/>
      <c r="CF2855" s="154"/>
      <c r="CG2855" s="154"/>
      <c r="CH2855" s="154"/>
      <c r="CI2855" s="154"/>
      <c r="CJ2855" s="154"/>
      <c r="CK2855" s="154"/>
      <c r="CL2855" s="154"/>
      <c r="CM2855" s="154"/>
      <c r="CN2855" s="154"/>
      <c r="CO2855" s="154"/>
      <c r="CP2855" s="154"/>
      <c r="CQ2855" s="154"/>
      <c r="CR2855" s="154"/>
      <c r="CS2855" s="154"/>
      <c r="CT2855" s="154"/>
      <c r="CU2855" s="154"/>
      <c r="CV2855" s="154"/>
      <c r="CW2855" s="154"/>
      <c r="CX2855" s="154"/>
      <c r="CY2855" s="154"/>
      <c r="CZ2855" s="154"/>
      <c r="DA2855" s="154"/>
      <c r="DB2855" s="154"/>
      <c r="DC2855" s="154"/>
      <c r="DD2855" s="154"/>
      <c r="DE2855" s="154"/>
      <c r="DF2855" s="154"/>
      <c r="DG2855" s="154"/>
      <c r="DH2855" s="154"/>
      <c r="DI2855" s="154"/>
      <c r="DJ2855" s="154"/>
      <c r="DK2855" s="154"/>
      <c r="DL2855" s="154"/>
      <c r="DM2855" s="154"/>
      <c r="DN2855" s="154"/>
      <c r="DO2855" s="154"/>
      <c r="DP2855" s="154"/>
      <c r="DQ2855" s="154"/>
      <c r="DR2855" s="154"/>
      <c r="DS2855" s="154"/>
      <c r="DT2855" s="154"/>
      <c r="DU2855" s="154"/>
      <c r="DV2855" s="154"/>
      <c r="DW2855" s="154"/>
      <c r="DX2855" s="154"/>
      <c r="DY2855" s="154"/>
      <c r="DZ2855" s="154"/>
      <c r="EA2855" s="154"/>
      <c r="EB2855" s="154"/>
      <c r="EC2855" s="154"/>
      <c r="ED2855" s="154"/>
      <c r="EE2855" s="154"/>
      <c r="EF2855" s="154"/>
      <c r="EG2855" s="154"/>
      <c r="EH2855" s="154"/>
      <c r="EI2855" s="154"/>
      <c r="EJ2855" s="154"/>
      <c r="EK2855" s="154"/>
      <c r="EL2855" s="154"/>
      <c r="EM2855" s="154"/>
      <c r="EN2855" s="154"/>
      <c r="EO2855" s="154"/>
      <c r="EP2855" s="154"/>
      <c r="EQ2855" s="154"/>
      <c r="ER2855" s="154"/>
      <c r="ES2855" s="154"/>
      <c r="ET2855" s="154"/>
      <c r="EU2855" s="154"/>
      <c r="EV2855" s="154"/>
    </row>
    <row r="2856" spans="32:152" ht="12.75">
      <c r="AF2856" s="154"/>
      <c r="AG2856" s="154"/>
      <c r="AH2856" s="154"/>
      <c r="AI2856" s="154"/>
      <c r="AJ2856" s="154"/>
      <c r="AK2856" s="154"/>
      <c r="AL2856" s="154"/>
      <c r="AM2856" s="154"/>
      <c r="AN2856" s="154"/>
      <c r="AO2856" s="154"/>
      <c r="AP2856" s="154"/>
      <c r="AQ2856" s="154"/>
      <c r="AR2856" s="154"/>
      <c r="AS2856" s="154"/>
      <c r="AT2856" s="154"/>
      <c r="AU2856" s="154"/>
      <c r="AV2856" s="154"/>
      <c r="AW2856" s="154"/>
      <c r="AX2856" s="154"/>
      <c r="AY2856" s="154"/>
      <c r="AZ2856" s="154"/>
      <c r="BA2856" s="154"/>
      <c r="BB2856" s="154"/>
      <c r="BC2856" s="154"/>
      <c r="BD2856" s="154"/>
      <c r="BE2856" s="154"/>
      <c r="BF2856" s="154"/>
      <c r="BG2856" s="154"/>
      <c r="BH2856" s="154"/>
      <c r="BI2856" s="154"/>
      <c r="BJ2856" s="154"/>
      <c r="BK2856" s="154"/>
      <c r="BL2856" s="154"/>
      <c r="BM2856" s="154"/>
      <c r="BN2856" s="154"/>
      <c r="BO2856" s="154"/>
      <c r="BP2856" s="154"/>
      <c r="BQ2856" s="154"/>
      <c r="BR2856" s="154"/>
      <c r="BS2856" s="154"/>
      <c r="BT2856" s="154"/>
      <c r="BU2856" s="154"/>
      <c r="BV2856" s="154"/>
      <c r="BW2856" s="154"/>
      <c r="BX2856" s="154"/>
      <c r="BY2856" s="154"/>
      <c r="BZ2856" s="154"/>
      <c r="CA2856" s="154"/>
      <c r="CB2856" s="154"/>
      <c r="CC2856" s="154"/>
      <c r="CD2856" s="154"/>
      <c r="CE2856" s="154"/>
      <c r="CF2856" s="154"/>
      <c r="CG2856" s="154"/>
      <c r="CH2856" s="154"/>
      <c r="CI2856" s="154"/>
      <c r="CJ2856" s="154"/>
      <c r="CK2856" s="154"/>
      <c r="CL2856" s="154"/>
      <c r="CM2856" s="154"/>
      <c r="CN2856" s="154"/>
      <c r="CO2856" s="154"/>
      <c r="CP2856" s="154"/>
      <c r="CQ2856" s="154"/>
      <c r="CR2856" s="154"/>
      <c r="CS2856" s="154"/>
      <c r="CT2856" s="154"/>
      <c r="CU2856" s="154"/>
      <c r="CV2856" s="154"/>
      <c r="CW2856" s="154"/>
      <c r="CX2856" s="154"/>
      <c r="CY2856" s="154"/>
      <c r="CZ2856" s="154"/>
      <c r="DA2856" s="154"/>
      <c r="DB2856" s="154"/>
      <c r="DC2856" s="154"/>
      <c r="DD2856" s="154"/>
      <c r="DE2856" s="154"/>
      <c r="DF2856" s="154"/>
      <c r="DG2856" s="154"/>
      <c r="DH2856" s="154"/>
      <c r="DI2856" s="154"/>
      <c r="DJ2856" s="154"/>
      <c r="DK2856" s="154"/>
      <c r="DL2856" s="154"/>
      <c r="DM2856" s="154"/>
      <c r="DN2856" s="154"/>
      <c r="DO2856" s="154"/>
      <c r="DP2856" s="154"/>
      <c r="DQ2856" s="154"/>
      <c r="DR2856" s="154"/>
      <c r="DS2856" s="154"/>
      <c r="DT2856" s="154"/>
      <c r="DU2856" s="154"/>
      <c r="DV2856" s="154"/>
      <c r="DW2856" s="154"/>
      <c r="DX2856" s="154"/>
      <c r="DY2856" s="154"/>
      <c r="DZ2856" s="154"/>
      <c r="EA2856" s="154"/>
      <c r="EB2856" s="154"/>
      <c r="EC2856" s="154"/>
      <c r="ED2856" s="154"/>
      <c r="EE2856" s="154"/>
      <c r="EF2856" s="154"/>
      <c r="EG2856" s="154"/>
      <c r="EH2856" s="154"/>
      <c r="EI2856" s="154"/>
      <c r="EJ2856" s="154"/>
      <c r="EK2856" s="154"/>
      <c r="EL2856" s="154"/>
      <c r="EM2856" s="154"/>
      <c r="EN2856" s="154"/>
      <c r="EO2856" s="154"/>
      <c r="EP2856" s="154"/>
      <c r="EQ2856" s="154"/>
      <c r="ER2856" s="154"/>
      <c r="ES2856" s="154"/>
      <c r="ET2856" s="154"/>
      <c r="EU2856" s="154"/>
      <c r="EV2856" s="154"/>
    </row>
    <row r="2857" spans="32:152" ht="12.75">
      <c r="AF2857" s="154"/>
      <c r="AG2857" s="154"/>
      <c r="AH2857" s="154"/>
      <c r="AI2857" s="154"/>
      <c r="AJ2857" s="154"/>
      <c r="AK2857" s="154"/>
      <c r="AL2857" s="154"/>
      <c r="AM2857" s="154"/>
      <c r="AN2857" s="154"/>
      <c r="AO2857" s="154"/>
      <c r="AP2857" s="154"/>
      <c r="AQ2857" s="154"/>
      <c r="AR2857" s="154"/>
      <c r="AS2857" s="154"/>
      <c r="AT2857" s="154"/>
      <c r="AU2857" s="154"/>
      <c r="AV2857" s="154"/>
      <c r="AW2857" s="154"/>
      <c r="AX2857" s="154"/>
      <c r="AY2857" s="154"/>
      <c r="AZ2857" s="154"/>
      <c r="BA2857" s="154"/>
      <c r="BB2857" s="154"/>
      <c r="BC2857" s="154"/>
      <c r="BD2857" s="154"/>
      <c r="BE2857" s="154"/>
      <c r="BF2857" s="154"/>
      <c r="BG2857" s="154"/>
      <c r="BH2857" s="154"/>
      <c r="BI2857" s="154"/>
      <c r="BJ2857" s="154"/>
      <c r="BK2857" s="154"/>
      <c r="BL2857" s="154"/>
      <c r="BM2857" s="154"/>
      <c r="BN2857" s="154"/>
      <c r="BO2857" s="154"/>
      <c r="BP2857" s="154"/>
      <c r="BQ2857" s="154"/>
      <c r="BR2857" s="154"/>
      <c r="BS2857" s="154"/>
      <c r="BT2857" s="154"/>
      <c r="BU2857" s="154"/>
      <c r="BV2857" s="154"/>
      <c r="BW2857" s="154"/>
      <c r="BX2857" s="154"/>
      <c r="BY2857" s="154"/>
      <c r="BZ2857" s="154"/>
      <c r="CA2857" s="154"/>
      <c r="CB2857" s="154"/>
      <c r="CC2857" s="154"/>
      <c r="CD2857" s="154"/>
      <c r="CE2857" s="154"/>
      <c r="CF2857" s="154"/>
      <c r="CG2857" s="154"/>
      <c r="CH2857" s="154"/>
      <c r="CI2857" s="154"/>
      <c r="CJ2857" s="154"/>
      <c r="CK2857" s="154"/>
      <c r="CL2857" s="154"/>
      <c r="CM2857" s="154"/>
      <c r="CN2857" s="154"/>
      <c r="CO2857" s="154"/>
      <c r="CP2857" s="154"/>
      <c r="CQ2857" s="154"/>
      <c r="CR2857" s="154"/>
      <c r="CS2857" s="154"/>
      <c r="CT2857" s="154"/>
      <c r="CU2857" s="154"/>
      <c r="CV2857" s="154"/>
      <c r="CW2857" s="154"/>
      <c r="CX2857" s="154"/>
      <c r="CY2857" s="154"/>
      <c r="CZ2857" s="154"/>
      <c r="DA2857" s="154"/>
      <c r="DB2857" s="154"/>
      <c r="DC2857" s="154"/>
      <c r="DD2857" s="154"/>
      <c r="DE2857" s="154"/>
      <c r="DF2857" s="154"/>
      <c r="DG2857" s="154"/>
      <c r="DH2857" s="154"/>
      <c r="DI2857" s="154"/>
      <c r="DJ2857" s="154"/>
      <c r="DK2857" s="154"/>
      <c r="DL2857" s="154"/>
      <c r="DM2857" s="154"/>
      <c r="DN2857" s="154"/>
      <c r="DO2857" s="154"/>
      <c r="DP2857" s="154"/>
      <c r="DQ2857" s="154"/>
      <c r="DR2857" s="154"/>
      <c r="DS2857" s="154"/>
      <c r="DT2857" s="154"/>
      <c r="DU2857" s="154"/>
      <c r="DV2857" s="154"/>
      <c r="DW2857" s="154"/>
      <c r="DX2857" s="154"/>
      <c r="DY2857" s="154"/>
      <c r="DZ2857" s="154"/>
      <c r="EA2857" s="154"/>
      <c r="EB2857" s="154"/>
      <c r="EC2857" s="154"/>
      <c r="ED2857" s="154"/>
      <c r="EE2857" s="154"/>
      <c r="EF2857" s="154"/>
      <c r="EG2857" s="154"/>
      <c r="EH2857" s="154"/>
      <c r="EI2857" s="154"/>
      <c r="EJ2857" s="154"/>
      <c r="EK2857" s="154"/>
      <c r="EL2857" s="154"/>
      <c r="EM2857" s="154"/>
      <c r="EN2857" s="154"/>
      <c r="EO2857" s="154"/>
      <c r="EP2857" s="154"/>
      <c r="EQ2857" s="154"/>
      <c r="ER2857" s="154"/>
      <c r="ES2857" s="154"/>
      <c r="ET2857" s="154"/>
      <c r="EU2857" s="154"/>
      <c r="EV2857" s="154"/>
    </row>
    <row r="2858" spans="32:152" ht="12.75">
      <c r="AF2858" s="154"/>
      <c r="AG2858" s="154"/>
      <c r="AH2858" s="154"/>
      <c r="AI2858" s="154"/>
      <c r="AJ2858" s="154"/>
      <c r="AK2858" s="154"/>
      <c r="AL2858" s="154"/>
      <c r="AM2858" s="154"/>
      <c r="AN2858" s="154"/>
      <c r="AO2858" s="154"/>
      <c r="AP2858" s="154"/>
      <c r="AQ2858" s="154"/>
      <c r="AR2858" s="154"/>
      <c r="AS2858" s="154"/>
      <c r="AT2858" s="154"/>
      <c r="AU2858" s="154"/>
      <c r="AV2858" s="154"/>
      <c r="AW2858" s="154"/>
      <c r="AX2858" s="154"/>
      <c r="AY2858" s="154"/>
      <c r="AZ2858" s="154"/>
      <c r="BA2858" s="154"/>
      <c r="BB2858" s="154"/>
      <c r="BC2858" s="154"/>
      <c r="BD2858" s="154"/>
      <c r="BE2858" s="154"/>
      <c r="BF2858" s="154"/>
      <c r="BG2858" s="154"/>
      <c r="BH2858" s="154"/>
      <c r="BI2858" s="154"/>
      <c r="BJ2858" s="154"/>
      <c r="BK2858" s="154"/>
      <c r="BL2858" s="154"/>
      <c r="BM2858" s="154"/>
      <c r="BN2858" s="154"/>
      <c r="BO2858" s="154"/>
      <c r="BP2858" s="154"/>
      <c r="BQ2858" s="154"/>
      <c r="BR2858" s="154"/>
      <c r="BS2858" s="154"/>
      <c r="BT2858" s="154"/>
      <c r="BU2858" s="154"/>
      <c r="BV2858" s="154"/>
      <c r="BW2858" s="154"/>
      <c r="BX2858" s="154"/>
      <c r="BY2858" s="154"/>
      <c r="BZ2858" s="154"/>
      <c r="CA2858" s="154"/>
      <c r="CB2858" s="154"/>
      <c r="CC2858" s="154"/>
      <c r="CD2858" s="154"/>
      <c r="CE2858" s="154"/>
      <c r="CF2858" s="154"/>
      <c r="CG2858" s="154"/>
      <c r="CH2858" s="154"/>
      <c r="CI2858" s="154"/>
      <c r="CJ2858" s="154"/>
      <c r="CK2858" s="154"/>
      <c r="CL2858" s="154"/>
      <c r="CM2858" s="154"/>
      <c r="CN2858" s="154"/>
      <c r="CO2858" s="154"/>
      <c r="CP2858" s="154"/>
      <c r="CQ2858" s="154"/>
      <c r="CR2858" s="154"/>
      <c r="CS2858" s="154"/>
      <c r="CT2858" s="154"/>
      <c r="CU2858" s="154"/>
      <c r="CV2858" s="154"/>
      <c r="CW2858" s="154"/>
      <c r="CX2858" s="154"/>
      <c r="CY2858" s="154"/>
      <c r="CZ2858" s="154"/>
      <c r="DA2858" s="154"/>
      <c r="DB2858" s="154"/>
      <c r="DC2858" s="154"/>
      <c r="DD2858" s="154"/>
      <c r="DE2858" s="154"/>
      <c r="DF2858" s="154"/>
      <c r="DG2858" s="154"/>
      <c r="DH2858" s="154"/>
      <c r="DI2858" s="154"/>
      <c r="DJ2858" s="154"/>
      <c r="DK2858" s="154"/>
      <c r="DL2858" s="154"/>
      <c r="DM2858" s="154"/>
      <c r="DN2858" s="154"/>
      <c r="DO2858" s="154"/>
      <c r="DP2858" s="154"/>
      <c r="DQ2858" s="154"/>
      <c r="DR2858" s="154"/>
      <c r="DS2858" s="154"/>
      <c r="DT2858" s="154"/>
      <c r="DU2858" s="154"/>
      <c r="DV2858" s="154"/>
      <c r="DW2858" s="154"/>
      <c r="DX2858" s="154"/>
      <c r="DY2858" s="154"/>
      <c r="DZ2858" s="154"/>
      <c r="EA2858" s="154"/>
      <c r="EB2858" s="154"/>
      <c r="EC2858" s="154"/>
      <c r="ED2858" s="154"/>
      <c r="EE2858" s="154"/>
      <c r="EF2858" s="154"/>
      <c r="EG2858" s="154"/>
      <c r="EH2858" s="154"/>
      <c r="EI2858" s="154"/>
      <c r="EJ2858" s="154"/>
      <c r="EK2858" s="154"/>
      <c r="EL2858" s="154"/>
      <c r="EM2858" s="154"/>
      <c r="EN2858" s="154"/>
      <c r="EO2858" s="154"/>
      <c r="EP2858" s="154"/>
      <c r="EQ2858" s="154"/>
      <c r="ER2858" s="154"/>
      <c r="ES2858" s="154"/>
      <c r="ET2858" s="154"/>
      <c r="EU2858" s="154"/>
      <c r="EV2858" s="154"/>
    </row>
    <row r="2859" spans="32:152" ht="12.75">
      <c r="AF2859" s="154"/>
      <c r="AG2859" s="154"/>
      <c r="AH2859" s="154"/>
      <c r="AI2859" s="154"/>
      <c r="AJ2859" s="154"/>
      <c r="AK2859" s="154"/>
      <c r="AL2859" s="154"/>
      <c r="AM2859" s="154"/>
      <c r="AN2859" s="154"/>
      <c r="AO2859" s="154"/>
      <c r="AP2859" s="154"/>
      <c r="AQ2859" s="154"/>
      <c r="AR2859" s="154"/>
      <c r="AS2859" s="154"/>
      <c r="AT2859" s="154"/>
      <c r="AU2859" s="154"/>
      <c r="AV2859" s="154"/>
      <c r="AW2859" s="154"/>
      <c r="AX2859" s="154"/>
      <c r="AY2859" s="154"/>
      <c r="AZ2859" s="154"/>
      <c r="BA2859" s="154"/>
      <c r="BB2859" s="154"/>
      <c r="BC2859" s="154"/>
      <c r="BD2859" s="154"/>
      <c r="BE2859" s="154"/>
      <c r="BF2859" s="154"/>
      <c r="BG2859" s="154"/>
      <c r="BH2859" s="154"/>
      <c r="BI2859" s="154"/>
      <c r="BJ2859" s="154"/>
      <c r="BK2859" s="154"/>
      <c r="BL2859" s="154"/>
      <c r="BM2859" s="154"/>
      <c r="BN2859" s="154"/>
      <c r="BO2859" s="154"/>
      <c r="BP2859" s="154"/>
      <c r="BQ2859" s="154"/>
      <c r="BR2859" s="154"/>
      <c r="BS2859" s="154"/>
      <c r="BT2859" s="154"/>
      <c r="BU2859" s="154"/>
      <c r="BV2859" s="154"/>
      <c r="BW2859" s="154"/>
      <c r="BX2859" s="154"/>
      <c r="BY2859" s="154"/>
      <c r="BZ2859" s="154"/>
      <c r="CA2859" s="154"/>
      <c r="CB2859" s="154"/>
      <c r="CC2859" s="154"/>
      <c r="CD2859" s="154"/>
      <c r="CE2859" s="154"/>
      <c r="CF2859" s="154"/>
      <c r="CG2859" s="154"/>
      <c r="CH2859" s="154"/>
      <c r="CI2859" s="154"/>
      <c r="CJ2859" s="154"/>
      <c r="CK2859" s="154"/>
      <c r="CL2859" s="154"/>
      <c r="CM2859" s="154"/>
      <c r="CN2859" s="154"/>
      <c r="CO2859" s="154"/>
      <c r="CP2859" s="154"/>
      <c r="CQ2859" s="154"/>
      <c r="CR2859" s="154"/>
      <c r="CS2859" s="154"/>
      <c r="CT2859" s="154"/>
      <c r="CU2859" s="154"/>
      <c r="CV2859" s="154"/>
      <c r="CW2859" s="154"/>
      <c r="CX2859" s="154"/>
      <c r="CY2859" s="154"/>
      <c r="CZ2859" s="154"/>
      <c r="DA2859" s="154"/>
      <c r="DB2859" s="154"/>
      <c r="DC2859" s="154"/>
      <c r="DD2859" s="154"/>
      <c r="DE2859" s="154"/>
      <c r="DF2859" s="154"/>
      <c r="DG2859" s="154"/>
      <c r="DH2859" s="154"/>
      <c r="DI2859" s="154"/>
      <c r="DJ2859" s="154"/>
      <c r="DK2859" s="154"/>
      <c r="DL2859" s="154"/>
      <c r="DM2859" s="154"/>
      <c r="DN2859" s="154"/>
      <c r="DO2859" s="154"/>
      <c r="DP2859" s="154"/>
      <c r="DQ2859" s="154"/>
      <c r="DR2859" s="154"/>
      <c r="DS2859" s="154"/>
      <c r="DT2859" s="154"/>
      <c r="DU2859" s="154"/>
      <c r="DV2859" s="154"/>
      <c r="DW2859" s="154"/>
      <c r="DX2859" s="154"/>
      <c r="DY2859" s="154"/>
      <c r="DZ2859" s="154"/>
      <c r="EA2859" s="154"/>
      <c r="EB2859" s="154"/>
      <c r="EC2859" s="154"/>
      <c r="ED2859" s="154"/>
      <c r="EE2859" s="154"/>
      <c r="EF2859" s="154"/>
      <c r="EG2859" s="154"/>
      <c r="EH2859" s="154"/>
      <c r="EI2859" s="154"/>
      <c r="EJ2859" s="154"/>
      <c r="EK2859" s="154"/>
      <c r="EL2859" s="154"/>
      <c r="EM2859" s="154"/>
      <c r="EN2859" s="154"/>
      <c r="EO2859" s="154"/>
      <c r="EP2859" s="154"/>
      <c r="EQ2859" s="154"/>
      <c r="ER2859" s="154"/>
      <c r="ES2859" s="154"/>
      <c r="ET2859" s="154"/>
      <c r="EU2859" s="154"/>
      <c r="EV2859" s="154"/>
    </row>
    <row r="2860" spans="32:152" ht="12.75">
      <c r="AF2860" s="154"/>
      <c r="AG2860" s="154"/>
      <c r="AH2860" s="154"/>
      <c r="AI2860" s="154"/>
      <c r="AJ2860" s="154"/>
      <c r="AK2860" s="154"/>
      <c r="AL2860" s="154"/>
      <c r="AM2860" s="154"/>
      <c r="AN2860" s="154"/>
      <c r="AO2860" s="154"/>
      <c r="AP2860" s="154"/>
      <c r="AQ2860" s="154"/>
      <c r="AR2860" s="154"/>
      <c r="AS2860" s="154"/>
      <c r="AT2860" s="154"/>
      <c r="AU2860" s="154"/>
      <c r="AV2860" s="154"/>
      <c r="AW2860" s="154"/>
      <c r="AX2860" s="154"/>
      <c r="AY2860" s="154"/>
      <c r="AZ2860" s="154"/>
      <c r="BA2860" s="154"/>
      <c r="BB2860" s="154"/>
      <c r="BC2860" s="154"/>
      <c r="BD2860" s="154"/>
      <c r="BE2860" s="154"/>
      <c r="BF2860" s="154"/>
      <c r="BG2860" s="154"/>
      <c r="BH2860" s="154"/>
      <c r="BI2860" s="154"/>
      <c r="BJ2860" s="154"/>
      <c r="BK2860" s="154"/>
      <c r="BL2860" s="154"/>
      <c r="BM2860" s="154"/>
      <c r="BN2860" s="154"/>
      <c r="BO2860" s="154"/>
      <c r="BP2860" s="154"/>
      <c r="BQ2860" s="154"/>
      <c r="BR2860" s="154"/>
      <c r="BS2860" s="154"/>
      <c r="BT2860" s="154"/>
      <c r="BU2860" s="154"/>
      <c r="BV2860" s="154"/>
      <c r="BW2860" s="154"/>
      <c r="BX2860" s="154"/>
      <c r="BY2860" s="154"/>
      <c r="BZ2860" s="154"/>
      <c r="CA2860" s="154"/>
      <c r="CB2860" s="154"/>
      <c r="CC2860" s="154"/>
      <c r="CD2860" s="154"/>
      <c r="CE2860" s="154"/>
      <c r="CF2860" s="154"/>
      <c r="CG2860" s="154"/>
      <c r="CH2860" s="154"/>
      <c r="CI2860" s="154"/>
      <c r="CJ2860" s="154"/>
      <c r="CK2860" s="154"/>
      <c r="CL2860" s="154"/>
      <c r="CM2860" s="154"/>
      <c r="CN2860" s="154"/>
      <c r="CO2860" s="154"/>
      <c r="CP2860" s="154"/>
      <c r="CQ2860" s="154"/>
      <c r="CR2860" s="154"/>
      <c r="CS2860" s="154"/>
      <c r="CT2860" s="154"/>
      <c r="CU2860" s="154"/>
      <c r="CV2860" s="154"/>
      <c r="CW2860" s="154"/>
      <c r="CX2860" s="154"/>
      <c r="CY2860" s="154"/>
      <c r="CZ2860" s="154"/>
      <c r="DA2860" s="154"/>
      <c r="DB2860" s="154"/>
      <c r="DC2860" s="154"/>
      <c r="DD2860" s="154"/>
      <c r="DE2860" s="154"/>
      <c r="DF2860" s="154"/>
      <c r="DG2860" s="154"/>
      <c r="DH2860" s="154"/>
      <c r="DI2860" s="154"/>
      <c r="DJ2860" s="154"/>
      <c r="DK2860" s="154"/>
      <c r="DL2860" s="154"/>
      <c r="DM2860" s="154"/>
      <c r="DN2860" s="154"/>
      <c r="DO2860" s="154"/>
      <c r="DP2860" s="154"/>
      <c r="DQ2860" s="154"/>
      <c r="DR2860" s="154"/>
      <c r="DS2860" s="154"/>
      <c r="DT2860" s="154"/>
      <c r="DU2860" s="154"/>
      <c r="DV2860" s="154"/>
      <c r="DW2860" s="154"/>
      <c r="DX2860" s="154"/>
      <c r="DY2860" s="154"/>
      <c r="DZ2860" s="154"/>
      <c r="EA2860" s="154"/>
      <c r="EB2860" s="154"/>
      <c r="EC2860" s="154"/>
      <c r="ED2860" s="154"/>
      <c r="EE2860" s="154"/>
      <c r="EF2860" s="154"/>
      <c r="EG2860" s="154"/>
      <c r="EH2860" s="154"/>
      <c r="EI2860" s="154"/>
      <c r="EJ2860" s="154"/>
      <c r="EK2860" s="154"/>
      <c r="EL2860" s="154"/>
      <c r="EM2860" s="154"/>
      <c r="EN2860" s="154"/>
      <c r="EO2860" s="154"/>
      <c r="EP2860" s="154"/>
      <c r="EQ2860" s="154"/>
      <c r="ER2860" s="154"/>
      <c r="ES2860" s="154"/>
      <c r="ET2860" s="154"/>
      <c r="EU2860" s="154"/>
      <c r="EV2860" s="154"/>
    </row>
    <row r="2861" spans="32:152" ht="12.75">
      <c r="AF2861" s="154"/>
      <c r="AG2861" s="154"/>
      <c r="AH2861" s="154"/>
      <c r="AI2861" s="154"/>
      <c r="AJ2861" s="154"/>
      <c r="AK2861" s="154"/>
      <c r="AL2861" s="154"/>
      <c r="AM2861" s="154"/>
      <c r="AN2861" s="154"/>
      <c r="AO2861" s="154"/>
      <c r="AP2861" s="154"/>
      <c r="AQ2861" s="154"/>
      <c r="AR2861" s="154"/>
      <c r="AS2861" s="154"/>
      <c r="AT2861" s="154"/>
      <c r="AU2861" s="154"/>
      <c r="AV2861" s="154"/>
      <c r="AW2861" s="154"/>
      <c r="AX2861" s="154"/>
      <c r="AY2861" s="154"/>
      <c r="AZ2861" s="154"/>
      <c r="BA2861" s="154"/>
      <c r="BB2861" s="154"/>
      <c r="BC2861" s="154"/>
      <c r="BD2861" s="154"/>
      <c r="BE2861" s="154"/>
      <c r="BF2861" s="154"/>
      <c r="BG2861" s="154"/>
      <c r="BH2861" s="154"/>
      <c r="BI2861" s="154"/>
      <c r="BJ2861" s="154"/>
      <c r="BK2861" s="154"/>
      <c r="BL2861" s="154"/>
      <c r="BM2861" s="154"/>
      <c r="BN2861" s="154"/>
      <c r="BO2861" s="154"/>
      <c r="BP2861" s="154"/>
      <c r="BQ2861" s="154"/>
      <c r="BR2861" s="154"/>
      <c r="BS2861" s="154"/>
      <c r="BT2861" s="154"/>
      <c r="BU2861" s="154"/>
      <c r="BV2861" s="154"/>
      <c r="BW2861" s="154"/>
      <c r="BX2861" s="154"/>
      <c r="BY2861" s="154"/>
      <c r="BZ2861" s="154"/>
      <c r="CA2861" s="154"/>
      <c r="CB2861" s="154"/>
      <c r="CC2861" s="154"/>
      <c r="CD2861" s="154"/>
      <c r="CE2861" s="154"/>
      <c r="CF2861" s="154"/>
      <c r="CG2861" s="154"/>
      <c r="CH2861" s="154"/>
      <c r="CI2861" s="154"/>
      <c r="CJ2861" s="154"/>
      <c r="CK2861" s="154"/>
      <c r="CL2861" s="154"/>
      <c r="CM2861" s="154"/>
      <c r="CN2861" s="154"/>
      <c r="CO2861" s="154"/>
      <c r="CP2861" s="154"/>
      <c r="CQ2861" s="154"/>
      <c r="CR2861" s="154"/>
      <c r="CS2861" s="154"/>
      <c r="CT2861" s="154"/>
      <c r="CU2861" s="154"/>
      <c r="CV2861" s="154"/>
      <c r="CW2861" s="154"/>
      <c r="CX2861" s="154"/>
      <c r="CY2861" s="154"/>
      <c r="CZ2861" s="154"/>
      <c r="DA2861" s="154"/>
      <c r="DB2861" s="154"/>
      <c r="DC2861" s="154"/>
      <c r="DD2861" s="154"/>
      <c r="DE2861" s="154"/>
      <c r="DF2861" s="154"/>
      <c r="DG2861" s="154"/>
      <c r="DH2861" s="154"/>
      <c r="DI2861" s="154"/>
      <c r="DJ2861" s="154"/>
      <c r="DK2861" s="154"/>
      <c r="DL2861" s="154"/>
      <c r="DM2861" s="154"/>
      <c r="DN2861" s="154"/>
      <c r="DO2861" s="154"/>
      <c r="DP2861" s="154"/>
      <c r="DQ2861" s="154"/>
      <c r="DR2861" s="154"/>
      <c r="DS2861" s="154"/>
      <c r="DT2861" s="154"/>
      <c r="DU2861" s="154"/>
      <c r="DV2861" s="154"/>
      <c r="DW2861" s="154"/>
      <c r="DX2861" s="154"/>
      <c r="DY2861" s="154"/>
      <c r="DZ2861" s="154"/>
      <c r="EA2861" s="154"/>
      <c r="EB2861" s="154"/>
      <c r="EC2861" s="154"/>
      <c r="ED2861" s="154"/>
      <c r="EE2861" s="154"/>
      <c r="EF2861" s="154"/>
      <c r="EG2861" s="154"/>
      <c r="EH2861" s="154"/>
      <c r="EI2861" s="154"/>
      <c r="EJ2861" s="154"/>
      <c r="EK2861" s="154"/>
      <c r="EL2861" s="154"/>
      <c r="EM2861" s="154"/>
      <c r="EN2861" s="154"/>
      <c r="EO2861" s="154"/>
      <c r="EP2861" s="154"/>
      <c r="EQ2861" s="154"/>
      <c r="ER2861" s="154"/>
      <c r="ES2861" s="154"/>
      <c r="ET2861" s="154"/>
      <c r="EU2861" s="154"/>
      <c r="EV2861" s="154"/>
    </row>
    <row r="2862" spans="32:152" ht="12.75">
      <c r="AF2862" s="154"/>
      <c r="AG2862" s="154"/>
      <c r="AH2862" s="154"/>
      <c r="AI2862" s="154"/>
      <c r="AJ2862" s="154"/>
      <c r="AK2862" s="154"/>
      <c r="AL2862" s="154"/>
      <c r="AM2862" s="154"/>
      <c r="AN2862" s="154"/>
      <c r="AO2862" s="154"/>
      <c r="AP2862" s="154"/>
      <c r="AQ2862" s="154"/>
      <c r="AR2862" s="154"/>
      <c r="AS2862" s="154"/>
      <c r="AT2862" s="154"/>
      <c r="AU2862" s="154"/>
      <c r="AV2862" s="154"/>
      <c r="AW2862" s="154"/>
      <c r="AX2862" s="154"/>
      <c r="AY2862" s="154"/>
      <c r="AZ2862" s="154"/>
      <c r="BA2862" s="154"/>
      <c r="BB2862" s="154"/>
      <c r="BC2862" s="154"/>
      <c r="BD2862" s="154"/>
      <c r="BE2862" s="154"/>
      <c r="BF2862" s="154"/>
      <c r="BG2862" s="154"/>
      <c r="BH2862" s="154"/>
      <c r="BI2862" s="154"/>
      <c r="BJ2862" s="154"/>
      <c r="BK2862" s="154"/>
      <c r="BL2862" s="154"/>
      <c r="BM2862" s="154"/>
      <c r="BN2862" s="154"/>
      <c r="BO2862" s="154"/>
      <c r="BP2862" s="154"/>
      <c r="BQ2862" s="154"/>
      <c r="BR2862" s="154"/>
      <c r="BS2862" s="154"/>
      <c r="BT2862" s="154"/>
      <c r="BU2862" s="154"/>
      <c r="BV2862" s="154"/>
      <c r="BW2862" s="154"/>
      <c r="BX2862" s="154"/>
      <c r="BY2862" s="154"/>
      <c r="BZ2862" s="154"/>
      <c r="CA2862" s="154"/>
      <c r="CB2862" s="154"/>
      <c r="CC2862" s="154"/>
      <c r="CD2862" s="154"/>
      <c r="CE2862" s="154"/>
      <c r="CF2862" s="154"/>
      <c r="CG2862" s="154"/>
      <c r="CH2862" s="154"/>
      <c r="CI2862" s="154"/>
      <c r="CJ2862" s="154"/>
      <c r="CK2862" s="154"/>
      <c r="CL2862" s="154"/>
      <c r="CM2862" s="154"/>
      <c r="CN2862" s="154"/>
      <c r="CO2862" s="154"/>
      <c r="CP2862" s="154"/>
      <c r="CQ2862" s="154"/>
      <c r="CR2862" s="154"/>
      <c r="CS2862" s="154"/>
      <c r="CT2862" s="154"/>
      <c r="CU2862" s="154"/>
      <c r="CV2862" s="154"/>
      <c r="CW2862" s="154"/>
      <c r="CX2862" s="154"/>
      <c r="CY2862" s="154"/>
      <c r="CZ2862" s="154"/>
      <c r="DA2862" s="154"/>
      <c r="DB2862" s="154"/>
      <c r="DC2862" s="154"/>
      <c r="DD2862" s="154"/>
      <c r="DE2862" s="154"/>
      <c r="DF2862" s="154"/>
      <c r="DG2862" s="154"/>
      <c r="DH2862" s="154"/>
      <c r="DI2862" s="154"/>
      <c r="DJ2862" s="154"/>
      <c r="DK2862" s="154"/>
      <c r="DL2862" s="154"/>
      <c r="DM2862" s="154"/>
      <c r="DN2862" s="154"/>
      <c r="DO2862" s="154"/>
      <c r="DP2862" s="154"/>
      <c r="DQ2862" s="154"/>
      <c r="DR2862" s="154"/>
      <c r="DS2862" s="154"/>
      <c r="DT2862" s="154"/>
      <c r="DU2862" s="154"/>
      <c r="DV2862" s="154"/>
      <c r="DW2862" s="154"/>
      <c r="DX2862" s="154"/>
      <c r="DY2862" s="154"/>
      <c r="DZ2862" s="154"/>
      <c r="EA2862" s="154"/>
      <c r="EB2862" s="154"/>
      <c r="EC2862" s="154"/>
      <c r="ED2862" s="154"/>
      <c r="EE2862" s="154"/>
      <c r="EF2862" s="154"/>
      <c r="EG2862" s="154"/>
      <c r="EH2862" s="154"/>
      <c r="EI2862" s="154"/>
      <c r="EJ2862" s="154"/>
      <c r="EK2862" s="154"/>
      <c r="EL2862" s="154"/>
      <c r="EM2862" s="154"/>
      <c r="EN2862" s="154"/>
      <c r="EO2862" s="154"/>
      <c r="EP2862" s="154"/>
      <c r="EQ2862" s="154"/>
      <c r="ER2862" s="154"/>
      <c r="ES2862" s="154"/>
      <c r="ET2862" s="154"/>
      <c r="EU2862" s="154"/>
      <c r="EV2862" s="154"/>
    </row>
    <row r="2863" spans="32:152" ht="12.75">
      <c r="AF2863" s="154"/>
      <c r="AG2863" s="154"/>
      <c r="AH2863" s="154"/>
      <c r="AI2863" s="154"/>
      <c r="AJ2863" s="154"/>
      <c r="AK2863" s="154"/>
      <c r="AL2863" s="154"/>
      <c r="AM2863" s="154"/>
      <c r="AN2863" s="154"/>
      <c r="AO2863" s="154"/>
      <c r="AP2863" s="154"/>
      <c r="AQ2863" s="154"/>
      <c r="AR2863" s="154"/>
      <c r="AS2863" s="154"/>
      <c r="AT2863" s="154"/>
      <c r="AU2863" s="154"/>
      <c r="AV2863" s="154"/>
      <c r="AW2863" s="154"/>
      <c r="AX2863" s="154"/>
      <c r="AY2863" s="154"/>
      <c r="AZ2863" s="154"/>
      <c r="BA2863" s="154"/>
      <c r="BB2863" s="154"/>
      <c r="BC2863" s="154"/>
      <c r="BD2863" s="154"/>
      <c r="BE2863" s="154"/>
      <c r="BF2863" s="154"/>
      <c r="BG2863" s="154"/>
      <c r="BH2863" s="154"/>
      <c r="BI2863" s="154"/>
      <c r="BJ2863" s="154"/>
      <c r="BK2863" s="154"/>
      <c r="BL2863" s="154"/>
      <c r="BM2863" s="154"/>
      <c r="BN2863" s="154"/>
      <c r="BO2863" s="154"/>
      <c r="BP2863" s="154"/>
      <c r="BQ2863" s="154"/>
      <c r="BR2863" s="154"/>
      <c r="BS2863" s="154"/>
      <c r="BT2863" s="154"/>
      <c r="BU2863" s="154"/>
      <c r="BV2863" s="154"/>
      <c r="BW2863" s="154"/>
      <c r="BX2863" s="154"/>
      <c r="BY2863" s="154"/>
      <c r="BZ2863" s="154"/>
      <c r="CA2863" s="154"/>
      <c r="CB2863" s="154"/>
      <c r="CC2863" s="154"/>
      <c r="CD2863" s="154"/>
      <c r="CE2863" s="154"/>
      <c r="CF2863" s="154"/>
      <c r="CG2863" s="154"/>
      <c r="CH2863" s="154"/>
      <c r="CI2863" s="154"/>
      <c r="CJ2863" s="154"/>
      <c r="CK2863" s="154"/>
      <c r="CL2863" s="154"/>
      <c r="CM2863" s="154"/>
      <c r="CN2863" s="154"/>
      <c r="CO2863" s="154"/>
      <c r="CP2863" s="154"/>
      <c r="CQ2863" s="154"/>
      <c r="CR2863" s="154"/>
      <c r="CS2863" s="154"/>
      <c r="CT2863" s="154"/>
      <c r="CU2863" s="154"/>
      <c r="CV2863" s="154"/>
      <c r="CW2863" s="154"/>
      <c r="CX2863" s="154"/>
      <c r="CY2863" s="154"/>
      <c r="CZ2863" s="154"/>
      <c r="DA2863" s="154"/>
      <c r="DB2863" s="154"/>
      <c r="DC2863" s="154"/>
      <c r="DD2863" s="154"/>
      <c r="DE2863" s="154"/>
      <c r="DF2863" s="154"/>
      <c r="DG2863" s="154"/>
      <c r="DH2863" s="154"/>
      <c r="DI2863" s="154"/>
      <c r="DJ2863" s="154"/>
      <c r="DK2863" s="154"/>
      <c r="DL2863" s="154"/>
      <c r="DM2863" s="154"/>
      <c r="DN2863" s="154"/>
      <c r="DO2863" s="154"/>
      <c r="DP2863" s="154"/>
      <c r="DQ2863" s="154"/>
      <c r="DR2863" s="154"/>
      <c r="DS2863" s="154"/>
      <c r="DT2863" s="154"/>
      <c r="DU2863" s="154"/>
      <c r="DV2863" s="154"/>
      <c r="DW2863" s="154"/>
      <c r="DX2863" s="154"/>
      <c r="DY2863" s="154"/>
      <c r="DZ2863" s="154"/>
      <c r="EA2863" s="154"/>
      <c r="EB2863" s="154"/>
      <c r="EC2863" s="154"/>
      <c r="ED2863" s="154"/>
      <c r="EE2863" s="154"/>
      <c r="EF2863" s="154"/>
      <c r="EG2863" s="154"/>
      <c r="EH2863" s="154"/>
      <c r="EI2863" s="154"/>
      <c r="EJ2863" s="154"/>
      <c r="EK2863" s="154"/>
      <c r="EL2863" s="154"/>
      <c r="EM2863" s="154"/>
      <c r="EN2863" s="154"/>
      <c r="EO2863" s="154"/>
      <c r="EP2863" s="154"/>
      <c r="EQ2863" s="154"/>
      <c r="ER2863" s="154"/>
      <c r="ES2863" s="154"/>
      <c r="ET2863" s="154"/>
      <c r="EU2863" s="154"/>
      <c r="EV2863" s="154"/>
    </row>
    <row r="2864" spans="32:152" ht="12.75">
      <c r="AF2864" s="154"/>
      <c r="AG2864" s="154"/>
      <c r="AH2864" s="154"/>
      <c r="AI2864" s="154"/>
      <c r="AJ2864" s="154"/>
      <c r="AK2864" s="154"/>
      <c r="AL2864" s="154"/>
      <c r="AM2864" s="154"/>
      <c r="AN2864" s="154"/>
      <c r="AO2864" s="154"/>
      <c r="AP2864" s="154"/>
      <c r="AQ2864" s="154"/>
      <c r="AR2864" s="154"/>
      <c r="AS2864" s="154"/>
      <c r="AT2864" s="154"/>
      <c r="AU2864" s="154"/>
      <c r="AV2864" s="154"/>
      <c r="AW2864" s="154"/>
      <c r="AX2864" s="154"/>
      <c r="AY2864" s="154"/>
      <c r="AZ2864" s="154"/>
      <c r="BA2864" s="154"/>
      <c r="BB2864" s="154"/>
      <c r="BC2864" s="154"/>
      <c r="BD2864" s="154"/>
      <c r="BE2864" s="154"/>
      <c r="BF2864" s="154"/>
      <c r="BG2864" s="154"/>
      <c r="BH2864" s="154"/>
      <c r="BI2864" s="154"/>
      <c r="BJ2864" s="154"/>
      <c r="BK2864" s="154"/>
      <c r="BL2864" s="154"/>
      <c r="BM2864" s="154"/>
      <c r="BN2864" s="154"/>
      <c r="BO2864" s="154"/>
      <c r="BP2864" s="154"/>
      <c r="BQ2864" s="154"/>
      <c r="BR2864" s="154"/>
      <c r="BS2864" s="154"/>
      <c r="BT2864" s="154"/>
      <c r="BU2864" s="154"/>
      <c r="BV2864" s="154"/>
      <c r="BW2864" s="154"/>
      <c r="BX2864" s="154"/>
      <c r="BY2864" s="154"/>
      <c r="BZ2864" s="154"/>
      <c r="CA2864" s="154"/>
      <c r="CB2864" s="154"/>
      <c r="CC2864" s="154"/>
      <c r="CD2864" s="154"/>
      <c r="CE2864" s="154"/>
      <c r="CF2864" s="154"/>
      <c r="CG2864" s="154"/>
      <c r="CH2864" s="154"/>
      <c r="CI2864" s="154"/>
      <c r="CJ2864" s="154"/>
      <c r="CK2864" s="154"/>
      <c r="CL2864" s="154"/>
      <c r="CM2864" s="154"/>
      <c r="CN2864" s="154"/>
      <c r="CO2864" s="154"/>
      <c r="CP2864" s="154"/>
      <c r="CQ2864" s="154"/>
      <c r="CR2864" s="154"/>
      <c r="CS2864" s="154"/>
      <c r="CT2864" s="154"/>
      <c r="CU2864" s="154"/>
      <c r="CV2864" s="154"/>
      <c r="CW2864" s="154"/>
      <c r="CX2864" s="154"/>
      <c r="CY2864" s="154"/>
      <c r="CZ2864" s="154"/>
      <c r="DA2864" s="154"/>
      <c r="DB2864" s="154"/>
      <c r="DC2864" s="154"/>
      <c r="DD2864" s="154"/>
      <c r="DE2864" s="154"/>
      <c r="DF2864" s="154"/>
      <c r="DG2864" s="154"/>
      <c r="DH2864" s="154"/>
      <c r="DI2864" s="154"/>
      <c r="DJ2864" s="154"/>
      <c r="DK2864" s="154"/>
      <c r="DL2864" s="154"/>
      <c r="DM2864" s="154"/>
      <c r="DN2864" s="154"/>
      <c r="DO2864" s="154"/>
      <c r="DP2864" s="154"/>
      <c r="DQ2864" s="154"/>
      <c r="DR2864" s="154"/>
      <c r="DS2864" s="154"/>
      <c r="DT2864" s="154"/>
      <c r="DU2864" s="154"/>
      <c r="DV2864" s="154"/>
      <c r="DW2864" s="154"/>
      <c r="DX2864" s="154"/>
      <c r="DY2864" s="154"/>
      <c r="DZ2864" s="154"/>
      <c r="EA2864" s="154"/>
      <c r="EB2864" s="154"/>
      <c r="EC2864" s="154"/>
      <c r="ED2864" s="154"/>
      <c r="EE2864" s="154"/>
      <c r="EF2864" s="154"/>
      <c r="EG2864" s="154"/>
      <c r="EH2864" s="154"/>
      <c r="EI2864" s="154"/>
      <c r="EJ2864" s="154"/>
      <c r="EK2864" s="154"/>
      <c r="EL2864" s="154"/>
      <c r="EM2864" s="154"/>
      <c r="EN2864" s="154"/>
      <c r="EO2864" s="154"/>
      <c r="EP2864" s="154"/>
      <c r="EQ2864" s="154"/>
      <c r="ER2864" s="154"/>
      <c r="ES2864" s="154"/>
      <c r="ET2864" s="154"/>
      <c r="EU2864" s="154"/>
      <c r="EV2864" s="154"/>
    </row>
    <row r="2865" spans="32:152" ht="12.75">
      <c r="AF2865" s="154"/>
      <c r="AG2865" s="154"/>
      <c r="AH2865" s="154"/>
      <c r="AI2865" s="154"/>
      <c r="AJ2865" s="154"/>
      <c r="AK2865" s="154"/>
      <c r="AL2865" s="154"/>
      <c r="AM2865" s="154"/>
      <c r="AN2865" s="154"/>
      <c r="AO2865" s="154"/>
      <c r="AP2865" s="154"/>
      <c r="AQ2865" s="154"/>
      <c r="AR2865" s="154"/>
      <c r="AS2865" s="154"/>
      <c r="AT2865" s="154"/>
      <c r="AU2865" s="154"/>
      <c r="AV2865" s="154"/>
      <c r="AW2865" s="154"/>
      <c r="AX2865" s="154"/>
      <c r="AY2865" s="154"/>
      <c r="AZ2865" s="154"/>
      <c r="BA2865" s="154"/>
      <c r="BB2865" s="154"/>
      <c r="BC2865" s="154"/>
      <c r="BD2865" s="154"/>
      <c r="BE2865" s="154"/>
      <c r="BF2865" s="154"/>
      <c r="BG2865" s="154"/>
      <c r="BH2865" s="154"/>
      <c r="BI2865" s="154"/>
      <c r="BJ2865" s="154"/>
      <c r="BK2865" s="154"/>
      <c r="BL2865" s="154"/>
      <c r="BM2865" s="154"/>
      <c r="BN2865" s="154"/>
      <c r="BO2865" s="154"/>
      <c r="BP2865" s="154"/>
      <c r="BQ2865" s="154"/>
      <c r="BR2865" s="154"/>
      <c r="BS2865" s="154"/>
      <c r="BT2865" s="154"/>
      <c r="BU2865" s="154"/>
      <c r="BV2865" s="154"/>
      <c r="BW2865" s="154"/>
      <c r="BX2865" s="154"/>
      <c r="BY2865" s="154"/>
      <c r="BZ2865" s="154"/>
      <c r="CA2865" s="154"/>
      <c r="CB2865" s="154"/>
      <c r="CC2865" s="154"/>
      <c r="CD2865" s="154"/>
      <c r="CE2865" s="154"/>
      <c r="CF2865" s="154"/>
      <c r="CG2865" s="154"/>
      <c r="CH2865" s="154"/>
      <c r="CI2865" s="154"/>
      <c r="CJ2865" s="154"/>
      <c r="CK2865" s="154"/>
      <c r="CL2865" s="154"/>
      <c r="CM2865" s="154"/>
      <c r="CN2865" s="154"/>
      <c r="CO2865" s="154"/>
      <c r="CP2865" s="154"/>
      <c r="CQ2865" s="154"/>
      <c r="CR2865" s="154"/>
      <c r="CS2865" s="154"/>
      <c r="CT2865" s="154"/>
      <c r="CU2865" s="154"/>
      <c r="CV2865" s="154"/>
      <c r="CW2865" s="154"/>
      <c r="CX2865" s="154"/>
      <c r="CY2865" s="154"/>
      <c r="CZ2865" s="154"/>
      <c r="DA2865" s="154"/>
      <c r="DB2865" s="154"/>
      <c r="DC2865" s="154"/>
      <c r="DD2865" s="154"/>
      <c r="DE2865" s="154"/>
      <c r="DF2865" s="154"/>
      <c r="DG2865" s="154"/>
      <c r="DH2865" s="154"/>
      <c r="DI2865" s="154"/>
      <c r="DJ2865" s="154"/>
      <c r="DK2865" s="154"/>
      <c r="DL2865" s="154"/>
      <c r="DM2865" s="154"/>
      <c r="DN2865" s="154"/>
      <c r="DO2865" s="154"/>
      <c r="DP2865" s="154"/>
      <c r="DQ2865" s="154"/>
      <c r="DR2865" s="154"/>
      <c r="DS2865" s="154"/>
      <c r="DT2865" s="154"/>
      <c r="DU2865" s="154"/>
      <c r="DV2865" s="154"/>
      <c r="DW2865" s="154"/>
      <c r="DX2865" s="154"/>
      <c r="DY2865" s="154"/>
      <c r="DZ2865" s="154"/>
      <c r="EA2865" s="154"/>
      <c r="EB2865" s="154"/>
      <c r="EC2865" s="154"/>
      <c r="ED2865" s="154"/>
      <c r="EE2865" s="154"/>
      <c r="EF2865" s="154"/>
      <c r="EG2865" s="154"/>
      <c r="EH2865" s="154"/>
      <c r="EI2865" s="154"/>
      <c r="EJ2865" s="154"/>
      <c r="EK2865" s="154"/>
      <c r="EL2865" s="154"/>
      <c r="EM2865" s="154"/>
      <c r="EN2865" s="154"/>
      <c r="EO2865" s="154"/>
      <c r="EP2865" s="154"/>
      <c r="EQ2865" s="154"/>
      <c r="ER2865" s="154"/>
      <c r="ES2865" s="154"/>
      <c r="ET2865" s="154"/>
      <c r="EU2865" s="154"/>
      <c r="EV2865" s="154"/>
    </row>
    <row r="2866" spans="32:152" ht="12.75">
      <c r="AF2866" s="154"/>
      <c r="AG2866" s="154"/>
      <c r="AH2866" s="154"/>
      <c r="AI2866" s="154"/>
      <c r="AJ2866" s="154"/>
      <c r="AK2866" s="154"/>
      <c r="AL2866" s="154"/>
      <c r="AM2866" s="154"/>
      <c r="AN2866" s="154"/>
      <c r="AO2866" s="154"/>
      <c r="AP2866" s="154"/>
      <c r="AQ2866" s="154"/>
      <c r="AR2866" s="154"/>
      <c r="AS2866" s="154"/>
      <c r="AT2866" s="154"/>
      <c r="AU2866" s="154"/>
      <c r="AV2866" s="154"/>
      <c r="AW2866" s="154"/>
      <c r="AX2866" s="154"/>
      <c r="AY2866" s="154"/>
      <c r="AZ2866" s="154"/>
      <c r="BA2866" s="154"/>
      <c r="BB2866" s="154"/>
      <c r="BC2866" s="154"/>
      <c r="BD2866" s="154"/>
      <c r="BE2866" s="154"/>
      <c r="BF2866" s="154"/>
      <c r="BG2866" s="154"/>
      <c r="BH2866" s="154"/>
      <c r="BI2866" s="154"/>
      <c r="BJ2866" s="154"/>
      <c r="BK2866" s="154"/>
      <c r="BL2866" s="154"/>
      <c r="BM2866" s="154"/>
      <c r="BN2866" s="154"/>
      <c r="BO2866" s="154"/>
      <c r="BP2866" s="154"/>
      <c r="BQ2866" s="154"/>
      <c r="BR2866" s="154"/>
      <c r="BS2866" s="154"/>
      <c r="BT2866" s="154"/>
      <c r="BU2866" s="154"/>
      <c r="BV2866" s="154"/>
      <c r="BW2866" s="154"/>
      <c r="BX2866" s="154"/>
      <c r="BY2866" s="154"/>
      <c r="BZ2866" s="154"/>
      <c r="CA2866" s="154"/>
      <c r="CB2866" s="154"/>
      <c r="CC2866" s="154"/>
      <c r="CD2866" s="154"/>
      <c r="CE2866" s="154"/>
      <c r="CF2866" s="154"/>
      <c r="CG2866" s="154"/>
      <c r="CH2866" s="154"/>
      <c r="CI2866" s="154"/>
      <c r="CJ2866" s="154"/>
      <c r="CK2866" s="154"/>
      <c r="CL2866" s="154"/>
      <c r="CM2866" s="154"/>
      <c r="CN2866" s="154"/>
      <c r="CO2866" s="154"/>
      <c r="CP2866" s="154"/>
      <c r="CQ2866" s="154"/>
      <c r="CR2866" s="154"/>
      <c r="CS2866" s="154"/>
      <c r="CT2866" s="154"/>
      <c r="CU2866" s="154"/>
      <c r="CV2866" s="154"/>
      <c r="CW2866" s="154"/>
      <c r="CX2866" s="154"/>
      <c r="CY2866" s="154"/>
      <c r="CZ2866" s="154"/>
      <c r="DA2866" s="154"/>
      <c r="DB2866" s="154"/>
      <c r="DC2866" s="154"/>
      <c r="DD2866" s="154"/>
      <c r="DE2866" s="154"/>
      <c r="DF2866" s="154"/>
      <c r="DG2866" s="154"/>
      <c r="DH2866" s="154"/>
      <c r="DI2866" s="154"/>
      <c r="DJ2866" s="154"/>
      <c r="DK2866" s="154"/>
      <c r="DL2866" s="154"/>
      <c r="DM2866" s="154"/>
      <c r="DN2866" s="154"/>
      <c r="DO2866" s="154"/>
      <c r="DP2866" s="154"/>
      <c r="DQ2866" s="154"/>
      <c r="DR2866" s="154"/>
      <c r="DS2866" s="154"/>
      <c r="DT2866" s="154"/>
      <c r="DU2866" s="154"/>
      <c r="DV2866" s="154"/>
      <c r="DW2866" s="154"/>
      <c r="DX2866" s="154"/>
      <c r="DY2866" s="154"/>
      <c r="DZ2866" s="154"/>
      <c r="EA2866" s="154"/>
      <c r="EB2866" s="154"/>
      <c r="EC2866" s="154"/>
      <c r="ED2866" s="154"/>
      <c r="EE2866" s="154"/>
      <c r="EF2866" s="154"/>
      <c r="EG2866" s="154"/>
      <c r="EH2866" s="154"/>
      <c r="EI2866" s="154"/>
      <c r="EJ2866" s="154"/>
      <c r="EK2866" s="154"/>
      <c r="EL2866" s="154"/>
      <c r="EM2866" s="154"/>
      <c r="EN2866" s="154"/>
      <c r="EO2866" s="154"/>
      <c r="EP2866" s="154"/>
      <c r="EQ2866" s="154"/>
      <c r="ER2866" s="154"/>
      <c r="ES2866" s="154"/>
      <c r="ET2866" s="154"/>
      <c r="EU2866" s="154"/>
      <c r="EV2866" s="154"/>
    </row>
    <row r="2867" spans="32:152" ht="12.75">
      <c r="AF2867" s="154"/>
      <c r="AG2867" s="154"/>
      <c r="AH2867" s="154"/>
      <c r="AI2867" s="154"/>
      <c r="AJ2867" s="154"/>
      <c r="AK2867" s="154"/>
      <c r="AL2867" s="154"/>
      <c r="AM2867" s="154"/>
      <c r="AN2867" s="154"/>
      <c r="AO2867" s="154"/>
      <c r="AP2867" s="154"/>
      <c r="AQ2867" s="154"/>
      <c r="AR2867" s="154"/>
      <c r="AS2867" s="154"/>
      <c r="AT2867" s="154"/>
      <c r="AU2867" s="154"/>
      <c r="AV2867" s="154"/>
      <c r="AW2867" s="154"/>
      <c r="AX2867" s="154"/>
      <c r="AY2867" s="154"/>
      <c r="AZ2867" s="154"/>
      <c r="BA2867" s="154"/>
      <c r="BB2867" s="154"/>
      <c r="BC2867" s="154"/>
      <c r="BD2867" s="154"/>
      <c r="BE2867" s="154"/>
      <c r="BF2867" s="154"/>
      <c r="BG2867" s="154"/>
      <c r="BH2867" s="154"/>
      <c r="BI2867" s="154"/>
      <c r="BJ2867" s="154"/>
      <c r="BK2867" s="154"/>
      <c r="BL2867" s="154"/>
      <c r="BM2867" s="154"/>
      <c r="BN2867" s="154"/>
      <c r="BO2867" s="154"/>
      <c r="BP2867" s="154"/>
      <c r="BQ2867" s="154"/>
      <c r="BR2867" s="154"/>
      <c r="BS2867" s="154"/>
      <c r="BT2867" s="154"/>
      <c r="BU2867" s="154"/>
      <c r="BV2867" s="154"/>
      <c r="BW2867" s="154"/>
      <c r="BX2867" s="154"/>
      <c r="BY2867" s="154"/>
      <c r="BZ2867" s="154"/>
      <c r="CA2867" s="154"/>
      <c r="CB2867" s="154"/>
      <c r="CC2867" s="154"/>
      <c r="CD2867" s="154"/>
      <c r="CE2867" s="154"/>
      <c r="CF2867" s="154"/>
      <c r="CG2867" s="154"/>
      <c r="CH2867" s="154"/>
      <c r="CI2867" s="154"/>
      <c r="CJ2867" s="154"/>
      <c r="CK2867" s="154"/>
      <c r="CL2867" s="154"/>
      <c r="CM2867" s="154"/>
      <c r="CN2867" s="154"/>
      <c r="CO2867" s="154"/>
      <c r="CP2867" s="154"/>
      <c r="CQ2867" s="154"/>
      <c r="CR2867" s="154"/>
      <c r="CS2867" s="154"/>
      <c r="CT2867" s="154"/>
      <c r="CU2867" s="154"/>
      <c r="CV2867" s="154"/>
      <c r="CW2867" s="154"/>
      <c r="CX2867" s="154"/>
      <c r="CY2867" s="154"/>
      <c r="CZ2867" s="154"/>
      <c r="DA2867" s="154"/>
      <c r="DB2867" s="154"/>
      <c r="DC2867" s="154"/>
      <c r="DD2867" s="154"/>
      <c r="DE2867" s="154"/>
      <c r="DF2867" s="154"/>
      <c r="DG2867" s="154"/>
      <c r="DH2867" s="154"/>
      <c r="DI2867" s="154"/>
      <c r="DJ2867" s="154"/>
      <c r="DK2867" s="154"/>
      <c r="DL2867" s="154"/>
      <c r="DM2867" s="154"/>
      <c r="DN2867" s="154"/>
      <c r="DO2867" s="154"/>
      <c r="DP2867" s="154"/>
      <c r="DQ2867" s="154"/>
      <c r="DR2867" s="154"/>
      <c r="DS2867" s="154"/>
      <c r="DT2867" s="154"/>
      <c r="DU2867" s="154"/>
      <c r="DV2867" s="154"/>
      <c r="DW2867" s="154"/>
      <c r="DX2867" s="154"/>
      <c r="DY2867" s="154"/>
      <c r="DZ2867" s="154"/>
      <c r="EA2867" s="154"/>
      <c r="EB2867" s="154"/>
      <c r="EC2867" s="154"/>
      <c r="ED2867" s="154"/>
      <c r="EE2867" s="154"/>
      <c r="EF2867" s="154"/>
      <c r="EG2867" s="154"/>
      <c r="EH2867" s="154"/>
      <c r="EI2867" s="154"/>
      <c r="EJ2867" s="154"/>
      <c r="EK2867" s="154"/>
      <c r="EL2867" s="154"/>
      <c r="EM2867" s="154"/>
      <c r="EN2867" s="154"/>
      <c r="EO2867" s="154"/>
      <c r="EP2867" s="154"/>
      <c r="EQ2867" s="154"/>
      <c r="ER2867" s="154"/>
      <c r="ES2867" s="154"/>
      <c r="ET2867" s="154"/>
      <c r="EU2867" s="154"/>
      <c r="EV2867" s="154"/>
    </row>
    <row r="2868" spans="32:152" ht="12.75">
      <c r="AF2868" s="154"/>
      <c r="AG2868" s="154"/>
      <c r="AH2868" s="154"/>
      <c r="AI2868" s="154"/>
      <c r="AJ2868" s="154"/>
      <c r="AK2868" s="154"/>
      <c r="AL2868" s="154"/>
      <c r="AM2868" s="154"/>
      <c r="AN2868" s="154"/>
      <c r="AO2868" s="154"/>
      <c r="AP2868" s="154"/>
      <c r="AQ2868" s="154"/>
      <c r="AR2868" s="154"/>
      <c r="AS2868" s="154"/>
      <c r="AT2868" s="154"/>
      <c r="AU2868" s="154"/>
      <c r="AV2868" s="154"/>
      <c r="AW2868" s="154"/>
      <c r="AX2868" s="154"/>
      <c r="AY2868" s="154"/>
      <c r="AZ2868" s="154"/>
      <c r="BA2868" s="154"/>
      <c r="BB2868" s="154"/>
      <c r="BC2868" s="154"/>
      <c r="BD2868" s="154"/>
      <c r="BE2868" s="154"/>
      <c r="BF2868" s="154"/>
      <c r="BG2868" s="154"/>
      <c r="BH2868" s="154"/>
      <c r="BI2868" s="154"/>
      <c r="BJ2868" s="154"/>
      <c r="BK2868" s="154"/>
      <c r="BL2868" s="154"/>
      <c r="BM2868" s="154"/>
      <c r="BN2868" s="154"/>
      <c r="BO2868" s="154"/>
      <c r="BP2868" s="154"/>
      <c r="BQ2868" s="154"/>
      <c r="BR2868" s="154"/>
      <c r="BS2868" s="154"/>
      <c r="BT2868" s="154"/>
      <c r="BU2868" s="154"/>
      <c r="BV2868" s="154"/>
      <c r="BW2868" s="154"/>
      <c r="BX2868" s="154"/>
      <c r="BY2868" s="154"/>
      <c r="BZ2868" s="154"/>
      <c r="CA2868" s="154"/>
      <c r="CB2868" s="154"/>
      <c r="CC2868" s="154"/>
      <c r="CD2868" s="154"/>
      <c r="CE2868" s="154"/>
      <c r="CF2868" s="154"/>
      <c r="CG2868" s="154"/>
      <c r="CH2868" s="154"/>
      <c r="CI2868" s="154"/>
      <c r="CJ2868" s="154"/>
      <c r="CK2868" s="154"/>
      <c r="CL2868" s="154"/>
      <c r="CM2868" s="154"/>
      <c r="CN2868" s="154"/>
      <c r="CO2868" s="154"/>
      <c r="CP2868" s="154"/>
      <c r="CQ2868" s="154"/>
      <c r="CR2868" s="154"/>
      <c r="CS2868" s="154"/>
      <c r="CT2868" s="154"/>
      <c r="CU2868" s="154"/>
      <c r="CV2868" s="154"/>
      <c r="CW2868" s="154"/>
      <c r="CX2868" s="154"/>
      <c r="CY2868" s="154"/>
      <c r="CZ2868" s="154"/>
      <c r="DA2868" s="154"/>
      <c r="DB2868" s="154"/>
      <c r="DC2868" s="154"/>
      <c r="DD2868" s="154"/>
      <c r="DE2868" s="154"/>
      <c r="DF2868" s="154"/>
      <c r="DG2868" s="154"/>
      <c r="DH2868" s="154"/>
      <c r="DI2868" s="154"/>
      <c r="DJ2868" s="154"/>
      <c r="DK2868" s="154"/>
      <c r="DL2868" s="154"/>
      <c r="DM2868" s="154"/>
      <c r="DN2868" s="154"/>
      <c r="DO2868" s="154"/>
      <c r="DP2868" s="154"/>
      <c r="DQ2868" s="154"/>
      <c r="DR2868" s="154"/>
      <c r="DS2868" s="154"/>
      <c r="DT2868" s="154"/>
      <c r="DU2868" s="154"/>
      <c r="DV2868" s="154"/>
      <c r="DW2868" s="154"/>
      <c r="DX2868" s="154"/>
      <c r="DY2868" s="154"/>
      <c r="DZ2868" s="154"/>
      <c r="EA2868" s="154"/>
      <c r="EB2868" s="154"/>
      <c r="EC2868" s="154"/>
      <c r="ED2868" s="154"/>
      <c r="EE2868" s="154"/>
      <c r="EF2868" s="154"/>
      <c r="EG2868" s="154"/>
      <c r="EH2868" s="154"/>
      <c r="EI2868" s="154"/>
      <c r="EJ2868" s="154"/>
      <c r="EK2868" s="154"/>
      <c r="EL2868" s="154"/>
      <c r="EM2868" s="154"/>
      <c r="EN2868" s="154"/>
      <c r="EO2868" s="154"/>
      <c r="EP2868" s="154"/>
      <c r="EQ2868" s="154"/>
      <c r="ER2868" s="154"/>
      <c r="ES2868" s="154"/>
      <c r="ET2868" s="154"/>
      <c r="EU2868" s="154"/>
      <c r="EV2868" s="154"/>
    </row>
    <row r="2869" spans="32:152" ht="12.75">
      <c r="AF2869" s="154"/>
      <c r="AG2869" s="154"/>
      <c r="AH2869" s="154"/>
      <c r="AI2869" s="154"/>
      <c r="AJ2869" s="154"/>
      <c r="AK2869" s="154"/>
      <c r="AL2869" s="154"/>
      <c r="AM2869" s="154"/>
      <c r="AN2869" s="154"/>
      <c r="AO2869" s="154"/>
      <c r="AP2869" s="154"/>
      <c r="AQ2869" s="154"/>
      <c r="AR2869" s="154"/>
      <c r="AS2869" s="154"/>
      <c r="AT2869" s="154"/>
      <c r="AU2869" s="154"/>
      <c r="AV2869" s="154"/>
      <c r="AW2869" s="154"/>
      <c r="AX2869" s="154"/>
      <c r="AY2869" s="154"/>
      <c r="AZ2869" s="154"/>
      <c r="BA2869" s="154"/>
      <c r="BB2869" s="154"/>
      <c r="BC2869" s="154"/>
      <c r="BD2869" s="154"/>
      <c r="BE2869" s="154"/>
      <c r="BF2869" s="154"/>
      <c r="BG2869" s="154"/>
      <c r="BH2869" s="154"/>
      <c r="BI2869" s="154"/>
      <c r="BJ2869" s="154"/>
      <c r="BK2869" s="154"/>
      <c r="BL2869" s="154"/>
      <c r="BM2869" s="154"/>
      <c r="BN2869" s="154"/>
      <c r="BO2869" s="154"/>
      <c r="BP2869" s="154"/>
      <c r="BQ2869" s="154"/>
      <c r="BR2869" s="154"/>
      <c r="BS2869" s="154"/>
      <c r="BT2869" s="154"/>
      <c r="BU2869" s="154"/>
      <c r="BV2869" s="154"/>
      <c r="BW2869" s="154"/>
      <c r="BX2869" s="154"/>
      <c r="BY2869" s="154"/>
      <c r="BZ2869" s="154"/>
      <c r="CA2869" s="154"/>
      <c r="CB2869" s="154"/>
      <c r="CC2869" s="154"/>
      <c r="CD2869" s="154"/>
      <c r="CE2869" s="154"/>
      <c r="CF2869" s="154"/>
      <c r="CG2869" s="154"/>
      <c r="CH2869" s="154"/>
      <c r="CI2869" s="154"/>
      <c r="CJ2869" s="154"/>
      <c r="CK2869" s="154"/>
      <c r="CL2869" s="154"/>
      <c r="CM2869" s="154"/>
      <c r="CN2869" s="154"/>
      <c r="CO2869" s="154"/>
      <c r="CP2869" s="154"/>
      <c r="CQ2869" s="154"/>
      <c r="CR2869" s="154"/>
      <c r="CS2869" s="154"/>
      <c r="CT2869" s="154"/>
      <c r="CU2869" s="154"/>
      <c r="CV2869" s="154"/>
      <c r="CW2869" s="154"/>
      <c r="CX2869" s="154"/>
      <c r="CY2869" s="154"/>
      <c r="CZ2869" s="154"/>
      <c r="DA2869" s="154"/>
      <c r="DB2869" s="154"/>
      <c r="DC2869" s="154"/>
      <c r="DD2869" s="154"/>
      <c r="DE2869" s="154"/>
      <c r="DF2869" s="154"/>
      <c r="DG2869" s="154"/>
      <c r="DH2869" s="154"/>
      <c r="DI2869" s="154"/>
      <c r="DJ2869" s="154"/>
      <c r="DK2869" s="154"/>
      <c r="DL2869" s="154"/>
      <c r="DM2869" s="154"/>
      <c r="DN2869" s="154"/>
      <c r="DO2869" s="154"/>
      <c r="DP2869" s="154"/>
      <c r="DQ2869" s="154"/>
      <c r="DR2869" s="154"/>
      <c r="DS2869" s="154"/>
      <c r="DT2869" s="154"/>
      <c r="DU2869" s="154"/>
      <c r="DV2869" s="154"/>
      <c r="DW2869" s="154"/>
      <c r="DX2869" s="154"/>
      <c r="DY2869" s="154"/>
      <c r="DZ2869" s="154"/>
      <c r="EA2869" s="154"/>
      <c r="EB2869" s="154"/>
      <c r="EC2869" s="154"/>
      <c r="ED2869" s="154"/>
      <c r="EE2869" s="154"/>
      <c r="EF2869" s="154"/>
      <c r="EG2869" s="154"/>
      <c r="EH2869" s="154"/>
      <c r="EI2869" s="154"/>
      <c r="EJ2869" s="154"/>
      <c r="EK2869" s="154"/>
      <c r="EL2869" s="154"/>
      <c r="EM2869" s="154"/>
      <c r="EN2869" s="154"/>
      <c r="EO2869" s="154"/>
      <c r="EP2869" s="154"/>
      <c r="EQ2869" s="154"/>
      <c r="ER2869" s="154"/>
      <c r="ES2869" s="154"/>
      <c r="ET2869" s="154"/>
      <c r="EU2869" s="154"/>
      <c r="EV2869" s="154"/>
    </row>
    <row r="2870" spans="32:152" ht="12.75">
      <c r="AF2870" s="154"/>
      <c r="AG2870" s="154"/>
      <c r="AH2870" s="154"/>
      <c r="AI2870" s="154"/>
      <c r="AJ2870" s="154"/>
      <c r="AK2870" s="154"/>
      <c r="AL2870" s="154"/>
      <c r="AM2870" s="154"/>
      <c r="AN2870" s="154"/>
      <c r="AO2870" s="154"/>
      <c r="AP2870" s="154"/>
      <c r="AQ2870" s="154"/>
      <c r="AR2870" s="154"/>
      <c r="AS2870" s="154"/>
      <c r="AT2870" s="154"/>
      <c r="AU2870" s="154"/>
      <c r="AV2870" s="154"/>
      <c r="AW2870" s="154"/>
      <c r="AX2870" s="154"/>
      <c r="AY2870" s="154"/>
      <c r="AZ2870" s="154"/>
      <c r="BA2870" s="154"/>
      <c r="BB2870" s="154"/>
      <c r="BC2870" s="154"/>
      <c r="BD2870" s="154"/>
      <c r="BE2870" s="154"/>
      <c r="BF2870" s="154"/>
      <c r="BG2870" s="154"/>
      <c r="BH2870" s="154"/>
      <c r="BI2870" s="154"/>
      <c r="BJ2870" s="154"/>
      <c r="BK2870" s="154"/>
      <c r="BL2870" s="154"/>
      <c r="BM2870" s="154"/>
      <c r="BN2870" s="154"/>
      <c r="BO2870" s="154"/>
      <c r="BP2870" s="154"/>
      <c r="BQ2870" s="154"/>
      <c r="BR2870" s="154"/>
      <c r="BS2870" s="154"/>
      <c r="BT2870" s="154"/>
      <c r="BU2870" s="154"/>
      <c r="BV2870" s="154"/>
      <c r="BW2870" s="154"/>
      <c r="BX2870" s="154"/>
      <c r="BY2870" s="154"/>
      <c r="BZ2870" s="154"/>
      <c r="CA2870" s="154"/>
      <c r="CB2870" s="154"/>
      <c r="CC2870" s="154"/>
      <c r="CD2870" s="154"/>
      <c r="CE2870" s="154"/>
      <c r="CF2870" s="154"/>
      <c r="CG2870" s="154"/>
      <c r="CH2870" s="154"/>
      <c r="CI2870" s="154"/>
      <c r="CJ2870" s="154"/>
      <c r="CK2870" s="154"/>
      <c r="CL2870" s="154"/>
      <c r="CM2870" s="154"/>
      <c r="CN2870" s="154"/>
      <c r="CO2870" s="154"/>
      <c r="CP2870" s="154"/>
      <c r="CQ2870" s="154"/>
      <c r="CR2870" s="154"/>
      <c r="CS2870" s="154"/>
      <c r="CT2870" s="154"/>
      <c r="CU2870" s="154"/>
      <c r="CV2870" s="154"/>
      <c r="CW2870" s="154"/>
      <c r="CX2870" s="154"/>
      <c r="CY2870" s="154"/>
      <c r="CZ2870" s="154"/>
      <c r="DA2870" s="154"/>
      <c r="DB2870" s="154"/>
      <c r="DC2870" s="154"/>
      <c r="DD2870" s="154"/>
      <c r="DE2870" s="154"/>
      <c r="DF2870" s="154"/>
      <c r="DG2870" s="154"/>
      <c r="DH2870" s="154"/>
      <c r="DI2870" s="154"/>
      <c r="DJ2870" s="154"/>
      <c r="DK2870" s="154"/>
      <c r="DL2870" s="154"/>
      <c r="DM2870" s="154"/>
      <c r="DN2870" s="154"/>
      <c r="DO2870" s="154"/>
      <c r="DP2870" s="154"/>
      <c r="DQ2870" s="154"/>
      <c r="DR2870" s="154"/>
      <c r="DS2870" s="154"/>
      <c r="DT2870" s="154"/>
      <c r="DU2870" s="154"/>
      <c r="DV2870" s="154"/>
      <c r="DW2870" s="154"/>
      <c r="DX2870" s="154"/>
      <c r="DY2870" s="154"/>
      <c r="DZ2870" s="154"/>
      <c r="EA2870" s="154"/>
      <c r="EB2870" s="154"/>
      <c r="EC2870" s="154"/>
      <c r="ED2870" s="154"/>
      <c r="EE2870" s="154"/>
      <c r="EF2870" s="154"/>
      <c r="EG2870" s="154"/>
      <c r="EH2870" s="154"/>
      <c r="EI2870" s="154"/>
      <c r="EJ2870" s="154"/>
      <c r="EK2870" s="154"/>
      <c r="EL2870" s="154"/>
      <c r="EM2870" s="154"/>
      <c r="EN2870" s="154"/>
      <c r="EO2870" s="154"/>
      <c r="EP2870" s="154"/>
      <c r="EQ2870" s="154"/>
      <c r="ER2870" s="154"/>
      <c r="ES2870" s="154"/>
      <c r="ET2870" s="154"/>
      <c r="EU2870" s="154"/>
      <c r="EV2870" s="154"/>
    </row>
    <row r="2871" spans="32:152" ht="12.75">
      <c r="AF2871" s="154"/>
      <c r="AG2871" s="154"/>
      <c r="AH2871" s="154"/>
      <c r="AI2871" s="154"/>
      <c r="AJ2871" s="154"/>
      <c r="AK2871" s="154"/>
      <c r="AL2871" s="154"/>
      <c r="AM2871" s="154"/>
      <c r="AN2871" s="154"/>
      <c r="AO2871" s="154"/>
      <c r="AP2871" s="154"/>
      <c r="AQ2871" s="154"/>
      <c r="AR2871" s="154"/>
      <c r="AS2871" s="154"/>
      <c r="AT2871" s="154"/>
      <c r="AU2871" s="154"/>
      <c r="AV2871" s="154"/>
      <c r="AW2871" s="154"/>
      <c r="AX2871" s="154"/>
      <c r="AY2871" s="154"/>
      <c r="AZ2871" s="154"/>
      <c r="BA2871" s="154"/>
      <c r="BB2871" s="154"/>
      <c r="BC2871" s="154"/>
      <c r="BD2871" s="154"/>
      <c r="BE2871" s="154"/>
      <c r="BF2871" s="154"/>
      <c r="BG2871" s="154"/>
      <c r="BH2871" s="154"/>
      <c r="BI2871" s="154"/>
      <c r="BJ2871" s="154"/>
      <c r="BK2871" s="154"/>
      <c r="BL2871" s="154"/>
      <c r="BM2871" s="154"/>
      <c r="BN2871" s="154"/>
      <c r="BO2871" s="154"/>
      <c r="BP2871" s="154"/>
      <c r="BQ2871" s="154"/>
      <c r="BR2871" s="154"/>
      <c r="BS2871" s="154"/>
      <c r="BT2871" s="154"/>
      <c r="BU2871" s="154"/>
      <c r="BV2871" s="154"/>
      <c r="BW2871" s="154"/>
      <c r="BX2871" s="154"/>
      <c r="BY2871" s="154"/>
      <c r="BZ2871" s="154"/>
      <c r="CA2871" s="154"/>
      <c r="CB2871" s="154"/>
      <c r="CC2871" s="154"/>
      <c r="CD2871" s="154"/>
      <c r="CE2871" s="154"/>
      <c r="CF2871" s="154"/>
      <c r="CG2871" s="154"/>
      <c r="CH2871" s="154"/>
      <c r="CI2871" s="154"/>
      <c r="CJ2871" s="154"/>
      <c r="CK2871" s="154"/>
      <c r="CL2871" s="154"/>
      <c r="CM2871" s="154"/>
      <c r="CN2871" s="154"/>
      <c r="CO2871" s="154"/>
      <c r="CP2871" s="154"/>
      <c r="CQ2871" s="154"/>
      <c r="CR2871" s="154"/>
      <c r="CS2871" s="154"/>
      <c r="CT2871" s="154"/>
      <c r="CU2871" s="154"/>
      <c r="CV2871" s="154"/>
      <c r="CW2871" s="154"/>
      <c r="CX2871" s="154"/>
      <c r="CY2871" s="154"/>
      <c r="CZ2871" s="154"/>
      <c r="DA2871" s="154"/>
      <c r="DB2871" s="154"/>
      <c r="DC2871" s="154"/>
      <c r="DD2871" s="154"/>
      <c r="DE2871" s="154"/>
      <c r="DF2871" s="154"/>
      <c r="DG2871" s="154"/>
      <c r="DH2871" s="154"/>
      <c r="DI2871" s="154"/>
      <c r="DJ2871" s="154"/>
      <c r="DK2871" s="154"/>
      <c r="DL2871" s="154"/>
      <c r="DM2871" s="154"/>
      <c r="DN2871" s="154"/>
      <c r="DO2871" s="154"/>
      <c r="DP2871" s="154"/>
      <c r="DQ2871" s="154"/>
      <c r="DR2871" s="154"/>
      <c r="DS2871" s="154"/>
      <c r="DT2871" s="154"/>
      <c r="DU2871" s="154"/>
      <c r="DV2871" s="154"/>
      <c r="DW2871" s="154"/>
      <c r="DX2871" s="154"/>
      <c r="DY2871" s="154"/>
      <c r="DZ2871" s="154"/>
      <c r="EA2871" s="154"/>
      <c r="EB2871" s="154"/>
      <c r="EC2871" s="154"/>
      <c r="ED2871" s="154"/>
      <c r="EE2871" s="154"/>
      <c r="EF2871" s="154"/>
      <c r="EG2871" s="154"/>
      <c r="EH2871" s="154"/>
      <c r="EI2871" s="154"/>
      <c r="EJ2871" s="154"/>
      <c r="EK2871" s="154"/>
      <c r="EL2871" s="154"/>
      <c r="EM2871" s="154"/>
      <c r="EN2871" s="154"/>
      <c r="EO2871" s="154"/>
      <c r="EP2871" s="154"/>
      <c r="EQ2871" s="154"/>
      <c r="ER2871" s="154"/>
      <c r="ES2871" s="154"/>
      <c r="ET2871" s="154"/>
      <c r="EU2871" s="154"/>
      <c r="EV2871" s="154"/>
    </row>
    <row r="2872" spans="32:152" ht="12.75">
      <c r="AF2872" s="154"/>
      <c r="AG2872" s="154"/>
      <c r="AH2872" s="154"/>
      <c r="AI2872" s="154"/>
      <c r="AJ2872" s="154"/>
      <c r="AK2872" s="154"/>
      <c r="AL2872" s="154"/>
      <c r="AM2872" s="154"/>
      <c r="AN2872" s="154"/>
      <c r="AO2872" s="154"/>
      <c r="AP2872" s="154"/>
      <c r="AQ2872" s="154"/>
      <c r="AR2872" s="154"/>
      <c r="AS2872" s="154"/>
      <c r="AT2872" s="154"/>
      <c r="AU2872" s="154"/>
      <c r="AV2872" s="154"/>
      <c r="AW2872" s="154"/>
      <c r="AX2872" s="154"/>
      <c r="AY2872" s="154"/>
      <c r="AZ2872" s="154"/>
      <c r="BA2872" s="154"/>
      <c r="BB2872" s="154"/>
      <c r="BC2872" s="154"/>
      <c r="BD2872" s="154"/>
      <c r="BE2872" s="154"/>
      <c r="BF2872" s="154"/>
      <c r="BG2872" s="154"/>
      <c r="BH2872" s="154"/>
      <c r="BI2872" s="154"/>
      <c r="BJ2872" s="154"/>
      <c r="BK2872" s="154"/>
      <c r="BL2872" s="154"/>
      <c r="BM2872" s="154"/>
      <c r="BN2872" s="154"/>
      <c r="BO2872" s="154"/>
      <c r="BP2872" s="154"/>
      <c r="BQ2872" s="154"/>
      <c r="BR2872" s="154"/>
      <c r="BS2872" s="154"/>
      <c r="BT2872" s="154"/>
      <c r="BU2872" s="154"/>
      <c r="BV2872" s="154"/>
      <c r="BW2872" s="154"/>
      <c r="BX2872" s="154"/>
      <c r="BY2872" s="154"/>
      <c r="BZ2872" s="154"/>
      <c r="CA2872" s="154"/>
      <c r="CB2872" s="154"/>
      <c r="CC2872" s="154"/>
      <c r="CD2872" s="154"/>
      <c r="CE2872" s="154"/>
      <c r="CF2872" s="154"/>
      <c r="CG2872" s="154"/>
      <c r="CH2872" s="154"/>
      <c r="CI2872" s="154"/>
      <c r="CJ2872" s="154"/>
      <c r="CK2872" s="154"/>
      <c r="CL2872" s="154"/>
      <c r="CM2872" s="154"/>
      <c r="CN2872" s="154"/>
      <c r="CO2872" s="154"/>
      <c r="CP2872" s="154"/>
      <c r="CQ2872" s="154"/>
      <c r="CR2872" s="154"/>
      <c r="CS2872" s="154"/>
      <c r="CT2872" s="154"/>
      <c r="CU2872" s="154"/>
      <c r="CV2872" s="154"/>
      <c r="CW2872" s="154"/>
      <c r="CX2872" s="154"/>
      <c r="CY2872" s="154"/>
      <c r="CZ2872" s="154"/>
      <c r="DA2872" s="154"/>
      <c r="DB2872" s="154"/>
      <c r="DC2872" s="154"/>
      <c r="DD2872" s="154"/>
      <c r="DE2872" s="154"/>
      <c r="DF2872" s="154"/>
      <c r="DG2872" s="154"/>
      <c r="DH2872" s="154"/>
      <c r="DI2872" s="154"/>
      <c r="DJ2872" s="154"/>
      <c r="DK2872" s="154"/>
      <c r="DL2872" s="154"/>
      <c r="DM2872" s="154"/>
      <c r="DN2872" s="154"/>
      <c r="DO2872" s="154"/>
      <c r="DP2872" s="154"/>
      <c r="DQ2872" s="154"/>
      <c r="DR2872" s="154"/>
      <c r="DS2872" s="154"/>
      <c r="DT2872" s="154"/>
      <c r="DU2872" s="154"/>
      <c r="DV2872" s="154"/>
      <c r="DW2872" s="154"/>
      <c r="DX2872" s="154"/>
      <c r="DY2872" s="154"/>
      <c r="DZ2872" s="154"/>
      <c r="EA2872" s="154"/>
      <c r="EB2872" s="154"/>
      <c r="EC2872" s="154"/>
      <c r="ED2872" s="154"/>
      <c r="EE2872" s="154"/>
      <c r="EF2872" s="154"/>
      <c r="EG2872" s="154"/>
      <c r="EH2872" s="154"/>
      <c r="EI2872" s="154"/>
      <c r="EJ2872" s="154"/>
      <c r="EK2872" s="154"/>
      <c r="EL2872" s="154"/>
      <c r="EM2872" s="154"/>
      <c r="EN2872" s="154"/>
      <c r="EO2872" s="154"/>
      <c r="EP2872" s="154"/>
      <c r="EQ2872" s="154"/>
      <c r="ER2872" s="154"/>
      <c r="ES2872" s="154"/>
      <c r="ET2872" s="154"/>
      <c r="EU2872" s="154"/>
      <c r="EV2872" s="154"/>
    </row>
    <row r="2873" spans="32:152" ht="12.75">
      <c r="AF2873" s="154"/>
      <c r="AG2873" s="154"/>
      <c r="AH2873" s="154"/>
      <c r="AI2873" s="154"/>
      <c r="AJ2873" s="154"/>
      <c r="AK2873" s="154"/>
      <c r="AL2873" s="154"/>
      <c r="AM2873" s="154"/>
      <c r="AN2873" s="154"/>
      <c r="AO2873" s="154"/>
      <c r="AP2873" s="154"/>
      <c r="AQ2873" s="154"/>
      <c r="AR2873" s="154"/>
      <c r="AS2873" s="154"/>
      <c r="AT2873" s="154"/>
      <c r="AU2873" s="154"/>
      <c r="AV2873" s="154"/>
      <c r="AW2873" s="154"/>
      <c r="AX2873" s="154"/>
      <c r="AY2873" s="154"/>
      <c r="AZ2873" s="154"/>
      <c r="BA2873" s="154"/>
      <c r="BB2873" s="154"/>
      <c r="BC2873" s="154"/>
      <c r="BD2873" s="154"/>
      <c r="BE2873" s="154"/>
      <c r="BF2873" s="154"/>
      <c r="BG2873" s="154"/>
      <c r="BH2873" s="154"/>
      <c r="BI2873" s="154"/>
      <c r="BJ2873" s="154"/>
      <c r="BK2873" s="154"/>
      <c r="BL2873" s="154"/>
      <c r="BM2873" s="154"/>
      <c r="BN2873" s="154"/>
      <c r="BO2873" s="154"/>
      <c r="BP2873" s="154"/>
      <c r="BQ2873" s="154"/>
      <c r="BR2873" s="154"/>
      <c r="BS2873" s="154"/>
      <c r="BT2873" s="154"/>
      <c r="BU2873" s="154"/>
      <c r="BV2873" s="154"/>
      <c r="BW2873" s="154"/>
      <c r="BX2873" s="154"/>
      <c r="BY2873" s="154"/>
      <c r="BZ2873" s="154"/>
      <c r="CA2873" s="154"/>
      <c r="CB2873" s="154"/>
      <c r="CC2873" s="154"/>
      <c r="CD2873" s="154"/>
      <c r="CE2873" s="154"/>
      <c r="CF2873" s="154"/>
      <c r="CG2873" s="154"/>
      <c r="CH2873" s="154"/>
      <c r="CI2873" s="154"/>
      <c r="CJ2873" s="154"/>
      <c r="CK2873" s="154"/>
      <c r="CL2873" s="154"/>
      <c r="CM2873" s="154"/>
      <c r="CN2873" s="154"/>
      <c r="CO2873" s="154"/>
      <c r="CP2873" s="154"/>
      <c r="CQ2873" s="154"/>
      <c r="CR2873" s="154"/>
      <c r="CS2873" s="154"/>
      <c r="CT2873" s="154"/>
      <c r="CU2873" s="154"/>
      <c r="CV2873" s="154"/>
      <c r="CW2873" s="154"/>
      <c r="CX2873" s="154"/>
      <c r="CY2873" s="154"/>
      <c r="CZ2873" s="154"/>
      <c r="DA2873" s="154"/>
      <c r="DB2873" s="154"/>
      <c r="DC2873" s="154"/>
      <c r="DD2873" s="154"/>
      <c r="DE2873" s="154"/>
      <c r="DF2873" s="154"/>
      <c r="DG2873" s="154"/>
      <c r="DH2873" s="154"/>
      <c r="DI2873" s="154"/>
      <c r="DJ2873" s="154"/>
      <c r="DK2873" s="154"/>
      <c r="DL2873" s="154"/>
      <c r="DM2873" s="154"/>
      <c r="DN2873" s="154"/>
      <c r="DO2873" s="154"/>
      <c r="DP2873" s="154"/>
      <c r="DQ2873" s="154"/>
      <c r="DR2873" s="154"/>
      <c r="DS2873" s="154"/>
      <c r="DT2873" s="154"/>
      <c r="DU2873" s="154"/>
      <c r="DV2873" s="154"/>
      <c r="DW2873" s="154"/>
      <c r="DX2873" s="154"/>
      <c r="DY2873" s="154"/>
      <c r="DZ2873" s="154"/>
      <c r="EA2873" s="154"/>
      <c r="EB2873" s="154"/>
      <c r="EC2873" s="154"/>
      <c r="ED2873" s="154"/>
      <c r="EE2873" s="154"/>
      <c r="EF2873" s="154"/>
      <c r="EG2873" s="154"/>
      <c r="EH2873" s="154"/>
      <c r="EI2873" s="154"/>
      <c r="EJ2873" s="154"/>
      <c r="EK2873" s="154"/>
      <c r="EL2873" s="154"/>
      <c r="EM2873" s="154"/>
      <c r="EN2873" s="154"/>
      <c r="EO2873" s="154"/>
      <c r="EP2873" s="154"/>
      <c r="EQ2873" s="154"/>
      <c r="ER2873" s="154"/>
      <c r="ES2873" s="154"/>
      <c r="ET2873" s="154"/>
      <c r="EU2873" s="154"/>
      <c r="EV2873" s="154"/>
    </row>
    <row r="2874" spans="32:152" ht="12.75">
      <c r="AF2874" s="154"/>
      <c r="AG2874" s="154"/>
      <c r="AH2874" s="154"/>
      <c r="AI2874" s="154"/>
      <c r="AJ2874" s="154"/>
      <c r="AK2874" s="154"/>
      <c r="AL2874" s="154"/>
      <c r="AM2874" s="154"/>
      <c r="AN2874" s="154"/>
      <c r="AO2874" s="154"/>
      <c r="AP2874" s="154"/>
      <c r="AQ2874" s="154"/>
      <c r="AR2874" s="154"/>
      <c r="AS2874" s="154"/>
      <c r="AT2874" s="154"/>
      <c r="AU2874" s="154"/>
      <c r="AV2874" s="154"/>
      <c r="AW2874" s="154"/>
      <c r="AX2874" s="154"/>
      <c r="AY2874" s="154"/>
      <c r="AZ2874" s="154"/>
      <c r="BA2874" s="154"/>
      <c r="BB2874" s="154"/>
      <c r="BC2874" s="154"/>
      <c r="BD2874" s="154"/>
      <c r="BE2874" s="154"/>
      <c r="BF2874" s="154"/>
      <c r="BG2874" s="154"/>
      <c r="BH2874" s="154"/>
      <c r="BI2874" s="154"/>
      <c r="BJ2874" s="154"/>
      <c r="BK2874" s="154"/>
      <c r="BL2874" s="154"/>
      <c r="BM2874" s="154"/>
      <c r="BN2874" s="154"/>
      <c r="BO2874" s="154"/>
      <c r="BP2874" s="154"/>
      <c r="BQ2874" s="154"/>
      <c r="BR2874" s="154"/>
      <c r="BS2874" s="154"/>
      <c r="BT2874" s="154"/>
      <c r="BU2874" s="154"/>
      <c r="BV2874" s="154"/>
      <c r="BW2874" s="154"/>
      <c r="BX2874" s="154"/>
      <c r="BY2874" s="154"/>
      <c r="BZ2874" s="154"/>
      <c r="CA2874" s="154"/>
      <c r="CB2874" s="154"/>
      <c r="CC2874" s="154"/>
      <c r="CD2874" s="154"/>
      <c r="CE2874" s="154"/>
      <c r="CF2874" s="154"/>
      <c r="CG2874" s="154"/>
      <c r="CH2874" s="154"/>
      <c r="CI2874" s="154"/>
      <c r="CJ2874" s="154"/>
      <c r="CK2874" s="154"/>
      <c r="CL2874" s="154"/>
      <c r="CM2874" s="154"/>
      <c r="CN2874" s="154"/>
      <c r="CO2874" s="154"/>
      <c r="CP2874" s="154"/>
      <c r="CQ2874" s="154"/>
      <c r="CR2874" s="154"/>
      <c r="CS2874" s="154"/>
      <c r="CT2874" s="154"/>
      <c r="CU2874" s="154"/>
      <c r="CV2874" s="154"/>
      <c r="CW2874" s="154"/>
      <c r="CX2874" s="154"/>
      <c r="CY2874" s="154"/>
      <c r="CZ2874" s="154"/>
      <c r="DA2874" s="154"/>
      <c r="DB2874" s="154"/>
      <c r="DC2874" s="154"/>
      <c r="DD2874" s="154"/>
      <c r="DE2874" s="154"/>
      <c r="DF2874" s="154"/>
      <c r="DG2874" s="154"/>
      <c r="DH2874" s="154"/>
      <c r="DI2874" s="154"/>
      <c r="DJ2874" s="154"/>
      <c r="DK2874" s="154"/>
      <c r="DL2874" s="154"/>
      <c r="DM2874" s="154"/>
      <c r="DN2874" s="154"/>
      <c r="DO2874" s="154"/>
      <c r="DP2874" s="154"/>
      <c r="DQ2874" s="154"/>
      <c r="DR2874" s="154"/>
      <c r="DS2874" s="154"/>
      <c r="DT2874" s="154"/>
      <c r="DU2874" s="154"/>
      <c r="DV2874" s="154"/>
      <c r="DW2874" s="154"/>
      <c r="DX2874" s="154"/>
      <c r="DY2874" s="154"/>
      <c r="DZ2874" s="154"/>
      <c r="EA2874" s="154"/>
      <c r="EB2874" s="154"/>
      <c r="EC2874" s="154"/>
      <c r="ED2874" s="154"/>
      <c r="EE2874" s="154"/>
      <c r="EF2874" s="154"/>
      <c r="EG2874" s="154"/>
      <c r="EH2874" s="154"/>
      <c r="EI2874" s="154"/>
      <c r="EJ2874" s="154"/>
      <c r="EK2874" s="154"/>
      <c r="EL2874" s="154"/>
      <c r="EM2874" s="154"/>
      <c r="EN2874" s="154"/>
      <c r="EO2874" s="154"/>
      <c r="EP2874" s="154"/>
      <c r="EQ2874" s="154"/>
      <c r="ER2874" s="154"/>
      <c r="ES2874" s="154"/>
      <c r="ET2874" s="154"/>
      <c r="EU2874" s="154"/>
      <c r="EV2874" s="154"/>
    </row>
    <row r="2875" spans="32:152" ht="12.75">
      <c r="AF2875" s="154"/>
      <c r="AG2875" s="154"/>
      <c r="AH2875" s="154"/>
      <c r="AI2875" s="154"/>
      <c r="AJ2875" s="154"/>
      <c r="AK2875" s="154"/>
      <c r="AL2875" s="154"/>
      <c r="AM2875" s="154"/>
      <c r="AN2875" s="154"/>
      <c r="AO2875" s="154"/>
      <c r="AP2875" s="154"/>
      <c r="AQ2875" s="154"/>
      <c r="AR2875" s="154"/>
      <c r="AS2875" s="154"/>
      <c r="AT2875" s="154"/>
      <c r="AU2875" s="154"/>
      <c r="AV2875" s="154"/>
      <c r="AW2875" s="154"/>
      <c r="AX2875" s="154"/>
      <c r="AY2875" s="154"/>
      <c r="AZ2875" s="154"/>
      <c r="BA2875" s="154"/>
      <c r="BB2875" s="154"/>
      <c r="BC2875" s="154"/>
      <c r="BD2875" s="154"/>
      <c r="BE2875" s="154"/>
      <c r="BF2875" s="154"/>
      <c r="BG2875" s="154"/>
      <c r="BH2875" s="154"/>
      <c r="BI2875" s="154"/>
      <c r="BJ2875" s="154"/>
      <c r="BK2875" s="154"/>
      <c r="BL2875" s="154"/>
      <c r="BM2875" s="154"/>
      <c r="BN2875" s="154"/>
      <c r="BO2875" s="154"/>
      <c r="BP2875" s="154"/>
      <c r="BQ2875" s="154"/>
      <c r="BR2875" s="154"/>
      <c r="BS2875" s="154"/>
      <c r="BT2875" s="154"/>
      <c r="BU2875" s="154"/>
      <c r="BV2875" s="154"/>
      <c r="BW2875" s="154"/>
      <c r="BX2875" s="154"/>
      <c r="BY2875" s="154"/>
      <c r="BZ2875" s="154"/>
      <c r="CA2875" s="154"/>
      <c r="CB2875" s="154"/>
      <c r="CC2875" s="154"/>
      <c r="CD2875" s="154"/>
      <c r="CE2875" s="154"/>
      <c r="CF2875" s="154"/>
      <c r="CG2875" s="154"/>
      <c r="CH2875" s="154"/>
      <c r="CI2875" s="154"/>
      <c r="CJ2875" s="154"/>
      <c r="CK2875" s="154"/>
      <c r="CL2875" s="154"/>
      <c r="CM2875" s="154"/>
      <c r="CN2875" s="154"/>
      <c r="CO2875" s="154"/>
      <c r="CP2875" s="154"/>
      <c r="CQ2875" s="154"/>
      <c r="CR2875" s="154"/>
      <c r="CS2875" s="154"/>
      <c r="CT2875" s="154"/>
      <c r="CU2875" s="154"/>
      <c r="CV2875" s="154"/>
      <c r="CW2875" s="154"/>
      <c r="CX2875" s="154"/>
      <c r="CY2875" s="154"/>
      <c r="CZ2875" s="154"/>
      <c r="DA2875" s="154"/>
      <c r="DB2875" s="154"/>
      <c r="DC2875" s="154"/>
      <c r="DD2875" s="154"/>
      <c r="DE2875" s="154"/>
      <c r="DF2875" s="154"/>
      <c r="DG2875" s="154"/>
      <c r="DH2875" s="154"/>
      <c r="DI2875" s="154"/>
      <c r="DJ2875" s="154"/>
      <c r="DK2875" s="154"/>
      <c r="DL2875" s="154"/>
      <c r="DM2875" s="154"/>
      <c r="DN2875" s="154"/>
      <c r="DO2875" s="154"/>
      <c r="DP2875" s="154"/>
      <c r="DQ2875" s="154"/>
      <c r="DR2875" s="154"/>
      <c r="DS2875" s="154"/>
      <c r="DT2875" s="154"/>
      <c r="DU2875" s="154"/>
      <c r="DV2875" s="154"/>
      <c r="DW2875" s="154"/>
      <c r="DX2875" s="154"/>
      <c r="DY2875" s="154"/>
      <c r="DZ2875" s="154"/>
      <c r="EA2875" s="154"/>
      <c r="EB2875" s="154"/>
      <c r="EC2875" s="154"/>
      <c r="ED2875" s="154"/>
      <c r="EE2875" s="154"/>
      <c r="EF2875" s="154"/>
      <c r="EG2875" s="154"/>
      <c r="EH2875" s="154"/>
      <c r="EI2875" s="154"/>
      <c r="EJ2875" s="154"/>
      <c r="EK2875" s="154"/>
      <c r="EL2875" s="154"/>
      <c r="EM2875" s="154"/>
      <c r="EN2875" s="154"/>
      <c r="EO2875" s="154"/>
      <c r="EP2875" s="154"/>
      <c r="EQ2875" s="154"/>
      <c r="ER2875" s="154"/>
      <c r="ES2875" s="154"/>
      <c r="ET2875" s="154"/>
      <c r="EU2875" s="154"/>
      <c r="EV2875" s="154"/>
    </row>
    <row r="2876" spans="32:152" ht="12.75">
      <c r="AF2876" s="154"/>
      <c r="AG2876" s="154"/>
      <c r="AH2876" s="154"/>
      <c r="AI2876" s="154"/>
      <c r="AJ2876" s="154"/>
      <c r="AK2876" s="154"/>
      <c r="AL2876" s="154"/>
      <c r="AM2876" s="154"/>
      <c r="AN2876" s="154"/>
      <c r="AO2876" s="154"/>
      <c r="AP2876" s="154"/>
      <c r="AQ2876" s="154"/>
      <c r="AR2876" s="154"/>
      <c r="AS2876" s="154"/>
      <c r="AT2876" s="154"/>
      <c r="AU2876" s="154"/>
      <c r="AV2876" s="154"/>
      <c r="AW2876" s="154"/>
      <c r="AX2876" s="154"/>
      <c r="AY2876" s="154"/>
      <c r="AZ2876" s="154"/>
      <c r="BA2876" s="154"/>
      <c r="BB2876" s="154"/>
      <c r="BC2876" s="154"/>
      <c r="BD2876" s="154"/>
      <c r="BE2876" s="154"/>
      <c r="BF2876" s="154"/>
      <c r="BG2876" s="154"/>
      <c r="BH2876" s="154"/>
      <c r="BI2876" s="154"/>
      <c r="BJ2876" s="154"/>
      <c r="BK2876" s="154"/>
      <c r="BL2876" s="154"/>
      <c r="BM2876" s="154"/>
      <c r="BN2876" s="154"/>
      <c r="BO2876" s="154"/>
      <c r="BP2876" s="154"/>
      <c r="BQ2876" s="154"/>
      <c r="BR2876" s="154"/>
      <c r="BS2876" s="154"/>
      <c r="BT2876" s="154"/>
      <c r="BU2876" s="154"/>
      <c r="BV2876" s="154"/>
      <c r="BW2876" s="154"/>
      <c r="BX2876" s="154"/>
      <c r="BY2876" s="154"/>
      <c r="BZ2876" s="154"/>
      <c r="CA2876" s="154"/>
      <c r="CB2876" s="154"/>
      <c r="CC2876" s="154"/>
      <c r="CD2876" s="154"/>
      <c r="CE2876" s="154"/>
      <c r="CF2876" s="154"/>
      <c r="CG2876" s="154"/>
      <c r="CH2876" s="154"/>
      <c r="CI2876" s="154"/>
      <c r="CJ2876" s="154"/>
      <c r="CK2876" s="154"/>
      <c r="CL2876" s="154"/>
      <c r="CM2876" s="154"/>
      <c r="CN2876" s="154"/>
      <c r="CO2876" s="154"/>
      <c r="CP2876" s="154"/>
      <c r="CQ2876" s="154"/>
      <c r="CR2876" s="154"/>
      <c r="CS2876" s="154"/>
      <c r="CT2876" s="154"/>
      <c r="CU2876" s="154"/>
      <c r="CV2876" s="154"/>
      <c r="CW2876" s="154"/>
      <c r="CX2876" s="154"/>
      <c r="CY2876" s="154"/>
      <c r="CZ2876" s="154"/>
      <c r="DA2876" s="154"/>
      <c r="DB2876" s="154"/>
      <c r="DC2876" s="154"/>
      <c r="DD2876" s="154"/>
      <c r="DE2876" s="154"/>
      <c r="DF2876" s="154"/>
      <c r="DG2876" s="154"/>
      <c r="DH2876" s="154"/>
      <c r="DI2876" s="154"/>
      <c r="DJ2876" s="154"/>
      <c r="DK2876" s="154"/>
      <c r="DL2876" s="154"/>
      <c r="DM2876" s="154"/>
      <c r="DN2876" s="154"/>
      <c r="DO2876" s="154"/>
      <c r="DP2876" s="154"/>
      <c r="DQ2876" s="154"/>
      <c r="DR2876" s="154"/>
      <c r="DS2876" s="154"/>
      <c r="DT2876" s="154"/>
      <c r="DU2876" s="154"/>
      <c r="DV2876" s="154"/>
      <c r="DW2876" s="154"/>
      <c r="DX2876" s="154"/>
      <c r="DY2876" s="154"/>
      <c r="DZ2876" s="154"/>
      <c r="EA2876" s="154"/>
      <c r="EB2876" s="154"/>
      <c r="EC2876" s="154"/>
      <c r="ED2876" s="154"/>
      <c r="EE2876" s="154"/>
      <c r="EF2876" s="154"/>
      <c r="EG2876" s="154"/>
      <c r="EH2876" s="154"/>
      <c r="EI2876" s="154"/>
      <c r="EJ2876" s="154"/>
      <c r="EK2876" s="154"/>
      <c r="EL2876" s="154"/>
      <c r="EM2876" s="154"/>
      <c r="EN2876" s="154"/>
      <c r="EO2876" s="154"/>
      <c r="EP2876" s="154"/>
      <c r="EQ2876" s="154"/>
      <c r="ER2876" s="154"/>
      <c r="ES2876" s="154"/>
      <c r="ET2876" s="154"/>
      <c r="EU2876" s="154"/>
      <c r="EV2876" s="154"/>
    </row>
    <row r="2877" spans="32:152" ht="12.75">
      <c r="AF2877" s="154"/>
      <c r="AG2877" s="154"/>
      <c r="AH2877" s="154"/>
      <c r="AI2877" s="154"/>
      <c r="AJ2877" s="154"/>
      <c r="AK2877" s="154"/>
      <c r="AL2877" s="154"/>
      <c r="AM2877" s="154"/>
      <c r="AN2877" s="154"/>
      <c r="AO2877" s="154"/>
      <c r="AP2877" s="154"/>
      <c r="AQ2877" s="154"/>
      <c r="AR2877" s="154"/>
      <c r="AS2877" s="154"/>
      <c r="AT2877" s="154"/>
      <c r="AU2877" s="154"/>
      <c r="AV2877" s="154"/>
      <c r="AW2877" s="154"/>
      <c r="AX2877" s="154"/>
      <c r="AY2877" s="154"/>
      <c r="AZ2877" s="154"/>
      <c r="BA2877" s="154"/>
      <c r="BB2877" s="154"/>
      <c r="BC2877" s="154"/>
      <c r="BD2877" s="154"/>
      <c r="BE2877" s="154"/>
      <c r="BF2877" s="154"/>
      <c r="BG2877" s="154"/>
      <c r="BH2877" s="154"/>
      <c r="BI2877" s="154"/>
      <c r="BJ2877" s="154"/>
      <c r="BK2877" s="154"/>
      <c r="BL2877" s="154"/>
      <c r="BM2877" s="154"/>
      <c r="BN2877" s="154"/>
      <c r="BO2877" s="154"/>
      <c r="BP2877" s="154"/>
      <c r="BQ2877" s="154"/>
      <c r="BR2877" s="154"/>
      <c r="BS2877" s="154"/>
      <c r="BT2877" s="154"/>
      <c r="BU2877" s="154"/>
      <c r="BV2877" s="154"/>
      <c r="BW2877" s="154"/>
      <c r="BX2877" s="154"/>
      <c r="BY2877" s="154"/>
      <c r="BZ2877" s="154"/>
      <c r="CA2877" s="154"/>
      <c r="CB2877" s="154"/>
      <c r="CC2877" s="154"/>
      <c r="CD2877" s="154"/>
      <c r="CE2877" s="154"/>
      <c r="CF2877" s="154"/>
      <c r="CG2877" s="154"/>
      <c r="CH2877" s="154"/>
      <c r="CI2877" s="154"/>
      <c r="CJ2877" s="154"/>
      <c r="CK2877" s="154"/>
      <c r="CL2877" s="154"/>
      <c r="CM2877" s="154"/>
      <c r="CN2877" s="154"/>
      <c r="CO2877" s="154"/>
      <c r="CP2877" s="154"/>
      <c r="CQ2877" s="154"/>
      <c r="CR2877" s="154"/>
      <c r="CS2877" s="154"/>
      <c r="CT2877" s="154"/>
      <c r="CU2877" s="154"/>
      <c r="CV2877" s="154"/>
      <c r="CW2877" s="154"/>
      <c r="CX2877" s="154"/>
      <c r="CY2877" s="154"/>
      <c r="CZ2877" s="154"/>
      <c r="DA2877" s="154"/>
      <c r="DB2877" s="154"/>
      <c r="DC2877" s="154"/>
      <c r="DD2877" s="154"/>
      <c r="DE2877" s="154"/>
      <c r="DF2877" s="154"/>
      <c r="DG2877" s="154"/>
      <c r="DH2877" s="154"/>
      <c r="DI2877" s="154"/>
      <c r="DJ2877" s="154"/>
      <c r="DK2877" s="154"/>
      <c r="DL2877" s="154"/>
      <c r="DM2877" s="154"/>
      <c r="DN2877" s="154"/>
      <c r="DO2877" s="154"/>
      <c r="DP2877" s="154"/>
      <c r="DQ2877" s="154"/>
      <c r="DR2877" s="154"/>
      <c r="DS2877" s="154"/>
      <c r="DT2877" s="154"/>
      <c r="DU2877" s="154"/>
      <c r="DV2877" s="154"/>
      <c r="DW2877" s="154"/>
      <c r="DX2877" s="154"/>
      <c r="DY2877" s="154"/>
      <c r="DZ2877" s="154"/>
      <c r="EA2877" s="154"/>
      <c r="EB2877" s="154"/>
      <c r="EC2877" s="154"/>
      <c r="ED2877" s="154"/>
      <c r="EE2877" s="154"/>
      <c r="EF2877" s="154"/>
      <c r="EG2877" s="154"/>
      <c r="EH2877" s="154"/>
      <c r="EI2877" s="154"/>
      <c r="EJ2877" s="154"/>
      <c r="EK2877" s="154"/>
      <c r="EL2877" s="154"/>
      <c r="EM2877" s="154"/>
      <c r="EN2877" s="154"/>
      <c r="EO2877" s="154"/>
      <c r="EP2877" s="154"/>
      <c r="EQ2877" s="154"/>
      <c r="ER2877" s="154"/>
      <c r="ES2877" s="154"/>
      <c r="ET2877" s="154"/>
      <c r="EU2877" s="154"/>
      <c r="EV2877" s="154"/>
    </row>
    <row r="2878" spans="32:152" ht="12.75">
      <c r="AF2878" s="154"/>
      <c r="AG2878" s="154"/>
      <c r="AH2878" s="154"/>
      <c r="AI2878" s="154"/>
      <c r="AJ2878" s="154"/>
      <c r="AK2878" s="154"/>
      <c r="AL2878" s="154"/>
      <c r="AM2878" s="154"/>
      <c r="AN2878" s="154"/>
      <c r="AO2878" s="154"/>
      <c r="AP2878" s="154"/>
      <c r="AQ2878" s="154"/>
      <c r="AR2878" s="154"/>
      <c r="AS2878" s="154"/>
      <c r="AT2878" s="154"/>
      <c r="AU2878" s="154"/>
      <c r="AV2878" s="154"/>
      <c r="AW2878" s="154"/>
      <c r="AX2878" s="154"/>
      <c r="AY2878" s="154"/>
      <c r="AZ2878" s="154"/>
      <c r="BA2878" s="154"/>
      <c r="BB2878" s="154"/>
      <c r="BC2878" s="154"/>
      <c r="BD2878" s="154"/>
      <c r="BE2878" s="154"/>
      <c r="BF2878" s="154"/>
      <c r="BG2878" s="154"/>
      <c r="BH2878" s="154"/>
      <c r="BI2878" s="154"/>
      <c r="BJ2878" s="154"/>
      <c r="BK2878" s="154"/>
      <c r="BL2878" s="154"/>
      <c r="BM2878" s="154"/>
      <c r="BN2878" s="154"/>
      <c r="BO2878" s="154"/>
      <c r="BP2878" s="154"/>
      <c r="BQ2878" s="154"/>
      <c r="BR2878" s="154"/>
      <c r="BS2878" s="154"/>
      <c r="BT2878" s="154"/>
      <c r="BU2878" s="154"/>
      <c r="BV2878" s="154"/>
      <c r="BW2878" s="154"/>
      <c r="BX2878" s="154"/>
      <c r="BY2878" s="154"/>
      <c r="BZ2878" s="154"/>
      <c r="CA2878" s="154"/>
      <c r="CB2878" s="154"/>
      <c r="CC2878" s="154"/>
      <c r="CD2878" s="154"/>
      <c r="CE2878" s="154"/>
      <c r="CF2878" s="154"/>
      <c r="CG2878" s="154"/>
      <c r="CH2878" s="154"/>
      <c r="CI2878" s="154"/>
      <c r="CJ2878" s="154"/>
      <c r="CK2878" s="154"/>
      <c r="CL2878" s="154"/>
      <c r="CM2878" s="154"/>
      <c r="CN2878" s="154"/>
      <c r="CO2878" s="154"/>
      <c r="CP2878" s="154"/>
      <c r="CQ2878" s="154"/>
      <c r="CR2878" s="154"/>
      <c r="CS2878" s="154"/>
      <c r="CT2878" s="154"/>
      <c r="CU2878" s="154"/>
      <c r="CV2878" s="154"/>
      <c r="CW2878" s="154"/>
      <c r="CX2878" s="154"/>
      <c r="CY2878" s="154"/>
      <c r="CZ2878" s="154"/>
      <c r="DA2878" s="154"/>
      <c r="DB2878" s="154"/>
      <c r="DC2878" s="154"/>
      <c r="DD2878" s="154"/>
      <c r="DE2878" s="154"/>
      <c r="DF2878" s="154"/>
      <c r="DG2878" s="154"/>
      <c r="DH2878" s="154"/>
      <c r="DI2878" s="154"/>
      <c r="DJ2878" s="154"/>
      <c r="DK2878" s="154"/>
      <c r="DL2878" s="154"/>
      <c r="DM2878" s="154"/>
      <c r="DN2878" s="154"/>
      <c r="DO2878" s="154"/>
      <c r="DP2878" s="154"/>
      <c r="DQ2878" s="154"/>
      <c r="DR2878" s="154"/>
      <c r="DS2878" s="154"/>
      <c r="DT2878" s="154"/>
      <c r="DU2878" s="154"/>
      <c r="DV2878" s="154"/>
      <c r="DW2878" s="154"/>
      <c r="DX2878" s="154"/>
      <c r="DY2878" s="154"/>
      <c r="DZ2878" s="154"/>
      <c r="EA2878" s="154"/>
      <c r="EB2878" s="154"/>
      <c r="EC2878" s="154"/>
      <c r="ED2878" s="154"/>
      <c r="EE2878" s="154"/>
      <c r="EF2878" s="154"/>
      <c r="EG2878" s="154"/>
      <c r="EH2878" s="154"/>
      <c r="EI2878" s="154"/>
      <c r="EJ2878" s="154"/>
      <c r="EK2878" s="154"/>
      <c r="EL2878" s="154"/>
      <c r="EM2878" s="154"/>
      <c r="EN2878" s="154"/>
      <c r="EO2878" s="154"/>
      <c r="EP2878" s="154"/>
      <c r="EQ2878" s="154"/>
      <c r="ER2878" s="154"/>
      <c r="ES2878" s="154"/>
      <c r="ET2878" s="154"/>
      <c r="EU2878" s="154"/>
      <c r="EV2878" s="154"/>
    </row>
    <row r="2879" spans="32:152" ht="12.75">
      <c r="AF2879" s="154"/>
      <c r="AG2879" s="154"/>
      <c r="AH2879" s="154"/>
      <c r="AI2879" s="154"/>
      <c r="AJ2879" s="154"/>
      <c r="AK2879" s="154"/>
      <c r="AL2879" s="154"/>
      <c r="AM2879" s="154"/>
      <c r="AN2879" s="154"/>
      <c r="AO2879" s="154"/>
      <c r="AP2879" s="154"/>
      <c r="AQ2879" s="154"/>
      <c r="AR2879" s="154"/>
      <c r="AS2879" s="154"/>
      <c r="AT2879" s="154"/>
      <c r="AU2879" s="154"/>
      <c r="AV2879" s="154"/>
      <c r="AW2879" s="154"/>
      <c r="AX2879" s="154"/>
      <c r="AY2879" s="154"/>
      <c r="AZ2879" s="154"/>
      <c r="BA2879" s="154"/>
      <c r="BB2879" s="154"/>
      <c r="BC2879" s="154"/>
      <c r="BD2879" s="154"/>
      <c r="BE2879" s="154"/>
      <c r="BF2879" s="154"/>
      <c r="BG2879" s="154"/>
      <c r="BH2879" s="154"/>
      <c r="BI2879" s="154"/>
      <c r="BJ2879" s="154"/>
      <c r="BK2879" s="154"/>
      <c r="BL2879" s="154"/>
      <c r="BM2879" s="154"/>
      <c r="BN2879" s="154"/>
      <c r="BO2879" s="154"/>
      <c r="BP2879" s="154"/>
      <c r="BQ2879" s="154"/>
      <c r="BR2879" s="154"/>
      <c r="BS2879" s="154"/>
      <c r="BT2879" s="154"/>
      <c r="BU2879" s="154"/>
      <c r="BV2879" s="154"/>
      <c r="BW2879" s="154"/>
      <c r="BX2879" s="154"/>
      <c r="BY2879" s="154"/>
      <c r="BZ2879" s="154"/>
      <c r="CA2879" s="154"/>
      <c r="CB2879" s="154"/>
      <c r="CC2879" s="154"/>
      <c r="CD2879" s="154"/>
      <c r="CE2879" s="154"/>
      <c r="CF2879" s="154"/>
      <c r="CG2879" s="154"/>
      <c r="CH2879" s="154"/>
      <c r="CI2879" s="154"/>
      <c r="CJ2879" s="154"/>
      <c r="CK2879" s="154"/>
      <c r="CL2879" s="154"/>
      <c r="CM2879" s="154"/>
      <c r="CN2879" s="154"/>
      <c r="CO2879" s="154"/>
      <c r="CP2879" s="154"/>
      <c r="CQ2879" s="154"/>
      <c r="CR2879" s="154"/>
      <c r="CS2879" s="154"/>
      <c r="CT2879" s="154"/>
      <c r="CU2879" s="154"/>
      <c r="CV2879" s="154"/>
      <c r="CW2879" s="154"/>
      <c r="CX2879" s="154"/>
      <c r="CY2879" s="154"/>
      <c r="CZ2879" s="154"/>
      <c r="DA2879" s="154"/>
      <c r="DB2879" s="154"/>
      <c r="DC2879" s="154"/>
      <c r="DD2879" s="154"/>
      <c r="DE2879" s="154"/>
      <c r="DF2879" s="154"/>
      <c r="DG2879" s="154"/>
      <c r="DH2879" s="154"/>
      <c r="DI2879" s="154"/>
      <c r="DJ2879" s="154"/>
      <c r="DK2879" s="154"/>
      <c r="DL2879" s="154"/>
      <c r="DM2879" s="154"/>
      <c r="DN2879" s="154"/>
      <c r="DO2879" s="154"/>
      <c r="DP2879" s="154"/>
      <c r="DQ2879" s="154"/>
      <c r="DR2879" s="154"/>
      <c r="DS2879" s="154"/>
      <c r="DT2879" s="154"/>
      <c r="DU2879" s="154"/>
      <c r="DV2879" s="154"/>
      <c r="DW2879" s="154"/>
      <c r="DX2879" s="154"/>
      <c r="DY2879" s="154"/>
      <c r="DZ2879" s="154"/>
      <c r="EA2879" s="154"/>
      <c r="EB2879" s="154"/>
      <c r="EC2879" s="154"/>
      <c r="ED2879" s="154"/>
      <c r="EE2879" s="154"/>
      <c r="EF2879" s="154"/>
      <c r="EG2879" s="154"/>
      <c r="EH2879" s="154"/>
      <c r="EI2879" s="154"/>
      <c r="EJ2879" s="154"/>
      <c r="EK2879" s="154"/>
      <c r="EL2879" s="154"/>
      <c r="EM2879" s="154"/>
      <c r="EN2879" s="154"/>
      <c r="EO2879" s="154"/>
      <c r="EP2879" s="154"/>
      <c r="EQ2879" s="154"/>
      <c r="ER2879" s="154"/>
      <c r="ES2879" s="154"/>
      <c r="ET2879" s="154"/>
      <c r="EU2879" s="154"/>
      <c r="EV2879" s="154"/>
    </row>
    <row r="2880" spans="32:152" ht="12.75">
      <c r="AF2880" s="154"/>
      <c r="AG2880" s="154"/>
      <c r="AH2880" s="154"/>
      <c r="AI2880" s="154"/>
      <c r="AJ2880" s="154"/>
      <c r="AK2880" s="154"/>
      <c r="AL2880" s="154"/>
      <c r="AM2880" s="154"/>
      <c r="AN2880" s="154"/>
      <c r="AO2880" s="154"/>
      <c r="AP2880" s="154"/>
      <c r="AQ2880" s="154"/>
      <c r="AR2880" s="154"/>
      <c r="AS2880" s="154"/>
      <c r="AT2880" s="154"/>
      <c r="AU2880" s="154"/>
      <c r="AV2880" s="154"/>
      <c r="AW2880" s="154"/>
      <c r="AX2880" s="154"/>
      <c r="AY2880" s="154"/>
      <c r="AZ2880" s="154"/>
      <c r="BA2880" s="154"/>
      <c r="BB2880" s="154"/>
      <c r="BC2880" s="154"/>
      <c r="BD2880" s="154"/>
      <c r="BE2880" s="154"/>
      <c r="BF2880" s="154"/>
      <c r="BG2880" s="154"/>
      <c r="BH2880" s="154"/>
      <c r="BI2880" s="154"/>
      <c r="BJ2880" s="154"/>
      <c r="BK2880" s="154"/>
      <c r="BL2880" s="154"/>
      <c r="BM2880" s="154"/>
      <c r="BN2880" s="154"/>
      <c r="BO2880" s="154"/>
      <c r="BP2880" s="154"/>
      <c r="BQ2880" s="154"/>
      <c r="BR2880" s="154"/>
      <c r="BS2880" s="154"/>
      <c r="BT2880" s="154"/>
      <c r="BU2880" s="154"/>
      <c r="BV2880" s="154"/>
      <c r="BW2880" s="154"/>
      <c r="BX2880" s="154"/>
      <c r="BY2880" s="154"/>
      <c r="BZ2880" s="154"/>
      <c r="CA2880" s="154"/>
      <c r="CB2880" s="154"/>
      <c r="CC2880" s="154"/>
      <c r="CD2880" s="154"/>
      <c r="CE2880" s="154"/>
      <c r="CF2880" s="154"/>
      <c r="CG2880" s="154"/>
      <c r="CH2880" s="154"/>
      <c r="CI2880" s="154"/>
      <c r="CJ2880" s="154"/>
      <c r="CK2880" s="154"/>
      <c r="CL2880" s="154"/>
      <c r="CM2880" s="154"/>
      <c r="CN2880" s="154"/>
      <c r="CO2880" s="154"/>
      <c r="CP2880" s="154"/>
      <c r="CQ2880" s="154"/>
      <c r="CR2880" s="154"/>
      <c r="CS2880" s="154"/>
      <c r="CT2880" s="154"/>
      <c r="CU2880" s="154"/>
      <c r="CV2880" s="154"/>
      <c r="CW2880" s="154"/>
      <c r="CX2880" s="154"/>
      <c r="CY2880" s="154"/>
      <c r="CZ2880" s="154"/>
      <c r="DA2880" s="154"/>
      <c r="DB2880" s="154"/>
      <c r="DC2880" s="154"/>
      <c r="DD2880" s="154"/>
      <c r="DE2880" s="154"/>
      <c r="DF2880" s="154"/>
      <c r="DG2880" s="154"/>
      <c r="DH2880" s="154"/>
      <c r="DI2880" s="154"/>
      <c r="DJ2880" s="154"/>
      <c r="DK2880" s="154"/>
      <c r="DL2880" s="154"/>
      <c r="DM2880" s="154"/>
      <c r="DN2880" s="154"/>
      <c r="DO2880" s="154"/>
      <c r="DP2880" s="154"/>
      <c r="DQ2880" s="154"/>
      <c r="DR2880" s="154"/>
      <c r="DS2880" s="154"/>
      <c r="DT2880" s="154"/>
      <c r="DU2880" s="154"/>
      <c r="DV2880" s="154"/>
      <c r="DW2880" s="154"/>
      <c r="DX2880" s="154"/>
      <c r="DY2880" s="154"/>
      <c r="DZ2880" s="154"/>
      <c r="EA2880" s="154"/>
      <c r="EB2880" s="154"/>
      <c r="EC2880" s="154"/>
      <c r="ED2880" s="154"/>
      <c r="EE2880" s="154"/>
      <c r="EF2880" s="154"/>
      <c r="EG2880" s="154"/>
      <c r="EH2880" s="154"/>
      <c r="EI2880" s="154"/>
      <c r="EJ2880" s="154"/>
      <c r="EK2880" s="154"/>
      <c r="EL2880" s="154"/>
      <c r="EM2880" s="154"/>
      <c r="EN2880" s="154"/>
      <c r="EO2880" s="154"/>
      <c r="EP2880" s="154"/>
      <c r="EQ2880" s="154"/>
      <c r="ER2880" s="154"/>
      <c r="ES2880" s="154"/>
      <c r="ET2880" s="154"/>
      <c r="EU2880" s="154"/>
      <c r="EV2880" s="154"/>
    </row>
    <row r="2881" spans="32:152" ht="12.75">
      <c r="AF2881" s="154"/>
      <c r="AG2881" s="154"/>
      <c r="AH2881" s="154"/>
      <c r="AI2881" s="154"/>
      <c r="AJ2881" s="154"/>
      <c r="AK2881" s="154"/>
      <c r="AL2881" s="154"/>
      <c r="AM2881" s="154"/>
      <c r="AN2881" s="154"/>
      <c r="AO2881" s="154"/>
      <c r="AP2881" s="154"/>
      <c r="AQ2881" s="154"/>
      <c r="AR2881" s="154"/>
      <c r="AS2881" s="154"/>
      <c r="AT2881" s="154"/>
      <c r="AU2881" s="154"/>
      <c r="AV2881" s="154"/>
      <c r="AW2881" s="154"/>
      <c r="AX2881" s="154"/>
      <c r="AY2881" s="154"/>
      <c r="AZ2881" s="154"/>
      <c r="BA2881" s="154"/>
      <c r="BB2881" s="154"/>
      <c r="BC2881" s="154"/>
      <c r="BD2881" s="154"/>
      <c r="BE2881" s="154"/>
      <c r="BF2881" s="154"/>
      <c r="BG2881" s="154"/>
      <c r="BH2881" s="154"/>
      <c r="BI2881" s="154"/>
      <c r="BJ2881" s="154"/>
      <c r="BK2881" s="154"/>
      <c r="BL2881" s="154"/>
      <c r="BM2881" s="154"/>
      <c r="BN2881" s="154"/>
      <c r="BO2881" s="154"/>
      <c r="BP2881" s="154"/>
      <c r="BQ2881" s="154"/>
      <c r="BR2881" s="154"/>
      <c r="BS2881" s="154"/>
      <c r="BT2881" s="154"/>
      <c r="BU2881" s="154"/>
      <c r="BV2881" s="154"/>
      <c r="BW2881" s="154"/>
      <c r="BX2881" s="154"/>
      <c r="BY2881" s="154"/>
      <c r="BZ2881" s="154"/>
      <c r="CA2881" s="154"/>
      <c r="CB2881" s="154"/>
      <c r="CC2881" s="154"/>
      <c r="CD2881" s="154"/>
      <c r="CE2881" s="154"/>
      <c r="CF2881" s="154"/>
      <c r="CG2881" s="154"/>
      <c r="CH2881" s="154"/>
      <c r="CI2881" s="154"/>
      <c r="CJ2881" s="154"/>
      <c r="CK2881" s="154"/>
      <c r="CL2881" s="154"/>
      <c r="CM2881" s="154"/>
      <c r="CN2881" s="154"/>
      <c r="CO2881" s="154"/>
      <c r="CP2881" s="154"/>
      <c r="CQ2881" s="154"/>
      <c r="CR2881" s="154"/>
      <c r="CS2881" s="154"/>
      <c r="CT2881" s="154"/>
      <c r="CU2881" s="154"/>
      <c r="CV2881" s="154"/>
      <c r="CW2881" s="154"/>
      <c r="CX2881" s="154"/>
      <c r="CY2881" s="154"/>
      <c r="CZ2881" s="154"/>
      <c r="DA2881" s="154"/>
      <c r="DB2881" s="154"/>
      <c r="DC2881" s="154"/>
      <c r="DD2881" s="154"/>
      <c r="DE2881" s="154"/>
      <c r="DF2881" s="154"/>
      <c r="DG2881" s="154"/>
      <c r="DH2881" s="154"/>
      <c r="DI2881" s="154"/>
      <c r="DJ2881" s="154"/>
      <c r="DK2881" s="154"/>
      <c r="DL2881" s="154"/>
      <c r="DM2881" s="154"/>
      <c r="DN2881" s="154"/>
      <c r="DO2881" s="154"/>
      <c r="DP2881" s="154"/>
      <c r="DQ2881" s="154"/>
      <c r="DR2881" s="154"/>
      <c r="DS2881" s="154"/>
      <c r="DT2881" s="154"/>
      <c r="DU2881" s="154"/>
      <c r="DV2881" s="154"/>
      <c r="DW2881" s="154"/>
      <c r="DX2881" s="154"/>
      <c r="DY2881" s="154"/>
      <c r="DZ2881" s="154"/>
      <c r="EA2881" s="154"/>
      <c r="EB2881" s="154"/>
      <c r="EC2881" s="154"/>
      <c r="ED2881" s="154"/>
      <c r="EE2881" s="154"/>
      <c r="EF2881" s="154"/>
      <c r="EG2881" s="154"/>
      <c r="EH2881" s="154"/>
      <c r="EI2881" s="154"/>
      <c r="EJ2881" s="154"/>
      <c r="EK2881" s="154"/>
      <c r="EL2881" s="154"/>
      <c r="EM2881" s="154"/>
      <c r="EN2881" s="154"/>
      <c r="EO2881" s="154"/>
      <c r="EP2881" s="154"/>
      <c r="EQ2881" s="154"/>
      <c r="ER2881" s="154"/>
      <c r="ES2881" s="154"/>
      <c r="ET2881" s="154"/>
      <c r="EU2881" s="154"/>
      <c r="EV2881" s="154"/>
    </row>
    <row r="2882" spans="32:152" ht="12.75">
      <c r="AF2882" s="154"/>
      <c r="AG2882" s="154"/>
      <c r="AH2882" s="154"/>
      <c r="AI2882" s="154"/>
      <c r="AJ2882" s="154"/>
      <c r="AK2882" s="154"/>
      <c r="AL2882" s="154"/>
      <c r="AM2882" s="154"/>
      <c r="AN2882" s="154"/>
      <c r="AO2882" s="154"/>
      <c r="AP2882" s="154"/>
      <c r="AQ2882" s="154"/>
      <c r="AR2882" s="154"/>
      <c r="AS2882" s="154"/>
      <c r="AT2882" s="154"/>
      <c r="AU2882" s="154"/>
      <c r="AV2882" s="154"/>
      <c r="AW2882" s="154"/>
      <c r="AX2882" s="154"/>
      <c r="AY2882" s="154"/>
      <c r="AZ2882" s="154"/>
      <c r="BA2882" s="154"/>
      <c r="BB2882" s="154"/>
      <c r="BC2882" s="154"/>
      <c r="BD2882" s="154"/>
      <c r="BE2882" s="154"/>
      <c r="BF2882" s="154"/>
      <c r="BG2882" s="154"/>
      <c r="BH2882" s="154"/>
      <c r="BI2882" s="154"/>
      <c r="BJ2882" s="154"/>
      <c r="BK2882" s="154"/>
      <c r="BL2882" s="154"/>
      <c r="BM2882" s="154"/>
      <c r="BN2882" s="154"/>
      <c r="BO2882" s="154"/>
      <c r="BP2882" s="154"/>
      <c r="BQ2882" s="154"/>
      <c r="BR2882" s="154"/>
      <c r="BS2882" s="154"/>
      <c r="BT2882" s="154"/>
      <c r="BU2882" s="154"/>
      <c r="BV2882" s="154"/>
      <c r="BW2882" s="154"/>
      <c r="BX2882" s="154"/>
      <c r="BY2882" s="154"/>
      <c r="BZ2882" s="154"/>
      <c r="CA2882" s="154"/>
      <c r="CB2882" s="154"/>
      <c r="CC2882" s="154"/>
      <c r="CD2882" s="154"/>
      <c r="CE2882" s="154"/>
      <c r="CF2882" s="154"/>
      <c r="CG2882" s="154"/>
      <c r="CH2882" s="154"/>
      <c r="CI2882" s="154"/>
      <c r="CJ2882" s="154"/>
      <c r="CK2882" s="154"/>
      <c r="CL2882" s="154"/>
      <c r="CM2882" s="154"/>
      <c r="CN2882" s="154"/>
      <c r="CO2882" s="154"/>
      <c r="CP2882" s="154"/>
      <c r="CQ2882" s="154"/>
      <c r="CR2882" s="154"/>
      <c r="CS2882" s="154"/>
      <c r="CT2882" s="154"/>
      <c r="CU2882" s="154"/>
      <c r="CV2882" s="154"/>
      <c r="CW2882" s="154"/>
      <c r="CX2882" s="154"/>
      <c r="CY2882" s="154"/>
      <c r="CZ2882" s="154"/>
      <c r="DA2882" s="154"/>
      <c r="DB2882" s="154"/>
      <c r="DC2882" s="154"/>
      <c r="DD2882" s="154"/>
      <c r="DE2882" s="154"/>
      <c r="DF2882" s="154"/>
      <c r="DG2882" s="154"/>
      <c r="DH2882" s="154"/>
      <c r="DI2882" s="154"/>
      <c r="DJ2882" s="154"/>
      <c r="DK2882" s="154"/>
      <c r="DL2882" s="154"/>
      <c r="DM2882" s="154"/>
      <c r="DN2882" s="154"/>
      <c r="DO2882" s="154"/>
      <c r="DP2882" s="154"/>
      <c r="DQ2882" s="154"/>
      <c r="DR2882" s="154"/>
      <c r="DS2882" s="154"/>
      <c r="DT2882" s="154"/>
      <c r="DU2882" s="154"/>
      <c r="DV2882" s="154"/>
      <c r="DW2882" s="154"/>
      <c r="DX2882" s="154"/>
      <c r="DY2882" s="154"/>
      <c r="DZ2882" s="154"/>
      <c r="EA2882" s="154"/>
      <c r="EB2882" s="154"/>
      <c r="EC2882" s="154"/>
      <c r="ED2882" s="154"/>
      <c r="EE2882" s="154"/>
      <c r="EF2882" s="154"/>
      <c r="EG2882" s="154"/>
      <c r="EH2882" s="154"/>
      <c r="EI2882" s="154"/>
      <c r="EJ2882" s="154"/>
      <c r="EK2882" s="154"/>
      <c r="EL2882" s="154"/>
      <c r="EM2882" s="154"/>
      <c r="EN2882" s="154"/>
      <c r="EO2882" s="154"/>
      <c r="EP2882" s="154"/>
      <c r="EQ2882" s="154"/>
      <c r="ER2882" s="154"/>
      <c r="ES2882" s="154"/>
      <c r="ET2882" s="154"/>
      <c r="EU2882" s="154"/>
      <c r="EV2882" s="154"/>
    </row>
    <row r="2883" spans="32:152" ht="12.75">
      <c r="AF2883" s="154"/>
      <c r="AG2883" s="154"/>
      <c r="AH2883" s="154"/>
      <c r="AI2883" s="154"/>
      <c r="AJ2883" s="154"/>
      <c r="AK2883" s="154"/>
      <c r="AL2883" s="154"/>
      <c r="AM2883" s="154"/>
      <c r="AN2883" s="154"/>
      <c r="AO2883" s="154"/>
      <c r="AP2883" s="154"/>
      <c r="AQ2883" s="154"/>
      <c r="AR2883" s="154"/>
      <c r="AS2883" s="154"/>
      <c r="AT2883" s="154"/>
      <c r="AU2883" s="154"/>
      <c r="AV2883" s="154"/>
      <c r="AW2883" s="154"/>
      <c r="AX2883" s="154"/>
      <c r="AY2883" s="154"/>
      <c r="AZ2883" s="154"/>
      <c r="BA2883" s="154"/>
      <c r="BB2883" s="154"/>
      <c r="BC2883" s="154"/>
      <c r="BD2883" s="154"/>
      <c r="BE2883" s="154"/>
      <c r="BF2883" s="154"/>
      <c r="BG2883" s="154"/>
      <c r="BH2883" s="154"/>
      <c r="BI2883" s="154"/>
      <c r="BJ2883" s="154"/>
      <c r="BK2883" s="154"/>
      <c r="BL2883" s="154"/>
      <c r="BM2883" s="154"/>
      <c r="BN2883" s="154"/>
      <c r="BO2883" s="154"/>
      <c r="BP2883" s="154"/>
      <c r="BQ2883" s="154"/>
      <c r="BR2883" s="154"/>
      <c r="BS2883" s="154"/>
      <c r="BT2883" s="154"/>
      <c r="BU2883" s="154"/>
      <c r="BV2883" s="154"/>
      <c r="BW2883" s="154"/>
      <c r="BX2883" s="154"/>
      <c r="BY2883" s="154"/>
      <c r="BZ2883" s="154"/>
      <c r="CA2883" s="154"/>
      <c r="CB2883" s="154"/>
      <c r="CC2883" s="154"/>
      <c r="CD2883" s="154"/>
      <c r="CE2883" s="154"/>
      <c r="CF2883" s="154"/>
      <c r="CG2883" s="154"/>
      <c r="CH2883" s="154"/>
      <c r="CI2883" s="154"/>
      <c r="CJ2883" s="154"/>
      <c r="CK2883" s="154"/>
      <c r="CL2883" s="154"/>
      <c r="CM2883" s="154"/>
      <c r="CN2883" s="154"/>
      <c r="CO2883" s="154"/>
      <c r="CP2883" s="154"/>
      <c r="CQ2883" s="154"/>
      <c r="CR2883" s="154"/>
      <c r="CS2883" s="154"/>
      <c r="CT2883" s="154"/>
      <c r="CU2883" s="154"/>
      <c r="CV2883" s="154"/>
      <c r="CW2883" s="154"/>
      <c r="CX2883" s="154"/>
      <c r="CY2883" s="154"/>
      <c r="CZ2883" s="154"/>
      <c r="DA2883" s="154"/>
      <c r="DB2883" s="154"/>
      <c r="DC2883" s="154"/>
      <c r="DD2883" s="154"/>
      <c r="DE2883" s="154"/>
      <c r="DF2883" s="154"/>
      <c r="DG2883" s="154"/>
      <c r="DH2883" s="154"/>
      <c r="DI2883" s="154"/>
      <c r="DJ2883" s="154"/>
      <c r="DK2883" s="154"/>
      <c r="DL2883" s="154"/>
      <c r="DM2883" s="154"/>
      <c r="DN2883" s="154"/>
      <c r="DO2883" s="154"/>
      <c r="DP2883" s="154"/>
      <c r="DQ2883" s="154"/>
      <c r="DR2883" s="154"/>
      <c r="DS2883" s="154"/>
      <c r="DT2883" s="154"/>
      <c r="DU2883" s="154"/>
      <c r="DV2883" s="154"/>
      <c r="DW2883" s="154"/>
      <c r="DX2883" s="154"/>
      <c r="DY2883" s="154"/>
      <c r="DZ2883" s="154"/>
      <c r="EA2883" s="154"/>
      <c r="EB2883" s="154"/>
      <c r="EC2883" s="154"/>
      <c r="ED2883" s="154"/>
      <c r="EE2883" s="154"/>
      <c r="EF2883" s="154"/>
      <c r="EG2883" s="154"/>
      <c r="EH2883" s="154"/>
      <c r="EI2883" s="154"/>
      <c r="EJ2883" s="154"/>
      <c r="EK2883" s="154"/>
      <c r="EL2883" s="154"/>
      <c r="EM2883" s="154"/>
      <c r="EN2883" s="154"/>
      <c r="EO2883" s="154"/>
      <c r="EP2883" s="154"/>
      <c r="EQ2883" s="154"/>
      <c r="ER2883" s="154"/>
      <c r="ES2883" s="154"/>
      <c r="ET2883" s="154"/>
      <c r="EU2883" s="154"/>
      <c r="EV2883" s="154"/>
    </row>
    <row r="2884" spans="32:152" ht="12.75">
      <c r="AF2884" s="154"/>
      <c r="AG2884" s="154"/>
      <c r="AH2884" s="154"/>
      <c r="AI2884" s="154"/>
      <c r="AJ2884" s="154"/>
      <c r="AK2884" s="154"/>
      <c r="AL2884" s="154"/>
      <c r="AM2884" s="154"/>
      <c r="AN2884" s="154"/>
      <c r="AO2884" s="154"/>
      <c r="AP2884" s="154"/>
      <c r="AQ2884" s="154"/>
      <c r="AR2884" s="154"/>
      <c r="AS2884" s="154"/>
      <c r="AT2884" s="154"/>
      <c r="AU2884" s="154"/>
      <c r="AV2884" s="154"/>
      <c r="AW2884" s="154"/>
      <c r="AX2884" s="154"/>
      <c r="AY2884" s="154"/>
      <c r="AZ2884" s="154"/>
      <c r="BA2884" s="154"/>
      <c r="BB2884" s="154"/>
      <c r="BC2884" s="154"/>
      <c r="BD2884" s="154"/>
      <c r="BE2884" s="154"/>
      <c r="BF2884" s="154"/>
      <c r="BG2884" s="154"/>
      <c r="BH2884" s="154"/>
      <c r="BI2884" s="154"/>
      <c r="BJ2884" s="154"/>
      <c r="BK2884" s="154"/>
      <c r="BL2884" s="154"/>
      <c r="BM2884" s="154"/>
      <c r="BN2884" s="154"/>
      <c r="BO2884" s="154"/>
      <c r="BP2884" s="154"/>
      <c r="BQ2884" s="154"/>
      <c r="BR2884" s="154"/>
      <c r="BS2884" s="154"/>
      <c r="BT2884" s="154"/>
      <c r="BU2884" s="154"/>
      <c r="BV2884" s="154"/>
      <c r="BW2884" s="154"/>
      <c r="BX2884" s="154"/>
      <c r="BY2884" s="154"/>
      <c r="BZ2884" s="154"/>
      <c r="CA2884" s="154"/>
      <c r="CB2884" s="154"/>
      <c r="CC2884" s="154"/>
      <c r="CD2884" s="154"/>
      <c r="CE2884" s="154"/>
      <c r="CF2884" s="154"/>
      <c r="CG2884" s="154"/>
      <c r="CH2884" s="154"/>
      <c r="CI2884" s="154"/>
      <c r="CJ2884" s="154"/>
      <c r="CK2884" s="154"/>
      <c r="CL2884" s="154"/>
      <c r="CM2884" s="154"/>
      <c r="CN2884" s="154"/>
      <c r="CO2884" s="154"/>
      <c r="CP2884" s="154"/>
      <c r="CQ2884" s="154"/>
      <c r="CR2884" s="154"/>
      <c r="CS2884" s="154"/>
      <c r="CT2884" s="154"/>
      <c r="CU2884" s="154"/>
      <c r="CV2884" s="154"/>
      <c r="CW2884" s="154"/>
      <c r="CX2884" s="154"/>
      <c r="CY2884" s="154"/>
      <c r="CZ2884" s="154"/>
      <c r="DA2884" s="154"/>
      <c r="DB2884" s="154"/>
      <c r="DC2884" s="154"/>
      <c r="DD2884" s="154"/>
      <c r="DE2884" s="154"/>
      <c r="DF2884" s="154"/>
      <c r="DG2884" s="154"/>
      <c r="DH2884" s="154"/>
      <c r="DI2884" s="154"/>
      <c r="DJ2884" s="154"/>
      <c r="DK2884" s="154"/>
      <c r="DL2884" s="154"/>
      <c r="DM2884" s="154"/>
      <c r="DN2884" s="154"/>
      <c r="DO2884" s="154"/>
      <c r="DP2884" s="154"/>
      <c r="DQ2884" s="154"/>
      <c r="DR2884" s="154"/>
      <c r="DS2884" s="154"/>
      <c r="DT2884" s="154"/>
      <c r="DU2884" s="154"/>
      <c r="DV2884" s="154"/>
      <c r="DW2884" s="154"/>
      <c r="DX2884" s="154"/>
      <c r="DY2884" s="154"/>
      <c r="DZ2884" s="154"/>
      <c r="EA2884" s="154"/>
      <c r="EB2884" s="154"/>
      <c r="EC2884" s="154"/>
      <c r="ED2884" s="154"/>
      <c r="EE2884" s="154"/>
      <c r="EF2884" s="154"/>
      <c r="EG2884" s="154"/>
      <c r="EH2884" s="154"/>
      <c r="EI2884" s="154"/>
      <c r="EJ2884" s="154"/>
      <c r="EK2884" s="154"/>
      <c r="EL2884" s="154"/>
      <c r="EM2884" s="154"/>
      <c r="EN2884" s="154"/>
      <c r="EO2884" s="154"/>
      <c r="EP2884" s="154"/>
      <c r="EQ2884" s="154"/>
      <c r="ER2884" s="154"/>
      <c r="ES2884" s="154"/>
      <c r="ET2884" s="154"/>
      <c r="EU2884" s="154"/>
      <c r="EV2884" s="154"/>
    </row>
    <row r="2885" spans="32:152" ht="12.75">
      <c r="AF2885" s="154"/>
      <c r="AG2885" s="154"/>
      <c r="AH2885" s="154"/>
      <c r="AI2885" s="154"/>
      <c r="AJ2885" s="154"/>
      <c r="AK2885" s="154"/>
      <c r="AL2885" s="154"/>
      <c r="AM2885" s="154"/>
      <c r="AN2885" s="154"/>
      <c r="AO2885" s="154"/>
      <c r="AP2885" s="154"/>
      <c r="AQ2885" s="154"/>
      <c r="AR2885" s="154"/>
      <c r="AS2885" s="154"/>
      <c r="AT2885" s="154"/>
      <c r="AU2885" s="154"/>
      <c r="AV2885" s="154"/>
      <c r="AW2885" s="154"/>
      <c r="AX2885" s="154"/>
      <c r="AY2885" s="154"/>
      <c r="AZ2885" s="154"/>
      <c r="BA2885" s="154"/>
      <c r="BB2885" s="154"/>
      <c r="BC2885" s="154"/>
      <c r="BD2885" s="154"/>
      <c r="BE2885" s="154"/>
      <c r="BF2885" s="154"/>
      <c r="BG2885" s="154"/>
      <c r="BH2885" s="154"/>
      <c r="BI2885" s="154"/>
      <c r="BJ2885" s="154"/>
      <c r="BK2885" s="154"/>
      <c r="BL2885" s="154"/>
      <c r="BM2885" s="154"/>
      <c r="BN2885" s="154"/>
      <c r="BO2885" s="154"/>
      <c r="BP2885" s="154"/>
      <c r="BQ2885" s="154"/>
      <c r="BR2885" s="154"/>
      <c r="BS2885" s="154"/>
      <c r="BT2885" s="154"/>
      <c r="BU2885" s="154"/>
      <c r="BV2885" s="154"/>
      <c r="BW2885" s="154"/>
      <c r="BX2885" s="154"/>
      <c r="BY2885" s="154"/>
      <c r="BZ2885" s="154"/>
      <c r="CA2885" s="154"/>
      <c r="CB2885" s="154"/>
      <c r="CC2885" s="154"/>
      <c r="CD2885" s="154"/>
      <c r="CE2885" s="154"/>
      <c r="CF2885" s="154"/>
      <c r="CG2885" s="154"/>
      <c r="CH2885" s="154"/>
      <c r="CI2885" s="154"/>
      <c r="CJ2885" s="154"/>
      <c r="CK2885" s="154"/>
      <c r="CL2885" s="154"/>
      <c r="CM2885" s="154"/>
      <c r="CN2885" s="154"/>
      <c r="CO2885" s="154"/>
      <c r="CP2885" s="154"/>
      <c r="CQ2885" s="154"/>
      <c r="CR2885" s="154"/>
      <c r="CS2885" s="154"/>
      <c r="CT2885" s="154"/>
      <c r="CU2885" s="154"/>
      <c r="CV2885" s="154"/>
      <c r="CW2885" s="154"/>
      <c r="CX2885" s="154"/>
      <c r="CY2885" s="154"/>
      <c r="CZ2885" s="154"/>
      <c r="DA2885" s="154"/>
      <c r="DB2885" s="154"/>
      <c r="DC2885" s="154"/>
      <c r="DD2885" s="154"/>
      <c r="DE2885" s="154"/>
      <c r="DF2885" s="154"/>
      <c r="DG2885" s="154"/>
      <c r="DH2885" s="154"/>
      <c r="DI2885" s="154"/>
      <c r="DJ2885" s="154"/>
      <c r="DK2885" s="154"/>
      <c r="DL2885" s="154"/>
      <c r="DM2885" s="154"/>
      <c r="DN2885" s="154"/>
      <c r="DO2885" s="154"/>
      <c r="DP2885" s="154"/>
      <c r="DQ2885" s="154"/>
      <c r="DR2885" s="154"/>
      <c r="DS2885" s="154"/>
      <c r="DT2885" s="154"/>
      <c r="DU2885" s="154"/>
      <c r="DV2885" s="154"/>
      <c r="DW2885" s="154"/>
      <c r="DX2885" s="154"/>
      <c r="DY2885" s="154"/>
      <c r="DZ2885" s="154"/>
      <c r="EA2885" s="154"/>
      <c r="EB2885" s="154"/>
      <c r="EC2885" s="154"/>
      <c r="ED2885" s="154"/>
      <c r="EE2885" s="154"/>
      <c r="EF2885" s="154"/>
      <c r="EG2885" s="154"/>
      <c r="EH2885" s="154"/>
      <c r="EI2885" s="154"/>
      <c r="EJ2885" s="154"/>
      <c r="EK2885" s="154"/>
      <c r="EL2885" s="154"/>
      <c r="EM2885" s="154"/>
      <c r="EN2885" s="154"/>
      <c r="EO2885" s="154"/>
      <c r="EP2885" s="154"/>
      <c r="EQ2885" s="154"/>
      <c r="ER2885" s="154"/>
      <c r="ES2885" s="154"/>
      <c r="ET2885" s="154"/>
      <c r="EU2885" s="154"/>
      <c r="EV2885" s="154"/>
    </row>
    <row r="2886" spans="32:152" ht="12.75">
      <c r="AF2886" s="154"/>
      <c r="AG2886" s="154"/>
      <c r="AH2886" s="154"/>
      <c r="AI2886" s="154"/>
      <c r="AJ2886" s="154"/>
      <c r="AK2886" s="154"/>
      <c r="AL2886" s="154"/>
      <c r="AM2886" s="154"/>
      <c r="AN2886" s="154"/>
      <c r="AO2886" s="154"/>
      <c r="AP2886" s="154"/>
      <c r="AQ2886" s="154"/>
      <c r="AR2886" s="154"/>
      <c r="AS2886" s="154"/>
      <c r="AT2886" s="154"/>
      <c r="AU2886" s="154"/>
      <c r="AV2886" s="154"/>
      <c r="AW2886" s="154"/>
      <c r="AX2886" s="154"/>
      <c r="AY2886" s="154"/>
      <c r="AZ2886" s="154"/>
      <c r="BA2886" s="154"/>
      <c r="BB2886" s="154"/>
      <c r="BC2886" s="154"/>
      <c r="BD2886" s="154"/>
      <c r="BE2886" s="154"/>
      <c r="BF2886" s="154"/>
      <c r="BG2886" s="154"/>
      <c r="BH2886" s="154"/>
      <c r="BI2886" s="154"/>
      <c r="BJ2886" s="154"/>
      <c r="BK2886" s="154"/>
      <c r="BL2886" s="154"/>
      <c r="BM2886" s="154"/>
      <c r="BN2886" s="154"/>
      <c r="BO2886" s="154"/>
      <c r="BP2886" s="154"/>
      <c r="BQ2886" s="154"/>
      <c r="BR2886" s="154"/>
      <c r="BS2886" s="154"/>
      <c r="BT2886" s="154"/>
      <c r="BU2886" s="154"/>
      <c r="BV2886" s="154"/>
      <c r="BW2886" s="154"/>
      <c r="BX2886" s="154"/>
      <c r="BY2886" s="154"/>
      <c r="BZ2886" s="154"/>
      <c r="CA2886" s="154"/>
      <c r="CB2886" s="154"/>
      <c r="CC2886" s="154"/>
      <c r="CD2886" s="154"/>
      <c r="CE2886" s="154"/>
      <c r="CF2886" s="154"/>
      <c r="CG2886" s="154"/>
      <c r="CH2886" s="154"/>
      <c r="CI2886" s="154"/>
      <c r="CJ2886" s="154"/>
      <c r="CK2886" s="154"/>
      <c r="CL2886" s="154"/>
      <c r="CM2886" s="154"/>
      <c r="CN2886" s="154"/>
      <c r="CO2886" s="154"/>
      <c r="CP2886" s="154"/>
      <c r="CQ2886" s="154"/>
      <c r="CR2886" s="154"/>
      <c r="CS2886" s="154"/>
      <c r="CT2886" s="154"/>
      <c r="CU2886" s="154"/>
      <c r="CV2886" s="154"/>
      <c r="CW2886" s="154"/>
      <c r="CX2886" s="154"/>
      <c r="CY2886" s="154"/>
      <c r="CZ2886" s="154"/>
      <c r="DA2886" s="154"/>
      <c r="DB2886" s="154"/>
      <c r="DC2886" s="154"/>
      <c r="DD2886" s="154"/>
      <c r="DE2886" s="154"/>
      <c r="DF2886" s="154"/>
      <c r="DG2886" s="154"/>
      <c r="DH2886" s="154"/>
      <c r="DI2886" s="154"/>
      <c r="DJ2886" s="154"/>
      <c r="DK2886" s="154"/>
      <c r="DL2886" s="154"/>
      <c r="DM2886" s="154"/>
      <c r="DN2886" s="154"/>
      <c r="DO2886" s="154"/>
      <c r="DP2886" s="154"/>
      <c r="DQ2886" s="154"/>
      <c r="DR2886" s="154"/>
      <c r="DS2886" s="154"/>
      <c r="DT2886" s="154"/>
      <c r="DU2886" s="154"/>
      <c r="DV2886" s="154"/>
      <c r="DW2886" s="154"/>
      <c r="DX2886" s="154"/>
      <c r="DY2886" s="154"/>
      <c r="DZ2886" s="154"/>
      <c r="EA2886" s="154"/>
      <c r="EB2886" s="154"/>
      <c r="EC2886" s="154"/>
      <c r="ED2886" s="154"/>
      <c r="EE2886" s="154"/>
      <c r="EF2886" s="154"/>
      <c r="EG2886" s="154"/>
      <c r="EH2886" s="154"/>
      <c r="EI2886" s="154"/>
      <c r="EJ2886" s="154"/>
      <c r="EK2886" s="154"/>
      <c r="EL2886" s="154"/>
      <c r="EM2886" s="154"/>
      <c r="EN2886" s="154"/>
      <c r="EO2886" s="154"/>
      <c r="EP2886" s="154"/>
      <c r="EQ2886" s="154"/>
      <c r="ER2886" s="154"/>
      <c r="ES2886" s="154"/>
      <c r="ET2886" s="154"/>
      <c r="EU2886" s="154"/>
      <c r="EV2886" s="154"/>
    </row>
    <row r="2887" spans="32:152" ht="12.75">
      <c r="AF2887" s="154"/>
      <c r="AG2887" s="154"/>
      <c r="AH2887" s="154"/>
      <c r="AI2887" s="154"/>
      <c r="AJ2887" s="154"/>
      <c r="AK2887" s="154"/>
      <c r="AL2887" s="154"/>
      <c r="AM2887" s="154"/>
      <c r="AN2887" s="154"/>
      <c r="AO2887" s="154"/>
      <c r="AP2887" s="154"/>
      <c r="AQ2887" s="154"/>
      <c r="AR2887" s="154"/>
      <c r="AS2887" s="154"/>
      <c r="AT2887" s="154"/>
      <c r="AU2887" s="154"/>
      <c r="AV2887" s="154"/>
      <c r="AW2887" s="154"/>
      <c r="AX2887" s="154"/>
      <c r="AY2887" s="154"/>
      <c r="AZ2887" s="154"/>
      <c r="BA2887" s="154"/>
      <c r="BB2887" s="154"/>
      <c r="BC2887" s="154"/>
      <c r="BD2887" s="154"/>
      <c r="BE2887" s="154"/>
      <c r="BF2887" s="154"/>
      <c r="BG2887" s="154"/>
      <c r="BH2887" s="154"/>
      <c r="BI2887" s="154"/>
      <c r="BJ2887" s="154"/>
      <c r="BK2887" s="154"/>
      <c r="BL2887" s="154"/>
      <c r="BM2887" s="154"/>
      <c r="BN2887" s="154"/>
      <c r="BO2887" s="154"/>
      <c r="BP2887" s="154"/>
      <c r="BQ2887" s="154"/>
      <c r="BR2887" s="154"/>
      <c r="BS2887" s="154"/>
      <c r="BT2887" s="154"/>
      <c r="BU2887" s="154"/>
      <c r="BV2887" s="154"/>
      <c r="BW2887" s="154"/>
      <c r="BX2887" s="154"/>
      <c r="BY2887" s="154"/>
      <c r="BZ2887" s="154"/>
      <c r="CA2887" s="154"/>
      <c r="CB2887" s="154"/>
      <c r="CC2887" s="154"/>
      <c r="CD2887" s="154"/>
      <c r="CE2887" s="154"/>
      <c r="CF2887" s="154"/>
      <c r="CG2887" s="154"/>
      <c r="CH2887" s="154"/>
      <c r="CI2887" s="154"/>
      <c r="CJ2887" s="154"/>
      <c r="CK2887" s="154"/>
      <c r="CL2887" s="154"/>
      <c r="CM2887" s="154"/>
      <c r="CN2887" s="154"/>
      <c r="CO2887" s="154"/>
      <c r="CP2887" s="154"/>
      <c r="CQ2887" s="154"/>
      <c r="CR2887" s="154"/>
      <c r="CS2887" s="154"/>
      <c r="CT2887" s="154"/>
      <c r="CU2887" s="154"/>
      <c r="CV2887" s="154"/>
      <c r="CW2887" s="154"/>
      <c r="CX2887" s="154"/>
      <c r="CY2887" s="154"/>
      <c r="CZ2887" s="154"/>
      <c r="DA2887" s="154"/>
      <c r="DB2887" s="154"/>
      <c r="DC2887" s="154"/>
      <c r="DD2887" s="154"/>
      <c r="DE2887" s="154"/>
      <c r="DF2887" s="154"/>
      <c r="DG2887" s="154"/>
      <c r="DH2887" s="154"/>
      <c r="DI2887" s="154"/>
      <c r="DJ2887" s="154"/>
      <c r="DK2887" s="154"/>
      <c r="DL2887" s="154"/>
      <c r="DM2887" s="154"/>
      <c r="DN2887" s="154"/>
      <c r="DO2887" s="154"/>
      <c r="DP2887" s="154"/>
      <c r="DQ2887" s="154"/>
      <c r="DR2887" s="154"/>
      <c r="DS2887" s="154"/>
      <c r="DT2887" s="154"/>
      <c r="DU2887" s="154"/>
      <c r="DV2887" s="154"/>
      <c r="DW2887" s="154"/>
      <c r="DX2887" s="154"/>
      <c r="DY2887" s="154"/>
      <c r="DZ2887" s="154"/>
      <c r="EA2887" s="154"/>
      <c r="EB2887" s="154"/>
      <c r="EC2887" s="154"/>
      <c r="ED2887" s="154"/>
      <c r="EE2887" s="154"/>
      <c r="EF2887" s="154"/>
      <c r="EG2887" s="154"/>
      <c r="EH2887" s="154"/>
      <c r="EI2887" s="154"/>
      <c r="EJ2887" s="154"/>
      <c r="EK2887" s="154"/>
      <c r="EL2887" s="154"/>
      <c r="EM2887" s="154"/>
      <c r="EN2887" s="154"/>
      <c r="EO2887" s="154"/>
      <c r="EP2887" s="154"/>
      <c r="EQ2887" s="154"/>
      <c r="ER2887" s="154"/>
      <c r="ES2887" s="154"/>
      <c r="ET2887" s="154"/>
      <c r="EU2887" s="154"/>
      <c r="EV2887" s="154"/>
    </row>
    <row r="2888" spans="32:152" ht="12.75">
      <c r="AF2888" s="154"/>
      <c r="AG2888" s="154"/>
      <c r="AH2888" s="154"/>
      <c r="AI2888" s="154"/>
      <c r="AJ2888" s="154"/>
      <c r="AK2888" s="154"/>
      <c r="AL2888" s="154"/>
      <c r="AM2888" s="154"/>
      <c r="AN2888" s="154"/>
      <c r="AO2888" s="154"/>
      <c r="AP2888" s="154"/>
      <c r="AQ2888" s="154"/>
      <c r="AR2888" s="154"/>
      <c r="AS2888" s="154"/>
      <c r="AT2888" s="154"/>
      <c r="AU2888" s="154"/>
      <c r="AV2888" s="154"/>
      <c r="AW2888" s="154"/>
      <c r="AX2888" s="154"/>
      <c r="AY2888" s="154"/>
      <c r="AZ2888" s="154"/>
      <c r="BA2888" s="154"/>
      <c r="BB2888" s="154"/>
      <c r="BC2888" s="154"/>
      <c r="BD2888" s="154"/>
      <c r="BE2888" s="154"/>
      <c r="BF2888" s="154"/>
      <c r="BG2888" s="154"/>
      <c r="BH2888" s="154"/>
      <c r="BI2888" s="154"/>
      <c r="BJ2888" s="154"/>
      <c r="BK2888" s="154"/>
      <c r="BL2888" s="154"/>
      <c r="BM2888" s="154"/>
      <c r="BN2888" s="154"/>
      <c r="BO2888" s="154"/>
      <c r="BP2888" s="154"/>
      <c r="BQ2888" s="154"/>
      <c r="BR2888" s="154"/>
      <c r="BS2888" s="154"/>
      <c r="BT2888" s="154"/>
      <c r="BU2888" s="154"/>
      <c r="BV2888" s="154"/>
      <c r="BW2888" s="154"/>
      <c r="BX2888" s="154"/>
      <c r="BY2888" s="154"/>
      <c r="BZ2888" s="154"/>
      <c r="CA2888" s="154"/>
      <c r="CB2888" s="154"/>
      <c r="CC2888" s="154"/>
      <c r="CD2888" s="154"/>
      <c r="CE2888" s="154"/>
      <c r="CF2888" s="154"/>
      <c r="CG2888" s="154"/>
      <c r="CH2888" s="154"/>
      <c r="CI2888" s="154"/>
      <c r="CJ2888" s="154"/>
      <c r="CK2888" s="154"/>
      <c r="CL2888" s="154"/>
      <c r="CM2888" s="154"/>
      <c r="CN2888" s="154"/>
      <c r="CO2888" s="154"/>
      <c r="CP2888" s="154"/>
      <c r="CQ2888" s="154"/>
      <c r="CR2888" s="154"/>
      <c r="CS2888" s="154"/>
      <c r="CT2888" s="154"/>
      <c r="CU2888" s="154"/>
      <c r="CV2888" s="154"/>
      <c r="CW2888" s="154"/>
      <c r="CX2888" s="154"/>
      <c r="CY2888" s="154"/>
      <c r="CZ2888" s="154"/>
      <c r="DA2888" s="154"/>
      <c r="DB2888" s="154"/>
      <c r="DC2888" s="154"/>
      <c r="DD2888" s="154"/>
      <c r="DE2888" s="154"/>
      <c r="DF2888" s="154"/>
      <c r="DG2888" s="154"/>
      <c r="DH2888" s="154"/>
      <c r="DI2888" s="154"/>
      <c r="DJ2888" s="154"/>
      <c r="DK2888" s="154"/>
      <c r="DL2888" s="154"/>
      <c r="DM2888" s="154"/>
      <c r="DN2888" s="154"/>
      <c r="DO2888" s="154"/>
      <c r="DP2888" s="154"/>
      <c r="DQ2888" s="154"/>
      <c r="DR2888" s="154"/>
      <c r="DS2888" s="154"/>
      <c r="DT2888" s="154"/>
      <c r="DU2888" s="154"/>
      <c r="DV2888" s="154"/>
      <c r="DW2888" s="154"/>
      <c r="DX2888" s="154"/>
      <c r="DY2888" s="154"/>
      <c r="DZ2888" s="154"/>
      <c r="EA2888" s="154"/>
      <c r="EB2888" s="154"/>
      <c r="EC2888" s="154"/>
      <c r="ED2888" s="154"/>
      <c r="EE2888" s="154"/>
      <c r="EF2888" s="154"/>
      <c r="EG2888" s="154"/>
      <c r="EH2888" s="154"/>
      <c r="EI2888" s="154"/>
      <c r="EJ2888" s="154"/>
      <c r="EK2888" s="154"/>
      <c r="EL2888" s="154"/>
      <c r="EM2888" s="154"/>
      <c r="EN2888" s="154"/>
      <c r="EO2888" s="154"/>
      <c r="EP2888" s="154"/>
      <c r="EQ2888" s="154"/>
      <c r="ER2888" s="154"/>
      <c r="ES2888" s="154"/>
      <c r="ET2888" s="154"/>
      <c r="EU2888" s="154"/>
      <c r="EV2888" s="154"/>
    </row>
    <row r="2889" spans="32:152" ht="12.75">
      <c r="AF2889" s="154"/>
      <c r="AG2889" s="154"/>
      <c r="AH2889" s="154"/>
      <c r="AI2889" s="154"/>
      <c r="AJ2889" s="154"/>
      <c r="AK2889" s="154"/>
      <c r="AL2889" s="154"/>
      <c r="AM2889" s="154"/>
      <c r="AN2889" s="154"/>
      <c r="AO2889" s="154"/>
      <c r="AP2889" s="154"/>
      <c r="AQ2889" s="154"/>
      <c r="AR2889" s="154"/>
      <c r="AS2889" s="154"/>
      <c r="AT2889" s="154"/>
      <c r="AU2889" s="154"/>
      <c r="AV2889" s="154"/>
      <c r="AW2889" s="154"/>
      <c r="AX2889" s="154"/>
      <c r="AY2889" s="154"/>
      <c r="AZ2889" s="154"/>
      <c r="BA2889" s="154"/>
      <c r="BB2889" s="154"/>
      <c r="BC2889" s="154"/>
      <c r="BD2889" s="154"/>
      <c r="BE2889" s="154"/>
      <c r="BF2889" s="154"/>
      <c r="BG2889" s="154"/>
      <c r="BH2889" s="154"/>
      <c r="BI2889" s="154"/>
      <c r="BJ2889" s="154"/>
      <c r="BK2889" s="154"/>
      <c r="BL2889" s="154"/>
      <c r="BM2889" s="154"/>
      <c r="BN2889" s="154"/>
      <c r="BO2889" s="154"/>
      <c r="BP2889" s="154"/>
      <c r="BQ2889" s="154"/>
      <c r="BR2889" s="154"/>
      <c r="BS2889" s="154"/>
      <c r="BT2889" s="154"/>
      <c r="BU2889" s="154"/>
      <c r="BV2889" s="154"/>
      <c r="BW2889" s="154"/>
      <c r="BX2889" s="154"/>
      <c r="BY2889" s="154"/>
      <c r="BZ2889" s="154"/>
      <c r="CA2889" s="154"/>
      <c r="CB2889" s="154"/>
      <c r="CC2889" s="154"/>
      <c r="CD2889" s="154"/>
      <c r="CE2889" s="154"/>
      <c r="CF2889" s="154"/>
      <c r="CG2889" s="154"/>
      <c r="CH2889" s="154"/>
      <c r="CI2889" s="154"/>
      <c r="CJ2889" s="154"/>
      <c r="CK2889" s="154"/>
      <c r="CL2889" s="154"/>
      <c r="CM2889" s="154"/>
      <c r="CN2889" s="154"/>
      <c r="CO2889" s="154"/>
      <c r="CP2889" s="154"/>
      <c r="CQ2889" s="154"/>
      <c r="CR2889" s="154"/>
      <c r="CS2889" s="154"/>
      <c r="CT2889" s="154"/>
      <c r="CU2889" s="154"/>
      <c r="CV2889" s="154"/>
      <c r="CW2889" s="154"/>
      <c r="CX2889" s="154"/>
      <c r="CY2889" s="154"/>
      <c r="CZ2889" s="154"/>
      <c r="DA2889" s="154"/>
      <c r="DB2889" s="154"/>
      <c r="DC2889" s="154"/>
      <c r="DD2889" s="154"/>
      <c r="DE2889" s="154"/>
      <c r="DF2889" s="154"/>
      <c r="DG2889" s="154"/>
      <c r="DH2889" s="154"/>
      <c r="DI2889" s="154"/>
      <c r="DJ2889" s="154"/>
      <c r="DK2889" s="154"/>
      <c r="DL2889" s="154"/>
      <c r="DM2889" s="154"/>
      <c r="DN2889" s="154"/>
      <c r="DO2889" s="154"/>
      <c r="DP2889" s="154"/>
      <c r="DQ2889" s="154"/>
      <c r="DR2889" s="154"/>
      <c r="DS2889" s="154"/>
      <c r="DT2889" s="154"/>
      <c r="DU2889" s="154"/>
      <c r="DV2889" s="154"/>
      <c r="DW2889" s="154"/>
      <c r="DX2889" s="154"/>
      <c r="DY2889" s="154"/>
      <c r="DZ2889" s="154"/>
      <c r="EA2889" s="154"/>
      <c r="EB2889" s="154"/>
      <c r="EC2889" s="154"/>
      <c r="ED2889" s="154"/>
      <c r="EE2889" s="154"/>
      <c r="EF2889" s="154"/>
      <c r="EG2889" s="154"/>
      <c r="EH2889" s="154"/>
      <c r="EI2889" s="154"/>
      <c r="EJ2889" s="154"/>
      <c r="EK2889" s="154"/>
      <c r="EL2889" s="154"/>
      <c r="EM2889" s="154"/>
      <c r="EN2889" s="154"/>
      <c r="EO2889" s="154"/>
      <c r="EP2889" s="154"/>
      <c r="EQ2889" s="154"/>
      <c r="ER2889" s="154"/>
      <c r="ES2889" s="154"/>
      <c r="ET2889" s="154"/>
      <c r="EU2889" s="154"/>
      <c r="EV2889" s="154"/>
    </row>
    <row r="2890" spans="32:152" ht="12.75">
      <c r="AF2890" s="154"/>
      <c r="AG2890" s="154"/>
      <c r="AH2890" s="154"/>
      <c r="AI2890" s="154"/>
      <c r="AJ2890" s="154"/>
      <c r="AK2890" s="154"/>
      <c r="AL2890" s="154"/>
      <c r="AM2890" s="154"/>
      <c r="AN2890" s="154"/>
      <c r="AO2890" s="154"/>
      <c r="AP2890" s="154"/>
      <c r="AQ2890" s="154"/>
      <c r="AR2890" s="154"/>
      <c r="AS2890" s="154"/>
      <c r="AT2890" s="154"/>
      <c r="AU2890" s="154"/>
      <c r="AV2890" s="154"/>
      <c r="AW2890" s="154"/>
      <c r="AX2890" s="154"/>
      <c r="AY2890" s="154"/>
      <c r="AZ2890" s="154"/>
      <c r="BA2890" s="154"/>
      <c r="BB2890" s="154"/>
      <c r="BC2890" s="154"/>
      <c r="BD2890" s="154"/>
      <c r="BE2890" s="154"/>
      <c r="BF2890" s="154"/>
      <c r="BG2890" s="154"/>
      <c r="BH2890" s="154"/>
      <c r="BI2890" s="154"/>
      <c r="BJ2890" s="154"/>
      <c r="BK2890" s="154"/>
      <c r="BL2890" s="154"/>
      <c r="BM2890" s="154"/>
      <c r="BN2890" s="154"/>
      <c r="BO2890" s="154"/>
      <c r="BP2890" s="154"/>
      <c r="BQ2890" s="154"/>
      <c r="BR2890" s="154"/>
      <c r="BS2890" s="154"/>
      <c r="BT2890" s="154"/>
      <c r="BU2890" s="154"/>
      <c r="BV2890" s="154"/>
      <c r="BW2890" s="154"/>
      <c r="BX2890" s="154"/>
      <c r="BY2890" s="154"/>
      <c r="BZ2890" s="154"/>
      <c r="CA2890" s="154"/>
      <c r="CB2890" s="154"/>
      <c r="CC2890" s="154"/>
      <c r="CD2890" s="154"/>
      <c r="CE2890" s="154"/>
      <c r="CF2890" s="154"/>
      <c r="CG2890" s="154"/>
      <c r="CH2890" s="154"/>
      <c r="CI2890" s="154"/>
      <c r="CJ2890" s="154"/>
      <c r="CK2890" s="154"/>
      <c r="CL2890" s="154"/>
      <c r="CM2890" s="154"/>
      <c r="CN2890" s="154"/>
      <c r="CO2890" s="154"/>
      <c r="CP2890" s="154"/>
      <c r="CQ2890" s="154"/>
      <c r="CR2890" s="154"/>
      <c r="CS2890" s="154"/>
      <c r="CT2890" s="154"/>
      <c r="CU2890" s="154"/>
      <c r="CV2890" s="154"/>
      <c r="CW2890" s="154"/>
      <c r="CX2890" s="154"/>
      <c r="CY2890" s="154"/>
      <c r="CZ2890" s="154"/>
      <c r="DA2890" s="154"/>
      <c r="DB2890" s="154"/>
      <c r="DC2890" s="154"/>
      <c r="DD2890" s="154"/>
      <c r="DE2890" s="154"/>
      <c r="DF2890" s="154"/>
      <c r="DG2890" s="154"/>
      <c r="DH2890" s="154"/>
      <c r="DI2890" s="154"/>
      <c r="DJ2890" s="154"/>
      <c r="DK2890" s="154"/>
      <c r="DL2890" s="154"/>
      <c r="DM2890" s="154"/>
      <c r="DN2890" s="154"/>
      <c r="DO2890" s="154"/>
      <c r="DP2890" s="154"/>
      <c r="DQ2890" s="154"/>
      <c r="DR2890" s="154"/>
      <c r="DS2890" s="154"/>
      <c r="DT2890" s="154"/>
      <c r="DU2890" s="154"/>
      <c r="DV2890" s="154"/>
      <c r="DW2890" s="154"/>
      <c r="DX2890" s="154"/>
      <c r="DY2890" s="154"/>
      <c r="DZ2890" s="154"/>
      <c r="EA2890" s="154"/>
      <c r="EB2890" s="154"/>
      <c r="EC2890" s="154"/>
      <c r="ED2890" s="154"/>
      <c r="EE2890" s="154"/>
      <c r="EF2890" s="154"/>
      <c r="EG2890" s="154"/>
      <c r="EH2890" s="154"/>
      <c r="EI2890" s="154"/>
      <c r="EJ2890" s="154"/>
      <c r="EK2890" s="154"/>
      <c r="EL2890" s="154"/>
      <c r="EM2890" s="154"/>
      <c r="EN2890" s="154"/>
      <c r="EO2890" s="154"/>
      <c r="EP2890" s="154"/>
      <c r="EQ2890" s="154"/>
      <c r="ER2890" s="154"/>
      <c r="ES2890" s="154"/>
      <c r="ET2890" s="154"/>
      <c r="EU2890" s="154"/>
      <c r="EV2890" s="154"/>
    </row>
    <row r="2891" spans="32:152" ht="12.75">
      <c r="AF2891" s="154"/>
      <c r="AG2891" s="154"/>
      <c r="AH2891" s="154"/>
      <c r="AI2891" s="154"/>
      <c r="AJ2891" s="154"/>
      <c r="AK2891" s="154"/>
      <c r="AL2891" s="154"/>
      <c r="AM2891" s="154"/>
      <c r="AN2891" s="154"/>
      <c r="AO2891" s="154"/>
      <c r="AP2891" s="154"/>
      <c r="AQ2891" s="154"/>
      <c r="AR2891" s="154"/>
      <c r="AS2891" s="154"/>
      <c r="AT2891" s="154"/>
      <c r="AU2891" s="154"/>
      <c r="AV2891" s="154"/>
      <c r="AW2891" s="154"/>
      <c r="AX2891" s="154"/>
      <c r="AY2891" s="154"/>
      <c r="AZ2891" s="154"/>
      <c r="BA2891" s="154"/>
      <c r="BB2891" s="154"/>
      <c r="BC2891" s="154"/>
      <c r="BD2891" s="154"/>
      <c r="BE2891" s="154"/>
      <c r="BF2891" s="154"/>
      <c r="BG2891" s="154"/>
      <c r="BH2891" s="154"/>
      <c r="BI2891" s="154"/>
      <c r="BJ2891" s="154"/>
      <c r="BK2891" s="154"/>
      <c r="BL2891" s="154"/>
      <c r="BM2891" s="154"/>
      <c r="BN2891" s="154"/>
      <c r="BO2891" s="154"/>
      <c r="BP2891" s="154"/>
      <c r="BQ2891" s="154"/>
      <c r="BR2891" s="154"/>
      <c r="BS2891" s="154"/>
      <c r="BT2891" s="154"/>
      <c r="BU2891" s="154"/>
      <c r="BV2891" s="154"/>
      <c r="BW2891" s="154"/>
      <c r="BX2891" s="154"/>
      <c r="BY2891" s="154"/>
      <c r="BZ2891" s="154"/>
      <c r="CA2891" s="154"/>
      <c r="CB2891" s="154"/>
      <c r="CC2891" s="154"/>
      <c r="CD2891" s="154"/>
      <c r="CE2891" s="154"/>
      <c r="CF2891" s="154"/>
      <c r="CG2891" s="154"/>
      <c r="CH2891" s="154"/>
      <c r="CI2891" s="154"/>
      <c r="CJ2891" s="154"/>
      <c r="CK2891" s="154"/>
      <c r="CL2891" s="154"/>
      <c r="CM2891" s="154"/>
      <c r="CN2891" s="154"/>
      <c r="CO2891" s="154"/>
      <c r="CP2891" s="154"/>
      <c r="CQ2891" s="154"/>
      <c r="CR2891" s="154"/>
      <c r="CS2891" s="154"/>
      <c r="CT2891" s="154"/>
      <c r="CU2891" s="154"/>
      <c r="CV2891" s="154"/>
      <c r="CW2891" s="154"/>
      <c r="CX2891" s="154"/>
      <c r="CY2891" s="154"/>
      <c r="CZ2891" s="154"/>
      <c r="DA2891" s="154"/>
      <c r="DB2891" s="154"/>
      <c r="DC2891" s="154"/>
      <c r="DD2891" s="154"/>
      <c r="DE2891" s="154"/>
      <c r="DF2891" s="154"/>
      <c r="DG2891" s="154"/>
      <c r="DH2891" s="154"/>
      <c r="DI2891" s="154"/>
      <c r="DJ2891" s="154"/>
      <c r="DK2891" s="154"/>
      <c r="DL2891" s="154"/>
      <c r="DM2891" s="154"/>
      <c r="DN2891" s="154"/>
      <c r="DO2891" s="154"/>
      <c r="DP2891" s="154"/>
      <c r="DQ2891" s="154"/>
      <c r="DR2891" s="154"/>
      <c r="DS2891" s="154"/>
      <c r="DT2891" s="154"/>
      <c r="DU2891" s="154"/>
      <c r="DV2891" s="154"/>
      <c r="DW2891" s="154"/>
      <c r="DX2891" s="154"/>
      <c r="DY2891" s="154"/>
      <c r="DZ2891" s="154"/>
      <c r="EA2891" s="154"/>
      <c r="EB2891" s="154"/>
      <c r="EC2891" s="154"/>
      <c r="ED2891" s="154"/>
      <c r="EE2891" s="154"/>
      <c r="EF2891" s="154"/>
      <c r="EG2891" s="154"/>
      <c r="EH2891" s="154"/>
      <c r="EI2891" s="154"/>
      <c r="EJ2891" s="154"/>
      <c r="EK2891" s="154"/>
      <c r="EL2891" s="154"/>
      <c r="EM2891" s="154"/>
      <c r="EN2891" s="154"/>
      <c r="EO2891" s="154"/>
      <c r="EP2891" s="154"/>
      <c r="EQ2891" s="154"/>
      <c r="ER2891" s="154"/>
      <c r="ES2891" s="154"/>
      <c r="ET2891" s="154"/>
      <c r="EU2891" s="154"/>
      <c r="EV2891" s="154"/>
    </row>
    <row r="2892" spans="32:152" ht="12.75">
      <c r="AF2892" s="154"/>
      <c r="AG2892" s="154"/>
      <c r="AH2892" s="154"/>
      <c r="AI2892" s="154"/>
      <c r="AJ2892" s="154"/>
      <c r="AK2892" s="154"/>
      <c r="AL2892" s="154"/>
      <c r="AM2892" s="154"/>
      <c r="AN2892" s="154"/>
      <c r="AO2892" s="154"/>
      <c r="AP2892" s="154"/>
      <c r="AQ2892" s="154"/>
      <c r="AR2892" s="154"/>
      <c r="AS2892" s="154"/>
      <c r="AT2892" s="154"/>
      <c r="AU2892" s="154"/>
      <c r="AV2892" s="154"/>
      <c r="AW2892" s="154"/>
      <c r="AX2892" s="154"/>
      <c r="AY2892" s="154"/>
      <c r="AZ2892" s="154"/>
      <c r="BA2892" s="154"/>
      <c r="BB2892" s="154"/>
      <c r="BC2892" s="154"/>
      <c r="BD2892" s="154"/>
      <c r="BE2892" s="154"/>
      <c r="BF2892" s="154"/>
      <c r="BG2892" s="154"/>
      <c r="BH2892" s="154"/>
      <c r="BI2892" s="154"/>
      <c r="BJ2892" s="154"/>
      <c r="BK2892" s="154"/>
      <c r="BL2892" s="154"/>
      <c r="BM2892" s="154"/>
      <c r="BN2892" s="154"/>
      <c r="BO2892" s="154"/>
      <c r="BP2892" s="154"/>
      <c r="BQ2892" s="154"/>
      <c r="BR2892" s="154"/>
      <c r="BS2892" s="154"/>
      <c r="BT2892" s="154"/>
      <c r="BU2892" s="154"/>
      <c r="BV2892" s="154"/>
      <c r="BW2892" s="154"/>
      <c r="BX2892" s="154"/>
      <c r="BY2892" s="154"/>
      <c r="BZ2892" s="154"/>
      <c r="CA2892" s="154"/>
      <c r="CB2892" s="154"/>
      <c r="CC2892" s="154"/>
      <c r="CD2892" s="154"/>
      <c r="CE2892" s="154"/>
      <c r="CF2892" s="154"/>
      <c r="CG2892" s="154"/>
      <c r="CH2892" s="154"/>
      <c r="CI2892" s="154"/>
      <c r="CJ2892" s="154"/>
      <c r="CK2892" s="154"/>
      <c r="CL2892" s="154"/>
      <c r="CM2892" s="154"/>
      <c r="CN2892" s="154"/>
      <c r="CO2892" s="154"/>
      <c r="CP2892" s="154"/>
      <c r="CQ2892" s="154"/>
      <c r="CR2892" s="154"/>
      <c r="CS2892" s="154"/>
      <c r="CT2892" s="154"/>
      <c r="CU2892" s="154"/>
      <c r="CV2892" s="154"/>
      <c r="CW2892" s="154"/>
      <c r="CX2892" s="154"/>
      <c r="CY2892" s="154"/>
      <c r="CZ2892" s="154"/>
      <c r="DA2892" s="154"/>
      <c r="DB2892" s="154"/>
      <c r="DC2892" s="154"/>
      <c r="DD2892" s="154"/>
      <c r="DE2892" s="154"/>
      <c r="DF2892" s="154"/>
      <c r="DG2892" s="154"/>
      <c r="DH2892" s="154"/>
      <c r="DI2892" s="154"/>
      <c r="DJ2892" s="154"/>
      <c r="DK2892" s="154"/>
      <c r="DL2892" s="154"/>
      <c r="DM2892" s="154"/>
      <c r="DN2892" s="154"/>
      <c r="DO2892" s="154"/>
      <c r="DP2892" s="154"/>
      <c r="DQ2892" s="154"/>
      <c r="DR2892" s="154"/>
      <c r="DS2892" s="154"/>
      <c r="DT2892" s="154"/>
      <c r="DU2892" s="154"/>
      <c r="DV2892" s="154"/>
      <c r="DW2892" s="154"/>
      <c r="DX2892" s="154"/>
      <c r="DY2892" s="154"/>
      <c r="DZ2892" s="154"/>
      <c r="EA2892" s="154"/>
      <c r="EB2892" s="154"/>
      <c r="EC2892" s="154"/>
      <c r="ED2892" s="154"/>
      <c r="EE2892" s="154"/>
      <c r="EF2892" s="154"/>
      <c r="EG2892" s="154"/>
      <c r="EH2892" s="154"/>
      <c r="EI2892" s="154"/>
      <c r="EJ2892" s="154"/>
      <c r="EK2892" s="154"/>
      <c r="EL2892" s="154"/>
      <c r="EM2892" s="154"/>
      <c r="EN2892" s="154"/>
      <c r="EO2892" s="154"/>
      <c r="EP2892" s="154"/>
      <c r="EQ2892" s="154"/>
      <c r="ER2892" s="154"/>
      <c r="ES2892" s="154"/>
      <c r="ET2892" s="154"/>
      <c r="EU2892" s="154"/>
      <c r="EV2892" s="154"/>
    </row>
    <row r="2893" spans="32:152" ht="12.75">
      <c r="AF2893" s="154"/>
      <c r="AG2893" s="154"/>
      <c r="AH2893" s="154"/>
      <c r="AI2893" s="154"/>
      <c r="AJ2893" s="154"/>
      <c r="AK2893" s="154"/>
      <c r="AL2893" s="154"/>
      <c r="AM2893" s="154"/>
      <c r="AN2893" s="154"/>
      <c r="AO2893" s="154"/>
      <c r="AP2893" s="154"/>
      <c r="AQ2893" s="154"/>
      <c r="AR2893" s="154"/>
      <c r="AS2893" s="154"/>
      <c r="AT2893" s="154"/>
      <c r="AU2893" s="154"/>
      <c r="AV2893" s="154"/>
      <c r="AW2893" s="154"/>
      <c r="AX2893" s="154"/>
      <c r="AY2893" s="154"/>
      <c r="AZ2893" s="154"/>
      <c r="BA2893" s="154"/>
      <c r="BB2893" s="154"/>
      <c r="BC2893" s="154"/>
      <c r="BD2893" s="154"/>
      <c r="BE2893" s="154"/>
      <c r="BF2893" s="154"/>
      <c r="BG2893" s="154"/>
      <c r="BH2893" s="154"/>
      <c r="BI2893" s="154"/>
      <c r="BJ2893" s="154"/>
      <c r="BK2893" s="154"/>
      <c r="BL2893" s="154"/>
      <c r="BM2893" s="154"/>
      <c r="BN2893" s="154"/>
      <c r="BO2893" s="154"/>
      <c r="BP2893" s="154"/>
      <c r="BQ2893" s="154"/>
      <c r="BR2893" s="154"/>
      <c r="BS2893" s="154"/>
      <c r="BT2893" s="154"/>
      <c r="BU2893" s="154"/>
      <c r="BV2893" s="154"/>
      <c r="BW2893" s="154"/>
      <c r="BX2893" s="154"/>
      <c r="BY2893" s="154"/>
      <c r="BZ2893" s="154"/>
      <c r="CA2893" s="154"/>
      <c r="CB2893" s="154"/>
      <c r="CC2893" s="154"/>
      <c r="CD2893" s="154"/>
      <c r="CE2893" s="154"/>
      <c r="CF2893" s="154"/>
      <c r="CG2893" s="154"/>
      <c r="CH2893" s="154"/>
      <c r="CI2893" s="154"/>
      <c r="CJ2893" s="154"/>
      <c r="CK2893" s="154"/>
      <c r="CL2893" s="154"/>
      <c r="CM2893" s="154"/>
      <c r="CN2893" s="154"/>
      <c r="CO2893" s="154"/>
      <c r="CP2893" s="154"/>
      <c r="CQ2893" s="154"/>
      <c r="CR2893" s="154"/>
      <c r="CS2893" s="154"/>
      <c r="CT2893" s="154"/>
      <c r="CU2893" s="154"/>
      <c r="CV2893" s="154"/>
      <c r="CW2893" s="154"/>
      <c r="CX2893" s="154"/>
      <c r="CY2893" s="154"/>
      <c r="CZ2893" s="154"/>
      <c r="DA2893" s="154"/>
      <c r="DB2893" s="154"/>
      <c r="DC2893" s="154"/>
      <c r="DD2893" s="154"/>
      <c r="DE2893" s="154"/>
      <c r="DF2893" s="154"/>
      <c r="DG2893" s="154"/>
      <c r="DH2893" s="154"/>
      <c r="DI2893" s="154"/>
      <c r="DJ2893" s="154"/>
      <c r="DK2893" s="154"/>
      <c r="DL2893" s="154"/>
      <c r="DM2893" s="154"/>
      <c r="DN2893" s="154"/>
      <c r="DO2893" s="154"/>
      <c r="DP2893" s="154"/>
      <c r="DQ2893" s="154"/>
      <c r="DR2893" s="154"/>
      <c r="DS2893" s="154"/>
      <c r="DT2893" s="154"/>
      <c r="DU2893" s="154"/>
      <c r="DV2893" s="154"/>
      <c r="DW2893" s="154"/>
      <c r="DX2893" s="154"/>
      <c r="DY2893" s="154"/>
      <c r="DZ2893" s="154"/>
      <c r="EA2893" s="154"/>
      <c r="EB2893" s="154"/>
      <c r="EC2893" s="154"/>
      <c r="ED2893" s="154"/>
      <c r="EE2893" s="154"/>
      <c r="EF2893" s="154"/>
      <c r="EG2893" s="154"/>
      <c r="EH2893" s="154"/>
      <c r="EI2893" s="154"/>
      <c r="EJ2893" s="154"/>
      <c r="EK2893" s="154"/>
      <c r="EL2893" s="154"/>
      <c r="EM2893" s="154"/>
      <c r="EN2893" s="154"/>
      <c r="EO2893" s="154"/>
      <c r="EP2893" s="154"/>
      <c r="EQ2893" s="154"/>
      <c r="ER2893" s="154"/>
      <c r="ES2893" s="154"/>
      <c r="ET2893" s="154"/>
      <c r="EU2893" s="154"/>
      <c r="EV2893" s="154"/>
    </row>
    <row r="2894" spans="32:152" ht="12.75">
      <c r="AF2894" s="154"/>
      <c r="AG2894" s="154"/>
      <c r="AH2894" s="154"/>
      <c r="AI2894" s="154"/>
      <c r="AJ2894" s="154"/>
      <c r="AK2894" s="154"/>
      <c r="AL2894" s="154"/>
      <c r="AM2894" s="154"/>
      <c r="AN2894" s="154"/>
      <c r="AO2894" s="154"/>
      <c r="AP2894" s="154"/>
      <c r="AQ2894" s="154"/>
      <c r="AR2894" s="154"/>
      <c r="AS2894" s="154"/>
      <c r="AT2894" s="154"/>
      <c r="AU2894" s="154"/>
      <c r="AV2894" s="154"/>
      <c r="AW2894" s="154"/>
      <c r="AX2894" s="154"/>
      <c r="AY2894" s="154"/>
      <c r="AZ2894" s="154"/>
      <c r="BA2894" s="154"/>
      <c r="BB2894" s="154"/>
      <c r="BC2894" s="154"/>
      <c r="BD2894" s="154"/>
      <c r="BE2894" s="154"/>
      <c r="BF2894" s="154"/>
      <c r="BG2894" s="154"/>
      <c r="BH2894" s="154"/>
      <c r="BI2894" s="154"/>
      <c r="BJ2894" s="154"/>
      <c r="BK2894" s="154"/>
      <c r="BL2894" s="154"/>
      <c r="BM2894" s="154"/>
      <c r="BN2894" s="154"/>
      <c r="BO2894" s="154"/>
      <c r="BP2894" s="154"/>
      <c r="BQ2894" s="154"/>
      <c r="BR2894" s="154"/>
      <c r="BS2894" s="154"/>
      <c r="BT2894" s="154"/>
      <c r="BU2894" s="154"/>
      <c r="BV2894" s="154"/>
      <c r="BW2894" s="154"/>
      <c r="BX2894" s="154"/>
      <c r="BY2894" s="154"/>
      <c r="BZ2894" s="154"/>
      <c r="CA2894" s="154"/>
      <c r="CB2894" s="154"/>
      <c r="CC2894" s="154"/>
      <c r="CD2894" s="154"/>
      <c r="CE2894" s="154"/>
      <c r="CF2894" s="154"/>
      <c r="CG2894" s="154"/>
      <c r="CH2894" s="154"/>
      <c r="CI2894" s="154"/>
      <c r="CJ2894" s="154"/>
      <c r="CK2894" s="154"/>
      <c r="CL2894" s="154"/>
      <c r="CM2894" s="154"/>
      <c r="CN2894" s="154"/>
      <c r="CO2894" s="154"/>
      <c r="CP2894" s="154"/>
      <c r="CQ2894" s="154"/>
      <c r="CR2894" s="154"/>
      <c r="CS2894" s="154"/>
      <c r="CT2894" s="154"/>
      <c r="CU2894" s="154"/>
      <c r="CV2894" s="154"/>
      <c r="CW2894" s="154"/>
      <c r="CX2894" s="154"/>
      <c r="CY2894" s="154"/>
      <c r="CZ2894" s="154"/>
      <c r="DA2894" s="154"/>
      <c r="DB2894" s="154"/>
      <c r="DC2894" s="154"/>
      <c r="DD2894" s="154"/>
      <c r="DE2894" s="154"/>
      <c r="DF2894" s="154"/>
      <c r="DG2894" s="154"/>
      <c r="DH2894" s="154"/>
      <c r="DI2894" s="154"/>
      <c r="DJ2894" s="154"/>
      <c r="DK2894" s="154"/>
      <c r="DL2894" s="154"/>
      <c r="DM2894" s="154"/>
      <c r="DN2894" s="154"/>
      <c r="DO2894" s="154"/>
      <c r="DP2894" s="154"/>
      <c r="DQ2894" s="154"/>
      <c r="DR2894" s="154"/>
      <c r="DS2894" s="154"/>
      <c r="DT2894" s="154"/>
      <c r="DU2894" s="154"/>
      <c r="DV2894" s="154"/>
      <c r="DW2894" s="154"/>
      <c r="DX2894" s="154"/>
      <c r="DY2894" s="154"/>
      <c r="DZ2894" s="154"/>
      <c r="EA2894" s="154"/>
      <c r="EB2894" s="154"/>
      <c r="EC2894" s="154"/>
      <c r="ED2894" s="154"/>
      <c r="EE2894" s="154"/>
      <c r="EF2894" s="154"/>
      <c r="EG2894" s="154"/>
      <c r="EH2894" s="154"/>
      <c r="EI2894" s="154"/>
      <c r="EJ2894" s="154"/>
      <c r="EK2894" s="154"/>
      <c r="EL2894" s="154"/>
      <c r="EM2894" s="154"/>
      <c r="EN2894" s="154"/>
      <c r="EO2894" s="154"/>
      <c r="EP2894" s="154"/>
      <c r="EQ2894" s="154"/>
      <c r="ER2894" s="154"/>
      <c r="ES2894" s="154"/>
      <c r="ET2894" s="154"/>
      <c r="EU2894" s="154"/>
      <c r="EV2894" s="154"/>
    </row>
    <row r="2895" spans="32:152" ht="12.75">
      <c r="AF2895" s="154"/>
      <c r="AG2895" s="154"/>
      <c r="AH2895" s="154"/>
      <c r="AI2895" s="154"/>
      <c r="AJ2895" s="154"/>
      <c r="AK2895" s="154"/>
      <c r="AL2895" s="154"/>
      <c r="AM2895" s="154"/>
      <c r="AN2895" s="154"/>
      <c r="AO2895" s="154"/>
      <c r="AP2895" s="154"/>
      <c r="AQ2895" s="154"/>
      <c r="AR2895" s="154"/>
      <c r="AS2895" s="154"/>
      <c r="AT2895" s="154"/>
      <c r="AU2895" s="154"/>
      <c r="AV2895" s="154"/>
      <c r="AW2895" s="154"/>
      <c r="AX2895" s="154"/>
      <c r="AY2895" s="154"/>
      <c r="AZ2895" s="154"/>
      <c r="BA2895" s="154"/>
      <c r="BB2895" s="154"/>
      <c r="BC2895" s="154"/>
      <c r="BD2895" s="154"/>
      <c r="BE2895" s="154"/>
      <c r="BF2895" s="154"/>
      <c r="BG2895" s="154"/>
      <c r="BH2895" s="154"/>
      <c r="BI2895" s="154"/>
      <c r="BJ2895" s="154"/>
      <c r="BK2895" s="154"/>
      <c r="BL2895" s="154"/>
      <c r="BM2895" s="154"/>
      <c r="BN2895" s="154"/>
      <c r="BO2895" s="154"/>
      <c r="BP2895" s="154"/>
      <c r="BQ2895" s="154"/>
      <c r="BR2895" s="154"/>
      <c r="BS2895" s="154"/>
      <c r="BT2895" s="154"/>
      <c r="BU2895" s="154"/>
      <c r="BV2895" s="154"/>
      <c r="BW2895" s="154"/>
      <c r="BX2895" s="154"/>
      <c r="BY2895" s="154"/>
      <c r="BZ2895" s="154"/>
      <c r="CA2895" s="154"/>
      <c r="CB2895" s="154"/>
      <c r="CC2895" s="154"/>
      <c r="CD2895" s="154"/>
      <c r="CE2895" s="154"/>
      <c r="CF2895" s="154"/>
      <c r="CG2895" s="154"/>
      <c r="CH2895" s="154"/>
      <c r="CI2895" s="154"/>
      <c r="CJ2895" s="154"/>
      <c r="CK2895" s="154"/>
      <c r="CL2895" s="154"/>
      <c r="CM2895" s="154"/>
      <c r="CN2895" s="154"/>
      <c r="CO2895" s="154"/>
      <c r="CP2895" s="154"/>
      <c r="CQ2895" s="154"/>
      <c r="CR2895" s="154"/>
      <c r="CS2895" s="154"/>
      <c r="CT2895" s="154"/>
      <c r="CU2895" s="154"/>
      <c r="CV2895" s="154"/>
      <c r="CW2895" s="154"/>
      <c r="CX2895" s="154"/>
      <c r="CY2895" s="154"/>
      <c r="CZ2895" s="154"/>
      <c r="DA2895" s="154"/>
      <c r="DB2895" s="154"/>
      <c r="DC2895" s="154"/>
      <c r="DD2895" s="154"/>
      <c r="DE2895" s="154"/>
      <c r="DF2895" s="154"/>
      <c r="DG2895" s="154"/>
      <c r="DH2895" s="154"/>
      <c r="DI2895" s="154"/>
      <c r="DJ2895" s="154"/>
      <c r="DK2895" s="154"/>
      <c r="DL2895" s="154"/>
      <c r="DM2895" s="154"/>
      <c r="DN2895" s="154"/>
      <c r="DO2895" s="154"/>
      <c r="DP2895" s="154"/>
      <c r="DQ2895" s="154"/>
      <c r="DR2895" s="154"/>
      <c r="DS2895" s="154"/>
      <c r="DT2895" s="154"/>
      <c r="DU2895" s="154"/>
      <c r="DV2895" s="154"/>
      <c r="DW2895" s="154"/>
      <c r="DX2895" s="154"/>
      <c r="DY2895" s="154"/>
      <c r="DZ2895" s="154"/>
      <c r="EA2895" s="154"/>
      <c r="EB2895" s="154"/>
      <c r="EC2895" s="154"/>
      <c r="ED2895" s="154"/>
      <c r="EE2895" s="154"/>
      <c r="EF2895" s="154"/>
      <c r="EG2895" s="154"/>
      <c r="EH2895" s="154"/>
      <c r="EI2895" s="154"/>
      <c r="EJ2895" s="154"/>
      <c r="EK2895" s="154"/>
      <c r="EL2895" s="154"/>
      <c r="EM2895" s="154"/>
      <c r="EN2895" s="154"/>
      <c r="EO2895" s="154"/>
      <c r="EP2895" s="154"/>
      <c r="EQ2895" s="154"/>
      <c r="ER2895" s="154"/>
      <c r="ES2895" s="154"/>
      <c r="ET2895" s="154"/>
      <c r="EU2895" s="154"/>
      <c r="EV2895" s="154"/>
    </row>
    <row r="2896" spans="32:152" ht="12.75">
      <c r="AF2896" s="154"/>
      <c r="AG2896" s="154"/>
      <c r="AH2896" s="154"/>
      <c r="AI2896" s="154"/>
      <c r="AJ2896" s="154"/>
      <c r="AK2896" s="154"/>
      <c r="AL2896" s="154"/>
      <c r="AM2896" s="154"/>
      <c r="AN2896" s="154"/>
      <c r="AO2896" s="154"/>
      <c r="AP2896" s="154"/>
      <c r="AQ2896" s="154"/>
      <c r="AR2896" s="154"/>
      <c r="AS2896" s="154"/>
      <c r="AT2896" s="154"/>
      <c r="AU2896" s="154"/>
      <c r="AV2896" s="154"/>
      <c r="AW2896" s="154"/>
      <c r="AX2896" s="154"/>
      <c r="AY2896" s="154"/>
      <c r="AZ2896" s="154"/>
      <c r="BA2896" s="154"/>
      <c r="BB2896" s="154"/>
      <c r="BC2896" s="154"/>
      <c r="BD2896" s="154"/>
      <c r="BE2896" s="154"/>
      <c r="BF2896" s="154"/>
      <c r="BG2896" s="154"/>
      <c r="BH2896" s="154"/>
      <c r="BI2896" s="154"/>
      <c r="BJ2896" s="154"/>
      <c r="BK2896" s="154"/>
      <c r="BL2896" s="154"/>
      <c r="BM2896" s="154"/>
      <c r="BN2896" s="154"/>
      <c r="BO2896" s="154"/>
      <c r="BP2896" s="154"/>
      <c r="BQ2896" s="154"/>
      <c r="BR2896" s="154"/>
      <c r="BS2896" s="154"/>
      <c r="BT2896" s="154"/>
      <c r="BU2896" s="154"/>
      <c r="BV2896" s="154"/>
      <c r="BW2896" s="154"/>
      <c r="BX2896" s="154"/>
      <c r="BY2896" s="154"/>
      <c r="BZ2896" s="154"/>
      <c r="CA2896" s="154"/>
      <c r="CB2896" s="154"/>
      <c r="CC2896" s="154"/>
      <c r="CD2896" s="154"/>
      <c r="CE2896" s="154"/>
      <c r="CF2896" s="154"/>
      <c r="CG2896" s="154"/>
      <c r="CH2896" s="154"/>
      <c r="CI2896" s="154"/>
      <c r="CJ2896" s="154"/>
      <c r="CK2896" s="154"/>
      <c r="CL2896" s="154"/>
      <c r="CM2896" s="154"/>
      <c r="CN2896" s="154"/>
      <c r="CO2896" s="154"/>
      <c r="CP2896" s="154"/>
      <c r="CQ2896" s="154"/>
      <c r="CR2896" s="154"/>
      <c r="CS2896" s="154"/>
      <c r="CT2896" s="154"/>
      <c r="CU2896" s="154"/>
      <c r="CV2896" s="154"/>
      <c r="CW2896" s="154"/>
      <c r="CX2896" s="154"/>
      <c r="CY2896" s="154"/>
      <c r="CZ2896" s="154"/>
      <c r="DA2896" s="154"/>
      <c r="DB2896" s="154"/>
      <c r="DC2896" s="154"/>
      <c r="DD2896" s="154"/>
      <c r="DE2896" s="154"/>
      <c r="DF2896" s="154"/>
      <c r="DG2896" s="154"/>
      <c r="DH2896" s="154"/>
      <c r="DI2896" s="154"/>
      <c r="DJ2896" s="154"/>
      <c r="DK2896" s="154"/>
      <c r="DL2896" s="154"/>
      <c r="DM2896" s="154"/>
      <c r="DN2896" s="154"/>
      <c r="DO2896" s="154"/>
      <c r="DP2896" s="154"/>
      <c r="DQ2896" s="154"/>
      <c r="DR2896" s="154"/>
      <c r="DS2896" s="154"/>
      <c r="DT2896" s="154"/>
      <c r="DU2896" s="154"/>
      <c r="DV2896" s="154"/>
      <c r="DW2896" s="154"/>
      <c r="DX2896" s="154"/>
      <c r="DY2896" s="154"/>
      <c r="DZ2896" s="154"/>
      <c r="EA2896" s="154"/>
      <c r="EB2896" s="154"/>
      <c r="EC2896" s="154"/>
      <c r="ED2896" s="154"/>
      <c r="EE2896" s="154"/>
      <c r="EF2896" s="154"/>
      <c r="EG2896" s="154"/>
      <c r="EH2896" s="154"/>
      <c r="EI2896" s="154"/>
      <c r="EJ2896" s="154"/>
      <c r="EK2896" s="154"/>
      <c r="EL2896" s="154"/>
      <c r="EM2896" s="154"/>
      <c r="EN2896" s="154"/>
      <c r="EO2896" s="154"/>
      <c r="EP2896" s="154"/>
      <c r="EQ2896" s="154"/>
      <c r="ER2896" s="154"/>
      <c r="ES2896" s="154"/>
      <c r="ET2896" s="154"/>
      <c r="EU2896" s="154"/>
      <c r="EV2896" s="154"/>
    </row>
    <row r="2897" spans="32:152" ht="12.75">
      <c r="AF2897" s="154"/>
      <c r="AG2897" s="154"/>
      <c r="AH2897" s="154"/>
      <c r="AI2897" s="154"/>
      <c r="AJ2897" s="154"/>
      <c r="AK2897" s="154"/>
      <c r="AL2897" s="154"/>
      <c r="AM2897" s="154"/>
      <c r="AN2897" s="154"/>
      <c r="AO2897" s="154"/>
      <c r="AP2897" s="154"/>
      <c r="AQ2897" s="154"/>
      <c r="AR2897" s="154"/>
      <c r="AS2897" s="154"/>
      <c r="AT2897" s="154"/>
      <c r="AU2897" s="154"/>
      <c r="AV2897" s="154"/>
      <c r="AW2897" s="154"/>
      <c r="AX2897" s="154"/>
      <c r="AY2897" s="154"/>
      <c r="AZ2897" s="154"/>
      <c r="BA2897" s="154"/>
      <c r="BB2897" s="154"/>
      <c r="BC2897" s="154"/>
      <c r="BD2897" s="154"/>
      <c r="BE2897" s="154"/>
      <c r="BF2897" s="154"/>
      <c r="BG2897" s="154"/>
      <c r="BH2897" s="154"/>
      <c r="BI2897" s="154"/>
      <c r="BJ2897" s="154"/>
      <c r="BK2897" s="154"/>
      <c r="BL2897" s="154"/>
      <c r="BM2897" s="154"/>
      <c r="BN2897" s="154"/>
      <c r="BO2897" s="154"/>
      <c r="BP2897" s="154"/>
      <c r="BQ2897" s="154"/>
      <c r="BR2897" s="154"/>
      <c r="BS2897" s="154"/>
      <c r="BT2897" s="154"/>
      <c r="BU2897" s="154"/>
      <c r="BV2897" s="154"/>
      <c r="BW2897" s="154"/>
      <c r="BX2897" s="154"/>
      <c r="BY2897" s="154"/>
      <c r="BZ2897" s="154"/>
      <c r="CA2897" s="154"/>
      <c r="CB2897" s="154"/>
      <c r="CC2897" s="154"/>
      <c r="CD2897" s="154"/>
      <c r="CE2897" s="154"/>
      <c r="CF2897" s="154"/>
      <c r="CG2897" s="154"/>
      <c r="CH2897" s="154"/>
      <c r="CI2897" s="154"/>
      <c r="CJ2897" s="154"/>
      <c r="CK2897" s="154"/>
      <c r="CL2897" s="154"/>
      <c r="CM2897" s="154"/>
      <c r="CN2897" s="154"/>
      <c r="CO2897" s="154"/>
      <c r="CP2897" s="154"/>
      <c r="CQ2897" s="154"/>
      <c r="CR2897" s="154"/>
      <c r="CS2897" s="154"/>
      <c r="CT2897" s="154"/>
      <c r="CU2897" s="154"/>
      <c r="CV2897" s="154"/>
      <c r="CW2897" s="154"/>
      <c r="CX2897" s="154"/>
      <c r="CY2897" s="154"/>
      <c r="CZ2897" s="154"/>
      <c r="DA2897" s="154"/>
      <c r="DB2897" s="154"/>
      <c r="DC2897" s="154"/>
      <c r="DD2897" s="154"/>
      <c r="DE2897" s="154"/>
      <c r="DF2897" s="154"/>
      <c r="DG2897" s="154"/>
      <c r="DH2897" s="154"/>
      <c r="DI2897" s="154"/>
      <c r="DJ2897" s="154"/>
      <c r="DK2897" s="154"/>
      <c r="DL2897" s="154"/>
      <c r="DM2897" s="154"/>
      <c r="DN2897" s="154"/>
      <c r="DO2897" s="154"/>
      <c r="DP2897" s="154"/>
      <c r="DQ2897" s="154"/>
      <c r="DR2897" s="154"/>
      <c r="DS2897" s="154"/>
      <c r="DT2897" s="154"/>
      <c r="DU2897" s="154"/>
      <c r="DV2897" s="154"/>
      <c r="DW2897" s="154"/>
      <c r="DX2897" s="154"/>
      <c r="DY2897" s="154"/>
      <c r="DZ2897" s="154"/>
      <c r="EA2897" s="154"/>
      <c r="EB2897" s="154"/>
      <c r="EC2897" s="154"/>
      <c r="ED2897" s="154"/>
      <c r="EE2897" s="154"/>
      <c r="EF2897" s="154"/>
      <c r="EG2897" s="154"/>
      <c r="EH2897" s="154"/>
      <c r="EI2897" s="154"/>
      <c r="EJ2897" s="154"/>
      <c r="EK2897" s="154"/>
      <c r="EL2897" s="154"/>
      <c r="EM2897" s="154"/>
      <c r="EN2897" s="154"/>
      <c r="EO2897" s="154"/>
      <c r="EP2897" s="154"/>
      <c r="EQ2897" s="154"/>
      <c r="ER2897" s="154"/>
      <c r="ES2897" s="154"/>
      <c r="ET2897" s="154"/>
      <c r="EU2897" s="154"/>
      <c r="EV2897" s="154"/>
    </row>
    <row r="2898" spans="32:152" ht="12.75">
      <c r="AF2898" s="154"/>
      <c r="AG2898" s="154"/>
      <c r="AH2898" s="154"/>
      <c r="AI2898" s="154"/>
      <c r="AJ2898" s="154"/>
      <c r="AK2898" s="154"/>
      <c r="AL2898" s="154"/>
      <c r="AM2898" s="154"/>
      <c r="AN2898" s="154"/>
      <c r="AO2898" s="154"/>
      <c r="AP2898" s="154"/>
      <c r="AQ2898" s="154"/>
      <c r="AR2898" s="154"/>
      <c r="AS2898" s="154"/>
      <c r="AT2898" s="154"/>
      <c r="AU2898" s="154"/>
      <c r="AV2898" s="154"/>
      <c r="AW2898" s="154"/>
      <c r="AX2898" s="154"/>
      <c r="AY2898" s="154"/>
      <c r="AZ2898" s="154"/>
      <c r="BA2898" s="154"/>
      <c r="BB2898" s="154"/>
      <c r="BC2898" s="154"/>
      <c r="BD2898" s="154"/>
      <c r="BE2898" s="154"/>
      <c r="BF2898" s="154"/>
      <c r="BG2898" s="154"/>
      <c r="BH2898" s="154"/>
      <c r="BI2898" s="154"/>
      <c r="BJ2898" s="154"/>
      <c r="BK2898" s="154"/>
      <c r="BL2898" s="154"/>
      <c r="BM2898" s="154"/>
      <c r="BN2898" s="154"/>
      <c r="BO2898" s="154"/>
      <c r="BP2898" s="154"/>
      <c r="BQ2898" s="154"/>
      <c r="BR2898" s="154"/>
      <c r="BS2898" s="154"/>
      <c r="BT2898" s="154"/>
      <c r="BU2898" s="154"/>
      <c r="BV2898" s="154"/>
      <c r="BW2898" s="154"/>
      <c r="BX2898" s="154"/>
      <c r="BY2898" s="154"/>
      <c r="BZ2898" s="154"/>
      <c r="CA2898" s="154"/>
      <c r="CB2898" s="154"/>
      <c r="CC2898" s="154"/>
      <c r="CD2898" s="154"/>
      <c r="CE2898" s="154"/>
      <c r="CF2898" s="154"/>
      <c r="CG2898" s="154"/>
      <c r="CH2898" s="154"/>
      <c r="CI2898" s="154"/>
      <c r="CJ2898" s="154"/>
      <c r="CK2898" s="154"/>
      <c r="CL2898" s="154"/>
      <c r="CM2898" s="154"/>
      <c r="CN2898" s="154"/>
      <c r="CO2898" s="154"/>
      <c r="CP2898" s="154"/>
      <c r="CQ2898" s="154"/>
      <c r="CR2898" s="154"/>
      <c r="CS2898" s="154"/>
      <c r="CT2898" s="154"/>
      <c r="CU2898" s="154"/>
      <c r="CV2898" s="154"/>
      <c r="CW2898" s="154"/>
      <c r="CX2898" s="154"/>
      <c r="CY2898" s="154"/>
      <c r="CZ2898" s="154"/>
      <c r="DA2898" s="154"/>
      <c r="DB2898" s="154"/>
      <c r="DC2898" s="154"/>
      <c r="DD2898" s="154"/>
      <c r="DE2898" s="154"/>
      <c r="DF2898" s="154"/>
      <c r="DG2898" s="154"/>
      <c r="DH2898" s="154"/>
      <c r="DI2898" s="154"/>
      <c r="DJ2898" s="154"/>
      <c r="DK2898" s="154"/>
      <c r="DL2898" s="154"/>
      <c r="DM2898" s="154"/>
      <c r="DN2898" s="154"/>
      <c r="DO2898" s="154"/>
      <c r="DP2898" s="154"/>
      <c r="DQ2898" s="154"/>
      <c r="DR2898" s="154"/>
      <c r="DS2898" s="154"/>
      <c r="DT2898" s="154"/>
      <c r="DU2898" s="154"/>
      <c r="DV2898" s="154"/>
      <c r="DW2898" s="154"/>
      <c r="DX2898" s="154"/>
      <c r="DY2898" s="154"/>
      <c r="DZ2898" s="154"/>
      <c r="EA2898" s="154"/>
      <c r="EB2898" s="154"/>
      <c r="EC2898" s="154"/>
      <c r="ED2898" s="154"/>
      <c r="EE2898" s="154"/>
      <c r="EF2898" s="154"/>
      <c r="EG2898" s="154"/>
      <c r="EH2898" s="154"/>
      <c r="EI2898" s="154"/>
      <c r="EJ2898" s="154"/>
      <c r="EK2898" s="154"/>
      <c r="EL2898" s="154"/>
      <c r="EM2898" s="154"/>
      <c r="EN2898" s="154"/>
      <c r="EO2898" s="154"/>
      <c r="EP2898" s="154"/>
      <c r="EQ2898" s="154"/>
      <c r="ER2898" s="154"/>
      <c r="ES2898" s="154"/>
      <c r="ET2898" s="154"/>
      <c r="EU2898" s="154"/>
      <c r="EV2898" s="154"/>
    </row>
    <row r="2899" spans="32:152" ht="12.75">
      <c r="AF2899" s="154"/>
      <c r="AG2899" s="154"/>
      <c r="AH2899" s="154"/>
      <c r="AI2899" s="154"/>
      <c r="AJ2899" s="154"/>
      <c r="AK2899" s="154"/>
      <c r="AL2899" s="154"/>
      <c r="AM2899" s="154"/>
      <c r="AN2899" s="154"/>
      <c r="AO2899" s="154"/>
      <c r="AP2899" s="154"/>
      <c r="AQ2899" s="154"/>
      <c r="AR2899" s="154"/>
      <c r="AS2899" s="154"/>
      <c r="AT2899" s="154"/>
      <c r="AU2899" s="154"/>
      <c r="AV2899" s="154"/>
      <c r="AW2899" s="154"/>
      <c r="AX2899" s="154"/>
      <c r="AY2899" s="154"/>
      <c r="AZ2899" s="154"/>
      <c r="BA2899" s="154"/>
      <c r="BB2899" s="154"/>
      <c r="BC2899" s="154"/>
      <c r="BD2899" s="154"/>
      <c r="BE2899" s="154"/>
      <c r="BF2899" s="154"/>
      <c r="BG2899" s="154"/>
      <c r="BH2899" s="154"/>
      <c r="BI2899" s="154"/>
      <c r="BJ2899" s="154"/>
      <c r="BK2899" s="154"/>
      <c r="BL2899" s="154"/>
      <c r="BM2899" s="154"/>
      <c r="BN2899" s="154"/>
      <c r="BO2899" s="154"/>
      <c r="BP2899" s="154"/>
      <c r="BQ2899" s="154"/>
      <c r="BR2899" s="154"/>
      <c r="BS2899" s="154"/>
      <c r="BT2899" s="154"/>
      <c r="BU2899" s="154"/>
      <c r="BV2899" s="154"/>
      <c r="BW2899" s="154"/>
      <c r="BX2899" s="154"/>
      <c r="BY2899" s="154"/>
      <c r="BZ2899" s="154"/>
      <c r="CA2899" s="154"/>
      <c r="CB2899" s="154"/>
      <c r="CC2899" s="154"/>
      <c r="CD2899" s="154"/>
      <c r="CE2899" s="154"/>
      <c r="CF2899" s="154"/>
      <c r="CG2899" s="154"/>
      <c r="CH2899" s="154"/>
      <c r="CI2899" s="154"/>
      <c r="CJ2899" s="154"/>
      <c r="CK2899" s="154"/>
      <c r="CL2899" s="154"/>
      <c r="CM2899" s="154"/>
      <c r="CN2899" s="154"/>
      <c r="CO2899" s="154"/>
      <c r="CP2899" s="154"/>
      <c r="CQ2899" s="154"/>
      <c r="CR2899" s="154"/>
      <c r="CS2899" s="154"/>
      <c r="CT2899" s="154"/>
      <c r="CU2899" s="154"/>
      <c r="CV2899" s="154"/>
      <c r="CW2899" s="154"/>
      <c r="CX2899" s="154"/>
      <c r="CY2899" s="154"/>
      <c r="CZ2899" s="154"/>
      <c r="DA2899" s="154"/>
      <c r="DB2899" s="154"/>
      <c r="DC2899" s="154"/>
      <c r="DD2899" s="154"/>
      <c r="DE2899" s="154"/>
      <c r="DF2899" s="154"/>
      <c r="DG2899" s="154"/>
      <c r="DH2899" s="154"/>
      <c r="DI2899" s="154"/>
      <c r="DJ2899" s="154"/>
      <c r="DK2899" s="154"/>
      <c r="DL2899" s="154"/>
      <c r="DM2899" s="154"/>
      <c r="DN2899" s="154"/>
      <c r="DO2899" s="154"/>
      <c r="DP2899" s="154"/>
      <c r="DQ2899" s="154"/>
      <c r="DR2899" s="154"/>
      <c r="DS2899" s="154"/>
      <c r="DT2899" s="154"/>
      <c r="DU2899" s="154"/>
      <c r="DV2899" s="154"/>
      <c r="DW2899" s="154"/>
      <c r="DX2899" s="154"/>
      <c r="DY2899" s="154"/>
      <c r="DZ2899" s="154"/>
      <c r="EA2899" s="154"/>
      <c r="EB2899" s="154"/>
      <c r="EC2899" s="154"/>
      <c r="ED2899" s="154"/>
      <c r="EE2899" s="154"/>
      <c r="EF2899" s="154"/>
      <c r="EG2899" s="154"/>
      <c r="EH2899" s="154"/>
      <c r="EI2899" s="154"/>
      <c r="EJ2899" s="154"/>
      <c r="EK2899" s="154"/>
      <c r="EL2899" s="154"/>
      <c r="EM2899" s="154"/>
      <c r="EN2899" s="154"/>
      <c r="EO2899" s="154"/>
      <c r="EP2899" s="154"/>
      <c r="EQ2899" s="154"/>
      <c r="ER2899" s="154"/>
      <c r="ES2899" s="154"/>
      <c r="ET2899" s="154"/>
      <c r="EU2899" s="154"/>
      <c r="EV2899" s="154"/>
    </row>
    <row r="2900" spans="32:152" ht="12.75">
      <c r="AF2900" s="154"/>
      <c r="AG2900" s="154"/>
      <c r="AH2900" s="154"/>
      <c r="AI2900" s="154"/>
      <c r="AJ2900" s="154"/>
      <c r="AK2900" s="154"/>
      <c r="AL2900" s="154"/>
      <c r="AM2900" s="154"/>
      <c r="AN2900" s="154"/>
      <c r="AO2900" s="154"/>
      <c r="AP2900" s="154"/>
      <c r="AQ2900" s="154"/>
      <c r="AR2900" s="154"/>
      <c r="AS2900" s="154"/>
      <c r="AT2900" s="154"/>
      <c r="AU2900" s="154"/>
      <c r="AV2900" s="154"/>
      <c r="AW2900" s="154"/>
      <c r="AX2900" s="154"/>
      <c r="AY2900" s="154"/>
      <c r="AZ2900" s="154"/>
      <c r="BA2900" s="154"/>
      <c r="BB2900" s="154"/>
      <c r="BC2900" s="154"/>
      <c r="BD2900" s="154"/>
      <c r="BE2900" s="154"/>
      <c r="BF2900" s="154"/>
      <c r="BG2900" s="154"/>
      <c r="BH2900" s="154"/>
      <c r="BI2900" s="154"/>
      <c r="BJ2900" s="154"/>
      <c r="BK2900" s="154"/>
      <c r="BL2900" s="154"/>
      <c r="BM2900" s="154"/>
      <c r="BN2900" s="154"/>
      <c r="BO2900" s="154"/>
      <c r="BP2900" s="154"/>
      <c r="BQ2900" s="154"/>
      <c r="BR2900" s="154"/>
      <c r="BS2900" s="154"/>
      <c r="BT2900" s="154"/>
      <c r="BU2900" s="154"/>
      <c r="BV2900" s="154"/>
      <c r="BW2900" s="154"/>
      <c r="BX2900" s="154"/>
      <c r="BY2900" s="154"/>
      <c r="BZ2900" s="154"/>
      <c r="CA2900" s="154"/>
      <c r="CB2900" s="154"/>
      <c r="CC2900" s="154"/>
      <c r="CD2900" s="154"/>
      <c r="CE2900" s="154"/>
      <c r="CF2900" s="154"/>
      <c r="CG2900" s="154"/>
      <c r="CH2900" s="154"/>
      <c r="CI2900" s="154"/>
      <c r="CJ2900" s="154"/>
      <c r="CK2900" s="154"/>
      <c r="CL2900" s="154"/>
      <c r="CM2900" s="154"/>
      <c r="CN2900" s="154"/>
      <c r="CO2900" s="154"/>
      <c r="CP2900" s="154"/>
      <c r="CQ2900" s="154"/>
      <c r="CR2900" s="154"/>
      <c r="CS2900" s="154"/>
      <c r="CT2900" s="154"/>
      <c r="CU2900" s="154"/>
      <c r="CV2900" s="154"/>
      <c r="CW2900" s="154"/>
      <c r="CX2900" s="154"/>
      <c r="CY2900" s="154"/>
      <c r="CZ2900" s="154"/>
      <c r="DA2900" s="154"/>
      <c r="DB2900" s="154"/>
      <c r="DC2900" s="154"/>
      <c r="DD2900" s="154"/>
      <c r="DE2900" s="154"/>
      <c r="DF2900" s="154"/>
      <c r="DG2900" s="154"/>
      <c r="DH2900" s="154"/>
      <c r="DI2900" s="154"/>
      <c r="DJ2900" s="154"/>
      <c r="DK2900" s="154"/>
      <c r="DL2900" s="154"/>
      <c r="DM2900" s="154"/>
      <c r="DN2900" s="154"/>
      <c r="DO2900" s="154"/>
      <c r="DP2900" s="154"/>
      <c r="DQ2900" s="154"/>
      <c r="DR2900" s="154"/>
      <c r="DS2900" s="154"/>
      <c r="DT2900" s="154"/>
      <c r="DU2900" s="154"/>
      <c r="DV2900" s="154"/>
      <c r="DW2900" s="154"/>
      <c r="DX2900" s="154"/>
      <c r="DY2900" s="154"/>
      <c r="DZ2900" s="154"/>
      <c r="EA2900" s="154"/>
      <c r="EB2900" s="154"/>
      <c r="EC2900" s="154"/>
      <c r="ED2900" s="154"/>
      <c r="EE2900" s="154"/>
      <c r="EF2900" s="154"/>
      <c r="EG2900" s="154"/>
      <c r="EH2900" s="154"/>
      <c r="EI2900" s="154"/>
      <c r="EJ2900" s="154"/>
      <c r="EK2900" s="154"/>
      <c r="EL2900" s="154"/>
      <c r="EM2900" s="154"/>
      <c r="EN2900" s="154"/>
      <c r="EO2900" s="154"/>
      <c r="EP2900" s="154"/>
      <c r="EQ2900" s="154"/>
      <c r="ER2900" s="154"/>
      <c r="ES2900" s="154"/>
      <c r="ET2900" s="154"/>
      <c r="EU2900" s="154"/>
      <c r="EV2900" s="154"/>
    </row>
    <row r="2901" spans="32:152" ht="12.75">
      <c r="AF2901" s="154"/>
      <c r="AG2901" s="154"/>
      <c r="AH2901" s="154"/>
      <c r="AI2901" s="154"/>
      <c r="AJ2901" s="154"/>
      <c r="AK2901" s="154"/>
      <c r="AL2901" s="154"/>
      <c r="AM2901" s="154"/>
      <c r="AN2901" s="154"/>
      <c r="AO2901" s="154"/>
      <c r="AP2901" s="154"/>
      <c r="AQ2901" s="154"/>
      <c r="AR2901" s="154"/>
      <c r="AS2901" s="154"/>
      <c r="AT2901" s="154"/>
      <c r="AU2901" s="154"/>
      <c r="AV2901" s="154"/>
      <c r="AW2901" s="154"/>
      <c r="AX2901" s="154"/>
      <c r="AY2901" s="154"/>
      <c r="AZ2901" s="154"/>
      <c r="BA2901" s="154"/>
      <c r="BB2901" s="154"/>
      <c r="BC2901" s="154"/>
      <c r="BD2901" s="154"/>
      <c r="BE2901" s="154"/>
      <c r="BF2901" s="154"/>
      <c r="BG2901" s="154"/>
      <c r="BH2901" s="154"/>
      <c r="BI2901" s="154"/>
      <c r="BJ2901" s="154"/>
      <c r="BK2901" s="154"/>
      <c r="BL2901" s="154"/>
      <c r="BM2901" s="154"/>
      <c r="BN2901" s="154"/>
      <c r="BO2901" s="154"/>
      <c r="BP2901" s="154"/>
      <c r="BQ2901" s="154"/>
      <c r="BR2901" s="154"/>
      <c r="BS2901" s="154"/>
      <c r="BT2901" s="154"/>
      <c r="BU2901" s="154"/>
      <c r="BV2901" s="154"/>
      <c r="BW2901" s="154"/>
      <c r="BX2901" s="154"/>
      <c r="BY2901" s="154"/>
      <c r="BZ2901" s="154"/>
      <c r="CA2901" s="154"/>
      <c r="CB2901" s="154"/>
      <c r="CC2901" s="154"/>
      <c r="CD2901" s="154"/>
      <c r="CE2901" s="154"/>
      <c r="CF2901" s="154"/>
      <c r="CG2901" s="154"/>
      <c r="CH2901" s="154"/>
      <c r="CI2901" s="154"/>
      <c r="CJ2901" s="154"/>
      <c r="CK2901" s="154"/>
      <c r="CL2901" s="154"/>
      <c r="CM2901" s="154"/>
      <c r="CN2901" s="154"/>
      <c r="CO2901" s="154"/>
      <c r="CP2901" s="154"/>
      <c r="CQ2901" s="154"/>
      <c r="CR2901" s="154"/>
      <c r="CS2901" s="154"/>
      <c r="CT2901" s="154"/>
      <c r="CU2901" s="154"/>
      <c r="CV2901" s="154"/>
      <c r="CW2901" s="154"/>
      <c r="CX2901" s="154"/>
      <c r="CY2901" s="154"/>
      <c r="CZ2901" s="154"/>
      <c r="DA2901" s="154"/>
      <c r="DB2901" s="154"/>
      <c r="DC2901" s="154"/>
      <c r="DD2901" s="154"/>
      <c r="DE2901" s="154"/>
      <c r="DF2901" s="154"/>
      <c r="DG2901" s="154"/>
      <c r="DH2901" s="154"/>
      <c r="DI2901" s="154"/>
      <c r="DJ2901" s="154"/>
      <c r="DK2901" s="154"/>
      <c r="DL2901" s="154"/>
      <c r="DM2901" s="154"/>
      <c r="DN2901" s="154"/>
      <c r="DO2901" s="154"/>
      <c r="DP2901" s="154"/>
      <c r="DQ2901" s="154"/>
      <c r="DR2901" s="154"/>
      <c r="DS2901" s="154"/>
      <c r="DT2901" s="154"/>
      <c r="DU2901" s="154"/>
      <c r="DV2901" s="154"/>
      <c r="DW2901" s="154"/>
      <c r="DX2901" s="154"/>
      <c r="DY2901" s="154"/>
      <c r="DZ2901" s="154"/>
      <c r="EA2901" s="154"/>
      <c r="EB2901" s="154"/>
      <c r="EC2901" s="154"/>
      <c r="ED2901" s="154"/>
      <c r="EE2901" s="154"/>
      <c r="EF2901" s="154"/>
      <c r="EG2901" s="154"/>
      <c r="EH2901" s="154"/>
      <c r="EI2901" s="154"/>
      <c r="EJ2901" s="154"/>
      <c r="EK2901" s="154"/>
      <c r="EL2901" s="154"/>
      <c r="EM2901" s="154"/>
      <c r="EN2901" s="154"/>
      <c r="EO2901" s="154"/>
      <c r="EP2901" s="154"/>
      <c r="EQ2901" s="154"/>
      <c r="ER2901" s="154"/>
      <c r="ES2901" s="154"/>
      <c r="ET2901" s="154"/>
      <c r="EU2901" s="154"/>
      <c r="EV2901" s="154"/>
    </row>
    <row r="2902" spans="32:152" ht="12.75">
      <c r="AF2902" s="154"/>
      <c r="AG2902" s="154"/>
      <c r="AH2902" s="154"/>
      <c r="AI2902" s="154"/>
      <c r="AJ2902" s="154"/>
      <c r="AK2902" s="154"/>
      <c r="AL2902" s="154"/>
      <c r="AM2902" s="154"/>
      <c r="AN2902" s="154"/>
      <c r="AO2902" s="154"/>
      <c r="AP2902" s="154"/>
      <c r="AQ2902" s="154"/>
      <c r="AR2902" s="154"/>
      <c r="AS2902" s="154"/>
      <c r="AT2902" s="154"/>
      <c r="AU2902" s="154"/>
      <c r="AV2902" s="154"/>
      <c r="AW2902" s="154"/>
      <c r="AX2902" s="154"/>
      <c r="AY2902" s="154"/>
      <c r="AZ2902" s="154"/>
      <c r="BA2902" s="154"/>
      <c r="BB2902" s="154"/>
      <c r="BC2902" s="154"/>
      <c r="BD2902" s="154"/>
      <c r="BE2902" s="154"/>
      <c r="BF2902" s="154"/>
      <c r="BG2902" s="154"/>
      <c r="BH2902" s="154"/>
      <c r="BI2902" s="154"/>
      <c r="BJ2902" s="154"/>
      <c r="BK2902" s="154"/>
      <c r="BL2902" s="154"/>
      <c r="BM2902" s="154"/>
      <c r="BN2902" s="154"/>
      <c r="BO2902" s="154"/>
      <c r="BP2902" s="154"/>
      <c r="BQ2902" s="154"/>
      <c r="BR2902" s="154"/>
      <c r="BS2902" s="154"/>
      <c r="BT2902" s="154"/>
      <c r="BU2902" s="154"/>
      <c r="BV2902" s="154"/>
      <c r="BW2902" s="154"/>
      <c r="BX2902" s="154"/>
      <c r="BY2902" s="154"/>
      <c r="BZ2902" s="154"/>
      <c r="CA2902" s="154"/>
      <c r="CB2902" s="154"/>
      <c r="CC2902" s="154"/>
      <c r="CD2902" s="154"/>
      <c r="CE2902" s="154"/>
      <c r="CF2902" s="154"/>
      <c r="CG2902" s="154"/>
      <c r="CH2902" s="154"/>
      <c r="CI2902" s="154"/>
      <c r="CJ2902" s="154"/>
      <c r="CK2902" s="154"/>
      <c r="CL2902" s="154"/>
      <c r="CM2902" s="154"/>
      <c r="CN2902" s="154"/>
      <c r="CO2902" s="154"/>
      <c r="CP2902" s="154"/>
      <c r="CQ2902" s="154"/>
      <c r="CR2902" s="154"/>
      <c r="CS2902" s="154"/>
      <c r="CT2902" s="154"/>
      <c r="CU2902" s="154"/>
      <c r="CV2902" s="154"/>
      <c r="CW2902" s="154"/>
      <c r="CX2902" s="154"/>
      <c r="CY2902" s="154"/>
      <c r="CZ2902" s="154"/>
      <c r="DA2902" s="154"/>
      <c r="DB2902" s="154"/>
      <c r="DC2902" s="154"/>
      <c r="DD2902" s="154"/>
      <c r="DE2902" s="154"/>
      <c r="DF2902" s="154"/>
      <c r="DG2902" s="154"/>
      <c r="DH2902" s="154"/>
      <c r="DI2902" s="154"/>
      <c r="DJ2902" s="154"/>
      <c r="DK2902" s="154"/>
      <c r="DL2902" s="154"/>
      <c r="DM2902" s="154"/>
      <c r="DN2902" s="154"/>
      <c r="DO2902" s="154"/>
      <c r="DP2902" s="154"/>
      <c r="DQ2902" s="154"/>
      <c r="DR2902" s="154"/>
      <c r="DS2902" s="154"/>
      <c r="DT2902" s="154"/>
      <c r="DU2902" s="154"/>
      <c r="DV2902" s="154"/>
      <c r="DW2902" s="154"/>
      <c r="DX2902" s="154"/>
      <c r="DY2902" s="154"/>
      <c r="DZ2902" s="154"/>
      <c r="EA2902" s="154"/>
      <c r="EB2902" s="154"/>
      <c r="EC2902" s="154"/>
      <c r="ED2902" s="154"/>
      <c r="EE2902" s="154"/>
      <c r="EF2902" s="154"/>
      <c r="EG2902" s="154"/>
      <c r="EH2902" s="154"/>
      <c r="EI2902" s="154"/>
      <c r="EJ2902" s="154"/>
      <c r="EK2902" s="154"/>
      <c r="EL2902" s="154"/>
      <c r="EM2902" s="154"/>
      <c r="EN2902" s="154"/>
      <c r="EO2902" s="154"/>
      <c r="EP2902" s="154"/>
      <c r="EQ2902" s="154"/>
      <c r="ER2902" s="154"/>
      <c r="ES2902" s="154"/>
      <c r="ET2902" s="154"/>
      <c r="EU2902" s="154"/>
      <c r="EV2902" s="154"/>
    </row>
    <row r="2903" spans="32:152" ht="12.75">
      <c r="AF2903" s="154"/>
      <c r="AG2903" s="154"/>
      <c r="AH2903" s="154"/>
      <c r="AI2903" s="154"/>
      <c r="AJ2903" s="154"/>
      <c r="AK2903" s="154"/>
      <c r="AL2903" s="154"/>
      <c r="AM2903" s="154"/>
      <c r="AN2903" s="154"/>
      <c r="AO2903" s="154"/>
      <c r="AP2903" s="154"/>
      <c r="AQ2903" s="154"/>
      <c r="AR2903" s="154"/>
      <c r="AS2903" s="154"/>
      <c r="AT2903" s="154"/>
      <c r="AU2903" s="154"/>
      <c r="AV2903" s="154"/>
      <c r="AW2903" s="154"/>
      <c r="AX2903" s="154"/>
      <c r="AY2903" s="154"/>
      <c r="AZ2903" s="154"/>
      <c r="BA2903" s="154"/>
      <c r="BB2903" s="154"/>
      <c r="BC2903" s="154"/>
      <c r="BD2903" s="154"/>
      <c r="BE2903" s="154"/>
      <c r="BF2903" s="154"/>
      <c r="BG2903" s="154"/>
      <c r="BH2903" s="154"/>
      <c r="BI2903" s="154"/>
      <c r="BJ2903" s="154"/>
      <c r="BK2903" s="154"/>
      <c r="BL2903" s="154"/>
      <c r="BM2903" s="154"/>
      <c r="BN2903" s="154"/>
      <c r="BO2903" s="154"/>
      <c r="BP2903" s="154"/>
      <c r="BQ2903" s="154"/>
      <c r="BR2903" s="154"/>
      <c r="BS2903" s="154"/>
      <c r="BT2903" s="154"/>
      <c r="BU2903" s="154"/>
      <c r="BV2903" s="154"/>
      <c r="BW2903" s="154"/>
      <c r="BX2903" s="154"/>
      <c r="BY2903" s="154"/>
      <c r="BZ2903" s="154"/>
      <c r="CA2903" s="154"/>
      <c r="CB2903" s="154"/>
      <c r="CC2903" s="154"/>
      <c r="CD2903" s="154"/>
      <c r="CE2903" s="154"/>
      <c r="CF2903" s="154"/>
      <c r="CG2903" s="154"/>
      <c r="CH2903" s="154"/>
      <c r="CI2903" s="154"/>
      <c r="CJ2903" s="154"/>
      <c r="CK2903" s="154"/>
      <c r="CL2903" s="154"/>
      <c r="CM2903" s="154"/>
      <c r="CN2903" s="154"/>
      <c r="CO2903" s="154"/>
      <c r="CP2903" s="154"/>
      <c r="CQ2903" s="154"/>
      <c r="CR2903" s="154"/>
      <c r="CS2903" s="154"/>
      <c r="CT2903" s="154"/>
      <c r="CU2903" s="154"/>
      <c r="CV2903" s="154"/>
      <c r="CW2903" s="154"/>
      <c r="CX2903" s="154"/>
      <c r="CY2903" s="154"/>
      <c r="CZ2903" s="154"/>
      <c r="DA2903" s="154"/>
      <c r="DB2903" s="154"/>
      <c r="DC2903" s="154"/>
      <c r="DD2903" s="154"/>
      <c r="DE2903" s="154"/>
      <c r="DF2903" s="154"/>
      <c r="DG2903" s="154"/>
      <c r="DH2903" s="154"/>
      <c r="DI2903" s="154"/>
      <c r="DJ2903" s="154"/>
      <c r="DK2903" s="154"/>
      <c r="DL2903" s="154"/>
      <c r="DM2903" s="154"/>
      <c r="DN2903" s="154"/>
      <c r="DO2903" s="154"/>
      <c r="DP2903" s="154"/>
      <c r="DQ2903" s="154"/>
      <c r="DR2903" s="154"/>
      <c r="DS2903" s="154"/>
      <c r="DT2903" s="154"/>
      <c r="DU2903" s="154"/>
      <c r="DV2903" s="154"/>
      <c r="DW2903" s="154"/>
      <c r="DX2903" s="154"/>
      <c r="DY2903" s="154"/>
      <c r="DZ2903" s="154"/>
      <c r="EA2903" s="154"/>
      <c r="EB2903" s="154"/>
      <c r="EC2903" s="154"/>
      <c r="ED2903" s="154"/>
      <c r="EE2903" s="154"/>
      <c r="EF2903" s="154"/>
      <c r="EG2903" s="154"/>
      <c r="EH2903" s="154"/>
      <c r="EI2903" s="154"/>
      <c r="EJ2903" s="154"/>
      <c r="EK2903" s="154"/>
      <c r="EL2903" s="154"/>
      <c r="EM2903" s="154"/>
      <c r="EN2903" s="154"/>
      <c r="EO2903" s="154"/>
      <c r="EP2903" s="154"/>
      <c r="EQ2903" s="154"/>
      <c r="ER2903" s="154"/>
      <c r="ES2903" s="154"/>
      <c r="ET2903" s="154"/>
      <c r="EU2903" s="154"/>
      <c r="EV2903" s="154"/>
    </row>
    <row r="2904" spans="32:152" ht="12.75">
      <c r="AF2904" s="154"/>
      <c r="AG2904" s="154"/>
      <c r="AH2904" s="154"/>
      <c r="AI2904" s="154"/>
      <c r="AJ2904" s="154"/>
      <c r="AK2904" s="154"/>
      <c r="AL2904" s="154"/>
      <c r="AM2904" s="154"/>
      <c r="AN2904" s="154"/>
      <c r="AO2904" s="154"/>
      <c r="AP2904" s="154"/>
      <c r="AQ2904" s="154"/>
      <c r="AR2904" s="154"/>
      <c r="AS2904" s="154"/>
      <c r="AT2904" s="154"/>
      <c r="AU2904" s="154"/>
      <c r="AV2904" s="154"/>
      <c r="AW2904" s="154"/>
      <c r="AX2904" s="154"/>
      <c r="AY2904" s="154"/>
      <c r="AZ2904" s="154"/>
      <c r="BA2904" s="154"/>
      <c r="BB2904" s="154"/>
      <c r="BC2904" s="154"/>
      <c r="BD2904" s="154"/>
      <c r="BE2904" s="154"/>
      <c r="BF2904" s="154"/>
      <c r="BG2904" s="154"/>
      <c r="BH2904" s="154"/>
      <c r="BI2904" s="154"/>
      <c r="BJ2904" s="154"/>
      <c r="BK2904" s="154"/>
      <c r="BL2904" s="154"/>
      <c r="BM2904" s="154"/>
      <c r="BN2904" s="154"/>
      <c r="BO2904" s="154"/>
      <c r="BP2904" s="154"/>
      <c r="BQ2904" s="154"/>
      <c r="BR2904" s="154"/>
      <c r="BS2904" s="154"/>
      <c r="BT2904" s="154"/>
      <c r="BU2904" s="154"/>
      <c r="BV2904" s="154"/>
      <c r="BW2904" s="154"/>
      <c r="BX2904" s="154"/>
      <c r="BY2904" s="154"/>
      <c r="BZ2904" s="154"/>
      <c r="CA2904" s="154"/>
      <c r="CB2904" s="154"/>
      <c r="CC2904" s="154"/>
      <c r="CD2904" s="154"/>
      <c r="CE2904" s="154"/>
      <c r="CF2904" s="154"/>
      <c r="CG2904" s="154"/>
      <c r="CH2904" s="154"/>
      <c r="CI2904" s="154"/>
      <c r="CJ2904" s="154"/>
      <c r="CK2904" s="154"/>
      <c r="CL2904" s="154"/>
      <c r="CM2904" s="154"/>
      <c r="CN2904" s="154"/>
      <c r="CO2904" s="154"/>
      <c r="CP2904" s="154"/>
      <c r="CQ2904" s="154"/>
      <c r="CR2904" s="154"/>
      <c r="CS2904" s="154"/>
      <c r="CT2904" s="154"/>
      <c r="CU2904" s="154"/>
      <c r="CV2904" s="154"/>
      <c r="CW2904" s="154"/>
      <c r="CX2904" s="154"/>
      <c r="CY2904" s="154"/>
      <c r="CZ2904" s="154"/>
      <c r="DA2904" s="154"/>
      <c r="DB2904" s="154"/>
      <c r="DC2904" s="154"/>
      <c r="DD2904" s="154"/>
      <c r="DE2904" s="154"/>
      <c r="DF2904" s="154"/>
      <c r="DG2904" s="154"/>
      <c r="DH2904" s="154"/>
      <c r="DI2904" s="154"/>
      <c r="DJ2904" s="154"/>
      <c r="DK2904" s="154"/>
      <c r="DL2904" s="154"/>
      <c r="DM2904" s="154"/>
      <c r="DN2904" s="154"/>
      <c r="DO2904" s="154"/>
      <c r="DP2904" s="154"/>
      <c r="DQ2904" s="154"/>
      <c r="DR2904" s="154"/>
      <c r="DS2904" s="154"/>
      <c r="DT2904" s="154"/>
      <c r="DU2904" s="154"/>
      <c r="DV2904" s="154"/>
      <c r="DW2904" s="154"/>
      <c r="DX2904" s="154"/>
      <c r="DY2904" s="154"/>
      <c r="DZ2904" s="154"/>
      <c r="EA2904" s="154"/>
      <c r="EB2904" s="154"/>
      <c r="EC2904" s="154"/>
      <c r="ED2904" s="154"/>
      <c r="EE2904" s="154"/>
      <c r="EF2904" s="154"/>
      <c r="EG2904" s="154"/>
      <c r="EH2904" s="154"/>
      <c r="EI2904" s="154"/>
      <c r="EJ2904" s="154"/>
      <c r="EK2904" s="154"/>
      <c r="EL2904" s="154"/>
      <c r="EM2904" s="154"/>
      <c r="EN2904" s="154"/>
      <c r="EO2904" s="154"/>
      <c r="EP2904" s="154"/>
      <c r="EQ2904" s="154"/>
      <c r="ER2904" s="154"/>
      <c r="ES2904" s="154"/>
      <c r="ET2904" s="154"/>
      <c r="EU2904" s="154"/>
      <c r="EV2904" s="154"/>
    </row>
    <row r="2905" spans="32:152" ht="12.75">
      <c r="AF2905" s="154"/>
      <c r="AG2905" s="154"/>
      <c r="AH2905" s="154"/>
      <c r="AI2905" s="154"/>
      <c r="AJ2905" s="154"/>
      <c r="AK2905" s="154"/>
      <c r="AL2905" s="154"/>
      <c r="AM2905" s="154"/>
      <c r="AN2905" s="154"/>
      <c r="AO2905" s="154"/>
      <c r="AP2905" s="154"/>
      <c r="AQ2905" s="154"/>
      <c r="AR2905" s="154"/>
      <c r="AS2905" s="154"/>
      <c r="AT2905" s="154"/>
      <c r="AU2905" s="154"/>
      <c r="AV2905" s="154"/>
      <c r="AW2905" s="154"/>
      <c r="AX2905" s="154"/>
      <c r="AY2905" s="154"/>
      <c r="AZ2905" s="154"/>
      <c r="BA2905" s="154"/>
      <c r="BB2905" s="154"/>
      <c r="BC2905" s="154"/>
      <c r="BD2905" s="154"/>
      <c r="BE2905" s="154"/>
      <c r="BF2905" s="154"/>
      <c r="BG2905" s="154"/>
      <c r="BH2905" s="154"/>
      <c r="BI2905" s="154"/>
      <c r="BJ2905" s="154"/>
      <c r="BK2905" s="154"/>
      <c r="BL2905" s="154"/>
      <c r="BM2905" s="154"/>
      <c r="BN2905" s="154"/>
      <c r="BO2905" s="154"/>
      <c r="BP2905" s="154"/>
      <c r="BQ2905" s="154"/>
      <c r="BR2905" s="154"/>
      <c r="BS2905" s="154"/>
      <c r="BT2905" s="154"/>
      <c r="BU2905" s="154"/>
      <c r="BV2905" s="154"/>
      <c r="BW2905" s="154"/>
      <c r="BX2905" s="154"/>
      <c r="BY2905" s="154"/>
      <c r="BZ2905" s="154"/>
      <c r="CA2905" s="154"/>
      <c r="CB2905" s="154"/>
      <c r="CC2905" s="154"/>
      <c r="CD2905" s="154"/>
      <c r="CE2905" s="154"/>
      <c r="CF2905" s="154"/>
      <c r="CG2905" s="154"/>
      <c r="CH2905" s="154"/>
      <c r="CI2905" s="154"/>
      <c r="CJ2905" s="154"/>
      <c r="CK2905" s="154"/>
      <c r="CL2905" s="154"/>
      <c r="CM2905" s="154"/>
      <c r="CN2905" s="154"/>
      <c r="CO2905" s="154"/>
      <c r="CP2905" s="154"/>
      <c r="CQ2905" s="154"/>
      <c r="CR2905" s="154"/>
      <c r="CS2905" s="154"/>
      <c r="CT2905" s="154"/>
      <c r="CU2905" s="154"/>
      <c r="CV2905" s="154"/>
      <c r="CW2905" s="154"/>
      <c r="CX2905" s="154"/>
      <c r="CY2905" s="154"/>
      <c r="CZ2905" s="154"/>
      <c r="DA2905" s="154"/>
      <c r="DB2905" s="154"/>
      <c r="DC2905" s="154"/>
      <c r="DD2905" s="154"/>
      <c r="DE2905" s="154"/>
      <c r="DF2905" s="154"/>
      <c r="DG2905" s="154"/>
      <c r="DH2905" s="154"/>
      <c r="DI2905" s="154"/>
      <c r="DJ2905" s="154"/>
      <c r="DK2905" s="154"/>
      <c r="DL2905" s="154"/>
      <c r="DM2905" s="154"/>
      <c r="DN2905" s="154"/>
      <c r="DO2905" s="154"/>
      <c r="DP2905" s="154"/>
      <c r="DQ2905" s="154"/>
      <c r="DR2905" s="154"/>
      <c r="DS2905" s="154"/>
      <c r="DT2905" s="154"/>
      <c r="DU2905" s="154"/>
      <c r="DV2905" s="154"/>
      <c r="DW2905" s="154"/>
      <c r="DX2905" s="154"/>
      <c r="DY2905" s="154"/>
      <c r="DZ2905" s="154"/>
      <c r="EA2905" s="154"/>
      <c r="EB2905" s="154"/>
      <c r="EC2905" s="154"/>
      <c r="ED2905" s="154"/>
      <c r="EE2905" s="154"/>
      <c r="EF2905" s="154"/>
      <c r="EG2905" s="154"/>
      <c r="EH2905" s="154"/>
      <c r="EI2905" s="154"/>
      <c r="EJ2905" s="154"/>
      <c r="EK2905" s="154"/>
      <c r="EL2905" s="154"/>
      <c r="EM2905" s="154"/>
      <c r="EN2905" s="154"/>
      <c r="EO2905" s="154"/>
      <c r="EP2905" s="154"/>
      <c r="EQ2905" s="154"/>
      <c r="ER2905" s="154"/>
      <c r="ES2905" s="154"/>
      <c r="ET2905" s="154"/>
      <c r="EU2905" s="154"/>
      <c r="EV2905" s="154"/>
    </row>
    <row r="2906" spans="32:152" ht="12.75">
      <c r="AF2906" s="154"/>
      <c r="AG2906" s="154"/>
      <c r="AH2906" s="154"/>
      <c r="AI2906" s="154"/>
      <c r="AJ2906" s="154"/>
      <c r="AK2906" s="154"/>
      <c r="AL2906" s="154"/>
      <c r="AM2906" s="154"/>
      <c r="AN2906" s="154"/>
      <c r="AO2906" s="154"/>
      <c r="AP2906" s="154"/>
      <c r="AQ2906" s="154"/>
      <c r="AR2906" s="154"/>
      <c r="AS2906" s="154"/>
      <c r="AT2906" s="154"/>
      <c r="AU2906" s="154"/>
      <c r="AV2906" s="154"/>
      <c r="AW2906" s="154"/>
      <c r="AX2906" s="154"/>
      <c r="AY2906" s="154"/>
      <c r="AZ2906" s="154"/>
      <c r="BA2906" s="154"/>
      <c r="BB2906" s="154"/>
      <c r="BC2906" s="154"/>
      <c r="BD2906" s="154"/>
      <c r="BE2906" s="154"/>
      <c r="BF2906" s="154"/>
      <c r="BG2906" s="154"/>
      <c r="BH2906" s="154"/>
      <c r="BI2906" s="154"/>
      <c r="BJ2906" s="154"/>
      <c r="BK2906" s="154"/>
      <c r="BL2906" s="154"/>
      <c r="BM2906" s="154"/>
      <c r="BN2906" s="154"/>
      <c r="BO2906" s="154"/>
      <c r="BP2906" s="154"/>
      <c r="BQ2906" s="154"/>
      <c r="BR2906" s="154"/>
      <c r="BS2906" s="154"/>
      <c r="BT2906" s="154"/>
      <c r="BU2906" s="154"/>
      <c r="BV2906" s="154"/>
      <c r="BW2906" s="154"/>
      <c r="BX2906" s="154"/>
      <c r="BY2906" s="154"/>
      <c r="BZ2906" s="154"/>
      <c r="CA2906" s="154"/>
      <c r="CB2906" s="154"/>
      <c r="CC2906" s="154"/>
      <c r="CD2906" s="154"/>
      <c r="CE2906" s="154"/>
      <c r="CF2906" s="154"/>
      <c r="CG2906" s="154"/>
      <c r="CH2906" s="154"/>
      <c r="CI2906" s="154"/>
      <c r="CJ2906" s="154"/>
      <c r="CK2906" s="154"/>
      <c r="CL2906" s="154"/>
      <c r="CM2906" s="154"/>
      <c r="CN2906" s="154"/>
      <c r="CO2906" s="154"/>
      <c r="CP2906" s="154"/>
      <c r="CQ2906" s="154"/>
      <c r="CR2906" s="154"/>
      <c r="CS2906" s="154"/>
      <c r="CT2906" s="154"/>
      <c r="CU2906" s="154"/>
      <c r="CV2906" s="154"/>
      <c r="CW2906" s="154"/>
      <c r="CX2906" s="154"/>
      <c r="CY2906" s="154"/>
      <c r="CZ2906" s="154"/>
      <c r="DA2906" s="154"/>
      <c r="DB2906" s="154"/>
      <c r="DC2906" s="154"/>
      <c r="DD2906" s="154"/>
      <c r="DE2906" s="154"/>
      <c r="DF2906" s="154"/>
      <c r="DG2906" s="154"/>
      <c r="DH2906" s="154"/>
      <c r="DI2906" s="154"/>
      <c r="DJ2906" s="154"/>
      <c r="DK2906" s="154"/>
      <c r="DL2906" s="154"/>
      <c r="DM2906" s="154"/>
      <c r="DN2906" s="154"/>
      <c r="DO2906" s="154"/>
      <c r="DP2906" s="154"/>
      <c r="DQ2906" s="154"/>
      <c r="DR2906" s="154"/>
      <c r="DS2906" s="154"/>
      <c r="DT2906" s="154"/>
      <c r="DU2906" s="154"/>
      <c r="DV2906" s="154"/>
      <c r="DW2906" s="154"/>
      <c r="DX2906" s="154"/>
      <c r="DY2906" s="154"/>
      <c r="DZ2906" s="154"/>
      <c r="EA2906" s="154"/>
      <c r="EB2906" s="154"/>
      <c r="EC2906" s="154"/>
      <c r="ED2906" s="154"/>
      <c r="EE2906" s="154"/>
      <c r="EF2906" s="154"/>
      <c r="EG2906" s="154"/>
      <c r="EH2906" s="154"/>
      <c r="EI2906" s="154"/>
      <c r="EJ2906" s="154"/>
      <c r="EK2906" s="154"/>
      <c r="EL2906" s="154"/>
      <c r="EM2906" s="154"/>
      <c r="EN2906" s="154"/>
      <c r="EO2906" s="154"/>
      <c r="EP2906" s="154"/>
      <c r="EQ2906" s="154"/>
      <c r="ER2906" s="154"/>
      <c r="ES2906" s="154"/>
      <c r="ET2906" s="154"/>
      <c r="EU2906" s="154"/>
      <c r="EV2906" s="154"/>
    </row>
    <row r="2907" spans="32:152" ht="12.75">
      <c r="AF2907" s="154"/>
      <c r="AG2907" s="154"/>
      <c r="AH2907" s="154"/>
      <c r="AI2907" s="154"/>
      <c r="AJ2907" s="154"/>
      <c r="AK2907" s="154"/>
      <c r="AL2907" s="154"/>
      <c r="AM2907" s="154"/>
      <c r="AN2907" s="154"/>
      <c r="AO2907" s="154"/>
      <c r="AP2907" s="154"/>
      <c r="AQ2907" s="154"/>
      <c r="AR2907" s="154"/>
      <c r="AS2907" s="154"/>
      <c r="AT2907" s="154"/>
      <c r="AU2907" s="154"/>
      <c r="AV2907" s="154"/>
      <c r="AW2907" s="154"/>
      <c r="AX2907" s="154"/>
      <c r="AY2907" s="154"/>
      <c r="AZ2907" s="154"/>
      <c r="BA2907" s="154"/>
      <c r="BB2907" s="154"/>
      <c r="BC2907" s="154"/>
      <c r="BD2907" s="154"/>
      <c r="BE2907" s="154"/>
      <c r="BF2907" s="154"/>
      <c r="BG2907" s="154"/>
      <c r="BH2907" s="154"/>
      <c r="BI2907" s="154"/>
      <c r="BJ2907" s="154"/>
      <c r="BK2907" s="154"/>
      <c r="BL2907" s="154"/>
      <c r="BM2907" s="154"/>
      <c r="BN2907" s="154"/>
      <c r="BO2907" s="154"/>
      <c r="BP2907" s="154"/>
      <c r="BQ2907" s="154"/>
      <c r="BR2907" s="154"/>
      <c r="BS2907" s="154"/>
      <c r="BT2907" s="154"/>
      <c r="BU2907" s="154"/>
      <c r="BV2907" s="154"/>
      <c r="BW2907" s="154"/>
      <c r="BX2907" s="154"/>
      <c r="BY2907" s="154"/>
      <c r="BZ2907" s="154"/>
      <c r="CA2907" s="154"/>
      <c r="CB2907" s="154"/>
      <c r="CC2907" s="154"/>
      <c r="CD2907" s="154"/>
      <c r="CE2907" s="154"/>
      <c r="CF2907" s="154"/>
      <c r="CG2907" s="154"/>
      <c r="CH2907" s="154"/>
      <c r="CI2907" s="154"/>
      <c r="CJ2907" s="154"/>
      <c r="CK2907" s="154"/>
      <c r="CL2907" s="154"/>
      <c r="CM2907" s="154"/>
      <c r="CN2907" s="154"/>
      <c r="CO2907" s="154"/>
      <c r="CP2907" s="154"/>
      <c r="CQ2907" s="154"/>
      <c r="CR2907" s="154"/>
      <c r="CS2907" s="154"/>
      <c r="CT2907" s="154"/>
      <c r="CU2907" s="154"/>
      <c r="CV2907" s="154"/>
      <c r="CW2907" s="154"/>
      <c r="CX2907" s="154"/>
      <c r="CY2907" s="154"/>
      <c r="CZ2907" s="154"/>
      <c r="DA2907" s="154"/>
      <c r="DB2907" s="154"/>
      <c r="DC2907" s="154"/>
      <c r="DD2907" s="154"/>
      <c r="DE2907" s="154"/>
      <c r="DF2907" s="154"/>
      <c r="DG2907" s="154"/>
      <c r="DH2907" s="154"/>
      <c r="DI2907" s="154"/>
      <c r="DJ2907" s="154"/>
      <c r="DK2907" s="154"/>
      <c r="DL2907" s="154"/>
      <c r="DM2907" s="154"/>
      <c r="DN2907" s="154"/>
      <c r="DO2907" s="154"/>
      <c r="DP2907" s="154"/>
      <c r="DQ2907" s="154"/>
      <c r="DR2907" s="154"/>
      <c r="DS2907" s="154"/>
      <c r="DT2907" s="154"/>
      <c r="DU2907" s="154"/>
      <c r="DV2907" s="154"/>
      <c r="DW2907" s="154"/>
      <c r="DX2907" s="154"/>
      <c r="DY2907" s="154"/>
      <c r="DZ2907" s="154"/>
      <c r="EA2907" s="154"/>
      <c r="EB2907" s="154"/>
      <c r="EC2907" s="154"/>
      <c r="ED2907" s="154"/>
      <c r="EE2907" s="154"/>
      <c r="EF2907" s="154"/>
      <c r="EG2907" s="154"/>
      <c r="EH2907" s="154"/>
      <c r="EI2907" s="154"/>
      <c r="EJ2907" s="154"/>
      <c r="EK2907" s="154"/>
      <c r="EL2907" s="154"/>
      <c r="EM2907" s="154"/>
      <c r="EN2907" s="154"/>
      <c r="EO2907" s="154"/>
      <c r="EP2907" s="154"/>
      <c r="EQ2907" s="154"/>
      <c r="ER2907" s="154"/>
      <c r="ES2907" s="154"/>
      <c r="ET2907" s="154"/>
      <c r="EU2907" s="154"/>
      <c r="EV2907" s="154"/>
    </row>
    <row r="2908" spans="32:152" ht="12.75">
      <c r="AF2908" s="154"/>
      <c r="AG2908" s="154"/>
      <c r="AH2908" s="154"/>
      <c r="AI2908" s="154"/>
      <c r="AJ2908" s="154"/>
      <c r="AK2908" s="154"/>
      <c r="AL2908" s="154"/>
      <c r="AM2908" s="154"/>
      <c r="AN2908" s="154"/>
      <c r="AO2908" s="154"/>
      <c r="AP2908" s="154"/>
      <c r="AQ2908" s="154"/>
      <c r="AR2908" s="154"/>
      <c r="AS2908" s="154"/>
      <c r="AT2908" s="154"/>
      <c r="AU2908" s="154"/>
      <c r="AV2908" s="154"/>
      <c r="AW2908" s="154"/>
      <c r="AX2908" s="154"/>
      <c r="AY2908" s="154"/>
      <c r="AZ2908" s="154"/>
      <c r="BA2908" s="154"/>
      <c r="BB2908" s="154"/>
      <c r="BC2908" s="154"/>
      <c r="BD2908" s="154"/>
      <c r="BE2908" s="154"/>
      <c r="BF2908" s="154"/>
      <c r="BG2908" s="154"/>
      <c r="BH2908" s="154"/>
      <c r="BI2908" s="154"/>
      <c r="BJ2908" s="154"/>
      <c r="BK2908" s="154"/>
      <c r="BL2908" s="154"/>
      <c r="BM2908" s="154"/>
      <c r="BN2908" s="154"/>
      <c r="BO2908" s="154"/>
      <c r="BP2908" s="154"/>
      <c r="BQ2908" s="154"/>
      <c r="BR2908" s="154"/>
      <c r="BS2908" s="154"/>
      <c r="BT2908" s="154"/>
      <c r="BU2908" s="154"/>
      <c r="BV2908" s="154"/>
      <c r="BW2908" s="154"/>
      <c r="BX2908" s="154"/>
      <c r="BY2908" s="154"/>
      <c r="BZ2908" s="154"/>
      <c r="CA2908" s="154"/>
      <c r="CB2908" s="154"/>
      <c r="CC2908" s="154"/>
      <c r="CD2908" s="154"/>
      <c r="CE2908" s="154"/>
      <c r="CF2908" s="154"/>
      <c r="CG2908" s="154"/>
      <c r="CH2908" s="154"/>
      <c r="CI2908" s="154"/>
      <c r="CJ2908" s="154"/>
      <c r="CK2908" s="154"/>
      <c r="CL2908" s="154"/>
      <c r="CM2908" s="154"/>
      <c r="CN2908" s="154"/>
      <c r="CO2908" s="154"/>
      <c r="CP2908" s="154"/>
      <c r="CQ2908" s="154"/>
      <c r="CR2908" s="154"/>
      <c r="CS2908" s="154"/>
      <c r="CT2908" s="154"/>
      <c r="CU2908" s="154"/>
      <c r="CV2908" s="154"/>
      <c r="CW2908" s="154"/>
      <c r="CX2908" s="154"/>
      <c r="CY2908" s="154"/>
      <c r="CZ2908" s="154"/>
      <c r="DA2908" s="154"/>
      <c r="DB2908" s="154"/>
      <c r="DC2908" s="154"/>
      <c r="DD2908" s="154"/>
      <c r="DE2908" s="154"/>
      <c r="DF2908" s="154"/>
      <c r="DG2908" s="154"/>
      <c r="DH2908" s="154"/>
      <c r="DI2908" s="154"/>
      <c r="DJ2908" s="154"/>
      <c r="DK2908" s="154"/>
      <c r="DL2908" s="154"/>
      <c r="DM2908" s="154"/>
      <c r="DN2908" s="154"/>
      <c r="DO2908" s="154"/>
      <c r="DP2908" s="154"/>
      <c r="DQ2908" s="154"/>
      <c r="DR2908" s="154"/>
      <c r="DS2908" s="154"/>
      <c r="DT2908" s="154"/>
      <c r="DU2908" s="154"/>
      <c r="DV2908" s="154"/>
      <c r="DW2908" s="154"/>
      <c r="DX2908" s="154"/>
      <c r="DY2908" s="154"/>
      <c r="DZ2908" s="154"/>
      <c r="EA2908" s="154"/>
      <c r="EB2908" s="154"/>
      <c r="EC2908" s="154"/>
      <c r="ED2908" s="154"/>
      <c r="EE2908" s="154"/>
      <c r="EF2908" s="154"/>
      <c r="EG2908" s="154"/>
      <c r="EH2908" s="154"/>
      <c r="EI2908" s="154"/>
      <c r="EJ2908" s="154"/>
      <c r="EK2908" s="154"/>
      <c r="EL2908" s="154"/>
      <c r="EM2908" s="154"/>
      <c r="EN2908" s="154"/>
      <c r="EO2908" s="154"/>
      <c r="EP2908" s="154"/>
      <c r="EQ2908" s="154"/>
      <c r="ER2908" s="154"/>
      <c r="ES2908" s="154"/>
      <c r="ET2908" s="154"/>
      <c r="EU2908" s="154"/>
      <c r="EV2908" s="154"/>
    </row>
    <row r="2909" spans="32:152" ht="12.75">
      <c r="AF2909" s="154"/>
      <c r="AG2909" s="154"/>
      <c r="AH2909" s="154"/>
      <c r="AI2909" s="154"/>
      <c r="AJ2909" s="154"/>
      <c r="AK2909" s="154"/>
      <c r="AL2909" s="154"/>
      <c r="AM2909" s="154"/>
      <c r="AN2909" s="154"/>
      <c r="AO2909" s="154"/>
      <c r="AP2909" s="154"/>
      <c r="AQ2909" s="154"/>
      <c r="AR2909" s="154"/>
      <c r="AS2909" s="154"/>
      <c r="AT2909" s="154"/>
      <c r="AU2909" s="154"/>
      <c r="AV2909" s="154"/>
      <c r="AW2909" s="154"/>
      <c r="AX2909" s="154"/>
      <c r="AY2909" s="154"/>
      <c r="AZ2909" s="154"/>
      <c r="BA2909" s="154"/>
      <c r="BB2909" s="154"/>
      <c r="BC2909" s="154"/>
      <c r="BD2909" s="154"/>
      <c r="BE2909" s="154"/>
      <c r="BF2909" s="154"/>
      <c r="BG2909" s="154"/>
      <c r="BH2909" s="154"/>
      <c r="BI2909" s="154"/>
      <c r="BJ2909" s="154"/>
      <c r="BK2909" s="154"/>
      <c r="BL2909" s="154"/>
      <c r="BM2909" s="154"/>
      <c r="BN2909" s="154"/>
      <c r="BO2909" s="154"/>
      <c r="BP2909" s="154"/>
      <c r="BQ2909" s="154"/>
      <c r="BR2909" s="154"/>
      <c r="BS2909" s="154"/>
      <c r="BT2909" s="154"/>
      <c r="BU2909" s="154"/>
      <c r="BV2909" s="154"/>
      <c r="BW2909" s="154"/>
      <c r="BX2909" s="154"/>
      <c r="BY2909" s="154"/>
      <c r="BZ2909" s="154"/>
      <c r="CA2909" s="154"/>
      <c r="CB2909" s="154"/>
      <c r="CC2909" s="154"/>
      <c r="CD2909" s="154"/>
      <c r="CE2909" s="154"/>
      <c r="CF2909" s="154"/>
      <c r="CG2909" s="154"/>
      <c r="CH2909" s="154"/>
      <c r="CI2909" s="154"/>
      <c r="CJ2909" s="154"/>
      <c r="CK2909" s="154"/>
      <c r="CL2909" s="154"/>
      <c r="CM2909" s="154"/>
      <c r="CN2909" s="154"/>
      <c r="CO2909" s="154"/>
      <c r="CP2909" s="154"/>
      <c r="CQ2909" s="154"/>
      <c r="CR2909" s="154"/>
      <c r="CS2909" s="154"/>
      <c r="CT2909" s="154"/>
      <c r="CU2909" s="154"/>
      <c r="CV2909" s="154"/>
      <c r="CW2909" s="154"/>
      <c r="CX2909" s="154"/>
      <c r="CY2909" s="154"/>
      <c r="CZ2909" s="154"/>
      <c r="DA2909" s="154"/>
      <c r="DB2909" s="154"/>
      <c r="DC2909" s="154"/>
      <c r="DD2909" s="154"/>
      <c r="DE2909" s="154"/>
      <c r="DF2909" s="154"/>
      <c r="DG2909" s="154"/>
      <c r="DH2909" s="154"/>
      <c r="DI2909" s="154"/>
      <c r="DJ2909" s="154"/>
      <c r="DK2909" s="154"/>
      <c r="DL2909" s="154"/>
      <c r="DM2909" s="154"/>
      <c r="DN2909" s="154"/>
      <c r="DO2909" s="154"/>
      <c r="DP2909" s="154"/>
      <c r="DQ2909" s="154"/>
      <c r="DR2909" s="154"/>
      <c r="DS2909" s="154"/>
      <c r="DT2909" s="154"/>
      <c r="DU2909" s="154"/>
      <c r="DV2909" s="154"/>
      <c r="DW2909" s="154"/>
      <c r="DX2909" s="154"/>
      <c r="DY2909" s="154"/>
      <c r="DZ2909" s="154"/>
      <c r="EA2909" s="154"/>
      <c r="EB2909" s="154"/>
      <c r="EC2909" s="154"/>
      <c r="ED2909" s="154"/>
      <c r="EE2909" s="154"/>
      <c r="EF2909" s="154"/>
      <c r="EG2909" s="154"/>
      <c r="EH2909" s="154"/>
      <c r="EI2909" s="154"/>
      <c r="EJ2909" s="154"/>
      <c r="EK2909" s="154"/>
      <c r="EL2909" s="154"/>
      <c r="EM2909" s="154"/>
      <c r="EN2909" s="154"/>
      <c r="EO2909" s="154"/>
      <c r="EP2909" s="154"/>
      <c r="EQ2909" s="154"/>
      <c r="ER2909" s="154"/>
      <c r="ES2909" s="154"/>
      <c r="ET2909" s="154"/>
      <c r="EU2909" s="154"/>
      <c r="EV2909" s="154"/>
    </row>
    <row r="2910" spans="32:152" ht="12.75">
      <c r="AF2910" s="154"/>
      <c r="AG2910" s="154"/>
      <c r="AH2910" s="154"/>
      <c r="AI2910" s="154"/>
      <c r="AJ2910" s="154"/>
      <c r="AK2910" s="154"/>
      <c r="AL2910" s="154"/>
      <c r="AM2910" s="154"/>
      <c r="AN2910" s="154"/>
      <c r="AO2910" s="154"/>
      <c r="AP2910" s="154"/>
      <c r="AQ2910" s="154"/>
      <c r="AR2910" s="154"/>
      <c r="AS2910" s="154"/>
      <c r="AT2910" s="154"/>
      <c r="AU2910" s="154"/>
      <c r="AV2910" s="154"/>
      <c r="AW2910" s="154"/>
      <c r="AX2910" s="154"/>
      <c r="AY2910" s="154"/>
      <c r="AZ2910" s="154"/>
      <c r="BA2910" s="154"/>
      <c r="BB2910" s="154"/>
      <c r="BC2910" s="154"/>
      <c r="BD2910" s="154"/>
      <c r="BE2910" s="154"/>
      <c r="BF2910" s="154"/>
      <c r="BG2910" s="154"/>
      <c r="BH2910" s="154"/>
      <c r="BI2910" s="154"/>
      <c r="BJ2910" s="154"/>
      <c r="BK2910" s="154"/>
      <c r="BL2910" s="154"/>
      <c r="BM2910" s="154"/>
      <c r="BN2910" s="154"/>
      <c r="BO2910" s="154"/>
      <c r="BP2910" s="154"/>
      <c r="BQ2910" s="154"/>
      <c r="BR2910" s="154"/>
      <c r="BS2910" s="154"/>
      <c r="BT2910" s="154"/>
      <c r="BU2910" s="154"/>
      <c r="BV2910" s="154"/>
      <c r="BW2910" s="154"/>
      <c r="BX2910" s="154"/>
      <c r="BY2910" s="154"/>
      <c r="BZ2910" s="154"/>
      <c r="CA2910" s="154"/>
      <c r="CB2910" s="154"/>
      <c r="CC2910" s="154"/>
      <c r="CD2910" s="154"/>
      <c r="CE2910" s="154"/>
      <c r="CF2910" s="154"/>
      <c r="CG2910" s="154"/>
      <c r="CH2910" s="154"/>
      <c r="CI2910" s="154"/>
      <c r="CJ2910" s="154"/>
      <c r="CK2910" s="154"/>
      <c r="CL2910" s="154"/>
      <c r="CM2910" s="154"/>
      <c r="CN2910" s="154"/>
      <c r="CO2910" s="154"/>
      <c r="CP2910" s="154"/>
      <c r="CQ2910" s="154"/>
      <c r="CR2910" s="154"/>
      <c r="CS2910" s="154"/>
      <c r="CT2910" s="154"/>
      <c r="CU2910" s="154"/>
      <c r="CV2910" s="154"/>
      <c r="CW2910" s="154"/>
      <c r="CX2910" s="154"/>
      <c r="CY2910" s="154"/>
      <c r="CZ2910" s="154"/>
      <c r="DA2910" s="154"/>
      <c r="DB2910" s="154"/>
      <c r="DC2910" s="154"/>
      <c r="DD2910" s="154"/>
      <c r="DE2910" s="154"/>
      <c r="DF2910" s="154"/>
      <c r="DG2910" s="154"/>
      <c r="DH2910" s="154"/>
      <c r="DI2910" s="154"/>
      <c r="DJ2910" s="154"/>
      <c r="DK2910" s="154"/>
      <c r="DL2910" s="154"/>
      <c r="DM2910" s="154"/>
      <c r="DN2910" s="154"/>
      <c r="DO2910" s="154"/>
      <c r="DP2910" s="154"/>
      <c r="DQ2910" s="154"/>
      <c r="DR2910" s="154"/>
      <c r="DS2910" s="154"/>
      <c r="DT2910" s="154"/>
      <c r="DU2910" s="154"/>
      <c r="DV2910" s="154"/>
      <c r="DW2910" s="154"/>
      <c r="DX2910" s="154"/>
      <c r="DY2910" s="154"/>
      <c r="DZ2910" s="154"/>
      <c r="EA2910" s="154"/>
      <c r="EB2910" s="154"/>
      <c r="EC2910" s="154"/>
      <c r="ED2910" s="154"/>
      <c r="EE2910" s="154"/>
      <c r="EF2910" s="154"/>
      <c r="EG2910" s="154"/>
      <c r="EH2910" s="154"/>
      <c r="EI2910" s="154"/>
      <c r="EJ2910" s="154"/>
      <c r="EK2910" s="154"/>
      <c r="EL2910" s="154"/>
      <c r="EM2910" s="154"/>
      <c r="EN2910" s="154"/>
      <c r="EO2910" s="154"/>
      <c r="EP2910" s="154"/>
      <c r="EQ2910" s="154"/>
      <c r="ER2910" s="154"/>
      <c r="ES2910" s="154"/>
      <c r="ET2910" s="154"/>
      <c r="EU2910" s="154"/>
      <c r="EV2910" s="154"/>
    </row>
    <row r="2911" spans="32:152" ht="12.75">
      <c r="AF2911" s="154"/>
      <c r="AG2911" s="154"/>
      <c r="AH2911" s="154"/>
      <c r="AI2911" s="154"/>
      <c r="AJ2911" s="154"/>
      <c r="AK2911" s="154"/>
      <c r="AL2911" s="154"/>
      <c r="AM2911" s="154"/>
      <c r="AN2911" s="154"/>
      <c r="AO2911" s="154"/>
      <c r="AP2911" s="154"/>
      <c r="AQ2911" s="154"/>
      <c r="AR2911" s="154"/>
      <c r="AS2911" s="154"/>
      <c r="AT2911" s="154"/>
      <c r="AU2911" s="154"/>
      <c r="AV2911" s="154"/>
      <c r="AW2911" s="154"/>
      <c r="AX2911" s="154"/>
      <c r="AY2911" s="154"/>
      <c r="AZ2911" s="154"/>
      <c r="BA2911" s="154"/>
      <c r="BB2911" s="154"/>
      <c r="BC2911" s="154"/>
      <c r="BD2911" s="154"/>
      <c r="BE2911" s="154"/>
      <c r="BF2911" s="154"/>
      <c r="BG2911" s="154"/>
      <c r="BH2911" s="154"/>
      <c r="BI2911" s="154"/>
      <c r="BJ2911" s="154"/>
      <c r="BK2911" s="154"/>
      <c r="BL2911" s="154"/>
      <c r="BM2911" s="154"/>
      <c r="BN2911" s="154"/>
      <c r="BO2911" s="154"/>
      <c r="BP2911" s="154"/>
      <c r="BQ2911" s="154"/>
      <c r="BR2911" s="154"/>
      <c r="BS2911" s="154"/>
      <c r="BT2911" s="154"/>
      <c r="BU2911" s="154"/>
      <c r="BV2911" s="154"/>
      <c r="BW2911" s="154"/>
      <c r="BX2911" s="154"/>
      <c r="BY2911" s="154"/>
      <c r="BZ2911" s="154"/>
      <c r="CA2911" s="154"/>
      <c r="CB2911" s="154"/>
      <c r="CC2911" s="154"/>
      <c r="CD2911" s="154"/>
      <c r="CE2911" s="154"/>
      <c r="CF2911" s="154"/>
      <c r="CG2911" s="154"/>
      <c r="CH2911" s="154"/>
      <c r="CI2911" s="154"/>
      <c r="CJ2911" s="154"/>
      <c r="CK2911" s="154"/>
      <c r="CL2911" s="154"/>
      <c r="CM2911" s="154"/>
      <c r="CN2911" s="154"/>
      <c r="CO2911" s="154"/>
      <c r="CP2911" s="154"/>
      <c r="CQ2911" s="154"/>
      <c r="CR2911" s="154"/>
      <c r="CS2911" s="154"/>
      <c r="CT2911" s="154"/>
      <c r="CU2911" s="154"/>
      <c r="CV2911" s="154"/>
      <c r="CW2911" s="154"/>
      <c r="CX2911" s="154"/>
      <c r="CY2911" s="154"/>
      <c r="CZ2911" s="154"/>
      <c r="DA2911" s="154"/>
      <c r="DB2911" s="154"/>
      <c r="DC2911" s="154"/>
      <c r="DD2911" s="154"/>
      <c r="DE2911" s="154"/>
      <c r="DF2911" s="154"/>
      <c r="DG2911" s="154"/>
      <c r="DH2911" s="154"/>
      <c r="DI2911" s="154"/>
      <c r="DJ2911" s="154"/>
      <c r="DK2911" s="154"/>
      <c r="DL2911" s="154"/>
      <c r="DM2911" s="154"/>
      <c r="DN2911" s="154"/>
      <c r="DO2911" s="154"/>
      <c r="DP2911" s="154"/>
      <c r="DQ2911" s="154"/>
      <c r="DR2911" s="154"/>
      <c r="DS2911" s="154"/>
      <c r="DT2911" s="154"/>
      <c r="DU2911" s="154"/>
      <c r="DV2911" s="154"/>
      <c r="DW2911" s="154"/>
      <c r="DX2911" s="154"/>
      <c r="DY2911" s="154"/>
      <c r="DZ2911" s="154"/>
      <c r="EA2911" s="154"/>
      <c r="EB2911" s="154"/>
      <c r="EC2911" s="154"/>
      <c r="ED2911" s="154"/>
      <c r="EE2911" s="154"/>
      <c r="EF2911" s="154"/>
      <c r="EG2911" s="154"/>
      <c r="EH2911" s="154"/>
      <c r="EI2911" s="154"/>
      <c r="EJ2911" s="154"/>
      <c r="EK2911" s="154"/>
      <c r="EL2911" s="154"/>
      <c r="EM2911" s="154"/>
      <c r="EN2911" s="154"/>
      <c r="EO2911" s="154"/>
      <c r="EP2911" s="154"/>
      <c r="EQ2911" s="154"/>
      <c r="ER2911" s="154"/>
      <c r="ES2911" s="154"/>
      <c r="ET2911" s="154"/>
      <c r="EU2911" s="154"/>
      <c r="EV2911" s="154"/>
    </row>
    <row r="2912" spans="32:152" ht="12.75">
      <c r="AF2912" s="154"/>
      <c r="AG2912" s="154"/>
      <c r="AH2912" s="154"/>
      <c r="AI2912" s="154"/>
      <c r="AJ2912" s="154"/>
      <c r="AK2912" s="154"/>
      <c r="AL2912" s="154"/>
      <c r="AM2912" s="154"/>
      <c r="AN2912" s="154"/>
      <c r="AO2912" s="154"/>
      <c r="AP2912" s="154"/>
      <c r="AQ2912" s="154"/>
      <c r="AR2912" s="154"/>
      <c r="AS2912" s="154"/>
      <c r="AT2912" s="154"/>
      <c r="AU2912" s="154"/>
      <c r="AV2912" s="154"/>
      <c r="AW2912" s="154"/>
      <c r="AX2912" s="154"/>
      <c r="AY2912" s="154"/>
      <c r="AZ2912" s="154"/>
      <c r="BA2912" s="154"/>
      <c r="BB2912" s="154"/>
      <c r="BC2912" s="154"/>
      <c r="BD2912" s="154"/>
      <c r="BE2912" s="154"/>
      <c r="BF2912" s="154"/>
      <c r="BG2912" s="154"/>
      <c r="BH2912" s="154"/>
      <c r="BI2912" s="154"/>
      <c r="BJ2912" s="154"/>
      <c r="BK2912" s="154"/>
      <c r="BL2912" s="154"/>
      <c r="BM2912" s="154"/>
      <c r="BN2912" s="154"/>
      <c r="BO2912" s="154"/>
      <c r="BP2912" s="154"/>
      <c r="BQ2912" s="154"/>
      <c r="BR2912" s="154"/>
      <c r="BS2912" s="154"/>
      <c r="BT2912" s="154"/>
      <c r="BU2912" s="154"/>
      <c r="BV2912" s="154"/>
      <c r="BW2912" s="154"/>
      <c r="BX2912" s="154"/>
      <c r="BY2912" s="154"/>
      <c r="BZ2912" s="154"/>
      <c r="CA2912" s="154"/>
      <c r="CB2912" s="154"/>
      <c r="CC2912" s="154"/>
      <c r="CD2912" s="154"/>
      <c r="CE2912" s="154"/>
      <c r="CF2912" s="154"/>
      <c r="CG2912" s="154"/>
      <c r="CH2912" s="154"/>
      <c r="CI2912" s="154"/>
      <c r="CJ2912" s="154"/>
      <c r="CK2912" s="154"/>
      <c r="CL2912" s="154"/>
      <c r="CM2912" s="154"/>
      <c r="CN2912" s="154"/>
      <c r="CO2912" s="154"/>
      <c r="CP2912" s="154"/>
      <c r="CQ2912" s="154"/>
      <c r="CR2912" s="154"/>
      <c r="CS2912" s="154"/>
      <c r="CT2912" s="154"/>
      <c r="CU2912" s="154"/>
      <c r="CV2912" s="154"/>
      <c r="CW2912" s="154"/>
      <c r="CX2912" s="154"/>
      <c r="CY2912" s="154"/>
      <c r="CZ2912" s="154"/>
      <c r="DA2912" s="154"/>
      <c r="DB2912" s="154"/>
      <c r="DC2912" s="154"/>
      <c r="DD2912" s="154"/>
      <c r="DE2912" s="154"/>
      <c r="DF2912" s="154"/>
      <c r="DG2912" s="154"/>
      <c r="DH2912" s="154"/>
      <c r="DI2912" s="154"/>
      <c r="DJ2912" s="154"/>
      <c r="DK2912" s="154"/>
      <c r="DL2912" s="154"/>
      <c r="DM2912" s="154"/>
      <c r="DN2912" s="154"/>
      <c r="DO2912" s="154"/>
      <c r="DP2912" s="154"/>
      <c r="DQ2912" s="154"/>
      <c r="DR2912" s="154"/>
      <c r="DS2912" s="154"/>
      <c r="DT2912" s="154"/>
      <c r="DU2912" s="154"/>
      <c r="DV2912" s="154"/>
      <c r="DW2912" s="154"/>
      <c r="DX2912" s="154"/>
      <c r="DY2912" s="154"/>
      <c r="DZ2912" s="154"/>
      <c r="EA2912" s="154"/>
      <c r="EB2912" s="154"/>
      <c r="EC2912" s="154"/>
      <c r="ED2912" s="154"/>
      <c r="EE2912" s="154"/>
      <c r="EF2912" s="154"/>
      <c r="EG2912" s="154"/>
      <c r="EH2912" s="154"/>
      <c r="EI2912" s="154"/>
      <c r="EJ2912" s="154"/>
      <c r="EK2912" s="154"/>
      <c r="EL2912" s="154"/>
      <c r="EM2912" s="154"/>
      <c r="EN2912" s="154"/>
      <c r="EO2912" s="154"/>
      <c r="EP2912" s="154"/>
      <c r="EQ2912" s="154"/>
      <c r="ER2912" s="154"/>
      <c r="ES2912" s="154"/>
      <c r="ET2912" s="154"/>
      <c r="EU2912" s="154"/>
      <c r="EV2912" s="154"/>
    </row>
    <row r="2913" spans="32:152" ht="12.75">
      <c r="AF2913" s="154"/>
      <c r="AG2913" s="154"/>
      <c r="AH2913" s="154"/>
      <c r="AI2913" s="154"/>
      <c r="AJ2913" s="154"/>
      <c r="AK2913" s="154"/>
      <c r="AL2913" s="154"/>
      <c r="AM2913" s="154"/>
      <c r="AN2913" s="154"/>
      <c r="AO2913" s="154"/>
      <c r="AP2913" s="154"/>
      <c r="AQ2913" s="154"/>
      <c r="AR2913" s="154"/>
      <c r="AS2913" s="154"/>
      <c r="AT2913" s="154"/>
      <c r="AU2913" s="154"/>
      <c r="AV2913" s="154"/>
      <c r="AW2913" s="154"/>
      <c r="AX2913" s="154"/>
      <c r="AY2913" s="154"/>
      <c r="AZ2913" s="154"/>
      <c r="BA2913" s="154"/>
      <c r="BB2913" s="154"/>
      <c r="BC2913" s="154"/>
      <c r="BD2913" s="154"/>
      <c r="BE2913" s="154"/>
      <c r="BF2913" s="154"/>
      <c r="BG2913" s="154"/>
      <c r="BH2913" s="154"/>
      <c r="BI2913" s="154"/>
      <c r="BJ2913" s="154"/>
      <c r="BK2913" s="154"/>
      <c r="BL2913" s="154"/>
      <c r="BM2913" s="154"/>
      <c r="BN2913" s="154"/>
      <c r="BO2913" s="154"/>
      <c r="BP2913" s="154"/>
      <c r="BQ2913" s="154"/>
      <c r="BR2913" s="154"/>
      <c r="BS2913" s="154"/>
      <c r="BT2913" s="154"/>
      <c r="BU2913" s="154"/>
      <c r="BV2913" s="154"/>
      <c r="BW2913" s="154"/>
      <c r="BX2913" s="154"/>
      <c r="BY2913" s="154"/>
      <c r="BZ2913" s="154"/>
      <c r="CA2913" s="154"/>
      <c r="CB2913" s="154"/>
      <c r="CC2913" s="154"/>
      <c r="CD2913" s="154"/>
      <c r="CE2913" s="154"/>
      <c r="CF2913" s="154"/>
      <c r="CG2913" s="154"/>
      <c r="CH2913" s="154"/>
      <c r="CI2913" s="154"/>
      <c r="CJ2913" s="154"/>
      <c r="CK2913" s="154"/>
      <c r="CL2913" s="154"/>
      <c r="CM2913" s="154"/>
      <c r="CN2913" s="154"/>
      <c r="CO2913" s="154"/>
      <c r="CP2913" s="154"/>
      <c r="CQ2913" s="154"/>
      <c r="CR2913" s="154"/>
      <c r="CS2913" s="154"/>
      <c r="CT2913" s="154"/>
      <c r="CU2913" s="154"/>
      <c r="CV2913" s="154"/>
      <c r="CW2913" s="154"/>
      <c r="CX2913" s="154"/>
      <c r="CY2913" s="154"/>
      <c r="CZ2913" s="154"/>
      <c r="DA2913" s="154"/>
      <c r="DB2913" s="154"/>
      <c r="DC2913" s="154"/>
      <c r="DD2913" s="154"/>
      <c r="DE2913" s="154"/>
      <c r="DF2913" s="154"/>
      <c r="DG2913" s="154"/>
      <c r="DH2913" s="154"/>
      <c r="DI2913" s="154"/>
      <c r="DJ2913" s="154"/>
      <c r="DK2913" s="154"/>
      <c r="DL2913" s="154"/>
      <c r="DM2913" s="154"/>
      <c r="DN2913" s="154"/>
      <c r="DO2913" s="154"/>
      <c r="DP2913" s="154"/>
      <c r="DQ2913" s="154"/>
      <c r="DR2913" s="154"/>
      <c r="DS2913" s="154"/>
      <c r="DT2913" s="154"/>
      <c r="DU2913" s="154"/>
      <c r="DV2913" s="154"/>
      <c r="DW2913" s="154"/>
      <c r="DX2913" s="154"/>
      <c r="DY2913" s="154"/>
      <c r="DZ2913" s="154"/>
      <c r="EA2913" s="154"/>
      <c r="EB2913" s="154"/>
      <c r="EC2913" s="154"/>
      <c r="ED2913" s="154"/>
      <c r="EE2913" s="154"/>
      <c r="EF2913" s="154"/>
      <c r="EG2913" s="154"/>
      <c r="EH2913" s="154"/>
      <c r="EI2913" s="154"/>
      <c r="EJ2913" s="154"/>
      <c r="EK2913" s="154"/>
      <c r="EL2913" s="154"/>
      <c r="EM2913" s="154"/>
      <c r="EN2913" s="154"/>
      <c r="EO2913" s="154"/>
      <c r="EP2913" s="154"/>
      <c r="EQ2913" s="154"/>
      <c r="ER2913" s="154"/>
      <c r="ES2913" s="154"/>
      <c r="ET2913" s="154"/>
      <c r="EU2913" s="154"/>
      <c r="EV2913" s="154"/>
    </row>
    <row r="2914" spans="32:152" ht="12.75">
      <c r="AF2914" s="154"/>
      <c r="AG2914" s="154"/>
      <c r="AH2914" s="154"/>
      <c r="AI2914" s="154"/>
      <c r="AJ2914" s="154"/>
      <c r="AK2914" s="154"/>
      <c r="AL2914" s="154"/>
      <c r="AM2914" s="154"/>
      <c r="AN2914" s="154"/>
      <c r="AO2914" s="154"/>
      <c r="AP2914" s="154"/>
      <c r="AQ2914" s="154"/>
      <c r="AR2914" s="154"/>
      <c r="AS2914" s="154"/>
      <c r="AT2914" s="154"/>
      <c r="AU2914" s="154"/>
      <c r="AV2914" s="154"/>
      <c r="AW2914" s="154"/>
      <c r="AX2914" s="154"/>
      <c r="AY2914" s="154"/>
      <c r="AZ2914" s="154"/>
      <c r="BA2914" s="154"/>
      <c r="BB2914" s="154"/>
      <c r="BC2914" s="154"/>
      <c r="BD2914" s="154"/>
      <c r="BE2914" s="154"/>
      <c r="BF2914" s="154"/>
      <c r="BG2914" s="154"/>
      <c r="BH2914" s="154"/>
      <c r="BI2914" s="154"/>
      <c r="BJ2914" s="154"/>
      <c r="BK2914" s="154"/>
      <c r="BL2914" s="154"/>
      <c r="BM2914" s="154"/>
      <c r="BN2914" s="154"/>
      <c r="BO2914" s="154"/>
      <c r="BP2914" s="154"/>
      <c r="BQ2914" s="154"/>
      <c r="BR2914" s="154"/>
      <c r="BS2914" s="154"/>
      <c r="BT2914" s="154"/>
      <c r="BU2914" s="154"/>
      <c r="BV2914" s="154"/>
      <c r="BW2914" s="154"/>
      <c r="BX2914" s="154"/>
      <c r="BY2914" s="154"/>
      <c r="BZ2914" s="154"/>
      <c r="CA2914" s="154"/>
      <c r="CB2914" s="154"/>
      <c r="CC2914" s="154"/>
      <c r="CD2914" s="154"/>
      <c r="CE2914" s="154"/>
      <c r="CF2914" s="154"/>
      <c r="CG2914" s="154"/>
      <c r="CH2914" s="154"/>
      <c r="CI2914" s="154"/>
      <c r="CJ2914" s="154"/>
      <c r="CK2914" s="154"/>
      <c r="CL2914" s="154"/>
      <c r="CM2914" s="154"/>
      <c r="CN2914" s="154"/>
      <c r="CO2914" s="154"/>
      <c r="CP2914" s="154"/>
      <c r="CQ2914" s="154"/>
      <c r="CR2914" s="154"/>
      <c r="CS2914" s="154"/>
      <c r="CT2914" s="154"/>
      <c r="CU2914" s="154"/>
      <c r="CV2914" s="154"/>
      <c r="CW2914" s="154"/>
      <c r="CX2914" s="154"/>
      <c r="CY2914" s="154"/>
      <c r="CZ2914" s="154"/>
      <c r="DA2914" s="154"/>
      <c r="DB2914" s="154"/>
      <c r="DC2914" s="154"/>
      <c r="DD2914" s="154"/>
      <c r="DE2914" s="154"/>
      <c r="DF2914" s="154"/>
      <c r="DG2914" s="154"/>
      <c r="DH2914" s="154"/>
      <c r="DI2914" s="154"/>
      <c r="DJ2914" s="154"/>
      <c r="DK2914" s="154"/>
      <c r="DL2914" s="154"/>
      <c r="DM2914" s="154"/>
      <c r="DN2914" s="154"/>
      <c r="DO2914" s="154"/>
      <c r="DP2914" s="154"/>
      <c r="DQ2914" s="154"/>
      <c r="DR2914" s="154"/>
      <c r="DS2914" s="154"/>
      <c r="DT2914" s="154"/>
      <c r="DU2914" s="154"/>
      <c r="DV2914" s="154"/>
      <c r="DW2914" s="154"/>
      <c r="DX2914" s="154"/>
      <c r="DY2914" s="154"/>
      <c r="DZ2914" s="154"/>
      <c r="EA2914" s="154"/>
      <c r="EB2914" s="154"/>
      <c r="EC2914" s="154"/>
      <c r="ED2914" s="154"/>
      <c r="EE2914" s="154"/>
      <c r="EF2914" s="154"/>
      <c r="EG2914" s="154"/>
      <c r="EH2914" s="154"/>
      <c r="EI2914" s="154"/>
      <c r="EJ2914" s="154"/>
      <c r="EK2914" s="154"/>
      <c r="EL2914" s="154"/>
      <c r="EM2914" s="154"/>
      <c r="EN2914" s="154"/>
      <c r="EO2914" s="154"/>
      <c r="EP2914" s="154"/>
      <c r="EQ2914" s="154"/>
      <c r="ER2914" s="154"/>
      <c r="ES2914" s="154"/>
      <c r="ET2914" s="154"/>
      <c r="EU2914" s="154"/>
      <c r="EV2914" s="154"/>
    </row>
    <row r="2915" spans="32:152" ht="12.75">
      <c r="AF2915" s="154"/>
      <c r="AG2915" s="154"/>
      <c r="AH2915" s="154"/>
      <c r="AI2915" s="154"/>
      <c r="AJ2915" s="154"/>
      <c r="AK2915" s="154"/>
      <c r="AL2915" s="154"/>
      <c r="AM2915" s="154"/>
      <c r="AN2915" s="154"/>
      <c r="AO2915" s="154"/>
      <c r="AP2915" s="154"/>
      <c r="AQ2915" s="154"/>
      <c r="AR2915" s="154"/>
      <c r="AS2915" s="154"/>
      <c r="AT2915" s="154"/>
      <c r="AU2915" s="154"/>
      <c r="AV2915" s="154"/>
      <c r="AW2915" s="154"/>
      <c r="AX2915" s="154"/>
      <c r="AY2915" s="154"/>
      <c r="AZ2915" s="154"/>
      <c r="BA2915" s="154"/>
      <c r="BB2915" s="154"/>
      <c r="BC2915" s="154"/>
      <c r="BD2915" s="154"/>
      <c r="BE2915" s="154"/>
      <c r="BF2915" s="154"/>
      <c r="BG2915" s="154"/>
      <c r="BH2915" s="154"/>
      <c r="BI2915" s="154"/>
      <c r="BJ2915" s="154"/>
      <c r="BK2915" s="154"/>
      <c r="BL2915" s="154"/>
      <c r="BM2915" s="154"/>
      <c r="BN2915" s="154"/>
      <c r="BO2915" s="154"/>
      <c r="BP2915" s="154"/>
      <c r="BQ2915" s="154"/>
      <c r="BR2915" s="154"/>
      <c r="BS2915" s="154"/>
      <c r="BT2915" s="154"/>
      <c r="BU2915" s="154"/>
      <c r="BV2915" s="154"/>
      <c r="BW2915" s="154"/>
      <c r="BX2915" s="154"/>
      <c r="BY2915" s="154"/>
      <c r="BZ2915" s="154"/>
      <c r="CA2915" s="154"/>
      <c r="CB2915" s="154"/>
      <c r="CC2915" s="154"/>
      <c r="CD2915" s="154"/>
      <c r="CE2915" s="154"/>
      <c r="CF2915" s="154"/>
      <c r="CG2915" s="154"/>
      <c r="CH2915" s="154"/>
      <c r="CI2915" s="154"/>
      <c r="CJ2915" s="154"/>
      <c r="CK2915" s="154"/>
      <c r="CL2915" s="154"/>
      <c r="CM2915" s="154"/>
      <c r="CN2915" s="154"/>
      <c r="CO2915" s="154"/>
      <c r="CP2915" s="154"/>
      <c r="CQ2915" s="154"/>
      <c r="CR2915" s="154"/>
      <c r="CS2915" s="154"/>
      <c r="CT2915" s="154"/>
      <c r="CU2915" s="154"/>
      <c r="CV2915" s="154"/>
      <c r="CW2915" s="154"/>
      <c r="CX2915" s="154"/>
      <c r="CY2915" s="154"/>
      <c r="CZ2915" s="154"/>
      <c r="DA2915" s="154"/>
      <c r="DB2915" s="154"/>
      <c r="DC2915" s="154"/>
      <c r="DD2915" s="154"/>
      <c r="DE2915" s="154"/>
      <c r="DF2915" s="154"/>
      <c r="DG2915" s="154"/>
      <c r="DH2915" s="154"/>
      <c r="DI2915" s="154"/>
      <c r="DJ2915" s="154"/>
      <c r="DK2915" s="154"/>
      <c r="DL2915" s="154"/>
      <c r="DM2915" s="154"/>
      <c r="DN2915" s="154"/>
      <c r="DO2915" s="154"/>
      <c r="DP2915" s="154"/>
      <c r="DQ2915" s="154"/>
      <c r="DR2915" s="154"/>
      <c r="DS2915" s="154"/>
      <c r="DT2915" s="154"/>
      <c r="DU2915" s="154"/>
      <c r="DV2915" s="154"/>
      <c r="DW2915" s="154"/>
      <c r="DX2915" s="154"/>
      <c r="DY2915" s="154"/>
      <c r="DZ2915" s="154"/>
      <c r="EA2915" s="154"/>
      <c r="EB2915" s="154"/>
      <c r="EC2915" s="154"/>
      <c r="ED2915" s="154"/>
      <c r="EE2915" s="154"/>
      <c r="EF2915" s="154"/>
      <c r="EG2915" s="154"/>
      <c r="EH2915" s="154"/>
      <c r="EI2915" s="154"/>
      <c r="EJ2915" s="154"/>
      <c r="EK2915" s="154"/>
      <c r="EL2915" s="154"/>
      <c r="EM2915" s="154"/>
      <c r="EN2915" s="154"/>
      <c r="EO2915" s="154"/>
      <c r="EP2915" s="154"/>
      <c r="EQ2915" s="154"/>
      <c r="ER2915" s="154"/>
      <c r="ES2915" s="154"/>
      <c r="ET2915" s="154"/>
      <c r="EU2915" s="154"/>
      <c r="EV2915" s="154"/>
    </row>
    <row r="2916" spans="32:152" ht="12.75">
      <c r="AF2916" s="154"/>
      <c r="AG2916" s="154"/>
      <c r="AH2916" s="154"/>
      <c r="AI2916" s="154"/>
      <c r="AJ2916" s="154"/>
      <c r="AK2916" s="154"/>
      <c r="AL2916" s="154"/>
      <c r="AM2916" s="154"/>
      <c r="AN2916" s="154"/>
      <c r="AO2916" s="154"/>
      <c r="AP2916" s="154"/>
      <c r="AQ2916" s="154"/>
      <c r="AR2916" s="154"/>
      <c r="AS2916" s="154"/>
      <c r="AT2916" s="154"/>
      <c r="AU2916" s="154"/>
      <c r="AV2916" s="154"/>
      <c r="AW2916" s="154"/>
      <c r="AX2916" s="154"/>
      <c r="AY2916" s="154"/>
      <c r="AZ2916" s="154"/>
      <c r="BA2916" s="154"/>
      <c r="BB2916" s="154"/>
      <c r="BC2916" s="154"/>
      <c r="BD2916" s="154"/>
      <c r="BE2916" s="154"/>
      <c r="BF2916" s="154"/>
      <c r="BG2916" s="154"/>
      <c r="BH2916" s="154"/>
      <c r="BI2916" s="154"/>
      <c r="BJ2916" s="154"/>
      <c r="BK2916" s="154"/>
      <c r="BL2916" s="154"/>
      <c r="BM2916" s="154"/>
      <c r="BN2916" s="154"/>
      <c r="BO2916" s="154"/>
      <c r="BP2916" s="154"/>
      <c r="BQ2916" s="154"/>
      <c r="BR2916" s="154"/>
      <c r="BS2916" s="154"/>
      <c r="BT2916" s="154"/>
      <c r="BU2916" s="154"/>
      <c r="BV2916" s="154"/>
      <c r="BW2916" s="154"/>
      <c r="BX2916" s="154"/>
      <c r="BY2916" s="154"/>
      <c r="BZ2916" s="154"/>
      <c r="CA2916" s="154"/>
      <c r="CB2916" s="154"/>
      <c r="CC2916" s="154"/>
      <c r="CD2916" s="154"/>
      <c r="CE2916" s="154"/>
      <c r="CF2916" s="154"/>
      <c r="CG2916" s="154"/>
      <c r="CH2916" s="154"/>
      <c r="CI2916" s="154"/>
      <c r="CJ2916" s="154"/>
      <c r="CK2916" s="154"/>
      <c r="CL2916" s="154"/>
      <c r="CM2916" s="154"/>
      <c r="CN2916" s="154"/>
      <c r="CO2916" s="154"/>
      <c r="CP2916" s="154"/>
      <c r="CQ2916" s="154"/>
      <c r="CR2916" s="154"/>
      <c r="CS2916" s="154"/>
      <c r="CT2916" s="154"/>
      <c r="CU2916" s="154"/>
      <c r="CV2916" s="154"/>
      <c r="CW2916" s="154"/>
      <c r="CX2916" s="154"/>
      <c r="CY2916" s="154"/>
      <c r="CZ2916" s="154"/>
      <c r="DA2916" s="154"/>
      <c r="DB2916" s="154"/>
      <c r="DC2916" s="154"/>
      <c r="DD2916" s="154"/>
      <c r="DE2916" s="154"/>
      <c r="DF2916" s="154"/>
      <c r="DG2916" s="154"/>
      <c r="DH2916" s="154"/>
      <c r="DI2916" s="154"/>
      <c r="DJ2916" s="154"/>
      <c r="DK2916" s="154"/>
      <c r="DL2916" s="154"/>
      <c r="DM2916" s="154"/>
      <c r="DN2916" s="154"/>
      <c r="DO2916" s="154"/>
      <c r="DP2916" s="154"/>
      <c r="DQ2916" s="154"/>
      <c r="DR2916" s="154"/>
      <c r="DS2916" s="154"/>
      <c r="DT2916" s="154"/>
      <c r="DU2916" s="154"/>
      <c r="DV2916" s="154"/>
      <c r="DW2916" s="154"/>
      <c r="DX2916" s="154"/>
      <c r="DY2916" s="154"/>
      <c r="DZ2916" s="154"/>
      <c r="EA2916" s="154"/>
      <c r="EB2916" s="154"/>
      <c r="EC2916" s="154"/>
      <c r="ED2916" s="154"/>
      <c r="EE2916" s="154"/>
      <c r="EF2916" s="154"/>
      <c r="EG2916" s="154"/>
      <c r="EH2916" s="154"/>
      <c r="EI2916" s="154"/>
      <c r="EJ2916" s="154"/>
      <c r="EK2916" s="154"/>
      <c r="EL2916" s="154"/>
      <c r="EM2916" s="154"/>
      <c r="EN2916" s="154"/>
      <c r="EO2916" s="154"/>
      <c r="EP2916" s="154"/>
      <c r="EQ2916" s="154"/>
      <c r="ER2916" s="154"/>
      <c r="ES2916" s="154"/>
      <c r="ET2916" s="154"/>
      <c r="EU2916" s="154"/>
      <c r="EV2916" s="154"/>
    </row>
    <row r="2917" spans="32:152" ht="12.75">
      <c r="AF2917" s="154"/>
      <c r="AG2917" s="154"/>
      <c r="AH2917" s="154"/>
      <c r="AI2917" s="154"/>
      <c r="AJ2917" s="154"/>
      <c r="AK2917" s="154"/>
      <c r="AL2917" s="154"/>
      <c r="AM2917" s="154"/>
      <c r="AN2917" s="154"/>
      <c r="AO2917" s="154"/>
      <c r="AP2917" s="154"/>
      <c r="AQ2917" s="154"/>
      <c r="AR2917" s="154"/>
      <c r="AS2917" s="154"/>
      <c r="AT2917" s="154"/>
      <c r="AU2917" s="154"/>
      <c r="AV2917" s="154"/>
      <c r="AW2917" s="154"/>
      <c r="AX2917" s="154"/>
      <c r="AY2917" s="154"/>
      <c r="AZ2917" s="154"/>
      <c r="BA2917" s="154"/>
      <c r="BB2917" s="154"/>
      <c r="BC2917" s="154"/>
      <c r="BD2917" s="154"/>
      <c r="BE2917" s="154"/>
      <c r="BF2917" s="154"/>
      <c r="BG2917" s="154"/>
      <c r="BH2917" s="154"/>
      <c r="BI2917" s="154"/>
      <c r="BJ2917" s="154"/>
      <c r="BK2917" s="154"/>
      <c r="BL2917" s="154"/>
      <c r="BM2917" s="154"/>
      <c r="BN2917" s="154"/>
      <c r="BO2917" s="154"/>
      <c r="BP2917" s="154"/>
      <c r="BQ2917" s="154"/>
      <c r="BR2917" s="154"/>
      <c r="BS2917" s="154"/>
      <c r="BT2917" s="154"/>
      <c r="BU2917" s="154"/>
      <c r="BV2917" s="154"/>
      <c r="BW2917" s="154"/>
      <c r="BX2917" s="154"/>
      <c r="BY2917" s="154"/>
      <c r="BZ2917" s="154"/>
      <c r="CA2917" s="154"/>
      <c r="CB2917" s="154"/>
      <c r="CC2917" s="154"/>
      <c r="CD2917" s="154"/>
      <c r="CE2917" s="154"/>
      <c r="CF2917" s="154"/>
      <c r="CG2917" s="154"/>
      <c r="CH2917" s="154"/>
      <c r="CI2917" s="154"/>
      <c r="CJ2917" s="154"/>
      <c r="CK2917" s="154"/>
      <c r="CL2917" s="154"/>
      <c r="CM2917" s="154"/>
      <c r="CN2917" s="154"/>
      <c r="CO2917" s="154"/>
      <c r="CP2917" s="154"/>
      <c r="CQ2917" s="154"/>
      <c r="CR2917" s="154"/>
      <c r="CS2917" s="154"/>
      <c r="CT2917" s="154"/>
      <c r="CU2917" s="154"/>
      <c r="CV2917" s="154"/>
      <c r="CW2917" s="154"/>
      <c r="CX2917" s="154"/>
      <c r="CY2917" s="154"/>
      <c r="CZ2917" s="154"/>
      <c r="DA2917" s="154"/>
      <c r="DB2917" s="154"/>
      <c r="DC2917" s="154"/>
      <c r="DD2917" s="154"/>
      <c r="DE2917" s="154"/>
      <c r="DF2917" s="154"/>
      <c r="DG2917" s="154"/>
      <c r="DH2917" s="154"/>
      <c r="DI2917" s="154"/>
      <c r="DJ2917" s="154"/>
      <c r="DK2917" s="154"/>
      <c r="DL2917" s="154"/>
      <c r="DM2917" s="154"/>
      <c r="DN2917" s="154"/>
      <c r="DO2917" s="154"/>
      <c r="DP2917" s="154"/>
      <c r="DQ2917" s="154"/>
      <c r="DR2917" s="154"/>
      <c r="DS2917" s="154"/>
      <c r="DT2917" s="154"/>
      <c r="DU2917" s="154"/>
      <c r="DV2917" s="154"/>
      <c r="DW2917" s="154"/>
      <c r="DX2917" s="154"/>
      <c r="DY2917" s="154"/>
      <c r="DZ2917" s="154"/>
      <c r="EA2917" s="154"/>
      <c r="EB2917" s="154"/>
      <c r="EC2917" s="154"/>
      <c r="ED2917" s="154"/>
      <c r="EE2917" s="154"/>
      <c r="EF2917" s="154"/>
      <c r="EG2917" s="154"/>
      <c r="EH2917" s="154"/>
      <c r="EI2917" s="154"/>
      <c r="EJ2917" s="154"/>
      <c r="EK2917" s="154"/>
      <c r="EL2917" s="154"/>
      <c r="EM2917" s="154"/>
      <c r="EN2917" s="154"/>
      <c r="EO2917" s="154"/>
      <c r="EP2917" s="154"/>
      <c r="EQ2917" s="154"/>
      <c r="ER2917" s="154"/>
      <c r="ES2917" s="154"/>
      <c r="ET2917" s="154"/>
      <c r="EU2917" s="154"/>
      <c r="EV2917" s="154"/>
    </row>
    <row r="2918" spans="32:152" ht="12.75">
      <c r="AF2918" s="154"/>
      <c r="AG2918" s="154"/>
      <c r="AH2918" s="154"/>
      <c r="AI2918" s="154"/>
      <c r="AJ2918" s="154"/>
      <c r="AK2918" s="154"/>
      <c r="AL2918" s="154"/>
      <c r="AM2918" s="154"/>
      <c r="AN2918" s="154"/>
      <c r="AO2918" s="154"/>
      <c r="AP2918" s="154"/>
      <c r="AQ2918" s="154"/>
      <c r="AR2918" s="154"/>
      <c r="AS2918" s="154"/>
      <c r="AT2918" s="154"/>
      <c r="AU2918" s="154"/>
      <c r="AV2918" s="154"/>
      <c r="AW2918" s="154"/>
      <c r="AX2918" s="154"/>
      <c r="AY2918" s="154"/>
      <c r="AZ2918" s="154"/>
      <c r="BA2918" s="154"/>
      <c r="BB2918" s="154"/>
      <c r="BC2918" s="154"/>
      <c r="BD2918" s="154"/>
      <c r="BE2918" s="154"/>
      <c r="BF2918" s="154"/>
      <c r="BG2918" s="154"/>
      <c r="BH2918" s="154"/>
      <c r="BI2918" s="154"/>
      <c r="BJ2918" s="154"/>
      <c r="BK2918" s="154"/>
      <c r="BL2918" s="154"/>
      <c r="BM2918" s="154"/>
      <c r="BN2918" s="154"/>
      <c r="BO2918" s="154"/>
      <c r="BP2918" s="154"/>
      <c r="BQ2918" s="154"/>
      <c r="BR2918" s="154"/>
      <c r="BS2918" s="154"/>
      <c r="BT2918" s="154"/>
      <c r="BU2918" s="154"/>
      <c r="BV2918" s="154"/>
      <c r="BW2918" s="154"/>
      <c r="BX2918" s="154"/>
      <c r="BY2918" s="154"/>
      <c r="BZ2918" s="154"/>
      <c r="CA2918" s="154"/>
      <c r="CB2918" s="154"/>
      <c r="CC2918" s="154"/>
      <c r="CD2918" s="154"/>
      <c r="CE2918" s="154"/>
      <c r="CF2918" s="154"/>
      <c r="CG2918" s="154"/>
      <c r="CH2918" s="154"/>
      <c r="CI2918" s="154"/>
      <c r="CJ2918" s="154"/>
      <c r="CK2918" s="154"/>
      <c r="CL2918" s="154"/>
      <c r="CM2918" s="154"/>
      <c r="CN2918" s="154"/>
      <c r="CO2918" s="154"/>
      <c r="CP2918" s="154"/>
      <c r="CQ2918" s="154"/>
      <c r="CR2918" s="154"/>
      <c r="CS2918" s="154"/>
      <c r="CT2918" s="154"/>
      <c r="CU2918" s="154"/>
      <c r="CV2918" s="154"/>
      <c r="CW2918" s="154"/>
      <c r="CX2918" s="154"/>
      <c r="CY2918" s="154"/>
      <c r="CZ2918" s="154"/>
      <c r="DA2918" s="154"/>
      <c r="DB2918" s="154"/>
      <c r="DC2918" s="154"/>
      <c r="DD2918" s="154"/>
      <c r="DE2918" s="154"/>
      <c r="DF2918" s="154"/>
      <c r="DG2918" s="154"/>
      <c r="DH2918" s="154"/>
      <c r="DI2918" s="154"/>
      <c r="DJ2918" s="154"/>
      <c r="DK2918" s="154"/>
      <c r="DL2918" s="154"/>
      <c r="DM2918" s="154"/>
      <c r="DN2918" s="154"/>
      <c r="DO2918" s="154"/>
      <c r="DP2918" s="154"/>
      <c r="DQ2918" s="154"/>
      <c r="DR2918" s="154"/>
      <c r="DS2918" s="154"/>
      <c r="DT2918" s="154"/>
      <c r="DU2918" s="154"/>
      <c r="DV2918" s="154"/>
      <c r="DW2918" s="154"/>
      <c r="DX2918" s="154"/>
      <c r="DY2918" s="154"/>
      <c r="DZ2918" s="154"/>
      <c r="EA2918" s="154"/>
      <c r="EB2918" s="154"/>
      <c r="EC2918" s="154"/>
      <c r="ED2918" s="154"/>
      <c r="EE2918" s="154"/>
      <c r="EF2918" s="154"/>
      <c r="EG2918" s="154"/>
      <c r="EH2918" s="154"/>
      <c r="EI2918" s="154"/>
      <c r="EJ2918" s="154"/>
      <c r="EK2918" s="154"/>
      <c r="EL2918" s="154"/>
      <c r="EM2918" s="154"/>
      <c r="EN2918" s="154"/>
      <c r="EO2918" s="154"/>
      <c r="EP2918" s="154"/>
      <c r="EQ2918" s="154"/>
      <c r="ER2918" s="154"/>
      <c r="ES2918" s="154"/>
      <c r="ET2918" s="154"/>
      <c r="EU2918" s="154"/>
      <c r="EV2918" s="154"/>
    </row>
    <row r="2919" spans="32:152" ht="12.75">
      <c r="AF2919" s="154"/>
      <c r="AG2919" s="154"/>
      <c r="AH2919" s="154"/>
      <c r="AI2919" s="154"/>
      <c r="AJ2919" s="154"/>
      <c r="AK2919" s="154"/>
      <c r="AL2919" s="154"/>
      <c r="AM2919" s="154"/>
      <c r="AN2919" s="154"/>
      <c r="AO2919" s="154"/>
      <c r="AP2919" s="154"/>
      <c r="AQ2919" s="154"/>
      <c r="AR2919" s="154"/>
      <c r="AS2919" s="154"/>
      <c r="AT2919" s="154"/>
      <c r="AU2919" s="154"/>
      <c r="AV2919" s="154"/>
      <c r="AW2919" s="154"/>
      <c r="AX2919" s="154"/>
      <c r="AY2919" s="154"/>
      <c r="AZ2919" s="154"/>
      <c r="BA2919" s="154"/>
      <c r="BB2919" s="154"/>
      <c r="BC2919" s="154"/>
      <c r="BD2919" s="154"/>
      <c r="BE2919" s="154"/>
      <c r="BF2919" s="154"/>
      <c r="BG2919" s="154"/>
      <c r="BH2919" s="154"/>
      <c r="BI2919" s="154"/>
      <c r="BJ2919" s="154"/>
      <c r="BK2919" s="154"/>
      <c r="BL2919" s="154"/>
      <c r="BM2919" s="154"/>
      <c r="BN2919" s="154"/>
      <c r="BO2919" s="154"/>
      <c r="BP2919" s="154"/>
      <c r="BQ2919" s="154"/>
      <c r="BR2919" s="154"/>
      <c r="BS2919" s="154"/>
      <c r="BT2919" s="154"/>
      <c r="BU2919" s="154"/>
      <c r="BV2919" s="154"/>
      <c r="BW2919" s="154"/>
      <c r="BX2919" s="154"/>
      <c r="BY2919" s="154"/>
      <c r="BZ2919" s="154"/>
      <c r="CA2919" s="154"/>
      <c r="CB2919" s="154"/>
      <c r="CC2919" s="154"/>
      <c r="CD2919" s="154"/>
      <c r="CE2919" s="154"/>
      <c r="CF2919" s="154"/>
      <c r="CG2919" s="154"/>
      <c r="CH2919" s="154"/>
      <c r="CI2919" s="154"/>
      <c r="CJ2919" s="154"/>
      <c r="CK2919" s="154"/>
      <c r="CL2919" s="154"/>
      <c r="CM2919" s="154"/>
      <c r="CN2919" s="154"/>
      <c r="CO2919" s="154"/>
      <c r="CP2919" s="154"/>
      <c r="CQ2919" s="154"/>
      <c r="CR2919" s="154"/>
      <c r="CS2919" s="154"/>
      <c r="CT2919" s="154"/>
      <c r="CU2919" s="154"/>
      <c r="CV2919" s="154"/>
      <c r="CW2919" s="154"/>
      <c r="CX2919" s="154"/>
      <c r="CY2919" s="154"/>
      <c r="CZ2919" s="154"/>
      <c r="DA2919" s="154"/>
      <c r="DB2919" s="154"/>
      <c r="DC2919" s="154"/>
      <c r="DD2919" s="154"/>
      <c r="DE2919" s="154"/>
      <c r="DF2919" s="154"/>
      <c r="DG2919" s="154"/>
      <c r="DH2919" s="154"/>
      <c r="DI2919" s="154"/>
      <c r="DJ2919" s="154"/>
      <c r="DK2919" s="154"/>
      <c r="DL2919" s="154"/>
      <c r="DM2919" s="154"/>
      <c r="DN2919" s="154"/>
      <c r="DO2919" s="154"/>
      <c r="DP2919" s="154"/>
      <c r="DQ2919" s="154"/>
      <c r="DR2919" s="154"/>
      <c r="DS2919" s="154"/>
      <c r="DT2919" s="154"/>
      <c r="DU2919" s="154"/>
      <c r="DV2919" s="154"/>
      <c r="DW2919" s="154"/>
      <c r="DX2919" s="154"/>
      <c r="DY2919" s="154"/>
      <c r="DZ2919" s="154"/>
      <c r="EA2919" s="154"/>
      <c r="EB2919" s="154"/>
      <c r="EC2919" s="154"/>
      <c r="ED2919" s="154"/>
      <c r="EE2919" s="154"/>
      <c r="EF2919" s="154"/>
      <c r="EG2919" s="154"/>
      <c r="EH2919" s="154"/>
      <c r="EI2919" s="154"/>
      <c r="EJ2919" s="154"/>
      <c r="EK2919" s="154"/>
      <c r="EL2919" s="154"/>
      <c r="EM2919" s="154"/>
      <c r="EN2919" s="154"/>
      <c r="EO2919" s="154"/>
      <c r="EP2919" s="154"/>
      <c r="EQ2919" s="154"/>
      <c r="ER2919" s="154"/>
      <c r="ES2919" s="154"/>
      <c r="ET2919" s="154"/>
      <c r="EU2919" s="154"/>
      <c r="EV2919" s="154"/>
    </row>
    <row r="2920" spans="32:152" ht="12.75">
      <c r="AF2920" s="154"/>
      <c r="AG2920" s="154"/>
      <c r="AH2920" s="154"/>
      <c r="AI2920" s="154"/>
      <c r="AJ2920" s="154"/>
      <c r="AK2920" s="154"/>
      <c r="AL2920" s="154"/>
      <c r="AM2920" s="154"/>
      <c r="AN2920" s="154"/>
      <c r="AO2920" s="154"/>
      <c r="AP2920" s="154"/>
      <c r="AQ2920" s="154"/>
      <c r="AR2920" s="154"/>
      <c r="AS2920" s="154"/>
      <c r="AT2920" s="154"/>
      <c r="AU2920" s="154"/>
      <c r="AV2920" s="154"/>
      <c r="AW2920" s="154"/>
      <c r="AX2920" s="154"/>
      <c r="AY2920" s="154"/>
      <c r="AZ2920" s="154"/>
      <c r="BA2920" s="154"/>
      <c r="BB2920" s="154"/>
      <c r="BC2920" s="154"/>
      <c r="BD2920" s="154"/>
      <c r="BE2920" s="154"/>
      <c r="BF2920" s="154"/>
      <c r="BG2920" s="154"/>
      <c r="BH2920" s="154"/>
      <c r="BI2920" s="154"/>
      <c r="BJ2920" s="154"/>
      <c r="BK2920" s="154"/>
      <c r="BL2920" s="154"/>
      <c r="BM2920" s="154"/>
      <c r="BN2920" s="154"/>
      <c r="BO2920" s="154"/>
      <c r="BP2920" s="154"/>
      <c r="BQ2920" s="154"/>
      <c r="BR2920" s="154"/>
      <c r="BS2920" s="154"/>
      <c r="BT2920" s="154"/>
      <c r="BU2920" s="154"/>
      <c r="BV2920" s="154"/>
      <c r="BW2920" s="154"/>
      <c r="BX2920" s="154"/>
      <c r="BY2920" s="154"/>
      <c r="BZ2920" s="154"/>
      <c r="CA2920" s="154"/>
      <c r="CB2920" s="154"/>
      <c r="CC2920" s="154"/>
      <c r="CD2920" s="154"/>
      <c r="CE2920" s="154"/>
      <c r="CF2920" s="154"/>
      <c r="CG2920" s="154"/>
      <c r="CH2920" s="154"/>
      <c r="CI2920" s="154"/>
      <c r="CJ2920" s="154"/>
      <c r="CK2920" s="154"/>
      <c r="CL2920" s="154"/>
      <c r="CM2920" s="154"/>
      <c r="CN2920" s="154"/>
      <c r="CO2920" s="154"/>
      <c r="CP2920" s="154"/>
      <c r="CQ2920" s="154"/>
      <c r="CR2920" s="154"/>
      <c r="CS2920" s="154"/>
      <c r="CT2920" s="154"/>
      <c r="CU2920" s="154"/>
      <c r="CV2920" s="154"/>
      <c r="CW2920" s="154"/>
      <c r="CX2920" s="154"/>
      <c r="CY2920" s="154"/>
      <c r="CZ2920" s="154"/>
      <c r="DA2920" s="154"/>
      <c r="DB2920" s="154"/>
      <c r="DC2920" s="154"/>
      <c r="DD2920" s="154"/>
      <c r="DE2920" s="154"/>
      <c r="DF2920" s="154"/>
      <c r="DG2920" s="154"/>
      <c r="DH2920" s="154"/>
      <c r="DI2920" s="154"/>
      <c r="DJ2920" s="154"/>
      <c r="DK2920" s="154"/>
      <c r="DL2920" s="154"/>
      <c r="DM2920" s="154"/>
      <c r="DN2920" s="154"/>
      <c r="DO2920" s="154"/>
      <c r="DP2920" s="154"/>
      <c r="DQ2920" s="154"/>
      <c r="DR2920" s="154"/>
      <c r="DS2920" s="154"/>
      <c r="DT2920" s="154"/>
      <c r="DU2920" s="154"/>
      <c r="DV2920" s="154"/>
      <c r="DW2920" s="154"/>
      <c r="DX2920" s="154"/>
      <c r="DY2920" s="154"/>
      <c r="DZ2920" s="154"/>
      <c r="EA2920" s="154"/>
      <c r="EB2920" s="154"/>
      <c r="EC2920" s="154"/>
      <c r="ED2920" s="154"/>
      <c r="EE2920" s="154"/>
      <c r="EF2920" s="154"/>
      <c r="EG2920" s="154"/>
      <c r="EH2920" s="154"/>
      <c r="EI2920" s="154"/>
      <c r="EJ2920" s="154"/>
      <c r="EK2920" s="154"/>
      <c r="EL2920" s="154"/>
      <c r="EM2920" s="154"/>
      <c r="EN2920" s="154"/>
      <c r="EO2920" s="154"/>
      <c r="EP2920" s="154"/>
      <c r="EQ2920" s="154"/>
      <c r="ER2920" s="154"/>
      <c r="ES2920" s="154"/>
      <c r="ET2920" s="154"/>
      <c r="EU2920" s="154"/>
      <c r="EV2920" s="154"/>
    </row>
    <row r="2921" spans="32:152" ht="12.75">
      <c r="AF2921" s="154"/>
      <c r="AG2921" s="154"/>
      <c r="AH2921" s="154"/>
      <c r="AI2921" s="154"/>
      <c r="AJ2921" s="154"/>
      <c r="AK2921" s="154"/>
      <c r="AL2921" s="154"/>
      <c r="AM2921" s="154"/>
      <c r="AN2921" s="154"/>
      <c r="AO2921" s="154"/>
      <c r="AP2921" s="154"/>
      <c r="AQ2921" s="154"/>
      <c r="AR2921" s="154"/>
      <c r="AS2921" s="154"/>
      <c r="AT2921" s="154"/>
      <c r="AU2921" s="154"/>
      <c r="AV2921" s="154"/>
      <c r="AW2921" s="154"/>
      <c r="AX2921" s="154"/>
      <c r="AY2921" s="154"/>
      <c r="AZ2921" s="154"/>
      <c r="BA2921" s="154"/>
      <c r="BB2921" s="154"/>
      <c r="BC2921" s="154"/>
      <c r="BD2921" s="154"/>
      <c r="BE2921" s="154"/>
      <c r="BF2921" s="154"/>
      <c r="BG2921" s="154"/>
      <c r="BH2921" s="154"/>
      <c r="BI2921" s="154"/>
      <c r="BJ2921" s="154"/>
      <c r="BK2921" s="154"/>
      <c r="BL2921" s="154"/>
      <c r="BM2921" s="154"/>
      <c r="BN2921" s="154"/>
      <c r="BO2921" s="154"/>
      <c r="BP2921" s="154"/>
      <c r="BQ2921" s="154"/>
      <c r="BR2921" s="154"/>
      <c r="BS2921" s="154"/>
      <c r="BT2921" s="154"/>
      <c r="BU2921" s="154"/>
      <c r="BV2921" s="154"/>
      <c r="BW2921" s="154"/>
      <c r="BX2921" s="154"/>
      <c r="BY2921" s="154"/>
      <c r="BZ2921" s="154"/>
      <c r="CA2921" s="154"/>
      <c r="CB2921" s="154"/>
      <c r="CC2921" s="154"/>
      <c r="CD2921" s="154"/>
      <c r="CE2921" s="154"/>
      <c r="CF2921" s="154"/>
      <c r="CG2921" s="154"/>
      <c r="CH2921" s="154"/>
      <c r="CI2921" s="154"/>
      <c r="CJ2921" s="154"/>
      <c r="CK2921" s="154"/>
      <c r="CL2921" s="154"/>
      <c r="CM2921" s="154"/>
      <c r="CN2921" s="154"/>
      <c r="CO2921" s="154"/>
      <c r="CP2921" s="154"/>
      <c r="CQ2921" s="154"/>
      <c r="CR2921" s="154"/>
      <c r="CS2921" s="154"/>
      <c r="CT2921" s="154"/>
      <c r="CU2921" s="154"/>
      <c r="CV2921" s="154"/>
      <c r="CW2921" s="154"/>
      <c r="CX2921" s="154"/>
      <c r="CY2921" s="154"/>
      <c r="CZ2921" s="154"/>
      <c r="DA2921" s="154"/>
      <c r="DB2921" s="154"/>
      <c r="DC2921" s="154"/>
      <c r="DD2921" s="154"/>
      <c r="DE2921" s="154"/>
      <c r="DF2921" s="154"/>
      <c r="DG2921" s="154"/>
      <c r="DH2921" s="154"/>
      <c r="DI2921" s="154"/>
      <c r="DJ2921" s="154"/>
      <c r="DK2921" s="154"/>
      <c r="DL2921" s="154"/>
      <c r="DM2921" s="154"/>
      <c r="DN2921" s="154"/>
      <c r="DO2921" s="154"/>
      <c r="DP2921" s="154"/>
      <c r="DQ2921" s="154"/>
      <c r="DR2921" s="154"/>
      <c r="DS2921" s="154"/>
      <c r="DT2921" s="154"/>
      <c r="DU2921" s="154"/>
      <c r="DV2921" s="154"/>
      <c r="DW2921" s="154"/>
      <c r="DX2921" s="154"/>
      <c r="DY2921" s="154"/>
      <c r="DZ2921" s="154"/>
      <c r="EA2921" s="154"/>
      <c r="EB2921" s="154"/>
      <c r="EC2921" s="154"/>
      <c r="ED2921" s="154"/>
      <c r="EE2921" s="154"/>
      <c r="EF2921" s="154"/>
      <c r="EG2921" s="154"/>
      <c r="EH2921" s="154"/>
      <c r="EI2921" s="154"/>
      <c r="EJ2921" s="154"/>
      <c r="EK2921" s="154"/>
      <c r="EL2921" s="154"/>
      <c r="EM2921" s="154"/>
      <c r="EN2921" s="154"/>
      <c r="EO2921" s="154"/>
      <c r="EP2921" s="154"/>
      <c r="EQ2921" s="154"/>
      <c r="ER2921" s="154"/>
      <c r="ES2921" s="154"/>
      <c r="ET2921" s="154"/>
      <c r="EU2921" s="154"/>
      <c r="EV2921" s="154"/>
    </row>
    <row r="2922" spans="32:152" ht="12.75">
      <c r="AF2922" s="154"/>
      <c r="AG2922" s="154"/>
      <c r="AH2922" s="154"/>
      <c r="AI2922" s="154"/>
      <c r="AJ2922" s="154"/>
      <c r="AK2922" s="154"/>
      <c r="AL2922" s="154"/>
      <c r="AM2922" s="154"/>
      <c r="AN2922" s="154"/>
      <c r="AO2922" s="154"/>
      <c r="AP2922" s="154"/>
      <c r="AQ2922" s="154"/>
      <c r="AR2922" s="154"/>
      <c r="AS2922" s="154"/>
      <c r="AT2922" s="154"/>
      <c r="AU2922" s="154"/>
      <c r="AV2922" s="154"/>
      <c r="AW2922" s="154"/>
      <c r="AX2922" s="154"/>
      <c r="AY2922" s="154"/>
      <c r="AZ2922" s="154"/>
      <c r="BA2922" s="154"/>
      <c r="BB2922" s="154"/>
      <c r="BC2922" s="154"/>
      <c r="BD2922" s="154"/>
      <c r="BE2922" s="154"/>
      <c r="BF2922" s="154"/>
      <c r="BG2922" s="154"/>
      <c r="BH2922" s="154"/>
      <c r="BI2922" s="154"/>
      <c r="BJ2922" s="154"/>
      <c r="BK2922" s="154"/>
      <c r="BL2922" s="154"/>
      <c r="BM2922" s="154"/>
      <c r="BN2922" s="154"/>
      <c r="BO2922" s="154"/>
      <c r="BP2922" s="154"/>
      <c r="BQ2922" s="154"/>
      <c r="BR2922" s="154"/>
      <c r="BS2922" s="154"/>
      <c r="BT2922" s="154"/>
      <c r="BU2922" s="154"/>
      <c r="BV2922" s="154"/>
      <c r="BW2922" s="154"/>
      <c r="BX2922" s="154"/>
      <c r="BY2922" s="154"/>
      <c r="BZ2922" s="154"/>
      <c r="CA2922" s="154"/>
      <c r="CB2922" s="154"/>
      <c r="CC2922" s="154"/>
      <c r="CD2922" s="154"/>
      <c r="CE2922" s="154"/>
      <c r="CF2922" s="154"/>
      <c r="CG2922" s="154"/>
      <c r="CH2922" s="154"/>
      <c r="CI2922" s="154"/>
      <c r="CJ2922" s="154"/>
      <c r="CK2922" s="154"/>
      <c r="CL2922" s="154"/>
      <c r="CM2922" s="154"/>
      <c r="CN2922" s="154"/>
      <c r="CO2922" s="154"/>
      <c r="CP2922" s="154"/>
      <c r="CQ2922" s="154"/>
      <c r="CR2922" s="154"/>
      <c r="CS2922" s="154"/>
      <c r="CT2922" s="154"/>
      <c r="CU2922" s="154"/>
      <c r="CV2922" s="154"/>
      <c r="CW2922" s="154"/>
      <c r="CX2922" s="154"/>
      <c r="CY2922" s="154"/>
      <c r="CZ2922" s="154"/>
      <c r="DA2922" s="154"/>
      <c r="DB2922" s="154"/>
      <c r="DC2922" s="154"/>
      <c r="DD2922" s="154"/>
      <c r="DE2922" s="154"/>
      <c r="DF2922" s="154"/>
      <c r="DG2922" s="154"/>
      <c r="DH2922" s="154"/>
      <c r="DI2922" s="154"/>
      <c r="DJ2922" s="154"/>
      <c r="DK2922" s="154"/>
      <c r="DL2922" s="154"/>
      <c r="DM2922" s="154"/>
      <c r="DN2922" s="154"/>
      <c r="DO2922" s="154"/>
      <c r="DP2922" s="154"/>
      <c r="DQ2922" s="154"/>
      <c r="DR2922" s="154"/>
      <c r="DS2922" s="154"/>
      <c r="DT2922" s="154"/>
      <c r="DU2922" s="154"/>
      <c r="DV2922" s="154"/>
      <c r="DW2922" s="154"/>
      <c r="DX2922" s="154"/>
      <c r="DY2922" s="154"/>
      <c r="DZ2922" s="154"/>
      <c r="EA2922" s="154"/>
      <c r="EB2922" s="154"/>
      <c r="EC2922" s="154"/>
      <c r="ED2922" s="154"/>
      <c r="EE2922" s="154"/>
      <c r="EF2922" s="154"/>
      <c r="EG2922" s="154"/>
      <c r="EH2922" s="154"/>
      <c r="EI2922" s="154"/>
      <c r="EJ2922" s="154"/>
      <c r="EK2922" s="154"/>
      <c r="EL2922" s="154"/>
      <c r="EM2922" s="154"/>
      <c r="EN2922" s="154"/>
      <c r="EO2922" s="154"/>
      <c r="EP2922" s="154"/>
      <c r="EQ2922" s="154"/>
      <c r="ER2922" s="154"/>
      <c r="ES2922" s="154"/>
      <c r="ET2922" s="154"/>
      <c r="EU2922" s="154"/>
      <c r="EV2922" s="154"/>
    </row>
    <row r="2923" spans="32:152" ht="12.75">
      <c r="AF2923" s="154"/>
      <c r="AG2923" s="154"/>
      <c r="AH2923" s="154"/>
      <c r="AI2923" s="154"/>
      <c r="AJ2923" s="154"/>
      <c r="AK2923" s="154"/>
      <c r="AL2923" s="154"/>
      <c r="AM2923" s="154"/>
      <c r="AN2923" s="154"/>
      <c r="AO2923" s="154"/>
      <c r="AP2923" s="154"/>
      <c r="AQ2923" s="154"/>
      <c r="AR2923" s="154"/>
      <c r="AS2923" s="154"/>
      <c r="AT2923" s="154"/>
      <c r="AU2923" s="154"/>
      <c r="AV2923" s="154"/>
      <c r="AW2923" s="154"/>
      <c r="AX2923" s="154"/>
      <c r="AY2923" s="154"/>
      <c r="AZ2923" s="154"/>
      <c r="BA2923" s="154"/>
      <c r="BB2923" s="154"/>
      <c r="BC2923" s="154"/>
      <c r="BD2923" s="154"/>
      <c r="BE2923" s="154"/>
      <c r="BF2923" s="154"/>
      <c r="BG2923" s="154"/>
      <c r="BH2923" s="154"/>
      <c r="BI2923" s="154"/>
      <c r="BJ2923" s="154"/>
      <c r="BK2923" s="154"/>
      <c r="BL2923" s="154"/>
      <c r="BM2923" s="154"/>
      <c r="BN2923" s="154"/>
      <c r="BO2923" s="154"/>
      <c r="BP2923" s="154"/>
      <c r="BQ2923" s="154"/>
      <c r="BR2923" s="154"/>
      <c r="BS2923" s="154"/>
      <c r="BT2923" s="154"/>
      <c r="BU2923" s="154"/>
      <c r="BV2923" s="154"/>
      <c r="BW2923" s="154"/>
      <c r="BX2923" s="154"/>
      <c r="BY2923" s="154"/>
      <c r="BZ2923" s="154"/>
      <c r="CA2923" s="154"/>
      <c r="CB2923" s="154"/>
      <c r="CC2923" s="154"/>
      <c r="CD2923" s="154"/>
      <c r="CE2923" s="154"/>
      <c r="CF2923" s="154"/>
      <c r="CG2923" s="154"/>
      <c r="CH2923" s="154"/>
      <c r="CI2923" s="154"/>
      <c r="CJ2923" s="154"/>
      <c r="CK2923" s="154"/>
      <c r="CL2923" s="154"/>
      <c r="CM2923" s="154"/>
      <c r="CN2923" s="154"/>
      <c r="CO2923" s="154"/>
      <c r="CP2923" s="154"/>
      <c r="CQ2923" s="154"/>
      <c r="CR2923" s="154"/>
      <c r="CS2923" s="154"/>
      <c r="CT2923" s="154"/>
      <c r="CU2923" s="154"/>
      <c r="CV2923" s="154"/>
      <c r="CW2923" s="154"/>
      <c r="CX2923" s="154"/>
      <c r="CY2923" s="154"/>
      <c r="CZ2923" s="154"/>
      <c r="DA2923" s="154"/>
      <c r="DB2923" s="154"/>
      <c r="DC2923" s="154"/>
      <c r="DD2923" s="154"/>
      <c r="DE2923" s="154"/>
      <c r="DF2923" s="154"/>
      <c r="DG2923" s="154"/>
      <c r="DH2923" s="154"/>
      <c r="DI2923" s="154"/>
      <c r="DJ2923" s="154"/>
      <c r="DK2923" s="154"/>
      <c r="DL2923" s="154"/>
      <c r="DM2923" s="154"/>
      <c r="DN2923" s="154"/>
      <c r="DO2923" s="154"/>
      <c r="DP2923" s="154"/>
      <c r="DQ2923" s="154"/>
      <c r="DR2923" s="154"/>
      <c r="DS2923" s="154"/>
      <c r="DT2923" s="154"/>
      <c r="DU2923" s="154"/>
      <c r="DV2923" s="154"/>
      <c r="DW2923" s="154"/>
      <c r="DX2923" s="154"/>
      <c r="DY2923" s="154"/>
      <c r="DZ2923" s="154"/>
      <c r="EA2923" s="154"/>
      <c r="EB2923" s="154"/>
      <c r="EC2923" s="154"/>
      <c r="ED2923" s="154"/>
      <c r="EE2923" s="154"/>
      <c r="EF2923" s="154"/>
      <c r="EG2923" s="154"/>
      <c r="EH2923" s="154"/>
      <c r="EI2923" s="154"/>
      <c r="EJ2923" s="154"/>
      <c r="EK2923" s="154"/>
      <c r="EL2923" s="154"/>
      <c r="EM2923" s="154"/>
      <c r="EN2923" s="154"/>
      <c r="EO2923" s="154"/>
      <c r="EP2923" s="154"/>
      <c r="EQ2923" s="154"/>
      <c r="ER2923" s="154"/>
      <c r="ES2923" s="154"/>
      <c r="ET2923" s="154"/>
      <c r="EU2923" s="154"/>
      <c r="EV2923" s="154"/>
    </row>
    <row r="2924" spans="32:152" ht="12.75">
      <c r="AF2924" s="154"/>
      <c r="AG2924" s="154"/>
      <c r="AH2924" s="154"/>
      <c r="AI2924" s="154"/>
      <c r="AJ2924" s="154"/>
      <c r="AK2924" s="154"/>
      <c r="AL2924" s="154"/>
      <c r="AM2924" s="154"/>
      <c r="AN2924" s="154"/>
      <c r="AO2924" s="154"/>
      <c r="AP2924" s="154"/>
      <c r="AQ2924" s="154"/>
      <c r="AR2924" s="154"/>
      <c r="AS2924" s="154"/>
      <c r="AT2924" s="154"/>
      <c r="AU2924" s="154"/>
      <c r="AV2924" s="154"/>
      <c r="AW2924" s="154"/>
      <c r="AX2924" s="154"/>
      <c r="AY2924" s="154"/>
      <c r="AZ2924" s="154"/>
      <c r="BA2924" s="154"/>
      <c r="BB2924" s="154"/>
      <c r="BC2924" s="154"/>
      <c r="BD2924" s="154"/>
      <c r="BE2924" s="154"/>
      <c r="BF2924" s="154"/>
      <c r="BG2924" s="154"/>
      <c r="BH2924" s="154"/>
      <c r="BI2924" s="154"/>
      <c r="BJ2924" s="154"/>
      <c r="BK2924" s="154"/>
      <c r="BL2924" s="154"/>
      <c r="BM2924" s="154"/>
      <c r="BN2924" s="154"/>
      <c r="BO2924" s="154"/>
      <c r="BP2924" s="154"/>
      <c r="BQ2924" s="154"/>
      <c r="BR2924" s="154"/>
      <c r="BS2924" s="154"/>
      <c r="BT2924" s="154"/>
      <c r="BU2924" s="154"/>
      <c r="BV2924" s="154"/>
      <c r="BW2924" s="154"/>
      <c r="BX2924" s="154"/>
      <c r="BY2924" s="154"/>
      <c r="BZ2924" s="154"/>
      <c r="CA2924" s="154"/>
      <c r="CB2924" s="154"/>
      <c r="CC2924" s="154"/>
      <c r="CD2924" s="154"/>
      <c r="CE2924" s="154"/>
      <c r="CF2924" s="154"/>
      <c r="CG2924" s="154"/>
      <c r="CH2924" s="154"/>
      <c r="CI2924" s="154"/>
      <c r="CJ2924" s="154"/>
      <c r="CK2924" s="154"/>
      <c r="CL2924" s="154"/>
      <c r="CM2924" s="154"/>
      <c r="CN2924" s="154"/>
      <c r="CO2924" s="154"/>
      <c r="CP2924" s="154"/>
      <c r="CQ2924" s="154"/>
      <c r="CR2924" s="154"/>
      <c r="CS2924" s="154"/>
      <c r="CT2924" s="154"/>
      <c r="CU2924" s="154"/>
      <c r="CV2924" s="154"/>
      <c r="CW2924" s="154"/>
      <c r="CX2924" s="154"/>
      <c r="CY2924" s="154"/>
      <c r="CZ2924" s="154"/>
      <c r="DA2924" s="154"/>
      <c r="DB2924" s="154"/>
      <c r="DC2924" s="154"/>
      <c r="DD2924" s="154"/>
      <c r="DE2924" s="154"/>
      <c r="DF2924" s="154"/>
      <c r="DG2924" s="154"/>
      <c r="DH2924" s="154"/>
      <c r="DI2924" s="154"/>
      <c r="DJ2924" s="154"/>
      <c r="DK2924" s="154"/>
      <c r="DL2924" s="154"/>
      <c r="DM2924" s="154"/>
      <c r="DN2924" s="154"/>
      <c r="DO2924" s="154"/>
      <c r="DP2924" s="154"/>
      <c r="DQ2924" s="154"/>
      <c r="DR2924" s="154"/>
      <c r="DS2924" s="154"/>
      <c r="DT2924" s="154"/>
      <c r="DU2924" s="154"/>
      <c r="DV2924" s="154"/>
      <c r="DW2924" s="154"/>
      <c r="DX2924" s="154"/>
      <c r="DY2924" s="154"/>
      <c r="DZ2924" s="154"/>
      <c r="EA2924" s="154"/>
      <c r="EB2924" s="154"/>
      <c r="EC2924" s="154"/>
      <c r="ED2924" s="154"/>
      <c r="EE2924" s="154"/>
      <c r="EF2924" s="154"/>
      <c r="EG2924" s="154"/>
      <c r="EH2924" s="154"/>
      <c r="EI2924" s="154"/>
      <c r="EJ2924" s="154"/>
      <c r="EK2924" s="154"/>
      <c r="EL2924" s="154"/>
      <c r="EM2924" s="154"/>
      <c r="EN2924" s="154"/>
      <c r="EO2924" s="154"/>
      <c r="EP2924" s="154"/>
      <c r="EQ2924" s="154"/>
      <c r="ER2924" s="154"/>
      <c r="ES2924" s="154"/>
      <c r="ET2924" s="154"/>
      <c r="EU2924" s="154"/>
      <c r="EV2924" s="154"/>
    </row>
    <row r="2925" spans="32:152" ht="12.75">
      <c r="AF2925" s="154"/>
      <c r="AG2925" s="154"/>
      <c r="AH2925" s="154"/>
      <c r="AI2925" s="154"/>
      <c r="AJ2925" s="154"/>
      <c r="AK2925" s="154"/>
      <c r="AL2925" s="154"/>
      <c r="AM2925" s="154"/>
      <c r="AN2925" s="154"/>
      <c r="AO2925" s="154"/>
      <c r="AP2925" s="154"/>
      <c r="AQ2925" s="154"/>
      <c r="AR2925" s="154"/>
      <c r="AS2925" s="154"/>
      <c r="AT2925" s="154"/>
      <c r="AU2925" s="154"/>
      <c r="AV2925" s="154"/>
      <c r="AW2925" s="154"/>
      <c r="AX2925" s="154"/>
      <c r="AY2925" s="154"/>
      <c r="AZ2925" s="154"/>
      <c r="BA2925" s="154"/>
      <c r="BB2925" s="154"/>
      <c r="BC2925" s="154"/>
      <c r="BD2925" s="154"/>
      <c r="BE2925" s="154"/>
      <c r="BF2925" s="154"/>
      <c r="BG2925" s="154"/>
      <c r="BH2925" s="154"/>
      <c r="BI2925" s="154"/>
      <c r="BJ2925" s="154"/>
      <c r="BK2925" s="154"/>
      <c r="BL2925" s="154"/>
      <c r="BM2925" s="154"/>
      <c r="BN2925" s="154"/>
      <c r="BO2925" s="154"/>
      <c r="BP2925" s="154"/>
      <c r="BQ2925" s="154"/>
      <c r="BR2925" s="154"/>
      <c r="BS2925" s="154"/>
      <c r="BT2925" s="154"/>
      <c r="BU2925" s="154"/>
      <c r="BV2925" s="154"/>
      <c r="BW2925" s="154"/>
      <c r="BX2925" s="154"/>
      <c r="BY2925" s="154"/>
      <c r="BZ2925" s="154"/>
      <c r="CA2925" s="154"/>
      <c r="CB2925" s="154"/>
      <c r="CC2925" s="154"/>
      <c r="CD2925" s="154"/>
      <c r="CE2925" s="154"/>
      <c r="CF2925" s="154"/>
      <c r="CG2925" s="154"/>
      <c r="CH2925" s="154"/>
      <c r="CI2925" s="154"/>
      <c r="CJ2925" s="154"/>
      <c r="CK2925" s="154"/>
      <c r="CL2925" s="154"/>
      <c r="CM2925" s="154"/>
      <c r="CN2925" s="154"/>
      <c r="CO2925" s="154"/>
      <c r="CP2925" s="154"/>
      <c r="CQ2925" s="154"/>
      <c r="CR2925" s="154"/>
      <c r="CS2925" s="154"/>
      <c r="CT2925" s="154"/>
      <c r="CU2925" s="154"/>
      <c r="CV2925" s="154"/>
      <c r="CW2925" s="154"/>
      <c r="CX2925" s="154"/>
      <c r="CY2925" s="154"/>
      <c r="CZ2925" s="154"/>
      <c r="DA2925" s="154"/>
      <c r="DB2925" s="154"/>
      <c r="DC2925" s="154"/>
      <c r="DD2925" s="154"/>
      <c r="DE2925" s="154"/>
      <c r="DF2925" s="154"/>
      <c r="DG2925" s="154"/>
      <c r="DH2925" s="154"/>
      <c r="DI2925" s="154"/>
      <c r="DJ2925" s="154"/>
      <c r="DK2925" s="154"/>
      <c r="DL2925" s="154"/>
      <c r="DM2925" s="154"/>
      <c r="DN2925" s="154"/>
      <c r="DO2925" s="154"/>
      <c r="DP2925" s="154"/>
      <c r="DQ2925" s="154"/>
      <c r="DR2925" s="154"/>
      <c r="DS2925" s="154"/>
      <c r="DT2925" s="154"/>
      <c r="DU2925" s="154"/>
      <c r="DV2925" s="154"/>
      <c r="DW2925" s="154"/>
      <c r="DX2925" s="154"/>
      <c r="DY2925" s="154"/>
      <c r="DZ2925" s="154"/>
      <c r="EA2925" s="154"/>
      <c r="EB2925" s="154"/>
      <c r="EC2925" s="154"/>
      <c r="ED2925" s="154"/>
      <c r="EE2925" s="154"/>
      <c r="EF2925" s="154"/>
      <c r="EG2925" s="154"/>
      <c r="EH2925" s="154"/>
      <c r="EI2925" s="154"/>
      <c r="EJ2925" s="154"/>
      <c r="EK2925" s="154"/>
      <c r="EL2925" s="154"/>
      <c r="EM2925" s="154"/>
      <c r="EN2925" s="154"/>
      <c r="EO2925" s="154"/>
      <c r="EP2925" s="154"/>
      <c r="EQ2925" s="154"/>
      <c r="ER2925" s="154"/>
      <c r="ES2925" s="154"/>
      <c r="ET2925" s="154"/>
      <c r="EU2925" s="154"/>
      <c r="EV2925" s="154"/>
    </row>
    <row r="2926" spans="32:152" ht="12.75">
      <c r="AF2926" s="154"/>
      <c r="AG2926" s="154"/>
      <c r="AH2926" s="154"/>
      <c r="AI2926" s="154"/>
      <c r="AJ2926" s="154"/>
      <c r="AK2926" s="154"/>
      <c r="AL2926" s="154"/>
      <c r="AM2926" s="154"/>
      <c r="AN2926" s="154"/>
      <c r="AO2926" s="154"/>
      <c r="AP2926" s="154"/>
      <c r="AQ2926" s="154"/>
      <c r="AR2926" s="154"/>
      <c r="AS2926" s="154"/>
      <c r="AT2926" s="154"/>
      <c r="AU2926" s="154"/>
      <c r="AV2926" s="154"/>
      <c r="AW2926" s="154"/>
      <c r="AX2926" s="154"/>
      <c r="AY2926" s="154"/>
      <c r="AZ2926" s="154"/>
      <c r="BA2926" s="154"/>
      <c r="BB2926" s="154"/>
      <c r="BC2926" s="154"/>
      <c r="BD2926" s="154"/>
      <c r="BE2926" s="154"/>
      <c r="BF2926" s="154"/>
      <c r="BG2926" s="154"/>
      <c r="BH2926" s="154"/>
      <c r="BI2926" s="154"/>
      <c r="BJ2926" s="154"/>
      <c r="BK2926" s="154"/>
      <c r="BL2926" s="154"/>
      <c r="BM2926" s="154"/>
      <c r="BN2926" s="154"/>
      <c r="BO2926" s="154"/>
      <c r="BP2926" s="154"/>
      <c r="BQ2926" s="154"/>
      <c r="BR2926" s="154"/>
      <c r="BS2926" s="154"/>
      <c r="BT2926" s="154"/>
      <c r="BU2926" s="154"/>
      <c r="BV2926" s="154"/>
      <c r="BW2926" s="154"/>
      <c r="BX2926" s="154"/>
      <c r="BY2926" s="154"/>
      <c r="BZ2926" s="154"/>
      <c r="CA2926" s="154"/>
      <c r="CB2926" s="154"/>
      <c r="CC2926" s="154"/>
      <c r="CD2926" s="154"/>
      <c r="CE2926" s="154"/>
      <c r="CF2926" s="154"/>
      <c r="CG2926" s="154"/>
      <c r="CH2926" s="154"/>
      <c r="CI2926" s="154"/>
      <c r="CJ2926" s="154"/>
      <c r="CK2926" s="154"/>
      <c r="CL2926" s="154"/>
      <c r="CM2926" s="154"/>
      <c r="CN2926" s="154"/>
      <c r="CO2926" s="154"/>
      <c r="CP2926" s="154"/>
      <c r="CQ2926" s="154"/>
      <c r="CR2926" s="154"/>
      <c r="CS2926" s="154"/>
      <c r="CT2926" s="154"/>
      <c r="CU2926" s="154"/>
      <c r="CV2926" s="154"/>
      <c r="CW2926" s="154"/>
      <c r="CX2926" s="154"/>
      <c r="CY2926" s="154"/>
      <c r="CZ2926" s="154"/>
      <c r="DA2926" s="154"/>
      <c r="DB2926" s="154"/>
      <c r="DC2926" s="154"/>
      <c r="DD2926" s="154"/>
      <c r="DE2926" s="154"/>
      <c r="DF2926" s="154"/>
      <c r="DG2926" s="154"/>
      <c r="DH2926" s="154"/>
      <c r="DI2926" s="154"/>
      <c r="DJ2926" s="154"/>
      <c r="DK2926" s="154"/>
      <c r="DL2926" s="154"/>
      <c r="DM2926" s="154"/>
      <c r="DN2926" s="154"/>
      <c r="DO2926" s="154"/>
      <c r="DP2926" s="154"/>
      <c r="DQ2926" s="154"/>
      <c r="DR2926" s="154"/>
      <c r="DS2926" s="154"/>
      <c r="DT2926" s="154"/>
      <c r="DU2926" s="154"/>
      <c r="DV2926" s="154"/>
      <c r="DW2926" s="154"/>
      <c r="DX2926" s="154"/>
      <c r="DY2926" s="154"/>
      <c r="DZ2926" s="154"/>
      <c r="EA2926" s="154"/>
      <c r="EB2926" s="154"/>
      <c r="EC2926" s="154"/>
      <c r="ED2926" s="154"/>
      <c r="EE2926" s="154"/>
      <c r="EF2926" s="154"/>
      <c r="EG2926" s="154"/>
      <c r="EH2926" s="154"/>
      <c r="EI2926" s="154"/>
      <c r="EJ2926" s="154"/>
      <c r="EK2926" s="154"/>
      <c r="EL2926" s="154"/>
      <c r="EM2926" s="154"/>
      <c r="EN2926" s="154"/>
      <c r="EO2926" s="154"/>
      <c r="EP2926" s="154"/>
      <c r="EQ2926" s="154"/>
      <c r="ER2926" s="154"/>
      <c r="ES2926" s="154"/>
      <c r="ET2926" s="154"/>
      <c r="EU2926" s="154"/>
      <c r="EV2926" s="154"/>
    </row>
    <row r="2927" spans="32:152" ht="12.75">
      <c r="AF2927" s="154"/>
      <c r="AG2927" s="154"/>
      <c r="AH2927" s="154"/>
      <c r="AI2927" s="154"/>
      <c r="AJ2927" s="154"/>
      <c r="AK2927" s="154"/>
      <c r="AL2927" s="154"/>
      <c r="AM2927" s="154"/>
      <c r="AN2927" s="154"/>
      <c r="AO2927" s="154"/>
      <c r="AP2927" s="154"/>
      <c r="AQ2927" s="154"/>
      <c r="AR2927" s="154"/>
      <c r="AS2927" s="154"/>
      <c r="AT2927" s="154"/>
      <c r="AU2927" s="154"/>
      <c r="AV2927" s="154"/>
      <c r="AW2927" s="154"/>
      <c r="AX2927" s="154"/>
      <c r="AY2927" s="154"/>
      <c r="AZ2927" s="154"/>
      <c r="BA2927" s="154"/>
      <c r="BB2927" s="154"/>
      <c r="BC2927" s="154"/>
      <c r="BD2927" s="154"/>
      <c r="BE2927" s="154"/>
      <c r="BF2927" s="154"/>
      <c r="BG2927" s="154"/>
      <c r="BH2927" s="154"/>
      <c r="BI2927" s="154"/>
      <c r="BJ2927" s="154"/>
      <c r="BK2927" s="154"/>
      <c r="BL2927" s="154"/>
      <c r="BM2927" s="154"/>
      <c r="BN2927" s="154"/>
      <c r="BO2927" s="154"/>
      <c r="BP2927" s="154"/>
      <c r="BQ2927" s="154"/>
      <c r="BR2927" s="154"/>
      <c r="BS2927" s="154"/>
      <c r="BT2927" s="154"/>
      <c r="BU2927" s="154"/>
      <c r="BV2927" s="154"/>
      <c r="BW2927" s="154"/>
      <c r="BX2927" s="154"/>
      <c r="BY2927" s="154"/>
      <c r="BZ2927" s="154"/>
      <c r="CA2927" s="154"/>
      <c r="CB2927" s="154"/>
      <c r="CC2927" s="154"/>
      <c r="CD2927" s="154"/>
      <c r="CE2927" s="154"/>
      <c r="CF2927" s="154"/>
      <c r="CG2927" s="154"/>
      <c r="CH2927" s="154"/>
      <c r="CI2927" s="154"/>
      <c r="CJ2927" s="154"/>
      <c r="CK2927" s="154"/>
      <c r="CL2927" s="154"/>
      <c r="CM2927" s="154"/>
      <c r="CN2927" s="154"/>
      <c r="CO2927" s="154"/>
      <c r="CP2927" s="154"/>
      <c r="CQ2927" s="154"/>
      <c r="CR2927" s="154"/>
      <c r="CS2927" s="154"/>
      <c r="CT2927" s="154"/>
      <c r="CU2927" s="154"/>
      <c r="CV2927" s="154"/>
      <c r="CW2927" s="154"/>
      <c r="CX2927" s="154"/>
      <c r="CY2927" s="154"/>
      <c r="CZ2927" s="154"/>
      <c r="DA2927" s="154"/>
      <c r="DB2927" s="154"/>
      <c r="DC2927" s="154"/>
      <c r="DD2927" s="154"/>
      <c r="DE2927" s="154"/>
      <c r="DF2927" s="154"/>
      <c r="DG2927" s="154"/>
      <c r="DH2927" s="154"/>
      <c r="DI2927" s="154"/>
      <c r="DJ2927" s="154"/>
      <c r="DK2927" s="154"/>
      <c r="DL2927" s="154"/>
      <c r="DM2927" s="154"/>
      <c r="DN2927" s="154"/>
      <c r="DO2927" s="154"/>
      <c r="DP2927" s="154"/>
      <c r="DQ2927" s="154"/>
      <c r="DR2927" s="154"/>
      <c r="DS2927" s="154"/>
      <c r="DT2927" s="154"/>
      <c r="DU2927" s="154"/>
      <c r="DV2927" s="154"/>
      <c r="DW2927" s="154"/>
      <c r="DX2927" s="154"/>
      <c r="DY2927" s="154"/>
      <c r="DZ2927" s="154"/>
      <c r="EA2927" s="154"/>
      <c r="EB2927" s="154"/>
      <c r="EC2927" s="154"/>
      <c r="ED2927" s="154"/>
      <c r="EE2927" s="154"/>
      <c r="EF2927" s="154"/>
      <c r="EG2927" s="154"/>
      <c r="EH2927" s="154"/>
      <c r="EI2927" s="154"/>
      <c r="EJ2927" s="154"/>
      <c r="EK2927" s="154"/>
      <c r="EL2927" s="154"/>
      <c r="EM2927" s="154"/>
      <c r="EN2927" s="154"/>
      <c r="EO2927" s="154"/>
      <c r="EP2927" s="154"/>
      <c r="EQ2927" s="154"/>
      <c r="ER2927" s="154"/>
      <c r="ES2927" s="154"/>
      <c r="ET2927" s="154"/>
      <c r="EU2927" s="154"/>
      <c r="EV2927" s="154"/>
    </row>
    <row r="2928" spans="32:152" ht="12.75">
      <c r="AF2928" s="154"/>
      <c r="AG2928" s="154"/>
      <c r="AH2928" s="154"/>
      <c r="AI2928" s="154"/>
      <c r="AJ2928" s="154"/>
      <c r="AK2928" s="154"/>
      <c r="AL2928" s="154"/>
      <c r="AM2928" s="154"/>
      <c r="AN2928" s="154"/>
      <c r="AO2928" s="154"/>
      <c r="AP2928" s="154"/>
      <c r="AQ2928" s="154"/>
      <c r="AR2928" s="154"/>
      <c r="AS2928" s="154"/>
      <c r="AT2928" s="154"/>
      <c r="AU2928" s="154"/>
      <c r="AV2928" s="154"/>
      <c r="AW2928" s="154"/>
      <c r="AX2928" s="154"/>
      <c r="AY2928" s="154"/>
      <c r="AZ2928" s="154"/>
      <c r="BA2928" s="154"/>
      <c r="BB2928" s="154"/>
      <c r="BC2928" s="154"/>
      <c r="BD2928" s="154"/>
      <c r="BE2928" s="154"/>
      <c r="BF2928" s="154"/>
      <c r="BG2928" s="154"/>
      <c r="BH2928" s="154"/>
      <c r="BI2928" s="154"/>
      <c r="BJ2928" s="154"/>
      <c r="BK2928" s="154"/>
      <c r="BL2928" s="154"/>
      <c r="BM2928" s="154"/>
      <c r="BN2928" s="154"/>
      <c r="BO2928" s="154"/>
      <c r="BP2928" s="154"/>
      <c r="BQ2928" s="154"/>
      <c r="BR2928" s="154"/>
      <c r="BS2928" s="154"/>
      <c r="BT2928" s="154"/>
      <c r="BU2928" s="154"/>
      <c r="BV2928" s="154"/>
      <c r="BW2928" s="154"/>
      <c r="BX2928" s="154"/>
      <c r="BY2928" s="154"/>
      <c r="BZ2928" s="154"/>
      <c r="CA2928" s="154"/>
      <c r="CB2928" s="154"/>
      <c r="CC2928" s="154"/>
      <c r="CD2928" s="154"/>
      <c r="CE2928" s="154"/>
      <c r="CF2928" s="154"/>
      <c r="CG2928" s="154"/>
      <c r="CH2928" s="154"/>
      <c r="CI2928" s="154"/>
      <c r="CJ2928" s="154"/>
      <c r="CK2928" s="154"/>
      <c r="CL2928" s="154"/>
      <c r="CM2928" s="154"/>
      <c r="CN2928" s="154"/>
      <c r="CO2928" s="154"/>
      <c r="CP2928" s="154"/>
      <c r="CQ2928" s="154"/>
      <c r="CR2928" s="154"/>
      <c r="CS2928" s="154"/>
      <c r="CT2928" s="154"/>
      <c r="CU2928" s="154"/>
      <c r="CV2928" s="154"/>
      <c r="CW2928" s="154"/>
      <c r="CX2928" s="154"/>
      <c r="CY2928" s="154"/>
      <c r="CZ2928" s="154"/>
      <c r="DA2928" s="154"/>
      <c r="DB2928" s="154"/>
      <c r="DC2928" s="154"/>
      <c r="DD2928" s="154"/>
      <c r="DE2928" s="154"/>
      <c r="DF2928" s="154"/>
      <c r="DG2928" s="154"/>
      <c r="DH2928" s="154"/>
      <c r="DI2928" s="154"/>
      <c r="DJ2928" s="154"/>
      <c r="DK2928" s="154"/>
      <c r="DL2928" s="154"/>
      <c r="DM2928" s="154"/>
      <c r="DN2928" s="154"/>
      <c r="DO2928" s="154"/>
      <c r="DP2928" s="154"/>
      <c r="DQ2928" s="154"/>
      <c r="DR2928" s="154"/>
      <c r="DS2928" s="154"/>
      <c r="DT2928" s="154"/>
      <c r="DU2928" s="154"/>
      <c r="DV2928" s="154"/>
      <c r="DW2928" s="154"/>
      <c r="DX2928" s="154"/>
      <c r="DY2928" s="154"/>
      <c r="DZ2928" s="154"/>
      <c r="EA2928" s="154"/>
      <c r="EB2928" s="154"/>
      <c r="EC2928" s="154"/>
      <c r="ED2928" s="154"/>
      <c r="EE2928" s="154"/>
      <c r="EF2928" s="154"/>
      <c r="EG2928" s="154"/>
      <c r="EH2928" s="154"/>
      <c r="EI2928" s="154"/>
      <c r="EJ2928" s="154"/>
      <c r="EK2928" s="154"/>
      <c r="EL2928" s="154"/>
      <c r="EM2928" s="154"/>
      <c r="EN2928" s="154"/>
      <c r="EO2928" s="154"/>
      <c r="EP2928" s="154"/>
      <c r="EQ2928" s="154"/>
      <c r="ER2928" s="154"/>
      <c r="ES2928" s="154"/>
      <c r="ET2928" s="154"/>
      <c r="EU2928" s="154"/>
      <c r="EV2928" s="154"/>
    </row>
    <row r="2929" spans="32:152" ht="12.75">
      <c r="AF2929" s="154"/>
      <c r="AG2929" s="154"/>
      <c r="AH2929" s="154"/>
      <c r="AI2929" s="154"/>
      <c r="AJ2929" s="154"/>
      <c r="AK2929" s="154"/>
      <c r="AL2929" s="154"/>
      <c r="AM2929" s="154"/>
      <c r="AN2929" s="154"/>
      <c r="AO2929" s="154"/>
      <c r="AP2929" s="154"/>
      <c r="AQ2929" s="154"/>
      <c r="AR2929" s="154"/>
      <c r="AS2929" s="154"/>
      <c r="AT2929" s="154"/>
      <c r="AU2929" s="154"/>
      <c r="AV2929" s="154"/>
      <c r="AW2929" s="154"/>
      <c r="AX2929" s="154"/>
      <c r="AY2929" s="154"/>
      <c r="AZ2929" s="154"/>
      <c r="BA2929" s="154"/>
      <c r="BB2929" s="154"/>
      <c r="BC2929" s="154"/>
      <c r="BD2929" s="154"/>
      <c r="BE2929" s="154"/>
      <c r="BF2929" s="154"/>
      <c r="BG2929" s="154"/>
      <c r="BH2929" s="154"/>
      <c r="BI2929" s="154"/>
      <c r="BJ2929" s="154"/>
      <c r="BK2929" s="154"/>
      <c r="BL2929" s="154"/>
      <c r="BM2929" s="154"/>
      <c r="BN2929" s="154"/>
      <c r="BO2929" s="154"/>
      <c r="BP2929" s="154"/>
      <c r="BQ2929" s="154"/>
      <c r="BR2929" s="154"/>
      <c r="BS2929" s="154"/>
      <c r="BT2929" s="154"/>
      <c r="BU2929" s="154"/>
      <c r="BV2929" s="154"/>
      <c r="BW2929" s="154"/>
      <c r="BX2929" s="154"/>
      <c r="BY2929" s="154"/>
      <c r="BZ2929" s="154"/>
      <c r="CA2929" s="154"/>
      <c r="CB2929" s="154"/>
      <c r="CC2929" s="154"/>
      <c r="CD2929" s="154"/>
      <c r="CE2929" s="154"/>
      <c r="CF2929" s="154"/>
      <c r="CG2929" s="154"/>
      <c r="CH2929" s="154"/>
      <c r="CI2929" s="154"/>
      <c r="CJ2929" s="154"/>
      <c r="CK2929" s="154"/>
      <c r="CL2929" s="154"/>
      <c r="CM2929" s="154"/>
      <c r="CN2929" s="154"/>
      <c r="CO2929" s="154"/>
      <c r="CP2929" s="154"/>
      <c r="CQ2929" s="154"/>
      <c r="CR2929" s="154"/>
      <c r="CS2929" s="154"/>
      <c r="CT2929" s="154"/>
      <c r="CU2929" s="154"/>
      <c r="CV2929" s="154"/>
      <c r="CW2929" s="154"/>
      <c r="CX2929" s="154"/>
      <c r="CY2929" s="154"/>
      <c r="CZ2929" s="154"/>
      <c r="DA2929" s="154"/>
      <c r="DB2929" s="154"/>
      <c r="DC2929" s="154"/>
      <c r="DD2929" s="154"/>
      <c r="DE2929" s="154"/>
      <c r="DF2929" s="154"/>
      <c r="DG2929" s="154"/>
      <c r="DH2929" s="154"/>
      <c r="DI2929" s="154"/>
      <c r="DJ2929" s="154"/>
      <c r="DK2929" s="154"/>
      <c r="DL2929" s="154"/>
      <c r="DM2929" s="154"/>
      <c r="DN2929" s="154"/>
      <c r="DO2929" s="154"/>
      <c r="DP2929" s="154"/>
      <c r="DQ2929" s="154"/>
      <c r="DR2929" s="154"/>
      <c r="DS2929" s="154"/>
      <c r="DT2929" s="154"/>
      <c r="DU2929" s="154"/>
      <c r="DV2929" s="154"/>
      <c r="DW2929" s="154"/>
      <c r="DX2929" s="154"/>
      <c r="DY2929" s="154"/>
      <c r="DZ2929" s="154"/>
      <c r="EA2929" s="154"/>
      <c r="EB2929" s="154"/>
      <c r="EC2929" s="154"/>
      <c r="ED2929" s="154"/>
      <c r="EE2929" s="154"/>
      <c r="EF2929" s="154"/>
      <c r="EG2929" s="154"/>
      <c r="EH2929" s="154"/>
      <c r="EI2929" s="154"/>
      <c r="EJ2929" s="154"/>
      <c r="EK2929" s="154"/>
      <c r="EL2929" s="154"/>
      <c r="EM2929" s="154"/>
      <c r="EN2929" s="154"/>
      <c r="EO2929" s="154"/>
      <c r="EP2929" s="154"/>
      <c r="EQ2929" s="154"/>
      <c r="ER2929" s="154"/>
      <c r="ES2929" s="154"/>
      <c r="ET2929" s="154"/>
      <c r="EU2929" s="154"/>
      <c r="EV2929" s="154"/>
    </row>
    <row r="2930" spans="32:152" ht="12.75">
      <c r="AF2930" s="154"/>
      <c r="AG2930" s="154"/>
      <c r="AH2930" s="154"/>
      <c r="AI2930" s="154"/>
      <c r="AJ2930" s="154"/>
      <c r="AK2930" s="154"/>
      <c r="AL2930" s="154"/>
      <c r="AM2930" s="154"/>
      <c r="AN2930" s="154"/>
      <c r="AO2930" s="154"/>
      <c r="AP2930" s="154"/>
      <c r="AQ2930" s="154"/>
      <c r="AR2930" s="154"/>
      <c r="AS2930" s="154"/>
      <c r="AT2930" s="154"/>
      <c r="AU2930" s="154"/>
      <c r="AV2930" s="154"/>
      <c r="AW2930" s="154"/>
      <c r="AX2930" s="154"/>
      <c r="AY2930" s="154"/>
      <c r="AZ2930" s="154"/>
      <c r="BA2930" s="154"/>
      <c r="BB2930" s="154"/>
      <c r="BC2930" s="154"/>
      <c r="BD2930" s="154"/>
      <c r="BE2930" s="154"/>
      <c r="BF2930" s="154"/>
      <c r="BG2930" s="154"/>
      <c r="BH2930" s="154"/>
      <c r="BI2930" s="154"/>
      <c r="BJ2930" s="154"/>
      <c r="BK2930" s="154"/>
      <c r="BL2930" s="154"/>
      <c r="BM2930" s="154"/>
      <c r="BN2930" s="154"/>
      <c r="BO2930" s="154"/>
      <c r="BP2930" s="154"/>
      <c r="BQ2930" s="154"/>
      <c r="BR2930" s="154"/>
      <c r="BS2930" s="154"/>
      <c r="BT2930" s="154"/>
      <c r="BU2930" s="154"/>
      <c r="BV2930" s="154"/>
      <c r="BW2930" s="154"/>
      <c r="BX2930" s="154"/>
      <c r="BY2930" s="154"/>
      <c r="BZ2930" s="154"/>
      <c r="CA2930" s="154"/>
      <c r="CB2930" s="154"/>
      <c r="CC2930" s="154"/>
      <c r="CD2930" s="154"/>
      <c r="CE2930" s="154"/>
      <c r="CF2930" s="154"/>
      <c r="CG2930" s="154"/>
      <c r="CH2930" s="154"/>
      <c r="CI2930" s="154"/>
      <c r="CJ2930" s="154"/>
      <c r="CK2930" s="154"/>
      <c r="CL2930" s="154"/>
      <c r="CM2930" s="154"/>
      <c r="CN2930" s="154"/>
      <c r="CO2930" s="154"/>
      <c r="CP2930" s="154"/>
      <c r="CQ2930" s="154"/>
      <c r="CR2930" s="154"/>
      <c r="CS2930" s="154"/>
      <c r="CT2930" s="154"/>
      <c r="CU2930" s="154"/>
      <c r="CV2930" s="154"/>
      <c r="CW2930" s="154"/>
      <c r="CX2930" s="154"/>
      <c r="CY2930" s="154"/>
      <c r="CZ2930" s="154"/>
      <c r="DA2930" s="154"/>
      <c r="DB2930" s="154"/>
      <c r="DC2930" s="154"/>
      <c r="DD2930" s="154"/>
      <c r="DE2930" s="154"/>
      <c r="DF2930" s="154"/>
      <c r="DG2930" s="154"/>
      <c r="DH2930" s="154"/>
      <c r="DI2930" s="154"/>
      <c r="DJ2930" s="154"/>
      <c r="DK2930" s="154"/>
      <c r="DL2930" s="154"/>
      <c r="DM2930" s="154"/>
      <c r="DN2930" s="154"/>
      <c r="DO2930" s="154"/>
      <c r="DP2930" s="154"/>
      <c r="DQ2930" s="154"/>
      <c r="DR2930" s="154"/>
      <c r="DS2930" s="154"/>
      <c r="DT2930" s="154"/>
      <c r="DU2930" s="154"/>
      <c r="DV2930" s="154"/>
      <c r="DW2930" s="154"/>
      <c r="DX2930" s="154"/>
      <c r="DY2930" s="154"/>
      <c r="DZ2930" s="154"/>
      <c r="EA2930" s="154"/>
      <c r="EB2930" s="154"/>
      <c r="EC2930" s="154"/>
      <c r="ED2930" s="154"/>
      <c r="EE2930" s="154"/>
      <c r="EF2930" s="154"/>
      <c r="EG2930" s="154"/>
      <c r="EH2930" s="154"/>
      <c r="EI2930" s="154"/>
      <c r="EJ2930" s="154"/>
      <c r="EK2930" s="154"/>
      <c r="EL2930" s="154"/>
      <c r="EM2930" s="154"/>
      <c r="EN2930" s="154"/>
      <c r="EO2930" s="154"/>
      <c r="EP2930" s="154"/>
      <c r="EQ2930" s="154"/>
      <c r="ER2930" s="154"/>
      <c r="ES2930" s="154"/>
      <c r="ET2930" s="154"/>
      <c r="EU2930" s="154"/>
      <c r="EV2930" s="154"/>
    </row>
    <row r="2931" spans="32:152" ht="12.75">
      <c r="AF2931" s="154"/>
      <c r="AG2931" s="154"/>
      <c r="AH2931" s="154"/>
      <c r="AI2931" s="154"/>
      <c r="AJ2931" s="154"/>
      <c r="AK2931" s="154"/>
      <c r="AL2931" s="154"/>
      <c r="AM2931" s="154"/>
      <c r="AN2931" s="154"/>
      <c r="AO2931" s="154"/>
      <c r="AP2931" s="154"/>
      <c r="AQ2931" s="154"/>
      <c r="AR2931" s="154"/>
      <c r="AS2931" s="154"/>
      <c r="AT2931" s="154"/>
      <c r="AU2931" s="154"/>
      <c r="AV2931" s="154"/>
      <c r="AW2931" s="154"/>
      <c r="AX2931" s="154"/>
      <c r="AY2931" s="154"/>
      <c r="AZ2931" s="154"/>
      <c r="BA2931" s="154"/>
      <c r="BB2931" s="154"/>
      <c r="BC2931" s="154"/>
      <c r="BD2931" s="154"/>
      <c r="BE2931" s="154"/>
      <c r="BF2931" s="154"/>
      <c r="BG2931" s="154"/>
      <c r="BH2931" s="154"/>
      <c r="BI2931" s="154"/>
      <c r="BJ2931" s="154"/>
      <c r="BK2931" s="154"/>
      <c r="BL2931" s="154"/>
      <c r="BM2931" s="154"/>
      <c r="BN2931" s="154"/>
      <c r="BO2931" s="154"/>
      <c r="BP2931" s="154"/>
      <c r="BQ2931" s="154"/>
      <c r="BR2931" s="154"/>
      <c r="BS2931" s="154"/>
      <c r="BT2931" s="154"/>
      <c r="BU2931" s="154"/>
      <c r="BV2931" s="154"/>
      <c r="BW2931" s="154"/>
      <c r="BX2931" s="154"/>
      <c r="BY2931" s="154"/>
      <c r="BZ2931" s="154"/>
      <c r="CA2931" s="154"/>
      <c r="CB2931" s="154"/>
      <c r="CC2931" s="154"/>
      <c r="CD2931" s="154"/>
      <c r="CE2931" s="154"/>
      <c r="CF2931" s="154"/>
      <c r="CG2931" s="154"/>
      <c r="CH2931" s="154"/>
      <c r="CI2931" s="154"/>
      <c r="CJ2931" s="154"/>
      <c r="CK2931" s="154"/>
      <c r="CL2931" s="154"/>
      <c r="CM2931" s="154"/>
      <c r="CN2931" s="154"/>
      <c r="CO2931" s="154"/>
      <c r="CP2931" s="154"/>
      <c r="CQ2931" s="154"/>
      <c r="CR2931" s="154"/>
      <c r="CS2931" s="154"/>
      <c r="CT2931" s="154"/>
      <c r="CU2931" s="154"/>
      <c r="CV2931" s="154"/>
      <c r="CW2931" s="154"/>
      <c r="CX2931" s="154"/>
      <c r="CY2931" s="154"/>
      <c r="CZ2931" s="154"/>
      <c r="DA2931" s="154"/>
      <c r="DB2931" s="154"/>
      <c r="DC2931" s="154"/>
      <c r="DD2931" s="154"/>
      <c r="DE2931" s="154"/>
      <c r="DF2931" s="154"/>
      <c r="DG2931" s="154"/>
      <c r="DH2931" s="154"/>
      <c r="DI2931" s="154"/>
      <c r="DJ2931" s="154"/>
      <c r="DK2931" s="154"/>
      <c r="DL2931" s="154"/>
      <c r="DM2931" s="154"/>
      <c r="DN2931" s="154"/>
      <c r="DO2931" s="154"/>
      <c r="DP2931" s="154"/>
      <c r="DQ2931" s="154"/>
      <c r="DR2931" s="154"/>
      <c r="DS2931" s="154"/>
      <c r="DT2931" s="154"/>
      <c r="DU2931" s="154"/>
      <c r="DV2931" s="154"/>
      <c r="DW2931" s="154"/>
      <c r="DX2931" s="154"/>
      <c r="DY2931" s="154"/>
      <c r="DZ2931" s="154"/>
      <c r="EA2931" s="154"/>
      <c r="EB2931" s="154"/>
      <c r="EC2931" s="154"/>
      <c r="ED2931" s="154"/>
      <c r="EE2931" s="154"/>
      <c r="EF2931" s="154"/>
      <c r="EG2931" s="154"/>
      <c r="EH2931" s="154"/>
      <c r="EI2931" s="154"/>
      <c r="EJ2931" s="154"/>
      <c r="EK2931" s="154"/>
      <c r="EL2931" s="154"/>
      <c r="EM2931" s="154"/>
      <c r="EN2931" s="154"/>
      <c r="EO2931" s="154"/>
      <c r="EP2931" s="154"/>
      <c r="EQ2931" s="154"/>
      <c r="ER2931" s="154"/>
      <c r="ES2931" s="154"/>
      <c r="ET2931" s="154"/>
      <c r="EU2931" s="154"/>
      <c r="EV2931" s="154"/>
    </row>
    <row r="2932" spans="32:152" ht="12.75">
      <c r="AF2932" s="154"/>
      <c r="AG2932" s="154"/>
      <c r="AH2932" s="154"/>
      <c r="AI2932" s="154"/>
      <c r="AJ2932" s="154"/>
      <c r="AK2932" s="154"/>
      <c r="AL2932" s="154"/>
      <c r="AM2932" s="154"/>
      <c r="AN2932" s="154"/>
      <c r="AO2932" s="154"/>
      <c r="AP2932" s="154"/>
      <c r="AQ2932" s="154"/>
      <c r="AR2932" s="154"/>
      <c r="AS2932" s="154"/>
      <c r="AT2932" s="154"/>
      <c r="AU2932" s="154"/>
      <c r="AV2932" s="154"/>
      <c r="AW2932" s="154"/>
      <c r="AX2932" s="154"/>
      <c r="AY2932" s="154"/>
      <c r="AZ2932" s="154"/>
      <c r="BA2932" s="154"/>
      <c r="BB2932" s="154"/>
      <c r="BC2932" s="154"/>
      <c r="BD2932" s="154"/>
      <c r="BE2932" s="154"/>
      <c r="BF2932" s="154"/>
      <c r="BG2932" s="154"/>
      <c r="BH2932" s="154"/>
      <c r="BI2932" s="154"/>
      <c r="BJ2932" s="154"/>
      <c r="BK2932" s="154"/>
      <c r="BL2932" s="154"/>
      <c r="BM2932" s="154"/>
      <c r="BN2932" s="154"/>
      <c r="BO2932" s="154"/>
      <c r="BP2932" s="154"/>
      <c r="BQ2932" s="154"/>
      <c r="BR2932" s="154"/>
      <c r="BS2932" s="154"/>
      <c r="BT2932" s="154"/>
      <c r="BU2932" s="154"/>
      <c r="BV2932" s="154"/>
      <c r="BW2932" s="154"/>
      <c r="BX2932" s="154"/>
      <c r="BY2932" s="154"/>
      <c r="BZ2932" s="154"/>
      <c r="CA2932" s="154"/>
      <c r="CB2932" s="154"/>
      <c r="CC2932" s="154"/>
      <c r="CD2932" s="154"/>
      <c r="CE2932" s="154"/>
      <c r="CF2932" s="154"/>
      <c r="CG2932" s="154"/>
      <c r="CH2932" s="154"/>
      <c r="CI2932" s="154"/>
      <c r="CJ2932" s="154"/>
      <c r="CK2932" s="154"/>
      <c r="CL2932" s="154"/>
      <c r="CM2932" s="154"/>
      <c r="CN2932" s="154"/>
      <c r="CO2932" s="154"/>
      <c r="CP2932" s="154"/>
      <c r="CQ2932" s="154"/>
      <c r="CR2932" s="154"/>
      <c r="CS2932" s="154"/>
      <c r="CT2932" s="154"/>
      <c r="CU2932" s="154"/>
      <c r="CV2932" s="154"/>
      <c r="CW2932" s="154"/>
      <c r="CX2932" s="154"/>
      <c r="CY2932" s="154"/>
      <c r="CZ2932" s="154"/>
      <c r="DA2932" s="154"/>
      <c r="DB2932" s="154"/>
      <c r="DC2932" s="154"/>
      <c r="DD2932" s="154"/>
      <c r="DE2932" s="154"/>
      <c r="DF2932" s="154"/>
      <c r="DG2932" s="154"/>
      <c r="DH2932" s="154"/>
      <c r="DI2932" s="154"/>
      <c r="DJ2932" s="154"/>
      <c r="DK2932" s="154"/>
      <c r="DL2932" s="154"/>
      <c r="DM2932" s="154"/>
      <c r="DN2932" s="154"/>
      <c r="DO2932" s="154"/>
      <c r="DP2932" s="154"/>
      <c r="DQ2932" s="154"/>
      <c r="DR2932" s="154"/>
      <c r="DS2932" s="154"/>
      <c r="DT2932" s="154"/>
      <c r="DU2932" s="154"/>
      <c r="DV2932" s="154"/>
      <c r="DW2932" s="154"/>
      <c r="DX2932" s="154"/>
      <c r="DY2932" s="154"/>
      <c r="DZ2932" s="154"/>
      <c r="EA2932" s="154"/>
      <c r="EB2932" s="154"/>
      <c r="EC2932" s="154"/>
      <c r="ED2932" s="154"/>
      <c r="EE2932" s="154"/>
      <c r="EF2932" s="154"/>
      <c r="EG2932" s="154"/>
      <c r="EH2932" s="154"/>
      <c r="EI2932" s="154"/>
      <c r="EJ2932" s="154"/>
      <c r="EK2932" s="154"/>
      <c r="EL2932" s="154"/>
      <c r="EM2932" s="154"/>
      <c r="EN2932" s="154"/>
      <c r="EO2932" s="154"/>
      <c r="EP2932" s="154"/>
      <c r="EQ2932" s="154"/>
      <c r="ER2932" s="154"/>
      <c r="ES2932" s="154"/>
      <c r="ET2932" s="154"/>
      <c r="EU2932" s="154"/>
      <c r="EV2932" s="154"/>
    </row>
    <row r="2933" spans="32:152" ht="12.75">
      <c r="AF2933" s="154"/>
      <c r="AG2933" s="154"/>
      <c r="AH2933" s="154"/>
      <c r="AI2933" s="154"/>
      <c r="AJ2933" s="154"/>
      <c r="AK2933" s="154"/>
      <c r="AL2933" s="154"/>
      <c r="AM2933" s="154"/>
      <c r="AN2933" s="154"/>
      <c r="AO2933" s="154"/>
      <c r="AP2933" s="154"/>
      <c r="AQ2933" s="154"/>
      <c r="AR2933" s="154"/>
      <c r="AS2933" s="154"/>
      <c r="AT2933" s="154"/>
      <c r="AU2933" s="154"/>
      <c r="AV2933" s="154"/>
      <c r="AW2933" s="154"/>
      <c r="AX2933" s="154"/>
      <c r="AY2933" s="154"/>
      <c r="AZ2933" s="154"/>
      <c r="BA2933" s="154"/>
      <c r="BB2933" s="154"/>
      <c r="BC2933" s="154"/>
      <c r="BD2933" s="154"/>
      <c r="BE2933" s="154"/>
      <c r="BF2933" s="154"/>
      <c r="BG2933" s="154"/>
      <c r="BH2933" s="154"/>
      <c r="BI2933" s="154"/>
      <c r="BJ2933" s="154"/>
      <c r="BK2933" s="154"/>
      <c r="BL2933" s="154"/>
      <c r="BM2933" s="154"/>
      <c r="BN2933" s="154"/>
      <c r="BO2933" s="154"/>
      <c r="BP2933" s="154"/>
      <c r="BQ2933" s="154"/>
      <c r="BR2933" s="154"/>
      <c r="BS2933" s="154"/>
      <c r="BT2933" s="154"/>
      <c r="BU2933" s="154"/>
      <c r="BV2933" s="154"/>
      <c r="BW2933" s="154"/>
      <c r="BX2933" s="154"/>
      <c r="BY2933" s="154"/>
      <c r="BZ2933" s="154"/>
      <c r="CA2933" s="154"/>
      <c r="CB2933" s="154"/>
      <c r="CC2933" s="154"/>
      <c r="CD2933" s="154"/>
      <c r="CE2933" s="154"/>
      <c r="CF2933" s="154"/>
      <c r="CG2933" s="154"/>
      <c r="CH2933" s="154"/>
      <c r="CI2933" s="154"/>
      <c r="CJ2933" s="154"/>
      <c r="CK2933" s="154"/>
      <c r="CL2933" s="154"/>
      <c r="CM2933" s="154"/>
      <c r="CN2933" s="154"/>
      <c r="CO2933" s="154"/>
      <c r="CP2933" s="154"/>
      <c r="CQ2933" s="154"/>
      <c r="CR2933" s="154"/>
      <c r="CS2933" s="154"/>
      <c r="CT2933" s="154"/>
      <c r="CU2933" s="154"/>
      <c r="CV2933" s="154"/>
      <c r="CW2933" s="154"/>
      <c r="CX2933" s="154"/>
      <c r="CY2933" s="154"/>
      <c r="CZ2933" s="154"/>
      <c r="DA2933" s="154"/>
      <c r="DB2933" s="154"/>
      <c r="DC2933" s="154"/>
      <c r="DD2933" s="154"/>
      <c r="DE2933" s="154"/>
      <c r="DF2933" s="154"/>
      <c r="DG2933" s="154"/>
      <c r="DH2933" s="154"/>
      <c r="DI2933" s="154"/>
      <c r="DJ2933" s="154"/>
      <c r="DK2933" s="154"/>
      <c r="DL2933" s="154"/>
      <c r="DM2933" s="154"/>
      <c r="DN2933" s="154"/>
      <c r="DO2933" s="154"/>
      <c r="DP2933" s="154"/>
      <c r="DQ2933" s="154"/>
      <c r="DR2933" s="154"/>
      <c r="DS2933" s="154"/>
      <c r="DT2933" s="154"/>
      <c r="DU2933" s="154"/>
      <c r="DV2933" s="154"/>
      <c r="DW2933" s="154"/>
      <c r="DX2933" s="154"/>
      <c r="DY2933" s="154"/>
      <c r="DZ2933" s="154"/>
      <c r="EA2933" s="154"/>
      <c r="EB2933" s="154"/>
      <c r="EC2933" s="154"/>
      <c r="ED2933" s="154"/>
      <c r="EE2933" s="154"/>
      <c r="EF2933" s="154"/>
      <c r="EG2933" s="154"/>
      <c r="EH2933" s="154"/>
      <c r="EI2933" s="154"/>
      <c r="EJ2933" s="154"/>
      <c r="EK2933" s="154"/>
      <c r="EL2933" s="154"/>
      <c r="EM2933" s="154"/>
      <c r="EN2933" s="154"/>
      <c r="EO2933" s="154"/>
      <c r="EP2933" s="154"/>
      <c r="EQ2933" s="154"/>
      <c r="ER2933" s="154"/>
      <c r="ES2933" s="154"/>
      <c r="ET2933" s="154"/>
      <c r="EU2933" s="154"/>
      <c r="EV2933" s="154"/>
    </row>
    <row r="2934" spans="32:152" ht="12.75">
      <c r="AF2934" s="154"/>
      <c r="AG2934" s="154"/>
      <c r="AH2934" s="154"/>
      <c r="AI2934" s="154"/>
      <c r="AJ2934" s="154"/>
      <c r="AK2934" s="154"/>
      <c r="AL2934" s="154"/>
      <c r="AM2934" s="154"/>
      <c r="AN2934" s="154"/>
      <c r="AO2934" s="154"/>
      <c r="AP2934" s="154"/>
      <c r="AQ2934" s="154"/>
      <c r="AR2934" s="154"/>
      <c r="AS2934" s="154"/>
      <c r="AT2934" s="154"/>
      <c r="AU2934" s="154"/>
      <c r="AV2934" s="154"/>
      <c r="AW2934" s="154"/>
      <c r="AX2934" s="154"/>
      <c r="AY2934" s="154"/>
      <c r="AZ2934" s="154"/>
      <c r="BA2934" s="154"/>
      <c r="BB2934" s="154"/>
      <c r="BC2934" s="154"/>
      <c r="BD2934" s="154"/>
      <c r="BE2934" s="154"/>
      <c r="BF2934" s="154"/>
      <c r="BG2934" s="154"/>
      <c r="BH2934" s="154"/>
      <c r="BI2934" s="154"/>
      <c r="BJ2934" s="154"/>
      <c r="BK2934" s="154"/>
      <c r="BL2934" s="154"/>
      <c r="BM2934" s="154"/>
      <c r="BN2934" s="154"/>
      <c r="BO2934" s="154"/>
      <c r="BP2934" s="154"/>
      <c r="BQ2934" s="154"/>
      <c r="BR2934" s="154"/>
      <c r="BS2934" s="154"/>
      <c r="BT2934" s="154"/>
      <c r="BU2934" s="154"/>
      <c r="BV2934" s="154"/>
      <c r="BW2934" s="154"/>
      <c r="BX2934" s="154"/>
      <c r="BY2934" s="154"/>
      <c r="BZ2934" s="154"/>
      <c r="CA2934" s="154"/>
      <c r="CB2934" s="154"/>
      <c r="CC2934" s="154"/>
      <c r="CD2934" s="154"/>
      <c r="CE2934" s="154"/>
      <c r="CF2934" s="154"/>
      <c r="CG2934" s="154"/>
      <c r="CH2934" s="154"/>
      <c r="CI2934" s="154"/>
      <c r="CJ2934" s="154"/>
      <c r="CK2934" s="154"/>
      <c r="CL2934" s="154"/>
      <c r="CM2934" s="154"/>
      <c r="CN2934" s="154"/>
      <c r="CO2934" s="154"/>
      <c r="CP2934" s="154"/>
      <c r="CQ2934" s="154"/>
      <c r="CR2934" s="154"/>
      <c r="CS2934" s="154"/>
      <c r="CT2934" s="154"/>
      <c r="CU2934" s="154"/>
      <c r="CV2934" s="154"/>
      <c r="CW2934" s="154"/>
      <c r="CX2934" s="154"/>
      <c r="CY2934" s="154"/>
      <c r="CZ2934" s="154"/>
      <c r="DA2934" s="154"/>
      <c r="DB2934" s="154"/>
      <c r="DC2934" s="154"/>
      <c r="DD2934" s="154"/>
      <c r="DE2934" s="154"/>
      <c r="DF2934" s="154"/>
      <c r="DG2934" s="154"/>
      <c r="DH2934" s="154"/>
      <c r="DI2934" s="154"/>
      <c r="DJ2934" s="154"/>
      <c r="DK2934" s="154"/>
      <c r="DL2934" s="154"/>
      <c r="DM2934" s="154"/>
      <c r="DN2934" s="154"/>
      <c r="DO2934" s="154"/>
      <c r="DP2934" s="154"/>
      <c r="DQ2934" s="154"/>
      <c r="DR2934" s="154"/>
      <c r="DS2934" s="154"/>
      <c r="DT2934" s="154"/>
      <c r="DU2934" s="154"/>
      <c r="DV2934" s="154"/>
      <c r="DW2934" s="154"/>
      <c r="DX2934" s="154"/>
      <c r="DY2934" s="154"/>
      <c r="DZ2934" s="154"/>
      <c r="EA2934" s="154"/>
      <c r="EB2934" s="154"/>
      <c r="EC2934" s="154"/>
      <c r="ED2934" s="154"/>
      <c r="EE2934" s="154"/>
      <c r="EF2934" s="154"/>
      <c r="EG2934" s="154"/>
      <c r="EH2934" s="154"/>
      <c r="EI2934" s="154"/>
      <c r="EJ2934" s="154"/>
      <c r="EK2934" s="154"/>
      <c r="EL2934" s="154"/>
      <c r="EM2934" s="154"/>
      <c r="EN2934" s="154"/>
      <c r="EO2934" s="154"/>
      <c r="EP2934" s="154"/>
      <c r="EQ2934" s="154"/>
      <c r="ER2934" s="154"/>
      <c r="ES2934" s="154"/>
      <c r="ET2934" s="154"/>
      <c r="EU2934" s="154"/>
      <c r="EV2934" s="154"/>
    </row>
    <row r="2935" spans="32:152" ht="12.75">
      <c r="AF2935" s="154"/>
      <c r="AG2935" s="154"/>
      <c r="AH2935" s="154"/>
      <c r="AI2935" s="154"/>
      <c r="AJ2935" s="154"/>
      <c r="AK2935" s="154"/>
      <c r="AL2935" s="154"/>
      <c r="AM2935" s="154"/>
      <c r="AN2935" s="154"/>
      <c r="AO2935" s="154"/>
      <c r="AP2935" s="154"/>
      <c r="AQ2935" s="154"/>
      <c r="AR2935" s="154"/>
      <c r="AS2935" s="154"/>
      <c r="AT2935" s="154"/>
      <c r="AU2935" s="154"/>
      <c r="AV2935" s="154"/>
      <c r="AW2935" s="154"/>
      <c r="AX2935" s="154"/>
      <c r="AY2935" s="154"/>
      <c r="AZ2935" s="154"/>
      <c r="BA2935" s="154"/>
      <c r="BB2935" s="154"/>
      <c r="BC2935" s="154"/>
      <c r="BD2935" s="154"/>
      <c r="BE2935" s="154"/>
      <c r="BF2935" s="154"/>
      <c r="BG2935" s="154"/>
      <c r="BH2935" s="154"/>
      <c r="BI2935" s="154"/>
      <c r="BJ2935" s="154"/>
      <c r="BK2935" s="154"/>
      <c r="BL2935" s="154"/>
      <c r="BM2935" s="154"/>
      <c r="BN2935" s="154"/>
      <c r="BO2935" s="154"/>
      <c r="BP2935" s="154"/>
      <c r="BQ2935" s="154"/>
      <c r="BR2935" s="154"/>
      <c r="BS2935" s="154"/>
      <c r="BT2935" s="154"/>
      <c r="BU2935" s="154"/>
      <c r="BV2935" s="154"/>
      <c r="BW2935" s="154"/>
      <c r="BX2935" s="154"/>
      <c r="BY2935" s="154"/>
      <c r="BZ2935" s="154"/>
      <c r="CA2935" s="154"/>
      <c r="CB2935" s="154"/>
      <c r="CC2935" s="154"/>
      <c r="CD2935" s="154"/>
      <c r="CE2935" s="154"/>
      <c r="CF2935" s="154"/>
      <c r="CG2935" s="154"/>
      <c r="CH2935" s="154"/>
      <c r="CI2935" s="154"/>
      <c r="CJ2935" s="154"/>
      <c r="CK2935" s="154"/>
      <c r="CL2935" s="154"/>
      <c r="CM2935" s="154"/>
      <c r="CN2935" s="154"/>
      <c r="CO2935" s="154"/>
      <c r="CP2935" s="154"/>
      <c r="CQ2935" s="154"/>
      <c r="CR2935" s="154"/>
      <c r="CS2935" s="154"/>
      <c r="CT2935" s="154"/>
      <c r="CU2935" s="154"/>
      <c r="CV2935" s="154"/>
      <c r="CW2935" s="154"/>
      <c r="CX2935" s="154"/>
      <c r="CY2935" s="154"/>
      <c r="CZ2935" s="154"/>
      <c r="DA2935" s="154"/>
      <c r="DB2935" s="154"/>
      <c r="DC2935" s="154"/>
      <c r="DD2935" s="154"/>
      <c r="DE2935" s="154"/>
      <c r="DF2935" s="154"/>
      <c r="DG2935" s="154"/>
      <c r="DH2935" s="154"/>
      <c r="DI2935" s="154"/>
      <c r="DJ2935" s="154"/>
      <c r="DK2935" s="154"/>
      <c r="DL2935" s="154"/>
      <c r="DM2935" s="154"/>
      <c r="DN2935" s="154"/>
      <c r="DO2935" s="154"/>
      <c r="DP2935" s="154"/>
      <c r="DQ2935" s="154"/>
      <c r="DR2935" s="154"/>
      <c r="DS2935" s="154"/>
      <c r="DT2935" s="154"/>
      <c r="DU2935" s="154"/>
      <c r="DV2935" s="154"/>
      <c r="DW2935" s="154"/>
      <c r="DX2935" s="154"/>
      <c r="DY2935" s="154"/>
      <c r="DZ2935" s="154"/>
      <c r="EA2935" s="154"/>
      <c r="EB2935" s="154"/>
      <c r="EC2935" s="154"/>
      <c r="ED2935" s="154"/>
      <c r="EE2935" s="154"/>
      <c r="EF2935" s="154"/>
      <c r="EG2935" s="154"/>
      <c r="EH2935" s="154"/>
      <c r="EI2935" s="154"/>
      <c r="EJ2935" s="154"/>
      <c r="EK2935" s="154"/>
      <c r="EL2935" s="154"/>
      <c r="EM2935" s="154"/>
      <c r="EN2935" s="154"/>
      <c r="EO2935" s="154"/>
      <c r="EP2935" s="154"/>
      <c r="EQ2935" s="154"/>
      <c r="ER2935" s="154"/>
      <c r="ES2935" s="154"/>
      <c r="ET2935" s="154"/>
      <c r="EU2935" s="154"/>
      <c r="EV2935" s="154"/>
    </row>
    <row r="2936" spans="32:152" ht="12.75">
      <c r="AF2936" s="154"/>
      <c r="AG2936" s="154"/>
      <c r="AH2936" s="154"/>
      <c r="AI2936" s="154"/>
      <c r="AJ2936" s="154"/>
      <c r="AK2936" s="154"/>
      <c r="AL2936" s="154"/>
      <c r="AM2936" s="154"/>
      <c r="AN2936" s="154"/>
      <c r="AO2936" s="154"/>
      <c r="AP2936" s="154"/>
      <c r="AQ2936" s="154"/>
      <c r="AR2936" s="154"/>
      <c r="AS2936" s="154"/>
      <c r="AT2936" s="154"/>
      <c r="AU2936" s="154"/>
      <c r="AV2936" s="154"/>
      <c r="AW2936" s="154"/>
      <c r="AX2936" s="154"/>
      <c r="AY2936" s="154"/>
      <c r="AZ2936" s="154"/>
      <c r="BA2936" s="154"/>
      <c r="BB2936" s="154"/>
      <c r="BC2936" s="154"/>
      <c r="BD2936" s="154"/>
      <c r="BE2936" s="154"/>
      <c r="BF2936" s="154"/>
      <c r="BG2936" s="154"/>
      <c r="BH2936" s="154"/>
      <c r="BI2936" s="154"/>
      <c r="BJ2936" s="154"/>
      <c r="BK2936" s="154"/>
      <c r="BL2936" s="154"/>
      <c r="BM2936" s="154"/>
      <c r="BN2936" s="154"/>
      <c r="BO2936" s="154"/>
      <c r="BP2936" s="154"/>
      <c r="BQ2936" s="154"/>
      <c r="BR2936" s="154"/>
      <c r="BS2936" s="154"/>
      <c r="BT2936" s="154"/>
      <c r="BU2936" s="154"/>
      <c r="BV2936" s="154"/>
      <c r="BW2936" s="154"/>
      <c r="BX2936" s="154"/>
      <c r="BY2936" s="154"/>
      <c r="BZ2936" s="154"/>
      <c r="CA2936" s="154"/>
      <c r="CB2936" s="154"/>
      <c r="CC2936" s="154"/>
      <c r="CD2936" s="154"/>
      <c r="CE2936" s="154"/>
      <c r="CF2936" s="154"/>
      <c r="CG2936" s="154"/>
      <c r="CH2936" s="154"/>
      <c r="CI2936" s="154"/>
      <c r="CJ2936" s="154"/>
      <c r="CK2936" s="154"/>
      <c r="CL2936" s="154"/>
      <c r="CM2936" s="154"/>
      <c r="CN2936" s="154"/>
      <c r="CO2936" s="154"/>
      <c r="CP2936" s="154"/>
      <c r="CQ2936" s="154"/>
      <c r="CR2936" s="154"/>
      <c r="CS2936" s="154"/>
      <c r="CT2936" s="154"/>
      <c r="CU2936" s="154"/>
      <c r="CV2936" s="154"/>
      <c r="CW2936" s="154"/>
      <c r="CX2936" s="154"/>
      <c r="CY2936" s="154"/>
      <c r="CZ2936" s="154"/>
      <c r="DA2936" s="154"/>
      <c r="DB2936" s="154"/>
      <c r="DC2936" s="154"/>
      <c r="DD2936" s="154"/>
      <c r="DE2936" s="154"/>
      <c r="DF2936" s="154"/>
      <c r="DG2936" s="154"/>
      <c r="DH2936" s="154"/>
      <c r="DI2936" s="154"/>
      <c r="DJ2936" s="154"/>
      <c r="DK2936" s="154"/>
      <c r="DL2936" s="154"/>
      <c r="DM2936" s="154"/>
      <c r="DN2936" s="154"/>
      <c r="DO2936" s="154"/>
      <c r="DP2936" s="154"/>
      <c r="DQ2936" s="154"/>
      <c r="DR2936" s="154"/>
      <c r="DS2936" s="154"/>
      <c r="DT2936" s="154"/>
      <c r="DU2936" s="154"/>
      <c r="DV2936" s="154"/>
      <c r="DW2936" s="154"/>
      <c r="DX2936" s="154"/>
      <c r="DY2936" s="154"/>
      <c r="DZ2936" s="154"/>
      <c r="EA2936" s="154"/>
      <c r="EB2936" s="154"/>
      <c r="EC2936" s="154"/>
      <c r="ED2936" s="154"/>
      <c r="EE2936" s="154"/>
      <c r="EF2936" s="154"/>
      <c r="EG2936" s="154"/>
      <c r="EH2936" s="154"/>
      <c r="EI2936" s="154"/>
      <c r="EJ2936" s="154"/>
      <c r="EK2936" s="154"/>
      <c r="EL2936" s="154"/>
      <c r="EM2936" s="154"/>
      <c r="EN2936" s="154"/>
      <c r="EO2936" s="154"/>
      <c r="EP2936" s="154"/>
      <c r="EQ2936" s="154"/>
      <c r="ER2936" s="154"/>
      <c r="ES2936" s="154"/>
      <c r="ET2936" s="154"/>
      <c r="EU2936" s="154"/>
      <c r="EV2936" s="154"/>
    </row>
    <row r="2937" spans="32:152" ht="12.75">
      <c r="AF2937" s="154"/>
      <c r="AG2937" s="154"/>
      <c r="AH2937" s="154"/>
      <c r="AI2937" s="154"/>
      <c r="AJ2937" s="154"/>
      <c r="AK2937" s="154"/>
      <c r="AL2937" s="154"/>
      <c r="AM2937" s="154"/>
      <c r="AN2937" s="154"/>
      <c r="AO2937" s="154"/>
      <c r="AP2937" s="154"/>
      <c r="AQ2937" s="154"/>
      <c r="AR2937" s="154"/>
      <c r="AS2937" s="154"/>
      <c r="AT2937" s="154"/>
      <c r="AU2937" s="154"/>
      <c r="AV2937" s="154"/>
      <c r="AW2937" s="154"/>
      <c r="AX2937" s="154"/>
      <c r="AY2937" s="154"/>
      <c r="AZ2937" s="154"/>
      <c r="BA2937" s="154"/>
      <c r="BB2937" s="154"/>
      <c r="BC2937" s="154"/>
      <c r="BD2937" s="154"/>
      <c r="BE2937" s="154"/>
      <c r="BF2937" s="154"/>
      <c r="BG2937" s="154"/>
      <c r="BH2937" s="154"/>
      <c r="BI2937" s="154"/>
      <c r="BJ2937" s="154"/>
      <c r="BK2937" s="154"/>
      <c r="BL2937" s="154"/>
      <c r="BM2937" s="154"/>
      <c r="BN2937" s="154"/>
      <c r="BO2937" s="154"/>
      <c r="BP2937" s="154"/>
      <c r="BQ2937" s="154"/>
      <c r="BR2937" s="154"/>
      <c r="BS2937" s="154"/>
      <c r="BT2937" s="154"/>
      <c r="BU2937" s="154"/>
      <c r="BV2937" s="154"/>
      <c r="BW2937" s="154"/>
      <c r="BX2937" s="154"/>
      <c r="BY2937" s="154"/>
      <c r="BZ2937" s="154"/>
      <c r="CA2937" s="154"/>
      <c r="CB2937" s="154"/>
      <c r="CC2937" s="154"/>
      <c r="CD2937" s="154"/>
      <c r="CE2937" s="154"/>
      <c r="CF2937" s="154"/>
      <c r="CG2937" s="154"/>
      <c r="CH2937" s="154"/>
      <c r="CI2937" s="154"/>
      <c r="CJ2937" s="154"/>
      <c r="CK2937" s="154"/>
      <c r="CL2937" s="154"/>
      <c r="CM2937" s="154"/>
      <c r="CN2937" s="154"/>
      <c r="CO2937" s="154"/>
      <c r="CP2937" s="154"/>
      <c r="CQ2937" s="154"/>
      <c r="CR2937" s="154"/>
      <c r="CS2937" s="154"/>
      <c r="CT2937" s="154"/>
      <c r="CU2937" s="154"/>
      <c r="CV2937" s="154"/>
      <c r="CW2937" s="154"/>
      <c r="CX2937" s="154"/>
      <c r="CY2937" s="154"/>
      <c r="CZ2937" s="154"/>
      <c r="DA2937" s="154"/>
      <c r="DB2937" s="154"/>
      <c r="DC2937" s="154"/>
      <c r="DD2937" s="154"/>
      <c r="DE2937" s="154"/>
      <c r="DF2937" s="154"/>
      <c r="DG2937" s="154"/>
      <c r="DH2937" s="154"/>
      <c r="DI2937" s="154"/>
      <c r="DJ2937" s="154"/>
      <c r="DK2937" s="154"/>
      <c r="DL2937" s="154"/>
      <c r="DM2937" s="154"/>
      <c r="DN2937" s="154"/>
      <c r="DO2937" s="154"/>
      <c r="DP2937" s="154"/>
      <c r="DQ2937" s="154"/>
      <c r="DR2937" s="154"/>
      <c r="DS2937" s="154"/>
      <c r="DT2937" s="154"/>
      <c r="DU2937" s="154"/>
      <c r="DV2937" s="154"/>
      <c r="DW2937" s="154"/>
      <c r="DX2937" s="154"/>
      <c r="DY2937" s="154"/>
      <c r="DZ2937" s="154"/>
      <c r="EA2937" s="154"/>
      <c r="EB2937" s="154"/>
      <c r="EC2937" s="154"/>
      <c r="ED2937" s="154"/>
      <c r="EE2937" s="154"/>
      <c r="EF2937" s="154"/>
      <c r="EG2937" s="154"/>
      <c r="EH2937" s="154"/>
      <c r="EI2937" s="154"/>
      <c r="EJ2937" s="154"/>
      <c r="EK2937" s="154"/>
      <c r="EL2937" s="154"/>
      <c r="EM2937" s="154"/>
      <c r="EN2937" s="154"/>
      <c r="EO2937" s="154"/>
      <c r="EP2937" s="154"/>
      <c r="EQ2937" s="154"/>
      <c r="ER2937" s="154"/>
      <c r="ES2937" s="154"/>
      <c r="ET2937" s="154"/>
      <c r="EU2937" s="154"/>
      <c r="EV2937" s="154"/>
    </row>
    <row r="2938" spans="32:152" ht="12.75">
      <c r="AF2938" s="154"/>
      <c r="AG2938" s="154"/>
      <c r="AH2938" s="154"/>
      <c r="AI2938" s="154"/>
      <c r="AJ2938" s="154"/>
      <c r="AK2938" s="154"/>
      <c r="AL2938" s="154"/>
      <c r="AM2938" s="154"/>
      <c r="AN2938" s="154"/>
      <c r="AO2938" s="154"/>
      <c r="AP2938" s="154"/>
      <c r="AQ2938" s="154"/>
      <c r="AR2938" s="154"/>
      <c r="AS2938" s="154"/>
      <c r="AT2938" s="154"/>
      <c r="AU2938" s="154"/>
      <c r="AV2938" s="154"/>
      <c r="AW2938" s="154"/>
      <c r="AX2938" s="154"/>
      <c r="AY2938" s="154"/>
      <c r="AZ2938" s="154"/>
      <c r="BA2938" s="154"/>
      <c r="BB2938" s="154"/>
      <c r="BC2938" s="154"/>
      <c r="BD2938" s="154"/>
      <c r="BE2938" s="154"/>
      <c r="BF2938" s="154"/>
      <c r="BG2938" s="154"/>
      <c r="BH2938" s="154"/>
      <c r="BI2938" s="154"/>
      <c r="BJ2938" s="154"/>
      <c r="BK2938" s="154"/>
      <c r="BL2938" s="154"/>
      <c r="BM2938" s="154"/>
      <c r="BN2938" s="154"/>
      <c r="BO2938" s="154"/>
      <c r="BP2938" s="154"/>
      <c r="BQ2938" s="154"/>
      <c r="BR2938" s="154"/>
      <c r="BS2938" s="154"/>
      <c r="BT2938" s="154"/>
      <c r="BU2938" s="154"/>
      <c r="BV2938" s="154"/>
      <c r="BW2938" s="154"/>
      <c r="BX2938" s="154"/>
      <c r="BY2938" s="154"/>
      <c r="BZ2938" s="154"/>
      <c r="CA2938" s="154"/>
      <c r="CB2938" s="154"/>
      <c r="CC2938" s="154"/>
      <c r="CD2938" s="154"/>
      <c r="CE2938" s="154"/>
      <c r="CF2938" s="154"/>
      <c r="CG2938" s="154"/>
      <c r="CH2938" s="154"/>
      <c r="CI2938" s="154"/>
      <c r="CJ2938" s="154"/>
      <c r="CK2938" s="154"/>
      <c r="CL2938" s="154"/>
      <c r="CM2938" s="154"/>
      <c r="CN2938" s="154"/>
      <c r="CO2938" s="154"/>
      <c r="CP2938" s="154"/>
      <c r="CQ2938" s="154"/>
      <c r="CR2938" s="154"/>
      <c r="CS2938" s="154"/>
      <c r="CT2938" s="154"/>
      <c r="CU2938" s="154"/>
      <c r="CV2938" s="154"/>
      <c r="CW2938" s="154"/>
      <c r="CX2938" s="154"/>
      <c r="CY2938" s="154"/>
      <c r="CZ2938" s="154"/>
      <c r="DA2938" s="154"/>
      <c r="DB2938" s="154"/>
      <c r="DC2938" s="154"/>
      <c r="DD2938" s="154"/>
      <c r="DE2938" s="154"/>
      <c r="DF2938" s="154"/>
      <c r="DG2938" s="154"/>
      <c r="DH2938" s="154"/>
      <c r="DI2938" s="154"/>
      <c r="DJ2938" s="154"/>
      <c r="DK2938" s="154"/>
      <c r="DL2938" s="154"/>
      <c r="DM2938" s="154"/>
      <c r="DN2938" s="154"/>
      <c r="DO2938" s="154"/>
      <c r="DP2938" s="154"/>
      <c r="DQ2938" s="154"/>
      <c r="DR2938" s="154"/>
      <c r="DS2938" s="154"/>
      <c r="DT2938" s="154"/>
      <c r="DU2938" s="154"/>
      <c r="DV2938" s="154"/>
      <c r="DW2938" s="154"/>
      <c r="DX2938" s="154"/>
      <c r="DY2938" s="154"/>
      <c r="DZ2938" s="154"/>
      <c r="EA2938" s="154"/>
      <c r="EB2938" s="154"/>
      <c r="EC2938" s="154"/>
      <c r="ED2938" s="154"/>
      <c r="EE2938" s="154"/>
      <c r="EF2938" s="154"/>
      <c r="EG2938" s="154"/>
      <c r="EH2938" s="154"/>
      <c r="EI2938" s="154"/>
      <c r="EJ2938" s="154"/>
      <c r="EK2938" s="154"/>
      <c r="EL2938" s="154"/>
      <c r="EM2938" s="154"/>
      <c r="EN2938" s="154"/>
      <c r="EO2938" s="154"/>
      <c r="EP2938" s="154"/>
      <c r="EQ2938" s="154"/>
      <c r="ER2938" s="154"/>
      <c r="ES2938" s="154"/>
      <c r="ET2938" s="154"/>
      <c r="EU2938" s="154"/>
      <c r="EV2938" s="154"/>
    </row>
    <row r="2939" spans="32:152" ht="12.75">
      <c r="AF2939" s="154"/>
      <c r="AG2939" s="154"/>
      <c r="AH2939" s="154"/>
      <c r="AI2939" s="154"/>
      <c r="AJ2939" s="154"/>
      <c r="AK2939" s="154"/>
      <c r="AL2939" s="154"/>
      <c r="AM2939" s="154"/>
      <c r="AN2939" s="154"/>
      <c r="AO2939" s="154"/>
      <c r="AP2939" s="154"/>
      <c r="AQ2939" s="154"/>
      <c r="AR2939" s="154"/>
      <c r="AS2939" s="154"/>
      <c r="AT2939" s="154"/>
      <c r="AU2939" s="154"/>
      <c r="AV2939" s="154"/>
      <c r="AW2939" s="154"/>
      <c r="AX2939" s="154"/>
      <c r="AY2939" s="154"/>
      <c r="AZ2939" s="154"/>
      <c r="BA2939" s="154"/>
      <c r="BB2939" s="154"/>
      <c r="BC2939" s="154"/>
      <c r="BD2939" s="154"/>
      <c r="BE2939" s="154"/>
      <c r="BF2939" s="154"/>
      <c r="BG2939" s="154"/>
      <c r="BH2939" s="154"/>
      <c r="BI2939" s="154"/>
      <c r="BJ2939" s="154"/>
      <c r="BK2939" s="154"/>
      <c r="BL2939" s="154"/>
      <c r="BM2939" s="154"/>
      <c r="BN2939" s="154"/>
      <c r="BO2939" s="154"/>
      <c r="BP2939" s="154"/>
      <c r="BQ2939" s="154"/>
      <c r="BR2939" s="154"/>
      <c r="BS2939" s="154"/>
      <c r="BT2939" s="154"/>
      <c r="BU2939" s="154"/>
      <c r="BV2939" s="154"/>
      <c r="BW2939" s="154"/>
      <c r="BX2939" s="154"/>
      <c r="BY2939" s="154"/>
      <c r="BZ2939" s="154"/>
      <c r="CA2939" s="154"/>
      <c r="CB2939" s="154"/>
      <c r="CC2939" s="154"/>
      <c r="CD2939" s="154"/>
      <c r="CE2939" s="154"/>
      <c r="CF2939" s="154"/>
      <c r="CG2939" s="154"/>
      <c r="CH2939" s="154"/>
      <c r="CI2939" s="154"/>
      <c r="CJ2939" s="154"/>
      <c r="CK2939" s="154"/>
      <c r="CL2939" s="154"/>
      <c r="CM2939" s="154"/>
      <c r="CN2939" s="154"/>
      <c r="CO2939" s="154"/>
      <c r="CP2939" s="154"/>
      <c r="CQ2939" s="154"/>
      <c r="CR2939" s="154"/>
      <c r="CS2939" s="154"/>
      <c r="CT2939" s="154"/>
      <c r="CU2939" s="154"/>
      <c r="CV2939" s="154"/>
      <c r="CW2939" s="154"/>
      <c r="CX2939" s="154"/>
      <c r="CY2939" s="154"/>
      <c r="CZ2939" s="154"/>
      <c r="DA2939" s="154"/>
      <c r="DB2939" s="154"/>
      <c r="DC2939" s="154"/>
      <c r="DD2939" s="154"/>
      <c r="DE2939" s="154"/>
      <c r="DF2939" s="154"/>
      <c r="DG2939" s="154"/>
      <c r="DH2939" s="154"/>
      <c r="DI2939" s="154"/>
      <c r="DJ2939" s="154"/>
      <c r="DK2939" s="154"/>
      <c r="DL2939" s="154"/>
      <c r="DM2939" s="154"/>
      <c r="DN2939" s="154"/>
      <c r="DO2939" s="154"/>
      <c r="DP2939" s="154"/>
      <c r="DQ2939" s="154"/>
      <c r="DR2939" s="154"/>
      <c r="DS2939" s="154"/>
      <c r="DT2939" s="154"/>
      <c r="DU2939" s="154"/>
      <c r="DV2939" s="154"/>
      <c r="DW2939" s="154"/>
      <c r="DX2939" s="154"/>
      <c r="DY2939" s="154"/>
      <c r="DZ2939" s="154"/>
      <c r="EA2939" s="154"/>
      <c r="EB2939" s="154"/>
      <c r="EC2939" s="154"/>
      <c r="ED2939" s="154"/>
      <c r="EE2939" s="154"/>
      <c r="EF2939" s="154"/>
      <c r="EG2939" s="154"/>
      <c r="EH2939" s="154"/>
      <c r="EI2939" s="154"/>
      <c r="EJ2939" s="154"/>
      <c r="EK2939" s="154"/>
      <c r="EL2939" s="154"/>
      <c r="EM2939" s="154"/>
      <c r="EN2939" s="154"/>
      <c r="EO2939" s="154"/>
      <c r="EP2939" s="154"/>
      <c r="EQ2939" s="154"/>
      <c r="ER2939" s="154"/>
      <c r="ES2939" s="154"/>
      <c r="ET2939" s="154"/>
      <c r="EU2939" s="154"/>
      <c r="EV2939" s="154"/>
    </row>
    <row r="2940" spans="32:152" ht="12.75">
      <c r="AF2940" s="154"/>
      <c r="AG2940" s="154"/>
      <c r="AH2940" s="154"/>
      <c r="AI2940" s="154"/>
      <c r="AJ2940" s="154"/>
      <c r="AK2940" s="154"/>
      <c r="AL2940" s="154"/>
      <c r="AM2940" s="154"/>
      <c r="AN2940" s="154"/>
      <c r="AO2940" s="154"/>
      <c r="AP2940" s="154"/>
      <c r="AQ2940" s="154"/>
      <c r="AR2940" s="154"/>
      <c r="AS2940" s="154"/>
      <c r="AT2940" s="154"/>
      <c r="AU2940" s="154"/>
      <c r="AV2940" s="154"/>
      <c r="AW2940" s="154"/>
      <c r="AX2940" s="154"/>
      <c r="AY2940" s="154"/>
      <c r="AZ2940" s="154"/>
      <c r="BA2940" s="154"/>
      <c r="BB2940" s="154"/>
      <c r="BC2940" s="154"/>
      <c r="BD2940" s="154"/>
      <c r="BE2940" s="154"/>
      <c r="BF2940" s="154"/>
      <c r="BG2940" s="154"/>
      <c r="BH2940" s="154"/>
      <c r="BI2940" s="154"/>
      <c r="BJ2940" s="154"/>
      <c r="BK2940" s="154"/>
      <c r="BL2940" s="154"/>
      <c r="BM2940" s="154"/>
      <c r="BN2940" s="154"/>
      <c r="BO2940" s="154"/>
      <c r="BP2940" s="154"/>
      <c r="BQ2940" s="154"/>
      <c r="BR2940" s="154"/>
      <c r="BS2940" s="154"/>
      <c r="BT2940" s="154"/>
      <c r="BU2940" s="154"/>
      <c r="BV2940" s="154"/>
      <c r="BW2940" s="154"/>
      <c r="BX2940" s="154"/>
      <c r="BY2940" s="154"/>
      <c r="BZ2940" s="154"/>
      <c r="CA2940" s="154"/>
      <c r="CB2940" s="154"/>
      <c r="CC2940" s="154"/>
      <c r="CD2940" s="154"/>
      <c r="CE2940" s="154"/>
      <c r="CF2940" s="154"/>
      <c r="CG2940" s="154"/>
      <c r="CH2940" s="154"/>
      <c r="CI2940" s="154"/>
      <c r="CJ2940" s="154"/>
      <c r="CK2940" s="154"/>
      <c r="CL2940" s="154"/>
      <c r="CM2940" s="154"/>
      <c r="CN2940" s="154"/>
      <c r="CO2940" s="154"/>
      <c r="CP2940" s="154"/>
      <c r="CQ2940" s="154"/>
      <c r="CR2940" s="154"/>
      <c r="CS2940" s="154"/>
      <c r="CT2940" s="154"/>
      <c r="CU2940" s="154"/>
      <c r="CV2940" s="154"/>
      <c r="CW2940" s="154"/>
      <c r="CX2940" s="154"/>
      <c r="CY2940" s="154"/>
      <c r="CZ2940" s="154"/>
      <c r="DA2940" s="154"/>
      <c r="DB2940" s="154"/>
      <c r="DC2940" s="154"/>
      <c r="DD2940" s="154"/>
      <c r="DE2940" s="154"/>
      <c r="DF2940" s="154"/>
      <c r="DG2940" s="154"/>
      <c r="DH2940" s="154"/>
      <c r="DI2940" s="154"/>
      <c r="DJ2940" s="154"/>
      <c r="DK2940" s="154"/>
      <c r="DL2940" s="154"/>
      <c r="DM2940" s="154"/>
      <c r="DN2940" s="154"/>
      <c r="DO2940" s="154"/>
      <c r="DP2940" s="154"/>
      <c r="DQ2940" s="154"/>
      <c r="DR2940" s="154"/>
      <c r="DS2940" s="154"/>
      <c r="DT2940" s="154"/>
      <c r="DU2940" s="154"/>
      <c r="DV2940" s="154"/>
      <c r="DW2940" s="154"/>
      <c r="DX2940" s="154"/>
      <c r="DY2940" s="154"/>
      <c r="DZ2940" s="154"/>
      <c r="EA2940" s="154"/>
      <c r="EB2940" s="154"/>
      <c r="EC2940" s="154"/>
      <c r="ED2940" s="154"/>
      <c r="EE2940" s="154"/>
      <c r="EF2940" s="154"/>
      <c r="EG2940" s="154"/>
      <c r="EH2940" s="154"/>
      <c r="EI2940" s="154"/>
      <c r="EJ2940" s="154"/>
      <c r="EK2940" s="154"/>
      <c r="EL2940" s="154"/>
      <c r="EM2940" s="154"/>
      <c r="EN2940" s="154"/>
      <c r="EO2940" s="154"/>
      <c r="EP2940" s="154"/>
      <c r="EQ2940" s="154"/>
      <c r="ER2940" s="154"/>
      <c r="ES2940" s="154"/>
      <c r="ET2940" s="154"/>
      <c r="EU2940" s="154"/>
      <c r="EV2940" s="154"/>
    </row>
    <row r="2941" spans="32:152" ht="12.75">
      <c r="AF2941" s="154"/>
      <c r="AG2941" s="154"/>
      <c r="AH2941" s="154"/>
      <c r="AI2941" s="154"/>
      <c r="AJ2941" s="154"/>
      <c r="AK2941" s="154"/>
      <c r="AL2941" s="154"/>
      <c r="AM2941" s="154"/>
      <c r="AN2941" s="154"/>
      <c r="AO2941" s="154"/>
      <c r="AP2941" s="154"/>
      <c r="AQ2941" s="154"/>
      <c r="AR2941" s="154"/>
      <c r="AS2941" s="154"/>
      <c r="AT2941" s="154"/>
      <c r="AU2941" s="154"/>
      <c r="AV2941" s="154"/>
      <c r="AW2941" s="154"/>
      <c r="AX2941" s="154"/>
      <c r="AY2941" s="154"/>
      <c r="AZ2941" s="154"/>
      <c r="BA2941" s="154"/>
      <c r="BB2941" s="154"/>
      <c r="BC2941" s="154"/>
      <c r="BD2941" s="154"/>
      <c r="BE2941" s="154"/>
      <c r="BF2941" s="154"/>
      <c r="BG2941" s="154"/>
      <c r="BH2941" s="154"/>
      <c r="BI2941" s="154"/>
      <c r="BJ2941" s="154"/>
      <c r="BK2941" s="154"/>
      <c r="BL2941" s="154"/>
      <c r="BM2941" s="154"/>
      <c r="BN2941" s="154"/>
      <c r="BO2941" s="154"/>
      <c r="BP2941" s="154"/>
      <c r="BQ2941" s="154"/>
      <c r="BR2941" s="154"/>
      <c r="BS2941" s="154"/>
      <c r="BT2941" s="154"/>
      <c r="BU2941" s="154"/>
      <c r="BV2941" s="154"/>
      <c r="BW2941" s="154"/>
      <c r="BX2941" s="154"/>
      <c r="BY2941" s="154"/>
      <c r="BZ2941" s="154"/>
      <c r="CA2941" s="154"/>
      <c r="CB2941" s="154"/>
      <c r="CC2941" s="154"/>
      <c r="CD2941" s="154"/>
      <c r="CE2941" s="154"/>
      <c r="CF2941" s="154"/>
      <c r="CG2941" s="154"/>
      <c r="CH2941" s="154"/>
      <c r="CI2941" s="154"/>
      <c r="CJ2941" s="154"/>
      <c r="CK2941" s="154"/>
      <c r="CL2941" s="154"/>
      <c r="CM2941" s="154"/>
      <c r="CN2941" s="154"/>
      <c r="CO2941" s="154"/>
      <c r="CP2941" s="154"/>
      <c r="CQ2941" s="154"/>
      <c r="CR2941" s="154"/>
      <c r="CS2941" s="154"/>
      <c r="CT2941" s="154"/>
      <c r="CU2941" s="154"/>
      <c r="CV2941" s="154"/>
      <c r="CW2941" s="154"/>
      <c r="CX2941" s="154"/>
      <c r="CY2941" s="154"/>
      <c r="CZ2941" s="154"/>
      <c r="DA2941" s="154"/>
      <c r="DB2941" s="154"/>
      <c r="DC2941" s="154"/>
      <c r="DD2941" s="154"/>
      <c r="DE2941" s="154"/>
      <c r="DF2941" s="154"/>
      <c r="DG2941" s="154"/>
      <c r="DH2941" s="154"/>
      <c r="DI2941" s="154"/>
      <c r="DJ2941" s="154"/>
      <c r="DK2941" s="154"/>
      <c r="DL2941" s="154"/>
      <c r="DM2941" s="154"/>
      <c r="DN2941" s="154"/>
      <c r="DO2941" s="154"/>
      <c r="DP2941" s="154"/>
      <c r="DQ2941" s="154"/>
      <c r="DR2941" s="154"/>
      <c r="DS2941" s="154"/>
      <c r="DT2941" s="154"/>
      <c r="DU2941" s="154"/>
      <c r="DV2941" s="154"/>
      <c r="DW2941" s="154"/>
      <c r="DX2941" s="154"/>
      <c r="DY2941" s="154"/>
      <c r="DZ2941" s="154"/>
      <c r="EA2941" s="154"/>
      <c r="EB2941" s="154"/>
      <c r="EC2941" s="154"/>
      <c r="ED2941" s="154"/>
      <c r="EE2941" s="154"/>
      <c r="EF2941" s="154"/>
      <c r="EG2941" s="154"/>
      <c r="EH2941" s="154"/>
      <c r="EI2941" s="154"/>
      <c r="EJ2941" s="154"/>
      <c r="EK2941" s="154"/>
      <c r="EL2941" s="154"/>
      <c r="EM2941" s="154"/>
      <c r="EN2941" s="154"/>
      <c r="EO2941" s="154"/>
      <c r="EP2941" s="154"/>
      <c r="EQ2941" s="154"/>
      <c r="ER2941" s="154"/>
      <c r="ES2941" s="154"/>
      <c r="ET2941" s="154"/>
      <c r="EU2941" s="154"/>
      <c r="EV2941" s="154"/>
    </row>
    <row r="2942" spans="32:152" ht="12.75">
      <c r="AF2942" s="154"/>
      <c r="AG2942" s="154"/>
      <c r="AH2942" s="154"/>
      <c r="AI2942" s="154"/>
      <c r="AJ2942" s="154"/>
      <c r="AK2942" s="154"/>
      <c r="AL2942" s="154"/>
      <c r="AM2942" s="154"/>
      <c r="AN2942" s="154"/>
      <c r="AO2942" s="154"/>
      <c r="AP2942" s="154"/>
      <c r="AQ2942" s="154"/>
      <c r="AR2942" s="154"/>
      <c r="AS2942" s="154"/>
      <c r="AT2942" s="154"/>
      <c r="AU2942" s="154"/>
      <c r="AV2942" s="154"/>
      <c r="AW2942" s="154"/>
      <c r="AX2942" s="154"/>
      <c r="AY2942" s="154"/>
      <c r="AZ2942" s="154"/>
      <c r="BA2942" s="154"/>
      <c r="BB2942" s="154"/>
      <c r="BC2942" s="154"/>
      <c r="BD2942" s="154"/>
      <c r="BE2942" s="154"/>
      <c r="BF2942" s="154"/>
      <c r="BG2942" s="154"/>
      <c r="BH2942" s="154"/>
      <c r="BI2942" s="154"/>
      <c r="BJ2942" s="154"/>
      <c r="BK2942" s="154"/>
      <c r="BL2942" s="154"/>
      <c r="BM2942" s="154"/>
      <c r="BN2942" s="154"/>
      <c r="BO2942" s="154"/>
      <c r="BP2942" s="154"/>
      <c r="BQ2942" s="154"/>
      <c r="BR2942" s="154"/>
      <c r="BS2942" s="154"/>
      <c r="BT2942" s="154"/>
      <c r="BU2942" s="154"/>
      <c r="BV2942" s="154"/>
      <c r="BW2942" s="154"/>
      <c r="BX2942" s="154"/>
      <c r="BY2942" s="154"/>
      <c r="BZ2942" s="154"/>
      <c r="CA2942" s="154"/>
      <c r="CB2942" s="154"/>
      <c r="CC2942" s="154"/>
      <c r="CD2942" s="154"/>
      <c r="CE2942" s="154"/>
      <c r="CF2942" s="154"/>
      <c r="CG2942" s="154"/>
      <c r="CH2942" s="154"/>
      <c r="CI2942" s="154"/>
      <c r="CJ2942" s="154"/>
      <c r="CK2942" s="154"/>
      <c r="CL2942" s="154"/>
      <c r="CM2942" s="154"/>
      <c r="CN2942" s="154"/>
      <c r="CO2942" s="154"/>
      <c r="CP2942" s="154"/>
      <c r="CQ2942" s="154"/>
      <c r="CR2942" s="154"/>
      <c r="CS2942" s="154"/>
      <c r="CT2942" s="154"/>
      <c r="CU2942" s="154"/>
      <c r="CV2942" s="154"/>
      <c r="CW2942" s="154"/>
      <c r="CX2942" s="154"/>
      <c r="CY2942" s="154"/>
      <c r="CZ2942" s="154"/>
      <c r="DA2942" s="154"/>
      <c r="DB2942" s="154"/>
      <c r="DC2942" s="154"/>
      <c r="DD2942" s="154"/>
      <c r="DE2942" s="154"/>
      <c r="DF2942" s="154"/>
      <c r="DG2942" s="154"/>
      <c r="DH2942" s="154"/>
      <c r="DI2942" s="154"/>
      <c r="DJ2942" s="154"/>
      <c r="DK2942" s="154"/>
      <c r="DL2942" s="154"/>
      <c r="DM2942" s="154"/>
      <c r="DN2942" s="154"/>
      <c r="DO2942" s="154"/>
      <c r="DP2942" s="154"/>
      <c r="DQ2942" s="154"/>
      <c r="DR2942" s="154"/>
      <c r="DS2942" s="154"/>
      <c r="DT2942" s="154"/>
      <c r="DU2942" s="154"/>
      <c r="DV2942" s="154"/>
      <c r="DW2942" s="154"/>
      <c r="DX2942" s="154"/>
      <c r="DY2942" s="154"/>
      <c r="DZ2942" s="154"/>
      <c r="EA2942" s="154"/>
      <c r="EB2942" s="154"/>
      <c r="EC2942" s="154"/>
      <c r="ED2942" s="154"/>
      <c r="EE2942" s="154"/>
      <c r="EF2942" s="154"/>
      <c r="EG2942" s="154"/>
      <c r="EH2942" s="154"/>
      <c r="EI2942" s="154"/>
      <c r="EJ2942" s="154"/>
      <c r="EK2942" s="154"/>
      <c r="EL2942" s="154"/>
      <c r="EM2942" s="154"/>
      <c r="EN2942" s="154"/>
      <c r="EO2942" s="154"/>
      <c r="EP2942" s="154"/>
      <c r="EQ2942" s="154"/>
      <c r="ER2942" s="154"/>
      <c r="ES2942" s="154"/>
      <c r="ET2942" s="154"/>
      <c r="EU2942" s="154"/>
      <c r="EV2942" s="154"/>
    </row>
    <row r="2943" spans="32:152" ht="12.75">
      <c r="AF2943" s="154"/>
      <c r="AG2943" s="154"/>
      <c r="AH2943" s="154"/>
      <c r="AI2943" s="154"/>
      <c r="AJ2943" s="154"/>
      <c r="AK2943" s="154"/>
      <c r="AL2943" s="154"/>
      <c r="AM2943" s="154"/>
      <c r="AN2943" s="154"/>
      <c r="AO2943" s="154"/>
      <c r="AP2943" s="154"/>
      <c r="AQ2943" s="154"/>
      <c r="AR2943" s="154"/>
      <c r="AS2943" s="154"/>
      <c r="AT2943" s="154"/>
      <c r="AU2943" s="154"/>
      <c r="AV2943" s="154"/>
      <c r="AW2943" s="154"/>
      <c r="AX2943" s="154"/>
      <c r="AY2943" s="154"/>
      <c r="AZ2943" s="154"/>
      <c r="BA2943" s="154"/>
      <c r="BB2943" s="154"/>
      <c r="BC2943" s="154"/>
      <c r="BD2943" s="154"/>
      <c r="BE2943" s="154"/>
      <c r="BF2943" s="154"/>
      <c r="BG2943" s="154"/>
      <c r="BH2943" s="154"/>
      <c r="BI2943" s="154"/>
      <c r="BJ2943" s="154"/>
      <c r="BK2943" s="154"/>
      <c r="BL2943" s="154"/>
      <c r="BM2943" s="154"/>
      <c r="BN2943" s="154"/>
      <c r="BO2943" s="154"/>
      <c r="BP2943" s="154"/>
      <c r="BQ2943" s="154"/>
      <c r="BR2943" s="154"/>
      <c r="BS2943" s="154"/>
      <c r="BT2943" s="154"/>
      <c r="BU2943" s="154"/>
      <c r="BV2943" s="154"/>
      <c r="BW2943" s="154"/>
      <c r="BX2943" s="154"/>
      <c r="BY2943" s="154"/>
      <c r="BZ2943" s="154"/>
      <c r="CA2943" s="154"/>
      <c r="CB2943" s="154"/>
      <c r="CC2943" s="154"/>
      <c r="CD2943" s="154"/>
      <c r="CE2943" s="154"/>
      <c r="CF2943" s="154"/>
      <c r="CG2943" s="154"/>
      <c r="CH2943" s="154"/>
      <c r="CI2943" s="154"/>
      <c r="CJ2943" s="154"/>
      <c r="CK2943" s="154"/>
      <c r="CL2943" s="154"/>
      <c r="CM2943" s="154"/>
      <c r="CN2943" s="154"/>
      <c r="CO2943" s="154"/>
      <c r="CP2943" s="154"/>
      <c r="CQ2943" s="154"/>
      <c r="CR2943" s="154"/>
      <c r="CS2943" s="154"/>
      <c r="CT2943" s="154"/>
      <c r="CU2943" s="154"/>
      <c r="CV2943" s="154"/>
      <c r="CW2943" s="154"/>
      <c r="CX2943" s="154"/>
      <c r="CY2943" s="154"/>
      <c r="CZ2943" s="154"/>
      <c r="DA2943" s="154"/>
      <c r="DB2943" s="154"/>
      <c r="DC2943" s="154"/>
      <c r="DD2943" s="154"/>
      <c r="DE2943" s="154"/>
      <c r="DF2943" s="154"/>
      <c r="DG2943" s="154"/>
      <c r="DH2943" s="154"/>
      <c r="DI2943" s="154"/>
      <c r="DJ2943" s="154"/>
      <c r="DK2943" s="154"/>
      <c r="DL2943" s="154"/>
      <c r="DM2943" s="154"/>
      <c r="DN2943" s="154"/>
      <c r="DO2943" s="154"/>
      <c r="DP2943" s="154"/>
      <c r="DQ2943" s="154"/>
      <c r="DR2943" s="154"/>
      <c r="DS2943" s="154"/>
      <c r="DT2943" s="154"/>
      <c r="DU2943" s="154"/>
      <c r="DV2943" s="154"/>
      <c r="DW2943" s="154"/>
      <c r="DX2943" s="154"/>
      <c r="DY2943" s="154"/>
      <c r="DZ2943" s="154"/>
      <c r="EA2943" s="154"/>
      <c r="EB2943" s="154"/>
      <c r="EC2943" s="154"/>
      <c r="ED2943" s="154"/>
      <c r="EE2943" s="154"/>
      <c r="EF2943" s="154"/>
      <c r="EG2943" s="154"/>
      <c r="EH2943" s="154"/>
      <c r="EI2943" s="154"/>
      <c r="EJ2943" s="154"/>
      <c r="EK2943" s="154"/>
      <c r="EL2943" s="154"/>
      <c r="EM2943" s="154"/>
      <c r="EN2943" s="154"/>
      <c r="EO2943" s="154"/>
      <c r="EP2943" s="154"/>
      <c r="EQ2943" s="154"/>
      <c r="ER2943" s="154"/>
      <c r="ES2943" s="154"/>
      <c r="ET2943" s="154"/>
      <c r="EU2943" s="154"/>
      <c r="EV2943" s="154"/>
    </row>
    <row r="2944" spans="32:152" ht="12.75">
      <c r="AF2944" s="154"/>
      <c r="AG2944" s="154"/>
      <c r="AH2944" s="154"/>
      <c r="AI2944" s="154"/>
      <c r="AJ2944" s="154"/>
      <c r="AK2944" s="154"/>
      <c r="AL2944" s="154"/>
      <c r="AM2944" s="154"/>
      <c r="AN2944" s="154"/>
      <c r="AO2944" s="154"/>
      <c r="AP2944" s="154"/>
      <c r="AQ2944" s="154"/>
      <c r="AR2944" s="154"/>
      <c r="AS2944" s="154"/>
      <c r="AT2944" s="154"/>
      <c r="AU2944" s="154"/>
      <c r="AV2944" s="154"/>
      <c r="AW2944" s="154"/>
      <c r="AX2944" s="154"/>
      <c r="AY2944" s="154"/>
      <c r="AZ2944" s="154"/>
      <c r="BA2944" s="154"/>
      <c r="BB2944" s="154"/>
      <c r="BC2944" s="154"/>
      <c r="BD2944" s="154"/>
      <c r="BE2944" s="154"/>
      <c r="BF2944" s="154"/>
      <c r="BG2944" s="154"/>
      <c r="BH2944" s="154"/>
      <c r="BI2944" s="154"/>
      <c r="BJ2944" s="154"/>
      <c r="BK2944" s="154"/>
      <c r="BL2944" s="154"/>
      <c r="BM2944" s="154"/>
      <c r="BN2944" s="154"/>
      <c r="BO2944" s="154"/>
      <c r="BP2944" s="154"/>
      <c r="BQ2944" s="154"/>
      <c r="BR2944" s="154"/>
      <c r="BS2944" s="154"/>
      <c r="BT2944" s="154"/>
      <c r="BU2944" s="154"/>
      <c r="BV2944" s="154"/>
      <c r="BW2944" s="154"/>
      <c r="BX2944" s="154"/>
      <c r="BY2944" s="154"/>
      <c r="BZ2944" s="154"/>
      <c r="CA2944" s="154"/>
      <c r="CB2944" s="154"/>
      <c r="CC2944" s="154"/>
      <c r="CD2944" s="154"/>
      <c r="CE2944" s="154"/>
      <c r="CF2944" s="154"/>
      <c r="CG2944" s="154"/>
      <c r="CH2944" s="154"/>
      <c r="CI2944" s="154"/>
      <c r="CJ2944" s="154"/>
      <c r="CK2944" s="154"/>
      <c r="CL2944" s="154"/>
      <c r="CM2944" s="154"/>
      <c r="CN2944" s="154"/>
      <c r="CO2944" s="154"/>
      <c r="CP2944" s="154"/>
      <c r="CQ2944" s="154"/>
      <c r="CR2944" s="154"/>
      <c r="CS2944" s="154"/>
      <c r="CT2944" s="154"/>
      <c r="CU2944" s="154"/>
      <c r="CV2944" s="154"/>
      <c r="CW2944" s="154"/>
      <c r="CX2944" s="154"/>
      <c r="CY2944" s="154"/>
      <c r="CZ2944" s="154"/>
      <c r="DA2944" s="154"/>
      <c r="DB2944" s="154"/>
      <c r="DC2944" s="154"/>
      <c r="DD2944" s="154"/>
      <c r="DE2944" s="154"/>
      <c r="DF2944" s="154"/>
      <c r="DG2944" s="154"/>
      <c r="DH2944" s="154"/>
      <c r="DI2944" s="154"/>
      <c r="DJ2944" s="154"/>
      <c r="DK2944" s="154"/>
      <c r="DL2944" s="154"/>
      <c r="DM2944" s="154"/>
      <c r="DN2944" s="154"/>
      <c r="DO2944" s="154"/>
      <c r="DP2944" s="154"/>
      <c r="DQ2944" s="154"/>
      <c r="DR2944" s="154"/>
      <c r="DS2944" s="154"/>
      <c r="DT2944" s="154"/>
      <c r="DU2944" s="154"/>
      <c r="DV2944" s="154"/>
      <c r="DW2944" s="154"/>
      <c r="DX2944" s="154"/>
      <c r="DY2944" s="154"/>
      <c r="DZ2944" s="154"/>
      <c r="EA2944" s="154"/>
      <c r="EB2944" s="154"/>
      <c r="EC2944" s="154"/>
      <c r="ED2944" s="154"/>
      <c r="EE2944" s="154"/>
      <c r="EF2944" s="154"/>
      <c r="EG2944" s="154"/>
      <c r="EH2944" s="154"/>
      <c r="EI2944" s="154"/>
      <c r="EJ2944" s="154"/>
      <c r="EK2944" s="154"/>
      <c r="EL2944" s="154"/>
      <c r="EM2944" s="154"/>
      <c r="EN2944" s="154"/>
      <c r="EO2944" s="154"/>
      <c r="EP2944" s="154"/>
      <c r="EQ2944" s="154"/>
      <c r="ER2944" s="154"/>
      <c r="ES2944" s="154"/>
      <c r="ET2944" s="154"/>
      <c r="EU2944" s="154"/>
      <c r="EV2944" s="154"/>
    </row>
    <row r="2945" spans="32:152" ht="12.75">
      <c r="AF2945" s="154"/>
      <c r="AG2945" s="154"/>
      <c r="AH2945" s="154"/>
      <c r="AI2945" s="154"/>
      <c r="AJ2945" s="154"/>
      <c r="AK2945" s="154"/>
      <c r="AL2945" s="154"/>
      <c r="AM2945" s="154"/>
      <c r="AN2945" s="154"/>
      <c r="AO2945" s="154"/>
      <c r="AP2945" s="154"/>
      <c r="AQ2945" s="154"/>
      <c r="AR2945" s="154"/>
      <c r="AS2945" s="154"/>
      <c r="AT2945" s="154"/>
      <c r="AU2945" s="154"/>
      <c r="AV2945" s="154"/>
      <c r="AW2945" s="154"/>
      <c r="AX2945" s="154"/>
      <c r="AY2945" s="154"/>
      <c r="AZ2945" s="154"/>
      <c r="BA2945" s="154"/>
      <c r="BB2945" s="154"/>
      <c r="BC2945" s="154"/>
      <c r="BD2945" s="154"/>
      <c r="BE2945" s="154"/>
      <c r="BF2945" s="154"/>
      <c r="BG2945" s="154"/>
      <c r="BH2945" s="154"/>
      <c r="BI2945" s="154"/>
      <c r="BJ2945" s="154"/>
      <c r="BK2945" s="154"/>
      <c r="BL2945" s="154"/>
      <c r="BM2945" s="154"/>
      <c r="BN2945" s="154"/>
      <c r="BO2945" s="154"/>
      <c r="BP2945" s="154"/>
      <c r="BQ2945" s="154"/>
      <c r="BR2945" s="154"/>
      <c r="BS2945" s="154"/>
      <c r="BT2945" s="154"/>
      <c r="BU2945" s="154"/>
      <c r="BV2945" s="154"/>
      <c r="BW2945" s="154"/>
      <c r="BX2945" s="154"/>
      <c r="BY2945" s="154"/>
      <c r="BZ2945" s="154"/>
      <c r="CA2945" s="154"/>
      <c r="CB2945" s="154"/>
      <c r="CC2945" s="154"/>
      <c r="CD2945" s="154"/>
      <c r="CE2945" s="154"/>
      <c r="CF2945" s="154"/>
      <c r="CG2945" s="154"/>
      <c r="CH2945" s="154"/>
      <c r="CI2945" s="154"/>
      <c r="CJ2945" s="154"/>
      <c r="CK2945" s="154"/>
      <c r="CL2945" s="154"/>
      <c r="CM2945" s="154"/>
      <c r="CN2945" s="154"/>
      <c r="CO2945" s="154"/>
      <c r="CP2945" s="154"/>
      <c r="CQ2945" s="154"/>
      <c r="CR2945" s="154"/>
      <c r="CS2945" s="154"/>
      <c r="CT2945" s="154"/>
      <c r="CU2945" s="154"/>
      <c r="CV2945" s="154"/>
      <c r="CW2945" s="154"/>
      <c r="CX2945" s="154"/>
      <c r="CY2945" s="154"/>
      <c r="CZ2945" s="154"/>
      <c r="DA2945" s="154"/>
      <c r="DB2945" s="154"/>
      <c r="DC2945" s="154"/>
      <c r="DD2945" s="154"/>
      <c r="DE2945" s="154"/>
      <c r="DF2945" s="154"/>
      <c r="DG2945" s="154"/>
      <c r="DH2945" s="154"/>
      <c r="DI2945" s="154"/>
      <c r="DJ2945" s="154"/>
      <c r="DK2945" s="154"/>
      <c r="DL2945" s="154"/>
      <c r="DM2945" s="154"/>
      <c r="DN2945" s="154"/>
      <c r="DO2945" s="154"/>
      <c r="DP2945" s="154"/>
      <c r="DQ2945" s="154"/>
      <c r="DR2945" s="154"/>
      <c r="DS2945" s="154"/>
      <c r="DT2945" s="154"/>
      <c r="DU2945" s="154"/>
      <c r="DV2945" s="154"/>
      <c r="DW2945" s="154"/>
      <c r="DX2945" s="154"/>
      <c r="DY2945" s="154"/>
      <c r="DZ2945" s="154"/>
      <c r="EA2945" s="154"/>
      <c r="EB2945" s="154"/>
      <c r="EC2945" s="154"/>
      <c r="ED2945" s="154"/>
      <c r="EE2945" s="154"/>
      <c r="EF2945" s="154"/>
      <c r="EG2945" s="154"/>
      <c r="EH2945" s="154"/>
      <c r="EI2945" s="154"/>
      <c r="EJ2945" s="154"/>
      <c r="EK2945" s="154"/>
      <c r="EL2945" s="154"/>
      <c r="EM2945" s="154"/>
      <c r="EN2945" s="154"/>
      <c r="EO2945" s="154"/>
      <c r="EP2945" s="154"/>
      <c r="EQ2945" s="154"/>
      <c r="ER2945" s="154"/>
      <c r="ES2945" s="154"/>
      <c r="ET2945" s="154"/>
      <c r="EU2945" s="154"/>
      <c r="EV2945" s="154"/>
    </row>
    <row r="2946" spans="32:152" ht="12.75">
      <c r="AF2946" s="154"/>
      <c r="AG2946" s="154"/>
      <c r="AH2946" s="154"/>
      <c r="AI2946" s="154"/>
      <c r="AJ2946" s="154"/>
      <c r="AK2946" s="154"/>
      <c r="AL2946" s="154"/>
      <c r="AM2946" s="154"/>
      <c r="AN2946" s="154"/>
      <c r="AO2946" s="154"/>
      <c r="AP2946" s="154"/>
      <c r="AQ2946" s="154"/>
      <c r="AR2946" s="154"/>
      <c r="AS2946" s="154"/>
      <c r="AT2946" s="154"/>
      <c r="AU2946" s="154"/>
      <c r="AV2946" s="154"/>
      <c r="AW2946" s="154"/>
      <c r="AX2946" s="154"/>
      <c r="AY2946" s="154"/>
      <c r="AZ2946" s="154"/>
      <c r="BA2946" s="154"/>
      <c r="BB2946" s="154"/>
      <c r="BC2946" s="154"/>
      <c r="BD2946" s="154"/>
      <c r="BE2946" s="154"/>
      <c r="BF2946" s="154"/>
      <c r="BG2946" s="154"/>
      <c r="BH2946" s="154"/>
      <c r="BI2946" s="154"/>
      <c r="BJ2946" s="154"/>
      <c r="BK2946" s="154"/>
      <c r="BL2946" s="154"/>
      <c r="BM2946" s="154"/>
      <c r="BN2946" s="154"/>
      <c r="BO2946" s="154"/>
      <c r="BP2946" s="154"/>
      <c r="BQ2946" s="154"/>
      <c r="BR2946" s="154"/>
      <c r="BS2946" s="154"/>
      <c r="BT2946" s="154"/>
      <c r="BU2946" s="154"/>
      <c r="BV2946" s="154"/>
      <c r="BW2946" s="154"/>
      <c r="BX2946" s="154"/>
      <c r="BY2946" s="154"/>
      <c r="BZ2946" s="154"/>
      <c r="CA2946" s="154"/>
      <c r="CB2946" s="154"/>
      <c r="CC2946" s="154"/>
      <c r="CD2946" s="154"/>
      <c r="CE2946" s="154"/>
      <c r="CF2946" s="154"/>
      <c r="CG2946" s="154"/>
      <c r="CH2946" s="154"/>
      <c r="CI2946" s="154"/>
      <c r="CJ2946" s="154"/>
      <c r="CK2946" s="154"/>
      <c r="CL2946" s="154"/>
      <c r="CM2946" s="154"/>
      <c r="CN2946" s="154"/>
      <c r="CO2946" s="154"/>
      <c r="CP2946" s="154"/>
      <c r="CQ2946" s="154"/>
      <c r="CR2946" s="154"/>
      <c r="CS2946" s="154"/>
      <c r="CT2946" s="154"/>
      <c r="CU2946" s="154"/>
      <c r="CV2946" s="154"/>
      <c r="CW2946" s="154"/>
      <c r="CX2946" s="154"/>
      <c r="CY2946" s="154"/>
      <c r="CZ2946" s="154"/>
      <c r="DA2946" s="154"/>
      <c r="DB2946" s="154"/>
      <c r="DC2946" s="154"/>
      <c r="DD2946" s="154"/>
      <c r="DE2946" s="154"/>
      <c r="DF2946" s="154"/>
      <c r="DG2946" s="154"/>
      <c r="DH2946" s="154"/>
      <c r="DI2946" s="154"/>
      <c r="DJ2946" s="154"/>
      <c r="DK2946" s="154"/>
      <c r="DL2946" s="154"/>
      <c r="DM2946" s="154"/>
      <c r="DN2946" s="154"/>
      <c r="DO2946" s="154"/>
      <c r="DP2946" s="154"/>
      <c r="DQ2946" s="154"/>
      <c r="DR2946" s="154"/>
      <c r="DS2946" s="154"/>
      <c r="DT2946" s="154"/>
      <c r="DU2946" s="154"/>
      <c r="DV2946" s="154"/>
      <c r="DW2946" s="154"/>
      <c r="DX2946" s="154"/>
      <c r="DY2946" s="154"/>
      <c r="DZ2946" s="154"/>
      <c r="EA2946" s="154"/>
      <c r="EB2946" s="154"/>
      <c r="EC2946" s="154"/>
      <c r="ED2946" s="154"/>
      <c r="EE2946" s="154"/>
      <c r="EF2946" s="154"/>
      <c r="EG2946" s="154"/>
      <c r="EH2946" s="154"/>
      <c r="EI2946" s="154"/>
      <c r="EJ2946" s="154"/>
      <c r="EK2946" s="154"/>
      <c r="EL2946" s="154"/>
      <c r="EM2946" s="154"/>
      <c r="EN2946" s="154"/>
      <c r="EO2946" s="154"/>
      <c r="EP2946" s="154"/>
      <c r="EQ2946" s="154"/>
      <c r="ER2946" s="154"/>
      <c r="ES2946" s="154"/>
      <c r="ET2946" s="154"/>
      <c r="EU2946" s="154"/>
      <c r="EV2946" s="154"/>
    </row>
    <row r="2947" spans="32:152" ht="12.75">
      <c r="AF2947" s="154"/>
      <c r="AG2947" s="154"/>
      <c r="AH2947" s="154"/>
      <c r="AI2947" s="154"/>
      <c r="AJ2947" s="154"/>
      <c r="AK2947" s="154"/>
      <c r="AL2947" s="154"/>
      <c r="AM2947" s="154"/>
      <c r="AN2947" s="154"/>
      <c r="AO2947" s="154"/>
      <c r="AP2947" s="154"/>
      <c r="AQ2947" s="154"/>
      <c r="AR2947" s="154"/>
      <c r="AS2947" s="154"/>
      <c r="AT2947" s="154"/>
      <c r="AU2947" s="154"/>
      <c r="AV2947" s="154"/>
      <c r="AW2947" s="154"/>
      <c r="AX2947" s="154"/>
      <c r="AY2947" s="154"/>
      <c r="AZ2947" s="154"/>
      <c r="BA2947" s="154"/>
      <c r="BB2947" s="154"/>
      <c r="BC2947" s="154"/>
      <c r="BD2947" s="154"/>
      <c r="BE2947" s="154"/>
      <c r="BF2947" s="154"/>
      <c r="BG2947" s="154"/>
      <c r="BH2947" s="154"/>
      <c r="BI2947" s="154"/>
      <c r="BJ2947" s="154"/>
      <c r="BK2947" s="154"/>
      <c r="BL2947" s="154"/>
      <c r="BM2947" s="154"/>
      <c r="BN2947" s="154"/>
      <c r="BO2947" s="154"/>
      <c r="BP2947" s="154"/>
      <c r="BQ2947" s="154"/>
      <c r="BR2947" s="154"/>
      <c r="BS2947" s="154"/>
      <c r="BT2947" s="154"/>
      <c r="BU2947" s="154"/>
      <c r="BV2947" s="154"/>
      <c r="BW2947" s="154"/>
      <c r="BX2947" s="154"/>
      <c r="BY2947" s="154"/>
      <c r="BZ2947" s="154"/>
      <c r="CA2947" s="154"/>
      <c r="CB2947" s="154"/>
      <c r="CC2947" s="154"/>
      <c r="CD2947" s="154"/>
      <c r="CE2947" s="154"/>
      <c r="CF2947" s="154"/>
      <c r="CG2947" s="154"/>
      <c r="CH2947" s="154"/>
      <c r="CI2947" s="154"/>
      <c r="CJ2947" s="154"/>
      <c r="CK2947" s="154"/>
      <c r="CL2947" s="154"/>
      <c r="CM2947" s="154"/>
      <c r="CN2947" s="154"/>
      <c r="CO2947" s="154"/>
      <c r="CP2947" s="154"/>
      <c r="CQ2947" s="154"/>
      <c r="CR2947" s="154"/>
      <c r="CS2947" s="154"/>
      <c r="CT2947" s="154"/>
      <c r="CU2947" s="154"/>
      <c r="CV2947" s="154"/>
      <c r="CW2947" s="154"/>
      <c r="CX2947" s="154"/>
      <c r="CY2947" s="154"/>
      <c r="CZ2947" s="154"/>
      <c r="DA2947" s="154"/>
      <c r="DB2947" s="154"/>
      <c r="DC2947" s="154"/>
      <c r="DD2947" s="154"/>
      <c r="DE2947" s="154"/>
      <c r="DF2947" s="154"/>
      <c r="DG2947" s="154"/>
      <c r="DH2947" s="154"/>
      <c r="DI2947" s="154"/>
      <c r="DJ2947" s="154"/>
      <c r="DK2947" s="154"/>
      <c r="DL2947" s="154"/>
      <c r="DM2947" s="154"/>
      <c r="DN2947" s="154"/>
      <c r="DO2947" s="154"/>
      <c r="DP2947" s="154"/>
      <c r="DQ2947" s="154"/>
      <c r="DR2947" s="154"/>
      <c r="DS2947" s="154"/>
      <c r="DT2947" s="154"/>
      <c r="DU2947" s="154"/>
      <c r="DV2947" s="154"/>
      <c r="DW2947" s="154"/>
      <c r="DX2947" s="154"/>
      <c r="DY2947" s="154"/>
      <c r="DZ2947" s="154"/>
      <c r="EA2947" s="154"/>
      <c r="EB2947" s="154"/>
      <c r="EC2947" s="154"/>
      <c r="ED2947" s="154"/>
      <c r="EE2947" s="154"/>
      <c r="EF2947" s="154"/>
      <c r="EG2947" s="154"/>
      <c r="EH2947" s="154"/>
      <c r="EI2947" s="154"/>
      <c r="EJ2947" s="154"/>
      <c r="EK2947" s="154"/>
      <c r="EL2947" s="154"/>
      <c r="EM2947" s="154"/>
      <c r="EN2947" s="154"/>
      <c r="EO2947" s="154"/>
      <c r="EP2947" s="154"/>
      <c r="EQ2947" s="154"/>
      <c r="ER2947" s="154"/>
      <c r="ES2947" s="154"/>
      <c r="ET2947" s="154"/>
      <c r="EU2947" s="154"/>
      <c r="EV2947" s="154"/>
    </row>
    <row r="2948" spans="32:152" ht="12.75">
      <c r="AF2948" s="154"/>
      <c r="AG2948" s="154"/>
      <c r="AH2948" s="154"/>
      <c r="AI2948" s="154"/>
      <c r="AJ2948" s="154"/>
      <c r="AK2948" s="154"/>
      <c r="AL2948" s="154"/>
      <c r="AM2948" s="154"/>
      <c r="AN2948" s="154"/>
      <c r="AO2948" s="154"/>
      <c r="AP2948" s="154"/>
      <c r="AQ2948" s="154"/>
      <c r="AR2948" s="154"/>
      <c r="AS2948" s="154"/>
      <c r="AT2948" s="154"/>
      <c r="AU2948" s="154"/>
      <c r="AV2948" s="154"/>
      <c r="AW2948" s="154"/>
      <c r="AX2948" s="154"/>
      <c r="AY2948" s="154"/>
      <c r="AZ2948" s="154"/>
      <c r="BA2948" s="154"/>
      <c r="BB2948" s="154"/>
      <c r="BC2948" s="154"/>
      <c r="BD2948" s="154"/>
      <c r="BE2948" s="154"/>
      <c r="BF2948" s="154"/>
      <c r="BG2948" s="154"/>
      <c r="BH2948" s="154"/>
      <c r="BI2948" s="154"/>
      <c r="BJ2948" s="154"/>
      <c r="BK2948" s="154"/>
      <c r="BL2948" s="154"/>
      <c r="BM2948" s="154"/>
      <c r="BN2948" s="154"/>
      <c r="BO2948" s="154"/>
      <c r="BP2948" s="154"/>
      <c r="BQ2948" s="154"/>
      <c r="BR2948" s="154"/>
      <c r="BS2948" s="154"/>
      <c r="BT2948" s="154"/>
      <c r="BU2948" s="154"/>
      <c r="BV2948" s="154"/>
      <c r="BW2948" s="154"/>
      <c r="BX2948" s="154"/>
      <c r="BY2948" s="154"/>
      <c r="BZ2948" s="154"/>
      <c r="CA2948" s="154"/>
      <c r="CB2948" s="154"/>
      <c r="CC2948" s="154"/>
      <c r="CD2948" s="154"/>
      <c r="CE2948" s="154"/>
      <c r="CF2948" s="154"/>
      <c r="CG2948" s="154"/>
      <c r="CH2948" s="154"/>
      <c r="CI2948" s="154"/>
      <c r="CJ2948" s="154"/>
      <c r="CK2948" s="154"/>
      <c r="CL2948" s="154"/>
      <c r="CM2948" s="154"/>
      <c r="CN2948" s="154"/>
      <c r="CO2948" s="154"/>
      <c r="CP2948" s="154"/>
      <c r="CQ2948" s="154"/>
      <c r="CR2948" s="154"/>
      <c r="CS2948" s="154"/>
      <c r="CT2948" s="154"/>
      <c r="CU2948" s="154"/>
      <c r="CV2948" s="154"/>
      <c r="CW2948" s="154"/>
      <c r="CX2948" s="154"/>
      <c r="CY2948" s="154"/>
      <c r="CZ2948" s="154"/>
      <c r="DA2948" s="154"/>
      <c r="DB2948" s="154"/>
      <c r="DC2948" s="154"/>
      <c r="DD2948" s="154"/>
      <c r="DE2948" s="154"/>
      <c r="DF2948" s="154"/>
      <c r="DG2948" s="154"/>
      <c r="DH2948" s="154"/>
      <c r="DI2948" s="154"/>
      <c r="DJ2948" s="154"/>
      <c r="DK2948" s="154"/>
      <c r="DL2948" s="154"/>
      <c r="DM2948" s="154"/>
      <c r="DN2948" s="154"/>
      <c r="DO2948" s="154"/>
      <c r="DP2948" s="154"/>
      <c r="DQ2948" s="154"/>
      <c r="DR2948" s="154"/>
      <c r="DS2948" s="154"/>
      <c r="DT2948" s="154"/>
      <c r="DU2948" s="154"/>
      <c r="DV2948" s="154"/>
      <c r="DW2948" s="154"/>
      <c r="DX2948" s="154"/>
      <c r="DY2948" s="154"/>
      <c r="DZ2948" s="154"/>
      <c r="EA2948" s="154"/>
      <c r="EB2948" s="154"/>
      <c r="EC2948" s="154"/>
      <c r="ED2948" s="154"/>
      <c r="EE2948" s="154"/>
      <c r="EF2948" s="154"/>
      <c r="EG2948" s="154"/>
      <c r="EH2948" s="154"/>
      <c r="EI2948" s="154"/>
      <c r="EJ2948" s="154"/>
      <c r="EK2948" s="154"/>
      <c r="EL2948" s="154"/>
      <c r="EM2948" s="154"/>
      <c r="EN2948" s="154"/>
      <c r="EO2948" s="154"/>
      <c r="EP2948" s="154"/>
      <c r="EQ2948" s="154"/>
      <c r="ER2948" s="154"/>
      <c r="ES2948" s="154"/>
      <c r="ET2948" s="154"/>
      <c r="EU2948" s="154"/>
      <c r="EV2948" s="154"/>
    </row>
    <row r="2949" spans="32:152" ht="12.75">
      <c r="AF2949" s="154"/>
      <c r="AG2949" s="154"/>
      <c r="AH2949" s="154"/>
      <c r="AI2949" s="154"/>
      <c r="AJ2949" s="154"/>
      <c r="AK2949" s="154"/>
      <c r="AL2949" s="154"/>
      <c r="AM2949" s="154"/>
      <c r="AN2949" s="154"/>
      <c r="AO2949" s="154"/>
      <c r="AP2949" s="154"/>
      <c r="AQ2949" s="154"/>
      <c r="AR2949" s="154"/>
      <c r="AS2949" s="154"/>
      <c r="AT2949" s="154"/>
      <c r="AU2949" s="154"/>
      <c r="AV2949" s="154"/>
      <c r="AW2949" s="154"/>
      <c r="AX2949" s="154"/>
      <c r="AY2949" s="154"/>
      <c r="AZ2949" s="154"/>
      <c r="BA2949" s="154"/>
      <c r="BB2949" s="154"/>
      <c r="BC2949" s="154"/>
      <c r="BD2949" s="154"/>
      <c r="BE2949" s="154"/>
      <c r="BF2949" s="154"/>
      <c r="BG2949" s="154"/>
      <c r="BH2949" s="154"/>
      <c r="BI2949" s="154"/>
      <c r="BJ2949" s="154"/>
      <c r="BK2949" s="154"/>
      <c r="BL2949" s="154"/>
      <c r="BM2949" s="154"/>
      <c r="BN2949" s="154"/>
      <c r="BO2949" s="154"/>
      <c r="BP2949" s="154"/>
      <c r="BQ2949" s="154"/>
      <c r="BR2949" s="154"/>
      <c r="BS2949" s="154"/>
      <c r="BT2949" s="154"/>
      <c r="BU2949" s="154"/>
      <c r="BV2949" s="154"/>
      <c r="BW2949" s="154"/>
      <c r="BX2949" s="154"/>
      <c r="BY2949" s="154"/>
      <c r="BZ2949" s="154"/>
      <c r="CA2949" s="154"/>
      <c r="CB2949" s="154"/>
      <c r="CC2949" s="154"/>
      <c r="CD2949" s="154"/>
      <c r="CE2949" s="154"/>
      <c r="CF2949" s="154"/>
      <c r="CG2949" s="154"/>
      <c r="CH2949" s="154"/>
      <c r="CI2949" s="154"/>
      <c r="CJ2949" s="154"/>
      <c r="CK2949" s="154"/>
      <c r="CL2949" s="154"/>
      <c r="CM2949" s="154"/>
      <c r="CN2949" s="154"/>
      <c r="CO2949" s="154"/>
      <c r="CP2949" s="154"/>
      <c r="CQ2949" s="154"/>
      <c r="CR2949" s="154"/>
      <c r="CS2949" s="154"/>
      <c r="CT2949" s="154"/>
      <c r="CU2949" s="154"/>
      <c r="CV2949" s="154"/>
      <c r="CW2949" s="154"/>
      <c r="CX2949" s="154"/>
      <c r="CY2949" s="154"/>
      <c r="CZ2949" s="154"/>
      <c r="DA2949" s="154"/>
      <c r="DB2949" s="154"/>
      <c r="DC2949" s="154"/>
      <c r="DD2949" s="154"/>
      <c r="DE2949" s="154"/>
      <c r="DF2949" s="154"/>
      <c r="DG2949" s="154"/>
      <c r="DH2949" s="154"/>
      <c r="DI2949" s="154"/>
      <c r="DJ2949" s="154"/>
      <c r="DK2949" s="154"/>
      <c r="DL2949" s="154"/>
      <c r="DM2949" s="154"/>
      <c r="DN2949" s="154"/>
      <c r="DO2949" s="154"/>
      <c r="DP2949" s="154"/>
      <c r="DQ2949" s="154"/>
      <c r="DR2949" s="154"/>
      <c r="DS2949" s="154"/>
      <c r="DT2949" s="154"/>
      <c r="DU2949" s="154"/>
      <c r="DV2949" s="154"/>
      <c r="DW2949" s="154"/>
      <c r="DX2949" s="154"/>
      <c r="DY2949" s="154"/>
      <c r="DZ2949" s="154"/>
      <c r="EA2949" s="154"/>
      <c r="EB2949" s="154"/>
      <c r="EC2949" s="154"/>
      <c r="ED2949" s="154"/>
      <c r="EE2949" s="154"/>
      <c r="EF2949" s="154"/>
      <c r="EG2949" s="154"/>
      <c r="EH2949" s="154"/>
      <c r="EI2949" s="154"/>
      <c r="EJ2949" s="154"/>
      <c r="EK2949" s="154"/>
      <c r="EL2949" s="154"/>
      <c r="EM2949" s="154"/>
      <c r="EN2949" s="154"/>
      <c r="EO2949" s="154"/>
      <c r="EP2949" s="154"/>
      <c r="EQ2949" s="154"/>
      <c r="ER2949" s="154"/>
      <c r="ES2949" s="154"/>
      <c r="ET2949" s="154"/>
      <c r="EU2949" s="154"/>
      <c r="EV2949" s="154"/>
    </row>
    <row r="2950" spans="32:152" ht="12.75">
      <c r="AF2950" s="154"/>
      <c r="AG2950" s="154"/>
      <c r="AH2950" s="154"/>
      <c r="AI2950" s="154"/>
      <c r="AJ2950" s="154"/>
      <c r="AK2950" s="154"/>
      <c r="AL2950" s="154"/>
      <c r="AM2950" s="154"/>
      <c r="AN2950" s="154"/>
      <c r="AO2950" s="154"/>
      <c r="AP2950" s="154"/>
      <c r="AQ2950" s="154"/>
      <c r="AR2950" s="154"/>
      <c r="AS2950" s="154"/>
      <c r="AT2950" s="154"/>
      <c r="AU2950" s="154"/>
      <c r="AV2950" s="154"/>
      <c r="AW2950" s="154"/>
      <c r="AX2950" s="154"/>
      <c r="AY2950" s="154"/>
      <c r="AZ2950" s="154"/>
      <c r="BA2950" s="154"/>
      <c r="BB2950" s="154"/>
      <c r="BC2950" s="154"/>
      <c r="BD2950" s="154"/>
      <c r="BE2950" s="154"/>
      <c r="BF2950" s="154"/>
      <c r="BG2950" s="154"/>
      <c r="BH2950" s="154"/>
      <c r="BI2950" s="154"/>
      <c r="BJ2950" s="154"/>
      <c r="BK2950" s="154"/>
      <c r="BL2950" s="154"/>
      <c r="BM2950" s="154"/>
      <c r="BN2950" s="154"/>
      <c r="BO2950" s="154"/>
      <c r="BP2950" s="154"/>
      <c r="BQ2950" s="154"/>
      <c r="BR2950" s="154"/>
      <c r="BS2950" s="154"/>
      <c r="BT2950" s="154"/>
      <c r="BU2950" s="154"/>
      <c r="BV2950" s="154"/>
      <c r="BW2950" s="154"/>
      <c r="BX2950" s="154"/>
      <c r="BY2950" s="154"/>
      <c r="BZ2950" s="154"/>
      <c r="CA2950" s="154"/>
      <c r="CB2950" s="154"/>
      <c r="CC2950" s="154"/>
      <c r="CD2950" s="154"/>
      <c r="CE2950" s="154"/>
      <c r="CF2950" s="154"/>
      <c r="CG2950" s="154"/>
      <c r="CH2950" s="154"/>
      <c r="CI2950" s="154"/>
      <c r="CJ2950" s="154"/>
      <c r="CK2950" s="154"/>
      <c r="CL2950" s="154"/>
      <c r="CM2950" s="154"/>
      <c r="CN2950" s="154"/>
      <c r="CO2950" s="154"/>
      <c r="CP2950" s="154"/>
      <c r="CQ2950" s="154"/>
      <c r="CR2950" s="154"/>
      <c r="CS2950" s="154"/>
      <c r="CT2950" s="154"/>
      <c r="CU2950" s="154"/>
      <c r="CV2950" s="154"/>
      <c r="CW2950" s="154"/>
      <c r="CX2950" s="154"/>
      <c r="CY2950" s="154"/>
      <c r="CZ2950" s="154"/>
      <c r="DA2950" s="154"/>
      <c r="DB2950" s="154"/>
      <c r="DC2950" s="154"/>
      <c r="DD2950" s="154"/>
      <c r="DE2950" s="154"/>
      <c r="DF2950" s="154"/>
      <c r="DG2950" s="154"/>
      <c r="DH2950" s="154"/>
      <c r="DI2950" s="154"/>
      <c r="DJ2950" s="154"/>
      <c r="DK2950" s="154"/>
      <c r="DL2950" s="154"/>
      <c r="DM2950" s="154"/>
      <c r="DN2950" s="154"/>
      <c r="DO2950" s="154"/>
      <c r="DP2950" s="154"/>
      <c r="DQ2950" s="154"/>
      <c r="DR2950" s="154"/>
      <c r="DS2950" s="154"/>
      <c r="DT2950" s="154"/>
      <c r="DU2950" s="154"/>
      <c r="DV2950" s="154"/>
      <c r="DW2950" s="154"/>
      <c r="DX2950" s="154"/>
      <c r="DY2950" s="154"/>
      <c r="DZ2950" s="154"/>
      <c r="EA2950" s="154"/>
      <c r="EB2950" s="154"/>
      <c r="EC2950" s="154"/>
      <c r="ED2950" s="154"/>
      <c r="EE2950" s="154"/>
      <c r="EF2950" s="154"/>
      <c r="EG2950" s="154"/>
      <c r="EH2950" s="154"/>
      <c r="EI2950" s="154"/>
      <c r="EJ2950" s="154"/>
      <c r="EK2950" s="154"/>
      <c r="EL2950" s="154"/>
      <c r="EM2950" s="154"/>
      <c r="EN2950" s="154"/>
      <c r="EO2950" s="154"/>
      <c r="EP2950" s="154"/>
      <c r="EQ2950" s="154"/>
      <c r="ER2950" s="154"/>
      <c r="ES2950" s="154"/>
      <c r="ET2950" s="154"/>
      <c r="EU2950" s="154"/>
      <c r="EV2950" s="154"/>
    </row>
    <row r="2951" spans="32:152" ht="12.75">
      <c r="AF2951" s="154"/>
      <c r="AG2951" s="154"/>
      <c r="AH2951" s="154"/>
      <c r="AI2951" s="154"/>
      <c r="AJ2951" s="154"/>
      <c r="AK2951" s="154"/>
      <c r="AL2951" s="154"/>
      <c r="AM2951" s="154"/>
      <c r="AN2951" s="154"/>
      <c r="AO2951" s="154"/>
      <c r="AP2951" s="154"/>
      <c r="AQ2951" s="154"/>
      <c r="AR2951" s="154"/>
      <c r="AS2951" s="154"/>
      <c r="AT2951" s="154"/>
      <c r="AU2951" s="154"/>
      <c r="AV2951" s="154"/>
      <c r="AW2951" s="154"/>
      <c r="AX2951" s="154"/>
      <c r="AY2951" s="154"/>
      <c r="AZ2951" s="154"/>
      <c r="BA2951" s="154"/>
      <c r="BB2951" s="154"/>
      <c r="BC2951" s="154"/>
      <c r="BD2951" s="154"/>
      <c r="BE2951" s="154"/>
      <c r="BF2951" s="154"/>
      <c r="BG2951" s="154"/>
      <c r="BH2951" s="154"/>
      <c r="BI2951" s="154"/>
      <c r="BJ2951" s="154"/>
      <c r="BK2951" s="154"/>
      <c r="BL2951" s="154"/>
      <c r="BM2951" s="154"/>
      <c r="BN2951" s="154"/>
      <c r="BO2951" s="154"/>
      <c r="BP2951" s="154"/>
      <c r="BQ2951" s="154"/>
      <c r="BR2951" s="154"/>
      <c r="BS2951" s="154"/>
      <c r="BT2951" s="154"/>
      <c r="BU2951" s="154"/>
      <c r="BV2951" s="154"/>
      <c r="BW2951" s="154"/>
      <c r="BX2951" s="154"/>
      <c r="BY2951" s="154"/>
      <c r="BZ2951" s="154"/>
      <c r="CA2951" s="154"/>
      <c r="CB2951" s="154"/>
      <c r="CC2951" s="154"/>
      <c r="CD2951" s="154"/>
      <c r="CE2951" s="154"/>
      <c r="CF2951" s="154"/>
      <c r="CG2951" s="154"/>
      <c r="CH2951" s="154"/>
      <c r="CI2951" s="154"/>
      <c r="CJ2951" s="154"/>
      <c r="CK2951" s="154"/>
      <c r="CL2951" s="154"/>
      <c r="CM2951" s="154"/>
      <c r="CN2951" s="154"/>
      <c r="CO2951" s="154"/>
      <c r="CP2951" s="154"/>
      <c r="CQ2951" s="154"/>
      <c r="CR2951" s="154"/>
      <c r="CS2951" s="154"/>
      <c r="CT2951" s="154"/>
      <c r="CU2951" s="154"/>
      <c r="CV2951" s="154"/>
      <c r="CW2951" s="154"/>
      <c r="CX2951" s="154"/>
      <c r="CY2951" s="154"/>
      <c r="CZ2951" s="154"/>
      <c r="DA2951" s="154"/>
      <c r="DB2951" s="154"/>
      <c r="DC2951" s="154"/>
      <c r="DD2951" s="154"/>
      <c r="DE2951" s="154"/>
      <c r="DF2951" s="154"/>
      <c r="DG2951" s="154"/>
      <c r="DH2951" s="154"/>
      <c r="DI2951" s="154"/>
      <c r="DJ2951" s="154"/>
      <c r="DK2951" s="154"/>
      <c r="DL2951" s="154"/>
      <c r="DM2951" s="154"/>
      <c r="DN2951" s="154"/>
      <c r="DO2951" s="154"/>
      <c r="DP2951" s="154"/>
      <c r="DQ2951" s="154"/>
      <c r="DR2951" s="154"/>
      <c r="DS2951" s="154"/>
      <c r="DT2951" s="154"/>
      <c r="DU2951" s="154"/>
      <c r="DV2951" s="154"/>
      <c r="DW2951" s="154"/>
      <c r="DX2951" s="154"/>
      <c r="DY2951" s="154"/>
      <c r="DZ2951" s="154"/>
      <c r="EA2951" s="154"/>
      <c r="EB2951" s="154"/>
      <c r="EC2951" s="154"/>
      <c r="ED2951" s="154"/>
      <c r="EE2951" s="154"/>
      <c r="EF2951" s="154"/>
      <c r="EG2951" s="154"/>
      <c r="EH2951" s="154"/>
      <c r="EI2951" s="154"/>
      <c r="EJ2951" s="154"/>
      <c r="EK2951" s="154"/>
      <c r="EL2951" s="154"/>
      <c r="EM2951" s="154"/>
      <c r="EN2951" s="154"/>
      <c r="EO2951" s="154"/>
      <c r="EP2951" s="154"/>
      <c r="EQ2951" s="154"/>
      <c r="ER2951" s="154"/>
      <c r="ES2951" s="154"/>
      <c r="ET2951" s="154"/>
      <c r="EU2951" s="154"/>
      <c r="EV2951" s="154"/>
    </row>
    <row r="2952" spans="32:152" ht="12.75">
      <c r="AF2952" s="154"/>
      <c r="AG2952" s="154"/>
      <c r="AH2952" s="154"/>
      <c r="AI2952" s="154"/>
      <c r="AJ2952" s="154"/>
      <c r="AK2952" s="154"/>
      <c r="AL2952" s="154"/>
      <c r="AM2952" s="154"/>
      <c r="AN2952" s="154"/>
      <c r="AO2952" s="154"/>
      <c r="AP2952" s="154"/>
      <c r="AQ2952" s="154"/>
      <c r="AR2952" s="154"/>
      <c r="AS2952" s="154"/>
      <c r="AT2952" s="154"/>
      <c r="AU2952" s="154"/>
      <c r="AV2952" s="154"/>
      <c r="AW2952" s="154"/>
      <c r="AX2952" s="154"/>
      <c r="AY2952" s="154"/>
      <c r="AZ2952" s="154"/>
      <c r="BA2952" s="154"/>
      <c r="BB2952" s="154"/>
      <c r="BC2952" s="154"/>
      <c r="BD2952" s="154"/>
      <c r="BE2952" s="154"/>
      <c r="BF2952" s="154"/>
      <c r="BG2952" s="154"/>
      <c r="BH2952" s="154"/>
      <c r="BI2952" s="154"/>
      <c r="BJ2952" s="154"/>
      <c r="BK2952" s="154"/>
      <c r="BL2952" s="154"/>
      <c r="BM2952" s="154"/>
      <c r="BN2952" s="154"/>
      <c r="BO2952" s="154"/>
      <c r="BP2952" s="154"/>
      <c r="BQ2952" s="154"/>
      <c r="BR2952" s="154"/>
      <c r="BS2952" s="154"/>
      <c r="BT2952" s="154"/>
      <c r="BU2952" s="154"/>
      <c r="BV2952" s="154"/>
      <c r="BW2952" s="154"/>
      <c r="BX2952" s="154"/>
      <c r="BY2952" s="154"/>
      <c r="BZ2952" s="154"/>
      <c r="CA2952" s="154"/>
      <c r="CB2952" s="154"/>
      <c r="CC2952" s="154"/>
      <c r="CD2952" s="154"/>
      <c r="CE2952" s="154"/>
      <c r="CF2952" s="154"/>
      <c r="CG2952" s="154"/>
      <c r="CH2952" s="154"/>
      <c r="CI2952" s="154"/>
      <c r="CJ2952" s="154"/>
      <c r="CK2952" s="154"/>
      <c r="CL2952" s="154"/>
      <c r="CM2952" s="154"/>
      <c r="CN2952" s="154"/>
      <c r="CO2952" s="154"/>
      <c r="CP2952" s="154"/>
      <c r="CQ2952" s="154"/>
      <c r="CR2952" s="154"/>
      <c r="CS2952" s="154"/>
      <c r="CT2952" s="154"/>
      <c r="CU2952" s="154"/>
      <c r="CV2952" s="154"/>
      <c r="CW2952" s="154"/>
      <c r="CX2952" s="154"/>
      <c r="CY2952" s="154"/>
      <c r="CZ2952" s="154"/>
      <c r="DA2952" s="154"/>
      <c r="DB2952" s="154"/>
      <c r="DC2952" s="154"/>
      <c r="DD2952" s="154"/>
      <c r="DE2952" s="154"/>
      <c r="DF2952" s="154"/>
      <c r="DG2952" s="154"/>
      <c r="DH2952" s="154"/>
      <c r="DI2952" s="154"/>
      <c r="DJ2952" s="154"/>
      <c r="DK2952" s="154"/>
      <c r="DL2952" s="154"/>
      <c r="DM2952" s="154"/>
      <c r="DN2952" s="154"/>
      <c r="DO2952" s="154"/>
      <c r="DP2952" s="154"/>
      <c r="DQ2952" s="154"/>
      <c r="DR2952" s="154"/>
      <c r="DS2952" s="154"/>
      <c r="DT2952" s="154"/>
      <c r="DU2952" s="154"/>
      <c r="DV2952" s="154"/>
      <c r="DW2952" s="154"/>
      <c r="DX2952" s="154"/>
      <c r="DY2952" s="154"/>
      <c r="DZ2952" s="154"/>
      <c r="EA2952" s="154"/>
      <c r="EB2952" s="154"/>
      <c r="EC2952" s="154"/>
      <c r="ED2952" s="154"/>
      <c r="EE2952" s="154"/>
      <c r="EF2952" s="154"/>
      <c r="EG2952" s="154"/>
      <c r="EH2952" s="154"/>
      <c r="EI2952" s="154"/>
      <c r="EJ2952" s="154"/>
      <c r="EK2952" s="154"/>
      <c r="EL2952" s="154"/>
      <c r="EM2952" s="154"/>
      <c r="EN2952" s="154"/>
      <c r="EO2952" s="154"/>
      <c r="EP2952" s="154"/>
      <c r="EQ2952" s="154"/>
      <c r="ER2952" s="154"/>
      <c r="ES2952" s="154"/>
      <c r="ET2952" s="154"/>
      <c r="EU2952" s="154"/>
      <c r="EV2952" s="154"/>
    </row>
    <row r="2953" spans="32:152" ht="12.75">
      <c r="AF2953" s="154"/>
      <c r="AG2953" s="154"/>
      <c r="AH2953" s="154"/>
      <c r="AI2953" s="154"/>
      <c r="AJ2953" s="154"/>
      <c r="AK2953" s="154"/>
      <c r="AL2953" s="154"/>
      <c r="AM2953" s="154"/>
      <c r="AN2953" s="154"/>
      <c r="AO2953" s="154"/>
      <c r="AP2953" s="154"/>
      <c r="AQ2953" s="154"/>
      <c r="AR2953" s="154"/>
      <c r="AS2953" s="154"/>
      <c r="AT2953" s="154"/>
      <c r="AU2953" s="154"/>
      <c r="AV2953" s="154"/>
      <c r="AW2953" s="154"/>
      <c r="AX2953" s="154"/>
      <c r="AY2953" s="154"/>
      <c r="AZ2953" s="154"/>
      <c r="BA2953" s="154"/>
      <c r="BB2953" s="154"/>
      <c r="BC2953" s="154"/>
      <c r="BD2953" s="154"/>
      <c r="BE2953" s="154"/>
      <c r="BF2953" s="154"/>
      <c r="BG2953" s="154"/>
      <c r="BH2953" s="154"/>
      <c r="BI2953" s="154"/>
      <c r="BJ2953" s="154"/>
      <c r="BK2953" s="154"/>
      <c r="BL2953" s="154"/>
      <c r="BM2953" s="154"/>
      <c r="BN2953" s="154"/>
      <c r="BO2953" s="154"/>
      <c r="BP2953" s="154"/>
      <c r="BQ2953" s="154"/>
      <c r="BR2953" s="154"/>
      <c r="BS2953" s="154"/>
      <c r="BT2953" s="154"/>
      <c r="BU2953" s="154"/>
      <c r="BV2953" s="154"/>
      <c r="BW2953" s="154"/>
      <c r="BX2953" s="154"/>
      <c r="BY2953" s="154"/>
      <c r="BZ2953" s="154"/>
      <c r="CA2953" s="154"/>
      <c r="CB2953" s="154"/>
      <c r="CC2953" s="154"/>
      <c r="CD2953" s="154"/>
      <c r="CE2953" s="154"/>
      <c r="CF2953" s="154"/>
      <c r="CG2953" s="154"/>
      <c r="CH2953" s="154"/>
      <c r="CI2953" s="154"/>
      <c r="CJ2953" s="154"/>
      <c r="CK2953" s="154"/>
      <c r="CL2953" s="154"/>
      <c r="CM2953" s="154"/>
      <c r="CN2953" s="154"/>
      <c r="CO2953" s="154"/>
      <c r="CP2953" s="154"/>
      <c r="CQ2953" s="154"/>
      <c r="CR2953" s="154"/>
      <c r="CS2953" s="154"/>
      <c r="CT2953" s="154"/>
      <c r="CU2953" s="154"/>
      <c r="CV2953" s="154"/>
      <c r="CW2953" s="154"/>
      <c r="CX2953" s="154"/>
      <c r="CY2953" s="154"/>
      <c r="CZ2953" s="154"/>
      <c r="DA2953" s="154"/>
      <c r="DB2953" s="154"/>
      <c r="DC2953" s="154"/>
      <c r="DD2953" s="154"/>
      <c r="DE2953" s="154"/>
      <c r="DF2953" s="154"/>
      <c r="DG2953" s="154"/>
      <c r="DH2953" s="154"/>
      <c r="DI2953" s="154"/>
      <c r="DJ2953" s="154"/>
      <c r="DK2953" s="154"/>
      <c r="DL2953" s="154"/>
      <c r="DM2953" s="154"/>
      <c r="DN2953" s="154"/>
      <c r="DO2953" s="154"/>
      <c r="DP2953" s="154"/>
      <c r="DQ2953" s="154"/>
      <c r="DR2953" s="154"/>
      <c r="DS2953" s="154"/>
      <c r="DT2953" s="154"/>
      <c r="DU2953" s="154"/>
      <c r="DV2953" s="154"/>
      <c r="DW2953" s="154"/>
      <c r="DX2953" s="154"/>
      <c r="DY2953" s="154"/>
      <c r="DZ2953" s="154"/>
      <c r="EA2953" s="154"/>
      <c r="EB2953" s="154"/>
      <c r="EC2953" s="154"/>
      <c r="ED2953" s="154"/>
      <c r="EE2953" s="154"/>
      <c r="EF2953" s="154"/>
      <c r="EG2953" s="154"/>
      <c r="EH2953" s="154"/>
      <c r="EI2953" s="154"/>
      <c r="EJ2953" s="154"/>
      <c r="EK2953" s="154"/>
      <c r="EL2953" s="154"/>
      <c r="EM2953" s="154"/>
      <c r="EN2953" s="154"/>
      <c r="EO2953" s="154"/>
      <c r="EP2953" s="154"/>
      <c r="EQ2953" s="154"/>
      <c r="ER2953" s="154"/>
      <c r="ES2953" s="154"/>
      <c r="ET2953" s="154"/>
      <c r="EU2953" s="154"/>
      <c r="EV2953" s="154"/>
    </row>
    <row r="2954" spans="32:152" ht="12.75">
      <c r="AF2954" s="154"/>
      <c r="AG2954" s="154"/>
      <c r="AH2954" s="154"/>
      <c r="AI2954" s="154"/>
      <c r="AJ2954" s="154"/>
      <c r="AK2954" s="154"/>
      <c r="AL2954" s="154"/>
      <c r="AM2954" s="154"/>
      <c r="AN2954" s="154"/>
      <c r="AO2954" s="154"/>
      <c r="AP2954" s="154"/>
      <c r="AQ2954" s="154"/>
      <c r="AR2954" s="154"/>
      <c r="AS2954" s="154"/>
      <c r="AT2954" s="154"/>
      <c r="AU2954" s="154"/>
      <c r="AV2954" s="154"/>
      <c r="AW2954" s="154"/>
      <c r="AX2954" s="154"/>
      <c r="AY2954" s="154"/>
      <c r="AZ2954" s="154"/>
      <c r="BA2954" s="154"/>
      <c r="BB2954" s="154"/>
      <c r="BC2954" s="154"/>
      <c r="BD2954" s="154"/>
      <c r="BE2954" s="154"/>
      <c r="BF2954" s="154"/>
      <c r="BG2954" s="154"/>
      <c r="BH2954" s="154"/>
      <c r="BI2954" s="154"/>
      <c r="BJ2954" s="154"/>
      <c r="BK2954" s="154"/>
      <c r="BL2954" s="154"/>
      <c r="BM2954" s="154"/>
      <c r="BN2954" s="154"/>
      <c r="BO2954" s="154"/>
      <c r="BP2954" s="154"/>
      <c r="BQ2954" s="154"/>
      <c r="BR2954" s="154"/>
      <c r="BS2954" s="154"/>
      <c r="BT2954" s="154"/>
      <c r="BU2954" s="154"/>
      <c r="BV2954" s="154"/>
      <c r="BW2954" s="154"/>
      <c r="BX2954" s="154"/>
      <c r="BY2954" s="154"/>
      <c r="BZ2954" s="154"/>
      <c r="CA2954" s="154"/>
      <c r="CB2954" s="154"/>
      <c r="CC2954" s="154"/>
      <c r="CD2954" s="154"/>
      <c r="CE2954" s="154"/>
      <c r="CF2954" s="154"/>
      <c r="CG2954" s="154"/>
      <c r="CH2954" s="154"/>
      <c r="CI2954" s="154"/>
      <c r="CJ2954" s="154"/>
      <c r="CK2954" s="154"/>
      <c r="CL2954" s="154"/>
      <c r="CM2954" s="154"/>
      <c r="CN2954" s="154"/>
      <c r="CO2954" s="154"/>
      <c r="CP2954" s="154"/>
      <c r="CQ2954" s="154"/>
      <c r="CR2954" s="154"/>
      <c r="CS2954" s="154"/>
      <c r="CT2954" s="154"/>
      <c r="CU2954" s="154"/>
      <c r="CV2954" s="154"/>
      <c r="CW2954" s="154"/>
      <c r="CX2954" s="154"/>
      <c r="CY2954" s="154"/>
      <c r="CZ2954" s="154"/>
      <c r="DA2954" s="154"/>
      <c r="DB2954" s="154"/>
      <c r="DC2954" s="154"/>
      <c r="DD2954" s="154"/>
      <c r="DE2954" s="154"/>
      <c r="DF2954" s="154"/>
      <c r="DG2954" s="154"/>
      <c r="DH2954" s="154"/>
      <c r="DI2954" s="154"/>
      <c r="DJ2954" s="154"/>
      <c r="DK2954" s="154"/>
      <c r="DL2954" s="154"/>
      <c r="DM2954" s="154"/>
      <c r="DN2954" s="154"/>
      <c r="DO2954" s="154"/>
      <c r="DP2954" s="154"/>
      <c r="DQ2954" s="154"/>
      <c r="DR2954" s="154"/>
      <c r="DS2954" s="154"/>
      <c r="DT2954" s="154"/>
      <c r="DU2954" s="154"/>
      <c r="DV2954" s="154"/>
      <c r="DW2954" s="154"/>
      <c r="DX2954" s="154"/>
      <c r="DY2954" s="154"/>
      <c r="DZ2954" s="154"/>
      <c r="EA2954" s="154"/>
      <c r="EB2954" s="154"/>
      <c r="EC2954" s="154"/>
      <c r="ED2954" s="154"/>
      <c r="EE2954" s="154"/>
      <c r="EF2954" s="154"/>
      <c r="EG2954" s="154"/>
      <c r="EH2954" s="154"/>
      <c r="EI2954" s="154"/>
      <c r="EJ2954" s="154"/>
      <c r="EK2954" s="154"/>
      <c r="EL2954" s="154"/>
      <c r="EM2954" s="154"/>
      <c r="EN2954" s="154"/>
      <c r="EO2954" s="154"/>
      <c r="EP2954" s="154"/>
      <c r="EQ2954" s="154"/>
      <c r="ER2954" s="154"/>
      <c r="ES2954" s="154"/>
      <c r="ET2954" s="154"/>
      <c r="EU2954" s="154"/>
      <c r="EV2954" s="154"/>
    </row>
    <row r="2955" spans="32:152" ht="12.75">
      <c r="AF2955" s="154"/>
      <c r="AG2955" s="154"/>
      <c r="AH2955" s="154"/>
      <c r="AI2955" s="154"/>
      <c r="AJ2955" s="154"/>
      <c r="AK2955" s="154"/>
      <c r="AL2955" s="154"/>
      <c r="AM2955" s="154"/>
      <c r="AN2955" s="154"/>
      <c r="AO2955" s="154"/>
      <c r="AP2955" s="154"/>
      <c r="AQ2955" s="154"/>
      <c r="AR2955" s="154"/>
      <c r="AS2955" s="154"/>
      <c r="AT2955" s="154"/>
      <c r="AU2955" s="154"/>
      <c r="AV2955" s="154"/>
      <c r="AW2955" s="154"/>
      <c r="AX2955" s="154"/>
      <c r="AY2955" s="154"/>
      <c r="AZ2955" s="154"/>
      <c r="BA2955" s="154"/>
      <c r="BB2955" s="154"/>
      <c r="BC2955" s="154"/>
      <c r="BD2955" s="154"/>
      <c r="BE2955" s="154"/>
      <c r="BF2955" s="154"/>
      <c r="BG2955" s="154"/>
      <c r="BH2955" s="154"/>
      <c r="BI2955" s="154"/>
      <c r="BJ2955" s="154"/>
      <c r="BK2955" s="154"/>
      <c r="BL2955" s="154"/>
      <c r="BM2955" s="154"/>
      <c r="BN2955" s="154"/>
      <c r="BO2955" s="154"/>
      <c r="BP2955" s="154"/>
      <c r="BQ2955" s="154"/>
      <c r="BR2955" s="154"/>
      <c r="BS2955" s="154"/>
      <c r="BT2955" s="154"/>
      <c r="BU2955" s="154"/>
      <c r="BV2955" s="154"/>
      <c r="BW2955" s="154"/>
      <c r="BX2955" s="154"/>
      <c r="BY2955" s="154"/>
      <c r="BZ2955" s="154"/>
      <c r="CA2955" s="154"/>
      <c r="CB2955" s="154"/>
      <c r="CC2955" s="154"/>
      <c r="CD2955" s="154"/>
      <c r="CE2955" s="154"/>
      <c r="CF2955" s="154"/>
      <c r="CG2955" s="154"/>
      <c r="CH2955" s="154"/>
      <c r="CI2955" s="154"/>
      <c r="CJ2955" s="154"/>
      <c r="CK2955" s="154"/>
      <c r="CL2955" s="154"/>
      <c r="CM2955" s="154"/>
      <c r="CN2955" s="154"/>
      <c r="CO2955" s="154"/>
      <c r="CP2955" s="154"/>
      <c r="CQ2955" s="154"/>
      <c r="CR2955" s="154"/>
      <c r="CS2955" s="154"/>
      <c r="CT2955" s="154"/>
      <c r="CU2955" s="154"/>
      <c r="CV2955" s="154"/>
      <c r="CW2955" s="154"/>
      <c r="CX2955" s="154"/>
      <c r="CY2955" s="154"/>
      <c r="CZ2955" s="154"/>
      <c r="DA2955" s="154"/>
      <c r="DB2955" s="154"/>
      <c r="DC2955" s="154"/>
      <c r="DD2955" s="154"/>
      <c r="DE2955" s="154"/>
      <c r="DF2955" s="154"/>
      <c r="DG2955" s="154"/>
      <c r="DH2955" s="154"/>
      <c r="DI2955" s="154"/>
      <c r="DJ2955" s="154"/>
      <c r="DK2955" s="154"/>
      <c r="DL2955" s="154"/>
      <c r="DM2955" s="154"/>
      <c r="DN2955" s="154"/>
      <c r="DO2955" s="154"/>
      <c r="DP2955" s="154"/>
      <c r="DQ2955" s="154"/>
      <c r="DR2955" s="154"/>
      <c r="DS2955" s="154"/>
      <c r="DT2955" s="154"/>
      <c r="DU2955" s="154"/>
      <c r="DV2955" s="154"/>
      <c r="DW2955" s="154"/>
      <c r="DX2955" s="154"/>
      <c r="DY2955" s="154"/>
      <c r="DZ2955" s="154"/>
      <c r="EA2955" s="154"/>
      <c r="EB2955" s="154"/>
      <c r="EC2955" s="154"/>
      <c r="ED2955" s="154"/>
      <c r="EE2955" s="154"/>
      <c r="EF2955" s="154"/>
      <c r="EG2955" s="154"/>
      <c r="EH2955" s="154"/>
      <c r="EI2955" s="154"/>
      <c r="EJ2955" s="154"/>
      <c r="EK2955" s="154"/>
      <c r="EL2955" s="154"/>
      <c r="EM2955" s="154"/>
      <c r="EN2955" s="154"/>
      <c r="EO2955" s="154"/>
      <c r="EP2955" s="154"/>
      <c r="EQ2955" s="154"/>
      <c r="ER2955" s="154"/>
      <c r="ES2955" s="154"/>
      <c r="ET2955" s="154"/>
      <c r="EU2955" s="154"/>
      <c r="EV2955" s="154"/>
    </row>
    <row r="2956" spans="32:152" ht="12.75">
      <c r="AF2956" s="154"/>
      <c r="AG2956" s="154"/>
      <c r="AH2956" s="154"/>
      <c r="AI2956" s="154"/>
      <c r="AJ2956" s="154"/>
      <c r="AK2956" s="154"/>
      <c r="AL2956" s="154"/>
      <c r="AM2956" s="154"/>
      <c r="AN2956" s="154"/>
      <c r="AO2956" s="154"/>
      <c r="AP2956" s="154"/>
      <c r="AQ2956" s="154"/>
      <c r="AR2956" s="154"/>
      <c r="AS2956" s="154"/>
      <c r="AT2956" s="154"/>
      <c r="AU2956" s="154"/>
      <c r="AV2956" s="154"/>
      <c r="AW2956" s="154"/>
      <c r="AX2956" s="154"/>
      <c r="AY2956" s="154"/>
      <c r="AZ2956" s="154"/>
      <c r="BA2956" s="154"/>
      <c r="BB2956" s="154"/>
      <c r="BC2956" s="154"/>
      <c r="BD2956" s="154"/>
      <c r="BE2956" s="154"/>
      <c r="BF2956" s="154"/>
      <c r="BG2956" s="154"/>
      <c r="BH2956" s="154"/>
      <c r="BI2956" s="154"/>
      <c r="BJ2956" s="154"/>
      <c r="BK2956" s="154"/>
      <c r="BL2956" s="154"/>
      <c r="BM2956" s="154"/>
      <c r="BN2956" s="154"/>
      <c r="BO2956" s="154"/>
      <c r="BP2956" s="154"/>
      <c r="BQ2956" s="154"/>
      <c r="BR2956" s="154"/>
      <c r="BS2956" s="154"/>
      <c r="BT2956" s="154"/>
      <c r="BU2956" s="154"/>
      <c r="BV2956" s="154"/>
      <c r="BW2956" s="154"/>
      <c r="BX2956" s="154"/>
      <c r="BY2956" s="154"/>
      <c r="BZ2956" s="154"/>
      <c r="CA2956" s="154"/>
      <c r="CB2956" s="154"/>
      <c r="CC2956" s="154"/>
      <c r="CD2956" s="154"/>
      <c r="CE2956" s="154"/>
      <c r="CF2956" s="154"/>
      <c r="CG2956" s="154"/>
      <c r="CH2956" s="154"/>
      <c r="CI2956" s="154"/>
      <c r="CJ2956" s="154"/>
      <c r="CK2956" s="154"/>
      <c r="CL2956" s="154"/>
      <c r="CM2956" s="154"/>
      <c r="CN2956" s="154"/>
      <c r="CO2956" s="154"/>
      <c r="CP2956" s="154"/>
      <c r="CQ2956" s="154"/>
      <c r="CR2956" s="154"/>
      <c r="CS2956" s="154"/>
      <c r="CT2956" s="154"/>
      <c r="CU2956" s="154"/>
      <c r="CV2956" s="154"/>
      <c r="CW2956" s="154"/>
      <c r="CX2956" s="154"/>
      <c r="CY2956" s="154"/>
      <c r="CZ2956" s="154"/>
      <c r="DA2956" s="154"/>
      <c r="DB2956" s="154"/>
      <c r="DC2956" s="154"/>
      <c r="DD2956" s="154"/>
      <c r="DE2956" s="154"/>
      <c r="DF2956" s="154"/>
      <c r="DG2956" s="154"/>
      <c r="DH2956" s="154"/>
      <c r="DI2956" s="154"/>
      <c r="DJ2956" s="154"/>
      <c r="DK2956" s="154"/>
      <c r="DL2956" s="154"/>
      <c r="DM2956" s="154"/>
      <c r="DN2956" s="154"/>
      <c r="DO2956" s="154"/>
      <c r="DP2956" s="154"/>
      <c r="DQ2956" s="154"/>
      <c r="DR2956" s="154"/>
      <c r="DS2956" s="154"/>
      <c r="DT2956" s="154"/>
      <c r="DU2956" s="154"/>
      <c r="DV2956" s="154"/>
      <c r="DW2956" s="154"/>
      <c r="DX2956" s="154"/>
      <c r="DY2956" s="154"/>
      <c r="DZ2956" s="154"/>
      <c r="EA2956" s="154"/>
      <c r="EB2956" s="154"/>
      <c r="EC2956" s="154"/>
      <c r="ED2956" s="154"/>
      <c r="EE2956" s="154"/>
      <c r="EF2956" s="154"/>
      <c r="EG2956" s="154"/>
      <c r="EH2956" s="154"/>
      <c r="EI2956" s="154"/>
      <c r="EJ2956" s="154"/>
      <c r="EK2956" s="154"/>
      <c r="EL2956" s="154"/>
      <c r="EM2956" s="154"/>
      <c r="EN2956" s="154"/>
      <c r="EO2956" s="154"/>
      <c r="EP2956" s="154"/>
      <c r="EQ2956" s="154"/>
      <c r="ER2956" s="154"/>
      <c r="ES2956" s="154"/>
      <c r="ET2956" s="154"/>
      <c r="EU2956" s="154"/>
      <c r="EV2956" s="154"/>
    </row>
    <row r="2957" spans="32:152" ht="12.75">
      <c r="AF2957" s="154"/>
      <c r="AG2957" s="154"/>
      <c r="AH2957" s="154"/>
      <c r="AI2957" s="154"/>
      <c r="AJ2957" s="154"/>
      <c r="AK2957" s="154"/>
      <c r="AL2957" s="154"/>
      <c r="AM2957" s="154"/>
      <c r="AN2957" s="154"/>
      <c r="AO2957" s="154"/>
      <c r="AP2957" s="154"/>
      <c r="AQ2957" s="154"/>
      <c r="AR2957" s="154"/>
      <c r="AS2957" s="154"/>
      <c r="AT2957" s="154"/>
      <c r="AU2957" s="154"/>
      <c r="AV2957" s="154"/>
      <c r="AW2957" s="154"/>
      <c r="AX2957" s="154"/>
      <c r="AY2957" s="154"/>
      <c r="AZ2957" s="154"/>
      <c r="BA2957" s="154"/>
      <c r="BB2957" s="154"/>
      <c r="BC2957" s="154"/>
      <c r="BD2957" s="154"/>
      <c r="BE2957" s="154"/>
      <c r="BF2957" s="154"/>
      <c r="BG2957" s="154"/>
      <c r="BH2957" s="154"/>
      <c r="BI2957" s="154"/>
      <c r="BJ2957" s="154"/>
      <c r="BK2957" s="154"/>
      <c r="BL2957" s="154"/>
      <c r="BM2957" s="154"/>
      <c r="BN2957" s="154"/>
      <c r="BO2957" s="154"/>
      <c r="BP2957" s="154"/>
      <c r="BQ2957" s="154"/>
      <c r="BR2957" s="154"/>
      <c r="BS2957" s="154"/>
      <c r="BT2957" s="154"/>
      <c r="BU2957" s="154"/>
      <c r="BV2957" s="154"/>
      <c r="BW2957" s="154"/>
      <c r="BX2957" s="154"/>
      <c r="BY2957" s="154"/>
      <c r="BZ2957" s="154"/>
      <c r="CA2957" s="154"/>
      <c r="CB2957" s="154"/>
      <c r="CC2957" s="154"/>
      <c r="CD2957" s="154"/>
      <c r="CE2957" s="154"/>
      <c r="CF2957" s="154"/>
      <c r="CG2957" s="154"/>
      <c r="CH2957" s="154"/>
      <c r="CI2957" s="154"/>
      <c r="CJ2957" s="154"/>
      <c r="CK2957" s="154"/>
      <c r="CL2957" s="154"/>
      <c r="CM2957" s="154"/>
      <c r="CN2957" s="154"/>
      <c r="CO2957" s="154"/>
      <c r="CP2957" s="154"/>
      <c r="CQ2957" s="154"/>
      <c r="CR2957" s="154"/>
      <c r="CS2957" s="154"/>
      <c r="CT2957" s="154"/>
      <c r="CU2957" s="154"/>
      <c r="CV2957" s="154"/>
      <c r="CW2957" s="154"/>
      <c r="CX2957" s="154"/>
      <c r="CY2957" s="154"/>
      <c r="CZ2957" s="154"/>
      <c r="DA2957" s="154"/>
      <c r="DB2957" s="154"/>
      <c r="DC2957" s="154"/>
      <c r="DD2957" s="154"/>
      <c r="DE2957" s="154"/>
      <c r="DF2957" s="154"/>
      <c r="DG2957" s="154"/>
      <c r="DH2957" s="154"/>
      <c r="DI2957" s="154"/>
      <c r="DJ2957" s="154"/>
      <c r="DK2957" s="154"/>
      <c r="DL2957" s="154"/>
      <c r="DM2957" s="154"/>
      <c r="DN2957" s="154"/>
      <c r="DO2957" s="154"/>
      <c r="DP2957" s="154"/>
      <c r="DQ2957" s="154"/>
      <c r="DR2957" s="154"/>
      <c r="DS2957" s="154"/>
      <c r="DT2957" s="154"/>
      <c r="DU2957" s="154"/>
      <c r="DV2957" s="154"/>
      <c r="DW2957" s="154"/>
      <c r="DX2957" s="154"/>
      <c r="DY2957" s="154"/>
      <c r="DZ2957" s="154"/>
      <c r="EA2957" s="154"/>
      <c r="EB2957" s="154"/>
      <c r="EC2957" s="154"/>
      <c r="ED2957" s="154"/>
      <c r="EE2957" s="154"/>
      <c r="EF2957" s="154"/>
      <c r="EG2957" s="154"/>
      <c r="EH2957" s="154"/>
      <c r="EI2957" s="154"/>
      <c r="EJ2957" s="154"/>
      <c r="EK2957" s="154"/>
      <c r="EL2957" s="154"/>
      <c r="EM2957" s="154"/>
      <c r="EN2957" s="154"/>
      <c r="EO2957" s="154"/>
      <c r="EP2957" s="154"/>
      <c r="EQ2957" s="154"/>
      <c r="ER2957" s="154"/>
      <c r="ES2957" s="154"/>
      <c r="ET2957" s="154"/>
      <c r="EU2957" s="154"/>
      <c r="EV2957" s="154"/>
    </row>
    <row r="2958" spans="32:152" ht="12.75">
      <c r="AF2958" s="154"/>
      <c r="AG2958" s="154"/>
      <c r="AH2958" s="154"/>
      <c r="AI2958" s="154"/>
      <c r="AJ2958" s="154"/>
      <c r="AK2958" s="154"/>
      <c r="AL2958" s="154"/>
      <c r="AM2958" s="154"/>
      <c r="AN2958" s="154"/>
      <c r="AO2958" s="154"/>
      <c r="AP2958" s="154"/>
      <c r="AQ2958" s="154"/>
      <c r="AR2958" s="154"/>
      <c r="AS2958" s="154"/>
      <c r="AT2958" s="154"/>
      <c r="AU2958" s="154"/>
      <c r="AV2958" s="154"/>
      <c r="AW2958" s="154"/>
      <c r="AX2958" s="154"/>
      <c r="AY2958" s="154"/>
      <c r="AZ2958" s="154"/>
      <c r="BA2958" s="154"/>
      <c r="BB2958" s="154"/>
      <c r="BC2958" s="154"/>
      <c r="BD2958" s="154"/>
      <c r="BE2958" s="154"/>
      <c r="BF2958" s="154"/>
      <c r="BG2958" s="154"/>
      <c r="BH2958" s="154"/>
      <c r="BI2958" s="154"/>
      <c r="BJ2958" s="154"/>
      <c r="BK2958" s="154"/>
      <c r="BL2958" s="154"/>
      <c r="BM2958" s="154"/>
      <c r="BN2958" s="154"/>
      <c r="BO2958" s="154"/>
      <c r="BP2958" s="154"/>
      <c r="BQ2958" s="154"/>
      <c r="BR2958" s="154"/>
      <c r="BS2958" s="154"/>
      <c r="BT2958" s="154"/>
      <c r="BU2958" s="154"/>
      <c r="BV2958" s="154"/>
      <c r="BW2958" s="154"/>
      <c r="BX2958" s="154"/>
      <c r="BY2958" s="154"/>
      <c r="BZ2958" s="154"/>
      <c r="CA2958" s="154"/>
      <c r="CB2958" s="154"/>
      <c r="CC2958" s="154"/>
      <c r="CD2958" s="154"/>
      <c r="CE2958" s="154"/>
      <c r="CF2958" s="154"/>
      <c r="CG2958" s="154"/>
      <c r="CH2958" s="154"/>
      <c r="CI2958" s="154"/>
      <c r="CJ2958" s="154"/>
      <c r="CK2958" s="154"/>
      <c r="CL2958" s="154"/>
      <c r="CM2958" s="154"/>
      <c r="CN2958" s="154"/>
      <c r="CO2958" s="154"/>
      <c r="CP2958" s="154"/>
      <c r="CQ2958" s="154"/>
      <c r="CR2958" s="154"/>
      <c r="CS2958" s="154"/>
      <c r="CT2958" s="154"/>
      <c r="CU2958" s="154"/>
      <c r="CV2958" s="154"/>
      <c r="CW2958" s="154"/>
      <c r="CX2958" s="154"/>
      <c r="CY2958" s="154"/>
      <c r="CZ2958" s="154"/>
      <c r="DA2958" s="154"/>
      <c r="DB2958" s="154"/>
      <c r="DC2958" s="154"/>
      <c r="DD2958" s="154"/>
      <c r="DE2958" s="154"/>
      <c r="DF2958" s="154"/>
      <c r="DG2958" s="154"/>
      <c r="DH2958" s="154"/>
      <c r="DI2958" s="154"/>
      <c r="DJ2958" s="154"/>
      <c r="DK2958" s="154"/>
      <c r="DL2958" s="154"/>
      <c r="DM2958" s="154"/>
      <c r="DN2958" s="154"/>
      <c r="DO2958" s="154"/>
      <c r="DP2958" s="154"/>
      <c r="DQ2958" s="154"/>
      <c r="DR2958" s="154"/>
      <c r="DS2958" s="154"/>
      <c r="DT2958" s="154"/>
      <c r="DU2958" s="154"/>
      <c r="DV2958" s="154"/>
      <c r="DW2958" s="154"/>
      <c r="DX2958" s="154"/>
      <c r="DY2958" s="154"/>
      <c r="DZ2958" s="154"/>
      <c r="EA2958" s="154"/>
      <c r="EB2958" s="154"/>
      <c r="EC2958" s="154"/>
      <c r="ED2958" s="154"/>
      <c r="EE2958" s="154"/>
      <c r="EF2958" s="154"/>
      <c r="EG2958" s="154"/>
      <c r="EH2958" s="154"/>
      <c r="EI2958" s="154"/>
      <c r="EJ2958" s="154"/>
      <c r="EK2958" s="154"/>
      <c r="EL2958" s="154"/>
      <c r="EM2958" s="154"/>
      <c r="EN2958" s="154"/>
      <c r="EO2958" s="154"/>
      <c r="EP2958" s="154"/>
      <c r="EQ2958" s="154"/>
      <c r="ER2958" s="154"/>
      <c r="ES2958" s="154"/>
      <c r="ET2958" s="154"/>
      <c r="EU2958" s="154"/>
      <c r="EV2958" s="154"/>
    </row>
    <row r="2959" spans="32:152" ht="12.75">
      <c r="AF2959" s="154"/>
      <c r="AG2959" s="154"/>
      <c r="AH2959" s="154"/>
      <c r="AI2959" s="154"/>
      <c r="AJ2959" s="154"/>
      <c r="AK2959" s="154"/>
      <c r="AL2959" s="154"/>
      <c r="AM2959" s="154"/>
      <c r="AN2959" s="154"/>
      <c r="AO2959" s="154"/>
      <c r="AP2959" s="154"/>
      <c r="AQ2959" s="154"/>
      <c r="AR2959" s="154"/>
      <c r="AS2959" s="154"/>
      <c r="AT2959" s="154"/>
      <c r="AU2959" s="154"/>
      <c r="AV2959" s="154"/>
      <c r="AW2959" s="154"/>
      <c r="AX2959" s="154"/>
      <c r="AY2959" s="154"/>
      <c r="AZ2959" s="154"/>
      <c r="BA2959" s="154"/>
      <c r="BB2959" s="154"/>
      <c r="BC2959" s="154"/>
      <c r="BD2959" s="154"/>
      <c r="BE2959" s="154"/>
      <c r="BF2959" s="154"/>
      <c r="BG2959" s="154"/>
      <c r="BH2959" s="154"/>
      <c r="BI2959" s="154"/>
      <c r="BJ2959" s="154"/>
      <c r="BK2959" s="154"/>
      <c r="BL2959" s="154"/>
      <c r="BM2959" s="154"/>
      <c r="BN2959" s="154"/>
      <c r="BO2959" s="154"/>
      <c r="BP2959" s="154"/>
      <c r="BQ2959" s="154"/>
      <c r="BR2959" s="154"/>
      <c r="BS2959" s="154"/>
      <c r="BT2959" s="154"/>
      <c r="BU2959" s="154"/>
      <c r="BV2959" s="154"/>
      <c r="BW2959" s="154"/>
      <c r="BX2959" s="154"/>
      <c r="BY2959" s="154"/>
      <c r="BZ2959" s="154"/>
      <c r="CA2959" s="154"/>
      <c r="CB2959" s="154"/>
      <c r="CC2959" s="154"/>
      <c r="CD2959" s="154"/>
      <c r="CE2959" s="154"/>
      <c r="CF2959" s="154"/>
      <c r="CG2959" s="154"/>
      <c r="CH2959" s="154"/>
      <c r="CI2959" s="154"/>
      <c r="CJ2959" s="154"/>
      <c r="CK2959" s="154"/>
      <c r="CL2959" s="154"/>
      <c r="CM2959" s="154"/>
      <c r="CN2959" s="154"/>
      <c r="CO2959" s="154"/>
      <c r="CP2959" s="154"/>
      <c r="CQ2959" s="154"/>
      <c r="CR2959" s="154"/>
      <c r="CS2959" s="154"/>
      <c r="CT2959" s="154"/>
      <c r="CU2959" s="154"/>
      <c r="CV2959" s="154"/>
      <c r="CW2959" s="154"/>
      <c r="CX2959" s="154"/>
      <c r="CY2959" s="154"/>
      <c r="CZ2959" s="154"/>
      <c r="DA2959" s="154"/>
      <c r="DB2959" s="154"/>
      <c r="DC2959" s="154"/>
      <c r="DD2959" s="154"/>
      <c r="DE2959" s="154"/>
      <c r="DF2959" s="154"/>
      <c r="DG2959" s="154"/>
      <c r="DH2959" s="154"/>
      <c r="DI2959" s="154"/>
      <c r="DJ2959" s="154"/>
      <c r="DK2959" s="154"/>
      <c r="DL2959" s="154"/>
      <c r="DM2959" s="154"/>
      <c r="DN2959" s="154"/>
      <c r="DO2959" s="154"/>
      <c r="DP2959" s="154"/>
      <c r="DQ2959" s="154"/>
      <c r="DR2959" s="154"/>
      <c r="DS2959" s="154"/>
      <c r="DT2959" s="154"/>
      <c r="DU2959" s="154"/>
      <c r="DV2959" s="154"/>
      <c r="DW2959" s="154"/>
      <c r="DX2959" s="154"/>
      <c r="DY2959" s="154"/>
      <c r="DZ2959" s="154"/>
      <c r="EA2959" s="154"/>
      <c r="EB2959" s="154"/>
      <c r="EC2959" s="154"/>
      <c r="ED2959" s="154"/>
      <c r="EE2959" s="154"/>
      <c r="EF2959" s="154"/>
      <c r="EG2959" s="154"/>
      <c r="EH2959" s="154"/>
      <c r="EI2959" s="154"/>
      <c r="EJ2959" s="154"/>
      <c r="EK2959" s="154"/>
      <c r="EL2959" s="154"/>
      <c r="EM2959" s="154"/>
      <c r="EN2959" s="154"/>
      <c r="EO2959" s="154"/>
      <c r="EP2959" s="154"/>
      <c r="EQ2959" s="154"/>
      <c r="ER2959" s="154"/>
      <c r="ES2959" s="154"/>
      <c r="ET2959" s="154"/>
      <c r="EU2959" s="154"/>
      <c r="EV2959" s="154"/>
    </row>
    <row r="2960" spans="32:152" ht="12.75">
      <c r="AF2960" s="154"/>
      <c r="AG2960" s="154"/>
      <c r="AH2960" s="154"/>
      <c r="AI2960" s="154"/>
      <c r="AJ2960" s="154"/>
      <c r="AK2960" s="154"/>
      <c r="AL2960" s="154"/>
      <c r="AM2960" s="154"/>
      <c r="AN2960" s="154"/>
      <c r="AO2960" s="154"/>
      <c r="AP2960" s="154"/>
      <c r="AQ2960" s="154"/>
      <c r="AR2960" s="154"/>
      <c r="AS2960" s="154"/>
      <c r="AT2960" s="154"/>
      <c r="AU2960" s="154"/>
      <c r="AV2960" s="154"/>
      <c r="AW2960" s="154"/>
      <c r="AX2960" s="154"/>
      <c r="AY2960" s="154"/>
      <c r="AZ2960" s="154"/>
      <c r="BA2960" s="154"/>
      <c r="BB2960" s="154"/>
      <c r="BC2960" s="154"/>
      <c r="BD2960" s="154"/>
      <c r="BE2960" s="154"/>
      <c r="BF2960" s="154"/>
      <c r="BG2960" s="154"/>
      <c r="BH2960" s="154"/>
      <c r="BI2960" s="154"/>
      <c r="BJ2960" s="154"/>
      <c r="BK2960" s="154"/>
      <c r="BL2960" s="154"/>
      <c r="BM2960" s="154"/>
      <c r="BN2960" s="154"/>
      <c r="BO2960" s="154"/>
      <c r="BP2960" s="154"/>
      <c r="BQ2960" s="154"/>
      <c r="BR2960" s="154"/>
      <c r="BS2960" s="154"/>
      <c r="BT2960" s="154"/>
      <c r="BU2960" s="154"/>
      <c r="BV2960" s="154"/>
      <c r="BW2960" s="154"/>
      <c r="BX2960" s="154"/>
      <c r="BY2960" s="154"/>
      <c r="BZ2960" s="154"/>
      <c r="CA2960" s="154"/>
      <c r="CB2960" s="154"/>
      <c r="CC2960" s="154"/>
      <c r="CD2960" s="154"/>
      <c r="CE2960" s="154"/>
      <c r="CF2960" s="154"/>
      <c r="CG2960" s="154"/>
      <c r="CH2960" s="154"/>
      <c r="CI2960" s="154"/>
      <c r="CJ2960" s="154"/>
      <c r="CK2960" s="154"/>
      <c r="CL2960" s="154"/>
      <c r="CM2960" s="154"/>
      <c r="CN2960" s="154"/>
      <c r="CO2960" s="154"/>
      <c r="CP2960" s="154"/>
      <c r="CQ2960" s="154"/>
      <c r="CR2960" s="154"/>
      <c r="CS2960" s="154"/>
      <c r="CT2960" s="154"/>
      <c r="CU2960" s="154"/>
      <c r="CV2960" s="154"/>
      <c r="CW2960" s="154"/>
      <c r="CX2960" s="154"/>
      <c r="CY2960" s="154"/>
      <c r="CZ2960" s="154"/>
      <c r="DA2960" s="154"/>
      <c r="DB2960" s="154"/>
      <c r="DC2960" s="154"/>
      <c r="DD2960" s="154"/>
      <c r="DE2960" s="154"/>
      <c r="DF2960" s="154"/>
      <c r="DG2960" s="154"/>
      <c r="DH2960" s="154"/>
      <c r="DI2960" s="154"/>
      <c r="DJ2960" s="154"/>
      <c r="DK2960" s="154"/>
      <c r="DL2960" s="154"/>
      <c r="DM2960" s="154"/>
      <c r="DN2960" s="154"/>
      <c r="DO2960" s="154"/>
      <c r="DP2960" s="154"/>
      <c r="DQ2960" s="154"/>
      <c r="DR2960" s="154"/>
      <c r="DS2960" s="154"/>
      <c r="DT2960" s="154"/>
      <c r="DU2960" s="154"/>
      <c r="DV2960" s="154"/>
      <c r="DW2960" s="154"/>
      <c r="DX2960" s="154"/>
      <c r="DY2960" s="154"/>
      <c r="DZ2960" s="154"/>
      <c r="EA2960" s="154"/>
      <c r="EB2960" s="154"/>
      <c r="EC2960" s="154"/>
      <c r="ED2960" s="154"/>
      <c r="EE2960" s="154"/>
      <c r="EF2960" s="154"/>
      <c r="EG2960" s="154"/>
      <c r="EH2960" s="154"/>
      <c r="EI2960" s="154"/>
      <c r="EJ2960" s="154"/>
      <c r="EK2960" s="154"/>
      <c r="EL2960" s="154"/>
      <c r="EM2960" s="154"/>
      <c r="EN2960" s="154"/>
      <c r="EO2960" s="154"/>
      <c r="EP2960" s="154"/>
      <c r="EQ2960" s="154"/>
      <c r="ER2960" s="154"/>
      <c r="ES2960" s="154"/>
      <c r="ET2960" s="154"/>
      <c r="EU2960" s="154"/>
      <c r="EV2960" s="154"/>
    </row>
    <row r="2961" spans="32:152" ht="12.75">
      <c r="AF2961" s="154"/>
      <c r="AG2961" s="154"/>
      <c r="AH2961" s="154"/>
      <c r="AI2961" s="154"/>
      <c r="AJ2961" s="154"/>
      <c r="AK2961" s="154"/>
      <c r="AL2961" s="154"/>
      <c r="AM2961" s="154"/>
      <c r="AN2961" s="154"/>
      <c r="AO2961" s="154"/>
      <c r="AP2961" s="154"/>
      <c r="AQ2961" s="154"/>
      <c r="AR2961" s="154"/>
      <c r="AS2961" s="154"/>
      <c r="AT2961" s="154"/>
      <c r="AU2961" s="154"/>
      <c r="AV2961" s="154"/>
      <c r="AW2961" s="154"/>
      <c r="AX2961" s="154"/>
      <c r="AY2961" s="154"/>
      <c r="AZ2961" s="154"/>
      <c r="BA2961" s="154"/>
      <c r="BB2961" s="154"/>
      <c r="BC2961" s="154"/>
      <c r="BD2961" s="154"/>
      <c r="BE2961" s="154"/>
      <c r="BF2961" s="154"/>
      <c r="BG2961" s="154"/>
      <c r="BH2961" s="154"/>
      <c r="BI2961" s="154"/>
      <c r="BJ2961" s="154"/>
      <c r="BK2961" s="154"/>
      <c r="BL2961" s="154"/>
      <c r="BM2961" s="154"/>
      <c r="BN2961" s="154"/>
      <c r="BO2961" s="154"/>
      <c r="BP2961" s="154"/>
      <c r="BQ2961" s="154"/>
      <c r="BR2961" s="154"/>
      <c r="BS2961" s="154"/>
      <c r="BT2961" s="154"/>
      <c r="BU2961" s="154"/>
      <c r="BV2961" s="154"/>
      <c r="BW2961" s="154"/>
      <c r="BX2961" s="154"/>
      <c r="BY2961" s="154"/>
      <c r="BZ2961" s="154"/>
      <c r="CA2961" s="154"/>
      <c r="CB2961" s="154"/>
      <c r="CC2961" s="154"/>
      <c r="CD2961" s="154"/>
      <c r="CE2961" s="154"/>
      <c r="CF2961" s="154"/>
      <c r="CG2961" s="154"/>
      <c r="CH2961" s="154"/>
      <c r="CI2961" s="154"/>
      <c r="CJ2961" s="154"/>
      <c r="CK2961" s="154"/>
      <c r="CL2961" s="154"/>
      <c r="CM2961" s="154"/>
      <c r="CN2961" s="154"/>
      <c r="CO2961" s="154"/>
      <c r="CP2961" s="154"/>
      <c r="CQ2961" s="154"/>
      <c r="CR2961" s="154"/>
      <c r="CS2961" s="154"/>
      <c r="CT2961" s="154"/>
      <c r="CU2961" s="154"/>
      <c r="CV2961" s="154"/>
      <c r="CW2961" s="154"/>
      <c r="CX2961" s="154"/>
      <c r="CY2961" s="154"/>
      <c r="CZ2961" s="154"/>
      <c r="DA2961" s="154"/>
      <c r="DB2961" s="154"/>
      <c r="DC2961" s="154"/>
      <c r="DD2961" s="154"/>
      <c r="DE2961" s="154"/>
      <c r="DF2961" s="154"/>
      <c r="DG2961" s="154"/>
      <c r="DH2961" s="154"/>
      <c r="DI2961" s="154"/>
      <c r="DJ2961" s="154"/>
      <c r="DK2961" s="154"/>
      <c r="DL2961" s="154"/>
      <c r="DM2961" s="154"/>
      <c r="DN2961" s="154"/>
      <c r="DO2961" s="154"/>
      <c r="DP2961" s="154"/>
      <c r="DQ2961" s="154"/>
      <c r="DR2961" s="154"/>
      <c r="DS2961" s="154"/>
      <c r="DT2961" s="154"/>
      <c r="DU2961" s="154"/>
      <c r="DV2961" s="154"/>
      <c r="DW2961" s="154"/>
      <c r="DX2961" s="154"/>
      <c r="DY2961" s="154"/>
      <c r="DZ2961" s="154"/>
      <c r="EA2961" s="154"/>
      <c r="EB2961" s="154"/>
      <c r="EC2961" s="154"/>
      <c r="ED2961" s="154"/>
      <c r="EE2961" s="154"/>
      <c r="EF2961" s="154"/>
      <c r="EG2961" s="154"/>
      <c r="EH2961" s="154"/>
      <c r="EI2961" s="154"/>
      <c r="EJ2961" s="154"/>
      <c r="EK2961" s="154"/>
      <c r="EL2961" s="154"/>
      <c r="EM2961" s="154"/>
      <c r="EN2961" s="154"/>
      <c r="EO2961" s="154"/>
      <c r="EP2961" s="154"/>
      <c r="EQ2961" s="154"/>
      <c r="ER2961" s="154"/>
      <c r="ES2961" s="154"/>
      <c r="ET2961" s="154"/>
      <c r="EU2961" s="154"/>
      <c r="EV2961" s="154"/>
    </row>
    <row r="2962" spans="32:152" ht="12.75">
      <c r="AF2962" s="154"/>
      <c r="AG2962" s="154"/>
      <c r="AH2962" s="154"/>
      <c r="AI2962" s="154"/>
      <c r="AJ2962" s="154"/>
      <c r="AK2962" s="154"/>
      <c r="AL2962" s="154"/>
      <c r="AM2962" s="154"/>
      <c r="AN2962" s="154"/>
      <c r="AO2962" s="154"/>
      <c r="AP2962" s="154"/>
      <c r="AQ2962" s="154"/>
      <c r="AR2962" s="154"/>
      <c r="AS2962" s="154"/>
      <c r="AT2962" s="154"/>
      <c r="AU2962" s="154"/>
      <c r="AV2962" s="154"/>
      <c r="AW2962" s="154"/>
      <c r="AX2962" s="154"/>
      <c r="AY2962" s="154"/>
      <c r="AZ2962" s="154"/>
      <c r="BA2962" s="154"/>
      <c r="BB2962" s="154"/>
      <c r="BC2962" s="154"/>
      <c r="BD2962" s="154"/>
      <c r="BE2962" s="154"/>
      <c r="BF2962" s="154"/>
      <c r="BG2962" s="154"/>
      <c r="BH2962" s="154"/>
      <c r="BI2962" s="154"/>
      <c r="BJ2962" s="154"/>
      <c r="BK2962" s="154"/>
      <c r="BL2962" s="154"/>
      <c r="BM2962" s="154"/>
      <c r="BN2962" s="154"/>
      <c r="BO2962" s="154"/>
      <c r="BP2962" s="154"/>
      <c r="BQ2962" s="154"/>
      <c r="BR2962" s="154"/>
      <c r="BS2962" s="154"/>
      <c r="BT2962" s="154"/>
      <c r="BU2962" s="154"/>
      <c r="BV2962" s="154"/>
      <c r="BW2962" s="154"/>
      <c r="BX2962" s="154"/>
      <c r="BY2962" s="154"/>
      <c r="BZ2962" s="154"/>
      <c r="CA2962" s="154"/>
      <c r="CB2962" s="154"/>
      <c r="CC2962" s="154"/>
      <c r="CD2962" s="154"/>
      <c r="CE2962" s="154"/>
      <c r="CF2962" s="154"/>
      <c r="CG2962" s="154"/>
      <c r="CH2962" s="154"/>
      <c r="CI2962" s="154"/>
      <c r="CJ2962" s="154"/>
      <c r="CK2962" s="154"/>
      <c r="CL2962" s="154"/>
      <c r="CM2962" s="154"/>
      <c r="CN2962" s="154"/>
      <c r="CO2962" s="154"/>
      <c r="CP2962" s="154"/>
      <c r="CQ2962" s="154"/>
      <c r="CR2962" s="154"/>
      <c r="CS2962" s="154"/>
      <c r="CT2962" s="154"/>
      <c r="CU2962" s="154"/>
      <c r="CV2962" s="154"/>
      <c r="CW2962" s="154"/>
      <c r="CX2962" s="154"/>
      <c r="CY2962" s="154"/>
      <c r="CZ2962" s="154"/>
      <c r="DA2962" s="154"/>
      <c r="DB2962" s="154"/>
      <c r="DC2962" s="154"/>
      <c r="DD2962" s="154"/>
      <c r="DE2962" s="154"/>
      <c r="DF2962" s="154"/>
      <c r="DG2962" s="154"/>
      <c r="DH2962" s="154"/>
      <c r="DI2962" s="154"/>
      <c r="DJ2962" s="154"/>
      <c r="DK2962" s="154"/>
      <c r="DL2962" s="154"/>
      <c r="DM2962" s="154"/>
      <c r="DN2962" s="154"/>
      <c r="DO2962" s="154"/>
      <c r="DP2962" s="154"/>
      <c r="DQ2962" s="154"/>
      <c r="DR2962" s="154"/>
      <c r="DS2962" s="154"/>
      <c r="DT2962" s="154"/>
      <c r="DU2962" s="154"/>
      <c r="DV2962" s="154"/>
      <c r="DW2962" s="154"/>
      <c r="DX2962" s="154"/>
      <c r="DY2962" s="154"/>
      <c r="DZ2962" s="154"/>
      <c r="EA2962" s="154"/>
      <c r="EB2962" s="154"/>
      <c r="EC2962" s="154"/>
      <c r="ED2962" s="154"/>
      <c r="EE2962" s="154"/>
      <c r="EF2962" s="154"/>
      <c r="EG2962" s="154"/>
      <c r="EH2962" s="154"/>
      <c r="EI2962" s="154"/>
      <c r="EJ2962" s="154"/>
      <c r="EK2962" s="154"/>
      <c r="EL2962" s="154"/>
      <c r="EM2962" s="154"/>
      <c r="EN2962" s="154"/>
      <c r="EO2962" s="154"/>
      <c r="EP2962" s="154"/>
      <c r="EQ2962" s="154"/>
      <c r="ER2962" s="154"/>
      <c r="ES2962" s="154"/>
      <c r="ET2962" s="154"/>
      <c r="EU2962" s="154"/>
      <c r="EV2962" s="154"/>
    </row>
    <row r="2963" spans="32:152" ht="12.75">
      <c r="AF2963" s="154"/>
      <c r="AG2963" s="154"/>
      <c r="AH2963" s="154"/>
      <c r="AI2963" s="154"/>
      <c r="AJ2963" s="154"/>
      <c r="AK2963" s="154"/>
      <c r="AL2963" s="154"/>
      <c r="AM2963" s="154"/>
      <c r="AN2963" s="154"/>
      <c r="AO2963" s="154"/>
      <c r="AP2963" s="154"/>
      <c r="AQ2963" s="154"/>
      <c r="AR2963" s="154"/>
      <c r="AS2963" s="154"/>
      <c r="AT2963" s="154"/>
      <c r="AU2963" s="154"/>
      <c r="AV2963" s="154"/>
      <c r="AW2963" s="154"/>
      <c r="AX2963" s="154"/>
      <c r="AY2963" s="154"/>
      <c r="AZ2963" s="154"/>
      <c r="BA2963" s="154"/>
      <c r="BB2963" s="154"/>
      <c r="BC2963" s="154"/>
      <c r="BD2963" s="154"/>
      <c r="BE2963" s="154"/>
      <c r="BF2963" s="154"/>
      <c r="BG2963" s="154"/>
      <c r="BH2963" s="154"/>
      <c r="BI2963" s="154"/>
      <c r="BJ2963" s="154"/>
      <c r="BK2963" s="154"/>
      <c r="BL2963" s="154"/>
      <c r="BM2963" s="154"/>
      <c r="BN2963" s="154"/>
      <c r="BO2963" s="154"/>
      <c r="BP2963" s="154"/>
      <c r="BQ2963" s="154"/>
      <c r="BR2963" s="154"/>
      <c r="BS2963" s="154"/>
      <c r="BT2963" s="154"/>
      <c r="BU2963" s="154"/>
      <c r="BV2963" s="154"/>
      <c r="BW2963" s="154"/>
      <c r="BX2963" s="154"/>
      <c r="BY2963" s="154"/>
      <c r="BZ2963" s="154"/>
      <c r="CA2963" s="154"/>
      <c r="CB2963" s="154"/>
      <c r="CC2963" s="154"/>
      <c r="CD2963" s="154"/>
      <c r="CE2963" s="154"/>
      <c r="CF2963" s="154"/>
      <c r="CG2963" s="154"/>
      <c r="CH2963" s="154"/>
      <c r="CI2963" s="154"/>
      <c r="CJ2963" s="154"/>
      <c r="CK2963" s="154"/>
      <c r="CL2963" s="154"/>
      <c r="CM2963" s="154"/>
      <c r="CN2963" s="154"/>
      <c r="CO2963" s="154"/>
      <c r="CP2963" s="154"/>
      <c r="CQ2963" s="154"/>
      <c r="CR2963" s="154"/>
      <c r="CS2963" s="154"/>
      <c r="CT2963" s="154"/>
      <c r="CU2963" s="154"/>
      <c r="CV2963" s="154"/>
      <c r="CW2963" s="154"/>
      <c r="CX2963" s="154"/>
      <c r="CY2963" s="154"/>
      <c r="CZ2963" s="154"/>
      <c r="DA2963" s="154"/>
      <c r="DB2963" s="154"/>
      <c r="DC2963" s="154"/>
      <c r="DD2963" s="154"/>
      <c r="DE2963" s="154"/>
      <c r="DF2963" s="154"/>
      <c r="DG2963" s="154"/>
      <c r="DH2963" s="154"/>
      <c r="DI2963" s="154"/>
      <c r="DJ2963" s="154"/>
      <c r="DK2963" s="154"/>
      <c r="DL2963" s="154"/>
      <c r="DM2963" s="154"/>
      <c r="DN2963" s="154"/>
      <c r="DO2963" s="154"/>
      <c r="DP2963" s="154"/>
      <c r="DQ2963" s="154"/>
      <c r="DR2963" s="154"/>
      <c r="DS2963" s="154"/>
      <c r="DT2963" s="154"/>
      <c r="DU2963" s="154"/>
      <c r="DV2963" s="154"/>
      <c r="DW2963" s="154"/>
      <c r="DX2963" s="154"/>
      <c r="DY2963" s="154"/>
      <c r="DZ2963" s="154"/>
      <c r="EA2963" s="154"/>
      <c r="EB2963" s="154"/>
      <c r="EC2963" s="154"/>
      <c r="ED2963" s="154"/>
      <c r="EE2963" s="154"/>
      <c r="EF2963" s="154"/>
      <c r="EG2963" s="154"/>
      <c r="EH2963" s="154"/>
      <c r="EI2963" s="154"/>
      <c r="EJ2963" s="154"/>
      <c r="EK2963" s="154"/>
      <c r="EL2963" s="154"/>
      <c r="EM2963" s="154"/>
      <c r="EN2963" s="154"/>
      <c r="EO2963" s="154"/>
      <c r="EP2963" s="154"/>
      <c r="EQ2963" s="154"/>
      <c r="ER2963" s="154"/>
      <c r="ES2963" s="154"/>
      <c r="ET2963" s="154"/>
      <c r="EU2963" s="154"/>
      <c r="EV2963" s="154"/>
    </row>
    <row r="2964" spans="32:152" ht="12.75">
      <c r="AF2964" s="154"/>
      <c r="AG2964" s="154"/>
      <c r="AH2964" s="154"/>
      <c r="AI2964" s="154"/>
      <c r="AJ2964" s="154"/>
      <c r="AK2964" s="154"/>
      <c r="AL2964" s="154"/>
      <c r="AM2964" s="154"/>
      <c r="AN2964" s="154"/>
      <c r="AO2964" s="154"/>
      <c r="AP2964" s="154"/>
      <c r="AQ2964" s="154"/>
      <c r="AR2964" s="154"/>
      <c r="AS2964" s="154"/>
      <c r="AT2964" s="154"/>
      <c r="AU2964" s="154"/>
      <c r="AV2964" s="154"/>
      <c r="AW2964" s="154"/>
      <c r="AX2964" s="154"/>
      <c r="AY2964" s="154"/>
      <c r="AZ2964" s="154"/>
      <c r="BA2964" s="154"/>
      <c r="BB2964" s="154"/>
      <c r="BC2964" s="154"/>
      <c r="BD2964" s="154"/>
      <c r="BE2964" s="154"/>
      <c r="BF2964" s="154"/>
      <c r="BG2964" s="154"/>
      <c r="BH2964" s="154"/>
      <c r="BI2964" s="154"/>
      <c r="BJ2964" s="154"/>
      <c r="BK2964" s="154"/>
      <c r="BL2964" s="154"/>
      <c r="BM2964" s="154"/>
      <c r="BN2964" s="154"/>
      <c r="BO2964" s="154"/>
      <c r="BP2964" s="154"/>
      <c r="BQ2964" s="154"/>
      <c r="BR2964" s="154"/>
      <c r="BS2964" s="154"/>
      <c r="BT2964" s="154"/>
      <c r="BU2964" s="154"/>
      <c r="BV2964" s="154"/>
      <c r="BW2964" s="154"/>
      <c r="BX2964" s="154"/>
      <c r="BY2964" s="154"/>
      <c r="BZ2964" s="154"/>
      <c r="CA2964" s="154"/>
      <c r="CB2964" s="154"/>
      <c r="CC2964" s="154"/>
      <c r="CD2964" s="154"/>
      <c r="CE2964" s="154"/>
      <c r="CF2964" s="154"/>
      <c r="CG2964" s="154"/>
      <c r="CH2964" s="154"/>
      <c r="CI2964" s="154"/>
      <c r="CJ2964" s="154"/>
      <c r="CK2964" s="154"/>
      <c r="CL2964" s="154"/>
      <c r="CM2964" s="154"/>
      <c r="CN2964" s="154"/>
      <c r="CO2964" s="154"/>
      <c r="CP2964" s="154"/>
      <c r="CQ2964" s="154"/>
      <c r="CR2964" s="154"/>
      <c r="CS2964" s="154"/>
      <c r="CT2964" s="154"/>
      <c r="CU2964" s="154"/>
      <c r="CV2964" s="154"/>
      <c r="CW2964" s="154"/>
      <c r="CX2964" s="154"/>
      <c r="CY2964" s="154"/>
      <c r="CZ2964" s="154"/>
      <c r="DA2964" s="154"/>
      <c r="DB2964" s="154"/>
      <c r="DC2964" s="154"/>
      <c r="DD2964" s="154"/>
      <c r="DE2964" s="154"/>
      <c r="DF2964" s="154"/>
      <c r="DG2964" s="154"/>
      <c r="DH2964" s="154"/>
      <c r="DI2964" s="154"/>
      <c r="DJ2964" s="154"/>
      <c r="DK2964" s="154"/>
      <c r="DL2964" s="154"/>
      <c r="DM2964" s="154"/>
      <c r="DN2964" s="154"/>
      <c r="DO2964" s="154"/>
      <c r="DP2964" s="154"/>
      <c r="DQ2964" s="154"/>
      <c r="DR2964" s="154"/>
      <c r="DS2964" s="154"/>
      <c r="DT2964" s="154"/>
      <c r="DU2964" s="154"/>
      <c r="DV2964" s="154"/>
      <c r="DW2964" s="154"/>
      <c r="DX2964" s="154"/>
      <c r="DY2964" s="154"/>
      <c r="DZ2964" s="154"/>
      <c r="EA2964" s="154"/>
      <c r="EB2964" s="154"/>
      <c r="EC2964" s="154"/>
      <c r="ED2964" s="154"/>
      <c r="EE2964" s="154"/>
      <c r="EF2964" s="154"/>
      <c r="EG2964" s="154"/>
      <c r="EH2964" s="154"/>
      <c r="EI2964" s="154"/>
      <c r="EJ2964" s="154"/>
      <c r="EK2964" s="154"/>
      <c r="EL2964" s="154"/>
      <c r="EM2964" s="154"/>
      <c r="EN2964" s="154"/>
      <c r="EO2964" s="154"/>
      <c r="EP2964" s="154"/>
      <c r="EQ2964" s="154"/>
      <c r="ER2964" s="154"/>
      <c r="ES2964" s="154"/>
      <c r="ET2964" s="154"/>
      <c r="EU2964" s="154"/>
      <c r="EV2964" s="154"/>
    </row>
    <row r="2965" spans="32:152" ht="12.75">
      <c r="AF2965" s="154"/>
      <c r="AG2965" s="154"/>
      <c r="AH2965" s="154"/>
      <c r="AI2965" s="154"/>
      <c r="AJ2965" s="154"/>
      <c r="AK2965" s="154"/>
      <c r="AL2965" s="154"/>
      <c r="AM2965" s="154"/>
      <c r="AN2965" s="154"/>
      <c r="AO2965" s="154"/>
      <c r="AP2965" s="154"/>
      <c r="AQ2965" s="154"/>
      <c r="AR2965" s="154"/>
      <c r="AS2965" s="154"/>
      <c r="AT2965" s="154"/>
      <c r="AU2965" s="154"/>
      <c r="AV2965" s="154"/>
      <c r="AW2965" s="154"/>
      <c r="AX2965" s="154"/>
      <c r="AY2965" s="154"/>
      <c r="AZ2965" s="154"/>
      <c r="BA2965" s="154"/>
      <c r="BB2965" s="154"/>
      <c r="BC2965" s="154"/>
      <c r="BD2965" s="154"/>
      <c r="BE2965" s="154"/>
      <c r="BF2965" s="154"/>
      <c r="BG2965" s="154"/>
      <c r="BH2965" s="154"/>
      <c r="BI2965" s="154"/>
      <c r="BJ2965" s="154"/>
      <c r="BK2965" s="154"/>
      <c r="BL2965" s="154"/>
      <c r="BM2965" s="154"/>
      <c r="BN2965" s="154"/>
      <c r="BO2965" s="154"/>
      <c r="BP2965" s="154"/>
      <c r="BQ2965" s="154"/>
      <c r="BR2965" s="154"/>
      <c r="BS2965" s="154"/>
      <c r="BT2965" s="154"/>
      <c r="BU2965" s="154"/>
      <c r="BV2965" s="154"/>
      <c r="BW2965" s="154"/>
      <c r="BX2965" s="154"/>
      <c r="BY2965" s="154"/>
      <c r="BZ2965" s="154"/>
      <c r="CA2965" s="154"/>
      <c r="CB2965" s="154"/>
      <c r="CC2965" s="154"/>
      <c r="CD2965" s="154"/>
      <c r="CE2965" s="154"/>
      <c r="CF2965" s="154"/>
      <c r="CG2965" s="154"/>
      <c r="CH2965" s="154"/>
      <c r="CI2965" s="154"/>
      <c r="CJ2965" s="154"/>
      <c r="CK2965" s="154"/>
      <c r="CL2965" s="154"/>
      <c r="CM2965" s="154"/>
      <c r="CN2965" s="154"/>
      <c r="CO2965" s="154"/>
      <c r="CP2965" s="154"/>
      <c r="CQ2965" s="154"/>
      <c r="CR2965" s="154"/>
      <c r="CS2965" s="154"/>
      <c r="CT2965" s="154"/>
      <c r="CU2965" s="154"/>
      <c r="CV2965" s="154"/>
      <c r="CW2965" s="154"/>
      <c r="CX2965" s="154"/>
      <c r="CY2965" s="154"/>
      <c r="CZ2965" s="154"/>
      <c r="DA2965" s="154"/>
      <c r="DB2965" s="154"/>
      <c r="DC2965" s="154"/>
      <c r="DD2965" s="154"/>
      <c r="DE2965" s="154"/>
      <c r="DF2965" s="154"/>
      <c r="DG2965" s="154"/>
      <c r="DH2965" s="154"/>
      <c r="DI2965" s="154"/>
      <c r="DJ2965" s="154"/>
      <c r="DK2965" s="154"/>
      <c r="DL2965" s="154"/>
      <c r="DM2965" s="154"/>
      <c r="DN2965" s="154"/>
      <c r="DO2965" s="154"/>
      <c r="DP2965" s="154"/>
      <c r="DQ2965" s="154"/>
      <c r="DR2965" s="154"/>
      <c r="DS2965" s="154"/>
      <c r="DT2965" s="154"/>
      <c r="DU2965" s="154"/>
      <c r="DV2965" s="154"/>
      <c r="DW2965" s="154"/>
      <c r="DX2965" s="154"/>
      <c r="DY2965" s="154"/>
      <c r="DZ2965" s="154"/>
      <c r="EA2965" s="154"/>
      <c r="EB2965" s="154"/>
      <c r="EC2965" s="154"/>
      <c r="ED2965" s="154"/>
      <c r="EE2965" s="154"/>
      <c r="EF2965" s="154"/>
      <c r="EG2965" s="154"/>
      <c r="EH2965" s="154"/>
      <c r="EI2965" s="154"/>
      <c r="EJ2965" s="154"/>
      <c r="EK2965" s="154"/>
      <c r="EL2965" s="154"/>
      <c r="EM2965" s="154"/>
      <c r="EN2965" s="154"/>
      <c r="EO2965" s="154"/>
      <c r="EP2965" s="154"/>
      <c r="EQ2965" s="154"/>
      <c r="ER2965" s="154"/>
      <c r="ES2965" s="154"/>
      <c r="ET2965" s="154"/>
      <c r="EU2965" s="154"/>
      <c r="EV2965" s="154"/>
    </row>
    <row r="2966" spans="32:152" ht="12.75">
      <c r="AF2966" s="154"/>
      <c r="AG2966" s="154"/>
      <c r="AH2966" s="154"/>
      <c r="AI2966" s="154"/>
      <c r="AJ2966" s="154"/>
      <c r="AK2966" s="154"/>
      <c r="AL2966" s="154"/>
      <c r="AM2966" s="154"/>
      <c r="AN2966" s="154"/>
      <c r="AO2966" s="154"/>
      <c r="AP2966" s="154"/>
      <c r="AQ2966" s="154"/>
      <c r="AR2966" s="154"/>
      <c r="AS2966" s="154"/>
      <c r="AT2966" s="154"/>
      <c r="AU2966" s="154"/>
      <c r="AV2966" s="154"/>
      <c r="AW2966" s="154"/>
      <c r="AX2966" s="154"/>
      <c r="AY2966" s="154"/>
      <c r="AZ2966" s="154"/>
      <c r="BA2966" s="154"/>
      <c r="BB2966" s="154"/>
      <c r="BC2966" s="154"/>
      <c r="BD2966" s="154"/>
      <c r="BE2966" s="154"/>
      <c r="BF2966" s="154"/>
      <c r="BG2966" s="154"/>
      <c r="BH2966" s="154"/>
      <c r="BI2966" s="154"/>
      <c r="BJ2966" s="154"/>
      <c r="BK2966" s="154"/>
      <c r="BL2966" s="154"/>
      <c r="BM2966" s="154"/>
      <c r="BN2966" s="154"/>
      <c r="BO2966" s="154"/>
      <c r="BP2966" s="154"/>
      <c r="BQ2966" s="154"/>
      <c r="BR2966" s="154"/>
      <c r="BS2966" s="154"/>
      <c r="BT2966" s="154"/>
      <c r="BU2966" s="154"/>
      <c r="BV2966" s="154"/>
      <c r="BW2966" s="154"/>
      <c r="BX2966" s="154"/>
      <c r="BY2966" s="154"/>
      <c r="BZ2966" s="154"/>
      <c r="CA2966" s="154"/>
      <c r="CB2966" s="154"/>
      <c r="CC2966" s="154"/>
      <c r="CD2966" s="154"/>
      <c r="CE2966" s="154"/>
      <c r="CF2966" s="154"/>
      <c r="CG2966" s="154"/>
      <c r="CH2966" s="154"/>
      <c r="CI2966" s="154"/>
      <c r="CJ2966" s="154"/>
      <c r="CK2966" s="154"/>
      <c r="CL2966" s="154"/>
      <c r="CM2966" s="154"/>
      <c r="CN2966" s="154"/>
      <c r="CO2966" s="154"/>
      <c r="CP2966" s="154"/>
      <c r="CQ2966" s="154"/>
      <c r="CR2966" s="154"/>
      <c r="CS2966" s="154"/>
      <c r="CT2966" s="154"/>
      <c r="CU2966" s="154"/>
      <c r="CV2966" s="154"/>
      <c r="CW2966" s="154"/>
      <c r="CX2966" s="154"/>
      <c r="CY2966" s="154"/>
      <c r="CZ2966" s="154"/>
      <c r="DA2966" s="154"/>
      <c r="DB2966" s="154"/>
      <c r="DC2966" s="154"/>
      <c r="DD2966" s="154"/>
      <c r="DE2966" s="154"/>
      <c r="DF2966" s="154"/>
      <c r="DG2966" s="154"/>
      <c r="DH2966" s="154"/>
      <c r="DI2966" s="154"/>
      <c r="DJ2966" s="154"/>
      <c r="DK2966" s="154"/>
      <c r="DL2966" s="154"/>
      <c r="DM2966" s="154"/>
      <c r="DN2966" s="154"/>
      <c r="DO2966" s="154"/>
      <c r="DP2966" s="154"/>
      <c r="DQ2966" s="154"/>
      <c r="DR2966" s="154"/>
      <c r="DS2966" s="154"/>
      <c r="DT2966" s="154"/>
      <c r="DU2966" s="154"/>
      <c r="DV2966" s="154"/>
      <c r="DW2966" s="154"/>
      <c r="DX2966" s="154"/>
      <c r="DY2966" s="154"/>
      <c r="DZ2966" s="154"/>
      <c r="EA2966" s="154"/>
      <c r="EB2966" s="154"/>
      <c r="EC2966" s="154"/>
      <c r="ED2966" s="154"/>
      <c r="EE2966" s="154"/>
      <c r="EF2966" s="154"/>
      <c r="EG2966" s="154"/>
      <c r="EH2966" s="154"/>
      <c r="EI2966" s="154"/>
      <c r="EJ2966" s="154"/>
      <c r="EK2966" s="154"/>
      <c r="EL2966" s="154"/>
      <c r="EM2966" s="154"/>
      <c r="EN2966" s="154"/>
      <c r="EO2966" s="154"/>
      <c r="EP2966" s="154"/>
      <c r="EQ2966" s="154"/>
      <c r="ER2966" s="154"/>
      <c r="ES2966" s="154"/>
      <c r="ET2966" s="154"/>
      <c r="EU2966" s="154"/>
      <c r="EV2966" s="154"/>
    </row>
    <row r="2967" spans="32:152" ht="12.75">
      <c r="AF2967" s="154"/>
      <c r="AG2967" s="154"/>
      <c r="AH2967" s="154"/>
      <c r="AI2967" s="154"/>
      <c r="AJ2967" s="154"/>
      <c r="AK2967" s="154"/>
      <c r="AL2967" s="154"/>
      <c r="AM2967" s="154"/>
      <c r="AN2967" s="154"/>
      <c r="AO2967" s="154"/>
      <c r="AP2967" s="154"/>
      <c r="AQ2967" s="154"/>
      <c r="AR2967" s="154"/>
      <c r="AS2967" s="154"/>
      <c r="AT2967" s="154"/>
      <c r="AU2967" s="154"/>
      <c r="AV2967" s="154"/>
      <c r="AW2967" s="154"/>
      <c r="AX2967" s="154"/>
      <c r="AY2967" s="154"/>
      <c r="AZ2967" s="154"/>
      <c r="BA2967" s="154"/>
      <c r="BB2967" s="154"/>
      <c r="BC2967" s="154"/>
      <c r="BD2967" s="154"/>
      <c r="BE2967" s="154"/>
      <c r="BF2967" s="154"/>
      <c r="BG2967" s="154"/>
      <c r="BH2967" s="154"/>
      <c r="BI2967" s="154"/>
      <c r="BJ2967" s="154"/>
      <c r="BK2967" s="154"/>
      <c r="BL2967" s="154"/>
      <c r="BM2967" s="154"/>
      <c r="BN2967" s="154"/>
      <c r="BO2967" s="154"/>
      <c r="BP2967" s="154"/>
      <c r="BQ2967" s="154"/>
      <c r="BR2967" s="154"/>
      <c r="BS2967" s="154"/>
      <c r="BT2967" s="154"/>
      <c r="BU2967" s="154"/>
      <c r="BV2967" s="154"/>
      <c r="BW2967" s="154"/>
      <c r="BX2967" s="154"/>
      <c r="BY2967" s="154"/>
      <c r="BZ2967" s="154"/>
      <c r="CA2967" s="154"/>
      <c r="CB2967" s="154"/>
      <c r="CC2967" s="154"/>
      <c r="CD2967" s="154"/>
      <c r="CE2967" s="154"/>
      <c r="CF2967" s="154"/>
      <c r="CG2967" s="154"/>
      <c r="CH2967" s="154"/>
      <c r="CI2967" s="154"/>
      <c r="CJ2967" s="154"/>
      <c r="CK2967" s="154"/>
      <c r="CL2967" s="154"/>
      <c r="CM2967" s="154"/>
      <c r="CN2967" s="154"/>
      <c r="CO2967" s="154"/>
      <c r="CP2967" s="154"/>
      <c r="CQ2967" s="154"/>
      <c r="CR2967" s="154"/>
      <c r="CS2967" s="154"/>
      <c r="CT2967" s="154"/>
      <c r="CU2967" s="154"/>
      <c r="CV2967" s="154"/>
      <c r="CW2967" s="154"/>
      <c r="CX2967" s="154"/>
      <c r="CY2967" s="154"/>
      <c r="CZ2967" s="154"/>
      <c r="DA2967" s="154"/>
      <c r="DB2967" s="154"/>
      <c r="DC2967" s="154"/>
      <c r="DD2967" s="154"/>
      <c r="DE2967" s="154"/>
      <c r="DF2967" s="154"/>
      <c r="DG2967" s="154"/>
      <c r="DH2967" s="154"/>
      <c r="DI2967" s="154"/>
      <c r="DJ2967" s="154"/>
      <c r="DK2967" s="154"/>
      <c r="DL2967" s="154"/>
      <c r="DM2967" s="154"/>
      <c r="DN2967" s="154"/>
      <c r="DO2967" s="154"/>
      <c r="DP2967" s="154"/>
      <c r="DQ2967" s="154"/>
      <c r="DR2967" s="154"/>
      <c r="DS2967" s="154"/>
      <c r="DT2967" s="154"/>
      <c r="DU2967" s="154"/>
      <c r="DV2967" s="154"/>
      <c r="DW2967" s="154"/>
      <c r="DX2967" s="154"/>
      <c r="DY2967" s="154"/>
      <c r="DZ2967" s="154"/>
      <c r="EA2967" s="154"/>
      <c r="EB2967" s="154"/>
      <c r="EC2967" s="154"/>
      <c r="ED2967" s="154"/>
      <c r="EE2967" s="154"/>
      <c r="EF2967" s="154"/>
      <c r="EG2967" s="154"/>
      <c r="EH2967" s="154"/>
      <c r="EI2967" s="154"/>
      <c r="EJ2967" s="154"/>
      <c r="EK2967" s="154"/>
      <c r="EL2967" s="154"/>
      <c r="EM2967" s="154"/>
      <c r="EN2967" s="154"/>
      <c r="EO2967" s="154"/>
      <c r="EP2967" s="154"/>
      <c r="EQ2967" s="154"/>
      <c r="ER2967" s="154"/>
      <c r="ES2967" s="154"/>
      <c r="ET2967" s="154"/>
      <c r="EU2967" s="154"/>
      <c r="EV2967" s="154"/>
    </row>
    <row r="2968" spans="32:152" ht="12.75">
      <c r="AF2968" s="154"/>
      <c r="AG2968" s="154"/>
      <c r="AH2968" s="154"/>
      <c r="AI2968" s="154"/>
      <c r="AJ2968" s="154"/>
      <c r="AK2968" s="154"/>
      <c r="AL2968" s="154"/>
      <c r="AM2968" s="154"/>
      <c r="AN2968" s="154"/>
      <c r="AO2968" s="154"/>
      <c r="AP2968" s="154"/>
      <c r="AQ2968" s="154"/>
      <c r="AR2968" s="154"/>
      <c r="AS2968" s="154"/>
      <c r="AT2968" s="154"/>
      <c r="AU2968" s="154"/>
      <c r="AV2968" s="154"/>
      <c r="AW2968" s="154"/>
      <c r="AX2968" s="154"/>
      <c r="AY2968" s="154"/>
      <c r="AZ2968" s="154"/>
      <c r="BA2968" s="154"/>
      <c r="BB2968" s="154"/>
      <c r="BC2968" s="154"/>
      <c r="BD2968" s="154"/>
      <c r="BE2968" s="154"/>
      <c r="BF2968" s="154"/>
      <c r="BG2968" s="154"/>
      <c r="BH2968" s="154"/>
      <c r="BI2968" s="154"/>
      <c r="BJ2968" s="154"/>
      <c r="BK2968" s="154"/>
      <c r="BL2968" s="154"/>
      <c r="BM2968" s="154"/>
      <c r="BN2968" s="154"/>
      <c r="BO2968" s="154"/>
      <c r="BP2968" s="154"/>
      <c r="BQ2968" s="154"/>
      <c r="BR2968" s="154"/>
      <c r="BS2968" s="154"/>
      <c r="BT2968" s="154"/>
      <c r="BU2968" s="154"/>
      <c r="BV2968" s="154"/>
      <c r="BW2968" s="154"/>
      <c r="BX2968" s="154"/>
      <c r="BY2968" s="154"/>
      <c r="BZ2968" s="154"/>
      <c r="CA2968" s="154"/>
      <c r="CB2968" s="154"/>
      <c r="CC2968" s="154"/>
      <c r="CD2968" s="154"/>
      <c r="CE2968" s="154"/>
      <c r="CF2968" s="154"/>
      <c r="CG2968" s="154"/>
      <c r="CH2968" s="154"/>
      <c r="CI2968" s="154"/>
      <c r="CJ2968" s="154"/>
      <c r="CK2968" s="154"/>
      <c r="CL2968" s="154"/>
      <c r="CM2968" s="154"/>
      <c r="CN2968" s="154"/>
      <c r="CO2968" s="154"/>
      <c r="CP2968" s="154"/>
      <c r="CQ2968" s="154"/>
      <c r="CR2968" s="154"/>
      <c r="CS2968" s="154"/>
      <c r="CT2968" s="154"/>
      <c r="CU2968" s="154"/>
      <c r="CV2968" s="154"/>
      <c r="CW2968" s="154"/>
      <c r="CX2968" s="154"/>
      <c r="CY2968" s="154"/>
      <c r="CZ2968" s="154"/>
      <c r="DA2968" s="154"/>
      <c r="DB2968" s="154"/>
      <c r="DC2968" s="154"/>
      <c r="DD2968" s="154"/>
      <c r="DE2968" s="154"/>
      <c r="DF2968" s="154"/>
      <c r="DG2968" s="154"/>
      <c r="DH2968" s="154"/>
      <c r="DI2968" s="154"/>
      <c r="DJ2968" s="154"/>
      <c r="DK2968" s="154"/>
      <c r="DL2968" s="154"/>
      <c r="DM2968" s="154"/>
      <c r="DN2968" s="154"/>
      <c r="DO2968" s="154"/>
      <c r="DP2968" s="154"/>
      <c r="DQ2968" s="154"/>
      <c r="DR2968" s="154"/>
      <c r="DS2968" s="154"/>
      <c r="DT2968" s="154"/>
      <c r="DU2968" s="154"/>
      <c r="DV2968" s="154"/>
      <c r="DW2968" s="154"/>
      <c r="DX2968" s="154"/>
      <c r="DY2968" s="154"/>
      <c r="DZ2968" s="154"/>
      <c r="EA2968" s="154"/>
      <c r="EB2968" s="154"/>
      <c r="EC2968" s="154"/>
      <c r="ED2968" s="154"/>
      <c r="EE2968" s="154"/>
      <c r="EF2968" s="154"/>
      <c r="EG2968" s="154"/>
      <c r="EH2968" s="154"/>
      <c r="EI2968" s="154"/>
      <c r="EJ2968" s="154"/>
      <c r="EK2968" s="154"/>
      <c r="EL2968" s="154"/>
      <c r="EM2968" s="154"/>
      <c r="EN2968" s="154"/>
      <c r="EO2968" s="154"/>
      <c r="EP2968" s="154"/>
      <c r="EQ2968" s="154"/>
      <c r="ER2968" s="154"/>
      <c r="ES2968" s="154"/>
      <c r="ET2968" s="154"/>
      <c r="EU2968" s="154"/>
      <c r="EV2968" s="154"/>
    </row>
    <row r="2969" spans="32:152" ht="12.75">
      <c r="AF2969" s="154"/>
      <c r="AG2969" s="154"/>
      <c r="AH2969" s="154"/>
      <c r="AI2969" s="154"/>
      <c r="AJ2969" s="154"/>
      <c r="AK2969" s="154"/>
      <c r="AL2969" s="154"/>
      <c r="AM2969" s="154"/>
      <c r="AN2969" s="154"/>
      <c r="AO2969" s="154"/>
      <c r="AP2969" s="154"/>
      <c r="AQ2969" s="154"/>
      <c r="AR2969" s="154"/>
      <c r="AS2969" s="154"/>
      <c r="AT2969" s="154"/>
      <c r="AU2969" s="154"/>
      <c r="AV2969" s="154"/>
      <c r="AW2969" s="154"/>
      <c r="AX2969" s="154"/>
      <c r="AY2969" s="154"/>
      <c r="AZ2969" s="154"/>
      <c r="BA2969" s="154"/>
      <c r="BB2969" s="154"/>
      <c r="BC2969" s="154"/>
      <c r="BD2969" s="154"/>
      <c r="BE2969" s="154"/>
      <c r="BF2969" s="154"/>
      <c r="BG2969" s="154"/>
      <c r="BH2969" s="154"/>
      <c r="BI2969" s="154"/>
      <c r="BJ2969" s="154"/>
      <c r="BK2969" s="154"/>
      <c r="BL2969" s="154"/>
      <c r="BM2969" s="154"/>
      <c r="BN2969" s="154"/>
      <c r="BO2969" s="154"/>
      <c r="BP2969" s="154"/>
      <c r="BQ2969" s="154"/>
      <c r="BR2969" s="154"/>
      <c r="BS2969" s="154"/>
      <c r="BT2969" s="154"/>
      <c r="BU2969" s="154"/>
      <c r="BV2969" s="154"/>
      <c r="BW2969" s="154"/>
      <c r="BX2969" s="154"/>
      <c r="BY2969" s="154"/>
      <c r="BZ2969" s="154"/>
      <c r="CA2969" s="154"/>
      <c r="CB2969" s="154"/>
      <c r="CC2969" s="154"/>
      <c r="CD2969" s="154"/>
      <c r="CE2969" s="154"/>
      <c r="CF2969" s="154"/>
      <c r="CG2969" s="154"/>
      <c r="CH2969" s="154"/>
      <c r="CI2969" s="154"/>
      <c r="CJ2969" s="154"/>
      <c r="CK2969" s="154"/>
      <c r="CL2969" s="154"/>
      <c r="CM2969" s="154"/>
      <c r="CN2969" s="154"/>
      <c r="CO2969" s="154"/>
      <c r="CP2969" s="154"/>
      <c r="CQ2969" s="154"/>
      <c r="CR2969" s="154"/>
      <c r="CS2969" s="154"/>
      <c r="CT2969" s="154"/>
      <c r="CU2969" s="154"/>
      <c r="CV2969" s="154"/>
      <c r="CW2969" s="154"/>
      <c r="CX2969" s="154"/>
      <c r="CY2969" s="154"/>
      <c r="CZ2969" s="154"/>
      <c r="DA2969" s="154"/>
      <c r="DB2969" s="154"/>
      <c r="DC2969" s="154"/>
      <c r="DD2969" s="154"/>
      <c r="DE2969" s="154"/>
      <c r="DF2969" s="154"/>
      <c r="DG2969" s="154"/>
      <c r="DH2969" s="154"/>
      <c r="DI2969" s="154"/>
      <c r="DJ2969" s="154"/>
      <c r="DK2969" s="154"/>
      <c r="DL2969" s="154"/>
      <c r="DM2969" s="154"/>
      <c r="DN2969" s="154"/>
      <c r="DO2969" s="154"/>
      <c r="DP2969" s="154"/>
      <c r="DQ2969" s="154"/>
      <c r="DR2969" s="154"/>
      <c r="DS2969" s="154"/>
      <c r="DT2969" s="154"/>
      <c r="DU2969" s="154"/>
      <c r="DV2969" s="154"/>
      <c r="DW2969" s="154"/>
      <c r="DX2969" s="154"/>
      <c r="DY2969" s="154"/>
      <c r="DZ2969" s="154"/>
      <c r="EA2969" s="154"/>
      <c r="EB2969" s="154"/>
      <c r="EC2969" s="154"/>
      <c r="ED2969" s="154"/>
      <c r="EE2969" s="154"/>
      <c r="EF2969" s="154"/>
      <c r="EG2969" s="154"/>
      <c r="EH2969" s="154"/>
      <c r="EI2969" s="154"/>
      <c r="EJ2969" s="154"/>
      <c r="EK2969" s="154"/>
      <c r="EL2969" s="154"/>
      <c r="EM2969" s="154"/>
      <c r="EN2969" s="154"/>
      <c r="EO2969" s="154"/>
      <c r="EP2969" s="154"/>
      <c r="EQ2969" s="154"/>
      <c r="ER2969" s="154"/>
      <c r="ES2969" s="154"/>
      <c r="ET2969" s="154"/>
      <c r="EU2969" s="154"/>
      <c r="EV2969" s="154"/>
    </row>
    <row r="2970" spans="32:152" ht="12.75">
      <c r="AF2970" s="154"/>
      <c r="AG2970" s="154"/>
      <c r="AH2970" s="154"/>
      <c r="AI2970" s="154"/>
      <c r="AJ2970" s="154"/>
      <c r="AK2970" s="154"/>
      <c r="AL2970" s="154"/>
      <c r="AM2970" s="154"/>
      <c r="AN2970" s="154"/>
      <c r="AO2970" s="154"/>
      <c r="AP2970" s="154"/>
      <c r="AQ2970" s="154"/>
      <c r="AR2970" s="154"/>
      <c r="AS2970" s="154"/>
      <c r="AT2970" s="154"/>
      <c r="AU2970" s="154"/>
      <c r="AV2970" s="154"/>
      <c r="AW2970" s="154"/>
      <c r="AX2970" s="154"/>
      <c r="AY2970" s="154"/>
      <c r="AZ2970" s="154"/>
      <c r="BA2970" s="154"/>
      <c r="BB2970" s="154"/>
      <c r="BC2970" s="154"/>
      <c r="BD2970" s="154"/>
      <c r="BE2970" s="154"/>
      <c r="BF2970" s="154"/>
      <c r="BG2970" s="154"/>
      <c r="BH2970" s="154"/>
      <c r="BI2970" s="154"/>
      <c r="BJ2970" s="154"/>
      <c r="BK2970" s="154"/>
      <c r="BL2970" s="154"/>
      <c r="BM2970" s="154"/>
      <c r="BN2970" s="154"/>
      <c r="BO2970" s="154"/>
      <c r="BP2970" s="154"/>
      <c r="BQ2970" s="154"/>
      <c r="BR2970" s="154"/>
      <c r="BS2970" s="154"/>
      <c r="BT2970" s="154"/>
      <c r="BU2970" s="154"/>
      <c r="BV2970" s="154"/>
      <c r="BW2970" s="154"/>
      <c r="BX2970" s="154"/>
      <c r="BY2970" s="154"/>
      <c r="BZ2970" s="154"/>
      <c r="CA2970" s="154"/>
      <c r="CB2970" s="154"/>
      <c r="CC2970" s="154"/>
      <c r="CD2970" s="154"/>
      <c r="CE2970" s="154"/>
      <c r="CF2970" s="154"/>
      <c r="CG2970" s="154"/>
      <c r="CH2970" s="154"/>
      <c r="CI2970" s="154"/>
      <c r="CJ2970" s="154"/>
      <c r="CK2970" s="154"/>
      <c r="CL2970" s="154"/>
      <c r="CM2970" s="154"/>
      <c r="CN2970" s="154"/>
      <c r="CO2970" s="154"/>
      <c r="CP2970" s="154"/>
      <c r="CQ2970" s="154"/>
      <c r="CR2970" s="154"/>
      <c r="CS2970" s="154"/>
      <c r="CT2970" s="154"/>
      <c r="CU2970" s="154"/>
      <c r="CV2970" s="154"/>
      <c r="CW2970" s="154"/>
      <c r="CX2970" s="154"/>
      <c r="CY2970" s="154"/>
      <c r="CZ2970" s="154"/>
      <c r="DA2970" s="154"/>
      <c r="DB2970" s="154"/>
      <c r="DC2970" s="154"/>
      <c r="DD2970" s="154"/>
      <c r="DE2970" s="154"/>
      <c r="DF2970" s="154"/>
      <c r="DG2970" s="154"/>
      <c r="DH2970" s="154"/>
      <c r="DI2970" s="154"/>
      <c r="DJ2970" s="154"/>
      <c r="DK2970" s="154"/>
      <c r="DL2970" s="154"/>
      <c r="DM2970" s="154"/>
      <c r="DN2970" s="154"/>
      <c r="DO2970" s="154"/>
      <c r="DP2970" s="154"/>
      <c r="DQ2970" s="154"/>
      <c r="DR2970" s="154"/>
      <c r="DS2970" s="154"/>
      <c r="DT2970" s="154"/>
      <c r="DU2970" s="154"/>
      <c r="DV2970" s="154"/>
      <c r="DW2970" s="154"/>
      <c r="DX2970" s="154"/>
      <c r="DY2970" s="154"/>
      <c r="DZ2970" s="154"/>
      <c r="EA2970" s="154"/>
      <c r="EB2970" s="154"/>
      <c r="EC2970" s="154"/>
      <c r="ED2970" s="154"/>
      <c r="EE2970" s="154"/>
      <c r="EF2970" s="154"/>
      <c r="EG2970" s="154"/>
      <c r="EH2970" s="154"/>
      <c r="EI2970" s="154"/>
      <c r="EJ2970" s="154"/>
      <c r="EK2970" s="154"/>
      <c r="EL2970" s="154"/>
      <c r="EM2970" s="154"/>
      <c r="EN2970" s="154"/>
      <c r="EO2970" s="154"/>
      <c r="EP2970" s="154"/>
      <c r="EQ2970" s="154"/>
      <c r="ER2970" s="154"/>
      <c r="ES2970" s="154"/>
      <c r="ET2970" s="154"/>
      <c r="EU2970" s="154"/>
      <c r="EV2970" s="154"/>
    </row>
    <row r="2971" spans="32:152" ht="12.75">
      <c r="AF2971" s="154"/>
      <c r="AG2971" s="154"/>
      <c r="AH2971" s="154"/>
      <c r="AI2971" s="154"/>
      <c r="AJ2971" s="154"/>
      <c r="AK2971" s="154"/>
      <c r="AL2971" s="154"/>
      <c r="AM2971" s="154"/>
      <c r="AN2971" s="154"/>
      <c r="AO2971" s="154"/>
      <c r="AP2971" s="154"/>
      <c r="AQ2971" s="154"/>
      <c r="AR2971" s="154"/>
      <c r="AS2971" s="154"/>
      <c r="AT2971" s="154"/>
      <c r="AU2971" s="154"/>
      <c r="AV2971" s="154"/>
      <c r="AW2971" s="154"/>
      <c r="AX2971" s="154"/>
      <c r="AY2971" s="154"/>
      <c r="AZ2971" s="154"/>
      <c r="BA2971" s="154"/>
      <c r="BB2971" s="154"/>
      <c r="BC2971" s="154"/>
      <c r="BD2971" s="154"/>
      <c r="BE2971" s="154"/>
      <c r="BF2971" s="154"/>
      <c r="BG2971" s="154"/>
      <c r="BH2971" s="154"/>
      <c r="BI2971" s="154"/>
      <c r="BJ2971" s="154"/>
      <c r="BK2971" s="154"/>
      <c r="BL2971" s="154"/>
      <c r="BM2971" s="154"/>
      <c r="BN2971" s="154"/>
      <c r="BO2971" s="154"/>
      <c r="BP2971" s="154"/>
      <c r="BQ2971" s="154"/>
      <c r="BR2971" s="154"/>
      <c r="BS2971" s="154"/>
      <c r="BT2971" s="154"/>
      <c r="BU2971" s="154"/>
      <c r="BV2971" s="154"/>
      <c r="BW2971" s="154"/>
      <c r="BX2971" s="154"/>
      <c r="BY2971" s="154"/>
      <c r="BZ2971" s="154"/>
      <c r="CA2971" s="154"/>
      <c r="CB2971" s="154"/>
      <c r="CC2971" s="154"/>
      <c r="CD2971" s="154"/>
      <c r="CE2971" s="154"/>
      <c r="CF2971" s="154"/>
      <c r="CG2971" s="154"/>
      <c r="CH2971" s="154"/>
      <c r="CI2971" s="154"/>
      <c r="CJ2971" s="154"/>
      <c r="CK2971" s="154"/>
      <c r="CL2971" s="154"/>
      <c r="CM2971" s="154"/>
      <c r="CN2971" s="154"/>
      <c r="CO2971" s="154"/>
      <c r="CP2971" s="154"/>
      <c r="CQ2971" s="154"/>
      <c r="CR2971" s="154"/>
      <c r="CS2971" s="154"/>
      <c r="CT2971" s="154"/>
      <c r="CU2971" s="154"/>
      <c r="CV2971" s="154"/>
      <c r="CW2971" s="154"/>
      <c r="CX2971" s="154"/>
      <c r="CY2971" s="154"/>
      <c r="CZ2971" s="154"/>
      <c r="DA2971" s="154"/>
      <c r="DB2971" s="154"/>
      <c r="DC2971" s="154"/>
      <c r="DD2971" s="154"/>
      <c r="DE2971" s="154"/>
      <c r="DF2971" s="154"/>
      <c r="DG2971" s="154"/>
      <c r="DH2971" s="154"/>
      <c r="DI2971" s="154"/>
      <c r="DJ2971" s="154"/>
      <c r="DK2971" s="154"/>
      <c r="DL2971" s="154"/>
      <c r="DM2971" s="154"/>
      <c r="DN2971" s="154"/>
      <c r="DO2971" s="154"/>
      <c r="DP2971" s="154"/>
      <c r="DQ2971" s="154"/>
      <c r="DR2971" s="154"/>
      <c r="DS2971" s="154"/>
      <c r="DT2971" s="154"/>
      <c r="DU2971" s="154"/>
      <c r="DV2971" s="154"/>
      <c r="DW2971" s="154"/>
      <c r="DX2971" s="154"/>
      <c r="DY2971" s="154"/>
      <c r="DZ2971" s="154"/>
      <c r="EA2971" s="154"/>
      <c r="EB2971" s="154"/>
      <c r="EC2971" s="154"/>
      <c r="ED2971" s="154"/>
      <c r="EE2971" s="154"/>
      <c r="EF2971" s="154"/>
      <c r="EG2971" s="154"/>
      <c r="EH2971" s="154"/>
      <c r="EI2971" s="154"/>
      <c r="EJ2971" s="154"/>
      <c r="EK2971" s="154"/>
      <c r="EL2971" s="154"/>
      <c r="EM2971" s="154"/>
      <c r="EN2971" s="154"/>
      <c r="EO2971" s="154"/>
      <c r="EP2971" s="154"/>
      <c r="EQ2971" s="154"/>
      <c r="ER2971" s="154"/>
      <c r="ES2971" s="154"/>
      <c r="ET2971" s="154"/>
      <c r="EU2971" s="154"/>
      <c r="EV2971" s="154"/>
    </row>
    <row r="2972" spans="32:152" ht="12.75">
      <c r="AF2972" s="154"/>
      <c r="AG2972" s="154"/>
      <c r="AH2972" s="154"/>
      <c r="AI2972" s="154"/>
      <c r="AJ2972" s="154"/>
      <c r="AK2972" s="154"/>
      <c r="AL2972" s="154"/>
      <c r="AM2972" s="154"/>
      <c r="AN2972" s="154"/>
      <c r="AO2972" s="154"/>
      <c r="AP2972" s="154"/>
      <c r="AQ2972" s="154"/>
      <c r="AR2972" s="154"/>
      <c r="AS2972" s="154"/>
      <c r="AT2972" s="154"/>
      <c r="AU2972" s="154"/>
      <c r="AV2972" s="154"/>
      <c r="AW2972" s="154"/>
      <c r="AX2972" s="154"/>
      <c r="AY2972" s="154"/>
      <c r="AZ2972" s="154"/>
      <c r="BA2972" s="154"/>
      <c r="BB2972" s="154"/>
      <c r="BC2972" s="154"/>
      <c r="BD2972" s="154"/>
      <c r="BE2972" s="154"/>
      <c r="BF2972" s="154"/>
      <c r="BG2972" s="154"/>
      <c r="BH2972" s="154"/>
      <c r="BI2972" s="154"/>
      <c r="BJ2972" s="154"/>
      <c r="BK2972" s="154"/>
      <c r="BL2972" s="154"/>
      <c r="BM2972" s="154"/>
      <c r="BN2972" s="154"/>
      <c r="BO2972" s="154"/>
      <c r="BP2972" s="154"/>
      <c r="BQ2972" s="154"/>
      <c r="BR2972" s="154"/>
      <c r="BS2972" s="154"/>
      <c r="BT2972" s="154"/>
      <c r="BU2972" s="154"/>
      <c r="BV2972" s="154"/>
      <c r="BW2972" s="154"/>
      <c r="BX2972" s="154"/>
      <c r="BY2972" s="154"/>
      <c r="BZ2972" s="154"/>
      <c r="CA2972" s="154"/>
      <c r="CB2972" s="154"/>
      <c r="CC2972" s="154"/>
      <c r="CD2972" s="154"/>
      <c r="CE2972" s="154"/>
      <c r="CF2972" s="154"/>
      <c r="CG2972" s="154"/>
      <c r="CH2972" s="154"/>
      <c r="CI2972" s="154"/>
      <c r="CJ2972" s="154"/>
      <c r="CK2972" s="154"/>
      <c r="CL2972" s="154"/>
      <c r="CM2972" s="154"/>
      <c r="CN2972" s="154"/>
      <c r="CO2972" s="154"/>
      <c r="CP2972" s="154"/>
      <c r="CQ2972" s="154"/>
      <c r="CR2972" s="154"/>
      <c r="CS2972" s="154"/>
      <c r="CT2972" s="154"/>
      <c r="CU2972" s="154"/>
      <c r="CV2972" s="154"/>
      <c r="CW2972" s="154"/>
      <c r="CX2972" s="154"/>
      <c r="CY2972" s="154"/>
      <c r="CZ2972" s="154"/>
      <c r="DA2972" s="154"/>
      <c r="DB2972" s="154"/>
      <c r="DC2972" s="154"/>
      <c r="DD2972" s="154"/>
      <c r="DE2972" s="154"/>
      <c r="DF2972" s="154"/>
      <c r="DG2972" s="154"/>
      <c r="DH2972" s="154"/>
      <c r="DI2972" s="154"/>
      <c r="DJ2972" s="154"/>
      <c r="DK2972" s="154"/>
      <c r="DL2972" s="154"/>
      <c r="DM2972" s="154"/>
      <c r="DN2972" s="154"/>
      <c r="DO2972" s="154"/>
      <c r="DP2972" s="154"/>
      <c r="DQ2972" s="154"/>
      <c r="DR2972" s="154"/>
      <c r="DS2972" s="154"/>
      <c r="DT2972" s="154"/>
      <c r="DU2972" s="154"/>
      <c r="DV2972" s="154"/>
      <c r="DW2972" s="154"/>
      <c r="DX2972" s="154"/>
      <c r="DY2972" s="154"/>
      <c r="DZ2972" s="154"/>
      <c r="EA2972" s="154"/>
      <c r="EB2972" s="154"/>
      <c r="EC2972" s="154"/>
      <c r="ED2972" s="154"/>
      <c r="EE2972" s="154"/>
      <c r="EF2972" s="154"/>
      <c r="EG2972" s="154"/>
      <c r="EH2972" s="154"/>
      <c r="EI2972" s="154"/>
      <c r="EJ2972" s="154"/>
      <c r="EK2972" s="154"/>
      <c r="EL2972" s="154"/>
      <c r="EM2972" s="154"/>
      <c r="EN2972" s="154"/>
      <c r="EO2972" s="154"/>
      <c r="EP2972" s="154"/>
      <c r="EQ2972" s="154"/>
      <c r="ER2972" s="154"/>
      <c r="ES2972" s="154"/>
      <c r="ET2972" s="154"/>
      <c r="EU2972" s="154"/>
      <c r="EV2972" s="154"/>
    </row>
    <row r="2973" spans="32:152" ht="12.75">
      <c r="AF2973" s="154"/>
      <c r="AG2973" s="154"/>
      <c r="AH2973" s="154"/>
      <c r="AI2973" s="154"/>
      <c r="AJ2973" s="154"/>
      <c r="AK2973" s="154"/>
      <c r="AL2973" s="154"/>
      <c r="AM2973" s="154"/>
      <c r="AN2973" s="154"/>
      <c r="AO2973" s="154"/>
      <c r="AP2973" s="154"/>
      <c r="AQ2973" s="154"/>
      <c r="AR2973" s="154"/>
      <c r="AS2973" s="154"/>
      <c r="AT2973" s="154"/>
      <c r="AU2973" s="154"/>
      <c r="AV2973" s="154"/>
      <c r="AW2973" s="154"/>
      <c r="AX2973" s="154"/>
      <c r="AY2973" s="154"/>
      <c r="AZ2973" s="154"/>
      <c r="BA2973" s="154"/>
      <c r="BB2973" s="154"/>
      <c r="BC2973" s="154"/>
      <c r="BD2973" s="154"/>
      <c r="BE2973" s="154"/>
      <c r="BF2973" s="154"/>
      <c r="BG2973" s="154"/>
      <c r="BH2973" s="154"/>
      <c r="BI2973" s="154"/>
      <c r="BJ2973" s="154"/>
      <c r="BK2973" s="154"/>
      <c r="BL2973" s="154"/>
      <c r="BM2973" s="154"/>
      <c r="BN2973" s="154"/>
      <c r="BO2973" s="154"/>
      <c r="BP2973" s="154"/>
      <c r="BQ2973" s="154"/>
      <c r="BR2973" s="154"/>
      <c r="BS2973" s="154"/>
      <c r="BT2973" s="154"/>
      <c r="BU2973" s="154"/>
      <c r="BV2973" s="154"/>
      <c r="BW2973" s="154"/>
      <c r="BX2973" s="154"/>
      <c r="BY2973" s="154"/>
      <c r="BZ2973" s="154"/>
      <c r="CA2973" s="154"/>
      <c r="CB2973" s="154"/>
      <c r="CC2973" s="154"/>
      <c r="CD2973" s="154"/>
      <c r="CE2973" s="154"/>
      <c r="CF2973" s="154"/>
      <c r="CG2973" s="154"/>
      <c r="CH2973" s="154"/>
      <c r="CI2973" s="154"/>
      <c r="CJ2973" s="154"/>
      <c r="CK2973" s="154"/>
      <c r="CL2973" s="154"/>
      <c r="CM2973" s="154"/>
      <c r="CN2973" s="154"/>
      <c r="CO2973" s="154"/>
      <c r="CP2973" s="154"/>
      <c r="CQ2973" s="154"/>
      <c r="CR2973" s="154"/>
      <c r="CS2973" s="154"/>
      <c r="CT2973" s="154"/>
      <c r="CU2973" s="154"/>
      <c r="CV2973" s="154"/>
      <c r="CW2973" s="154"/>
      <c r="CX2973" s="154"/>
      <c r="CY2973" s="154"/>
      <c r="CZ2973" s="154"/>
      <c r="DA2973" s="154"/>
      <c r="DB2973" s="154"/>
      <c r="DC2973" s="154"/>
      <c r="DD2973" s="154"/>
      <c r="DE2973" s="154"/>
      <c r="DF2973" s="154"/>
      <c r="DG2973" s="154"/>
      <c r="DH2973" s="154"/>
      <c r="DI2973" s="154"/>
      <c r="DJ2973" s="154"/>
      <c r="DK2973" s="154"/>
      <c r="DL2973" s="154"/>
      <c r="DM2973" s="154"/>
      <c r="DN2973" s="154"/>
      <c r="DO2973" s="154"/>
      <c r="DP2973" s="154"/>
      <c r="DQ2973" s="154"/>
      <c r="DR2973" s="154"/>
      <c r="DS2973" s="154"/>
      <c r="DT2973" s="154"/>
      <c r="DU2973" s="154"/>
      <c r="DV2973" s="154"/>
      <c r="DW2973" s="154"/>
      <c r="DX2973" s="154"/>
      <c r="DY2973" s="154"/>
      <c r="DZ2973" s="154"/>
      <c r="EA2973" s="154"/>
      <c r="EB2973" s="154"/>
      <c r="EC2973" s="154"/>
      <c r="ED2973" s="154"/>
      <c r="EE2973" s="154"/>
      <c r="EF2973" s="154"/>
      <c r="EG2973" s="154"/>
      <c r="EH2973" s="154"/>
      <c r="EI2973" s="154"/>
      <c r="EJ2973" s="154"/>
      <c r="EK2973" s="154"/>
      <c r="EL2973" s="154"/>
      <c r="EM2973" s="154"/>
      <c r="EN2973" s="154"/>
      <c r="EO2973" s="154"/>
      <c r="EP2973" s="154"/>
      <c r="EQ2973" s="154"/>
      <c r="ER2973" s="154"/>
      <c r="ES2973" s="154"/>
      <c r="ET2973" s="154"/>
      <c r="EU2973" s="154"/>
      <c r="EV2973" s="154"/>
    </row>
    <row r="2974" spans="32:152" ht="12.75">
      <c r="AF2974" s="154"/>
      <c r="AG2974" s="154"/>
      <c r="AH2974" s="154"/>
      <c r="AI2974" s="154"/>
      <c r="AJ2974" s="154"/>
      <c r="AK2974" s="154"/>
      <c r="AL2974" s="154"/>
      <c r="AM2974" s="154"/>
      <c r="AN2974" s="154"/>
      <c r="AO2974" s="154"/>
      <c r="AP2974" s="154"/>
      <c r="AQ2974" s="154"/>
      <c r="AR2974" s="154"/>
      <c r="AS2974" s="154"/>
      <c r="AT2974" s="154"/>
      <c r="AU2974" s="154"/>
      <c r="AV2974" s="154"/>
      <c r="AW2974" s="154"/>
      <c r="AX2974" s="154"/>
      <c r="AY2974" s="154"/>
      <c r="AZ2974" s="154"/>
      <c r="BA2974" s="154"/>
      <c r="BB2974" s="154"/>
      <c r="BC2974" s="154"/>
      <c r="BD2974" s="154"/>
      <c r="BE2974" s="154"/>
      <c r="BF2974" s="154"/>
      <c r="BG2974" s="154"/>
      <c r="BH2974" s="154"/>
      <c r="BI2974" s="154"/>
      <c r="BJ2974" s="154"/>
      <c r="BK2974" s="154"/>
      <c r="BL2974" s="154"/>
      <c r="BM2974" s="154"/>
      <c r="BN2974" s="154"/>
      <c r="BO2974" s="154"/>
      <c r="BP2974" s="154"/>
      <c r="BQ2974" s="154"/>
      <c r="BR2974" s="154"/>
      <c r="BS2974" s="154"/>
      <c r="BT2974" s="154"/>
      <c r="BU2974" s="154"/>
      <c r="BV2974" s="154"/>
      <c r="BW2974" s="154"/>
      <c r="BX2974" s="154"/>
      <c r="BY2974" s="154"/>
      <c r="BZ2974" s="154"/>
      <c r="CA2974" s="154"/>
      <c r="CB2974" s="154"/>
      <c r="CC2974" s="154"/>
      <c r="CD2974" s="154"/>
      <c r="CE2974" s="154"/>
      <c r="CF2974" s="154"/>
      <c r="CG2974" s="154"/>
      <c r="CH2974" s="154"/>
      <c r="CI2974" s="154"/>
      <c r="CJ2974" s="154"/>
      <c r="CK2974" s="154"/>
      <c r="CL2974" s="154"/>
      <c r="CM2974" s="154"/>
      <c r="CN2974" s="154"/>
      <c r="CO2974" s="154"/>
      <c r="CP2974" s="154"/>
      <c r="CQ2974" s="154"/>
      <c r="CR2974" s="154"/>
      <c r="CS2974" s="154"/>
      <c r="CT2974" s="154"/>
      <c r="CU2974" s="154"/>
      <c r="CV2974" s="154"/>
      <c r="CW2974" s="154"/>
      <c r="CX2974" s="154"/>
      <c r="CY2974" s="154"/>
      <c r="CZ2974" s="154"/>
      <c r="DA2974" s="154"/>
      <c r="DB2974" s="154"/>
      <c r="DC2974" s="154"/>
      <c r="DD2974" s="154"/>
      <c r="DE2974" s="154"/>
      <c r="DF2974" s="154"/>
      <c r="DG2974" s="154"/>
      <c r="DH2974" s="154"/>
      <c r="DI2974" s="154"/>
      <c r="DJ2974" s="154"/>
      <c r="DK2974" s="154"/>
      <c r="DL2974" s="154"/>
      <c r="DM2974" s="154"/>
      <c r="DN2974" s="154"/>
      <c r="DO2974" s="154"/>
      <c r="DP2974" s="154"/>
      <c r="DQ2974" s="154"/>
      <c r="DR2974" s="154"/>
      <c r="DS2974" s="154"/>
      <c r="DT2974" s="154"/>
      <c r="DU2974" s="154"/>
      <c r="DV2974" s="154"/>
      <c r="DW2974" s="154"/>
      <c r="DX2974" s="154"/>
      <c r="DY2974" s="154"/>
      <c r="DZ2974" s="154"/>
      <c r="EA2974" s="154"/>
      <c r="EB2974" s="154"/>
      <c r="EC2974" s="154"/>
      <c r="ED2974" s="154"/>
      <c r="EE2974" s="154"/>
      <c r="EF2974" s="154"/>
      <c r="EG2974" s="154"/>
      <c r="EH2974" s="154"/>
      <c r="EI2974" s="154"/>
      <c r="EJ2974" s="154"/>
      <c r="EK2974" s="154"/>
      <c r="EL2974" s="154"/>
      <c r="EM2974" s="154"/>
      <c r="EN2974" s="154"/>
      <c r="EO2974" s="154"/>
      <c r="EP2974" s="154"/>
      <c r="EQ2974" s="154"/>
      <c r="ER2974" s="154"/>
      <c r="ES2974" s="154"/>
      <c r="ET2974" s="154"/>
      <c r="EU2974" s="154"/>
      <c r="EV2974" s="154"/>
    </row>
    <row r="2975" spans="32:152" ht="12.75">
      <c r="AF2975" s="154"/>
      <c r="AG2975" s="154"/>
      <c r="AH2975" s="154"/>
      <c r="AI2975" s="154"/>
      <c r="AJ2975" s="154"/>
      <c r="AK2975" s="154"/>
      <c r="AL2975" s="154"/>
      <c r="AM2975" s="154"/>
      <c r="AN2975" s="154"/>
      <c r="AO2975" s="154"/>
      <c r="AP2975" s="154"/>
      <c r="AQ2975" s="154"/>
      <c r="AR2975" s="154"/>
      <c r="AS2975" s="154"/>
      <c r="AT2975" s="154"/>
      <c r="AU2975" s="154"/>
      <c r="AV2975" s="154"/>
      <c r="AW2975" s="154"/>
      <c r="AX2975" s="154"/>
      <c r="AY2975" s="154"/>
      <c r="AZ2975" s="154"/>
      <c r="BA2975" s="154"/>
      <c r="BB2975" s="154"/>
      <c r="BC2975" s="154"/>
      <c r="BD2975" s="154"/>
      <c r="BE2975" s="154"/>
      <c r="BF2975" s="154"/>
      <c r="BG2975" s="154"/>
      <c r="BH2975" s="154"/>
      <c r="BI2975" s="154"/>
      <c r="BJ2975" s="154"/>
      <c r="BK2975" s="154"/>
      <c r="BL2975" s="154"/>
      <c r="BM2975" s="154"/>
      <c r="BN2975" s="154"/>
      <c r="BO2975" s="154"/>
      <c r="BP2975" s="154"/>
      <c r="BQ2975" s="154"/>
      <c r="BR2975" s="154"/>
      <c r="BS2975" s="154"/>
      <c r="BT2975" s="154"/>
      <c r="BU2975" s="154"/>
      <c r="BV2975" s="154"/>
      <c r="BW2975" s="154"/>
      <c r="BX2975" s="154"/>
      <c r="BY2975" s="154"/>
      <c r="BZ2975" s="154"/>
      <c r="CA2975" s="154"/>
      <c r="CB2975" s="154"/>
      <c r="CC2975" s="154"/>
      <c r="CD2975" s="154"/>
      <c r="CE2975" s="154"/>
      <c r="CF2975" s="154"/>
      <c r="CG2975" s="154"/>
      <c r="CH2975" s="154"/>
      <c r="CI2975" s="154"/>
      <c r="CJ2975" s="154"/>
      <c r="CK2975" s="154"/>
      <c r="CL2975" s="154"/>
      <c r="CM2975" s="154"/>
      <c r="CN2975" s="154"/>
      <c r="CO2975" s="154"/>
      <c r="CP2975" s="154"/>
      <c r="CQ2975" s="154"/>
      <c r="CR2975" s="154"/>
      <c r="CS2975" s="154"/>
      <c r="CT2975" s="154"/>
      <c r="CU2975" s="154"/>
      <c r="CV2975" s="154"/>
      <c r="CW2975" s="154"/>
      <c r="CX2975" s="154"/>
      <c r="CY2975" s="154"/>
      <c r="CZ2975" s="154"/>
      <c r="DA2975" s="154"/>
      <c r="DB2975" s="154"/>
      <c r="DC2975" s="154"/>
      <c r="DD2975" s="154"/>
      <c r="DE2975" s="154"/>
      <c r="DF2975" s="154"/>
      <c r="DG2975" s="154"/>
      <c r="DH2975" s="154"/>
      <c r="DI2975" s="154"/>
      <c r="DJ2975" s="154"/>
      <c r="DK2975" s="154"/>
      <c r="DL2975" s="154"/>
      <c r="DM2975" s="154"/>
      <c r="DN2975" s="154"/>
      <c r="DO2975" s="154"/>
      <c r="DP2975" s="154"/>
      <c r="DQ2975" s="154"/>
      <c r="DR2975" s="154"/>
      <c r="DS2975" s="154"/>
      <c r="DT2975" s="154"/>
      <c r="DU2975" s="154"/>
      <c r="DV2975" s="154"/>
      <c r="DW2975" s="154"/>
      <c r="DX2975" s="154"/>
      <c r="DY2975" s="154"/>
      <c r="DZ2975" s="154"/>
      <c r="EA2975" s="154"/>
      <c r="EB2975" s="154"/>
      <c r="EC2975" s="154"/>
      <c r="ED2975" s="154"/>
      <c r="EE2975" s="154"/>
      <c r="EF2975" s="154"/>
      <c r="EG2975" s="154"/>
      <c r="EH2975" s="154"/>
      <c r="EI2975" s="154"/>
      <c r="EJ2975" s="154"/>
      <c r="EK2975" s="154"/>
      <c r="EL2975" s="154"/>
      <c r="EM2975" s="154"/>
      <c r="EN2975" s="154"/>
      <c r="EO2975" s="154"/>
      <c r="EP2975" s="154"/>
      <c r="EQ2975" s="154"/>
      <c r="ER2975" s="154"/>
      <c r="ES2975" s="154"/>
      <c r="ET2975" s="154"/>
      <c r="EU2975" s="154"/>
      <c r="EV2975" s="154"/>
    </row>
    <row r="2976" spans="32:152" ht="12.75">
      <c r="AF2976" s="154"/>
      <c r="AG2976" s="154"/>
      <c r="AH2976" s="154"/>
      <c r="AI2976" s="154"/>
      <c r="AJ2976" s="154"/>
      <c r="AK2976" s="154"/>
      <c r="AL2976" s="154"/>
      <c r="AM2976" s="154"/>
      <c r="AN2976" s="154"/>
      <c r="AO2976" s="154"/>
      <c r="AP2976" s="154"/>
      <c r="AQ2976" s="154"/>
      <c r="AR2976" s="154"/>
      <c r="AS2976" s="154"/>
      <c r="AT2976" s="154"/>
      <c r="AU2976" s="154"/>
      <c r="AV2976" s="154"/>
      <c r="AW2976" s="154"/>
      <c r="AX2976" s="154"/>
      <c r="AY2976" s="154"/>
      <c r="AZ2976" s="154"/>
      <c r="BA2976" s="154"/>
      <c r="BB2976" s="154"/>
      <c r="BC2976" s="154"/>
      <c r="BD2976" s="154"/>
      <c r="BE2976" s="154"/>
      <c r="BF2976" s="154"/>
      <c r="BG2976" s="154"/>
      <c r="BH2976" s="154"/>
      <c r="BI2976" s="154"/>
      <c r="BJ2976" s="154"/>
      <c r="BK2976" s="154"/>
      <c r="BL2976" s="154"/>
      <c r="BM2976" s="154"/>
      <c r="BN2976" s="154"/>
      <c r="BO2976" s="154"/>
      <c r="BP2976" s="154"/>
      <c r="BQ2976" s="154"/>
      <c r="BR2976" s="154"/>
      <c r="BS2976" s="154"/>
      <c r="BT2976" s="154"/>
      <c r="BU2976" s="154"/>
      <c r="BV2976" s="154"/>
      <c r="BW2976" s="154"/>
      <c r="BX2976" s="154"/>
      <c r="BY2976" s="154"/>
      <c r="BZ2976" s="154"/>
      <c r="CA2976" s="154"/>
      <c r="CB2976" s="154"/>
      <c r="CC2976" s="154"/>
      <c r="CD2976" s="154"/>
      <c r="CE2976" s="154"/>
      <c r="CF2976" s="154"/>
      <c r="CG2976" s="154"/>
      <c r="CH2976" s="154"/>
      <c r="CI2976" s="154"/>
      <c r="CJ2976" s="154"/>
      <c r="CK2976" s="154"/>
      <c r="CL2976" s="154"/>
      <c r="CM2976" s="154"/>
      <c r="CN2976" s="154"/>
      <c r="CO2976" s="154"/>
      <c r="CP2976" s="154"/>
      <c r="CQ2976" s="154"/>
      <c r="CR2976" s="154"/>
      <c r="CS2976" s="154"/>
      <c r="CT2976" s="154"/>
      <c r="CU2976" s="154"/>
      <c r="CV2976" s="154"/>
      <c r="CW2976" s="154"/>
      <c r="CX2976" s="154"/>
      <c r="CY2976" s="154"/>
      <c r="CZ2976" s="154"/>
      <c r="DA2976" s="154"/>
      <c r="DB2976" s="154"/>
      <c r="DC2976" s="154"/>
      <c r="DD2976" s="154"/>
      <c r="DE2976" s="154"/>
      <c r="DF2976" s="154"/>
      <c r="DG2976" s="154"/>
      <c r="DH2976" s="154"/>
      <c r="DI2976" s="154"/>
      <c r="DJ2976" s="154"/>
      <c r="DK2976" s="154"/>
      <c r="DL2976" s="154"/>
      <c r="DM2976" s="154"/>
      <c r="DN2976" s="154"/>
      <c r="DO2976" s="154"/>
      <c r="DP2976" s="154"/>
      <c r="DQ2976" s="154"/>
      <c r="DR2976" s="154"/>
      <c r="DS2976" s="154"/>
      <c r="DT2976" s="154"/>
      <c r="DU2976" s="154"/>
      <c r="DV2976" s="154"/>
      <c r="DW2976" s="154"/>
      <c r="DX2976" s="154"/>
      <c r="DY2976" s="154"/>
      <c r="DZ2976" s="154"/>
      <c r="EA2976" s="154"/>
      <c r="EB2976" s="154"/>
      <c r="EC2976" s="154"/>
      <c r="ED2976" s="154"/>
      <c r="EE2976" s="154"/>
      <c r="EF2976" s="154"/>
      <c r="EG2976" s="154"/>
      <c r="EH2976" s="154"/>
      <c r="EI2976" s="154"/>
      <c r="EJ2976" s="154"/>
      <c r="EK2976" s="154"/>
      <c r="EL2976" s="154"/>
      <c r="EM2976" s="154"/>
      <c r="EN2976" s="154"/>
      <c r="EO2976" s="154"/>
      <c r="EP2976" s="154"/>
      <c r="EQ2976" s="154"/>
      <c r="ER2976" s="154"/>
      <c r="ES2976" s="154"/>
      <c r="ET2976" s="154"/>
      <c r="EU2976" s="154"/>
      <c r="EV2976" s="154"/>
    </row>
    <row r="2977" spans="32:152" ht="12.75">
      <c r="AF2977" s="154"/>
      <c r="AG2977" s="154"/>
      <c r="AH2977" s="154"/>
      <c r="AI2977" s="154"/>
      <c r="AJ2977" s="154"/>
      <c r="AK2977" s="154"/>
      <c r="AL2977" s="154"/>
      <c r="AM2977" s="154"/>
      <c r="AN2977" s="154"/>
      <c r="AO2977" s="154"/>
      <c r="AP2977" s="154"/>
      <c r="AQ2977" s="154"/>
      <c r="AR2977" s="154"/>
      <c r="AS2977" s="154"/>
      <c r="AT2977" s="154"/>
      <c r="AU2977" s="154"/>
      <c r="AV2977" s="154"/>
      <c r="AW2977" s="154"/>
      <c r="AX2977" s="154"/>
      <c r="AY2977" s="154"/>
      <c r="AZ2977" s="154"/>
      <c r="BA2977" s="154"/>
      <c r="BB2977" s="154"/>
      <c r="BC2977" s="154"/>
      <c r="BD2977" s="154"/>
      <c r="BE2977" s="154"/>
      <c r="BF2977" s="154"/>
      <c r="BG2977" s="154"/>
      <c r="BH2977" s="154"/>
      <c r="BI2977" s="154"/>
      <c r="BJ2977" s="154"/>
      <c r="BK2977" s="154"/>
      <c r="BL2977" s="154"/>
      <c r="BM2977" s="154"/>
      <c r="BN2977" s="154"/>
      <c r="BO2977" s="154"/>
      <c r="BP2977" s="154"/>
      <c r="BQ2977" s="154"/>
      <c r="BR2977" s="154"/>
      <c r="BS2977" s="154"/>
      <c r="BT2977" s="154"/>
      <c r="BU2977" s="154"/>
      <c r="BV2977" s="154"/>
      <c r="BW2977" s="154"/>
      <c r="BX2977" s="154"/>
      <c r="BY2977" s="154"/>
      <c r="BZ2977" s="154"/>
      <c r="CA2977" s="154"/>
      <c r="CB2977" s="154"/>
      <c r="CC2977" s="154"/>
      <c r="CD2977" s="154"/>
      <c r="CE2977" s="154"/>
      <c r="CF2977" s="154"/>
      <c r="CG2977" s="154"/>
      <c r="CH2977" s="154"/>
      <c r="CI2977" s="154"/>
      <c r="CJ2977" s="154"/>
      <c r="CK2977" s="154"/>
      <c r="CL2977" s="154"/>
      <c r="CM2977" s="154"/>
      <c r="CN2977" s="154"/>
      <c r="CO2977" s="154"/>
      <c r="CP2977" s="154"/>
      <c r="CQ2977" s="154"/>
      <c r="CR2977" s="154"/>
      <c r="CS2977" s="154"/>
      <c r="CT2977" s="154"/>
      <c r="CU2977" s="154"/>
      <c r="CV2977" s="154"/>
      <c r="CW2977" s="154"/>
      <c r="CX2977" s="154"/>
      <c r="CY2977" s="154"/>
      <c r="CZ2977" s="154"/>
      <c r="DA2977" s="154"/>
      <c r="DB2977" s="154"/>
      <c r="DC2977" s="154"/>
      <c r="DD2977" s="154"/>
      <c r="DE2977" s="154"/>
      <c r="DF2977" s="154"/>
      <c r="DG2977" s="154"/>
      <c r="DH2977" s="154"/>
      <c r="DI2977" s="154"/>
      <c r="DJ2977" s="154"/>
      <c r="DK2977" s="154"/>
      <c r="DL2977" s="154"/>
      <c r="DM2977" s="154"/>
      <c r="DN2977" s="154"/>
      <c r="DO2977" s="154"/>
      <c r="DP2977" s="154"/>
      <c r="DQ2977" s="154"/>
      <c r="DR2977" s="154"/>
      <c r="DS2977" s="154"/>
      <c r="DT2977" s="154"/>
      <c r="DU2977" s="154"/>
      <c r="DV2977" s="154"/>
      <c r="DW2977" s="154"/>
      <c r="DX2977" s="154"/>
      <c r="DY2977" s="154"/>
      <c r="DZ2977" s="154"/>
      <c r="EA2977" s="154"/>
      <c r="EB2977" s="154"/>
      <c r="EC2977" s="154"/>
      <c r="ED2977" s="154"/>
      <c r="EE2977" s="154"/>
      <c r="EF2977" s="154"/>
      <c r="EG2977" s="154"/>
      <c r="EH2977" s="154"/>
      <c r="EI2977" s="154"/>
      <c r="EJ2977" s="154"/>
      <c r="EK2977" s="154"/>
      <c r="EL2977" s="154"/>
      <c r="EM2977" s="154"/>
      <c r="EN2977" s="154"/>
      <c r="EO2977" s="154"/>
      <c r="EP2977" s="154"/>
      <c r="EQ2977" s="154"/>
      <c r="ER2977" s="154"/>
      <c r="ES2977" s="154"/>
      <c r="ET2977" s="154"/>
      <c r="EU2977" s="154"/>
      <c r="EV2977" s="154"/>
    </row>
    <row r="2978" spans="32:152" ht="12.75">
      <c r="AF2978" s="154"/>
      <c r="AG2978" s="154"/>
      <c r="AH2978" s="154"/>
      <c r="AI2978" s="154"/>
      <c r="AJ2978" s="154"/>
      <c r="AK2978" s="154"/>
      <c r="AL2978" s="154"/>
      <c r="AM2978" s="154"/>
      <c r="AN2978" s="154"/>
      <c r="AO2978" s="154"/>
      <c r="AP2978" s="154"/>
      <c r="AQ2978" s="154"/>
      <c r="AR2978" s="154"/>
      <c r="AS2978" s="154"/>
      <c r="AT2978" s="154"/>
      <c r="AU2978" s="154"/>
      <c r="AV2978" s="154"/>
      <c r="AW2978" s="154"/>
      <c r="AX2978" s="154"/>
      <c r="AY2978" s="154"/>
      <c r="AZ2978" s="154"/>
      <c r="BA2978" s="154"/>
      <c r="BB2978" s="154"/>
      <c r="BC2978" s="154"/>
      <c r="BD2978" s="154"/>
      <c r="BE2978" s="154"/>
      <c r="BF2978" s="154"/>
      <c r="BG2978" s="154"/>
      <c r="BH2978" s="154"/>
      <c r="BI2978" s="154"/>
      <c r="BJ2978" s="154"/>
      <c r="BK2978" s="154"/>
      <c r="BL2978" s="154"/>
      <c r="BM2978" s="154"/>
      <c r="BN2978" s="154"/>
      <c r="BO2978" s="154"/>
      <c r="BP2978" s="154"/>
      <c r="BQ2978" s="154"/>
      <c r="BR2978" s="154"/>
      <c r="BS2978" s="154"/>
      <c r="BT2978" s="154"/>
      <c r="BU2978" s="154"/>
      <c r="BV2978" s="154"/>
      <c r="BW2978" s="154"/>
      <c r="BX2978" s="154"/>
      <c r="BY2978" s="154"/>
      <c r="BZ2978" s="154"/>
      <c r="CA2978" s="154"/>
      <c r="CB2978" s="154"/>
      <c r="CC2978" s="154"/>
      <c r="CD2978" s="154"/>
      <c r="CE2978" s="154"/>
      <c r="CF2978" s="154"/>
      <c r="CG2978" s="154"/>
      <c r="CH2978" s="154"/>
      <c r="CI2978" s="154"/>
      <c r="CJ2978" s="154"/>
      <c r="CK2978" s="154"/>
      <c r="CL2978" s="154"/>
      <c r="CM2978" s="154"/>
      <c r="CN2978" s="154"/>
      <c r="CO2978" s="154"/>
      <c r="CP2978" s="154"/>
      <c r="CQ2978" s="154"/>
      <c r="CR2978" s="154"/>
      <c r="CS2978" s="154"/>
      <c r="CT2978" s="154"/>
      <c r="CU2978" s="154"/>
      <c r="CV2978" s="154"/>
      <c r="CW2978" s="154"/>
      <c r="CX2978" s="154"/>
      <c r="CY2978" s="154"/>
      <c r="CZ2978" s="154"/>
      <c r="DA2978" s="154"/>
      <c r="DB2978" s="154"/>
      <c r="DC2978" s="154"/>
      <c r="DD2978" s="154"/>
      <c r="DE2978" s="154"/>
      <c r="DF2978" s="154"/>
      <c r="DG2978" s="154"/>
      <c r="DH2978" s="154"/>
      <c r="DI2978" s="154"/>
      <c r="DJ2978" s="154"/>
      <c r="DK2978" s="154"/>
      <c r="DL2978" s="154"/>
      <c r="DM2978" s="154"/>
      <c r="DN2978" s="154"/>
      <c r="DO2978" s="154"/>
      <c r="DP2978" s="154"/>
      <c r="DQ2978" s="154"/>
      <c r="DR2978" s="154"/>
      <c r="DS2978" s="154"/>
      <c r="DT2978" s="154"/>
      <c r="DU2978" s="154"/>
      <c r="DV2978" s="154"/>
      <c r="DW2978" s="154"/>
      <c r="DX2978" s="154"/>
      <c r="DY2978" s="154"/>
      <c r="DZ2978" s="154"/>
      <c r="EA2978" s="154"/>
      <c r="EB2978" s="154"/>
      <c r="EC2978" s="154"/>
      <c r="ED2978" s="154"/>
      <c r="EE2978" s="154"/>
      <c r="EF2978" s="154"/>
      <c r="EG2978" s="154"/>
      <c r="EH2978" s="154"/>
      <c r="EI2978" s="154"/>
      <c r="EJ2978" s="154"/>
      <c r="EK2978" s="154"/>
      <c r="EL2978" s="154"/>
      <c r="EM2978" s="154"/>
      <c r="EN2978" s="154"/>
      <c r="EO2978" s="154"/>
      <c r="EP2978" s="154"/>
      <c r="EQ2978" s="154"/>
      <c r="ER2978" s="154"/>
      <c r="ES2978" s="154"/>
      <c r="ET2978" s="154"/>
      <c r="EU2978" s="154"/>
      <c r="EV2978" s="154"/>
    </row>
    <row r="2979" spans="32:152" ht="12.75">
      <c r="AF2979" s="154"/>
      <c r="AG2979" s="154"/>
      <c r="AH2979" s="154"/>
      <c r="AI2979" s="154"/>
      <c r="AJ2979" s="154"/>
      <c r="AK2979" s="154"/>
      <c r="AL2979" s="154"/>
      <c r="AM2979" s="154"/>
      <c r="AN2979" s="154"/>
      <c r="AO2979" s="154"/>
      <c r="AP2979" s="154"/>
      <c r="AQ2979" s="154"/>
      <c r="AR2979" s="154"/>
      <c r="AS2979" s="154"/>
      <c r="AT2979" s="154"/>
      <c r="AU2979" s="154"/>
      <c r="AV2979" s="154"/>
      <c r="AW2979" s="154"/>
      <c r="AX2979" s="154"/>
      <c r="AY2979" s="154"/>
      <c r="AZ2979" s="154"/>
      <c r="BA2979" s="154"/>
      <c r="BB2979" s="154"/>
      <c r="BC2979" s="154"/>
      <c r="BD2979" s="154"/>
      <c r="BE2979" s="154"/>
      <c r="BF2979" s="154"/>
      <c r="BG2979" s="154"/>
      <c r="BH2979" s="154"/>
      <c r="BI2979" s="154"/>
      <c r="BJ2979" s="154"/>
      <c r="BK2979" s="154"/>
      <c r="BL2979" s="154"/>
      <c r="BM2979" s="154"/>
      <c r="BN2979" s="154"/>
      <c r="BO2979" s="154"/>
      <c r="BP2979" s="154"/>
      <c r="BQ2979" s="154"/>
      <c r="BR2979" s="154"/>
      <c r="BS2979" s="154"/>
      <c r="BT2979" s="154"/>
      <c r="BU2979" s="154"/>
      <c r="BV2979" s="154"/>
      <c r="BW2979" s="154"/>
      <c r="BX2979" s="154"/>
      <c r="BY2979" s="154"/>
      <c r="BZ2979" s="154"/>
      <c r="CA2979" s="154"/>
      <c r="CB2979" s="154"/>
      <c r="CC2979" s="154"/>
      <c r="CD2979" s="154"/>
      <c r="CE2979" s="154"/>
      <c r="CF2979" s="154"/>
      <c r="CG2979" s="154"/>
      <c r="CH2979" s="154"/>
      <c r="CI2979" s="154"/>
      <c r="CJ2979" s="154"/>
      <c r="CK2979" s="154"/>
      <c r="CL2979" s="154"/>
      <c r="CM2979" s="154"/>
      <c r="CN2979" s="154"/>
      <c r="CO2979" s="154"/>
      <c r="CP2979" s="154"/>
      <c r="CQ2979" s="154"/>
      <c r="CR2979" s="154"/>
      <c r="CS2979" s="154"/>
      <c r="CT2979" s="154"/>
      <c r="CU2979" s="154"/>
      <c r="CV2979" s="154"/>
      <c r="CW2979" s="154"/>
      <c r="CX2979" s="154"/>
      <c r="CY2979" s="154"/>
      <c r="CZ2979" s="154"/>
      <c r="DA2979" s="154"/>
      <c r="DB2979" s="154"/>
      <c r="DC2979" s="154"/>
      <c r="DD2979" s="154"/>
      <c r="DE2979" s="154"/>
      <c r="DF2979" s="154"/>
      <c r="DG2979" s="154"/>
      <c r="DH2979" s="154"/>
      <c r="DI2979" s="154"/>
      <c r="DJ2979" s="154"/>
      <c r="DK2979" s="154"/>
      <c r="DL2979" s="154"/>
      <c r="DM2979" s="154"/>
      <c r="DN2979" s="154"/>
      <c r="DO2979" s="154"/>
      <c r="DP2979" s="154"/>
      <c r="DQ2979" s="154"/>
      <c r="DR2979" s="154"/>
      <c r="DS2979" s="154"/>
      <c r="DT2979" s="154"/>
      <c r="DU2979" s="154"/>
      <c r="DV2979" s="154"/>
      <c r="DW2979" s="154"/>
      <c r="DX2979" s="154"/>
      <c r="DY2979" s="154"/>
      <c r="DZ2979" s="154"/>
      <c r="EA2979" s="154"/>
      <c r="EB2979" s="154"/>
      <c r="EC2979" s="154"/>
      <c r="ED2979" s="154"/>
      <c r="EE2979" s="154"/>
      <c r="EF2979" s="154"/>
      <c r="EG2979" s="154"/>
      <c r="EH2979" s="154"/>
      <c r="EI2979" s="154"/>
      <c r="EJ2979" s="154"/>
      <c r="EK2979" s="154"/>
      <c r="EL2979" s="154"/>
      <c r="EM2979" s="154"/>
      <c r="EN2979" s="154"/>
      <c r="EO2979" s="154"/>
      <c r="EP2979" s="154"/>
      <c r="EQ2979" s="154"/>
      <c r="ER2979" s="154"/>
      <c r="ES2979" s="154"/>
      <c r="ET2979" s="154"/>
      <c r="EU2979" s="154"/>
      <c r="EV2979" s="154"/>
    </row>
    <row r="2980" spans="32:152" ht="12.75">
      <c r="AF2980" s="154"/>
      <c r="AG2980" s="154"/>
      <c r="AH2980" s="154"/>
      <c r="AI2980" s="154"/>
      <c r="AJ2980" s="154"/>
      <c r="AK2980" s="154"/>
      <c r="AL2980" s="154"/>
      <c r="AM2980" s="154"/>
      <c r="AN2980" s="154"/>
      <c r="AO2980" s="154"/>
      <c r="AP2980" s="154"/>
      <c r="AQ2980" s="154"/>
      <c r="AR2980" s="154"/>
      <c r="AS2980" s="154"/>
      <c r="AT2980" s="154"/>
      <c r="AU2980" s="154"/>
      <c r="AV2980" s="154"/>
      <c r="AW2980" s="154"/>
      <c r="AX2980" s="154"/>
      <c r="AY2980" s="154"/>
      <c r="AZ2980" s="154"/>
      <c r="BA2980" s="154"/>
      <c r="BB2980" s="154"/>
      <c r="BC2980" s="154"/>
      <c r="BD2980" s="154"/>
      <c r="BE2980" s="154"/>
      <c r="BF2980" s="154"/>
      <c r="BG2980" s="154"/>
      <c r="BH2980" s="154"/>
      <c r="BI2980" s="154"/>
      <c r="BJ2980" s="154"/>
      <c r="BK2980" s="154"/>
      <c r="BL2980" s="154"/>
      <c r="BM2980" s="154"/>
      <c r="BN2980" s="154"/>
      <c r="BO2980" s="154"/>
      <c r="BP2980" s="154"/>
      <c r="BQ2980" s="154"/>
      <c r="BR2980" s="154"/>
      <c r="BS2980" s="154"/>
      <c r="BT2980" s="154"/>
      <c r="BU2980" s="154"/>
      <c r="BV2980" s="154"/>
      <c r="BW2980" s="154"/>
      <c r="BX2980" s="154"/>
      <c r="BY2980" s="154"/>
      <c r="BZ2980" s="154"/>
      <c r="CA2980" s="154"/>
      <c r="CB2980" s="154"/>
      <c r="CC2980" s="154"/>
      <c r="CD2980" s="154"/>
      <c r="CE2980" s="154"/>
      <c r="CF2980" s="154"/>
      <c r="CG2980" s="154"/>
      <c r="CH2980" s="154"/>
      <c r="CI2980" s="154"/>
      <c r="CJ2980" s="154"/>
      <c r="CK2980" s="154"/>
      <c r="CL2980" s="154"/>
      <c r="CM2980" s="154"/>
      <c r="CN2980" s="154"/>
      <c r="CO2980" s="154"/>
      <c r="CP2980" s="154"/>
      <c r="CQ2980" s="154"/>
      <c r="CR2980" s="154"/>
      <c r="CS2980" s="154"/>
      <c r="CT2980" s="154"/>
      <c r="CU2980" s="154"/>
      <c r="CV2980" s="154"/>
      <c r="CW2980" s="154"/>
      <c r="CX2980" s="154"/>
      <c r="CY2980" s="154"/>
      <c r="CZ2980" s="154"/>
      <c r="DA2980" s="154"/>
      <c r="DB2980" s="154"/>
      <c r="DC2980" s="154"/>
      <c r="DD2980" s="154"/>
      <c r="DE2980" s="154"/>
      <c r="DF2980" s="154"/>
      <c r="DG2980" s="154"/>
      <c r="DH2980" s="154"/>
      <c r="DI2980" s="154"/>
      <c r="DJ2980" s="154"/>
      <c r="DK2980" s="154"/>
      <c r="DL2980" s="154"/>
      <c r="DM2980" s="154"/>
      <c r="DN2980" s="154"/>
      <c r="DO2980" s="154"/>
      <c r="DP2980" s="154"/>
      <c r="DQ2980" s="154"/>
      <c r="DR2980" s="154"/>
      <c r="DS2980" s="154"/>
      <c r="DT2980" s="154"/>
      <c r="DU2980" s="154"/>
      <c r="DV2980" s="154"/>
      <c r="DW2980" s="154"/>
      <c r="DX2980" s="154"/>
      <c r="DY2980" s="154"/>
      <c r="DZ2980" s="154"/>
      <c r="EA2980" s="154"/>
      <c r="EB2980" s="154"/>
      <c r="EC2980" s="154"/>
      <c r="ED2980" s="154"/>
      <c r="EE2980" s="154"/>
      <c r="EF2980" s="154"/>
      <c r="EG2980" s="154"/>
      <c r="EH2980" s="154"/>
      <c r="EI2980" s="154"/>
      <c r="EJ2980" s="154"/>
      <c r="EK2980" s="154"/>
      <c r="EL2980" s="154"/>
      <c r="EM2980" s="154"/>
      <c r="EN2980" s="154"/>
      <c r="EO2980" s="154"/>
      <c r="EP2980" s="154"/>
      <c r="EQ2980" s="154"/>
      <c r="ER2980" s="154"/>
      <c r="ES2980" s="154"/>
      <c r="ET2980" s="154"/>
      <c r="EU2980" s="154"/>
      <c r="EV2980" s="154"/>
    </row>
    <row r="2981" spans="32:152" ht="12.75">
      <c r="AF2981" s="154"/>
      <c r="AG2981" s="154"/>
      <c r="AH2981" s="154"/>
      <c r="AI2981" s="154"/>
      <c r="AJ2981" s="154"/>
      <c r="AK2981" s="154"/>
      <c r="AL2981" s="154"/>
      <c r="AM2981" s="154"/>
      <c r="AN2981" s="154"/>
      <c r="AO2981" s="154"/>
      <c r="AP2981" s="154"/>
      <c r="AQ2981" s="154"/>
      <c r="AR2981" s="154"/>
      <c r="AS2981" s="154"/>
      <c r="AT2981" s="154"/>
      <c r="AU2981" s="154"/>
      <c r="AV2981" s="154"/>
      <c r="AW2981" s="154"/>
      <c r="AX2981" s="154"/>
      <c r="AY2981" s="154"/>
      <c r="AZ2981" s="154"/>
      <c r="BA2981" s="154"/>
      <c r="BB2981" s="154"/>
      <c r="BC2981" s="154"/>
      <c r="BD2981" s="154"/>
      <c r="BE2981" s="154"/>
      <c r="BF2981" s="154"/>
      <c r="BG2981" s="154"/>
      <c r="BH2981" s="154"/>
      <c r="BI2981" s="154"/>
      <c r="BJ2981" s="154"/>
      <c r="BK2981" s="154"/>
      <c r="BL2981" s="154"/>
      <c r="BM2981" s="154"/>
      <c r="BN2981" s="154"/>
      <c r="BO2981" s="154"/>
      <c r="BP2981" s="154"/>
      <c r="BQ2981" s="154"/>
      <c r="BR2981" s="154"/>
      <c r="BS2981" s="154"/>
      <c r="BT2981" s="154"/>
      <c r="BU2981" s="154"/>
      <c r="BV2981" s="154"/>
      <c r="BW2981" s="154"/>
      <c r="BX2981" s="154"/>
      <c r="BY2981" s="154"/>
      <c r="BZ2981" s="154"/>
      <c r="CA2981" s="154"/>
      <c r="CB2981" s="154"/>
      <c r="CC2981" s="154"/>
      <c r="CD2981" s="154"/>
      <c r="CE2981" s="154"/>
      <c r="CF2981" s="154"/>
      <c r="CG2981" s="154"/>
      <c r="CH2981" s="154"/>
      <c r="CI2981" s="154"/>
      <c r="CJ2981" s="154"/>
      <c r="CK2981" s="154"/>
      <c r="CL2981" s="154"/>
      <c r="CM2981" s="154"/>
      <c r="CN2981" s="154"/>
      <c r="CO2981" s="154"/>
      <c r="CP2981" s="154"/>
      <c r="CQ2981" s="154"/>
      <c r="CR2981" s="154"/>
      <c r="CS2981" s="154"/>
      <c r="CT2981" s="154"/>
      <c r="CU2981" s="154"/>
      <c r="CV2981" s="154"/>
      <c r="CW2981" s="154"/>
      <c r="CX2981" s="154"/>
      <c r="CY2981" s="154"/>
      <c r="CZ2981" s="154"/>
      <c r="DA2981" s="154"/>
      <c r="DB2981" s="154"/>
      <c r="DC2981" s="154"/>
      <c r="DD2981" s="154"/>
      <c r="DE2981" s="154"/>
      <c r="DF2981" s="154"/>
      <c r="DG2981" s="154"/>
      <c r="DH2981" s="154"/>
      <c r="DI2981" s="154"/>
      <c r="DJ2981" s="154"/>
      <c r="DK2981" s="154"/>
      <c r="DL2981" s="154"/>
      <c r="DM2981" s="154"/>
      <c r="DN2981" s="154"/>
      <c r="DO2981" s="154"/>
      <c r="DP2981" s="154"/>
      <c r="DQ2981" s="154"/>
      <c r="DR2981" s="154"/>
      <c r="DS2981" s="154"/>
      <c r="DT2981" s="154"/>
      <c r="DU2981" s="154"/>
      <c r="DV2981" s="154"/>
      <c r="DW2981" s="154"/>
      <c r="DX2981" s="154"/>
      <c r="DY2981" s="154"/>
      <c r="DZ2981" s="154"/>
      <c r="EA2981" s="154"/>
      <c r="EB2981" s="154"/>
      <c r="EC2981" s="154"/>
      <c r="ED2981" s="154"/>
      <c r="EE2981" s="154"/>
      <c r="EF2981" s="154"/>
      <c r="EG2981" s="154"/>
      <c r="EH2981" s="154"/>
      <c r="EI2981" s="154"/>
      <c r="EJ2981" s="154"/>
      <c r="EK2981" s="154"/>
      <c r="EL2981" s="154"/>
      <c r="EM2981" s="154"/>
      <c r="EN2981" s="154"/>
      <c r="EO2981" s="154"/>
      <c r="EP2981" s="154"/>
      <c r="EQ2981" s="154"/>
      <c r="ER2981" s="154"/>
      <c r="ES2981" s="154"/>
      <c r="ET2981" s="154"/>
      <c r="EU2981" s="154"/>
      <c r="EV2981" s="154"/>
    </row>
    <row r="2982" spans="32:152" ht="12.75">
      <c r="AF2982" s="154"/>
      <c r="AG2982" s="154"/>
      <c r="AH2982" s="154"/>
      <c r="AI2982" s="154"/>
      <c r="AJ2982" s="154"/>
      <c r="AK2982" s="154"/>
      <c r="AL2982" s="154"/>
      <c r="AM2982" s="154"/>
      <c r="AN2982" s="154"/>
      <c r="AO2982" s="154"/>
      <c r="AP2982" s="154"/>
      <c r="AQ2982" s="154"/>
      <c r="AR2982" s="154"/>
      <c r="AS2982" s="154"/>
      <c r="AT2982" s="154"/>
      <c r="AU2982" s="154"/>
      <c r="AV2982" s="154"/>
      <c r="AW2982" s="154"/>
      <c r="AX2982" s="154"/>
      <c r="AY2982" s="154"/>
      <c r="AZ2982" s="154"/>
      <c r="BA2982" s="154"/>
      <c r="BB2982" s="154"/>
      <c r="BC2982" s="154"/>
      <c r="BD2982" s="154"/>
      <c r="BE2982" s="154"/>
      <c r="BF2982" s="154"/>
      <c r="BG2982" s="154"/>
      <c r="BH2982" s="154"/>
      <c r="BI2982" s="154"/>
      <c r="BJ2982" s="154"/>
      <c r="BK2982" s="154"/>
      <c r="BL2982" s="154"/>
      <c r="BM2982" s="154"/>
      <c r="BN2982" s="154"/>
      <c r="BO2982" s="154"/>
      <c r="BP2982" s="154"/>
      <c r="BQ2982" s="154"/>
      <c r="BR2982" s="154"/>
      <c r="BS2982" s="154"/>
      <c r="BT2982" s="154"/>
      <c r="BU2982" s="154"/>
      <c r="BV2982" s="154"/>
      <c r="BW2982" s="154"/>
      <c r="BX2982" s="154"/>
      <c r="BY2982" s="154"/>
      <c r="BZ2982" s="154"/>
      <c r="CA2982" s="154"/>
      <c r="CB2982" s="154"/>
      <c r="CC2982" s="154"/>
      <c r="CD2982" s="154"/>
      <c r="CE2982" s="154"/>
      <c r="CF2982" s="154"/>
      <c r="CG2982" s="154"/>
      <c r="CH2982" s="154"/>
      <c r="CI2982" s="154"/>
      <c r="CJ2982" s="154"/>
      <c r="CK2982" s="154"/>
      <c r="CL2982" s="154"/>
      <c r="CM2982" s="154"/>
      <c r="CN2982" s="154"/>
      <c r="CO2982" s="154"/>
      <c r="CP2982" s="154"/>
      <c r="CQ2982" s="154"/>
      <c r="CR2982" s="154"/>
      <c r="CS2982" s="154"/>
      <c r="CT2982" s="154"/>
      <c r="CU2982" s="154"/>
      <c r="CV2982" s="154"/>
      <c r="CW2982" s="154"/>
      <c r="CX2982" s="154"/>
      <c r="CY2982" s="154"/>
      <c r="CZ2982" s="154"/>
      <c r="DA2982" s="154"/>
      <c r="DB2982" s="154"/>
      <c r="DC2982" s="154"/>
      <c r="DD2982" s="154"/>
      <c r="DE2982" s="154"/>
      <c r="DF2982" s="154"/>
      <c r="DG2982" s="154"/>
      <c r="DH2982" s="154"/>
      <c r="DI2982" s="154"/>
      <c r="DJ2982" s="154"/>
      <c r="DK2982" s="154"/>
      <c r="DL2982" s="154"/>
      <c r="DM2982" s="154"/>
      <c r="DN2982" s="154"/>
      <c r="DO2982" s="154"/>
      <c r="DP2982" s="154"/>
      <c r="DQ2982" s="154"/>
      <c r="DR2982" s="154"/>
      <c r="DS2982" s="154"/>
      <c r="DT2982" s="154"/>
      <c r="DU2982" s="154"/>
      <c r="DV2982" s="154"/>
      <c r="DW2982" s="154"/>
      <c r="DX2982" s="154"/>
      <c r="DY2982" s="154"/>
      <c r="DZ2982" s="154"/>
      <c r="EA2982" s="154"/>
      <c r="EB2982" s="154"/>
      <c r="EC2982" s="154"/>
      <c r="ED2982" s="154"/>
      <c r="EE2982" s="154"/>
      <c r="EF2982" s="154"/>
      <c r="EG2982" s="154"/>
      <c r="EH2982" s="154"/>
      <c r="EI2982" s="154"/>
      <c r="EJ2982" s="154"/>
      <c r="EK2982" s="154"/>
      <c r="EL2982" s="154"/>
      <c r="EM2982" s="154"/>
      <c r="EN2982" s="154"/>
      <c r="EO2982" s="154"/>
      <c r="EP2982" s="154"/>
      <c r="EQ2982" s="154"/>
      <c r="ER2982" s="154"/>
      <c r="ES2982" s="154"/>
      <c r="ET2982" s="154"/>
      <c r="EU2982" s="154"/>
      <c r="EV2982" s="154"/>
    </row>
    <row r="2983" spans="32:152" ht="12.75">
      <c r="AF2983" s="154"/>
      <c r="AG2983" s="154"/>
      <c r="AH2983" s="154"/>
      <c r="AI2983" s="154"/>
      <c r="AJ2983" s="154"/>
      <c r="AK2983" s="154"/>
      <c r="AL2983" s="154"/>
      <c r="AM2983" s="154"/>
      <c r="AN2983" s="154"/>
      <c r="AO2983" s="154"/>
      <c r="AP2983" s="154"/>
      <c r="AQ2983" s="154"/>
      <c r="AR2983" s="154"/>
      <c r="AS2983" s="154"/>
      <c r="AT2983" s="154"/>
      <c r="AU2983" s="154"/>
      <c r="AV2983" s="154"/>
      <c r="AW2983" s="154"/>
      <c r="AX2983" s="154"/>
      <c r="AY2983" s="154"/>
      <c r="AZ2983" s="154"/>
      <c r="BA2983" s="154"/>
      <c r="BB2983" s="154"/>
      <c r="BC2983" s="154"/>
      <c r="BD2983" s="154"/>
      <c r="BE2983" s="154"/>
      <c r="BF2983" s="154"/>
      <c r="BG2983" s="154"/>
      <c r="BH2983" s="154"/>
      <c r="BI2983" s="154"/>
      <c r="BJ2983" s="154"/>
      <c r="BK2983" s="154"/>
      <c r="BL2983" s="154"/>
      <c r="BM2983" s="154"/>
      <c r="BN2983" s="154"/>
      <c r="BO2983" s="154"/>
      <c r="BP2983" s="154"/>
      <c r="BQ2983" s="154"/>
      <c r="BR2983" s="154"/>
      <c r="BS2983" s="154"/>
      <c r="BT2983" s="154"/>
      <c r="BU2983" s="154"/>
      <c r="BV2983" s="154"/>
      <c r="BW2983" s="154"/>
      <c r="BX2983" s="154"/>
      <c r="BY2983" s="154"/>
      <c r="BZ2983" s="154"/>
      <c r="CA2983" s="154"/>
      <c r="CB2983" s="154"/>
      <c r="CC2983" s="154"/>
      <c r="CD2983" s="154"/>
      <c r="CE2983" s="154"/>
      <c r="CF2983" s="154"/>
      <c r="CG2983" s="154"/>
      <c r="CH2983" s="154"/>
      <c r="CI2983" s="154"/>
      <c r="CJ2983" s="154"/>
      <c r="CK2983" s="154"/>
      <c r="CL2983" s="154"/>
      <c r="CM2983" s="154"/>
      <c r="CN2983" s="154"/>
      <c r="CO2983" s="154"/>
      <c r="CP2983" s="154"/>
      <c r="CQ2983" s="154"/>
      <c r="CR2983" s="154"/>
      <c r="CS2983" s="154"/>
      <c r="CT2983" s="154"/>
      <c r="CU2983" s="154"/>
      <c r="CV2983" s="154"/>
      <c r="CW2983" s="154"/>
      <c r="CX2983" s="154"/>
      <c r="CY2983" s="154"/>
      <c r="CZ2983" s="154"/>
      <c r="DA2983" s="154"/>
      <c r="DB2983" s="154"/>
      <c r="DC2983" s="154"/>
      <c r="DD2983" s="154"/>
      <c r="DE2983" s="154"/>
      <c r="DF2983" s="154"/>
      <c r="DG2983" s="154"/>
      <c r="DH2983" s="154"/>
      <c r="DI2983" s="154"/>
      <c r="DJ2983" s="154"/>
      <c r="DK2983" s="154"/>
      <c r="DL2983" s="154"/>
      <c r="DM2983" s="154"/>
      <c r="DN2983" s="154"/>
      <c r="DO2983" s="154"/>
      <c r="DP2983" s="154"/>
      <c r="DQ2983" s="154"/>
      <c r="DR2983" s="154"/>
      <c r="DS2983" s="154"/>
      <c r="DT2983" s="154"/>
      <c r="DU2983" s="154"/>
      <c r="DV2983" s="154"/>
      <c r="DW2983" s="154"/>
      <c r="DX2983" s="154"/>
      <c r="DY2983" s="154"/>
      <c r="DZ2983" s="154"/>
      <c r="EA2983" s="154"/>
      <c r="EB2983" s="154"/>
      <c r="EC2983" s="154"/>
      <c r="ED2983" s="154"/>
      <c r="EE2983" s="154"/>
      <c r="EF2983" s="154"/>
      <c r="EG2983" s="154"/>
      <c r="EH2983" s="154"/>
      <c r="EI2983" s="154"/>
      <c r="EJ2983" s="154"/>
      <c r="EK2983" s="154"/>
      <c r="EL2983" s="154"/>
      <c r="EM2983" s="154"/>
      <c r="EN2983" s="154"/>
      <c r="EO2983" s="154"/>
      <c r="EP2983" s="154"/>
      <c r="EQ2983" s="154"/>
      <c r="ER2983" s="154"/>
      <c r="ES2983" s="154"/>
      <c r="ET2983" s="154"/>
      <c r="EU2983" s="154"/>
      <c r="EV2983" s="154"/>
    </row>
    <row r="2984" spans="32:152" ht="12.75">
      <c r="AF2984" s="154"/>
      <c r="AG2984" s="154"/>
      <c r="AH2984" s="154"/>
      <c r="AI2984" s="154"/>
      <c r="AJ2984" s="154"/>
      <c r="AK2984" s="154"/>
      <c r="AL2984" s="154"/>
      <c r="AM2984" s="154"/>
      <c r="AN2984" s="154"/>
      <c r="AO2984" s="154"/>
      <c r="AP2984" s="154"/>
      <c r="AQ2984" s="154"/>
      <c r="AR2984" s="154"/>
      <c r="AS2984" s="154"/>
      <c r="AT2984" s="154"/>
      <c r="AU2984" s="154"/>
      <c r="AV2984" s="154"/>
      <c r="AW2984" s="154"/>
      <c r="AX2984" s="154"/>
      <c r="AY2984" s="154"/>
      <c r="AZ2984" s="154"/>
      <c r="BA2984" s="154"/>
      <c r="BB2984" s="154"/>
      <c r="BC2984" s="154"/>
      <c r="BD2984" s="154"/>
      <c r="BE2984" s="154"/>
      <c r="BF2984" s="154"/>
      <c r="BG2984" s="154"/>
      <c r="BH2984" s="154"/>
      <c r="BI2984" s="154"/>
      <c r="BJ2984" s="154"/>
      <c r="BK2984" s="154"/>
      <c r="BL2984" s="154"/>
      <c r="BM2984" s="154"/>
      <c r="BN2984" s="154"/>
      <c r="BO2984" s="154"/>
      <c r="BP2984" s="154"/>
      <c r="BQ2984" s="154"/>
      <c r="BR2984" s="154"/>
      <c r="BS2984" s="154"/>
      <c r="BT2984" s="154"/>
      <c r="BU2984" s="154"/>
      <c r="BV2984" s="154"/>
      <c r="BW2984" s="154"/>
      <c r="BX2984" s="154"/>
      <c r="BY2984" s="154"/>
      <c r="BZ2984" s="154"/>
      <c r="CA2984" s="154"/>
      <c r="CB2984" s="154"/>
      <c r="CC2984" s="154"/>
      <c r="CD2984" s="154"/>
      <c r="CE2984" s="154"/>
      <c r="CF2984" s="154"/>
      <c r="CG2984" s="154"/>
      <c r="CH2984" s="154"/>
      <c r="CI2984" s="154"/>
      <c r="CJ2984" s="154"/>
      <c r="CK2984" s="154"/>
      <c r="CL2984" s="154"/>
      <c r="CM2984" s="154"/>
      <c r="CN2984" s="154"/>
      <c r="CO2984" s="154"/>
      <c r="CP2984" s="154"/>
      <c r="CQ2984" s="154"/>
      <c r="CR2984" s="154"/>
      <c r="CS2984" s="154"/>
      <c r="CT2984" s="154"/>
      <c r="CU2984" s="154"/>
      <c r="CV2984" s="154"/>
      <c r="CW2984" s="154"/>
      <c r="CX2984" s="154"/>
      <c r="CY2984" s="154"/>
      <c r="CZ2984" s="154"/>
      <c r="DA2984" s="154"/>
      <c r="DB2984" s="154"/>
      <c r="DC2984" s="154"/>
      <c r="DD2984" s="154"/>
      <c r="DE2984" s="154"/>
      <c r="DF2984" s="154"/>
      <c r="DG2984" s="154"/>
      <c r="DH2984" s="154"/>
      <c r="DI2984" s="154"/>
      <c r="DJ2984" s="154"/>
      <c r="DK2984" s="154"/>
      <c r="DL2984" s="154"/>
      <c r="DM2984" s="154"/>
      <c r="DN2984" s="154"/>
      <c r="DO2984" s="154"/>
      <c r="DP2984" s="154"/>
      <c r="DQ2984" s="154"/>
      <c r="DR2984" s="154"/>
      <c r="DS2984" s="154"/>
      <c r="DT2984" s="154"/>
      <c r="DU2984" s="154"/>
      <c r="DV2984" s="154"/>
      <c r="DW2984" s="154"/>
      <c r="DX2984" s="154"/>
      <c r="DY2984" s="154"/>
      <c r="DZ2984" s="154"/>
      <c r="EA2984" s="154"/>
      <c r="EB2984" s="154"/>
      <c r="EC2984" s="154"/>
      <c r="ED2984" s="154"/>
      <c r="EE2984" s="154"/>
      <c r="EF2984" s="154"/>
      <c r="EG2984" s="154"/>
      <c r="EH2984" s="154"/>
      <c r="EI2984" s="154"/>
      <c r="EJ2984" s="154"/>
      <c r="EK2984" s="154"/>
      <c r="EL2984" s="154"/>
      <c r="EM2984" s="154"/>
      <c r="EN2984" s="154"/>
      <c r="EO2984" s="154"/>
      <c r="EP2984" s="154"/>
      <c r="EQ2984" s="154"/>
      <c r="ER2984" s="154"/>
      <c r="ES2984" s="154"/>
      <c r="ET2984" s="154"/>
      <c r="EU2984" s="154"/>
      <c r="EV2984" s="154"/>
    </row>
    <row r="2985" spans="32:152" ht="12.75">
      <c r="AF2985" s="154"/>
      <c r="AG2985" s="154"/>
      <c r="AH2985" s="154"/>
      <c r="AI2985" s="154"/>
      <c r="AJ2985" s="154"/>
      <c r="AK2985" s="154"/>
      <c r="AL2985" s="154"/>
      <c r="AM2985" s="154"/>
      <c r="AN2985" s="154"/>
      <c r="AO2985" s="154"/>
      <c r="AP2985" s="154"/>
      <c r="AQ2985" s="154"/>
      <c r="AR2985" s="154"/>
      <c r="AS2985" s="154"/>
      <c r="AT2985" s="154"/>
      <c r="AU2985" s="154"/>
      <c r="AV2985" s="154"/>
      <c r="AW2985" s="154"/>
      <c r="AX2985" s="154"/>
      <c r="AY2985" s="154"/>
      <c r="AZ2985" s="154"/>
      <c r="BA2985" s="154"/>
      <c r="BB2985" s="154"/>
      <c r="BC2985" s="154"/>
      <c r="BD2985" s="154"/>
      <c r="BE2985" s="154"/>
      <c r="BF2985" s="154"/>
      <c r="BG2985" s="154"/>
      <c r="BH2985" s="154"/>
      <c r="BI2985" s="154"/>
      <c r="BJ2985" s="154"/>
      <c r="BK2985" s="154"/>
      <c r="BL2985" s="154"/>
      <c r="BM2985" s="154"/>
      <c r="BN2985" s="154"/>
      <c r="BO2985" s="154"/>
      <c r="BP2985" s="154"/>
      <c r="BQ2985" s="154"/>
      <c r="BR2985" s="154"/>
      <c r="BS2985" s="154"/>
      <c r="BT2985" s="154"/>
      <c r="BU2985" s="154"/>
      <c r="BV2985" s="154"/>
      <c r="BW2985" s="154"/>
      <c r="BX2985" s="154"/>
      <c r="BY2985" s="154"/>
      <c r="BZ2985" s="154"/>
      <c r="CA2985" s="154"/>
      <c r="CB2985" s="154"/>
      <c r="CC2985" s="154"/>
      <c r="CD2985" s="154"/>
      <c r="CE2985" s="154"/>
      <c r="CF2985" s="154"/>
      <c r="CG2985" s="154"/>
      <c r="CH2985" s="154"/>
      <c r="CI2985" s="154"/>
      <c r="CJ2985" s="154"/>
      <c r="CK2985" s="154"/>
      <c r="CL2985" s="154"/>
      <c r="CM2985" s="154"/>
      <c r="CN2985" s="154"/>
      <c r="CO2985" s="154"/>
      <c r="CP2985" s="154"/>
      <c r="CQ2985" s="154"/>
      <c r="CR2985" s="154"/>
      <c r="CS2985" s="154"/>
      <c r="CT2985" s="154"/>
      <c r="CU2985" s="154"/>
      <c r="CV2985" s="154"/>
      <c r="CW2985" s="154"/>
      <c r="CX2985" s="154"/>
      <c r="CY2985" s="154"/>
      <c r="CZ2985" s="154"/>
      <c r="DA2985" s="154"/>
      <c r="DB2985" s="154"/>
      <c r="DC2985" s="154"/>
      <c r="DD2985" s="154"/>
      <c r="DE2985" s="154"/>
      <c r="DF2985" s="154"/>
      <c r="DG2985" s="154"/>
      <c r="DH2985" s="154"/>
      <c r="DI2985" s="154"/>
      <c r="DJ2985" s="154"/>
      <c r="DK2985" s="154"/>
      <c r="DL2985" s="154"/>
      <c r="DM2985" s="154"/>
      <c r="DN2985" s="154"/>
      <c r="DO2985" s="154"/>
      <c r="DP2985" s="154"/>
      <c r="DQ2985" s="154"/>
      <c r="DR2985" s="154"/>
      <c r="DS2985" s="154"/>
      <c r="DT2985" s="154"/>
      <c r="DU2985" s="154"/>
      <c r="DV2985" s="154"/>
      <c r="DW2985" s="154"/>
      <c r="DX2985" s="154"/>
      <c r="DY2985" s="154"/>
      <c r="DZ2985" s="154"/>
      <c r="EA2985" s="154"/>
      <c r="EB2985" s="154"/>
      <c r="EC2985" s="154"/>
      <c r="ED2985" s="154"/>
      <c r="EE2985" s="154"/>
      <c r="EF2985" s="154"/>
      <c r="EG2985" s="154"/>
      <c r="EH2985" s="154"/>
      <c r="EI2985" s="154"/>
      <c r="EJ2985" s="154"/>
      <c r="EK2985" s="154"/>
      <c r="EL2985" s="154"/>
      <c r="EM2985" s="154"/>
      <c r="EN2985" s="154"/>
      <c r="EO2985" s="154"/>
      <c r="EP2985" s="154"/>
      <c r="EQ2985" s="154"/>
      <c r="ER2985" s="154"/>
      <c r="ES2985" s="154"/>
      <c r="ET2985" s="154"/>
      <c r="EU2985" s="154"/>
      <c r="EV2985" s="154"/>
    </row>
    <row r="2986" spans="32:152" ht="12.75">
      <c r="AF2986" s="154"/>
      <c r="AG2986" s="154"/>
      <c r="AH2986" s="154"/>
      <c r="AI2986" s="154"/>
      <c r="AJ2986" s="154"/>
      <c r="AK2986" s="154"/>
      <c r="AL2986" s="154"/>
      <c r="AM2986" s="154"/>
      <c r="AN2986" s="154"/>
      <c r="AO2986" s="154"/>
      <c r="AP2986" s="154"/>
      <c r="AQ2986" s="154"/>
      <c r="AR2986" s="154"/>
      <c r="AS2986" s="154"/>
      <c r="AT2986" s="154"/>
      <c r="AU2986" s="154"/>
      <c r="AV2986" s="154"/>
      <c r="AW2986" s="154"/>
      <c r="AX2986" s="154"/>
      <c r="AY2986" s="154"/>
      <c r="AZ2986" s="154"/>
      <c r="BA2986" s="154"/>
      <c r="BB2986" s="154"/>
      <c r="BC2986" s="154"/>
      <c r="BD2986" s="154"/>
      <c r="BE2986" s="154"/>
      <c r="BF2986" s="154"/>
      <c r="BG2986" s="154"/>
      <c r="BH2986" s="154"/>
      <c r="BI2986" s="154"/>
      <c r="BJ2986" s="154"/>
      <c r="BK2986" s="154"/>
      <c r="BL2986" s="154"/>
      <c r="BM2986" s="154"/>
      <c r="BN2986" s="154"/>
      <c r="BO2986" s="154"/>
      <c r="BP2986" s="154"/>
      <c r="BQ2986" s="154"/>
      <c r="BR2986" s="154"/>
      <c r="BS2986" s="154"/>
      <c r="BT2986" s="154"/>
      <c r="BU2986" s="154"/>
      <c r="BV2986" s="154"/>
      <c r="BW2986" s="154"/>
      <c r="BX2986" s="154"/>
      <c r="BY2986" s="154"/>
      <c r="BZ2986" s="154"/>
      <c r="CA2986" s="154"/>
      <c r="CB2986" s="154"/>
      <c r="CC2986" s="154"/>
      <c r="CD2986" s="154"/>
      <c r="CE2986" s="154"/>
      <c r="CF2986" s="154"/>
      <c r="CG2986" s="154"/>
      <c r="CH2986" s="154"/>
      <c r="CI2986" s="154"/>
      <c r="CJ2986" s="154"/>
      <c r="CK2986" s="154"/>
      <c r="CL2986" s="154"/>
      <c r="CM2986" s="154"/>
      <c r="CN2986" s="154"/>
      <c r="CO2986" s="154"/>
      <c r="CP2986" s="154"/>
      <c r="CQ2986" s="154"/>
      <c r="CR2986" s="154"/>
      <c r="CS2986" s="154"/>
      <c r="CT2986" s="154"/>
      <c r="CU2986" s="154"/>
      <c r="CV2986" s="154"/>
      <c r="CW2986" s="154"/>
      <c r="CX2986" s="154"/>
      <c r="CY2986" s="154"/>
      <c r="CZ2986" s="154"/>
      <c r="DA2986" s="154"/>
      <c r="DB2986" s="154"/>
      <c r="DC2986" s="154"/>
      <c r="DD2986" s="154"/>
      <c r="DE2986" s="154"/>
      <c r="DF2986" s="154"/>
      <c r="DG2986" s="154"/>
      <c r="DH2986" s="154"/>
      <c r="DI2986" s="154"/>
      <c r="DJ2986" s="154"/>
      <c r="DK2986" s="154"/>
      <c r="DL2986" s="154"/>
      <c r="DM2986" s="154"/>
      <c r="DN2986" s="154"/>
      <c r="DO2986" s="154"/>
      <c r="DP2986" s="154"/>
      <c r="DQ2986" s="154"/>
      <c r="DR2986" s="154"/>
      <c r="DS2986" s="154"/>
      <c r="DT2986" s="154"/>
      <c r="DU2986" s="154"/>
      <c r="DV2986" s="154"/>
      <c r="DW2986" s="154"/>
      <c r="DX2986" s="154"/>
      <c r="DY2986" s="154"/>
      <c r="DZ2986" s="154"/>
      <c r="EA2986" s="154"/>
      <c r="EB2986" s="154"/>
      <c r="EC2986" s="154"/>
      <c r="ED2986" s="154"/>
      <c r="EE2986" s="154"/>
      <c r="EF2986" s="154"/>
      <c r="EG2986" s="154"/>
      <c r="EH2986" s="154"/>
      <c r="EI2986" s="154"/>
      <c r="EJ2986" s="154"/>
      <c r="EK2986" s="154"/>
      <c r="EL2986" s="154"/>
      <c r="EM2986" s="154"/>
      <c r="EN2986" s="154"/>
      <c r="EO2986" s="154"/>
      <c r="EP2986" s="154"/>
      <c r="EQ2986" s="154"/>
      <c r="ER2986" s="154"/>
      <c r="ES2986" s="154"/>
      <c r="ET2986" s="154"/>
      <c r="EU2986" s="154"/>
      <c r="EV2986" s="154"/>
    </row>
    <row r="2987" spans="32:152" ht="12.75">
      <c r="AF2987" s="154"/>
      <c r="AG2987" s="154"/>
      <c r="AH2987" s="154"/>
      <c r="AI2987" s="154"/>
      <c r="AJ2987" s="154"/>
      <c r="AK2987" s="154"/>
      <c r="AL2987" s="154"/>
      <c r="AM2987" s="154"/>
      <c r="AN2987" s="154"/>
      <c r="AO2987" s="154"/>
      <c r="AP2987" s="154"/>
      <c r="AQ2987" s="154"/>
      <c r="AR2987" s="154"/>
      <c r="AS2987" s="154"/>
      <c r="AT2987" s="154"/>
      <c r="AU2987" s="154"/>
      <c r="AV2987" s="154"/>
      <c r="AW2987" s="154"/>
      <c r="AX2987" s="154"/>
      <c r="AY2987" s="154"/>
      <c r="AZ2987" s="154"/>
      <c r="BA2987" s="154"/>
      <c r="BB2987" s="154"/>
      <c r="BC2987" s="154"/>
      <c r="BD2987" s="154"/>
      <c r="BE2987" s="154"/>
      <c r="BF2987" s="154"/>
      <c r="BG2987" s="154"/>
      <c r="BH2987" s="154"/>
      <c r="BI2987" s="154"/>
      <c r="BJ2987" s="154"/>
      <c r="BK2987" s="154"/>
      <c r="BL2987" s="154"/>
      <c r="BM2987" s="154"/>
      <c r="BN2987" s="154"/>
      <c r="BO2987" s="154"/>
      <c r="BP2987" s="154"/>
      <c r="BQ2987" s="154"/>
      <c r="BR2987" s="154"/>
      <c r="BS2987" s="154"/>
      <c r="BT2987" s="154"/>
      <c r="BU2987" s="154"/>
      <c r="BV2987" s="154"/>
      <c r="BW2987" s="154"/>
      <c r="BX2987" s="154"/>
      <c r="BY2987" s="154"/>
      <c r="BZ2987" s="154"/>
      <c r="CA2987" s="154"/>
      <c r="CB2987" s="154"/>
      <c r="CC2987" s="154"/>
      <c r="CD2987" s="154"/>
      <c r="CE2987" s="154"/>
      <c r="CF2987" s="154"/>
      <c r="CG2987" s="154"/>
      <c r="CH2987" s="154"/>
      <c r="CI2987" s="154"/>
      <c r="CJ2987" s="154"/>
      <c r="CK2987" s="154"/>
      <c r="CL2987" s="154"/>
      <c r="CM2987" s="154"/>
      <c r="CN2987" s="154"/>
      <c r="CO2987" s="154"/>
      <c r="CP2987" s="154"/>
      <c r="CQ2987" s="154"/>
      <c r="CR2987" s="154"/>
      <c r="CS2987" s="154"/>
      <c r="CT2987" s="154"/>
      <c r="CU2987" s="154"/>
      <c r="CV2987" s="154"/>
      <c r="CW2987" s="154"/>
      <c r="CX2987" s="154"/>
      <c r="CY2987" s="154"/>
      <c r="CZ2987" s="154"/>
      <c r="DA2987" s="154"/>
      <c r="DB2987" s="154"/>
      <c r="DC2987" s="154"/>
      <c r="DD2987" s="154"/>
      <c r="DE2987" s="154"/>
      <c r="DF2987" s="154"/>
      <c r="DG2987" s="154"/>
      <c r="DH2987" s="154"/>
      <c r="DI2987" s="154"/>
      <c r="DJ2987" s="154"/>
      <c r="DK2987" s="154"/>
      <c r="DL2987" s="154"/>
      <c r="DM2987" s="154"/>
      <c r="DN2987" s="154"/>
      <c r="DO2987" s="154"/>
      <c r="DP2987" s="154"/>
      <c r="DQ2987" s="154"/>
      <c r="DR2987" s="154"/>
      <c r="DS2987" s="154"/>
      <c r="DT2987" s="154"/>
      <c r="DU2987" s="154"/>
      <c r="DV2987" s="154"/>
      <c r="DW2987" s="154"/>
      <c r="DX2987" s="154"/>
      <c r="DY2987" s="154"/>
      <c r="DZ2987" s="154"/>
      <c r="EA2987" s="154"/>
      <c r="EB2987" s="154"/>
      <c r="EC2987" s="154"/>
      <c r="ED2987" s="154"/>
      <c r="EE2987" s="154"/>
      <c r="EF2987" s="154"/>
      <c r="EG2987" s="154"/>
      <c r="EH2987" s="154"/>
      <c r="EI2987" s="154"/>
      <c r="EJ2987" s="154"/>
      <c r="EK2987" s="154"/>
      <c r="EL2987" s="154"/>
      <c r="EM2987" s="154"/>
      <c r="EN2987" s="154"/>
      <c r="EO2987" s="154"/>
      <c r="EP2987" s="154"/>
      <c r="EQ2987" s="154"/>
      <c r="ER2987" s="154"/>
      <c r="ES2987" s="154"/>
      <c r="ET2987" s="154"/>
      <c r="EU2987" s="154"/>
      <c r="EV2987" s="154"/>
    </row>
    <row r="2988" spans="32:152" ht="12.75">
      <c r="AF2988" s="154"/>
      <c r="AG2988" s="154"/>
      <c r="AH2988" s="154"/>
      <c r="AI2988" s="154"/>
      <c r="AJ2988" s="154"/>
      <c r="AK2988" s="154"/>
      <c r="AL2988" s="154"/>
      <c r="AM2988" s="154"/>
      <c r="AN2988" s="154"/>
      <c r="AO2988" s="154"/>
      <c r="AP2988" s="154"/>
      <c r="AQ2988" s="154"/>
      <c r="AR2988" s="154"/>
      <c r="AS2988" s="154"/>
      <c r="AT2988" s="154"/>
      <c r="AU2988" s="154"/>
      <c r="AV2988" s="154"/>
      <c r="AW2988" s="154"/>
      <c r="AX2988" s="154"/>
      <c r="AY2988" s="154"/>
      <c r="AZ2988" s="154"/>
      <c r="BA2988" s="154"/>
      <c r="BB2988" s="154"/>
      <c r="BC2988" s="154"/>
      <c r="BD2988" s="154"/>
      <c r="BE2988" s="154"/>
      <c r="BF2988" s="154"/>
      <c r="BG2988" s="154"/>
      <c r="BH2988" s="154"/>
      <c r="BI2988" s="154"/>
      <c r="BJ2988" s="154"/>
      <c r="BK2988" s="154"/>
      <c r="BL2988" s="154"/>
      <c r="BM2988" s="154"/>
      <c r="BN2988" s="154"/>
      <c r="BO2988" s="154"/>
      <c r="BP2988" s="154"/>
      <c r="BQ2988" s="154"/>
      <c r="BR2988" s="154"/>
      <c r="BS2988" s="154"/>
      <c r="BT2988" s="154"/>
      <c r="BU2988" s="154"/>
      <c r="BV2988" s="154"/>
      <c r="BW2988" s="154"/>
      <c r="BX2988" s="154"/>
      <c r="BY2988" s="154"/>
      <c r="BZ2988" s="154"/>
      <c r="CA2988" s="154"/>
      <c r="CB2988" s="154"/>
      <c r="CC2988" s="154"/>
      <c r="CD2988" s="154"/>
      <c r="CE2988" s="154"/>
      <c r="CF2988" s="154"/>
      <c r="CG2988" s="154"/>
      <c r="CH2988" s="154"/>
      <c r="CI2988" s="154"/>
      <c r="CJ2988" s="154"/>
      <c r="CK2988" s="154"/>
      <c r="CL2988" s="154"/>
      <c r="CM2988" s="154"/>
      <c r="CN2988" s="154"/>
      <c r="CO2988" s="154"/>
      <c r="CP2988" s="154"/>
      <c r="CQ2988" s="154"/>
      <c r="CR2988" s="154"/>
      <c r="CS2988" s="154"/>
      <c r="CT2988" s="154"/>
      <c r="CU2988" s="154"/>
      <c r="CV2988" s="154"/>
      <c r="CW2988" s="154"/>
      <c r="CX2988" s="154"/>
      <c r="CY2988" s="154"/>
      <c r="CZ2988" s="154"/>
      <c r="DA2988" s="154"/>
      <c r="DB2988" s="154"/>
      <c r="DC2988" s="154"/>
      <c r="DD2988" s="154"/>
      <c r="DE2988" s="154"/>
      <c r="DF2988" s="154"/>
      <c r="DG2988" s="154"/>
      <c r="DH2988" s="154"/>
      <c r="DI2988" s="154"/>
      <c r="DJ2988" s="154"/>
      <c r="DK2988" s="154"/>
      <c r="DL2988" s="154"/>
      <c r="DM2988" s="154"/>
      <c r="DN2988" s="154"/>
      <c r="DO2988" s="154"/>
      <c r="DP2988" s="154"/>
      <c r="DQ2988" s="154"/>
      <c r="DR2988" s="154"/>
      <c r="DS2988" s="154"/>
      <c r="DT2988" s="154"/>
      <c r="DU2988" s="154"/>
      <c r="DV2988" s="154"/>
      <c r="DW2988" s="154"/>
      <c r="DX2988" s="154"/>
      <c r="DY2988" s="154"/>
      <c r="DZ2988" s="154"/>
      <c r="EA2988" s="154"/>
      <c r="EB2988" s="154"/>
      <c r="EC2988" s="154"/>
      <c r="ED2988" s="154"/>
      <c r="EE2988" s="154"/>
      <c r="EF2988" s="154"/>
      <c r="EG2988" s="154"/>
      <c r="EH2988" s="154"/>
      <c r="EI2988" s="154"/>
      <c r="EJ2988" s="154"/>
      <c r="EK2988" s="154"/>
      <c r="EL2988" s="154"/>
      <c r="EM2988" s="154"/>
      <c r="EN2988" s="154"/>
      <c r="EO2988" s="154"/>
      <c r="EP2988" s="154"/>
      <c r="EQ2988" s="154"/>
      <c r="ER2988" s="154"/>
      <c r="ES2988" s="154"/>
      <c r="ET2988" s="154"/>
      <c r="EU2988" s="154"/>
      <c r="EV2988" s="154"/>
    </row>
    <row r="2989" spans="32:152" ht="12.75">
      <c r="AF2989" s="154"/>
      <c r="AG2989" s="154"/>
      <c r="AH2989" s="154"/>
      <c r="AI2989" s="154"/>
      <c r="AJ2989" s="154"/>
      <c r="AK2989" s="154"/>
      <c r="AL2989" s="154"/>
      <c r="AM2989" s="154"/>
      <c r="AN2989" s="154"/>
      <c r="AO2989" s="154"/>
      <c r="AP2989" s="154"/>
      <c r="AQ2989" s="154"/>
      <c r="AR2989" s="154"/>
      <c r="AS2989" s="154"/>
      <c r="AT2989" s="154"/>
      <c r="AU2989" s="154"/>
      <c r="AV2989" s="154"/>
      <c r="AW2989" s="154"/>
      <c r="AX2989" s="154"/>
      <c r="AY2989" s="154"/>
      <c r="AZ2989" s="154"/>
      <c r="BA2989" s="154"/>
      <c r="BB2989" s="154"/>
      <c r="BC2989" s="154"/>
      <c r="BD2989" s="154"/>
      <c r="BE2989" s="154"/>
      <c r="BF2989" s="154"/>
      <c r="BG2989" s="154"/>
      <c r="BH2989" s="154"/>
      <c r="BI2989" s="154"/>
      <c r="BJ2989" s="154"/>
      <c r="BK2989" s="154"/>
      <c r="BL2989" s="154"/>
      <c r="BM2989" s="154"/>
      <c r="BN2989" s="154"/>
      <c r="BO2989" s="154"/>
      <c r="BP2989" s="154"/>
      <c r="BQ2989" s="154"/>
      <c r="BR2989" s="154"/>
      <c r="BS2989" s="154"/>
      <c r="BT2989" s="154"/>
      <c r="BU2989" s="154"/>
      <c r="BV2989" s="154"/>
      <c r="BW2989" s="154"/>
      <c r="BX2989" s="154"/>
      <c r="BY2989" s="154"/>
      <c r="BZ2989" s="154"/>
      <c r="CA2989" s="154"/>
      <c r="CB2989" s="154"/>
      <c r="CC2989" s="154"/>
      <c r="CD2989" s="154"/>
      <c r="CE2989" s="154"/>
      <c r="CF2989" s="154"/>
      <c r="CG2989" s="154"/>
      <c r="CH2989" s="154"/>
      <c r="CI2989" s="154"/>
      <c r="CJ2989" s="154"/>
      <c r="CK2989" s="154"/>
      <c r="CL2989" s="154"/>
      <c r="CM2989" s="154"/>
      <c r="CN2989" s="154"/>
      <c r="CO2989" s="154"/>
      <c r="CP2989" s="154"/>
      <c r="CQ2989" s="154"/>
      <c r="CR2989" s="154"/>
      <c r="CS2989" s="154"/>
      <c r="CT2989" s="154"/>
      <c r="CU2989" s="154"/>
      <c r="CV2989" s="154"/>
      <c r="CW2989" s="154"/>
      <c r="CX2989" s="154"/>
      <c r="CY2989" s="154"/>
      <c r="CZ2989" s="154"/>
      <c r="DA2989" s="154"/>
      <c r="DB2989" s="154"/>
      <c r="DC2989" s="154"/>
      <c r="DD2989" s="154"/>
      <c r="DE2989" s="154"/>
      <c r="DF2989" s="154"/>
      <c r="DG2989" s="154"/>
      <c r="DH2989" s="154"/>
      <c r="DI2989" s="154"/>
      <c r="DJ2989" s="154"/>
      <c r="DK2989" s="154"/>
      <c r="DL2989" s="154"/>
      <c r="DM2989" s="154"/>
      <c r="DN2989" s="154"/>
      <c r="DO2989" s="154"/>
      <c r="DP2989" s="154"/>
      <c r="DQ2989" s="154"/>
      <c r="DR2989" s="154"/>
      <c r="DS2989" s="154"/>
      <c r="DT2989" s="154"/>
      <c r="DU2989" s="154"/>
      <c r="DV2989" s="154"/>
      <c r="DW2989" s="154"/>
      <c r="DX2989" s="154"/>
      <c r="DY2989" s="154"/>
      <c r="DZ2989" s="154"/>
      <c r="EA2989" s="154"/>
      <c r="EB2989" s="154"/>
      <c r="EC2989" s="154"/>
      <c r="ED2989" s="154"/>
      <c r="EE2989" s="154"/>
      <c r="EF2989" s="154"/>
      <c r="EG2989" s="154"/>
      <c r="EH2989" s="154"/>
      <c r="EI2989" s="154"/>
      <c r="EJ2989" s="154"/>
      <c r="EK2989" s="154"/>
      <c r="EL2989" s="154"/>
      <c r="EM2989" s="154"/>
      <c r="EN2989" s="154"/>
      <c r="EO2989" s="154"/>
      <c r="EP2989" s="154"/>
      <c r="EQ2989" s="154"/>
      <c r="ER2989" s="154"/>
      <c r="ES2989" s="154"/>
      <c r="ET2989" s="154"/>
      <c r="EU2989" s="154"/>
      <c r="EV2989" s="154"/>
    </row>
    <row r="2990" spans="32:152" ht="12.75">
      <c r="AF2990" s="154"/>
      <c r="AG2990" s="154"/>
      <c r="AH2990" s="154"/>
      <c r="AI2990" s="154"/>
      <c r="AJ2990" s="154"/>
      <c r="AK2990" s="154"/>
      <c r="AL2990" s="154"/>
      <c r="AM2990" s="154"/>
      <c r="AN2990" s="154"/>
      <c r="AO2990" s="154"/>
      <c r="AP2990" s="154"/>
      <c r="AQ2990" s="154"/>
      <c r="AR2990" s="154"/>
      <c r="AS2990" s="154"/>
      <c r="AT2990" s="154"/>
      <c r="AU2990" s="154"/>
      <c r="AV2990" s="154"/>
      <c r="AW2990" s="154"/>
      <c r="AX2990" s="154"/>
      <c r="AY2990" s="154"/>
      <c r="AZ2990" s="154"/>
      <c r="BA2990" s="154"/>
      <c r="BB2990" s="154"/>
      <c r="BC2990" s="154"/>
      <c r="BD2990" s="154"/>
      <c r="BE2990" s="154"/>
      <c r="BF2990" s="154"/>
      <c r="BG2990" s="154"/>
      <c r="BH2990" s="154"/>
      <c r="BI2990" s="154"/>
      <c r="BJ2990" s="154"/>
      <c r="BK2990" s="154"/>
      <c r="BL2990" s="154"/>
      <c r="BM2990" s="154"/>
      <c r="BN2990" s="154"/>
      <c r="BO2990" s="154"/>
      <c r="BP2990" s="154"/>
      <c r="BQ2990" s="154"/>
      <c r="BR2990" s="154"/>
      <c r="BS2990" s="154"/>
      <c r="BT2990" s="154"/>
      <c r="BU2990" s="154"/>
      <c r="BV2990" s="154"/>
      <c r="BW2990" s="154"/>
      <c r="BX2990" s="154"/>
      <c r="BY2990" s="154"/>
      <c r="BZ2990" s="154"/>
      <c r="CA2990" s="154"/>
      <c r="CB2990" s="154"/>
      <c r="CC2990" s="154"/>
      <c r="CD2990" s="154"/>
      <c r="CE2990" s="154"/>
      <c r="CF2990" s="154"/>
      <c r="CG2990" s="154"/>
      <c r="CH2990" s="154"/>
      <c r="CI2990" s="154"/>
      <c r="CJ2990" s="154"/>
      <c r="CK2990" s="154"/>
      <c r="CL2990" s="154"/>
      <c r="CM2990" s="154"/>
      <c r="CN2990" s="154"/>
      <c r="CO2990" s="154"/>
      <c r="CP2990" s="154"/>
      <c r="CQ2990" s="154"/>
      <c r="CR2990" s="154"/>
      <c r="CS2990" s="154"/>
      <c r="CT2990" s="154"/>
      <c r="CU2990" s="154"/>
      <c r="CV2990" s="154"/>
      <c r="CW2990" s="154"/>
      <c r="CX2990" s="154"/>
      <c r="CY2990" s="154"/>
      <c r="CZ2990" s="154"/>
      <c r="DA2990" s="154"/>
      <c r="DB2990" s="154"/>
      <c r="DC2990" s="154"/>
      <c r="DD2990" s="154"/>
      <c r="DE2990" s="154"/>
      <c r="DF2990" s="154"/>
      <c r="DG2990" s="154"/>
      <c r="DH2990" s="154"/>
      <c r="DI2990" s="154"/>
      <c r="DJ2990" s="154"/>
      <c r="DK2990" s="154"/>
      <c r="DL2990" s="154"/>
      <c r="DM2990" s="154"/>
      <c r="DN2990" s="154"/>
      <c r="DO2990" s="154"/>
      <c r="DP2990" s="154"/>
      <c r="DQ2990" s="154"/>
      <c r="DR2990" s="154"/>
      <c r="DS2990" s="154"/>
      <c r="DT2990" s="154"/>
      <c r="DU2990" s="154"/>
      <c r="DV2990" s="154"/>
      <c r="DW2990" s="154"/>
      <c r="DX2990" s="154"/>
      <c r="DY2990" s="154"/>
      <c r="DZ2990" s="154"/>
      <c r="EA2990" s="154"/>
      <c r="EB2990" s="154"/>
      <c r="EC2990" s="154"/>
      <c r="ED2990" s="154"/>
      <c r="EE2990" s="154"/>
      <c r="EF2990" s="154"/>
      <c r="EG2990" s="154"/>
      <c r="EH2990" s="154"/>
      <c r="EI2990" s="154"/>
      <c r="EJ2990" s="154"/>
      <c r="EK2990" s="154"/>
      <c r="EL2990" s="154"/>
      <c r="EM2990" s="154"/>
      <c r="EN2990" s="154"/>
      <c r="EO2990" s="154"/>
      <c r="EP2990" s="154"/>
      <c r="EQ2990" s="154"/>
      <c r="ER2990" s="154"/>
      <c r="ES2990" s="154"/>
      <c r="ET2990" s="154"/>
      <c r="EU2990" s="154"/>
      <c r="EV2990" s="154"/>
    </row>
    <row r="2991" spans="32:152" ht="12.75">
      <c r="AF2991" s="154"/>
      <c r="AG2991" s="154"/>
      <c r="AH2991" s="154"/>
      <c r="AI2991" s="154"/>
      <c r="AJ2991" s="154"/>
      <c r="AK2991" s="154"/>
      <c r="AL2991" s="154"/>
      <c r="AM2991" s="154"/>
      <c r="AN2991" s="154"/>
      <c r="AO2991" s="154"/>
      <c r="AP2991" s="154"/>
      <c r="AQ2991" s="154"/>
      <c r="AR2991" s="154"/>
      <c r="AS2991" s="154"/>
      <c r="AT2991" s="154"/>
      <c r="AU2991" s="154"/>
      <c r="AV2991" s="154"/>
      <c r="AW2991" s="154"/>
      <c r="AX2991" s="154"/>
      <c r="AY2991" s="154"/>
      <c r="AZ2991" s="154"/>
      <c r="BA2991" s="154"/>
      <c r="BB2991" s="154"/>
      <c r="BC2991" s="154"/>
      <c r="BD2991" s="154"/>
      <c r="BE2991" s="154"/>
      <c r="BF2991" s="154"/>
      <c r="BG2991" s="154"/>
      <c r="BH2991" s="154"/>
      <c r="BI2991" s="154"/>
      <c r="BJ2991" s="154"/>
      <c r="BK2991" s="154"/>
      <c r="BL2991" s="154"/>
      <c r="BM2991" s="154"/>
      <c r="BN2991" s="154"/>
      <c r="BO2991" s="154"/>
      <c r="BP2991" s="154"/>
      <c r="BQ2991" s="154"/>
      <c r="BR2991" s="154"/>
      <c r="BS2991" s="154"/>
      <c r="BT2991" s="154"/>
      <c r="BU2991" s="154"/>
      <c r="BV2991" s="154"/>
      <c r="BW2991" s="154"/>
      <c r="BX2991" s="154"/>
      <c r="BY2991" s="154"/>
      <c r="BZ2991" s="154"/>
      <c r="CA2991" s="154"/>
      <c r="CB2991" s="154"/>
      <c r="CC2991" s="154"/>
      <c r="CD2991" s="154"/>
      <c r="CE2991" s="154"/>
      <c r="CF2991" s="154"/>
      <c r="CG2991" s="154"/>
      <c r="CH2991" s="154"/>
      <c r="CI2991" s="154"/>
      <c r="CJ2991" s="154"/>
      <c r="CK2991" s="154"/>
      <c r="CL2991" s="154"/>
      <c r="CM2991" s="154"/>
      <c r="CN2991" s="154"/>
      <c r="CO2991" s="154"/>
      <c r="CP2991" s="154"/>
      <c r="CQ2991" s="154"/>
      <c r="CR2991" s="154"/>
      <c r="CS2991" s="154"/>
      <c r="CT2991" s="154"/>
      <c r="CU2991" s="154"/>
      <c r="CV2991" s="154"/>
      <c r="CW2991" s="154"/>
      <c r="CX2991" s="154"/>
      <c r="CY2991" s="154"/>
      <c r="CZ2991" s="154"/>
      <c r="DA2991" s="154"/>
      <c r="DB2991" s="154"/>
      <c r="DC2991" s="154"/>
      <c r="DD2991" s="154"/>
      <c r="DE2991" s="154"/>
      <c r="DF2991" s="154"/>
      <c r="DG2991" s="154"/>
      <c r="DH2991" s="154"/>
      <c r="DI2991" s="154"/>
      <c r="DJ2991" s="154"/>
      <c r="DK2991" s="154"/>
      <c r="DL2991" s="154"/>
      <c r="DM2991" s="154"/>
      <c r="DN2991" s="154"/>
      <c r="DO2991" s="154"/>
      <c r="DP2991" s="154"/>
      <c r="DQ2991" s="154"/>
      <c r="DR2991" s="154"/>
      <c r="DS2991" s="154"/>
      <c r="DT2991" s="154"/>
      <c r="DU2991" s="154"/>
      <c r="DV2991" s="154"/>
      <c r="DW2991" s="154"/>
      <c r="DX2991" s="154"/>
      <c r="DY2991" s="154"/>
      <c r="DZ2991" s="154"/>
      <c r="EA2991" s="154"/>
      <c r="EB2991" s="154"/>
      <c r="EC2991" s="154"/>
      <c r="ED2991" s="154"/>
      <c r="EE2991" s="154"/>
      <c r="EF2991" s="154"/>
      <c r="EG2991" s="154"/>
      <c r="EH2991" s="154"/>
      <c r="EI2991" s="154"/>
      <c r="EJ2991" s="154"/>
      <c r="EK2991" s="154"/>
      <c r="EL2991" s="154"/>
      <c r="EM2991" s="154"/>
      <c r="EN2991" s="154"/>
      <c r="EO2991" s="154"/>
      <c r="EP2991" s="154"/>
      <c r="EQ2991" s="154"/>
      <c r="ER2991" s="154"/>
      <c r="ES2991" s="154"/>
      <c r="ET2991" s="154"/>
      <c r="EU2991" s="154"/>
      <c r="EV2991" s="154"/>
    </row>
    <row r="2992" spans="32:152" ht="12.75">
      <c r="AF2992" s="154"/>
      <c r="AG2992" s="154"/>
      <c r="AH2992" s="154"/>
      <c r="AI2992" s="154"/>
      <c r="AJ2992" s="154"/>
      <c r="AK2992" s="154"/>
      <c r="AL2992" s="154"/>
      <c r="AM2992" s="154"/>
      <c r="AN2992" s="154"/>
      <c r="AO2992" s="154"/>
      <c r="AP2992" s="154"/>
      <c r="AQ2992" s="154"/>
      <c r="AR2992" s="154"/>
      <c r="AS2992" s="154"/>
      <c r="AT2992" s="154"/>
      <c r="AU2992" s="154"/>
      <c r="AV2992" s="154"/>
      <c r="AW2992" s="154"/>
      <c r="AX2992" s="154"/>
      <c r="AY2992" s="154"/>
      <c r="AZ2992" s="154"/>
      <c r="BA2992" s="154"/>
      <c r="BB2992" s="154"/>
      <c r="BC2992" s="154"/>
      <c r="BD2992" s="154"/>
      <c r="BE2992" s="154"/>
      <c r="BF2992" s="154"/>
      <c r="BG2992" s="154"/>
      <c r="BH2992" s="154"/>
      <c r="BI2992" s="154"/>
      <c r="BJ2992" s="154"/>
      <c r="BK2992" s="154"/>
      <c r="BL2992" s="154"/>
      <c r="BM2992" s="154"/>
      <c r="BN2992" s="154"/>
      <c r="BO2992" s="154"/>
      <c r="BP2992" s="154"/>
      <c r="BQ2992" s="154"/>
      <c r="BR2992" s="154"/>
      <c r="BS2992" s="154"/>
      <c r="BT2992" s="154"/>
      <c r="BU2992" s="154"/>
      <c r="BV2992" s="154"/>
      <c r="BW2992" s="154"/>
      <c r="BX2992" s="154"/>
      <c r="BY2992" s="154"/>
      <c r="BZ2992" s="154"/>
      <c r="CA2992" s="154"/>
      <c r="CB2992" s="154"/>
      <c r="CC2992" s="154"/>
      <c r="CD2992" s="154"/>
      <c r="CE2992" s="154"/>
      <c r="CF2992" s="154"/>
      <c r="CG2992" s="154"/>
      <c r="CH2992" s="154"/>
      <c r="CI2992" s="154"/>
      <c r="CJ2992" s="154"/>
      <c r="CK2992" s="154"/>
      <c r="CL2992" s="154"/>
      <c r="CM2992" s="154"/>
      <c r="CN2992" s="154"/>
      <c r="CO2992" s="154"/>
      <c r="CP2992" s="154"/>
      <c r="CQ2992" s="154"/>
      <c r="CR2992" s="154"/>
      <c r="CS2992" s="154"/>
      <c r="CT2992" s="154"/>
      <c r="CU2992" s="154"/>
      <c r="CV2992" s="154"/>
      <c r="CW2992" s="154"/>
      <c r="CX2992" s="154"/>
      <c r="CY2992" s="154"/>
      <c r="CZ2992" s="154"/>
      <c r="DA2992" s="154"/>
      <c r="DB2992" s="154"/>
      <c r="DC2992" s="154"/>
      <c r="DD2992" s="154"/>
      <c r="DE2992" s="154"/>
      <c r="DF2992" s="154"/>
      <c r="DG2992" s="154"/>
      <c r="DH2992" s="154"/>
      <c r="DI2992" s="154"/>
      <c r="DJ2992" s="154"/>
      <c r="DK2992" s="154"/>
      <c r="DL2992" s="154"/>
      <c r="DM2992" s="154"/>
      <c r="DN2992" s="154"/>
      <c r="DO2992" s="154"/>
      <c r="DP2992" s="154"/>
      <c r="DQ2992" s="154"/>
      <c r="DR2992" s="154"/>
      <c r="DS2992" s="154"/>
      <c r="DT2992" s="154"/>
      <c r="DU2992" s="154"/>
      <c r="DV2992" s="154"/>
      <c r="DW2992" s="154"/>
      <c r="DX2992" s="154"/>
      <c r="DY2992" s="154"/>
      <c r="DZ2992" s="154"/>
      <c r="EA2992" s="154"/>
      <c r="EB2992" s="154"/>
      <c r="EC2992" s="154"/>
      <c r="ED2992" s="154"/>
      <c r="EE2992" s="154"/>
      <c r="EF2992" s="154"/>
      <c r="EG2992" s="154"/>
      <c r="EH2992" s="154"/>
      <c r="EI2992" s="154"/>
      <c r="EJ2992" s="154"/>
      <c r="EK2992" s="154"/>
      <c r="EL2992" s="154"/>
      <c r="EM2992" s="154"/>
      <c r="EN2992" s="154"/>
      <c r="EO2992" s="154"/>
      <c r="EP2992" s="154"/>
      <c r="EQ2992" s="154"/>
      <c r="ER2992" s="154"/>
      <c r="ES2992" s="154"/>
      <c r="ET2992" s="154"/>
      <c r="EU2992" s="154"/>
      <c r="EV2992" s="154"/>
    </row>
    <row r="2993" spans="32:152" ht="12.75">
      <c r="AF2993" s="154"/>
      <c r="AG2993" s="154"/>
      <c r="AH2993" s="154"/>
      <c r="AI2993" s="154"/>
      <c r="AJ2993" s="154"/>
      <c r="AK2993" s="154"/>
      <c r="AL2993" s="154"/>
      <c r="AM2993" s="154"/>
      <c r="AN2993" s="154"/>
      <c r="AO2993" s="154"/>
      <c r="AP2993" s="154"/>
      <c r="AQ2993" s="154"/>
      <c r="AR2993" s="154"/>
      <c r="AS2993" s="154"/>
      <c r="AT2993" s="154"/>
      <c r="AU2993" s="154"/>
      <c r="AV2993" s="154"/>
      <c r="AW2993" s="154"/>
      <c r="AX2993" s="154"/>
      <c r="AY2993" s="154"/>
      <c r="AZ2993" s="154"/>
      <c r="BA2993" s="154"/>
      <c r="BB2993" s="154"/>
      <c r="BC2993" s="154"/>
      <c r="BD2993" s="154"/>
      <c r="BE2993" s="154"/>
      <c r="BF2993" s="154"/>
      <c r="BG2993" s="154"/>
      <c r="BH2993" s="154"/>
      <c r="BI2993" s="154"/>
      <c r="BJ2993" s="154"/>
      <c r="BK2993" s="154"/>
      <c r="BL2993" s="154"/>
      <c r="BM2993" s="154"/>
      <c r="BN2993" s="154"/>
      <c r="BO2993" s="154"/>
      <c r="BP2993" s="154"/>
      <c r="BQ2993" s="154"/>
      <c r="BR2993" s="154"/>
      <c r="BS2993" s="154"/>
      <c r="BT2993" s="154"/>
      <c r="BU2993" s="154"/>
      <c r="BV2993" s="154"/>
      <c r="BW2993" s="154"/>
      <c r="BX2993" s="154"/>
      <c r="BY2993" s="154"/>
      <c r="BZ2993" s="154"/>
      <c r="CA2993" s="154"/>
      <c r="CB2993" s="154"/>
      <c r="CC2993" s="154"/>
      <c r="CD2993" s="154"/>
      <c r="CE2993" s="154"/>
      <c r="CF2993" s="154"/>
      <c r="CG2993" s="154"/>
      <c r="CH2993" s="154"/>
      <c r="CI2993" s="154"/>
      <c r="CJ2993" s="154"/>
      <c r="CK2993" s="154"/>
      <c r="CL2993" s="154"/>
      <c r="CM2993" s="154"/>
      <c r="CN2993" s="154"/>
      <c r="CO2993" s="154"/>
      <c r="CP2993" s="154"/>
      <c r="CQ2993" s="154"/>
      <c r="CR2993" s="154"/>
      <c r="CS2993" s="154"/>
      <c r="CT2993" s="154"/>
      <c r="CU2993" s="154"/>
      <c r="CV2993" s="154"/>
      <c r="CW2993" s="154"/>
      <c r="CX2993" s="154"/>
      <c r="CY2993" s="154"/>
      <c r="CZ2993" s="154"/>
      <c r="DA2993" s="154"/>
      <c r="DB2993" s="154"/>
      <c r="DC2993" s="154"/>
      <c r="DD2993" s="154"/>
      <c r="DE2993" s="154"/>
      <c r="DF2993" s="154"/>
      <c r="DG2993" s="154"/>
      <c r="DH2993" s="154"/>
      <c r="DI2993" s="154"/>
      <c r="DJ2993" s="154"/>
      <c r="DK2993" s="154"/>
      <c r="DL2993" s="154"/>
      <c r="DM2993" s="154"/>
      <c r="DN2993" s="154"/>
      <c r="DO2993" s="154"/>
      <c r="DP2993" s="154"/>
      <c r="DQ2993" s="154"/>
      <c r="DR2993" s="154"/>
      <c r="DS2993" s="154"/>
      <c r="DT2993" s="154"/>
      <c r="DU2993" s="154"/>
      <c r="DV2993" s="154"/>
      <c r="DW2993" s="154"/>
      <c r="DX2993" s="154"/>
      <c r="DY2993" s="154"/>
      <c r="DZ2993" s="154"/>
      <c r="EA2993" s="154"/>
      <c r="EB2993" s="154"/>
      <c r="EC2993" s="154"/>
      <c r="ED2993" s="154"/>
      <c r="EE2993" s="154"/>
      <c r="EF2993" s="154"/>
      <c r="EG2993" s="154"/>
      <c r="EH2993" s="154"/>
      <c r="EI2993" s="154"/>
      <c r="EJ2993" s="154"/>
      <c r="EK2993" s="154"/>
      <c r="EL2993" s="154"/>
      <c r="EM2993" s="154"/>
      <c r="EN2993" s="154"/>
      <c r="EO2993" s="154"/>
      <c r="EP2993" s="154"/>
      <c r="EQ2993" s="154"/>
      <c r="ER2993" s="154"/>
      <c r="ES2993" s="154"/>
      <c r="ET2993" s="154"/>
      <c r="EU2993" s="154"/>
      <c r="EV2993" s="154"/>
    </row>
    <row r="2994" spans="32:152" ht="12.75">
      <c r="AF2994" s="154"/>
      <c r="AG2994" s="154"/>
      <c r="AH2994" s="154"/>
      <c r="AI2994" s="154"/>
      <c r="AJ2994" s="154"/>
      <c r="AK2994" s="154"/>
      <c r="AL2994" s="154"/>
      <c r="AM2994" s="154"/>
      <c r="AN2994" s="154"/>
      <c r="AO2994" s="154"/>
      <c r="AP2994" s="154"/>
      <c r="AQ2994" s="154"/>
      <c r="AR2994" s="154"/>
      <c r="AS2994" s="154"/>
      <c r="AT2994" s="154"/>
      <c r="AU2994" s="154"/>
      <c r="AV2994" s="154"/>
      <c r="AW2994" s="154"/>
      <c r="AX2994" s="154"/>
      <c r="AY2994" s="154"/>
      <c r="AZ2994" s="154"/>
      <c r="BA2994" s="154"/>
      <c r="BB2994" s="154"/>
      <c r="BC2994" s="154"/>
      <c r="BD2994" s="154"/>
      <c r="BE2994" s="154"/>
      <c r="BF2994" s="154"/>
      <c r="BG2994" s="154"/>
      <c r="BH2994" s="154"/>
      <c r="BI2994" s="154"/>
      <c r="BJ2994" s="154"/>
      <c r="BK2994" s="154"/>
      <c r="BL2994" s="154"/>
      <c r="BM2994" s="154"/>
      <c r="BN2994" s="154"/>
      <c r="BO2994" s="154"/>
      <c r="BP2994" s="154"/>
      <c r="BQ2994" s="154"/>
      <c r="BR2994" s="154"/>
      <c r="BS2994" s="154"/>
      <c r="BT2994" s="154"/>
      <c r="BU2994" s="154"/>
      <c r="BV2994" s="154"/>
      <c r="BW2994" s="154"/>
      <c r="BX2994" s="154"/>
      <c r="BY2994" s="154"/>
      <c r="BZ2994" s="154"/>
      <c r="CA2994" s="154"/>
      <c r="CB2994" s="154"/>
      <c r="CC2994" s="154"/>
      <c r="CD2994" s="154"/>
      <c r="CE2994" s="154"/>
      <c r="CF2994" s="154"/>
      <c r="CG2994" s="154"/>
      <c r="CH2994" s="154"/>
      <c r="CI2994" s="154"/>
      <c r="CJ2994" s="154"/>
      <c r="CK2994" s="154"/>
      <c r="CL2994" s="154"/>
      <c r="CM2994" s="154"/>
      <c r="CN2994" s="154"/>
      <c r="CO2994" s="154"/>
      <c r="CP2994" s="154"/>
      <c r="CQ2994" s="154"/>
      <c r="CR2994" s="154"/>
      <c r="CS2994" s="154"/>
      <c r="CT2994" s="154"/>
      <c r="CU2994" s="154"/>
      <c r="CV2994" s="154"/>
      <c r="CW2994" s="154"/>
      <c r="CX2994" s="154"/>
      <c r="CY2994" s="154"/>
      <c r="CZ2994" s="154"/>
      <c r="DA2994" s="154"/>
      <c r="DB2994" s="154"/>
      <c r="DC2994" s="154"/>
      <c r="DD2994" s="154"/>
      <c r="DE2994" s="154"/>
      <c r="DF2994" s="154"/>
      <c r="DG2994" s="154"/>
      <c r="DH2994" s="154"/>
      <c r="DI2994" s="154"/>
      <c r="DJ2994" s="154"/>
      <c r="DK2994" s="154"/>
      <c r="DL2994" s="154"/>
      <c r="DM2994" s="154"/>
      <c r="DN2994" s="154"/>
      <c r="DO2994" s="154"/>
      <c r="DP2994" s="154"/>
      <c r="DQ2994" s="154"/>
      <c r="DR2994" s="154"/>
      <c r="DS2994" s="154"/>
      <c r="DT2994" s="154"/>
      <c r="DU2994" s="154"/>
      <c r="DV2994" s="154"/>
      <c r="DW2994" s="154"/>
      <c r="DX2994" s="154"/>
      <c r="DY2994" s="154"/>
      <c r="DZ2994" s="154"/>
      <c r="EA2994" s="154"/>
      <c r="EB2994" s="154"/>
      <c r="EC2994" s="154"/>
      <c r="ED2994" s="154"/>
      <c r="EE2994" s="154"/>
      <c r="EF2994" s="154"/>
      <c r="EG2994" s="154"/>
      <c r="EH2994" s="154"/>
      <c r="EI2994" s="154"/>
      <c r="EJ2994" s="154"/>
      <c r="EK2994" s="154"/>
      <c r="EL2994" s="154"/>
      <c r="EM2994" s="154"/>
      <c r="EN2994" s="154"/>
      <c r="EO2994" s="154"/>
      <c r="EP2994" s="154"/>
      <c r="EQ2994" s="154"/>
      <c r="ER2994" s="154"/>
      <c r="ES2994" s="154"/>
      <c r="ET2994" s="154"/>
      <c r="EU2994" s="154"/>
      <c r="EV2994" s="154"/>
    </row>
    <row r="2995" spans="32:152" ht="12.75">
      <c r="AF2995" s="154"/>
      <c r="AG2995" s="154"/>
      <c r="AH2995" s="154"/>
      <c r="AI2995" s="154"/>
      <c r="AJ2995" s="154"/>
      <c r="AK2995" s="154"/>
      <c r="AL2995" s="154"/>
      <c r="AM2995" s="154"/>
      <c r="AN2995" s="154"/>
      <c r="AO2995" s="154"/>
      <c r="AP2995" s="154"/>
      <c r="AQ2995" s="154"/>
      <c r="AR2995" s="154"/>
      <c r="AS2995" s="154"/>
      <c r="AT2995" s="154"/>
      <c r="AU2995" s="154"/>
      <c r="AV2995" s="154"/>
      <c r="AW2995" s="154"/>
      <c r="AX2995" s="154"/>
      <c r="AY2995" s="154"/>
      <c r="AZ2995" s="154"/>
      <c r="BA2995" s="154"/>
      <c r="BB2995" s="154"/>
      <c r="BC2995" s="154"/>
      <c r="BD2995" s="154"/>
      <c r="BE2995" s="154"/>
      <c r="BF2995" s="154"/>
      <c r="BG2995" s="154"/>
      <c r="BH2995" s="154"/>
      <c r="BI2995" s="154"/>
      <c r="BJ2995" s="154"/>
      <c r="BK2995" s="154"/>
      <c r="BL2995" s="154"/>
      <c r="BM2995" s="154"/>
      <c r="BN2995" s="154"/>
      <c r="BO2995" s="154"/>
      <c r="BP2995" s="154"/>
      <c r="BQ2995" s="154"/>
      <c r="BR2995" s="154"/>
      <c r="BS2995" s="154"/>
      <c r="BT2995" s="154"/>
      <c r="BU2995" s="154"/>
      <c r="BV2995" s="154"/>
      <c r="BW2995" s="154"/>
      <c r="BX2995" s="154"/>
      <c r="BY2995" s="154"/>
      <c r="BZ2995" s="154"/>
      <c r="CA2995" s="154"/>
      <c r="CB2995" s="154"/>
      <c r="CC2995" s="154"/>
      <c r="CD2995" s="154"/>
      <c r="CE2995" s="154"/>
      <c r="CF2995" s="154"/>
      <c r="CG2995" s="154"/>
      <c r="CH2995" s="154"/>
      <c r="CI2995" s="154"/>
      <c r="CJ2995" s="154"/>
      <c r="CK2995" s="154"/>
      <c r="CL2995" s="154"/>
      <c r="CM2995" s="154"/>
      <c r="CN2995" s="154"/>
      <c r="CO2995" s="154"/>
      <c r="CP2995" s="154"/>
      <c r="CQ2995" s="154"/>
      <c r="CR2995" s="154"/>
      <c r="CS2995" s="154"/>
      <c r="CT2995" s="154"/>
      <c r="CU2995" s="154"/>
      <c r="CV2995" s="154"/>
      <c r="CW2995" s="154"/>
      <c r="CX2995" s="154"/>
      <c r="CY2995" s="154"/>
      <c r="CZ2995" s="154"/>
      <c r="DA2995" s="154"/>
      <c r="DB2995" s="154"/>
      <c r="DC2995" s="154"/>
      <c r="DD2995" s="154"/>
      <c r="DE2995" s="154"/>
      <c r="DF2995" s="154"/>
      <c r="DG2995" s="154"/>
      <c r="DH2995" s="154"/>
      <c r="DI2995" s="154"/>
      <c r="DJ2995" s="154"/>
      <c r="DK2995" s="154"/>
      <c r="DL2995" s="154"/>
      <c r="DM2995" s="154"/>
      <c r="DN2995" s="154"/>
      <c r="DO2995" s="154"/>
      <c r="DP2995" s="154"/>
      <c r="DQ2995" s="154"/>
      <c r="DR2995" s="154"/>
      <c r="DS2995" s="154"/>
      <c r="DT2995" s="154"/>
      <c r="DU2995" s="154"/>
      <c r="DV2995" s="154"/>
      <c r="DW2995" s="154"/>
      <c r="DX2995" s="154"/>
      <c r="DY2995" s="154"/>
      <c r="DZ2995" s="154"/>
      <c r="EA2995" s="154"/>
      <c r="EB2995" s="154"/>
      <c r="EC2995" s="154"/>
      <c r="ED2995" s="154"/>
      <c r="EE2995" s="154"/>
      <c r="EF2995" s="154"/>
      <c r="EG2995" s="154"/>
      <c r="EH2995" s="154"/>
      <c r="EI2995" s="154"/>
      <c r="EJ2995" s="154"/>
      <c r="EK2995" s="154"/>
      <c r="EL2995" s="154"/>
      <c r="EM2995" s="154"/>
      <c r="EN2995" s="154"/>
      <c r="EO2995" s="154"/>
      <c r="EP2995" s="154"/>
      <c r="EQ2995" s="154"/>
      <c r="ER2995" s="154"/>
      <c r="ES2995" s="154"/>
      <c r="ET2995" s="154"/>
      <c r="EU2995" s="154"/>
      <c r="EV2995" s="154"/>
    </row>
    <row r="2996" spans="32:152" ht="12.75">
      <c r="AF2996" s="154"/>
      <c r="AG2996" s="154"/>
      <c r="AH2996" s="154"/>
      <c r="AI2996" s="154"/>
      <c r="AJ2996" s="154"/>
      <c r="AK2996" s="154"/>
      <c r="AL2996" s="154"/>
      <c r="AM2996" s="154"/>
      <c r="AN2996" s="154"/>
      <c r="AO2996" s="154"/>
      <c r="AP2996" s="154"/>
      <c r="AQ2996" s="154"/>
      <c r="AR2996" s="154"/>
      <c r="AS2996" s="154"/>
      <c r="AT2996" s="154"/>
      <c r="AU2996" s="154"/>
      <c r="AV2996" s="154"/>
      <c r="AW2996" s="154"/>
      <c r="AX2996" s="154"/>
      <c r="AY2996" s="154"/>
      <c r="AZ2996" s="154"/>
      <c r="BA2996" s="154"/>
      <c r="BB2996" s="154"/>
      <c r="BC2996" s="154"/>
      <c r="BD2996" s="154"/>
      <c r="BE2996" s="154"/>
      <c r="BF2996" s="154"/>
      <c r="BG2996" s="154"/>
      <c r="BH2996" s="154"/>
      <c r="BI2996" s="154"/>
      <c r="BJ2996" s="154"/>
      <c r="BK2996" s="154"/>
      <c r="BL2996" s="154"/>
      <c r="BM2996" s="154"/>
      <c r="BN2996" s="154"/>
      <c r="BO2996" s="154"/>
      <c r="BP2996" s="154"/>
      <c r="BQ2996" s="154"/>
      <c r="BR2996" s="154"/>
      <c r="BS2996" s="154"/>
      <c r="BT2996" s="154"/>
      <c r="BU2996" s="154"/>
      <c r="BV2996" s="154"/>
      <c r="BW2996" s="154"/>
      <c r="BX2996" s="154"/>
      <c r="BY2996" s="154"/>
      <c r="BZ2996" s="154"/>
      <c r="CA2996" s="154"/>
      <c r="CB2996" s="154"/>
      <c r="CC2996" s="154"/>
      <c r="CD2996" s="154"/>
      <c r="CE2996" s="154"/>
      <c r="CF2996" s="154"/>
      <c r="CG2996" s="154"/>
      <c r="CH2996" s="154"/>
      <c r="CI2996" s="154"/>
      <c r="CJ2996" s="154"/>
      <c r="CK2996" s="154"/>
      <c r="CL2996" s="154"/>
      <c r="CM2996" s="154"/>
      <c r="CN2996" s="154"/>
      <c r="CO2996" s="154"/>
      <c r="CP2996" s="154"/>
      <c r="CQ2996" s="154"/>
      <c r="CR2996" s="154"/>
      <c r="CS2996" s="154"/>
      <c r="CT2996" s="154"/>
      <c r="CU2996" s="154"/>
      <c r="CV2996" s="154"/>
      <c r="CW2996" s="154"/>
      <c r="CX2996" s="154"/>
      <c r="CY2996" s="154"/>
      <c r="CZ2996" s="154"/>
      <c r="DA2996" s="154"/>
      <c r="DB2996" s="154"/>
      <c r="DC2996" s="154"/>
      <c r="DD2996" s="154"/>
      <c r="DE2996" s="154"/>
      <c r="DF2996" s="154"/>
      <c r="DG2996" s="154"/>
      <c r="DH2996" s="154"/>
      <c r="DI2996" s="154"/>
      <c r="DJ2996" s="154"/>
      <c r="DK2996" s="154"/>
      <c r="DL2996" s="154"/>
      <c r="DM2996" s="154"/>
      <c r="DN2996" s="154"/>
      <c r="DO2996" s="154"/>
      <c r="DP2996" s="154"/>
      <c r="DQ2996" s="154"/>
      <c r="DR2996" s="154"/>
      <c r="DS2996" s="154"/>
      <c r="DT2996" s="154"/>
      <c r="DU2996" s="154"/>
      <c r="DV2996" s="154"/>
      <c r="DW2996" s="154"/>
      <c r="DX2996" s="154"/>
      <c r="DY2996" s="154"/>
      <c r="DZ2996" s="154"/>
      <c r="EA2996" s="154"/>
      <c r="EB2996" s="154"/>
      <c r="EC2996" s="154"/>
      <c r="ED2996" s="154"/>
      <c r="EE2996" s="154"/>
      <c r="EF2996" s="154"/>
      <c r="EG2996" s="154"/>
      <c r="EH2996" s="154"/>
      <c r="EI2996" s="154"/>
      <c r="EJ2996" s="154"/>
      <c r="EK2996" s="154"/>
      <c r="EL2996" s="154"/>
      <c r="EM2996" s="154"/>
      <c r="EN2996" s="154"/>
      <c r="EO2996" s="154"/>
      <c r="EP2996" s="154"/>
      <c r="EQ2996" s="154"/>
      <c r="ER2996" s="154"/>
      <c r="ES2996" s="154"/>
      <c r="ET2996" s="154"/>
      <c r="EU2996" s="154"/>
      <c r="EV2996" s="154"/>
    </row>
    <row r="2997" spans="32:152" ht="12.75">
      <c r="AF2997" s="154"/>
      <c r="AG2997" s="154"/>
      <c r="AH2997" s="154"/>
      <c r="AI2997" s="154"/>
      <c r="AJ2997" s="154"/>
      <c r="AK2997" s="154"/>
      <c r="AL2997" s="154"/>
      <c r="AM2997" s="154"/>
      <c r="AN2997" s="154"/>
      <c r="AO2997" s="154"/>
      <c r="AP2997" s="154"/>
      <c r="AQ2997" s="154"/>
      <c r="AR2997" s="154"/>
      <c r="AS2997" s="154"/>
      <c r="AT2997" s="154"/>
      <c r="AU2997" s="154"/>
      <c r="AV2997" s="154"/>
      <c r="AW2997" s="154"/>
      <c r="AX2997" s="154"/>
      <c r="AY2997" s="154"/>
      <c r="AZ2997" s="154"/>
      <c r="BA2997" s="154"/>
      <c r="BB2997" s="154"/>
      <c r="BC2997" s="154"/>
      <c r="BD2997" s="154"/>
      <c r="BE2997" s="154"/>
      <c r="BF2997" s="154"/>
      <c r="BG2997" s="154"/>
      <c r="BH2997" s="154"/>
      <c r="BI2997" s="154"/>
      <c r="BJ2997" s="154"/>
      <c r="BK2997" s="154"/>
      <c r="BL2997" s="154"/>
      <c r="BM2997" s="154"/>
      <c r="BN2997" s="154"/>
      <c r="BO2997" s="154"/>
      <c r="BP2997" s="154"/>
      <c r="BQ2997" s="154"/>
      <c r="BR2997" s="154"/>
      <c r="BS2997" s="154"/>
      <c r="BT2997" s="154"/>
      <c r="BU2997" s="154"/>
      <c r="BV2997" s="154"/>
      <c r="BW2997" s="154"/>
      <c r="BX2997" s="154"/>
      <c r="BY2997" s="154"/>
      <c r="BZ2997" s="154"/>
      <c r="CA2997" s="154"/>
      <c r="CB2997" s="154"/>
      <c r="CC2997" s="154"/>
      <c r="CD2997" s="154"/>
      <c r="CE2997" s="154"/>
      <c r="CF2997" s="154"/>
      <c r="CG2997" s="154"/>
      <c r="CH2997" s="154"/>
      <c r="CI2997" s="154"/>
      <c r="CJ2997" s="154"/>
      <c r="CK2997" s="154"/>
      <c r="CL2997" s="154"/>
      <c r="CM2997" s="154"/>
      <c r="CN2997" s="154"/>
      <c r="CO2997" s="154"/>
      <c r="CP2997" s="154"/>
      <c r="CQ2997" s="154"/>
      <c r="CR2997" s="154"/>
      <c r="CS2997" s="154"/>
      <c r="CT2997" s="154"/>
      <c r="CU2997" s="154"/>
      <c r="CV2997" s="154"/>
      <c r="CW2997" s="154"/>
      <c r="CX2997" s="154"/>
      <c r="CY2997" s="154"/>
      <c r="CZ2997" s="154"/>
      <c r="DA2997" s="154"/>
      <c r="DB2997" s="154"/>
      <c r="DC2997" s="154"/>
      <c r="DD2997" s="154"/>
      <c r="DE2997" s="154"/>
      <c r="DF2997" s="154"/>
      <c r="DG2997" s="154"/>
      <c r="DH2997" s="154"/>
      <c r="DI2997" s="154"/>
      <c r="DJ2997" s="154"/>
      <c r="DK2997" s="154"/>
      <c r="DL2997" s="154"/>
      <c r="DM2997" s="154"/>
      <c r="DN2997" s="154"/>
      <c r="DO2997" s="154"/>
      <c r="DP2997" s="154"/>
      <c r="DQ2997" s="154"/>
      <c r="DR2997" s="154"/>
      <c r="DS2997" s="154"/>
      <c r="DT2997" s="154"/>
      <c r="DU2997" s="154"/>
      <c r="DV2997" s="154"/>
      <c r="DW2997" s="154"/>
      <c r="DX2997" s="154"/>
      <c r="DY2997" s="154"/>
      <c r="DZ2997" s="154"/>
      <c r="EA2997" s="154"/>
      <c r="EB2997" s="154"/>
      <c r="EC2997" s="154"/>
      <c r="ED2997" s="154"/>
      <c r="EE2997" s="154"/>
      <c r="EF2997" s="154"/>
      <c r="EG2997" s="154"/>
      <c r="EH2997" s="154"/>
      <c r="EI2997" s="154"/>
      <c r="EJ2997" s="154"/>
      <c r="EK2997" s="154"/>
      <c r="EL2997" s="154"/>
      <c r="EM2997" s="154"/>
      <c r="EN2997" s="154"/>
      <c r="EO2997" s="154"/>
      <c r="EP2997" s="154"/>
      <c r="EQ2997" s="154"/>
      <c r="ER2997" s="154"/>
      <c r="ES2997" s="154"/>
      <c r="ET2997" s="154"/>
      <c r="EU2997" s="154"/>
      <c r="EV2997" s="154"/>
    </row>
    <row r="2998" spans="32:152" ht="12.75">
      <c r="AF2998" s="154"/>
      <c r="AG2998" s="154"/>
      <c r="AH2998" s="154"/>
      <c r="AI2998" s="154"/>
      <c r="AJ2998" s="154"/>
      <c r="AK2998" s="154"/>
      <c r="AL2998" s="154"/>
      <c r="AM2998" s="154"/>
      <c r="AN2998" s="154"/>
      <c r="AO2998" s="154"/>
      <c r="AP2998" s="154"/>
      <c r="AQ2998" s="154"/>
      <c r="AR2998" s="154"/>
      <c r="AS2998" s="154"/>
      <c r="AT2998" s="154"/>
      <c r="AU2998" s="154"/>
      <c r="AV2998" s="154"/>
      <c r="AW2998" s="154"/>
      <c r="AX2998" s="154"/>
      <c r="AY2998" s="154"/>
      <c r="AZ2998" s="154"/>
      <c r="BA2998" s="154"/>
      <c r="BB2998" s="154"/>
      <c r="BC2998" s="154"/>
      <c r="BD2998" s="154"/>
      <c r="BE2998" s="154"/>
      <c r="BF2998" s="154"/>
      <c r="BG2998" s="154"/>
      <c r="BH2998" s="154"/>
      <c r="BI2998" s="154"/>
      <c r="BJ2998" s="154"/>
      <c r="BK2998" s="154"/>
      <c r="BL2998" s="154"/>
      <c r="BM2998" s="154"/>
      <c r="BN2998" s="154"/>
      <c r="BO2998" s="154"/>
      <c r="BP2998" s="154"/>
      <c r="BQ2998" s="154"/>
      <c r="BR2998" s="154"/>
      <c r="BS2998" s="154"/>
      <c r="BT2998" s="154"/>
      <c r="BU2998" s="154"/>
      <c r="BV2998" s="154"/>
      <c r="BW2998" s="154"/>
      <c r="BX2998" s="154"/>
      <c r="BY2998" s="154"/>
      <c r="BZ2998" s="154"/>
      <c r="CA2998" s="154"/>
      <c r="CB2998" s="154"/>
      <c r="CC2998" s="154"/>
      <c r="CD2998" s="154"/>
      <c r="CE2998" s="154"/>
      <c r="CF2998" s="154"/>
      <c r="CG2998" s="154"/>
      <c r="CH2998" s="154"/>
      <c r="CI2998" s="154"/>
      <c r="CJ2998" s="154"/>
      <c r="CK2998" s="154"/>
      <c r="CL2998" s="154"/>
      <c r="CM2998" s="154"/>
      <c r="CN2998" s="154"/>
      <c r="CO2998" s="154"/>
      <c r="CP2998" s="154"/>
      <c r="CQ2998" s="154"/>
      <c r="CR2998" s="154"/>
      <c r="CS2998" s="154"/>
      <c r="CT2998" s="154"/>
      <c r="CU2998" s="154"/>
      <c r="CV2998" s="154"/>
      <c r="CW2998" s="154"/>
      <c r="CX2998" s="154"/>
      <c r="CY2998" s="154"/>
      <c r="CZ2998" s="154"/>
      <c r="DA2998" s="154"/>
      <c r="DB2998" s="154"/>
      <c r="DC2998" s="154"/>
      <c r="DD2998" s="154"/>
      <c r="DE2998" s="154"/>
      <c r="DF2998" s="154"/>
      <c r="DG2998" s="154"/>
      <c r="DH2998" s="154"/>
      <c r="DI2998" s="154"/>
      <c r="DJ2998" s="154"/>
      <c r="DK2998" s="154"/>
      <c r="DL2998" s="154"/>
      <c r="DM2998" s="154"/>
      <c r="DN2998" s="154"/>
      <c r="DO2998" s="154"/>
      <c r="DP2998" s="154"/>
      <c r="DQ2998" s="154"/>
      <c r="DR2998" s="154"/>
      <c r="DS2998" s="154"/>
      <c r="DT2998" s="154"/>
      <c r="DU2998" s="154"/>
      <c r="DV2998" s="154"/>
      <c r="DW2998" s="154"/>
      <c r="DX2998" s="154"/>
      <c r="DY2998" s="154"/>
      <c r="DZ2998" s="154"/>
      <c r="EA2998" s="154"/>
      <c r="EB2998" s="154"/>
      <c r="EC2998" s="154"/>
      <c r="ED2998" s="154"/>
      <c r="EE2998" s="154"/>
      <c r="EF2998" s="154"/>
      <c r="EG2998" s="154"/>
      <c r="EH2998" s="154"/>
      <c r="EI2998" s="154"/>
      <c r="EJ2998" s="154"/>
      <c r="EK2998" s="154"/>
      <c r="EL2998" s="154"/>
      <c r="EM2998" s="154"/>
      <c r="EN2998" s="154"/>
      <c r="EO2998" s="154"/>
      <c r="EP2998" s="154"/>
      <c r="EQ2998" s="154"/>
      <c r="ER2998" s="154"/>
      <c r="ES2998" s="154"/>
      <c r="ET2998" s="154"/>
      <c r="EU2998" s="154"/>
      <c r="EV2998" s="154"/>
    </row>
    <row r="2999" spans="32:152" ht="12.75">
      <c r="AF2999" s="154"/>
      <c r="AG2999" s="154"/>
      <c r="AH2999" s="154"/>
      <c r="AI2999" s="154"/>
      <c r="AJ2999" s="154"/>
      <c r="AK2999" s="154"/>
      <c r="AL2999" s="154"/>
      <c r="AM2999" s="154"/>
      <c r="AN2999" s="154"/>
      <c r="AO2999" s="154"/>
      <c r="AP2999" s="154"/>
      <c r="AQ2999" s="154"/>
      <c r="AR2999" s="154"/>
      <c r="AS2999" s="154"/>
      <c r="AT2999" s="154"/>
      <c r="AU2999" s="154"/>
      <c r="AV2999" s="154"/>
      <c r="AW2999" s="154"/>
      <c r="AX2999" s="154"/>
      <c r="AY2999" s="154"/>
      <c r="AZ2999" s="154"/>
      <c r="BA2999" s="154"/>
      <c r="BB2999" s="154"/>
      <c r="BC2999" s="154"/>
      <c r="BD2999" s="154"/>
      <c r="BE2999" s="154"/>
      <c r="BF2999" s="154"/>
      <c r="BG2999" s="154"/>
      <c r="BH2999" s="154"/>
      <c r="BI2999" s="154"/>
      <c r="BJ2999" s="154"/>
      <c r="BK2999" s="154"/>
      <c r="BL2999" s="154"/>
      <c r="BM2999" s="154"/>
      <c r="BN2999" s="154"/>
      <c r="BO2999" s="154"/>
      <c r="BP2999" s="154"/>
      <c r="BQ2999" s="154"/>
      <c r="BR2999" s="154"/>
      <c r="BS2999" s="154"/>
      <c r="BT2999" s="154"/>
      <c r="BU2999" s="154"/>
      <c r="BV2999" s="154"/>
      <c r="BW2999" s="154"/>
      <c r="BX2999" s="154"/>
      <c r="BY2999" s="154"/>
      <c r="BZ2999" s="154"/>
      <c r="CA2999" s="154"/>
      <c r="CB2999" s="154"/>
      <c r="CC2999" s="154"/>
      <c r="CD2999" s="154"/>
      <c r="CE2999" s="154"/>
      <c r="CF2999" s="154"/>
      <c r="CG2999" s="154"/>
      <c r="CH2999" s="154"/>
      <c r="CI2999" s="154"/>
      <c r="CJ2999" s="154"/>
      <c r="CK2999" s="154"/>
      <c r="CL2999" s="154"/>
      <c r="CM2999" s="154"/>
      <c r="CN2999" s="154"/>
      <c r="CO2999" s="154"/>
      <c r="CP2999" s="154"/>
      <c r="CQ2999" s="154"/>
      <c r="CR2999" s="154"/>
      <c r="CS2999" s="154"/>
      <c r="CT2999" s="154"/>
      <c r="CU2999" s="154"/>
      <c r="CV2999" s="154"/>
      <c r="CW2999" s="154"/>
      <c r="CX2999" s="154"/>
      <c r="CY2999" s="154"/>
      <c r="CZ2999" s="154"/>
      <c r="DA2999" s="154"/>
      <c r="DB2999" s="154"/>
      <c r="DC2999" s="154"/>
      <c r="DD2999" s="154"/>
      <c r="DE2999" s="154"/>
      <c r="DF2999" s="154"/>
      <c r="DG2999" s="154"/>
      <c r="DH2999" s="154"/>
      <c r="DI2999" s="154"/>
      <c r="DJ2999" s="154"/>
      <c r="DK2999" s="154"/>
      <c r="DL2999" s="154"/>
      <c r="DM2999" s="154"/>
      <c r="DN2999" s="154"/>
      <c r="DO2999" s="154"/>
      <c r="DP2999" s="154"/>
      <c r="DQ2999" s="154"/>
      <c r="DR2999" s="154"/>
      <c r="DS2999" s="154"/>
      <c r="DT2999" s="154"/>
      <c r="DU2999" s="154"/>
      <c r="DV2999" s="154"/>
      <c r="DW2999" s="154"/>
      <c r="DX2999" s="154"/>
      <c r="DY2999" s="154"/>
      <c r="DZ2999" s="154"/>
      <c r="EA2999" s="154"/>
      <c r="EB2999" s="154"/>
      <c r="EC2999" s="154"/>
      <c r="ED2999" s="154"/>
      <c r="EE2999" s="154"/>
      <c r="EF2999" s="154"/>
      <c r="EG2999" s="154"/>
      <c r="EH2999" s="154"/>
      <c r="EI2999" s="154"/>
      <c r="EJ2999" s="154"/>
      <c r="EK2999" s="154"/>
      <c r="EL2999" s="154"/>
      <c r="EM2999" s="154"/>
      <c r="EN2999" s="154"/>
      <c r="EO2999" s="154"/>
      <c r="EP2999" s="154"/>
      <c r="EQ2999" s="154"/>
      <c r="ER2999" s="154"/>
      <c r="ES2999" s="154"/>
      <c r="ET2999" s="154"/>
      <c r="EU2999" s="154"/>
      <c r="EV2999" s="154"/>
    </row>
    <row r="3000" spans="32:152" ht="12.75">
      <c r="AF3000" s="154"/>
      <c r="AG3000" s="154"/>
      <c r="AH3000" s="154"/>
      <c r="AI3000" s="154"/>
      <c r="AJ3000" s="154"/>
      <c r="AK3000" s="154"/>
      <c r="AL3000" s="154"/>
      <c r="AM3000" s="154"/>
      <c r="AN3000" s="154"/>
      <c r="AO3000" s="154"/>
      <c r="AP3000" s="154"/>
      <c r="AQ3000" s="154"/>
      <c r="AR3000" s="154"/>
      <c r="AS3000" s="154"/>
      <c r="AT3000" s="154"/>
      <c r="AU3000" s="154"/>
      <c r="AV3000" s="154"/>
      <c r="AW3000" s="154"/>
      <c r="AX3000" s="154"/>
      <c r="AY3000" s="154"/>
      <c r="AZ3000" s="154"/>
      <c r="BA3000" s="154"/>
      <c r="BB3000" s="154"/>
      <c r="BC3000" s="154"/>
      <c r="BD3000" s="154"/>
      <c r="BE3000" s="154"/>
      <c r="BF3000" s="154"/>
      <c r="BG3000" s="154"/>
      <c r="BH3000" s="154"/>
      <c r="BI3000" s="154"/>
      <c r="BJ3000" s="154"/>
      <c r="BK3000" s="154"/>
      <c r="BL3000" s="154"/>
      <c r="BM3000" s="154"/>
      <c r="BN3000" s="154"/>
      <c r="BO3000" s="154"/>
      <c r="BP3000" s="154"/>
      <c r="BQ3000" s="154"/>
      <c r="BR3000" s="154"/>
      <c r="BS3000" s="154"/>
      <c r="BT3000" s="154"/>
      <c r="BU3000" s="154"/>
      <c r="BV3000" s="154"/>
      <c r="BW3000" s="154"/>
      <c r="BX3000" s="154"/>
      <c r="BY3000" s="154"/>
      <c r="BZ3000" s="154"/>
      <c r="CA3000" s="154"/>
      <c r="CB3000" s="154"/>
      <c r="CC3000" s="154"/>
      <c r="CD3000" s="154"/>
      <c r="CE3000" s="154"/>
      <c r="CF3000" s="154"/>
      <c r="CG3000" s="154"/>
      <c r="CH3000" s="154"/>
      <c r="CI3000" s="154"/>
      <c r="CJ3000" s="154"/>
      <c r="CK3000" s="154"/>
      <c r="CL3000" s="154"/>
      <c r="CM3000" s="154"/>
      <c r="CN3000" s="154"/>
      <c r="CO3000" s="154"/>
      <c r="CP3000" s="154"/>
      <c r="CQ3000" s="154"/>
      <c r="CR3000" s="154"/>
      <c r="CS3000" s="154"/>
      <c r="CT3000" s="154"/>
      <c r="CU3000" s="154"/>
      <c r="CV3000" s="154"/>
      <c r="CW3000" s="154"/>
      <c r="CX3000" s="154"/>
      <c r="CY3000" s="154"/>
      <c r="CZ3000" s="154"/>
      <c r="DA3000" s="154"/>
      <c r="DB3000" s="154"/>
      <c r="DC3000" s="154"/>
      <c r="DD3000" s="154"/>
      <c r="DE3000" s="154"/>
      <c r="DF3000" s="154"/>
      <c r="DG3000" s="154"/>
      <c r="DH3000" s="154"/>
      <c r="DI3000" s="154"/>
      <c r="DJ3000" s="154"/>
      <c r="DK3000" s="154"/>
      <c r="DL3000" s="154"/>
      <c r="DM3000" s="154"/>
      <c r="DN3000" s="154"/>
      <c r="DO3000" s="154"/>
      <c r="DP3000" s="154"/>
      <c r="DQ3000" s="154"/>
      <c r="DR3000" s="154"/>
      <c r="DS3000" s="154"/>
      <c r="DT3000" s="154"/>
      <c r="DU3000" s="154"/>
      <c r="DV3000" s="154"/>
      <c r="DW3000" s="154"/>
      <c r="DX3000" s="154"/>
      <c r="DY3000" s="154"/>
      <c r="DZ3000" s="154"/>
      <c r="EA3000" s="154"/>
      <c r="EB3000" s="154"/>
      <c r="EC3000" s="154"/>
      <c r="ED3000" s="154"/>
      <c r="EE3000" s="154"/>
      <c r="EF3000" s="154"/>
      <c r="EG3000" s="154"/>
      <c r="EH3000" s="154"/>
      <c r="EI3000" s="154"/>
      <c r="EJ3000" s="154"/>
      <c r="EK3000" s="154"/>
      <c r="EL3000" s="154"/>
      <c r="EM3000" s="154"/>
      <c r="EN3000" s="154"/>
      <c r="EO3000" s="154"/>
      <c r="EP3000" s="154"/>
      <c r="EQ3000" s="154"/>
      <c r="ER3000" s="154"/>
      <c r="ES3000" s="154"/>
      <c r="ET3000" s="154"/>
      <c r="EU3000" s="154"/>
      <c r="EV3000" s="154"/>
    </row>
    <row r="3001" spans="32:152" ht="12.75">
      <c r="AF3001" s="154"/>
      <c r="AG3001" s="154"/>
      <c r="AH3001" s="154"/>
      <c r="AI3001" s="154"/>
      <c r="AJ3001" s="154"/>
      <c r="AK3001" s="154"/>
      <c r="AL3001" s="154"/>
      <c r="AM3001" s="154"/>
      <c r="AN3001" s="154"/>
      <c r="AO3001" s="154"/>
      <c r="AP3001" s="154"/>
      <c r="AQ3001" s="154"/>
      <c r="AR3001" s="154"/>
      <c r="AS3001" s="154"/>
      <c r="AT3001" s="154"/>
      <c r="AU3001" s="154"/>
      <c r="AV3001" s="154"/>
      <c r="AW3001" s="154"/>
      <c r="AX3001" s="154"/>
      <c r="AY3001" s="154"/>
      <c r="AZ3001" s="154"/>
      <c r="BA3001" s="154"/>
      <c r="BB3001" s="154"/>
      <c r="BC3001" s="154"/>
      <c r="BD3001" s="154"/>
      <c r="BE3001" s="154"/>
      <c r="BF3001" s="154"/>
      <c r="BG3001" s="154"/>
      <c r="BH3001" s="154"/>
      <c r="BI3001" s="154"/>
      <c r="BJ3001" s="154"/>
      <c r="BK3001" s="154"/>
      <c r="BL3001" s="154"/>
      <c r="BM3001" s="154"/>
      <c r="BN3001" s="154"/>
      <c r="BO3001" s="154"/>
      <c r="BP3001" s="154"/>
      <c r="BQ3001" s="154"/>
      <c r="BR3001" s="154"/>
      <c r="BS3001" s="154"/>
      <c r="BT3001" s="154"/>
      <c r="BU3001" s="154"/>
      <c r="BV3001" s="154"/>
      <c r="BW3001" s="154"/>
      <c r="BX3001" s="154"/>
      <c r="BY3001" s="154"/>
      <c r="BZ3001" s="154"/>
      <c r="CA3001" s="154"/>
      <c r="CB3001" s="154"/>
      <c r="CC3001" s="154"/>
      <c r="CD3001" s="154"/>
      <c r="CE3001" s="154"/>
      <c r="CF3001" s="154"/>
      <c r="CG3001" s="154"/>
      <c r="CH3001" s="154"/>
      <c r="CI3001" s="154"/>
      <c r="CJ3001" s="154"/>
      <c r="CK3001" s="154"/>
      <c r="CL3001" s="154"/>
      <c r="CM3001" s="154"/>
      <c r="CN3001" s="154"/>
      <c r="CO3001" s="154"/>
      <c r="CP3001" s="154"/>
      <c r="CQ3001" s="154"/>
      <c r="CR3001" s="154"/>
      <c r="CS3001" s="154"/>
      <c r="CT3001" s="154"/>
      <c r="CU3001" s="154"/>
      <c r="CV3001" s="154"/>
      <c r="CW3001" s="154"/>
      <c r="CX3001" s="154"/>
      <c r="CY3001" s="154"/>
      <c r="CZ3001" s="154"/>
      <c r="DA3001" s="154"/>
      <c r="DB3001" s="154"/>
      <c r="DC3001" s="154"/>
      <c r="DD3001" s="154"/>
      <c r="DE3001" s="154"/>
      <c r="DF3001" s="154"/>
      <c r="DG3001" s="154"/>
      <c r="DH3001" s="154"/>
      <c r="DI3001" s="154"/>
      <c r="DJ3001" s="154"/>
      <c r="DK3001" s="154"/>
      <c r="DL3001" s="154"/>
      <c r="DM3001" s="154"/>
      <c r="DN3001" s="154"/>
      <c r="DO3001" s="154"/>
      <c r="DP3001" s="154"/>
      <c r="DQ3001" s="154"/>
      <c r="DR3001" s="154"/>
      <c r="DS3001" s="154"/>
      <c r="DT3001" s="154"/>
      <c r="DU3001" s="154"/>
      <c r="DV3001" s="154"/>
      <c r="DW3001" s="154"/>
      <c r="DX3001" s="154"/>
      <c r="DY3001" s="154"/>
      <c r="DZ3001" s="154"/>
      <c r="EA3001" s="154"/>
      <c r="EB3001" s="154"/>
      <c r="EC3001" s="154"/>
      <c r="ED3001" s="154"/>
      <c r="EE3001" s="154"/>
      <c r="EF3001" s="154"/>
      <c r="EG3001" s="154"/>
      <c r="EH3001" s="154"/>
      <c r="EI3001" s="154"/>
      <c r="EJ3001" s="154"/>
      <c r="EK3001" s="154"/>
      <c r="EL3001" s="154"/>
      <c r="EM3001" s="154"/>
      <c r="EN3001" s="154"/>
      <c r="EO3001" s="154"/>
      <c r="EP3001" s="154"/>
      <c r="EQ3001" s="154"/>
      <c r="ER3001" s="154"/>
      <c r="ES3001" s="154"/>
      <c r="ET3001" s="154"/>
      <c r="EU3001" s="154"/>
      <c r="EV3001" s="154"/>
    </row>
    <row r="3002" spans="32:152" ht="12.75">
      <c r="AF3002" s="154"/>
      <c r="AG3002" s="154"/>
      <c r="AH3002" s="154"/>
      <c r="AI3002" s="154"/>
      <c r="AJ3002" s="154"/>
      <c r="AK3002" s="154"/>
      <c r="AL3002" s="154"/>
      <c r="AM3002" s="154"/>
      <c r="AN3002" s="154"/>
      <c r="AO3002" s="154"/>
      <c r="AP3002" s="154"/>
      <c r="AQ3002" s="154"/>
      <c r="AR3002" s="154"/>
      <c r="AS3002" s="154"/>
      <c r="AT3002" s="154"/>
      <c r="AU3002" s="154"/>
      <c r="AV3002" s="154"/>
      <c r="AW3002" s="154"/>
      <c r="AX3002" s="154"/>
      <c r="AY3002" s="154"/>
      <c r="AZ3002" s="154"/>
      <c r="BA3002" s="154"/>
      <c r="BB3002" s="154"/>
      <c r="BC3002" s="154"/>
      <c r="BD3002" s="154"/>
      <c r="BE3002" s="154"/>
      <c r="BF3002" s="154"/>
      <c r="BG3002" s="154"/>
      <c r="BH3002" s="154"/>
      <c r="BI3002" s="154"/>
      <c r="BJ3002" s="154"/>
      <c r="BK3002" s="154"/>
      <c r="BL3002" s="154"/>
      <c r="BM3002" s="154"/>
      <c r="BN3002" s="154"/>
      <c r="BO3002" s="154"/>
      <c r="BP3002" s="154"/>
      <c r="BQ3002" s="154"/>
      <c r="BR3002" s="154"/>
      <c r="BS3002" s="154"/>
      <c r="BT3002" s="154"/>
      <c r="BU3002" s="154"/>
      <c r="BV3002" s="154"/>
      <c r="BW3002" s="154"/>
      <c r="BX3002" s="154"/>
      <c r="BY3002" s="154"/>
      <c r="BZ3002" s="154"/>
      <c r="CA3002" s="154"/>
      <c r="CB3002" s="154"/>
      <c r="CC3002" s="154"/>
      <c r="CD3002" s="154"/>
      <c r="CE3002" s="154"/>
      <c r="CF3002" s="154"/>
      <c r="CG3002" s="154"/>
      <c r="CH3002" s="154"/>
      <c r="CI3002" s="154"/>
      <c r="CJ3002" s="154"/>
      <c r="CK3002" s="154"/>
      <c r="CL3002" s="154"/>
      <c r="CM3002" s="154"/>
      <c r="CN3002" s="154"/>
      <c r="CO3002" s="154"/>
      <c r="CP3002" s="154"/>
      <c r="CQ3002" s="154"/>
      <c r="CR3002" s="154"/>
      <c r="CS3002" s="154"/>
      <c r="CT3002" s="154"/>
      <c r="CU3002" s="154"/>
      <c r="CV3002" s="154"/>
      <c r="CW3002" s="154"/>
      <c r="CX3002" s="154"/>
      <c r="CY3002" s="154"/>
      <c r="CZ3002" s="154"/>
      <c r="DA3002" s="154"/>
      <c r="DB3002" s="154"/>
      <c r="DC3002" s="154"/>
      <c r="DD3002" s="154"/>
      <c r="DE3002" s="154"/>
      <c r="DF3002" s="154"/>
      <c r="DG3002" s="154"/>
      <c r="DH3002" s="154"/>
      <c r="DI3002" s="154"/>
      <c r="DJ3002" s="154"/>
      <c r="DK3002" s="154"/>
      <c r="DL3002" s="154"/>
      <c r="DM3002" s="154"/>
      <c r="DN3002" s="154"/>
      <c r="DO3002" s="154"/>
      <c r="DP3002" s="154"/>
      <c r="DQ3002" s="154"/>
      <c r="DR3002" s="154"/>
      <c r="DS3002" s="154"/>
      <c r="DT3002" s="154"/>
      <c r="DU3002" s="154"/>
      <c r="DV3002" s="154"/>
      <c r="DW3002" s="154"/>
      <c r="DX3002" s="154"/>
      <c r="DY3002" s="154"/>
      <c r="DZ3002" s="154"/>
      <c r="EA3002" s="154"/>
      <c r="EB3002" s="154"/>
      <c r="EC3002" s="154"/>
      <c r="ED3002" s="154"/>
      <c r="EE3002" s="154"/>
      <c r="EF3002" s="154"/>
      <c r="EG3002" s="154"/>
      <c r="EH3002" s="154"/>
      <c r="EI3002" s="154"/>
      <c r="EJ3002" s="154"/>
      <c r="EK3002" s="154"/>
      <c r="EL3002" s="154"/>
      <c r="EM3002" s="154"/>
      <c r="EN3002" s="154"/>
      <c r="EO3002" s="154"/>
      <c r="EP3002" s="154"/>
      <c r="EQ3002" s="154"/>
      <c r="ER3002" s="154"/>
      <c r="ES3002" s="154"/>
      <c r="ET3002" s="154"/>
      <c r="EU3002" s="154"/>
      <c r="EV3002" s="154"/>
    </row>
    <row r="3003" spans="32:152" ht="12.75">
      <c r="AF3003" s="154"/>
      <c r="AG3003" s="154"/>
      <c r="AH3003" s="154"/>
      <c r="AI3003" s="154"/>
      <c r="AJ3003" s="154"/>
      <c r="AK3003" s="154"/>
      <c r="AL3003" s="154"/>
      <c r="AM3003" s="154"/>
      <c r="AN3003" s="154"/>
      <c r="AO3003" s="154"/>
      <c r="AP3003" s="154"/>
      <c r="AQ3003" s="154"/>
      <c r="AR3003" s="154"/>
      <c r="AS3003" s="154"/>
      <c r="AT3003" s="154"/>
      <c r="AU3003" s="154"/>
      <c r="AV3003" s="154"/>
      <c r="AW3003" s="154"/>
      <c r="AX3003" s="154"/>
      <c r="AY3003" s="154"/>
      <c r="AZ3003" s="154"/>
      <c r="BA3003" s="154"/>
      <c r="BB3003" s="154"/>
      <c r="BC3003" s="154"/>
      <c r="BD3003" s="154"/>
      <c r="BE3003" s="154"/>
      <c r="BF3003" s="154"/>
      <c r="BG3003" s="154"/>
      <c r="BH3003" s="154"/>
      <c r="BI3003" s="154"/>
      <c r="BJ3003" s="154"/>
      <c r="BK3003" s="154"/>
      <c r="BL3003" s="154"/>
      <c r="BM3003" s="154"/>
      <c r="BN3003" s="154"/>
      <c r="BO3003" s="154"/>
      <c r="BP3003" s="154"/>
      <c r="BQ3003" s="154"/>
      <c r="BR3003" s="154"/>
      <c r="BS3003" s="154"/>
      <c r="BT3003" s="154"/>
      <c r="BU3003" s="154"/>
      <c r="BV3003" s="154"/>
      <c r="BW3003" s="154"/>
      <c r="BX3003" s="154"/>
      <c r="BY3003" s="154"/>
      <c r="BZ3003" s="154"/>
      <c r="CA3003" s="154"/>
      <c r="CB3003" s="154"/>
      <c r="CC3003" s="154"/>
      <c r="CD3003" s="154"/>
      <c r="CE3003" s="154"/>
      <c r="CF3003" s="154"/>
      <c r="CG3003" s="154"/>
      <c r="CH3003" s="154"/>
      <c r="CI3003" s="154"/>
      <c r="CJ3003" s="154"/>
      <c r="CK3003" s="154"/>
      <c r="CL3003" s="154"/>
      <c r="CM3003" s="154"/>
      <c r="CN3003" s="154"/>
      <c r="CO3003" s="154"/>
      <c r="CP3003" s="154"/>
      <c r="CQ3003" s="154"/>
      <c r="CR3003" s="154"/>
      <c r="CS3003" s="154"/>
      <c r="CT3003" s="154"/>
      <c r="CU3003" s="154"/>
      <c r="CV3003" s="154"/>
      <c r="CW3003" s="154"/>
      <c r="CX3003" s="154"/>
      <c r="CY3003" s="154"/>
      <c r="CZ3003" s="154"/>
      <c r="DA3003" s="154"/>
      <c r="DB3003" s="154"/>
      <c r="DC3003" s="154"/>
      <c r="DD3003" s="154"/>
      <c r="DE3003" s="154"/>
      <c r="DF3003" s="154"/>
      <c r="DG3003" s="154"/>
      <c r="DH3003" s="154"/>
      <c r="DI3003" s="154"/>
      <c r="DJ3003" s="154"/>
      <c r="DK3003" s="154"/>
      <c r="DL3003" s="154"/>
      <c r="DM3003" s="154"/>
      <c r="DN3003" s="154"/>
      <c r="DO3003" s="154"/>
      <c r="DP3003" s="154"/>
      <c r="DQ3003" s="154"/>
      <c r="DR3003" s="154"/>
      <c r="DS3003" s="154"/>
      <c r="DT3003" s="154"/>
      <c r="DU3003" s="154"/>
      <c r="DV3003" s="154"/>
      <c r="DW3003" s="154"/>
      <c r="DX3003" s="154"/>
      <c r="DY3003" s="154"/>
      <c r="DZ3003" s="154"/>
      <c r="EA3003" s="154"/>
      <c r="EB3003" s="154"/>
      <c r="EC3003" s="154"/>
      <c r="ED3003" s="154"/>
      <c r="EE3003" s="154"/>
      <c r="EF3003" s="154"/>
      <c r="EG3003" s="154"/>
      <c r="EH3003" s="154"/>
      <c r="EI3003" s="154"/>
      <c r="EJ3003" s="154"/>
      <c r="EK3003" s="154"/>
      <c r="EL3003" s="154"/>
      <c r="EM3003" s="154"/>
      <c r="EN3003" s="154"/>
      <c r="EO3003" s="154"/>
      <c r="EP3003" s="154"/>
      <c r="EQ3003" s="154"/>
      <c r="ER3003" s="154"/>
      <c r="ES3003" s="154"/>
      <c r="ET3003" s="154"/>
      <c r="EU3003" s="154"/>
      <c r="EV3003" s="154"/>
    </row>
    <row r="3004" spans="32:152" ht="12.75">
      <c r="AF3004" s="154"/>
      <c r="AG3004" s="154"/>
      <c r="AH3004" s="154"/>
      <c r="AI3004" s="154"/>
      <c r="AJ3004" s="154"/>
      <c r="AK3004" s="154"/>
      <c r="AL3004" s="154"/>
      <c r="AM3004" s="154"/>
      <c r="AN3004" s="154"/>
      <c r="AO3004" s="154"/>
      <c r="AP3004" s="154"/>
      <c r="AQ3004" s="154"/>
      <c r="AR3004" s="154"/>
      <c r="AS3004" s="154"/>
      <c r="AT3004" s="154"/>
      <c r="AU3004" s="154"/>
      <c r="AV3004" s="154"/>
      <c r="AW3004" s="154"/>
      <c r="AX3004" s="154"/>
      <c r="AY3004" s="154"/>
      <c r="AZ3004" s="154"/>
      <c r="BA3004" s="154"/>
      <c r="BB3004" s="154"/>
      <c r="BC3004" s="154"/>
      <c r="BD3004" s="154"/>
      <c r="BE3004" s="154"/>
      <c r="BF3004" s="154"/>
      <c r="BG3004" s="154"/>
      <c r="BH3004" s="154"/>
      <c r="BI3004" s="154"/>
      <c r="BJ3004" s="154"/>
      <c r="BK3004" s="154"/>
      <c r="BL3004" s="154"/>
      <c r="BM3004" s="154"/>
      <c r="BN3004" s="154"/>
      <c r="BO3004" s="154"/>
      <c r="BP3004" s="154"/>
      <c r="BQ3004" s="154"/>
      <c r="BR3004" s="154"/>
      <c r="BS3004" s="154"/>
      <c r="BT3004" s="154"/>
      <c r="BU3004" s="154"/>
      <c r="BV3004" s="154"/>
      <c r="BW3004" s="154"/>
      <c r="BX3004" s="154"/>
      <c r="BY3004" s="154"/>
      <c r="BZ3004" s="154"/>
      <c r="CA3004" s="154"/>
      <c r="CB3004" s="154"/>
      <c r="CC3004" s="154"/>
      <c r="CD3004" s="154"/>
      <c r="CE3004" s="154"/>
      <c r="CF3004" s="154"/>
      <c r="CG3004" s="154"/>
      <c r="CH3004" s="154"/>
      <c r="CI3004" s="154"/>
      <c r="CJ3004" s="154"/>
      <c r="CK3004" s="154"/>
      <c r="CL3004" s="154"/>
      <c r="CM3004" s="154"/>
      <c r="CN3004" s="154"/>
      <c r="CO3004" s="154"/>
      <c r="CP3004" s="154"/>
      <c r="CQ3004" s="154"/>
      <c r="CR3004" s="154"/>
      <c r="CS3004" s="154"/>
      <c r="CT3004" s="154"/>
      <c r="CU3004" s="154"/>
      <c r="CV3004" s="154"/>
      <c r="CW3004" s="154"/>
      <c r="CX3004" s="154"/>
      <c r="CY3004" s="154"/>
      <c r="CZ3004" s="154"/>
      <c r="DA3004" s="154"/>
      <c r="DB3004" s="154"/>
      <c r="DC3004" s="154"/>
      <c r="DD3004" s="154"/>
      <c r="DE3004" s="154"/>
      <c r="DF3004" s="154"/>
      <c r="DG3004" s="154"/>
      <c r="DH3004" s="154"/>
      <c r="DI3004" s="154"/>
      <c r="DJ3004" s="154"/>
      <c r="DK3004" s="154"/>
      <c r="DL3004" s="154"/>
      <c r="DM3004" s="154"/>
      <c r="DN3004" s="154"/>
      <c r="DO3004" s="154"/>
      <c r="DP3004" s="154"/>
      <c r="DQ3004" s="154"/>
      <c r="DR3004" s="154"/>
      <c r="DS3004" s="154"/>
      <c r="DT3004" s="154"/>
      <c r="DU3004" s="154"/>
      <c r="DV3004" s="154"/>
      <c r="DW3004" s="154"/>
      <c r="DX3004" s="154"/>
      <c r="DY3004" s="154"/>
      <c r="DZ3004" s="154"/>
      <c r="EA3004" s="154"/>
      <c r="EB3004" s="154"/>
      <c r="EC3004" s="154"/>
      <c r="ED3004" s="154"/>
      <c r="EE3004" s="154"/>
      <c r="EF3004" s="154"/>
      <c r="EG3004" s="154"/>
      <c r="EH3004" s="154"/>
      <c r="EI3004" s="154"/>
      <c r="EJ3004" s="154"/>
      <c r="EK3004" s="154"/>
      <c r="EL3004" s="154"/>
      <c r="EM3004" s="154"/>
      <c r="EN3004" s="154"/>
      <c r="EO3004" s="154"/>
      <c r="EP3004" s="154"/>
      <c r="EQ3004" s="154"/>
      <c r="ER3004" s="154"/>
      <c r="ES3004" s="154"/>
      <c r="ET3004" s="154"/>
      <c r="EU3004" s="154"/>
      <c r="EV3004" s="154"/>
    </row>
    <row r="3005" spans="32:152" ht="12.75">
      <c r="AF3005" s="154"/>
      <c r="AG3005" s="154"/>
      <c r="AH3005" s="154"/>
      <c r="AI3005" s="154"/>
      <c r="AJ3005" s="154"/>
      <c r="AK3005" s="154"/>
      <c r="AL3005" s="154"/>
      <c r="AM3005" s="154"/>
      <c r="AN3005" s="154"/>
      <c r="AO3005" s="154"/>
      <c r="AP3005" s="154"/>
      <c r="AQ3005" s="154"/>
      <c r="AR3005" s="154"/>
      <c r="AS3005" s="154"/>
      <c r="AT3005" s="154"/>
      <c r="AU3005" s="154"/>
      <c r="AV3005" s="154"/>
      <c r="AW3005" s="154"/>
      <c r="AX3005" s="154"/>
      <c r="AY3005" s="154"/>
      <c r="AZ3005" s="154"/>
      <c r="BA3005" s="154"/>
      <c r="BB3005" s="154"/>
      <c r="BC3005" s="154"/>
      <c r="BD3005" s="154"/>
      <c r="BE3005" s="154"/>
      <c r="BF3005" s="154"/>
      <c r="BG3005" s="154"/>
      <c r="BH3005" s="154"/>
      <c r="BI3005" s="154"/>
      <c r="BJ3005" s="154"/>
      <c r="BK3005" s="154"/>
      <c r="BL3005" s="154"/>
      <c r="BM3005" s="154"/>
      <c r="BN3005" s="154"/>
      <c r="BO3005" s="154"/>
      <c r="BP3005" s="154"/>
      <c r="BQ3005" s="154"/>
      <c r="BR3005" s="154"/>
      <c r="BS3005" s="154"/>
      <c r="BT3005" s="154"/>
      <c r="BU3005" s="154"/>
      <c r="BV3005" s="154"/>
      <c r="BW3005" s="154"/>
      <c r="BX3005" s="154"/>
      <c r="BY3005" s="154"/>
      <c r="BZ3005" s="154"/>
      <c r="CA3005" s="154"/>
      <c r="CB3005" s="154"/>
      <c r="CC3005" s="154"/>
      <c r="CD3005" s="154"/>
      <c r="CE3005" s="154"/>
      <c r="CF3005" s="154"/>
      <c r="CG3005" s="154"/>
      <c r="CH3005" s="154"/>
      <c r="CI3005" s="154"/>
      <c r="CJ3005" s="154"/>
      <c r="CK3005" s="154"/>
      <c r="CL3005" s="154"/>
      <c r="CM3005" s="154"/>
      <c r="CN3005" s="154"/>
      <c r="CO3005" s="154"/>
      <c r="CP3005" s="154"/>
      <c r="CQ3005" s="154"/>
      <c r="CR3005" s="154"/>
      <c r="CS3005" s="154"/>
      <c r="CT3005" s="154"/>
      <c r="CU3005" s="154"/>
      <c r="CV3005" s="154"/>
      <c r="CW3005" s="154"/>
      <c r="CX3005" s="154"/>
      <c r="CY3005" s="154"/>
      <c r="CZ3005" s="154"/>
      <c r="DA3005" s="154"/>
      <c r="DB3005" s="154"/>
      <c r="DC3005" s="154"/>
      <c r="DD3005" s="154"/>
      <c r="DE3005" s="154"/>
      <c r="DF3005" s="154"/>
      <c r="DG3005" s="154"/>
      <c r="DH3005" s="154"/>
      <c r="DI3005" s="154"/>
      <c r="DJ3005" s="154"/>
      <c r="DK3005" s="154"/>
      <c r="DL3005" s="154"/>
      <c r="DM3005" s="154"/>
      <c r="DN3005" s="154"/>
      <c r="DO3005" s="154"/>
      <c r="DP3005" s="154"/>
      <c r="DQ3005" s="154"/>
      <c r="DR3005" s="154"/>
      <c r="DS3005" s="154"/>
      <c r="DT3005" s="154"/>
      <c r="DU3005" s="154"/>
      <c r="DV3005" s="154"/>
      <c r="DW3005" s="154"/>
      <c r="DX3005" s="154"/>
      <c r="DY3005" s="154"/>
      <c r="DZ3005" s="154"/>
      <c r="EA3005" s="154"/>
      <c r="EB3005" s="154"/>
      <c r="EC3005" s="154"/>
      <c r="ED3005" s="154"/>
      <c r="EE3005" s="154"/>
      <c r="EF3005" s="154"/>
      <c r="EG3005" s="154"/>
      <c r="EH3005" s="154"/>
      <c r="EI3005" s="154"/>
      <c r="EJ3005" s="154"/>
      <c r="EK3005" s="154"/>
      <c r="EL3005" s="154"/>
      <c r="EM3005" s="154"/>
      <c r="EN3005" s="154"/>
      <c r="EO3005" s="154"/>
      <c r="EP3005" s="154"/>
      <c r="EQ3005" s="154"/>
      <c r="ER3005" s="154"/>
      <c r="ES3005" s="154"/>
      <c r="ET3005" s="154"/>
      <c r="EU3005" s="154"/>
      <c r="EV3005" s="154"/>
    </row>
    <row r="3006" spans="32:152" ht="12.75">
      <c r="AF3006" s="154"/>
      <c r="AG3006" s="154"/>
      <c r="AH3006" s="154"/>
      <c r="AI3006" s="154"/>
      <c r="AJ3006" s="154"/>
      <c r="AK3006" s="154"/>
      <c r="AL3006" s="154"/>
      <c r="AM3006" s="154"/>
      <c r="AN3006" s="154"/>
      <c r="AO3006" s="154"/>
      <c r="AP3006" s="154"/>
      <c r="AQ3006" s="154"/>
      <c r="AR3006" s="154"/>
      <c r="AS3006" s="154"/>
      <c r="AT3006" s="154"/>
      <c r="AU3006" s="154"/>
      <c r="AV3006" s="154"/>
      <c r="AW3006" s="154"/>
      <c r="AX3006" s="154"/>
      <c r="AY3006" s="154"/>
      <c r="AZ3006" s="154"/>
      <c r="BA3006" s="154"/>
      <c r="BB3006" s="154"/>
      <c r="BC3006" s="154"/>
      <c r="BD3006" s="154"/>
      <c r="BE3006" s="154"/>
      <c r="BF3006" s="154"/>
      <c r="BG3006" s="154"/>
      <c r="BH3006" s="154"/>
      <c r="BI3006" s="154"/>
      <c r="BJ3006" s="154"/>
      <c r="BK3006" s="154"/>
      <c r="BL3006" s="154"/>
      <c r="BM3006" s="154"/>
      <c r="BN3006" s="154"/>
      <c r="BO3006" s="154"/>
      <c r="BP3006" s="154"/>
      <c r="BQ3006" s="154"/>
      <c r="BR3006" s="154"/>
      <c r="BS3006" s="154"/>
      <c r="BT3006" s="154"/>
      <c r="BU3006" s="154"/>
      <c r="BV3006" s="154"/>
      <c r="BW3006" s="154"/>
      <c r="BX3006" s="154"/>
      <c r="BY3006" s="154"/>
      <c r="BZ3006" s="154"/>
      <c r="CA3006" s="154"/>
      <c r="CB3006" s="154"/>
      <c r="CC3006" s="154"/>
      <c r="CD3006" s="154"/>
      <c r="CE3006" s="154"/>
      <c r="CF3006" s="154"/>
      <c r="CG3006" s="154"/>
      <c r="CH3006" s="154"/>
      <c r="CI3006" s="154"/>
      <c r="CJ3006" s="154"/>
      <c r="CK3006" s="154"/>
      <c r="CL3006" s="154"/>
      <c r="CM3006" s="154"/>
      <c r="CN3006" s="154"/>
      <c r="CO3006" s="154"/>
      <c r="CP3006" s="154"/>
      <c r="CQ3006" s="154"/>
      <c r="CR3006" s="154"/>
      <c r="CS3006" s="154"/>
      <c r="CT3006" s="154"/>
      <c r="CU3006" s="154"/>
      <c r="CV3006" s="154"/>
      <c r="CW3006" s="154"/>
      <c r="CX3006" s="154"/>
      <c r="CY3006" s="154"/>
      <c r="CZ3006" s="154"/>
      <c r="DA3006" s="154"/>
      <c r="DB3006" s="154"/>
      <c r="DC3006" s="154"/>
      <c r="DD3006" s="154"/>
      <c r="DE3006" s="154"/>
      <c r="DF3006" s="154"/>
      <c r="DG3006" s="154"/>
      <c r="DH3006" s="154"/>
      <c r="DI3006" s="154"/>
      <c r="DJ3006" s="154"/>
      <c r="DK3006" s="154"/>
      <c r="DL3006" s="154"/>
      <c r="DM3006" s="154"/>
      <c r="DN3006" s="154"/>
      <c r="DO3006" s="154"/>
      <c r="DP3006" s="154"/>
      <c r="DQ3006" s="154"/>
      <c r="DR3006" s="154"/>
      <c r="DS3006" s="154"/>
      <c r="DT3006" s="154"/>
      <c r="DU3006" s="154"/>
      <c r="DV3006" s="154"/>
      <c r="DW3006" s="154"/>
      <c r="DX3006" s="154"/>
      <c r="DY3006" s="154"/>
      <c r="DZ3006" s="154"/>
      <c r="EA3006" s="154"/>
      <c r="EB3006" s="154"/>
      <c r="EC3006" s="154"/>
      <c r="ED3006" s="154"/>
      <c r="EE3006" s="154"/>
      <c r="EF3006" s="154"/>
      <c r="EG3006" s="154"/>
      <c r="EH3006" s="154"/>
      <c r="EI3006" s="154"/>
      <c r="EJ3006" s="154"/>
      <c r="EK3006" s="154"/>
      <c r="EL3006" s="154"/>
      <c r="EM3006" s="154"/>
      <c r="EN3006" s="154"/>
      <c r="EO3006" s="154"/>
      <c r="EP3006" s="154"/>
      <c r="EQ3006" s="154"/>
      <c r="ER3006" s="154"/>
      <c r="ES3006" s="154"/>
      <c r="ET3006" s="154"/>
      <c r="EU3006" s="154"/>
      <c r="EV3006" s="154"/>
    </row>
    <row r="3007" spans="32:152" ht="12.75">
      <c r="AF3007" s="154"/>
      <c r="AG3007" s="154"/>
      <c r="AH3007" s="154"/>
      <c r="AI3007" s="154"/>
      <c r="AJ3007" s="154"/>
      <c r="AK3007" s="154"/>
      <c r="AL3007" s="154"/>
      <c r="AM3007" s="154"/>
      <c r="AN3007" s="154"/>
      <c r="AO3007" s="154"/>
      <c r="AP3007" s="154"/>
      <c r="AQ3007" s="154"/>
      <c r="AR3007" s="154"/>
      <c r="AS3007" s="154"/>
      <c r="AT3007" s="154"/>
      <c r="AU3007" s="154"/>
      <c r="AV3007" s="154"/>
      <c r="AW3007" s="154"/>
      <c r="AX3007" s="154"/>
      <c r="AY3007" s="154"/>
      <c r="AZ3007" s="154"/>
      <c r="BA3007" s="154"/>
      <c r="BB3007" s="154"/>
      <c r="BC3007" s="154"/>
      <c r="BD3007" s="154"/>
      <c r="BE3007" s="154"/>
      <c r="BF3007" s="154"/>
      <c r="BG3007" s="154"/>
      <c r="BH3007" s="154"/>
      <c r="BI3007" s="154"/>
      <c r="BJ3007" s="154"/>
      <c r="BK3007" s="154"/>
      <c r="BL3007" s="154"/>
      <c r="BM3007" s="154"/>
      <c r="BN3007" s="154"/>
      <c r="BO3007" s="154"/>
      <c r="BP3007" s="154"/>
      <c r="BQ3007" s="154"/>
      <c r="BR3007" s="154"/>
      <c r="BS3007" s="154"/>
      <c r="BT3007" s="154"/>
      <c r="BU3007" s="154"/>
      <c r="BV3007" s="154"/>
      <c r="BW3007" s="154"/>
      <c r="BX3007" s="154"/>
      <c r="BY3007" s="154"/>
      <c r="BZ3007" s="154"/>
      <c r="CA3007" s="154"/>
      <c r="CB3007" s="154"/>
      <c r="CC3007" s="154"/>
      <c r="CD3007" s="154"/>
      <c r="CE3007" s="154"/>
      <c r="CF3007" s="154"/>
      <c r="CG3007" s="154"/>
      <c r="CH3007" s="154"/>
      <c r="CI3007" s="154"/>
      <c r="CJ3007" s="154"/>
      <c r="CK3007" s="154"/>
      <c r="CL3007" s="154"/>
      <c r="CM3007" s="154"/>
      <c r="CN3007" s="154"/>
      <c r="CO3007" s="154"/>
      <c r="CP3007" s="154"/>
      <c r="CQ3007" s="154"/>
      <c r="CR3007" s="154"/>
      <c r="CS3007" s="154"/>
      <c r="CT3007" s="154"/>
      <c r="CU3007" s="154"/>
      <c r="CV3007" s="154"/>
      <c r="CW3007" s="154"/>
      <c r="CX3007" s="154"/>
      <c r="CY3007" s="154"/>
      <c r="CZ3007" s="154"/>
      <c r="DA3007" s="154"/>
      <c r="DB3007" s="154"/>
      <c r="DC3007" s="154"/>
      <c r="DD3007" s="154"/>
      <c r="DE3007" s="154"/>
      <c r="DF3007" s="154"/>
      <c r="DG3007" s="154"/>
      <c r="DH3007" s="154"/>
      <c r="DI3007" s="154"/>
      <c r="DJ3007" s="154"/>
      <c r="DK3007" s="154"/>
      <c r="DL3007" s="154"/>
      <c r="DM3007" s="154"/>
      <c r="DN3007" s="154"/>
      <c r="DO3007" s="154"/>
      <c r="DP3007" s="154"/>
      <c r="DQ3007" s="154"/>
      <c r="DR3007" s="154"/>
      <c r="DS3007" s="154"/>
      <c r="DT3007" s="154"/>
      <c r="DU3007" s="154"/>
      <c r="DV3007" s="154"/>
      <c r="DW3007" s="154"/>
      <c r="DX3007" s="154"/>
      <c r="DY3007" s="154"/>
      <c r="DZ3007" s="154"/>
      <c r="EA3007" s="154"/>
      <c r="EB3007" s="154"/>
      <c r="EC3007" s="154"/>
      <c r="ED3007" s="154"/>
      <c r="EE3007" s="154"/>
      <c r="EF3007" s="154"/>
      <c r="EG3007" s="154"/>
      <c r="EH3007" s="154"/>
      <c r="EI3007" s="154"/>
      <c r="EJ3007" s="154"/>
      <c r="EK3007" s="154"/>
      <c r="EL3007" s="154"/>
      <c r="EM3007" s="154"/>
      <c r="EN3007" s="154"/>
      <c r="EO3007" s="154"/>
      <c r="EP3007" s="154"/>
      <c r="EQ3007" s="154"/>
      <c r="ER3007" s="154"/>
      <c r="ES3007" s="154"/>
      <c r="ET3007" s="154"/>
      <c r="EU3007" s="154"/>
      <c r="EV3007" s="154"/>
    </row>
    <row r="3008" spans="32:152" ht="12.75">
      <c r="AF3008" s="154"/>
      <c r="AG3008" s="154"/>
      <c r="AH3008" s="154"/>
      <c r="AI3008" s="154"/>
      <c r="AJ3008" s="154"/>
      <c r="AK3008" s="154"/>
      <c r="AL3008" s="154"/>
      <c r="AM3008" s="154"/>
      <c r="AN3008" s="154"/>
      <c r="AO3008" s="154"/>
      <c r="AP3008" s="154"/>
      <c r="AQ3008" s="154"/>
      <c r="AR3008" s="154"/>
      <c r="AS3008" s="154"/>
      <c r="AT3008" s="154"/>
      <c r="AU3008" s="154"/>
      <c r="AV3008" s="154"/>
      <c r="AW3008" s="154"/>
      <c r="AX3008" s="154"/>
      <c r="AY3008" s="154"/>
      <c r="AZ3008" s="154"/>
      <c r="BA3008" s="154"/>
      <c r="BB3008" s="154"/>
      <c r="BC3008" s="154"/>
      <c r="BD3008" s="154"/>
      <c r="BE3008" s="154"/>
      <c r="BF3008" s="154"/>
      <c r="BG3008" s="154"/>
      <c r="BH3008" s="154"/>
      <c r="BI3008" s="154"/>
      <c r="BJ3008" s="154"/>
      <c r="BK3008" s="154"/>
      <c r="BL3008" s="154"/>
      <c r="BM3008" s="154"/>
      <c r="BN3008" s="154"/>
      <c r="BO3008" s="154"/>
      <c r="BP3008" s="154"/>
      <c r="BQ3008" s="154"/>
      <c r="BR3008" s="154"/>
      <c r="BS3008" s="154"/>
      <c r="BT3008" s="154"/>
      <c r="BU3008" s="154"/>
      <c r="BV3008" s="154"/>
      <c r="BW3008" s="154"/>
      <c r="BX3008" s="154"/>
      <c r="BY3008" s="154"/>
      <c r="BZ3008" s="154"/>
      <c r="CA3008" s="154"/>
      <c r="CB3008" s="154"/>
      <c r="CC3008" s="154"/>
      <c r="CD3008" s="154"/>
      <c r="CE3008" s="154"/>
      <c r="CF3008" s="154"/>
      <c r="CG3008" s="154"/>
      <c r="CH3008" s="154"/>
      <c r="CI3008" s="154"/>
      <c r="CJ3008" s="154"/>
      <c r="CK3008" s="154"/>
      <c r="CL3008" s="154"/>
      <c r="CM3008" s="154"/>
      <c r="CN3008" s="154"/>
      <c r="CO3008" s="154"/>
      <c r="CP3008" s="154"/>
      <c r="CQ3008" s="154"/>
      <c r="CR3008" s="154"/>
      <c r="CS3008" s="154"/>
      <c r="CT3008" s="154"/>
      <c r="CU3008" s="154"/>
      <c r="CV3008" s="154"/>
      <c r="CW3008" s="154"/>
      <c r="CX3008" s="154"/>
      <c r="CY3008" s="154"/>
      <c r="CZ3008" s="154"/>
      <c r="DA3008" s="154"/>
      <c r="DB3008" s="154"/>
      <c r="DC3008" s="154"/>
      <c r="DD3008" s="154"/>
      <c r="DE3008" s="154"/>
      <c r="DF3008" s="154"/>
      <c r="DG3008" s="154"/>
      <c r="DH3008" s="154"/>
      <c r="DI3008" s="154"/>
      <c r="DJ3008" s="154"/>
      <c r="DK3008" s="154"/>
      <c r="DL3008" s="154"/>
      <c r="DM3008" s="154"/>
      <c r="DN3008" s="154"/>
      <c r="DO3008" s="154"/>
      <c r="DP3008" s="154"/>
      <c r="DQ3008" s="154"/>
      <c r="DR3008" s="154"/>
      <c r="DS3008" s="154"/>
      <c r="DT3008" s="154"/>
      <c r="DU3008" s="154"/>
      <c r="DV3008" s="154"/>
      <c r="DW3008" s="154"/>
      <c r="DX3008" s="154"/>
      <c r="DY3008" s="154"/>
      <c r="DZ3008" s="154"/>
      <c r="EA3008" s="154"/>
      <c r="EB3008" s="154"/>
      <c r="EC3008" s="154"/>
      <c r="ED3008" s="154"/>
      <c r="EE3008" s="154"/>
      <c r="EF3008" s="154"/>
      <c r="EG3008" s="154"/>
      <c r="EH3008" s="154"/>
      <c r="EI3008" s="154"/>
      <c r="EJ3008" s="154"/>
      <c r="EK3008" s="154"/>
      <c r="EL3008" s="154"/>
      <c r="EM3008" s="154"/>
      <c r="EN3008" s="154"/>
      <c r="EO3008" s="154"/>
      <c r="EP3008" s="154"/>
      <c r="EQ3008" s="154"/>
      <c r="ER3008" s="154"/>
      <c r="ES3008" s="154"/>
      <c r="ET3008" s="154"/>
      <c r="EU3008" s="154"/>
      <c r="EV3008" s="154"/>
    </row>
    <row r="3009" spans="32:152" ht="12.75">
      <c r="AF3009" s="154"/>
      <c r="AG3009" s="154"/>
      <c r="AH3009" s="154"/>
      <c r="AI3009" s="154"/>
      <c r="AJ3009" s="154"/>
      <c r="AK3009" s="154"/>
      <c r="AL3009" s="154"/>
      <c r="AM3009" s="154"/>
      <c r="AN3009" s="154"/>
      <c r="AO3009" s="154"/>
      <c r="AP3009" s="154"/>
      <c r="AQ3009" s="154"/>
      <c r="AR3009" s="154"/>
      <c r="AS3009" s="154"/>
      <c r="AT3009" s="154"/>
      <c r="AU3009" s="154"/>
      <c r="AV3009" s="154"/>
      <c r="AW3009" s="154"/>
      <c r="AX3009" s="154"/>
      <c r="AY3009" s="154"/>
      <c r="AZ3009" s="154"/>
      <c r="BA3009" s="154"/>
      <c r="BB3009" s="154"/>
      <c r="BC3009" s="154"/>
      <c r="BD3009" s="154"/>
      <c r="BE3009" s="154"/>
      <c r="BF3009" s="154"/>
      <c r="BG3009" s="154"/>
      <c r="BH3009" s="154"/>
      <c r="BI3009" s="154"/>
      <c r="BJ3009" s="154"/>
      <c r="BK3009" s="154"/>
      <c r="BL3009" s="154"/>
      <c r="BM3009" s="154"/>
      <c r="BN3009" s="154"/>
      <c r="BO3009" s="154"/>
      <c r="BP3009" s="154"/>
      <c r="BQ3009" s="154"/>
      <c r="BR3009" s="154"/>
      <c r="BS3009" s="154"/>
      <c r="BT3009" s="154"/>
      <c r="BU3009" s="154"/>
      <c r="BV3009" s="154"/>
      <c r="BW3009" s="154"/>
      <c r="BX3009" s="154"/>
      <c r="BY3009" s="154"/>
      <c r="BZ3009" s="154"/>
      <c r="CA3009" s="154"/>
      <c r="CB3009" s="154"/>
      <c r="CC3009" s="154"/>
      <c r="CD3009" s="154"/>
      <c r="CE3009" s="154"/>
      <c r="CF3009" s="154"/>
      <c r="CG3009" s="154"/>
      <c r="CH3009" s="154"/>
      <c r="CI3009" s="154"/>
      <c r="CJ3009" s="154"/>
      <c r="CK3009" s="154"/>
      <c r="CL3009" s="154"/>
      <c r="CM3009" s="154"/>
      <c r="CN3009" s="154"/>
      <c r="CO3009" s="154"/>
      <c r="CP3009" s="154"/>
      <c r="CQ3009" s="154"/>
      <c r="CR3009" s="154"/>
      <c r="CS3009" s="154"/>
      <c r="CT3009" s="154"/>
      <c r="CU3009" s="154"/>
      <c r="CV3009" s="154"/>
      <c r="CW3009" s="154"/>
      <c r="CX3009" s="154"/>
      <c r="CY3009" s="154"/>
      <c r="CZ3009" s="154"/>
      <c r="DA3009" s="154"/>
      <c r="DB3009" s="154"/>
      <c r="DC3009" s="154"/>
      <c r="DD3009" s="154"/>
      <c r="DE3009" s="154"/>
      <c r="DF3009" s="154"/>
      <c r="DG3009" s="154"/>
      <c r="DH3009" s="154"/>
      <c r="DI3009" s="154"/>
      <c r="DJ3009" s="154"/>
      <c r="DK3009" s="154"/>
      <c r="DL3009" s="154"/>
      <c r="DM3009" s="154"/>
      <c r="DN3009" s="154"/>
      <c r="DO3009" s="154"/>
      <c r="DP3009" s="154"/>
      <c r="DQ3009" s="154"/>
      <c r="DR3009" s="154"/>
      <c r="DS3009" s="154"/>
      <c r="DT3009" s="154"/>
      <c r="DU3009" s="154"/>
      <c r="DV3009" s="154"/>
      <c r="DW3009" s="154"/>
      <c r="DX3009" s="154"/>
      <c r="DY3009" s="154"/>
      <c r="DZ3009" s="154"/>
      <c r="EA3009" s="154"/>
      <c r="EB3009" s="154"/>
      <c r="EC3009" s="154"/>
      <c r="ED3009" s="154"/>
      <c r="EE3009" s="154"/>
      <c r="EF3009" s="154"/>
      <c r="EG3009" s="154"/>
      <c r="EH3009" s="154"/>
      <c r="EI3009" s="154"/>
      <c r="EJ3009" s="154"/>
      <c r="EK3009" s="154"/>
      <c r="EL3009" s="154"/>
      <c r="EM3009" s="154"/>
      <c r="EN3009" s="154"/>
      <c r="EO3009" s="154"/>
      <c r="EP3009" s="154"/>
      <c r="EQ3009" s="154"/>
      <c r="ER3009" s="154"/>
      <c r="ES3009" s="154"/>
      <c r="ET3009" s="154"/>
      <c r="EU3009" s="154"/>
      <c r="EV3009" s="154"/>
    </row>
    <row r="3010" spans="32:152" ht="12.75">
      <c r="AF3010" s="154"/>
      <c r="AG3010" s="154"/>
      <c r="AH3010" s="154"/>
      <c r="AI3010" s="154"/>
      <c r="AJ3010" s="154"/>
      <c r="AK3010" s="154"/>
      <c r="AL3010" s="154"/>
      <c r="AM3010" s="154"/>
      <c r="AN3010" s="154"/>
      <c r="AO3010" s="154"/>
      <c r="AP3010" s="154"/>
      <c r="AQ3010" s="154"/>
      <c r="AR3010" s="154"/>
      <c r="AS3010" s="154"/>
      <c r="AT3010" s="154"/>
      <c r="AU3010" s="154"/>
      <c r="AV3010" s="154"/>
      <c r="AW3010" s="154"/>
      <c r="AX3010" s="154"/>
      <c r="AY3010" s="154"/>
      <c r="AZ3010" s="154"/>
      <c r="BA3010" s="154"/>
      <c r="BB3010" s="154"/>
      <c r="BC3010" s="154"/>
      <c r="BD3010" s="154"/>
      <c r="BE3010" s="154"/>
      <c r="BF3010" s="154"/>
      <c r="BG3010" s="154"/>
      <c r="BH3010" s="154"/>
      <c r="BI3010" s="154"/>
      <c r="BJ3010" s="154"/>
      <c r="BK3010" s="154"/>
      <c r="BL3010" s="154"/>
      <c r="BM3010" s="154"/>
      <c r="BN3010" s="154"/>
      <c r="BO3010" s="154"/>
      <c r="BP3010" s="154"/>
      <c r="BQ3010" s="154"/>
      <c r="BR3010" s="154"/>
      <c r="BS3010" s="154"/>
      <c r="BT3010" s="154"/>
      <c r="BU3010" s="154"/>
      <c r="BV3010" s="154"/>
      <c r="BW3010" s="154"/>
      <c r="BX3010" s="154"/>
      <c r="BY3010" s="154"/>
      <c r="BZ3010" s="154"/>
      <c r="CA3010" s="154"/>
      <c r="CB3010" s="154"/>
      <c r="CC3010" s="154"/>
      <c r="CD3010" s="154"/>
      <c r="CE3010" s="154"/>
      <c r="CF3010" s="154"/>
      <c r="CG3010" s="154"/>
      <c r="CH3010" s="154"/>
      <c r="CI3010" s="154"/>
      <c r="CJ3010" s="154"/>
      <c r="CK3010" s="154"/>
      <c r="CL3010" s="154"/>
      <c r="CM3010" s="154"/>
      <c r="CN3010" s="154"/>
      <c r="CO3010" s="154"/>
      <c r="CP3010" s="154"/>
      <c r="CQ3010" s="154"/>
      <c r="CR3010" s="154"/>
      <c r="CS3010" s="154"/>
      <c r="CT3010" s="154"/>
      <c r="CU3010" s="154"/>
      <c r="CV3010" s="154"/>
      <c r="CW3010" s="154"/>
      <c r="CX3010" s="154"/>
      <c r="CY3010" s="154"/>
      <c r="CZ3010" s="154"/>
      <c r="DA3010" s="154"/>
      <c r="DB3010" s="154"/>
      <c r="DC3010" s="154"/>
      <c r="DD3010" s="154"/>
      <c r="DE3010" s="154"/>
      <c r="DF3010" s="154"/>
      <c r="DG3010" s="154"/>
      <c r="DH3010" s="154"/>
      <c r="DI3010" s="154"/>
      <c r="DJ3010" s="154"/>
      <c r="DK3010" s="154"/>
      <c r="DL3010" s="154"/>
      <c r="DM3010" s="154"/>
      <c r="DN3010" s="154"/>
      <c r="DO3010" s="154"/>
      <c r="DP3010" s="154"/>
      <c r="DQ3010" s="154"/>
      <c r="DR3010" s="154"/>
      <c r="DS3010" s="154"/>
      <c r="DT3010" s="154"/>
      <c r="DU3010" s="154"/>
      <c r="DV3010" s="154"/>
      <c r="DW3010" s="154"/>
      <c r="DX3010" s="154"/>
      <c r="DY3010" s="154"/>
      <c r="DZ3010" s="154"/>
      <c r="EA3010" s="154"/>
      <c r="EB3010" s="154"/>
      <c r="EC3010" s="154"/>
      <c r="ED3010" s="154"/>
      <c r="EE3010" s="154"/>
      <c r="EF3010" s="154"/>
      <c r="EG3010" s="154"/>
      <c r="EH3010" s="154"/>
      <c r="EI3010" s="154"/>
      <c r="EJ3010" s="154"/>
      <c r="EK3010" s="154"/>
      <c r="EL3010" s="154"/>
      <c r="EM3010" s="154"/>
      <c r="EN3010" s="154"/>
      <c r="EO3010" s="154"/>
      <c r="EP3010" s="154"/>
      <c r="EQ3010" s="154"/>
      <c r="ER3010" s="154"/>
      <c r="ES3010" s="154"/>
      <c r="ET3010" s="154"/>
      <c r="EU3010" s="154"/>
      <c r="EV3010" s="154"/>
    </row>
    <row r="3011" spans="32:152" ht="12.75">
      <c r="AF3011" s="154"/>
      <c r="AG3011" s="154"/>
      <c r="AH3011" s="154"/>
      <c r="AI3011" s="154"/>
      <c r="AJ3011" s="154"/>
      <c r="AK3011" s="154"/>
      <c r="AL3011" s="154"/>
      <c r="AM3011" s="154"/>
      <c r="AN3011" s="154"/>
      <c r="AO3011" s="154"/>
      <c r="AP3011" s="154"/>
      <c r="AQ3011" s="154"/>
      <c r="AR3011" s="154"/>
      <c r="AS3011" s="154"/>
      <c r="AT3011" s="154"/>
      <c r="AU3011" s="154"/>
      <c r="AV3011" s="154"/>
      <c r="AW3011" s="154"/>
      <c r="AX3011" s="154"/>
      <c r="AY3011" s="154"/>
      <c r="AZ3011" s="154"/>
      <c r="BA3011" s="154"/>
      <c r="BB3011" s="154"/>
      <c r="BC3011" s="154"/>
      <c r="BD3011" s="154"/>
      <c r="BE3011" s="154"/>
      <c r="BF3011" s="154"/>
      <c r="BG3011" s="154"/>
      <c r="BH3011" s="154"/>
      <c r="BI3011" s="154"/>
      <c r="BJ3011" s="154"/>
      <c r="BK3011" s="154"/>
      <c r="BL3011" s="154"/>
      <c r="BM3011" s="154"/>
      <c r="BN3011" s="154"/>
      <c r="BO3011" s="154"/>
      <c r="BP3011" s="154"/>
      <c r="BQ3011" s="154"/>
      <c r="BR3011" s="154"/>
      <c r="BS3011" s="154"/>
      <c r="BT3011" s="154"/>
      <c r="BU3011" s="154"/>
      <c r="BV3011" s="154"/>
      <c r="BW3011" s="154"/>
      <c r="BX3011" s="154"/>
      <c r="BY3011" s="154"/>
      <c r="BZ3011" s="154"/>
      <c r="CA3011" s="154"/>
      <c r="CB3011" s="154"/>
      <c r="CC3011" s="154"/>
      <c r="CD3011" s="154"/>
      <c r="CE3011" s="154"/>
      <c r="CF3011" s="154"/>
      <c r="CG3011" s="154"/>
      <c r="CH3011" s="154"/>
      <c r="CI3011" s="154"/>
      <c r="CJ3011" s="154"/>
      <c r="CK3011" s="154"/>
      <c r="CL3011" s="154"/>
      <c r="CM3011" s="154"/>
      <c r="CN3011" s="154"/>
      <c r="CO3011" s="154"/>
      <c r="CP3011" s="154"/>
      <c r="CQ3011" s="154"/>
      <c r="CR3011" s="154"/>
      <c r="CS3011" s="154"/>
      <c r="CT3011" s="154"/>
      <c r="CU3011" s="154"/>
      <c r="CV3011" s="154"/>
      <c r="CW3011" s="154"/>
      <c r="CX3011" s="154"/>
      <c r="CY3011" s="154"/>
      <c r="CZ3011" s="154"/>
      <c r="DA3011" s="154"/>
      <c r="DB3011" s="154"/>
      <c r="DC3011" s="154"/>
      <c r="DD3011" s="154"/>
      <c r="DE3011" s="154"/>
      <c r="DF3011" s="154"/>
      <c r="DG3011" s="154"/>
      <c r="DH3011" s="154"/>
      <c r="DI3011" s="154"/>
      <c r="DJ3011" s="154"/>
      <c r="DK3011" s="154"/>
      <c r="DL3011" s="154"/>
      <c r="DM3011" s="154"/>
      <c r="DN3011" s="154"/>
      <c r="DO3011" s="154"/>
      <c r="DP3011" s="154"/>
      <c r="DQ3011" s="154"/>
      <c r="DR3011" s="154"/>
      <c r="DS3011" s="154"/>
      <c r="DT3011" s="154"/>
      <c r="DU3011" s="154"/>
      <c r="DV3011" s="154"/>
      <c r="DW3011" s="154"/>
      <c r="DX3011" s="154"/>
      <c r="DY3011" s="154"/>
      <c r="DZ3011" s="154"/>
      <c r="EA3011" s="154"/>
      <c r="EB3011" s="154"/>
      <c r="EC3011" s="154"/>
      <c r="ED3011" s="154"/>
      <c r="EE3011" s="154"/>
      <c r="EF3011" s="154"/>
      <c r="EG3011" s="154"/>
      <c r="EH3011" s="154"/>
      <c r="EI3011" s="154"/>
      <c r="EJ3011" s="154"/>
      <c r="EK3011" s="154"/>
      <c r="EL3011" s="154"/>
      <c r="EM3011" s="154"/>
      <c r="EN3011" s="154"/>
      <c r="EO3011" s="154"/>
      <c r="EP3011" s="154"/>
      <c r="EQ3011" s="154"/>
      <c r="ER3011" s="154"/>
      <c r="ES3011" s="154"/>
      <c r="ET3011" s="154"/>
      <c r="EU3011" s="154"/>
      <c r="EV3011" s="154"/>
    </row>
    <row r="3012" spans="32:152" ht="12.75">
      <c r="AF3012" s="154"/>
      <c r="AG3012" s="154"/>
      <c r="AH3012" s="154"/>
      <c r="AI3012" s="154"/>
      <c r="AJ3012" s="154"/>
      <c r="AK3012" s="154"/>
      <c r="AL3012" s="154"/>
      <c r="AM3012" s="154"/>
      <c r="AN3012" s="154"/>
      <c r="AO3012" s="154"/>
      <c r="AP3012" s="154"/>
      <c r="AQ3012" s="154"/>
      <c r="AR3012" s="154"/>
      <c r="AS3012" s="154"/>
      <c r="AT3012" s="154"/>
      <c r="AU3012" s="154"/>
      <c r="AV3012" s="154"/>
      <c r="AW3012" s="154"/>
      <c r="AX3012" s="154"/>
      <c r="AY3012" s="154"/>
      <c r="AZ3012" s="154"/>
      <c r="BA3012" s="154"/>
      <c r="BB3012" s="154"/>
      <c r="BC3012" s="154"/>
      <c r="BD3012" s="154"/>
      <c r="BE3012" s="154"/>
      <c r="BF3012" s="154"/>
      <c r="BG3012" s="154"/>
      <c r="BH3012" s="154"/>
      <c r="BI3012" s="154"/>
      <c r="BJ3012" s="154"/>
      <c r="BK3012" s="154"/>
      <c r="BL3012" s="154"/>
      <c r="BM3012" s="154"/>
      <c r="BN3012" s="154"/>
      <c r="BO3012" s="154"/>
      <c r="BP3012" s="154"/>
      <c r="BQ3012" s="154"/>
      <c r="BR3012" s="154"/>
      <c r="BS3012" s="154"/>
      <c r="BT3012" s="154"/>
      <c r="BU3012" s="154"/>
      <c r="BV3012" s="154"/>
      <c r="BW3012" s="154"/>
      <c r="BX3012" s="154"/>
      <c r="BY3012" s="154"/>
      <c r="BZ3012" s="154"/>
      <c r="CA3012" s="154"/>
      <c r="CB3012" s="154"/>
      <c r="CC3012" s="154"/>
      <c r="CD3012" s="154"/>
      <c r="CE3012" s="154"/>
      <c r="CF3012" s="154"/>
      <c r="CG3012" s="154"/>
      <c r="CH3012" s="154"/>
      <c r="CI3012" s="154"/>
      <c r="CJ3012" s="154"/>
      <c r="CK3012" s="154"/>
      <c r="CL3012" s="154"/>
      <c r="CM3012" s="154"/>
      <c r="CN3012" s="154"/>
      <c r="CO3012" s="154"/>
      <c r="CP3012" s="154"/>
      <c r="CQ3012" s="154"/>
      <c r="CR3012" s="154"/>
      <c r="CS3012" s="154"/>
      <c r="CT3012" s="154"/>
      <c r="CU3012" s="154"/>
      <c r="CV3012" s="154"/>
      <c r="CW3012" s="154"/>
      <c r="CX3012" s="154"/>
      <c r="CY3012" s="154"/>
      <c r="CZ3012" s="154"/>
      <c r="DA3012" s="154"/>
      <c r="DB3012" s="154"/>
      <c r="DC3012" s="154"/>
      <c r="DD3012" s="154"/>
      <c r="DE3012" s="154"/>
      <c r="DF3012" s="154"/>
      <c r="DG3012" s="154"/>
      <c r="DH3012" s="154"/>
      <c r="DI3012" s="154"/>
      <c r="DJ3012" s="154"/>
      <c r="DK3012" s="154"/>
      <c r="DL3012" s="154"/>
      <c r="DM3012" s="154"/>
      <c r="DN3012" s="154"/>
      <c r="DO3012" s="154"/>
      <c r="DP3012" s="154"/>
      <c r="DQ3012" s="154"/>
      <c r="DR3012" s="154"/>
      <c r="DS3012" s="154"/>
      <c r="DT3012" s="154"/>
      <c r="DU3012" s="154"/>
      <c r="DV3012" s="154"/>
      <c r="DW3012" s="154"/>
      <c r="DX3012" s="154"/>
      <c r="DY3012" s="154"/>
      <c r="DZ3012" s="154"/>
      <c r="EA3012" s="154"/>
      <c r="EB3012" s="154"/>
      <c r="EC3012" s="154"/>
      <c r="ED3012" s="154"/>
      <c r="EE3012" s="154"/>
      <c r="EF3012" s="154"/>
      <c r="EG3012" s="154"/>
      <c r="EH3012" s="154"/>
      <c r="EI3012" s="154"/>
      <c r="EJ3012" s="154"/>
      <c r="EK3012" s="154"/>
      <c r="EL3012" s="154"/>
      <c r="EM3012" s="154"/>
      <c r="EN3012" s="154"/>
      <c r="EO3012" s="154"/>
      <c r="EP3012" s="154"/>
      <c r="EQ3012" s="154"/>
      <c r="ER3012" s="154"/>
      <c r="ES3012" s="154"/>
      <c r="ET3012" s="154"/>
      <c r="EU3012" s="154"/>
      <c r="EV3012" s="154"/>
    </row>
    <row r="3013" spans="32:152" ht="12.75">
      <c r="AF3013" s="154"/>
      <c r="AG3013" s="154"/>
      <c r="AH3013" s="154"/>
      <c r="AI3013" s="154"/>
      <c r="AJ3013" s="154"/>
      <c r="AK3013" s="154"/>
      <c r="AL3013" s="154"/>
      <c r="AM3013" s="154"/>
      <c r="AN3013" s="154"/>
      <c r="AO3013" s="154"/>
      <c r="AP3013" s="154"/>
      <c r="AQ3013" s="154"/>
      <c r="AR3013" s="154"/>
      <c r="AS3013" s="154"/>
      <c r="AT3013" s="154"/>
      <c r="AU3013" s="154"/>
      <c r="AV3013" s="154"/>
      <c r="AW3013" s="154"/>
      <c r="AX3013" s="154"/>
      <c r="AY3013" s="154"/>
      <c r="AZ3013" s="154"/>
      <c r="BA3013" s="154"/>
      <c r="BB3013" s="154"/>
      <c r="BC3013" s="154"/>
      <c r="BD3013" s="154"/>
      <c r="BE3013" s="154"/>
      <c r="BF3013" s="154"/>
      <c r="BG3013" s="154"/>
      <c r="BH3013" s="154"/>
      <c r="BI3013" s="154"/>
      <c r="BJ3013" s="154"/>
      <c r="BK3013" s="154"/>
      <c r="BL3013" s="154"/>
      <c r="BM3013" s="154"/>
      <c r="BN3013" s="154"/>
      <c r="BO3013" s="154"/>
      <c r="BP3013" s="154"/>
      <c r="BQ3013" s="154"/>
      <c r="BR3013" s="154"/>
      <c r="BS3013" s="154"/>
      <c r="BT3013" s="154"/>
      <c r="BU3013" s="154"/>
      <c r="BV3013" s="154"/>
      <c r="BW3013" s="154"/>
      <c r="BX3013" s="154"/>
      <c r="BY3013" s="154"/>
      <c r="BZ3013" s="154"/>
      <c r="CA3013" s="154"/>
      <c r="CB3013" s="154"/>
      <c r="CC3013" s="154"/>
      <c r="CD3013" s="154"/>
      <c r="CE3013" s="154"/>
      <c r="CF3013" s="154"/>
      <c r="CG3013" s="154"/>
      <c r="CH3013" s="154"/>
      <c r="CI3013" s="154"/>
      <c r="CJ3013" s="154"/>
      <c r="CK3013" s="154"/>
      <c r="CL3013" s="154"/>
      <c r="CM3013" s="154"/>
      <c r="CN3013" s="154"/>
      <c r="CO3013" s="154"/>
      <c r="CP3013" s="154"/>
      <c r="CQ3013" s="154"/>
      <c r="CR3013" s="154"/>
      <c r="CS3013" s="154"/>
      <c r="CT3013" s="154"/>
      <c r="CU3013" s="154"/>
      <c r="CV3013" s="154"/>
      <c r="CW3013" s="154"/>
      <c r="CX3013" s="154"/>
      <c r="CY3013" s="154"/>
      <c r="CZ3013" s="154"/>
      <c r="DA3013" s="154"/>
      <c r="DB3013" s="154"/>
      <c r="DC3013" s="154"/>
      <c r="DD3013" s="154"/>
      <c r="DE3013" s="154"/>
      <c r="DF3013" s="154"/>
      <c r="DG3013" s="154"/>
      <c r="DH3013" s="154"/>
      <c r="DI3013" s="154"/>
      <c r="DJ3013" s="154"/>
      <c r="DK3013" s="154"/>
      <c r="DL3013" s="154"/>
      <c r="DM3013" s="154"/>
      <c r="DN3013" s="154"/>
      <c r="DO3013" s="154"/>
      <c r="DP3013" s="154"/>
      <c r="DQ3013" s="154"/>
      <c r="DR3013" s="154"/>
      <c r="DS3013" s="154"/>
      <c r="DT3013" s="154"/>
      <c r="DU3013" s="154"/>
      <c r="DV3013" s="154"/>
      <c r="DW3013" s="154"/>
      <c r="DX3013" s="154"/>
      <c r="DY3013" s="154"/>
      <c r="DZ3013" s="154"/>
      <c r="EA3013" s="154"/>
      <c r="EB3013" s="154"/>
      <c r="EC3013" s="154"/>
      <c r="ED3013" s="154"/>
      <c r="EE3013" s="154"/>
      <c r="EF3013" s="154"/>
      <c r="EG3013" s="154"/>
      <c r="EH3013" s="154"/>
      <c r="EI3013" s="154"/>
      <c r="EJ3013" s="154"/>
      <c r="EK3013" s="154"/>
      <c r="EL3013" s="154"/>
      <c r="EM3013" s="154"/>
      <c r="EN3013" s="154"/>
      <c r="EO3013" s="154"/>
      <c r="EP3013" s="154"/>
      <c r="EQ3013" s="154"/>
      <c r="ER3013" s="154"/>
      <c r="ES3013" s="154"/>
      <c r="ET3013" s="154"/>
      <c r="EU3013" s="154"/>
      <c r="EV3013" s="154"/>
    </row>
    <row r="3014" spans="32:152" ht="12.75">
      <c r="AF3014" s="154"/>
      <c r="AG3014" s="154"/>
      <c r="AH3014" s="154"/>
      <c r="AI3014" s="154"/>
      <c r="AJ3014" s="154"/>
      <c r="AK3014" s="154"/>
      <c r="AL3014" s="154"/>
      <c r="AM3014" s="154"/>
      <c r="AN3014" s="154"/>
      <c r="AO3014" s="154"/>
      <c r="AP3014" s="154"/>
      <c r="AQ3014" s="154"/>
      <c r="AR3014" s="154"/>
      <c r="AS3014" s="154"/>
      <c r="AT3014" s="154"/>
      <c r="AU3014" s="154"/>
      <c r="AV3014" s="154"/>
      <c r="AW3014" s="154"/>
      <c r="AX3014" s="154"/>
      <c r="AY3014" s="154"/>
      <c r="AZ3014" s="154"/>
      <c r="BA3014" s="154"/>
      <c r="BB3014" s="154"/>
      <c r="BC3014" s="154"/>
      <c r="BD3014" s="154"/>
      <c r="BE3014" s="154"/>
      <c r="BF3014" s="154"/>
      <c r="BG3014" s="154"/>
      <c r="BH3014" s="154"/>
      <c r="BI3014" s="154"/>
      <c r="BJ3014" s="154"/>
      <c r="BK3014" s="154"/>
      <c r="BL3014" s="154"/>
      <c r="BM3014" s="154"/>
      <c r="BN3014" s="154"/>
      <c r="BO3014" s="154"/>
      <c r="BP3014" s="154"/>
      <c r="BQ3014" s="154"/>
      <c r="BR3014" s="154"/>
      <c r="BS3014" s="154"/>
      <c r="BT3014" s="154"/>
      <c r="BU3014" s="154"/>
      <c r="BV3014" s="154"/>
      <c r="BW3014" s="154"/>
      <c r="BX3014" s="154"/>
      <c r="BY3014" s="154"/>
      <c r="BZ3014" s="154"/>
      <c r="CA3014" s="154"/>
      <c r="CB3014" s="154"/>
      <c r="CC3014" s="154"/>
      <c r="CD3014" s="154"/>
      <c r="CE3014" s="154"/>
      <c r="CF3014" s="154"/>
      <c r="CG3014" s="154"/>
      <c r="CH3014" s="154"/>
      <c r="CI3014" s="154"/>
      <c r="CJ3014" s="154"/>
      <c r="CK3014" s="154"/>
      <c r="CL3014" s="154"/>
      <c r="CM3014" s="154"/>
      <c r="CN3014" s="154"/>
      <c r="CO3014" s="154"/>
      <c r="CP3014" s="154"/>
      <c r="CQ3014" s="154"/>
      <c r="CR3014" s="154"/>
      <c r="CS3014" s="154"/>
      <c r="CT3014" s="154"/>
      <c r="CU3014" s="154"/>
      <c r="CV3014" s="154"/>
      <c r="CW3014" s="154"/>
      <c r="CX3014" s="154"/>
      <c r="CY3014" s="154"/>
      <c r="CZ3014" s="154"/>
      <c r="DA3014" s="154"/>
      <c r="DB3014" s="154"/>
      <c r="DC3014" s="154"/>
      <c r="DD3014" s="154"/>
      <c r="DE3014" s="154"/>
      <c r="DF3014" s="154"/>
      <c r="DG3014" s="154"/>
      <c r="DH3014" s="154"/>
      <c r="DI3014" s="154"/>
      <c r="DJ3014" s="154"/>
      <c r="DK3014" s="154"/>
      <c r="DL3014" s="154"/>
      <c r="DM3014" s="154"/>
      <c r="DN3014" s="154"/>
      <c r="DO3014" s="154"/>
      <c r="DP3014" s="154"/>
      <c r="DQ3014" s="154"/>
      <c r="DR3014" s="154"/>
      <c r="DS3014" s="154"/>
      <c r="DT3014" s="154"/>
      <c r="DU3014" s="154"/>
      <c r="DV3014" s="154"/>
      <c r="DW3014" s="154"/>
      <c r="DX3014" s="154"/>
      <c r="DY3014" s="154"/>
      <c r="DZ3014" s="154"/>
      <c r="EA3014" s="154"/>
      <c r="EB3014" s="154"/>
      <c r="EC3014" s="154"/>
      <c r="ED3014" s="154"/>
      <c r="EE3014" s="154"/>
      <c r="EF3014" s="154"/>
      <c r="EG3014" s="154"/>
      <c r="EH3014" s="154"/>
      <c r="EI3014" s="154"/>
      <c r="EJ3014" s="154"/>
      <c r="EK3014" s="154"/>
      <c r="EL3014" s="154"/>
      <c r="EM3014" s="154"/>
      <c r="EN3014" s="154"/>
      <c r="EO3014" s="154"/>
      <c r="EP3014" s="154"/>
      <c r="EQ3014" s="154"/>
      <c r="ER3014" s="154"/>
      <c r="ES3014" s="154"/>
      <c r="ET3014" s="154"/>
      <c r="EU3014" s="154"/>
      <c r="EV3014" s="154"/>
    </row>
    <row r="3015" spans="32:152" ht="12.75">
      <c r="AF3015" s="154"/>
      <c r="AG3015" s="154"/>
      <c r="AH3015" s="154"/>
      <c r="AI3015" s="154"/>
      <c r="AJ3015" s="154"/>
      <c r="AK3015" s="154"/>
      <c r="AL3015" s="154"/>
      <c r="AM3015" s="154"/>
      <c r="AN3015" s="154"/>
      <c r="AO3015" s="154"/>
      <c r="AP3015" s="154"/>
      <c r="AQ3015" s="154"/>
      <c r="AR3015" s="154"/>
      <c r="AS3015" s="154"/>
      <c r="AT3015" s="154"/>
      <c r="AU3015" s="154"/>
      <c r="AV3015" s="154"/>
      <c r="AW3015" s="154"/>
      <c r="AX3015" s="154"/>
      <c r="AY3015" s="154"/>
      <c r="AZ3015" s="154"/>
      <c r="BA3015" s="154"/>
      <c r="BB3015" s="154"/>
      <c r="BC3015" s="154"/>
      <c r="BD3015" s="154"/>
      <c r="BE3015" s="154"/>
      <c r="BF3015" s="154"/>
      <c r="BG3015" s="154"/>
      <c r="BH3015" s="154"/>
      <c r="BI3015" s="154"/>
      <c r="BJ3015" s="154"/>
      <c r="BK3015" s="154"/>
      <c r="BL3015" s="154"/>
      <c r="BM3015" s="154"/>
      <c r="BN3015" s="154"/>
      <c r="BO3015" s="154"/>
      <c r="BP3015" s="154"/>
      <c r="BQ3015" s="154"/>
      <c r="BR3015" s="154"/>
      <c r="BS3015" s="154"/>
      <c r="BT3015" s="154"/>
      <c r="BU3015" s="154"/>
      <c r="BV3015" s="154"/>
      <c r="BW3015" s="154"/>
      <c r="BX3015" s="154"/>
      <c r="BY3015" s="154"/>
      <c r="BZ3015" s="154"/>
      <c r="CA3015" s="154"/>
      <c r="CB3015" s="154"/>
      <c r="CC3015" s="154"/>
      <c r="CD3015" s="154"/>
      <c r="CE3015" s="154"/>
      <c r="CF3015" s="154"/>
      <c r="CG3015" s="154"/>
      <c r="CH3015" s="154"/>
      <c r="CI3015" s="154"/>
      <c r="CJ3015" s="154"/>
      <c r="CK3015" s="154"/>
      <c r="CL3015" s="154"/>
      <c r="CM3015" s="154"/>
      <c r="CN3015" s="154"/>
      <c r="CO3015" s="154"/>
      <c r="CP3015" s="154"/>
      <c r="CQ3015" s="154"/>
      <c r="CR3015" s="154"/>
      <c r="CS3015" s="154"/>
      <c r="CT3015" s="154"/>
      <c r="CU3015" s="154"/>
      <c r="CV3015" s="154"/>
      <c r="CW3015" s="154"/>
      <c r="CX3015" s="154"/>
      <c r="CY3015" s="154"/>
      <c r="CZ3015" s="154"/>
      <c r="DA3015" s="154"/>
      <c r="DB3015" s="154"/>
      <c r="DC3015" s="154"/>
      <c r="DD3015" s="154"/>
      <c r="DE3015" s="154"/>
      <c r="DF3015" s="154"/>
      <c r="DG3015" s="154"/>
      <c r="DH3015" s="154"/>
      <c r="DI3015" s="154"/>
      <c r="DJ3015" s="154"/>
      <c r="DK3015" s="154"/>
      <c r="DL3015" s="154"/>
      <c r="DM3015" s="154"/>
      <c r="DN3015" s="154"/>
      <c r="DO3015" s="154"/>
      <c r="DP3015" s="154"/>
      <c r="DQ3015" s="154"/>
      <c r="DR3015" s="154"/>
      <c r="DS3015" s="154"/>
      <c r="DT3015" s="154"/>
      <c r="DU3015" s="154"/>
      <c r="DV3015" s="154"/>
      <c r="DW3015" s="154"/>
      <c r="DX3015" s="154"/>
      <c r="DY3015" s="154"/>
      <c r="DZ3015" s="154"/>
      <c r="EA3015" s="154"/>
      <c r="EB3015" s="154"/>
      <c r="EC3015" s="154"/>
      <c r="ED3015" s="154"/>
      <c r="EE3015" s="154"/>
      <c r="EF3015" s="154"/>
      <c r="EG3015" s="154"/>
      <c r="EH3015" s="154"/>
      <c r="EI3015" s="154"/>
      <c r="EJ3015" s="154"/>
      <c r="EK3015" s="154"/>
      <c r="EL3015" s="154"/>
      <c r="EM3015" s="154"/>
      <c r="EN3015" s="154"/>
      <c r="EO3015" s="154"/>
      <c r="EP3015" s="154"/>
      <c r="EQ3015" s="154"/>
      <c r="ER3015" s="154"/>
      <c r="ES3015" s="154"/>
      <c r="ET3015" s="154"/>
      <c r="EU3015" s="154"/>
      <c r="EV3015" s="154"/>
    </row>
    <row r="3016" spans="32:152" ht="12.75">
      <c r="AF3016" s="154"/>
      <c r="AG3016" s="154"/>
      <c r="AH3016" s="154"/>
      <c r="AI3016" s="154"/>
      <c r="AJ3016" s="154"/>
      <c r="AK3016" s="154"/>
      <c r="AL3016" s="154"/>
      <c r="AM3016" s="154"/>
      <c r="AN3016" s="154"/>
      <c r="AO3016" s="154"/>
      <c r="AP3016" s="154"/>
      <c r="AQ3016" s="154"/>
      <c r="AR3016" s="154"/>
      <c r="AS3016" s="154"/>
      <c r="AT3016" s="154"/>
      <c r="AU3016" s="154"/>
      <c r="AV3016" s="154"/>
      <c r="AW3016" s="154"/>
      <c r="AX3016" s="154"/>
      <c r="AY3016" s="154"/>
      <c r="AZ3016" s="154"/>
      <c r="BA3016" s="154"/>
      <c r="BB3016" s="154"/>
      <c r="BC3016" s="154"/>
      <c r="BD3016" s="154"/>
      <c r="BE3016" s="154"/>
      <c r="BF3016" s="154"/>
      <c r="BG3016" s="154"/>
      <c r="BH3016" s="154"/>
      <c r="BI3016" s="154"/>
      <c r="BJ3016" s="154"/>
      <c r="BK3016" s="154"/>
      <c r="BL3016" s="154"/>
      <c r="BM3016" s="154"/>
      <c r="BN3016" s="154"/>
      <c r="BO3016" s="154"/>
      <c r="BP3016" s="154"/>
      <c r="BQ3016" s="154"/>
      <c r="BR3016" s="154"/>
      <c r="BS3016" s="154"/>
      <c r="BT3016" s="154"/>
      <c r="BU3016" s="154"/>
      <c r="BV3016" s="154"/>
      <c r="BW3016" s="154"/>
      <c r="BX3016" s="154"/>
      <c r="BY3016" s="154"/>
      <c r="BZ3016" s="154"/>
      <c r="CA3016" s="154"/>
      <c r="CB3016" s="154"/>
      <c r="CC3016" s="154"/>
      <c r="CD3016" s="154"/>
      <c r="CE3016" s="154"/>
      <c r="CF3016" s="154"/>
      <c r="CG3016" s="154"/>
      <c r="CH3016" s="154"/>
      <c r="CI3016" s="154"/>
      <c r="CJ3016" s="154"/>
      <c r="CK3016" s="154"/>
      <c r="CL3016" s="154"/>
      <c r="CM3016" s="154"/>
      <c r="CN3016" s="154"/>
      <c r="CO3016" s="154"/>
      <c r="CP3016" s="154"/>
      <c r="CQ3016" s="154"/>
      <c r="CR3016" s="154"/>
      <c r="CS3016" s="154"/>
      <c r="CT3016" s="154"/>
      <c r="CU3016" s="154"/>
      <c r="CV3016" s="154"/>
      <c r="CW3016" s="154"/>
      <c r="CX3016" s="154"/>
      <c r="CY3016" s="154"/>
      <c r="CZ3016" s="154"/>
      <c r="DA3016" s="154"/>
      <c r="DB3016" s="154"/>
      <c r="DC3016" s="154"/>
      <c r="DD3016" s="154"/>
      <c r="DE3016" s="154"/>
      <c r="DF3016" s="154"/>
      <c r="DG3016" s="154"/>
      <c r="DH3016" s="154"/>
      <c r="DI3016" s="154"/>
      <c r="DJ3016" s="154"/>
      <c r="DK3016" s="154"/>
      <c r="DL3016" s="154"/>
      <c r="DM3016" s="154"/>
      <c r="DN3016" s="154"/>
      <c r="DO3016" s="154"/>
      <c r="DP3016" s="154"/>
      <c r="DQ3016" s="154"/>
      <c r="DR3016" s="154"/>
      <c r="DS3016" s="154"/>
      <c r="DT3016" s="154"/>
      <c r="DU3016" s="154"/>
      <c r="DV3016" s="154"/>
      <c r="DW3016" s="154"/>
      <c r="DX3016" s="154"/>
      <c r="DY3016" s="154"/>
      <c r="DZ3016" s="154"/>
      <c r="EA3016" s="154"/>
      <c r="EB3016" s="154"/>
      <c r="EC3016" s="154"/>
      <c r="ED3016" s="154"/>
      <c r="EE3016" s="154"/>
      <c r="EF3016" s="154"/>
      <c r="EG3016" s="154"/>
      <c r="EH3016" s="154"/>
      <c r="EI3016" s="154"/>
      <c r="EJ3016" s="154"/>
      <c r="EK3016" s="154"/>
      <c r="EL3016" s="154"/>
      <c r="EM3016" s="154"/>
      <c r="EN3016" s="154"/>
      <c r="EO3016" s="154"/>
      <c r="EP3016" s="154"/>
      <c r="EQ3016" s="154"/>
      <c r="ER3016" s="154"/>
      <c r="ES3016" s="154"/>
      <c r="ET3016" s="154"/>
      <c r="EU3016" s="154"/>
      <c r="EV3016" s="154"/>
    </row>
    <row r="3017" spans="32:152" ht="12.75">
      <c r="AF3017" s="154"/>
      <c r="AG3017" s="154"/>
      <c r="AH3017" s="154"/>
      <c r="AI3017" s="154"/>
      <c r="AJ3017" s="154"/>
      <c r="AK3017" s="154"/>
      <c r="AL3017" s="154"/>
      <c r="AM3017" s="154"/>
      <c r="AN3017" s="154"/>
      <c r="AO3017" s="154"/>
      <c r="AP3017" s="154"/>
      <c r="AQ3017" s="154"/>
      <c r="AR3017" s="154"/>
      <c r="AS3017" s="154"/>
      <c r="AT3017" s="154"/>
      <c r="AU3017" s="154"/>
      <c r="AV3017" s="154"/>
      <c r="AW3017" s="154"/>
      <c r="AX3017" s="154"/>
      <c r="AY3017" s="154"/>
      <c r="AZ3017" s="154"/>
      <c r="BA3017" s="154"/>
      <c r="BB3017" s="154"/>
      <c r="BC3017" s="154"/>
      <c r="BD3017" s="154"/>
      <c r="BE3017" s="154"/>
      <c r="BF3017" s="154"/>
      <c r="BG3017" s="154"/>
      <c r="BH3017" s="154"/>
      <c r="BI3017" s="154"/>
      <c r="BJ3017" s="154"/>
      <c r="BK3017" s="154"/>
      <c r="BL3017" s="154"/>
      <c r="BM3017" s="154"/>
      <c r="BN3017" s="154"/>
      <c r="BO3017" s="154"/>
      <c r="BP3017" s="154"/>
      <c r="BQ3017" s="154"/>
      <c r="BR3017" s="154"/>
      <c r="BS3017" s="154"/>
      <c r="BT3017" s="154"/>
      <c r="BU3017" s="154"/>
      <c r="BV3017" s="154"/>
      <c r="BW3017" s="154"/>
      <c r="BX3017" s="154"/>
      <c r="BY3017" s="154"/>
      <c r="BZ3017" s="154"/>
      <c r="CA3017" s="154"/>
      <c r="CB3017" s="154"/>
      <c r="CC3017" s="154"/>
      <c r="CD3017" s="154"/>
      <c r="CE3017" s="154"/>
      <c r="CF3017" s="154"/>
      <c r="CG3017" s="154"/>
      <c r="CH3017" s="154"/>
      <c r="CI3017" s="154"/>
      <c r="CJ3017" s="154"/>
      <c r="CK3017" s="154"/>
      <c r="CL3017" s="154"/>
      <c r="CM3017" s="154"/>
      <c r="CN3017" s="154"/>
      <c r="CO3017" s="154"/>
      <c r="CP3017" s="154"/>
      <c r="CQ3017" s="154"/>
      <c r="CR3017" s="154"/>
      <c r="CS3017" s="154"/>
      <c r="CT3017" s="154"/>
      <c r="CU3017" s="154"/>
      <c r="CV3017" s="154"/>
      <c r="CW3017" s="154"/>
      <c r="CX3017" s="154"/>
      <c r="CY3017" s="154"/>
      <c r="CZ3017" s="154"/>
      <c r="DA3017" s="154"/>
      <c r="DB3017" s="154"/>
      <c r="DC3017" s="154"/>
      <c r="DD3017" s="154"/>
      <c r="DE3017" s="154"/>
      <c r="DF3017" s="154"/>
      <c r="DG3017" s="154"/>
      <c r="DH3017" s="154"/>
      <c r="DI3017" s="154"/>
      <c r="DJ3017" s="154"/>
      <c r="DK3017" s="154"/>
      <c r="DL3017" s="154"/>
      <c r="DM3017" s="154"/>
      <c r="DN3017" s="154"/>
      <c r="DO3017" s="154"/>
      <c r="DP3017" s="154"/>
      <c r="DQ3017" s="154"/>
      <c r="DR3017" s="154"/>
      <c r="DS3017" s="154"/>
      <c r="DT3017" s="154"/>
      <c r="DU3017" s="154"/>
      <c r="DV3017" s="154"/>
      <c r="DW3017" s="154"/>
      <c r="DX3017" s="154"/>
      <c r="DY3017" s="154"/>
      <c r="DZ3017" s="154"/>
      <c r="EA3017" s="154"/>
      <c r="EB3017" s="154"/>
      <c r="EC3017" s="154"/>
      <c r="ED3017" s="154"/>
      <c r="EE3017" s="154"/>
      <c r="EF3017" s="154"/>
      <c r="EG3017" s="154"/>
      <c r="EH3017" s="154"/>
      <c r="EI3017" s="154"/>
      <c r="EJ3017" s="154"/>
      <c r="EK3017" s="154"/>
      <c r="EL3017" s="154"/>
      <c r="EM3017" s="154"/>
      <c r="EN3017" s="154"/>
      <c r="EO3017" s="154"/>
      <c r="EP3017" s="154"/>
      <c r="EQ3017" s="154"/>
      <c r="ER3017" s="154"/>
      <c r="ES3017" s="154"/>
      <c r="ET3017" s="154"/>
      <c r="EU3017" s="154"/>
      <c r="EV3017" s="154"/>
    </row>
    <row r="3018" spans="32:152" ht="12.75">
      <c r="AF3018" s="154"/>
      <c r="AG3018" s="154"/>
      <c r="AH3018" s="154"/>
      <c r="AI3018" s="154"/>
      <c r="AJ3018" s="154"/>
      <c r="AK3018" s="154"/>
      <c r="AL3018" s="154"/>
      <c r="AM3018" s="154"/>
      <c r="AN3018" s="154"/>
      <c r="AO3018" s="154"/>
      <c r="AP3018" s="154"/>
      <c r="AQ3018" s="154"/>
      <c r="AR3018" s="154"/>
      <c r="AS3018" s="154"/>
      <c r="AT3018" s="154"/>
      <c r="AU3018" s="154"/>
      <c r="AV3018" s="154"/>
      <c r="AW3018" s="154"/>
      <c r="AX3018" s="154"/>
      <c r="AY3018" s="154"/>
      <c r="AZ3018" s="154"/>
      <c r="BA3018" s="154"/>
      <c r="BB3018" s="154"/>
      <c r="BC3018" s="154"/>
      <c r="BD3018" s="154"/>
      <c r="BE3018" s="154"/>
      <c r="BF3018" s="154"/>
      <c r="BG3018" s="154"/>
      <c r="BH3018" s="154"/>
      <c r="BI3018" s="154"/>
      <c r="BJ3018" s="154"/>
      <c r="BK3018" s="154"/>
      <c r="BL3018" s="154"/>
      <c r="BM3018" s="154"/>
      <c r="BN3018" s="154"/>
      <c r="BO3018" s="154"/>
      <c r="BP3018" s="154"/>
      <c r="BQ3018" s="154"/>
      <c r="BR3018" s="154"/>
      <c r="BS3018" s="154"/>
      <c r="BT3018" s="154"/>
      <c r="BU3018" s="154"/>
      <c r="BV3018" s="154"/>
      <c r="BW3018" s="154"/>
      <c r="BX3018" s="154"/>
      <c r="BY3018" s="154"/>
      <c r="BZ3018" s="154"/>
      <c r="CA3018" s="154"/>
      <c r="CB3018" s="154"/>
      <c r="CC3018" s="154"/>
      <c r="CD3018" s="154"/>
      <c r="CE3018" s="154"/>
      <c r="CF3018" s="154"/>
      <c r="CG3018" s="154"/>
      <c r="CH3018" s="154"/>
      <c r="CI3018" s="154"/>
      <c r="CJ3018" s="154"/>
      <c r="CK3018" s="154"/>
      <c r="CL3018" s="154"/>
      <c r="CM3018" s="154"/>
      <c r="CN3018" s="154"/>
      <c r="CO3018" s="154"/>
      <c r="CP3018" s="154"/>
      <c r="CQ3018" s="154"/>
      <c r="CR3018" s="154"/>
      <c r="CS3018" s="154"/>
      <c r="CT3018" s="154"/>
      <c r="CU3018" s="154"/>
      <c r="CV3018" s="154"/>
      <c r="CW3018" s="154"/>
      <c r="CX3018" s="154"/>
      <c r="CY3018" s="154"/>
      <c r="CZ3018" s="154"/>
      <c r="DA3018" s="154"/>
      <c r="DB3018" s="154"/>
      <c r="DC3018" s="154"/>
      <c r="DD3018" s="154"/>
      <c r="DE3018" s="154"/>
      <c r="DF3018" s="154"/>
      <c r="DG3018" s="154"/>
      <c r="DH3018" s="154"/>
      <c r="DI3018" s="154"/>
      <c r="DJ3018" s="154"/>
      <c r="DK3018" s="154"/>
      <c r="DL3018" s="154"/>
      <c r="DM3018" s="154"/>
      <c r="DN3018" s="154"/>
      <c r="DO3018" s="154"/>
      <c r="DP3018" s="154"/>
      <c r="DQ3018" s="154"/>
      <c r="DR3018" s="154"/>
      <c r="DS3018" s="154"/>
      <c r="DT3018" s="154"/>
      <c r="DU3018" s="154"/>
      <c r="DV3018" s="154"/>
      <c r="DW3018" s="154"/>
      <c r="DX3018" s="154"/>
      <c r="DY3018" s="154"/>
      <c r="DZ3018" s="154"/>
      <c r="EA3018" s="154"/>
      <c r="EB3018" s="154"/>
      <c r="EC3018" s="154"/>
      <c r="ED3018" s="154"/>
      <c r="EE3018" s="154"/>
      <c r="EF3018" s="154"/>
      <c r="EG3018" s="154"/>
      <c r="EH3018" s="154"/>
      <c r="EI3018" s="154"/>
      <c r="EJ3018" s="154"/>
      <c r="EK3018" s="154"/>
      <c r="EL3018" s="154"/>
      <c r="EM3018" s="154"/>
      <c r="EN3018" s="154"/>
      <c r="EO3018" s="154"/>
      <c r="EP3018" s="154"/>
      <c r="EQ3018" s="154"/>
      <c r="ER3018" s="154"/>
      <c r="ES3018" s="154"/>
      <c r="ET3018" s="154"/>
      <c r="EU3018" s="154"/>
      <c r="EV3018" s="154"/>
    </row>
    <row r="3019" spans="32:152" ht="12.75">
      <c r="AF3019" s="154"/>
      <c r="AG3019" s="154"/>
      <c r="AH3019" s="154"/>
      <c r="AI3019" s="154"/>
      <c r="AJ3019" s="154"/>
      <c r="AK3019" s="154"/>
      <c r="AL3019" s="154"/>
      <c r="AM3019" s="154"/>
      <c r="AN3019" s="154"/>
      <c r="AO3019" s="154"/>
      <c r="AP3019" s="154"/>
      <c r="AQ3019" s="154"/>
      <c r="AR3019" s="154"/>
      <c r="AS3019" s="154"/>
      <c r="AT3019" s="154"/>
      <c r="AU3019" s="154"/>
      <c r="AV3019" s="154"/>
      <c r="AW3019" s="154"/>
      <c r="AX3019" s="154"/>
      <c r="AY3019" s="154"/>
      <c r="AZ3019" s="154"/>
      <c r="BA3019" s="154"/>
      <c r="BB3019" s="154"/>
      <c r="BC3019" s="154"/>
      <c r="BD3019" s="154"/>
      <c r="BE3019" s="154"/>
      <c r="BF3019" s="154"/>
      <c r="BG3019" s="154"/>
      <c r="BH3019" s="154"/>
      <c r="BI3019" s="154"/>
      <c r="BJ3019" s="154"/>
      <c r="BK3019" s="154"/>
      <c r="BL3019" s="154"/>
      <c r="BM3019" s="154"/>
      <c r="BN3019" s="154"/>
      <c r="BO3019" s="154"/>
      <c r="BP3019" s="154"/>
      <c r="BQ3019" s="154"/>
      <c r="BR3019" s="154"/>
      <c r="BS3019" s="154"/>
      <c r="BT3019" s="154"/>
      <c r="BU3019" s="154"/>
      <c r="BV3019" s="154"/>
      <c r="BW3019" s="154"/>
      <c r="BX3019" s="154"/>
      <c r="BY3019" s="154"/>
      <c r="BZ3019" s="154"/>
      <c r="CA3019" s="154"/>
      <c r="CB3019" s="154"/>
      <c r="CC3019" s="154"/>
      <c r="CD3019" s="154"/>
      <c r="CE3019" s="154"/>
      <c r="CF3019" s="154"/>
      <c r="CG3019" s="154"/>
      <c r="CH3019" s="154"/>
      <c r="CI3019" s="154"/>
      <c r="CJ3019" s="154"/>
      <c r="CK3019" s="154"/>
      <c r="CL3019" s="154"/>
      <c r="CM3019" s="154"/>
      <c r="CN3019" s="154"/>
      <c r="CO3019" s="154"/>
      <c r="CP3019" s="154"/>
      <c r="CQ3019" s="154"/>
      <c r="CR3019" s="154"/>
      <c r="CS3019" s="154"/>
      <c r="CT3019" s="154"/>
      <c r="CU3019" s="154"/>
      <c r="CV3019" s="154"/>
      <c r="CW3019" s="154"/>
      <c r="CX3019" s="154"/>
      <c r="CY3019" s="154"/>
      <c r="CZ3019" s="154"/>
      <c r="DA3019" s="154"/>
      <c r="DB3019" s="154"/>
      <c r="DC3019" s="154"/>
      <c r="DD3019" s="154"/>
      <c r="DE3019" s="154"/>
      <c r="DF3019" s="154"/>
      <c r="DG3019" s="154"/>
      <c r="DH3019" s="154"/>
      <c r="DI3019" s="154"/>
      <c r="DJ3019" s="154"/>
      <c r="DK3019" s="154"/>
      <c r="DL3019" s="154"/>
      <c r="DM3019" s="154"/>
      <c r="DN3019" s="154"/>
      <c r="DO3019" s="154"/>
      <c r="DP3019" s="154"/>
      <c r="DQ3019" s="154"/>
      <c r="DR3019" s="154"/>
      <c r="DS3019" s="154"/>
      <c r="DT3019" s="154"/>
      <c r="DU3019" s="154"/>
      <c r="DV3019" s="154"/>
      <c r="DW3019" s="154"/>
      <c r="DX3019" s="154"/>
      <c r="DY3019" s="154"/>
      <c r="DZ3019" s="154"/>
      <c r="EA3019" s="154"/>
      <c r="EB3019" s="154"/>
      <c r="EC3019" s="154"/>
      <c r="ED3019" s="154"/>
      <c r="EE3019" s="154"/>
      <c r="EF3019" s="154"/>
      <c r="EG3019" s="154"/>
      <c r="EH3019" s="154"/>
      <c r="EI3019" s="154"/>
      <c r="EJ3019" s="154"/>
      <c r="EK3019" s="154"/>
      <c r="EL3019" s="154"/>
      <c r="EM3019" s="154"/>
      <c r="EN3019" s="154"/>
      <c r="EO3019" s="154"/>
      <c r="EP3019" s="154"/>
      <c r="EQ3019" s="154"/>
      <c r="ER3019" s="154"/>
      <c r="ES3019" s="154"/>
      <c r="ET3019" s="154"/>
      <c r="EU3019" s="154"/>
      <c r="EV3019" s="154"/>
    </row>
    <row r="3020" spans="32:152" ht="12.75">
      <c r="AF3020" s="154"/>
      <c r="AG3020" s="154"/>
      <c r="AH3020" s="154"/>
      <c r="AI3020" s="154"/>
      <c r="AJ3020" s="154"/>
      <c r="AK3020" s="154"/>
      <c r="AL3020" s="154"/>
      <c r="AM3020" s="154"/>
      <c r="AN3020" s="154"/>
      <c r="AO3020" s="154"/>
      <c r="AP3020" s="154"/>
      <c r="AQ3020" s="154"/>
      <c r="AR3020" s="154"/>
      <c r="AS3020" s="154"/>
      <c r="AT3020" s="154"/>
      <c r="AU3020" s="154"/>
      <c r="AV3020" s="154"/>
      <c r="AW3020" s="154"/>
      <c r="AX3020" s="154"/>
      <c r="AY3020" s="154"/>
      <c r="AZ3020" s="154"/>
      <c r="BA3020" s="154"/>
      <c r="BB3020" s="154"/>
      <c r="BC3020" s="154"/>
      <c r="BD3020" s="154"/>
      <c r="BE3020" s="154"/>
      <c r="BF3020" s="154"/>
      <c r="BG3020" s="154"/>
      <c r="BH3020" s="154"/>
      <c r="BI3020" s="154"/>
      <c r="BJ3020" s="154"/>
      <c r="BK3020" s="154"/>
      <c r="BL3020" s="154"/>
      <c r="BM3020" s="154"/>
      <c r="BN3020" s="154"/>
      <c r="BO3020" s="154"/>
      <c r="BP3020" s="154"/>
      <c r="BQ3020" s="154"/>
      <c r="BR3020" s="154"/>
      <c r="BS3020" s="154"/>
      <c r="BT3020" s="154"/>
      <c r="BU3020" s="154"/>
      <c r="BV3020" s="154"/>
      <c r="BW3020" s="154"/>
      <c r="BX3020" s="154"/>
      <c r="BY3020" s="154"/>
      <c r="BZ3020" s="154"/>
      <c r="CA3020" s="154"/>
      <c r="CB3020" s="154"/>
      <c r="CC3020" s="154"/>
      <c r="CD3020" s="154"/>
      <c r="CE3020" s="154"/>
      <c r="CF3020" s="154"/>
      <c r="CG3020" s="154"/>
      <c r="CH3020" s="154"/>
      <c r="CI3020" s="154"/>
      <c r="CJ3020" s="154"/>
      <c r="CK3020" s="154"/>
      <c r="CL3020" s="154"/>
      <c r="CM3020" s="154"/>
      <c r="CN3020" s="154"/>
      <c r="CO3020" s="154"/>
      <c r="CP3020" s="154"/>
      <c r="CQ3020" s="154"/>
      <c r="CR3020" s="154"/>
      <c r="CS3020" s="154"/>
      <c r="CT3020" s="154"/>
      <c r="CU3020" s="154"/>
      <c r="CV3020" s="154"/>
      <c r="CW3020" s="154"/>
      <c r="CX3020" s="154"/>
      <c r="CY3020" s="154"/>
      <c r="CZ3020" s="154"/>
      <c r="DA3020" s="154"/>
      <c r="DB3020" s="154"/>
      <c r="DC3020" s="154"/>
      <c r="DD3020" s="154"/>
      <c r="DE3020" s="154"/>
      <c r="DF3020" s="154"/>
      <c r="DG3020" s="154"/>
      <c r="DH3020" s="154"/>
      <c r="DI3020" s="154"/>
      <c r="DJ3020" s="154"/>
      <c r="DK3020" s="154"/>
      <c r="DL3020" s="154"/>
      <c r="DM3020" s="154"/>
      <c r="DN3020" s="154"/>
      <c r="DO3020" s="154"/>
      <c r="DP3020" s="154"/>
      <c r="DQ3020" s="154"/>
      <c r="DR3020" s="154"/>
      <c r="DS3020" s="154"/>
      <c r="DT3020" s="154"/>
      <c r="DU3020" s="154"/>
      <c r="DV3020" s="154"/>
      <c r="DW3020" s="154"/>
      <c r="DX3020" s="154"/>
      <c r="DY3020" s="154"/>
      <c r="DZ3020" s="154"/>
      <c r="EA3020" s="154"/>
      <c r="EB3020" s="154"/>
      <c r="EC3020" s="154"/>
      <c r="ED3020" s="154"/>
      <c r="EE3020" s="154"/>
      <c r="EF3020" s="154"/>
      <c r="EG3020" s="154"/>
      <c r="EH3020" s="154"/>
      <c r="EI3020" s="154"/>
      <c r="EJ3020" s="154"/>
      <c r="EK3020" s="154"/>
      <c r="EL3020" s="154"/>
      <c r="EM3020" s="154"/>
      <c r="EN3020" s="154"/>
      <c r="EO3020" s="154"/>
      <c r="EP3020" s="154"/>
      <c r="EQ3020" s="154"/>
      <c r="ER3020" s="154"/>
      <c r="ES3020" s="154"/>
      <c r="ET3020" s="154"/>
      <c r="EU3020" s="154"/>
      <c r="EV3020" s="154"/>
    </row>
    <row r="3021" spans="32:152" ht="12.75">
      <c r="AF3021" s="154"/>
      <c r="AG3021" s="154"/>
      <c r="AH3021" s="154"/>
      <c r="AI3021" s="154"/>
      <c r="AJ3021" s="154"/>
      <c r="AK3021" s="154"/>
      <c r="AL3021" s="154"/>
      <c r="AM3021" s="154"/>
      <c r="AN3021" s="154"/>
      <c r="AO3021" s="154"/>
      <c r="AP3021" s="154"/>
      <c r="AQ3021" s="154"/>
      <c r="AR3021" s="154"/>
      <c r="AS3021" s="154"/>
      <c r="AT3021" s="154"/>
      <c r="AU3021" s="154"/>
      <c r="AV3021" s="154"/>
      <c r="AW3021" s="154"/>
      <c r="AX3021" s="154"/>
      <c r="AY3021" s="154"/>
      <c r="AZ3021" s="154"/>
      <c r="BA3021" s="154"/>
      <c r="BB3021" s="154"/>
      <c r="BC3021" s="154"/>
      <c r="BD3021" s="154"/>
      <c r="BE3021" s="154"/>
      <c r="BF3021" s="154"/>
      <c r="BG3021" s="154"/>
      <c r="BH3021" s="154"/>
      <c r="BI3021" s="154"/>
      <c r="BJ3021" s="154"/>
      <c r="BK3021" s="154"/>
      <c r="BL3021" s="154"/>
      <c r="BM3021" s="154"/>
      <c r="BN3021" s="154"/>
      <c r="BO3021" s="154"/>
      <c r="BP3021" s="154"/>
      <c r="BQ3021" s="154"/>
      <c r="BR3021" s="154"/>
      <c r="BS3021" s="154"/>
      <c r="BT3021" s="154"/>
      <c r="BU3021" s="154"/>
      <c r="BV3021" s="154"/>
      <c r="BW3021" s="154"/>
      <c r="BX3021" s="154"/>
      <c r="BY3021" s="154"/>
      <c r="BZ3021" s="154"/>
      <c r="CA3021" s="154"/>
      <c r="CB3021" s="154"/>
      <c r="CC3021" s="154"/>
      <c r="CD3021" s="154"/>
      <c r="CE3021" s="154"/>
      <c r="CF3021" s="154"/>
      <c r="CG3021" s="154"/>
      <c r="CH3021" s="154"/>
      <c r="CI3021" s="154"/>
      <c r="CJ3021" s="154"/>
      <c r="CK3021" s="154"/>
      <c r="CL3021" s="154"/>
      <c r="CM3021" s="154"/>
      <c r="CN3021" s="154"/>
      <c r="CO3021" s="154"/>
      <c r="CP3021" s="154"/>
      <c r="CQ3021" s="154"/>
      <c r="CR3021" s="154"/>
      <c r="CS3021" s="154"/>
      <c r="CT3021" s="154"/>
      <c r="CU3021" s="154"/>
      <c r="CV3021" s="154"/>
      <c r="CW3021" s="154"/>
      <c r="CX3021" s="154"/>
      <c r="CY3021" s="154"/>
      <c r="CZ3021" s="154"/>
      <c r="DA3021" s="154"/>
      <c r="DB3021" s="154"/>
      <c r="DC3021" s="154"/>
      <c r="DD3021" s="154"/>
      <c r="DE3021" s="154"/>
      <c r="DF3021" s="154"/>
      <c r="DG3021" s="154"/>
      <c r="DH3021" s="154"/>
      <c r="DI3021" s="154"/>
      <c r="DJ3021" s="154"/>
      <c r="DK3021" s="154"/>
      <c r="DL3021" s="154"/>
      <c r="DM3021" s="154"/>
      <c r="DN3021" s="154"/>
      <c r="DO3021" s="154"/>
      <c r="DP3021" s="154"/>
      <c r="DQ3021" s="154"/>
      <c r="DR3021" s="154"/>
      <c r="DS3021" s="154"/>
      <c r="DT3021" s="154"/>
      <c r="DU3021" s="154"/>
      <c r="DV3021" s="154"/>
      <c r="DW3021" s="154"/>
      <c r="DX3021" s="154"/>
      <c r="DY3021" s="154"/>
      <c r="DZ3021" s="154"/>
      <c r="EA3021" s="154"/>
      <c r="EB3021" s="154"/>
      <c r="EC3021" s="154"/>
      <c r="ED3021" s="154"/>
      <c r="EE3021" s="154"/>
      <c r="EF3021" s="154"/>
      <c r="EG3021" s="154"/>
      <c r="EH3021" s="154"/>
      <c r="EI3021" s="154"/>
      <c r="EJ3021" s="154"/>
      <c r="EK3021" s="154"/>
      <c r="EL3021" s="154"/>
      <c r="EM3021" s="154"/>
      <c r="EN3021" s="154"/>
      <c r="EO3021" s="154"/>
      <c r="EP3021" s="154"/>
      <c r="EQ3021" s="154"/>
      <c r="ER3021" s="154"/>
      <c r="ES3021" s="154"/>
      <c r="ET3021" s="154"/>
      <c r="EU3021" s="154"/>
      <c r="EV3021" s="154"/>
    </row>
    <row r="3022" spans="32:152" ht="12.75">
      <c r="AF3022" s="154"/>
      <c r="AG3022" s="154"/>
      <c r="AH3022" s="154"/>
      <c r="AI3022" s="154"/>
      <c r="AJ3022" s="154"/>
      <c r="AK3022" s="154"/>
      <c r="AL3022" s="154"/>
      <c r="AM3022" s="154"/>
      <c r="AN3022" s="154"/>
      <c r="AO3022" s="154"/>
      <c r="AP3022" s="154"/>
      <c r="AQ3022" s="154"/>
      <c r="AR3022" s="154"/>
      <c r="AS3022" s="154"/>
      <c r="AT3022" s="154"/>
      <c r="AU3022" s="154"/>
      <c r="AV3022" s="154"/>
      <c r="AW3022" s="154"/>
      <c r="AX3022" s="154"/>
      <c r="AY3022" s="154"/>
      <c r="AZ3022" s="154"/>
      <c r="BA3022" s="154"/>
      <c r="BB3022" s="154"/>
      <c r="BC3022" s="154"/>
      <c r="BD3022" s="154"/>
      <c r="BE3022" s="154"/>
      <c r="BF3022" s="154"/>
      <c r="BG3022" s="154"/>
      <c r="BH3022" s="154"/>
      <c r="BI3022" s="154"/>
      <c r="BJ3022" s="154"/>
      <c r="BK3022" s="154"/>
      <c r="BL3022" s="154"/>
      <c r="BM3022" s="154"/>
      <c r="BN3022" s="154"/>
      <c r="BO3022" s="154"/>
      <c r="BP3022" s="154"/>
      <c r="BQ3022" s="154"/>
      <c r="BR3022" s="154"/>
      <c r="BS3022" s="154"/>
      <c r="BT3022" s="154"/>
      <c r="BU3022" s="154"/>
      <c r="BV3022" s="154"/>
      <c r="BW3022" s="154"/>
      <c r="BX3022" s="154"/>
      <c r="BY3022" s="154"/>
      <c r="BZ3022" s="154"/>
      <c r="CA3022" s="154"/>
      <c r="CB3022" s="154"/>
      <c r="CC3022" s="154"/>
      <c r="CD3022" s="154"/>
      <c r="CE3022" s="154"/>
      <c r="CF3022" s="154"/>
      <c r="CG3022" s="154"/>
      <c r="CH3022" s="154"/>
      <c r="CI3022" s="154"/>
      <c r="CJ3022" s="154"/>
      <c r="CK3022" s="154"/>
      <c r="CL3022" s="154"/>
      <c r="CM3022" s="154"/>
      <c r="CN3022" s="154"/>
      <c r="CO3022" s="154"/>
      <c r="CP3022" s="154"/>
      <c r="CQ3022" s="154"/>
      <c r="CR3022" s="154"/>
      <c r="CS3022" s="154"/>
      <c r="CT3022" s="154"/>
      <c r="CU3022" s="154"/>
      <c r="CV3022" s="154"/>
      <c r="CW3022" s="154"/>
      <c r="CX3022" s="154"/>
      <c r="CY3022" s="154"/>
      <c r="CZ3022" s="154"/>
      <c r="DA3022" s="154"/>
      <c r="DB3022" s="154"/>
      <c r="DC3022" s="154"/>
      <c r="DD3022" s="154"/>
      <c r="DE3022" s="154"/>
      <c r="DF3022" s="154"/>
      <c r="DG3022" s="154"/>
      <c r="DH3022" s="154"/>
      <c r="DI3022" s="154"/>
      <c r="DJ3022" s="154"/>
      <c r="DK3022" s="154"/>
      <c r="DL3022" s="154"/>
      <c r="DM3022" s="154"/>
      <c r="DN3022" s="154"/>
      <c r="DO3022" s="154"/>
      <c r="DP3022" s="154"/>
      <c r="DQ3022" s="154"/>
      <c r="DR3022" s="154"/>
      <c r="DS3022" s="154"/>
      <c r="DT3022" s="154"/>
      <c r="DU3022" s="154"/>
      <c r="DV3022" s="154"/>
      <c r="DW3022" s="154"/>
      <c r="DX3022" s="154"/>
      <c r="DY3022" s="154"/>
      <c r="DZ3022" s="154"/>
      <c r="EA3022" s="154"/>
      <c r="EB3022" s="154"/>
      <c r="EC3022" s="154"/>
      <c r="ED3022" s="154"/>
      <c r="EE3022" s="154"/>
      <c r="EF3022" s="154"/>
      <c r="EG3022" s="154"/>
      <c r="EH3022" s="154"/>
      <c r="EI3022" s="154"/>
      <c r="EJ3022" s="154"/>
      <c r="EK3022" s="154"/>
      <c r="EL3022" s="154"/>
      <c r="EM3022" s="154"/>
      <c r="EN3022" s="154"/>
      <c r="EO3022" s="154"/>
      <c r="EP3022" s="154"/>
      <c r="EQ3022" s="154"/>
      <c r="ER3022" s="154"/>
      <c r="ES3022" s="154"/>
      <c r="ET3022" s="154"/>
      <c r="EU3022" s="154"/>
      <c r="EV3022" s="154"/>
    </row>
    <row r="3023" spans="32:152" ht="12.75">
      <c r="AF3023" s="154"/>
      <c r="AG3023" s="154"/>
      <c r="AH3023" s="154"/>
      <c r="AI3023" s="154"/>
      <c r="AJ3023" s="154"/>
      <c r="AK3023" s="154"/>
      <c r="AL3023" s="154"/>
      <c r="AM3023" s="154"/>
      <c r="AN3023" s="154"/>
      <c r="AO3023" s="154"/>
      <c r="AP3023" s="154"/>
      <c r="AQ3023" s="154"/>
      <c r="AR3023" s="154"/>
      <c r="AS3023" s="154"/>
      <c r="AT3023" s="154"/>
      <c r="AU3023" s="154"/>
      <c r="AV3023" s="154"/>
      <c r="AW3023" s="154"/>
      <c r="AX3023" s="154"/>
      <c r="AY3023" s="154"/>
      <c r="AZ3023" s="154"/>
      <c r="BA3023" s="154"/>
      <c r="BB3023" s="154"/>
      <c r="BC3023" s="154"/>
      <c r="BD3023" s="154"/>
      <c r="BE3023" s="154"/>
      <c r="BF3023" s="154"/>
      <c r="BG3023" s="154"/>
      <c r="BH3023" s="154"/>
      <c r="BI3023" s="154"/>
      <c r="BJ3023" s="154"/>
      <c r="BK3023" s="154"/>
      <c r="BL3023" s="154"/>
      <c r="BM3023" s="154"/>
      <c r="BN3023" s="154"/>
      <c r="BO3023" s="154"/>
      <c r="BP3023" s="154"/>
      <c r="BQ3023" s="154"/>
      <c r="BR3023" s="154"/>
      <c r="BS3023" s="154"/>
      <c r="BT3023" s="154"/>
      <c r="BU3023" s="154"/>
      <c r="BV3023" s="154"/>
      <c r="BW3023" s="154"/>
      <c r="BX3023" s="154"/>
      <c r="BY3023" s="154"/>
      <c r="BZ3023" s="154"/>
      <c r="CA3023" s="154"/>
      <c r="CB3023" s="154"/>
      <c r="CC3023" s="154"/>
      <c r="CD3023" s="154"/>
      <c r="CE3023" s="154"/>
      <c r="CF3023" s="154"/>
      <c r="CG3023" s="154"/>
      <c r="CH3023" s="154"/>
      <c r="CI3023" s="154"/>
      <c r="CJ3023" s="154"/>
      <c r="CK3023" s="154"/>
      <c r="CL3023" s="154"/>
      <c r="CM3023" s="154"/>
      <c r="CN3023" s="154"/>
      <c r="CO3023" s="154"/>
      <c r="CP3023" s="154"/>
      <c r="CQ3023" s="154"/>
      <c r="CR3023" s="154"/>
      <c r="CS3023" s="154"/>
      <c r="CT3023" s="154"/>
      <c r="CU3023" s="154"/>
      <c r="CV3023" s="154"/>
      <c r="CW3023" s="154"/>
      <c r="CX3023" s="154"/>
      <c r="CY3023" s="154"/>
      <c r="CZ3023" s="154"/>
      <c r="DA3023" s="154"/>
      <c r="DB3023" s="154"/>
      <c r="DC3023" s="154"/>
      <c r="DD3023" s="154"/>
      <c r="DE3023" s="154"/>
      <c r="DF3023" s="154"/>
      <c r="DG3023" s="154"/>
      <c r="DH3023" s="154"/>
      <c r="DI3023" s="154"/>
      <c r="DJ3023" s="154"/>
      <c r="DK3023" s="154"/>
      <c r="DL3023" s="154"/>
      <c r="DM3023" s="154"/>
      <c r="DN3023" s="154"/>
      <c r="DO3023" s="154"/>
      <c r="DP3023" s="154"/>
      <c r="DQ3023" s="154"/>
      <c r="DR3023" s="154"/>
      <c r="DS3023" s="154"/>
      <c r="DT3023" s="154"/>
      <c r="DU3023" s="154"/>
      <c r="DV3023" s="154"/>
      <c r="DW3023" s="154"/>
      <c r="DX3023" s="154"/>
      <c r="DY3023" s="154"/>
      <c r="DZ3023" s="154"/>
      <c r="EA3023" s="154"/>
      <c r="EB3023" s="154"/>
      <c r="EC3023" s="154"/>
      <c r="ED3023" s="154"/>
      <c r="EE3023" s="154"/>
      <c r="EF3023" s="154"/>
      <c r="EG3023" s="154"/>
      <c r="EH3023" s="154"/>
      <c r="EI3023" s="154"/>
      <c r="EJ3023" s="154"/>
      <c r="EK3023" s="154"/>
      <c r="EL3023" s="154"/>
      <c r="EM3023" s="154"/>
      <c r="EN3023" s="154"/>
      <c r="EO3023" s="154"/>
      <c r="EP3023" s="154"/>
      <c r="EQ3023" s="154"/>
      <c r="ER3023" s="154"/>
      <c r="ES3023" s="154"/>
      <c r="ET3023" s="154"/>
      <c r="EU3023" s="154"/>
      <c r="EV3023" s="154"/>
    </row>
    <row r="3024" spans="32:152" ht="12.75">
      <c r="AF3024" s="154"/>
      <c r="AG3024" s="154"/>
      <c r="AH3024" s="154"/>
      <c r="AI3024" s="154"/>
      <c r="AJ3024" s="154"/>
      <c r="AK3024" s="154"/>
      <c r="AL3024" s="154"/>
      <c r="AM3024" s="154"/>
      <c r="AN3024" s="154"/>
      <c r="AO3024" s="154"/>
      <c r="AP3024" s="154"/>
      <c r="AQ3024" s="154"/>
      <c r="AR3024" s="154"/>
      <c r="AS3024" s="154"/>
      <c r="AT3024" s="154"/>
      <c r="AU3024" s="154"/>
      <c r="AV3024" s="154"/>
      <c r="AW3024" s="154"/>
      <c r="AX3024" s="154"/>
      <c r="AY3024" s="154"/>
      <c r="AZ3024" s="154"/>
      <c r="BA3024" s="154"/>
      <c r="BB3024" s="154"/>
      <c r="BC3024" s="154"/>
      <c r="BD3024" s="154"/>
      <c r="BE3024" s="154"/>
      <c r="BF3024" s="154"/>
      <c r="BG3024" s="154"/>
      <c r="BH3024" s="154"/>
      <c r="BI3024" s="154"/>
      <c r="BJ3024" s="154"/>
      <c r="BK3024" s="154"/>
      <c r="BL3024" s="154"/>
      <c r="BM3024" s="154"/>
      <c r="BN3024" s="154"/>
      <c r="BO3024" s="154"/>
      <c r="BP3024" s="154"/>
      <c r="BQ3024" s="154"/>
      <c r="BR3024" s="154"/>
      <c r="BS3024" s="154"/>
      <c r="BT3024" s="154"/>
      <c r="BU3024" s="154"/>
      <c r="BV3024" s="154"/>
      <c r="BW3024" s="154"/>
      <c r="BX3024" s="154"/>
      <c r="BY3024" s="154"/>
      <c r="BZ3024" s="154"/>
      <c r="CA3024" s="154"/>
      <c r="CB3024" s="154"/>
      <c r="CC3024" s="154"/>
      <c r="CD3024" s="154"/>
      <c r="CE3024" s="154"/>
      <c r="CF3024" s="154"/>
      <c r="CG3024" s="154"/>
      <c r="CH3024" s="154"/>
      <c r="CI3024" s="154"/>
      <c r="CJ3024" s="154"/>
      <c r="CK3024" s="154"/>
      <c r="CL3024" s="154"/>
      <c r="CM3024" s="154"/>
      <c r="CN3024" s="154"/>
      <c r="CO3024" s="154"/>
      <c r="CP3024" s="154"/>
      <c r="CQ3024" s="154"/>
      <c r="CR3024" s="154"/>
      <c r="CS3024" s="154"/>
      <c r="CT3024" s="154"/>
      <c r="CU3024" s="154"/>
      <c r="CV3024" s="154"/>
      <c r="CW3024" s="154"/>
      <c r="CX3024" s="154"/>
      <c r="CY3024" s="154"/>
      <c r="CZ3024" s="154"/>
      <c r="DA3024" s="154"/>
      <c r="DB3024" s="154"/>
      <c r="DC3024" s="154"/>
      <c r="DD3024" s="154"/>
      <c r="DE3024" s="154"/>
      <c r="DF3024" s="154"/>
      <c r="DG3024" s="154"/>
      <c r="DH3024" s="154"/>
      <c r="DI3024" s="154"/>
      <c r="DJ3024" s="154"/>
      <c r="DK3024" s="154"/>
      <c r="DL3024" s="154"/>
      <c r="DM3024" s="154"/>
      <c r="DN3024" s="154"/>
      <c r="DO3024" s="154"/>
      <c r="DP3024" s="154"/>
      <c r="DQ3024" s="154"/>
      <c r="DR3024" s="154"/>
      <c r="DS3024" s="154"/>
      <c r="DT3024" s="154"/>
      <c r="DU3024" s="154"/>
      <c r="DV3024" s="154"/>
      <c r="DW3024" s="154"/>
      <c r="DX3024" s="154"/>
      <c r="DY3024" s="154"/>
      <c r="DZ3024" s="154"/>
      <c r="EA3024" s="154"/>
      <c r="EB3024" s="154"/>
      <c r="EC3024" s="154"/>
      <c r="ED3024" s="154"/>
      <c r="EE3024" s="154"/>
      <c r="EF3024" s="154"/>
      <c r="EG3024" s="154"/>
      <c r="EH3024" s="154"/>
      <c r="EI3024" s="154"/>
      <c r="EJ3024" s="154"/>
      <c r="EK3024" s="154"/>
      <c r="EL3024" s="154"/>
      <c r="EM3024" s="154"/>
      <c r="EN3024" s="154"/>
      <c r="EO3024" s="154"/>
      <c r="EP3024" s="154"/>
      <c r="EQ3024" s="154"/>
      <c r="ER3024" s="154"/>
      <c r="ES3024" s="154"/>
      <c r="ET3024" s="154"/>
      <c r="EU3024" s="154"/>
      <c r="EV3024" s="154"/>
    </row>
    <row r="3025" spans="32:152" ht="12.75">
      <c r="AF3025" s="154"/>
      <c r="AG3025" s="154"/>
      <c r="AH3025" s="154"/>
      <c r="AI3025" s="154"/>
      <c r="AJ3025" s="154"/>
      <c r="AK3025" s="154"/>
      <c r="AL3025" s="154"/>
      <c r="AM3025" s="154"/>
      <c r="AN3025" s="154"/>
      <c r="AO3025" s="154"/>
      <c r="AP3025" s="154"/>
      <c r="AQ3025" s="154"/>
      <c r="AR3025" s="154"/>
      <c r="AS3025" s="154"/>
      <c r="AT3025" s="154"/>
      <c r="AU3025" s="154"/>
      <c r="AV3025" s="154"/>
      <c r="AW3025" s="154"/>
      <c r="AX3025" s="154"/>
      <c r="AY3025" s="154"/>
      <c r="AZ3025" s="154"/>
      <c r="BA3025" s="154"/>
      <c r="BB3025" s="154"/>
      <c r="BC3025" s="154"/>
      <c r="BD3025" s="154"/>
      <c r="BE3025" s="154"/>
      <c r="BF3025" s="154"/>
      <c r="BG3025" s="154"/>
      <c r="BH3025" s="154"/>
      <c r="BI3025" s="154"/>
      <c r="BJ3025" s="154"/>
      <c r="BK3025" s="154"/>
      <c r="BL3025" s="154"/>
      <c r="BM3025" s="154"/>
      <c r="BN3025" s="154"/>
      <c r="BO3025" s="154"/>
      <c r="BP3025" s="154"/>
      <c r="BQ3025" s="154"/>
      <c r="BR3025" s="154"/>
      <c r="BS3025" s="154"/>
      <c r="BT3025" s="154"/>
      <c r="BU3025" s="154"/>
      <c r="BV3025" s="154"/>
      <c r="BW3025" s="154"/>
      <c r="BX3025" s="154"/>
      <c r="BY3025" s="154"/>
      <c r="BZ3025" s="154"/>
      <c r="CA3025" s="154"/>
      <c r="CB3025" s="154"/>
      <c r="CC3025" s="154"/>
      <c r="CD3025" s="154"/>
      <c r="CE3025" s="154"/>
      <c r="CF3025" s="154"/>
      <c r="CG3025" s="154"/>
      <c r="CH3025" s="154"/>
      <c r="CI3025" s="154"/>
      <c r="CJ3025" s="154"/>
      <c r="CK3025" s="154"/>
      <c r="CL3025" s="154"/>
      <c r="CM3025" s="154"/>
      <c r="CN3025" s="154"/>
      <c r="CO3025" s="154"/>
      <c r="CP3025" s="154"/>
      <c r="CQ3025" s="154"/>
      <c r="CR3025" s="154"/>
      <c r="CS3025" s="154"/>
      <c r="CT3025" s="154"/>
      <c r="CU3025" s="154"/>
      <c r="CV3025" s="154"/>
      <c r="CW3025" s="154"/>
      <c r="CX3025" s="154"/>
      <c r="CY3025" s="154"/>
      <c r="CZ3025" s="154"/>
      <c r="DA3025" s="154"/>
      <c r="DB3025" s="154"/>
      <c r="DC3025" s="154"/>
      <c r="DD3025" s="154"/>
      <c r="DE3025" s="154"/>
      <c r="DF3025" s="154"/>
      <c r="DG3025" s="154"/>
      <c r="DH3025" s="154"/>
      <c r="DI3025" s="154"/>
      <c r="DJ3025" s="154"/>
      <c r="DK3025" s="154"/>
      <c r="DL3025" s="154"/>
      <c r="DM3025" s="154"/>
      <c r="DN3025" s="154"/>
      <c r="DO3025" s="154"/>
      <c r="DP3025" s="154"/>
      <c r="DQ3025" s="154"/>
      <c r="DR3025" s="154"/>
      <c r="DS3025" s="154"/>
      <c r="DT3025" s="154"/>
      <c r="DU3025" s="154"/>
      <c r="DV3025" s="154"/>
      <c r="DW3025" s="154"/>
      <c r="DX3025" s="154"/>
      <c r="DY3025" s="154"/>
      <c r="DZ3025" s="154"/>
      <c r="EA3025" s="154"/>
      <c r="EB3025" s="154"/>
      <c r="EC3025" s="154"/>
      <c r="ED3025" s="154"/>
      <c r="EE3025" s="154"/>
      <c r="EF3025" s="154"/>
      <c r="EG3025" s="154"/>
      <c r="EH3025" s="154"/>
      <c r="EI3025" s="154"/>
      <c r="EJ3025" s="154"/>
      <c r="EK3025" s="154"/>
      <c r="EL3025" s="154"/>
      <c r="EM3025" s="154"/>
      <c r="EN3025" s="154"/>
      <c r="EO3025" s="154"/>
      <c r="EP3025" s="154"/>
      <c r="EQ3025" s="154"/>
      <c r="ER3025" s="154"/>
      <c r="ES3025" s="154"/>
      <c r="ET3025" s="154"/>
      <c r="EU3025" s="154"/>
      <c r="EV3025" s="154"/>
    </row>
    <row r="3026" spans="32:152" ht="12.75">
      <c r="AF3026" s="154"/>
      <c r="AG3026" s="154"/>
      <c r="AH3026" s="154"/>
      <c r="AI3026" s="154"/>
      <c r="AJ3026" s="154"/>
      <c r="AK3026" s="154"/>
      <c r="AL3026" s="154"/>
      <c r="AM3026" s="154"/>
      <c r="AN3026" s="154"/>
      <c r="AO3026" s="154"/>
      <c r="AP3026" s="154"/>
      <c r="AQ3026" s="154"/>
      <c r="AR3026" s="154"/>
      <c r="AS3026" s="154"/>
      <c r="AT3026" s="154"/>
      <c r="AU3026" s="154"/>
      <c r="AV3026" s="154"/>
      <c r="AW3026" s="154"/>
      <c r="AX3026" s="154"/>
      <c r="AY3026" s="154"/>
      <c r="AZ3026" s="154"/>
      <c r="BA3026" s="154"/>
      <c r="BB3026" s="154"/>
      <c r="BC3026" s="154"/>
      <c r="BD3026" s="154"/>
      <c r="BE3026" s="154"/>
      <c r="BF3026" s="154"/>
      <c r="BG3026" s="154"/>
      <c r="BH3026" s="154"/>
      <c r="BI3026" s="154"/>
      <c r="BJ3026" s="154"/>
      <c r="BK3026" s="154"/>
      <c r="BL3026" s="154"/>
      <c r="BM3026" s="154"/>
      <c r="BN3026" s="154"/>
      <c r="BO3026" s="154"/>
      <c r="BP3026" s="154"/>
      <c r="BQ3026" s="154"/>
      <c r="BR3026" s="154"/>
      <c r="BS3026" s="154"/>
      <c r="BT3026" s="154"/>
      <c r="BU3026" s="154"/>
      <c r="BV3026" s="154"/>
      <c r="BW3026" s="154"/>
      <c r="BX3026" s="154"/>
      <c r="BY3026" s="154"/>
      <c r="BZ3026" s="154"/>
      <c r="CA3026" s="154"/>
      <c r="CB3026" s="154"/>
      <c r="CC3026" s="154"/>
      <c r="CD3026" s="154"/>
      <c r="CE3026" s="154"/>
      <c r="CF3026" s="154"/>
      <c r="CG3026" s="154"/>
      <c r="CH3026" s="154"/>
      <c r="CI3026" s="154"/>
      <c r="CJ3026" s="154"/>
      <c r="CK3026" s="154"/>
      <c r="CL3026" s="154"/>
      <c r="CM3026" s="154"/>
      <c r="CN3026" s="154"/>
      <c r="CO3026" s="154"/>
      <c r="CP3026" s="154"/>
      <c r="CQ3026" s="154"/>
      <c r="CR3026" s="154"/>
      <c r="CS3026" s="154"/>
      <c r="CT3026" s="154"/>
      <c r="CU3026" s="154"/>
      <c r="CV3026" s="154"/>
      <c r="CW3026" s="154"/>
      <c r="CX3026" s="154"/>
      <c r="CY3026" s="154"/>
      <c r="CZ3026" s="154"/>
      <c r="DA3026" s="154"/>
      <c r="DB3026" s="154"/>
      <c r="DC3026" s="154"/>
      <c r="DD3026" s="154"/>
      <c r="DE3026" s="154"/>
      <c r="DF3026" s="154"/>
      <c r="DG3026" s="154"/>
      <c r="DH3026" s="154"/>
      <c r="DI3026" s="154"/>
      <c r="DJ3026" s="154"/>
      <c r="DK3026" s="154"/>
      <c r="DL3026" s="154"/>
      <c r="DM3026" s="154"/>
      <c r="DN3026" s="154"/>
      <c r="DO3026" s="154"/>
      <c r="DP3026" s="154"/>
      <c r="DQ3026" s="154"/>
      <c r="DR3026" s="154"/>
      <c r="DS3026" s="154"/>
      <c r="DT3026" s="154"/>
      <c r="DU3026" s="154"/>
      <c r="DV3026" s="154"/>
      <c r="DW3026" s="154"/>
      <c r="DX3026" s="154"/>
      <c r="DY3026" s="154"/>
      <c r="DZ3026" s="154"/>
      <c r="EA3026" s="154"/>
      <c r="EB3026" s="154"/>
      <c r="EC3026" s="154"/>
      <c r="ED3026" s="154"/>
      <c r="EE3026" s="154"/>
      <c r="EF3026" s="154"/>
      <c r="EG3026" s="154"/>
      <c r="EH3026" s="154"/>
      <c r="EI3026" s="154"/>
      <c r="EJ3026" s="154"/>
      <c r="EK3026" s="154"/>
      <c r="EL3026" s="154"/>
      <c r="EM3026" s="154"/>
      <c r="EN3026" s="154"/>
      <c r="EO3026" s="154"/>
      <c r="EP3026" s="154"/>
      <c r="EQ3026" s="154"/>
      <c r="ER3026" s="154"/>
      <c r="ES3026" s="154"/>
      <c r="ET3026" s="154"/>
      <c r="EU3026" s="154"/>
      <c r="EV3026" s="154"/>
    </row>
    <row r="3027" spans="32:152" ht="12.75">
      <c r="AF3027" s="154"/>
      <c r="AG3027" s="154"/>
      <c r="AH3027" s="154"/>
      <c r="AI3027" s="154"/>
      <c r="AJ3027" s="154"/>
      <c r="AK3027" s="154"/>
      <c r="AL3027" s="154"/>
      <c r="AM3027" s="154"/>
      <c r="AN3027" s="154"/>
      <c r="AO3027" s="154"/>
      <c r="AP3027" s="154"/>
      <c r="AQ3027" s="154"/>
      <c r="AR3027" s="154"/>
      <c r="AS3027" s="154"/>
      <c r="AT3027" s="154"/>
      <c r="AU3027" s="154"/>
      <c r="AV3027" s="154"/>
      <c r="AW3027" s="154"/>
      <c r="AX3027" s="154"/>
      <c r="AY3027" s="154"/>
      <c r="AZ3027" s="154"/>
      <c r="BA3027" s="154"/>
      <c r="BB3027" s="154"/>
      <c r="BC3027" s="154"/>
      <c r="BD3027" s="154"/>
      <c r="BE3027" s="154"/>
      <c r="BF3027" s="154"/>
      <c r="BG3027" s="154"/>
      <c r="BH3027" s="154"/>
      <c r="BI3027" s="154"/>
      <c r="BJ3027" s="154"/>
      <c r="BK3027" s="154"/>
      <c r="BL3027" s="154"/>
      <c r="BM3027" s="154"/>
      <c r="BN3027" s="154"/>
      <c r="BO3027" s="154"/>
      <c r="BP3027" s="154"/>
      <c r="BQ3027" s="154"/>
      <c r="BR3027" s="154"/>
      <c r="BS3027" s="154"/>
      <c r="BT3027" s="154"/>
      <c r="BU3027" s="154"/>
      <c r="BV3027" s="154"/>
      <c r="BW3027" s="154"/>
      <c r="BX3027" s="154"/>
      <c r="BY3027" s="154"/>
      <c r="BZ3027" s="154"/>
      <c r="CA3027" s="154"/>
      <c r="CB3027" s="154"/>
      <c r="CC3027" s="154"/>
      <c r="CD3027" s="154"/>
      <c r="CE3027" s="154"/>
      <c r="CF3027" s="154"/>
      <c r="CG3027" s="154"/>
      <c r="CH3027" s="154"/>
      <c r="CI3027" s="154"/>
      <c r="CJ3027" s="154"/>
      <c r="CK3027" s="154"/>
      <c r="CL3027" s="154"/>
      <c r="CM3027" s="154"/>
      <c r="CN3027" s="154"/>
      <c r="CO3027" s="154"/>
      <c r="CP3027" s="154"/>
      <c r="CQ3027" s="154"/>
      <c r="CR3027" s="154"/>
      <c r="CS3027" s="154"/>
      <c r="CT3027" s="154"/>
      <c r="CU3027" s="154"/>
      <c r="CV3027" s="154"/>
      <c r="CW3027" s="154"/>
      <c r="CX3027" s="154"/>
      <c r="CY3027" s="154"/>
      <c r="CZ3027" s="154"/>
      <c r="DA3027" s="154"/>
      <c r="DB3027" s="154"/>
      <c r="DC3027" s="154"/>
      <c r="DD3027" s="154"/>
      <c r="DE3027" s="154"/>
      <c r="DF3027" s="154"/>
      <c r="DG3027" s="154"/>
      <c r="DH3027" s="154"/>
      <c r="DI3027" s="154"/>
      <c r="DJ3027" s="154"/>
      <c r="DK3027" s="154"/>
      <c r="DL3027" s="154"/>
      <c r="DM3027" s="154"/>
      <c r="DN3027" s="154"/>
      <c r="DO3027" s="154"/>
      <c r="DP3027" s="154"/>
      <c r="DQ3027" s="154"/>
      <c r="DR3027" s="154"/>
      <c r="DS3027" s="154"/>
      <c r="DT3027" s="154"/>
      <c r="DU3027" s="154"/>
      <c r="DV3027" s="154"/>
      <c r="DW3027" s="154"/>
      <c r="DX3027" s="154"/>
      <c r="DY3027" s="154"/>
      <c r="DZ3027" s="154"/>
      <c r="EA3027" s="154"/>
      <c r="EB3027" s="154"/>
      <c r="EC3027" s="154"/>
      <c r="ED3027" s="154"/>
      <c r="EE3027" s="154"/>
      <c r="EF3027" s="154"/>
      <c r="EG3027" s="154"/>
      <c r="EH3027" s="154"/>
      <c r="EI3027" s="154"/>
      <c r="EJ3027" s="154"/>
      <c r="EK3027" s="154"/>
      <c r="EL3027" s="154"/>
      <c r="EM3027" s="154"/>
      <c r="EN3027" s="154"/>
      <c r="EO3027" s="154"/>
      <c r="EP3027" s="154"/>
      <c r="EQ3027" s="154"/>
      <c r="ER3027" s="154"/>
      <c r="ES3027" s="154"/>
      <c r="ET3027" s="154"/>
      <c r="EU3027" s="154"/>
      <c r="EV3027" s="154"/>
    </row>
  </sheetData>
  <sheetProtection algorithmName="SHA-512" hashValue="We3cXrHZn8XlP1G96prGFA/JU1L+XCxndX4rlOHwADZNpEbAgewpop7IVt6HFKUj9uI40khUTPuzwtKznOCN3w==" saltValue="J8XijBTrY3l0UPosnSHZ3A==" spinCount="100000" sheet="1" objects="1" scenarios="1"/>
  <mergeCells count="43">
    <mergeCell ref="B8:AC8"/>
    <mergeCell ref="B2:AC2"/>
    <mergeCell ref="B3:AC3"/>
    <mergeCell ref="B4:AC4"/>
    <mergeCell ref="B5:AC6"/>
    <mergeCell ref="B7:AC7"/>
    <mergeCell ref="B30:AC30"/>
    <mergeCell ref="B9:AC9"/>
    <mergeCell ref="B26:AC26"/>
    <mergeCell ref="B27:E27"/>
    <mergeCell ref="F27:V27"/>
    <mergeCell ref="W27:AC27"/>
    <mergeCell ref="B28:AC28"/>
    <mergeCell ref="D29:J29"/>
    <mergeCell ref="K29:L29"/>
    <mergeCell ref="N29:T29"/>
    <mergeCell ref="U29:V29"/>
    <mergeCell ref="W29:AC29"/>
    <mergeCell ref="B34:AC34"/>
    <mergeCell ref="D31:J31"/>
    <mergeCell ref="K31:L31"/>
    <mergeCell ref="N31:T31"/>
    <mergeCell ref="U31:V31"/>
    <mergeCell ref="W31:AC31"/>
    <mergeCell ref="B32:AC32"/>
    <mergeCell ref="D33:J33"/>
    <mergeCell ref="K33:L33"/>
    <mergeCell ref="N33:T33"/>
    <mergeCell ref="U33:V33"/>
    <mergeCell ref="W33:AC33"/>
    <mergeCell ref="B35:AC35"/>
    <mergeCell ref="B36:AC36"/>
    <mergeCell ref="B53:AC53"/>
    <mergeCell ref="I54:M54"/>
    <mergeCell ref="N54:O54"/>
    <mergeCell ref="P54:Y54"/>
    <mergeCell ref="B55:AC55"/>
    <mergeCell ref="H56:M56"/>
    <mergeCell ref="N56:O56"/>
    <mergeCell ref="P56:Y56"/>
    <mergeCell ref="I58:M58"/>
    <mergeCell ref="N58:O58"/>
    <mergeCell ref="P58:AB5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127EB64-B249-43D4-B8B4-DA1BEE291CE8}">
  <sheetPr>
    <tabColor rgb="FFFF00FF"/>
  </sheetPr>
  <dimension ref="B1:O77"/>
  <sheetViews>
    <sheetView workbookViewId="0" topLeftCell="A1">
      <selection pane="topLeft" activeCell="R69" sqref="R69"/>
    </sheetView>
  </sheetViews>
  <sheetFormatPr defaultRowHeight="12.75"/>
  <cols>
    <col min="1" max="1" width="9.142857142857142" style="261"/>
    <col min="2" max="2" width="3.7142857142857144" style="261" customWidth="1"/>
    <col min="3" max="13" width="9.142857142857142" style="261"/>
    <col min="14" max="14" width="3.7142857142857144" style="261" customWidth="1"/>
    <col min="15" max="16384" width="9.142857142857142" style="261"/>
  </cols>
  <sheetData>
    <row r="1" spans="2:14" ht="30" customHeight="1">
      <c r="B1" s="786" t="s">
        <v>63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</row>
    <row r="2" spans="2:14" ht="12.75">
      <c r="B2" s="788"/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</row>
    <row r="3" spans="2:14" ht="12.75"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</row>
    <row r="4" spans="2:14" ht="12.75"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</row>
    <row r="5" spans="2:14" ht="13.5" thickBot="1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</row>
    <row r="6" spans="2:14" ht="12.75" customHeight="1">
      <c r="B6" s="789" t="s">
        <v>64</v>
      </c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1"/>
    </row>
    <row r="7" spans="2:14" ht="13.5" customHeight="1" thickBot="1">
      <c r="B7" s="792"/>
      <c r="C7" s="793"/>
      <c r="D7" s="793"/>
      <c r="E7" s="793"/>
      <c r="F7" s="793"/>
      <c r="G7" s="793"/>
      <c r="H7" s="793"/>
      <c r="I7" s="793"/>
      <c r="J7" s="793"/>
      <c r="K7" s="793"/>
      <c r="L7" s="793"/>
      <c r="M7" s="793"/>
      <c r="N7" s="794"/>
    </row>
    <row r="8" spans="2:14" ht="12.75">
      <c r="B8" s="262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4"/>
    </row>
    <row r="9" spans="2:14" ht="18.75">
      <c r="B9" s="265"/>
      <c r="C9" s="266" t="s">
        <v>65</v>
      </c>
      <c r="N9" s="267"/>
    </row>
    <row r="10" spans="2:14" ht="12.75">
      <c r="B10" s="265"/>
      <c r="N10" s="267"/>
    </row>
    <row r="11" spans="2:14" ht="12.75">
      <c r="B11" s="265"/>
      <c r="N11" s="267"/>
    </row>
    <row r="12" spans="2:14" ht="12.75">
      <c r="B12" s="265"/>
      <c r="N12" s="267"/>
    </row>
    <row r="13" spans="2:14" ht="12.75">
      <c r="B13" s="265"/>
      <c r="N13" s="267"/>
    </row>
    <row r="14" spans="2:14" ht="12.75">
      <c r="B14" s="265"/>
      <c r="N14" s="267"/>
    </row>
    <row r="15" spans="2:14" ht="12.75">
      <c r="B15" s="265"/>
      <c r="N15" s="267"/>
    </row>
    <row r="16" spans="2:14" ht="12.75">
      <c r="B16" s="265"/>
      <c r="N16" s="267"/>
    </row>
    <row r="17" spans="2:14" ht="12.75">
      <c r="B17" s="265"/>
      <c r="N17" s="267"/>
    </row>
    <row r="18" spans="2:14" ht="12.75">
      <c r="B18" s="265"/>
      <c r="N18" s="267"/>
    </row>
    <row r="19" spans="2:14" ht="12.75">
      <c r="B19" s="265"/>
      <c r="N19" s="267"/>
    </row>
    <row r="20" spans="2:14" ht="12.75">
      <c r="B20" s="265"/>
      <c r="N20" s="267"/>
    </row>
    <row r="21" spans="2:14" ht="12.75">
      <c r="B21" s="265"/>
      <c r="N21" s="267"/>
    </row>
    <row r="22" spans="2:14" ht="12.75">
      <c r="B22" s="265"/>
      <c r="N22" s="267"/>
    </row>
    <row r="23" spans="2:14" ht="12.75">
      <c r="B23" s="265"/>
      <c r="N23" s="267"/>
    </row>
    <row r="24" spans="2:14" ht="12.75">
      <c r="B24" s="265"/>
      <c r="N24" s="267"/>
    </row>
    <row r="25" spans="2:14" ht="12.75">
      <c r="B25" s="265"/>
      <c r="N25" s="267"/>
    </row>
    <row r="26" spans="2:14" ht="12.75">
      <c r="B26" s="265"/>
      <c r="N26" s="267"/>
    </row>
    <row r="27" spans="2:14" ht="12.75">
      <c r="B27" s="265"/>
      <c r="N27" s="267"/>
    </row>
    <row r="28" spans="2:14" ht="12.75">
      <c r="B28" s="265"/>
      <c r="N28" s="267"/>
    </row>
    <row r="29" spans="2:14" ht="12.75">
      <c r="B29" s="265"/>
      <c r="N29" s="267"/>
    </row>
    <row r="30" spans="2:14" ht="12.75">
      <c r="B30" s="265"/>
      <c r="N30" s="267"/>
    </row>
    <row r="31" spans="2:14" ht="12.75">
      <c r="B31" s="265"/>
      <c r="N31" s="267"/>
    </row>
    <row r="32" spans="2:14" ht="12.75">
      <c r="B32" s="265"/>
      <c r="N32" s="267"/>
    </row>
    <row r="33" spans="2:14" ht="12.75">
      <c r="B33" s="265"/>
      <c r="N33" s="267"/>
    </row>
    <row r="34" spans="2:14" ht="12.75">
      <c r="B34" s="265"/>
      <c r="N34" s="267"/>
    </row>
    <row r="35" spans="2:14" ht="12.75" customHeight="1">
      <c r="B35" s="265"/>
      <c r="N35" s="267"/>
    </row>
    <row r="36" spans="2:14" ht="15.75" hidden="1">
      <c r="B36" s="265"/>
      <c r="C36" s="268" t="s">
        <v>66</v>
      </c>
      <c r="N36" s="267"/>
    </row>
    <row r="37" spans="2:14" ht="12.75" hidden="1">
      <c r="B37" s="265"/>
      <c r="N37" s="267"/>
    </row>
    <row r="38" spans="2:14" ht="12.75" hidden="1">
      <c r="B38" s="265"/>
      <c r="D38" s="269" t="s">
        <v>8</v>
      </c>
      <c r="N38" s="267"/>
    </row>
    <row r="39" spans="2:14" ht="12.75" hidden="1" thickBot="1">
      <c r="B39" s="265"/>
      <c r="C39" s="270" t="s">
        <v>67</v>
      </c>
      <c r="D39" s="269">
        <v>36</v>
      </c>
      <c r="E39" s="269">
        <v>48</v>
      </c>
      <c r="F39" s="269">
        <v>60</v>
      </c>
      <c r="G39" s="269">
        <v>72</v>
      </c>
      <c r="H39" s="269">
        <v>84</v>
      </c>
      <c r="I39" s="269">
        <v>96</v>
      </c>
      <c r="J39" s="269">
        <v>108</v>
      </c>
      <c r="K39" s="269">
        <v>120</v>
      </c>
      <c r="L39" s="269">
        <v>132</v>
      </c>
      <c r="M39" s="269">
        <v>144</v>
      </c>
      <c r="N39" s="267"/>
    </row>
    <row r="40" spans="2:14" ht="12.75" hidden="1">
      <c r="B40" s="265"/>
      <c r="C40" s="270">
        <v>24</v>
      </c>
      <c r="D40" s="271">
        <v>16</v>
      </c>
      <c r="E40" s="272">
        <v>20</v>
      </c>
      <c r="F40" s="272">
        <v>24</v>
      </c>
      <c r="G40" s="272">
        <v>28</v>
      </c>
      <c r="H40" s="272">
        <v>32</v>
      </c>
      <c r="I40" s="272">
        <v>37</v>
      </c>
      <c r="J40" s="272">
        <v>41</v>
      </c>
      <c r="K40" s="272">
        <v>45</v>
      </c>
      <c r="L40" s="272">
        <v>49</v>
      </c>
      <c r="M40" s="273">
        <v>53</v>
      </c>
      <c r="N40" s="267"/>
    </row>
    <row r="41" spans="2:14" ht="12.75" hidden="1">
      <c r="B41" s="265"/>
      <c r="C41" s="270">
        <v>30</v>
      </c>
      <c r="D41" s="274">
        <v>19</v>
      </c>
      <c r="E41" s="275">
        <v>23</v>
      </c>
      <c r="F41" s="275">
        <v>28</v>
      </c>
      <c r="G41" s="275">
        <v>33</v>
      </c>
      <c r="H41" s="275">
        <v>37</v>
      </c>
      <c r="I41" s="275">
        <v>42</v>
      </c>
      <c r="J41" s="275">
        <v>47</v>
      </c>
      <c r="K41" s="275">
        <v>51</v>
      </c>
      <c r="L41" s="275">
        <v>56</v>
      </c>
      <c r="M41" s="276">
        <v>60</v>
      </c>
      <c r="N41" s="267"/>
    </row>
    <row r="42" spans="2:14" ht="12.75" hidden="1">
      <c r="B42" s="265"/>
      <c r="C42" s="270">
        <v>36</v>
      </c>
      <c r="D42" s="274">
        <v>21</v>
      </c>
      <c r="E42" s="275">
        <v>26</v>
      </c>
      <c r="F42" s="275">
        <v>32</v>
      </c>
      <c r="G42" s="275">
        <v>37</v>
      </c>
      <c r="H42" s="275">
        <v>42</v>
      </c>
      <c r="I42" s="275">
        <v>47</v>
      </c>
      <c r="J42" s="275">
        <v>52</v>
      </c>
      <c r="K42" s="275">
        <v>58</v>
      </c>
      <c r="L42" s="275">
        <v>63</v>
      </c>
      <c r="M42" s="276">
        <v>68</v>
      </c>
      <c r="N42" s="267"/>
    </row>
    <row r="43" spans="2:14" ht="12.75" hidden="1">
      <c r="B43" s="265"/>
      <c r="C43" s="270">
        <v>42</v>
      </c>
      <c r="D43" s="274">
        <v>24</v>
      </c>
      <c r="E43" s="275">
        <v>30</v>
      </c>
      <c r="F43" s="275">
        <v>35</v>
      </c>
      <c r="G43" s="275">
        <v>41</v>
      </c>
      <c r="H43" s="275">
        <v>47</v>
      </c>
      <c r="I43" s="275">
        <v>53</v>
      </c>
      <c r="J43" s="275">
        <v>58</v>
      </c>
      <c r="K43" s="275">
        <v>64</v>
      </c>
      <c r="L43" s="275">
        <v>70</v>
      </c>
      <c r="M43" s="276">
        <v>76</v>
      </c>
      <c r="N43" s="267"/>
    </row>
    <row r="44" spans="2:14" ht="12.75" hidden="1">
      <c r="B44" s="265"/>
      <c r="C44" s="270">
        <v>48</v>
      </c>
      <c r="D44" s="274">
        <v>26</v>
      </c>
      <c r="E44" s="275">
        <v>33</v>
      </c>
      <c r="F44" s="275">
        <v>39</v>
      </c>
      <c r="G44" s="275">
        <v>45</v>
      </c>
      <c r="H44" s="275">
        <v>52</v>
      </c>
      <c r="I44" s="275">
        <v>58</v>
      </c>
      <c r="J44" s="275">
        <v>64</v>
      </c>
      <c r="K44" s="275">
        <v>70</v>
      </c>
      <c r="L44" s="275">
        <v>77</v>
      </c>
      <c r="M44" s="276">
        <v>83</v>
      </c>
      <c r="N44" s="267"/>
    </row>
    <row r="45" spans="2:14" ht="12.75" hidden="1">
      <c r="B45" s="265"/>
      <c r="C45" s="270">
        <v>54</v>
      </c>
      <c r="D45" s="274">
        <v>29</v>
      </c>
      <c r="E45" s="275">
        <v>36</v>
      </c>
      <c r="F45" s="275">
        <v>43</v>
      </c>
      <c r="G45" s="275">
        <v>50</v>
      </c>
      <c r="H45" s="275">
        <v>56</v>
      </c>
      <c r="I45" s="275">
        <v>63</v>
      </c>
      <c r="J45" s="275">
        <v>70</v>
      </c>
      <c r="K45" s="275">
        <v>77</v>
      </c>
      <c r="L45" s="275">
        <v>84</v>
      </c>
      <c r="M45" s="276">
        <v>91</v>
      </c>
      <c r="N45" s="267"/>
    </row>
    <row r="46" spans="2:14" ht="12.75" hidden="1">
      <c r="B46" s="265"/>
      <c r="C46" s="270">
        <v>60</v>
      </c>
      <c r="D46" s="274">
        <v>32</v>
      </c>
      <c r="E46" s="275">
        <v>39</v>
      </c>
      <c r="F46" s="275">
        <v>46</v>
      </c>
      <c r="G46" s="275">
        <v>54</v>
      </c>
      <c r="H46" s="275">
        <v>61</v>
      </c>
      <c r="I46" s="275">
        <v>69</v>
      </c>
      <c r="J46" s="275">
        <v>76</v>
      </c>
      <c r="K46" s="275">
        <v>83</v>
      </c>
      <c r="L46" s="275">
        <v>91</v>
      </c>
      <c r="M46" s="276">
        <v>98</v>
      </c>
      <c r="N46" s="267"/>
    </row>
    <row r="47" spans="2:14" ht="12.75" hidden="1">
      <c r="B47" s="265"/>
      <c r="C47" s="270">
        <v>66</v>
      </c>
      <c r="D47" s="274">
        <v>34</v>
      </c>
      <c r="E47" s="275">
        <v>42</v>
      </c>
      <c r="F47" s="275">
        <v>50</v>
      </c>
      <c r="G47" s="275">
        <v>58</v>
      </c>
      <c r="H47" s="275">
        <v>66</v>
      </c>
      <c r="I47" s="275">
        <v>74</v>
      </c>
      <c r="J47" s="275">
        <v>82</v>
      </c>
      <c r="K47" s="275">
        <v>90</v>
      </c>
      <c r="L47" s="275">
        <v>98</v>
      </c>
      <c r="M47" s="276">
        <v>106</v>
      </c>
      <c r="N47" s="267"/>
    </row>
    <row r="48" spans="2:14" ht="12.75" hidden="1">
      <c r="B48" s="265"/>
      <c r="C48" s="270">
        <v>72</v>
      </c>
      <c r="D48" s="274">
        <v>37</v>
      </c>
      <c r="E48" s="275">
        <v>45</v>
      </c>
      <c r="F48" s="275">
        <v>54</v>
      </c>
      <c r="G48" s="275">
        <v>62</v>
      </c>
      <c r="H48" s="275">
        <v>71</v>
      </c>
      <c r="I48" s="275">
        <v>79</v>
      </c>
      <c r="J48" s="275">
        <v>88</v>
      </c>
      <c r="K48" s="275">
        <v>96</v>
      </c>
      <c r="L48" s="275">
        <v>105</v>
      </c>
      <c r="M48" s="276">
        <v>113</v>
      </c>
      <c r="N48" s="267"/>
    </row>
    <row r="49" spans="2:14" ht="12.75" hidden="1">
      <c r="B49" s="265"/>
      <c r="C49" s="270">
        <v>78</v>
      </c>
      <c r="D49" s="274">
        <v>39</v>
      </c>
      <c r="E49" s="275">
        <v>48</v>
      </c>
      <c r="F49" s="275">
        <v>58</v>
      </c>
      <c r="G49" s="275">
        <v>67</v>
      </c>
      <c r="H49" s="275">
        <v>76</v>
      </c>
      <c r="I49" s="275">
        <v>85</v>
      </c>
      <c r="J49" s="275">
        <v>94</v>
      </c>
      <c r="K49" s="275">
        <v>103</v>
      </c>
      <c r="L49" s="275">
        <v>112</v>
      </c>
      <c r="M49" s="276">
        <v>121</v>
      </c>
      <c r="N49" s="267"/>
    </row>
    <row r="50" spans="2:14" ht="13.5" hidden="1" thickBot="1">
      <c r="B50" s="265"/>
      <c r="C50" s="270">
        <v>84</v>
      </c>
      <c r="D50" s="277">
        <v>42</v>
      </c>
      <c r="E50" s="278">
        <v>52</v>
      </c>
      <c r="F50" s="278">
        <v>61</v>
      </c>
      <c r="G50" s="278">
        <v>71</v>
      </c>
      <c r="H50" s="278">
        <v>80</v>
      </c>
      <c r="I50" s="278">
        <v>90</v>
      </c>
      <c r="J50" s="278">
        <v>100</v>
      </c>
      <c r="K50" s="278">
        <v>109</v>
      </c>
      <c r="L50" s="278">
        <v>119</v>
      </c>
      <c r="M50" s="279">
        <v>128</v>
      </c>
      <c r="N50" s="267"/>
    </row>
    <row r="51" spans="2:14" ht="12.75" hidden="1">
      <c r="B51" s="265"/>
      <c r="N51" s="267"/>
    </row>
    <row r="52" spans="2:14" ht="15.75">
      <c r="B52" s="265"/>
      <c r="C52" s="268" t="s">
        <v>68</v>
      </c>
      <c r="N52" s="267"/>
    </row>
    <row r="53" spans="2:14" ht="12.75">
      <c r="B53" s="265"/>
      <c r="N53" s="267"/>
    </row>
    <row r="54" spans="2:14" ht="12.75">
      <c r="B54" s="265"/>
      <c r="D54" s="269" t="s">
        <v>8</v>
      </c>
      <c r="N54" s="267"/>
    </row>
    <row r="55" spans="2:15" ht="14.25" thickBot="1">
      <c r="B55" s="265"/>
      <c r="C55" s="270" t="s">
        <v>67</v>
      </c>
      <c r="D55" s="280">
        <v>36</v>
      </c>
      <c r="E55" s="280">
        <v>48</v>
      </c>
      <c r="F55" s="280">
        <v>60</v>
      </c>
      <c r="G55" s="280">
        <v>72</v>
      </c>
      <c r="H55" s="280">
        <v>84</v>
      </c>
      <c r="I55" s="280">
        <v>96</v>
      </c>
      <c r="J55" s="280">
        <v>108</v>
      </c>
      <c r="K55" s="280">
        <v>120</v>
      </c>
      <c r="L55" s="280">
        <v>132</v>
      </c>
      <c r="M55" s="280">
        <v>144</v>
      </c>
      <c r="N55" s="267"/>
      <c r="O55" s="281"/>
    </row>
    <row r="56" spans="2:14" ht="14.25" thickBot="1">
      <c r="B56" s="265"/>
      <c r="C56" s="282">
        <v>24</v>
      </c>
      <c r="D56" s="283">
        <v>30</v>
      </c>
      <c r="E56" s="284">
        <v>30</v>
      </c>
      <c r="F56" s="284">
        <v>40</v>
      </c>
      <c r="G56" s="284">
        <v>40</v>
      </c>
      <c r="H56" s="284">
        <v>50</v>
      </c>
      <c r="I56" s="284">
        <v>50</v>
      </c>
      <c r="J56" s="284">
        <v>50</v>
      </c>
      <c r="K56" s="284">
        <v>60</v>
      </c>
      <c r="L56" s="284">
        <v>60</v>
      </c>
      <c r="M56" s="285">
        <v>70</v>
      </c>
      <c r="N56" s="267"/>
    </row>
    <row r="57" spans="2:14" ht="13.5">
      <c r="B57" s="265"/>
      <c r="C57" s="282">
        <v>30</v>
      </c>
      <c r="D57" s="286">
        <v>30</v>
      </c>
      <c r="E57" s="287">
        <v>30</v>
      </c>
      <c r="F57" s="287">
        <v>30</v>
      </c>
      <c r="G57" s="287">
        <v>40</v>
      </c>
      <c r="H57" s="287">
        <v>40</v>
      </c>
      <c r="I57" s="287">
        <v>40</v>
      </c>
      <c r="J57" s="287">
        <v>50</v>
      </c>
      <c r="K57" s="287">
        <v>50</v>
      </c>
      <c r="L57" s="287">
        <v>50</v>
      </c>
      <c r="M57" s="288">
        <v>60</v>
      </c>
      <c r="N57" s="267"/>
    </row>
    <row r="58" spans="2:14" ht="13.5">
      <c r="B58" s="265"/>
      <c r="C58" s="282">
        <v>36</v>
      </c>
      <c r="D58" s="289">
        <v>30</v>
      </c>
      <c r="E58" s="290">
        <v>30</v>
      </c>
      <c r="F58" s="290">
        <v>40</v>
      </c>
      <c r="G58" s="290">
        <v>50</v>
      </c>
      <c r="H58" s="290">
        <v>50</v>
      </c>
      <c r="I58" s="290">
        <v>60</v>
      </c>
      <c r="J58" s="290">
        <v>60</v>
      </c>
      <c r="K58" s="290">
        <v>70</v>
      </c>
      <c r="L58" s="290">
        <v>70</v>
      </c>
      <c r="M58" s="291">
        <v>70</v>
      </c>
      <c r="N58" s="267"/>
    </row>
    <row r="59" spans="2:14" ht="13.5">
      <c r="B59" s="265"/>
      <c r="C59" s="282">
        <v>42</v>
      </c>
      <c r="D59" s="289">
        <v>40</v>
      </c>
      <c r="E59" s="290">
        <v>50</v>
      </c>
      <c r="F59" s="290">
        <v>50</v>
      </c>
      <c r="G59" s="290">
        <v>60</v>
      </c>
      <c r="H59" s="290">
        <v>60</v>
      </c>
      <c r="I59" s="290">
        <v>70</v>
      </c>
      <c r="J59" s="290">
        <v>80</v>
      </c>
      <c r="K59" s="290">
        <v>80</v>
      </c>
      <c r="L59" s="290">
        <v>90</v>
      </c>
      <c r="M59" s="291">
        <v>90</v>
      </c>
      <c r="N59" s="267"/>
    </row>
    <row r="60" spans="2:14" ht="14.25" thickBot="1">
      <c r="B60" s="265"/>
      <c r="C60" s="282">
        <v>48</v>
      </c>
      <c r="D60" s="289">
        <v>50</v>
      </c>
      <c r="E60" s="290">
        <v>60</v>
      </c>
      <c r="F60" s="290">
        <v>60</v>
      </c>
      <c r="G60" s="290">
        <v>70</v>
      </c>
      <c r="H60" s="290">
        <v>80</v>
      </c>
      <c r="I60" s="290">
        <v>90</v>
      </c>
      <c r="J60" s="290">
        <v>90</v>
      </c>
      <c r="K60" s="290">
        <v>100</v>
      </c>
      <c r="L60" s="292">
        <v>110</v>
      </c>
      <c r="M60" s="293">
        <v>110</v>
      </c>
      <c r="N60" s="267"/>
    </row>
    <row r="61" spans="2:14" ht="14.25" thickBot="1">
      <c r="B61" s="265"/>
      <c r="C61" s="282">
        <v>54</v>
      </c>
      <c r="D61" s="289">
        <v>60</v>
      </c>
      <c r="E61" s="290">
        <v>70</v>
      </c>
      <c r="F61" s="290">
        <v>80</v>
      </c>
      <c r="G61" s="290">
        <v>80</v>
      </c>
      <c r="H61" s="290">
        <v>90</v>
      </c>
      <c r="I61" s="294">
        <v>100</v>
      </c>
      <c r="J61" s="292">
        <v>110</v>
      </c>
      <c r="K61" s="291">
        <v>120</v>
      </c>
      <c r="L61" s="295">
        <v>130</v>
      </c>
      <c r="M61" s="296">
        <v>140</v>
      </c>
      <c r="N61" s="267"/>
    </row>
    <row r="62" spans="2:14" ht="14.25" thickBot="1">
      <c r="B62" s="265"/>
      <c r="C62" s="282">
        <v>60</v>
      </c>
      <c r="D62" s="289">
        <v>70</v>
      </c>
      <c r="E62" s="290">
        <v>80</v>
      </c>
      <c r="F62" s="290">
        <v>90</v>
      </c>
      <c r="G62" s="290">
        <v>100</v>
      </c>
      <c r="H62" s="297">
        <v>110</v>
      </c>
      <c r="I62" s="291">
        <v>120</v>
      </c>
      <c r="J62" s="295">
        <v>130</v>
      </c>
      <c r="K62" s="296">
        <v>140</v>
      </c>
      <c r="L62" s="298">
        <v>160</v>
      </c>
      <c r="M62" s="299">
        <v>170</v>
      </c>
      <c r="N62" s="267"/>
    </row>
    <row r="63" spans="2:14" ht="14.25" thickBot="1">
      <c r="B63" s="265"/>
      <c r="C63" s="282">
        <v>66</v>
      </c>
      <c r="D63" s="289">
        <v>80</v>
      </c>
      <c r="E63" s="290">
        <v>90</v>
      </c>
      <c r="F63" s="290">
        <v>100</v>
      </c>
      <c r="G63" s="300">
        <v>120</v>
      </c>
      <c r="H63" s="295">
        <v>130</v>
      </c>
      <c r="I63" s="296">
        <v>140</v>
      </c>
      <c r="J63" s="298">
        <v>150</v>
      </c>
      <c r="K63" s="301">
        <v>170</v>
      </c>
      <c r="L63" s="302">
        <v>180</v>
      </c>
      <c r="M63" s="303">
        <v>110</v>
      </c>
      <c r="N63" s="267"/>
    </row>
    <row r="64" spans="2:14" ht="14.25" thickBot="1">
      <c r="B64" s="265"/>
      <c r="C64" s="282">
        <v>72</v>
      </c>
      <c r="D64" s="304">
        <v>90</v>
      </c>
      <c r="E64" s="292">
        <v>100</v>
      </c>
      <c r="F64" s="300">
        <v>120</v>
      </c>
      <c r="G64" s="305">
        <v>130</v>
      </c>
      <c r="H64" s="306">
        <v>150</v>
      </c>
      <c r="I64" s="301">
        <v>160</v>
      </c>
      <c r="J64" s="302">
        <v>180</v>
      </c>
      <c r="K64" s="307">
        <v>110</v>
      </c>
      <c r="L64" s="308">
        <v>110</v>
      </c>
      <c r="M64" s="309">
        <v>120</v>
      </c>
      <c r="N64" s="267"/>
    </row>
    <row r="65" spans="2:14" ht="14.25" thickBot="1">
      <c r="B65" s="265"/>
      <c r="C65" s="282">
        <v>78</v>
      </c>
      <c r="D65" s="310">
        <v>60</v>
      </c>
      <c r="E65" s="311">
        <v>70</v>
      </c>
      <c r="F65" s="312">
        <v>80</v>
      </c>
      <c r="G65" s="313">
        <v>80</v>
      </c>
      <c r="H65" s="311">
        <v>90</v>
      </c>
      <c r="I65" s="311">
        <v>100</v>
      </c>
      <c r="J65" s="314">
        <v>110</v>
      </c>
      <c r="K65" s="315">
        <v>120</v>
      </c>
      <c r="L65" s="316">
        <v>130</v>
      </c>
      <c r="M65" s="317">
        <v>140</v>
      </c>
      <c r="N65" s="267"/>
    </row>
    <row r="66" spans="2:14" ht="14.25" thickBot="1">
      <c r="B66" s="265"/>
      <c r="C66" s="282">
        <v>84</v>
      </c>
      <c r="D66" s="318">
        <v>60</v>
      </c>
      <c r="E66" s="308">
        <v>70</v>
      </c>
      <c r="F66" s="319">
        <v>80</v>
      </c>
      <c r="G66" s="320">
        <v>90</v>
      </c>
      <c r="H66" s="320">
        <v>100</v>
      </c>
      <c r="I66" s="321">
        <v>120</v>
      </c>
      <c r="J66" s="322">
        <v>130</v>
      </c>
      <c r="K66" s="317">
        <v>140</v>
      </c>
      <c r="L66" s="323">
        <v>150</v>
      </c>
      <c r="M66" s="324">
        <v>160</v>
      </c>
      <c r="N66" s="267"/>
    </row>
    <row r="67" spans="2:14" ht="13.5" thickBot="1">
      <c r="B67" s="265"/>
      <c r="N67" s="267"/>
    </row>
    <row r="68" spans="2:14" ht="13.5">
      <c r="B68" s="265"/>
      <c r="D68" s="325"/>
      <c r="E68" s="326" t="s">
        <v>69</v>
      </c>
      <c r="N68" s="267"/>
    </row>
    <row r="69" spans="2:14" ht="12.75">
      <c r="B69" s="265"/>
      <c r="D69" s="327"/>
      <c r="E69" s="261" t="s">
        <v>70</v>
      </c>
      <c r="N69" s="267"/>
    </row>
    <row r="70" spans="2:14" ht="13.5">
      <c r="B70" s="265"/>
      <c r="D70" s="328"/>
      <c r="E70" s="326" t="s">
        <v>71</v>
      </c>
      <c r="N70" s="267"/>
    </row>
    <row r="71" spans="2:14" ht="12.75">
      <c r="B71" s="265"/>
      <c r="D71" s="329"/>
      <c r="E71" s="261" t="s">
        <v>72</v>
      </c>
      <c r="N71" s="267"/>
    </row>
    <row r="72" spans="2:14" ht="14.25" thickBot="1">
      <c r="B72" s="265"/>
      <c r="D72" s="330"/>
      <c r="E72" s="326" t="s">
        <v>73</v>
      </c>
      <c r="N72" s="267"/>
    </row>
    <row r="73" spans="2:14" ht="17.1" customHeight="1" thickBot="1">
      <c r="B73" s="331"/>
      <c r="C73" s="332"/>
      <c r="D73" s="332"/>
      <c r="E73" s="332"/>
      <c r="F73" s="332"/>
      <c r="G73" s="332"/>
      <c r="H73" s="332"/>
      <c r="I73" s="332"/>
      <c r="J73" s="332"/>
      <c r="K73" s="332"/>
      <c r="L73" s="332"/>
      <c r="M73" s="332"/>
      <c r="N73" s="333"/>
    </row>
    <row r="74" spans="2:14" ht="12.75">
      <c r="B74" s="795"/>
      <c r="C74" s="795"/>
      <c r="D74" s="795"/>
      <c r="E74" s="795"/>
      <c r="F74" s="795"/>
      <c r="G74" s="795"/>
      <c r="H74" s="795"/>
      <c r="I74" s="795"/>
      <c r="J74" s="795"/>
      <c r="K74" s="795"/>
      <c r="L74" s="795"/>
      <c r="M74" s="795"/>
      <c r="N74" s="795"/>
    </row>
    <row r="75" spans="2:14" ht="12.75">
      <c r="B75" s="788"/>
      <c r="C75" s="788"/>
      <c r="D75" s="788"/>
      <c r="E75" s="788"/>
      <c r="F75" s="788"/>
      <c r="G75" s="788"/>
      <c r="H75" s="788"/>
      <c r="I75" s="788"/>
      <c r="J75" s="788"/>
      <c r="K75" s="788"/>
      <c r="L75" s="788"/>
      <c r="M75" s="788"/>
      <c r="N75" s="788"/>
    </row>
    <row r="76" spans="2:14" ht="12.75">
      <c r="B76" s="788"/>
      <c r="C76" s="788"/>
      <c r="D76" s="788"/>
      <c r="E76" s="788"/>
      <c r="F76" s="788"/>
      <c r="G76" s="788"/>
      <c r="H76" s="788"/>
      <c r="I76" s="788"/>
      <c r="J76" s="788"/>
      <c r="K76" s="788"/>
      <c r="L76" s="788"/>
      <c r="M76" s="788"/>
      <c r="N76" s="788"/>
    </row>
    <row r="77" spans="2:14" ht="12.75">
      <c r="B77" s="788"/>
      <c r="C77" s="788"/>
      <c r="D77" s="788"/>
      <c r="E77" s="788"/>
      <c r="F77" s="788"/>
      <c r="G77" s="788"/>
      <c r="H77" s="788"/>
      <c r="I77" s="788"/>
      <c r="J77" s="788"/>
      <c r="K77" s="788"/>
      <c r="L77" s="788"/>
      <c r="M77" s="788"/>
      <c r="N77" s="788"/>
    </row>
  </sheetData>
  <sheetProtection algorithmName="SHA-512" hashValue="gaeGlNRHhGdMQo8nYg0zcGt/Z6fzaw3aOiAClRDtHZWRwklG7R01w6QgYOvXA6tvxkaqjfaSlE5pItxBQB6EWQ==" saltValue="sRvmXNT+UYsd6SZUEs6dvQ==" spinCount="100000" sheet="1" objects="1" scenarios="1"/>
  <mergeCells count="4">
    <mergeCell ref="B1:N1"/>
    <mergeCell ref="B2:N5"/>
    <mergeCell ref="B6:N7"/>
    <mergeCell ref="B74:N7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5064466-3539-4C53-825B-48FA7C5AA4A8}">
  <sheetPr>
    <tabColor rgb="FFFFC000"/>
  </sheetPr>
  <dimension ref="B1:O77"/>
  <sheetViews>
    <sheetView workbookViewId="0" topLeftCell="A1">
      <selection pane="topLeft" activeCell="T54" sqref="T54"/>
    </sheetView>
  </sheetViews>
  <sheetFormatPr defaultRowHeight="12.75"/>
  <cols>
    <col min="1" max="1" width="9.142857142857142" style="261"/>
    <col min="2" max="2" width="3.7142857142857144" style="261" customWidth="1"/>
    <col min="3" max="13" width="9.142857142857142" style="261"/>
    <col min="14" max="14" width="3.7142857142857144" style="261" customWidth="1"/>
    <col min="15" max="16384" width="9.142857142857142" style="261"/>
  </cols>
  <sheetData>
    <row r="1" spans="2:14" ht="30" customHeight="1">
      <c r="B1" s="786" t="s">
        <v>63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</row>
    <row r="2" spans="2:14" ht="12.75">
      <c r="B2" s="788"/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</row>
    <row r="3" spans="2:14" ht="12.75"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</row>
    <row r="4" spans="2:14" ht="12.75"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</row>
    <row r="5" spans="2:14" ht="13.5" thickBot="1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</row>
    <row r="6" spans="2:14" ht="12.75" customHeight="1">
      <c r="B6" s="789" t="s">
        <v>64</v>
      </c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1"/>
    </row>
    <row r="7" spans="2:14" ht="13.5" customHeight="1" thickBot="1">
      <c r="B7" s="792"/>
      <c r="C7" s="793"/>
      <c r="D7" s="793"/>
      <c r="E7" s="793"/>
      <c r="F7" s="793"/>
      <c r="G7" s="793"/>
      <c r="H7" s="793"/>
      <c r="I7" s="793"/>
      <c r="J7" s="793"/>
      <c r="K7" s="793"/>
      <c r="L7" s="793"/>
      <c r="M7" s="793"/>
      <c r="N7" s="794"/>
    </row>
    <row r="8" spans="2:14" ht="12.75">
      <c r="B8" s="262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4"/>
    </row>
    <row r="9" spans="2:14" ht="18.75">
      <c r="B9" s="265"/>
      <c r="C9" s="266" t="s">
        <v>65</v>
      </c>
      <c r="N9" s="267"/>
    </row>
    <row r="10" spans="2:14" ht="12.75">
      <c r="B10" s="265"/>
      <c r="N10" s="267"/>
    </row>
    <row r="11" spans="2:14" ht="12.75">
      <c r="B11" s="265"/>
      <c r="N11" s="267"/>
    </row>
    <row r="12" spans="2:14" ht="12.75">
      <c r="B12" s="265"/>
      <c r="N12" s="267"/>
    </row>
    <row r="13" spans="2:14" ht="12.75">
      <c r="B13" s="265"/>
      <c r="N13" s="267"/>
    </row>
    <row r="14" spans="2:14" ht="12.75">
      <c r="B14" s="265"/>
      <c r="N14" s="267"/>
    </row>
    <row r="15" spans="2:14" ht="12.75">
      <c r="B15" s="265"/>
      <c r="N15" s="267"/>
    </row>
    <row r="16" spans="2:14" ht="12.75">
      <c r="B16" s="265"/>
      <c r="N16" s="267"/>
    </row>
    <row r="17" spans="2:14" ht="12.75">
      <c r="B17" s="265"/>
      <c r="N17" s="267"/>
    </row>
    <row r="18" spans="2:14" ht="12.75">
      <c r="B18" s="265"/>
      <c r="N18" s="267"/>
    </row>
    <row r="19" spans="2:14" ht="12.75">
      <c r="B19" s="265"/>
      <c r="N19" s="267"/>
    </row>
    <row r="20" spans="2:14" ht="12.75">
      <c r="B20" s="265"/>
      <c r="N20" s="267"/>
    </row>
    <row r="21" spans="2:14" ht="12.75">
      <c r="B21" s="265"/>
      <c r="N21" s="267"/>
    </row>
    <row r="22" spans="2:14" ht="12.75">
      <c r="B22" s="265"/>
      <c r="N22" s="267"/>
    </row>
    <row r="23" spans="2:14" ht="12.75">
      <c r="B23" s="265"/>
      <c r="N23" s="267"/>
    </row>
    <row r="24" spans="2:14" ht="12.75">
      <c r="B24" s="265"/>
      <c r="N24" s="267"/>
    </row>
    <row r="25" spans="2:14" ht="12.75">
      <c r="B25" s="265"/>
      <c r="N25" s="267"/>
    </row>
    <row r="26" spans="2:14" ht="12.75">
      <c r="B26" s="265"/>
      <c r="N26" s="267"/>
    </row>
    <row r="27" spans="2:14" ht="12.75">
      <c r="B27" s="265"/>
      <c r="N27" s="267"/>
    </row>
    <row r="28" spans="2:14" ht="12.75">
      <c r="B28" s="265"/>
      <c r="N28" s="267"/>
    </row>
    <row r="29" spans="2:14" ht="12.75">
      <c r="B29" s="265"/>
      <c r="N29" s="267"/>
    </row>
    <row r="30" spans="2:14" ht="12.75">
      <c r="B30" s="265"/>
      <c r="N30" s="267"/>
    </row>
    <row r="31" spans="2:14" ht="12.75">
      <c r="B31" s="265"/>
      <c r="N31" s="267"/>
    </row>
    <row r="32" spans="2:14" ht="12.75">
      <c r="B32" s="265"/>
      <c r="N32" s="267"/>
    </row>
    <row r="33" spans="2:14" ht="12.75">
      <c r="B33" s="265"/>
      <c r="N33" s="267"/>
    </row>
    <row r="34" spans="2:14" ht="12.75">
      <c r="B34" s="265"/>
      <c r="N34" s="267"/>
    </row>
    <row r="35" spans="2:14" ht="12.75" customHeight="1">
      <c r="B35" s="265"/>
      <c r="N35" s="267"/>
    </row>
    <row r="36" spans="2:14" ht="15.75" hidden="1">
      <c r="B36" s="265"/>
      <c r="C36" s="268" t="s">
        <v>66</v>
      </c>
      <c r="N36" s="267"/>
    </row>
    <row r="37" spans="2:14" ht="12.75" hidden="1">
      <c r="B37" s="265"/>
      <c r="N37" s="267"/>
    </row>
    <row r="38" spans="2:14" ht="12.75" hidden="1">
      <c r="B38" s="265"/>
      <c r="D38" s="269" t="s">
        <v>8</v>
      </c>
      <c r="N38" s="267"/>
    </row>
    <row r="39" spans="2:14" ht="12.75" hidden="1" thickBot="1">
      <c r="B39" s="265"/>
      <c r="C39" s="270" t="s">
        <v>67</v>
      </c>
      <c r="D39" s="269">
        <v>36</v>
      </c>
      <c r="E39" s="269">
        <v>48</v>
      </c>
      <c r="F39" s="269">
        <v>60</v>
      </c>
      <c r="G39" s="269">
        <v>72</v>
      </c>
      <c r="H39" s="269">
        <v>84</v>
      </c>
      <c r="I39" s="269">
        <v>96</v>
      </c>
      <c r="J39" s="269">
        <v>108</v>
      </c>
      <c r="K39" s="269">
        <v>120</v>
      </c>
      <c r="L39" s="269">
        <v>132</v>
      </c>
      <c r="M39" s="269">
        <v>144</v>
      </c>
      <c r="N39" s="267"/>
    </row>
    <row r="40" spans="2:14" ht="12.75" hidden="1">
      <c r="B40" s="265"/>
      <c r="C40" s="270">
        <v>24</v>
      </c>
      <c r="D40" s="271">
        <v>16</v>
      </c>
      <c r="E40" s="272">
        <v>20</v>
      </c>
      <c r="F40" s="272">
        <v>24</v>
      </c>
      <c r="G40" s="272">
        <v>28</v>
      </c>
      <c r="H40" s="272">
        <v>32</v>
      </c>
      <c r="I40" s="272">
        <v>37</v>
      </c>
      <c r="J40" s="272">
        <v>41</v>
      </c>
      <c r="K40" s="272">
        <v>45</v>
      </c>
      <c r="L40" s="272">
        <v>49</v>
      </c>
      <c r="M40" s="273">
        <v>53</v>
      </c>
      <c r="N40" s="267"/>
    </row>
    <row r="41" spans="2:14" ht="12.75" hidden="1">
      <c r="B41" s="265"/>
      <c r="C41" s="270">
        <v>30</v>
      </c>
      <c r="D41" s="274">
        <v>19</v>
      </c>
      <c r="E41" s="275">
        <v>23</v>
      </c>
      <c r="F41" s="275">
        <v>28</v>
      </c>
      <c r="G41" s="275">
        <v>33</v>
      </c>
      <c r="H41" s="275">
        <v>37</v>
      </c>
      <c r="I41" s="275">
        <v>42</v>
      </c>
      <c r="J41" s="275">
        <v>47</v>
      </c>
      <c r="K41" s="275">
        <v>51</v>
      </c>
      <c r="L41" s="275">
        <v>56</v>
      </c>
      <c r="M41" s="276">
        <v>60</v>
      </c>
      <c r="N41" s="267"/>
    </row>
    <row r="42" spans="2:14" ht="12.75" hidden="1">
      <c r="B42" s="265"/>
      <c r="C42" s="270">
        <v>36</v>
      </c>
      <c r="D42" s="274">
        <v>21</v>
      </c>
      <c r="E42" s="275">
        <v>26</v>
      </c>
      <c r="F42" s="275">
        <v>32</v>
      </c>
      <c r="G42" s="275">
        <v>37</v>
      </c>
      <c r="H42" s="275">
        <v>42</v>
      </c>
      <c r="I42" s="275">
        <v>47</v>
      </c>
      <c r="J42" s="275">
        <v>52</v>
      </c>
      <c r="K42" s="275">
        <v>58</v>
      </c>
      <c r="L42" s="275">
        <v>63</v>
      </c>
      <c r="M42" s="276">
        <v>68</v>
      </c>
      <c r="N42" s="267"/>
    </row>
    <row r="43" spans="2:14" ht="12.75" hidden="1">
      <c r="B43" s="265"/>
      <c r="C43" s="270">
        <v>42</v>
      </c>
      <c r="D43" s="274">
        <v>24</v>
      </c>
      <c r="E43" s="275">
        <v>30</v>
      </c>
      <c r="F43" s="275">
        <v>35</v>
      </c>
      <c r="G43" s="275">
        <v>41</v>
      </c>
      <c r="H43" s="275">
        <v>47</v>
      </c>
      <c r="I43" s="275">
        <v>53</v>
      </c>
      <c r="J43" s="275">
        <v>58</v>
      </c>
      <c r="K43" s="275">
        <v>64</v>
      </c>
      <c r="L43" s="275">
        <v>70</v>
      </c>
      <c r="M43" s="276">
        <v>76</v>
      </c>
      <c r="N43" s="267"/>
    </row>
    <row r="44" spans="2:14" ht="12.75" hidden="1">
      <c r="B44" s="265"/>
      <c r="C44" s="270">
        <v>48</v>
      </c>
      <c r="D44" s="274">
        <v>26</v>
      </c>
      <c r="E44" s="275">
        <v>33</v>
      </c>
      <c r="F44" s="275">
        <v>39</v>
      </c>
      <c r="G44" s="275">
        <v>45</v>
      </c>
      <c r="H44" s="275">
        <v>52</v>
      </c>
      <c r="I44" s="275">
        <v>58</v>
      </c>
      <c r="J44" s="275">
        <v>64</v>
      </c>
      <c r="K44" s="275">
        <v>70</v>
      </c>
      <c r="L44" s="275">
        <v>77</v>
      </c>
      <c r="M44" s="276">
        <v>83</v>
      </c>
      <c r="N44" s="267"/>
    </row>
    <row r="45" spans="2:14" ht="12.75" hidden="1">
      <c r="B45" s="265"/>
      <c r="C45" s="270">
        <v>54</v>
      </c>
      <c r="D45" s="274">
        <v>29</v>
      </c>
      <c r="E45" s="275">
        <v>36</v>
      </c>
      <c r="F45" s="275">
        <v>43</v>
      </c>
      <c r="G45" s="275">
        <v>50</v>
      </c>
      <c r="H45" s="275">
        <v>56</v>
      </c>
      <c r="I45" s="275">
        <v>63</v>
      </c>
      <c r="J45" s="275">
        <v>70</v>
      </c>
      <c r="K45" s="275">
        <v>77</v>
      </c>
      <c r="L45" s="275">
        <v>84</v>
      </c>
      <c r="M45" s="276">
        <v>91</v>
      </c>
      <c r="N45" s="267"/>
    </row>
    <row r="46" spans="2:14" ht="12.75" hidden="1">
      <c r="B46" s="265"/>
      <c r="C46" s="270">
        <v>60</v>
      </c>
      <c r="D46" s="274">
        <v>32</v>
      </c>
      <c r="E46" s="275">
        <v>39</v>
      </c>
      <c r="F46" s="275">
        <v>46</v>
      </c>
      <c r="G46" s="275">
        <v>54</v>
      </c>
      <c r="H46" s="275">
        <v>61</v>
      </c>
      <c r="I46" s="275">
        <v>69</v>
      </c>
      <c r="J46" s="275">
        <v>76</v>
      </c>
      <c r="K46" s="275">
        <v>83</v>
      </c>
      <c r="L46" s="275">
        <v>91</v>
      </c>
      <c r="M46" s="276">
        <v>98</v>
      </c>
      <c r="N46" s="267"/>
    </row>
    <row r="47" spans="2:14" ht="12.75" hidden="1">
      <c r="B47" s="265"/>
      <c r="C47" s="270">
        <v>66</v>
      </c>
      <c r="D47" s="274">
        <v>34</v>
      </c>
      <c r="E47" s="275">
        <v>42</v>
      </c>
      <c r="F47" s="275">
        <v>50</v>
      </c>
      <c r="G47" s="275">
        <v>58</v>
      </c>
      <c r="H47" s="275">
        <v>66</v>
      </c>
      <c r="I47" s="275">
        <v>74</v>
      </c>
      <c r="J47" s="275">
        <v>82</v>
      </c>
      <c r="K47" s="275">
        <v>90</v>
      </c>
      <c r="L47" s="275">
        <v>98</v>
      </c>
      <c r="M47" s="276">
        <v>106</v>
      </c>
      <c r="N47" s="267"/>
    </row>
    <row r="48" spans="2:14" ht="12.75" hidden="1">
      <c r="B48" s="265"/>
      <c r="C48" s="270">
        <v>72</v>
      </c>
      <c r="D48" s="274">
        <v>37</v>
      </c>
      <c r="E48" s="275">
        <v>45</v>
      </c>
      <c r="F48" s="275">
        <v>54</v>
      </c>
      <c r="G48" s="275">
        <v>62</v>
      </c>
      <c r="H48" s="275">
        <v>71</v>
      </c>
      <c r="I48" s="275">
        <v>79</v>
      </c>
      <c r="J48" s="275">
        <v>88</v>
      </c>
      <c r="K48" s="275">
        <v>96</v>
      </c>
      <c r="L48" s="275">
        <v>105</v>
      </c>
      <c r="M48" s="276">
        <v>113</v>
      </c>
      <c r="N48" s="267"/>
    </row>
    <row r="49" spans="2:14" ht="12.75" hidden="1">
      <c r="B49" s="265"/>
      <c r="C49" s="270">
        <v>78</v>
      </c>
      <c r="D49" s="274">
        <v>39</v>
      </c>
      <c r="E49" s="275">
        <v>48</v>
      </c>
      <c r="F49" s="275">
        <v>58</v>
      </c>
      <c r="G49" s="275">
        <v>67</v>
      </c>
      <c r="H49" s="275">
        <v>76</v>
      </c>
      <c r="I49" s="275">
        <v>85</v>
      </c>
      <c r="J49" s="275">
        <v>94</v>
      </c>
      <c r="K49" s="275">
        <v>103</v>
      </c>
      <c r="L49" s="275">
        <v>112</v>
      </c>
      <c r="M49" s="276">
        <v>121</v>
      </c>
      <c r="N49" s="267"/>
    </row>
    <row r="50" spans="2:14" ht="13.5" hidden="1" thickBot="1">
      <c r="B50" s="265"/>
      <c r="C50" s="270">
        <v>84</v>
      </c>
      <c r="D50" s="277">
        <v>42</v>
      </c>
      <c r="E50" s="278">
        <v>52</v>
      </c>
      <c r="F50" s="278">
        <v>61</v>
      </c>
      <c r="G50" s="278">
        <v>71</v>
      </c>
      <c r="H50" s="278">
        <v>80</v>
      </c>
      <c r="I50" s="278">
        <v>90</v>
      </c>
      <c r="J50" s="278">
        <v>100</v>
      </c>
      <c r="K50" s="278">
        <v>109</v>
      </c>
      <c r="L50" s="278">
        <v>119</v>
      </c>
      <c r="M50" s="279">
        <v>128</v>
      </c>
      <c r="N50" s="267"/>
    </row>
    <row r="51" spans="2:14" ht="12.75" hidden="1">
      <c r="B51" s="265"/>
      <c r="N51" s="267"/>
    </row>
    <row r="52" spans="2:14" ht="15.75">
      <c r="B52" s="265"/>
      <c r="C52" s="268" t="s">
        <v>68</v>
      </c>
      <c r="N52" s="267"/>
    </row>
    <row r="53" spans="2:14" ht="12.75">
      <c r="B53" s="265"/>
      <c r="N53" s="267"/>
    </row>
    <row r="54" spans="2:14" ht="12.75">
      <c r="B54" s="265"/>
      <c r="D54" s="269" t="s">
        <v>8</v>
      </c>
      <c r="N54" s="267"/>
    </row>
    <row r="55" spans="2:15" ht="14.25" thickBot="1">
      <c r="B55" s="265"/>
      <c r="C55" s="270" t="s">
        <v>67</v>
      </c>
      <c r="D55" s="280">
        <v>36</v>
      </c>
      <c r="E55" s="280">
        <v>48</v>
      </c>
      <c r="F55" s="280">
        <v>60</v>
      </c>
      <c r="G55" s="280">
        <v>72</v>
      </c>
      <c r="H55" s="280">
        <v>84</v>
      </c>
      <c r="I55" s="280">
        <v>96</v>
      </c>
      <c r="J55" s="280">
        <v>108</v>
      </c>
      <c r="K55" s="280">
        <v>120</v>
      </c>
      <c r="L55" s="280">
        <v>132</v>
      </c>
      <c r="M55" s="280">
        <v>144</v>
      </c>
      <c r="N55" s="267"/>
      <c r="O55" s="281"/>
    </row>
    <row r="56" spans="2:14" ht="14.25" thickBot="1">
      <c r="B56" s="265"/>
      <c r="C56" s="282">
        <v>24</v>
      </c>
      <c r="D56" s="283">
        <v>30</v>
      </c>
      <c r="E56" s="284">
        <v>30</v>
      </c>
      <c r="F56" s="284">
        <v>40</v>
      </c>
      <c r="G56" s="284">
        <v>40</v>
      </c>
      <c r="H56" s="284">
        <v>50</v>
      </c>
      <c r="I56" s="284">
        <v>50</v>
      </c>
      <c r="J56" s="284">
        <v>50</v>
      </c>
      <c r="K56" s="284">
        <v>60</v>
      </c>
      <c r="L56" s="284">
        <v>60</v>
      </c>
      <c r="M56" s="285">
        <v>70</v>
      </c>
      <c r="N56" s="267"/>
    </row>
    <row r="57" spans="2:14" ht="13.5">
      <c r="B57" s="265"/>
      <c r="C57" s="282">
        <v>30</v>
      </c>
      <c r="D57" s="286">
        <v>30</v>
      </c>
      <c r="E57" s="287">
        <v>30</v>
      </c>
      <c r="F57" s="287">
        <v>30</v>
      </c>
      <c r="G57" s="287">
        <v>40</v>
      </c>
      <c r="H57" s="287">
        <v>40</v>
      </c>
      <c r="I57" s="287">
        <v>40</v>
      </c>
      <c r="J57" s="287">
        <v>50</v>
      </c>
      <c r="K57" s="287">
        <v>50</v>
      </c>
      <c r="L57" s="287">
        <v>50</v>
      </c>
      <c r="M57" s="288">
        <v>60</v>
      </c>
      <c r="N57" s="267"/>
    </row>
    <row r="58" spans="2:14" ht="13.5">
      <c r="B58" s="265"/>
      <c r="C58" s="282">
        <v>36</v>
      </c>
      <c r="D58" s="289">
        <v>30</v>
      </c>
      <c r="E58" s="290">
        <v>30</v>
      </c>
      <c r="F58" s="290">
        <v>40</v>
      </c>
      <c r="G58" s="290">
        <v>50</v>
      </c>
      <c r="H58" s="290">
        <v>50</v>
      </c>
      <c r="I58" s="290">
        <v>60</v>
      </c>
      <c r="J58" s="290">
        <v>60</v>
      </c>
      <c r="K58" s="290">
        <v>70</v>
      </c>
      <c r="L58" s="290">
        <v>70</v>
      </c>
      <c r="M58" s="291">
        <v>70</v>
      </c>
      <c r="N58" s="267"/>
    </row>
    <row r="59" spans="2:14" ht="13.5">
      <c r="B59" s="265"/>
      <c r="C59" s="282">
        <v>42</v>
      </c>
      <c r="D59" s="289">
        <v>40</v>
      </c>
      <c r="E59" s="290">
        <v>50</v>
      </c>
      <c r="F59" s="290">
        <v>50</v>
      </c>
      <c r="G59" s="290">
        <v>60</v>
      </c>
      <c r="H59" s="290">
        <v>60</v>
      </c>
      <c r="I59" s="290">
        <v>70</v>
      </c>
      <c r="J59" s="290">
        <v>80</v>
      </c>
      <c r="K59" s="290">
        <v>80</v>
      </c>
      <c r="L59" s="290">
        <v>90</v>
      </c>
      <c r="M59" s="291">
        <v>90</v>
      </c>
      <c r="N59" s="267"/>
    </row>
    <row r="60" spans="2:14" ht="14.25" thickBot="1">
      <c r="B60" s="265"/>
      <c r="C60" s="282">
        <v>48</v>
      </c>
      <c r="D60" s="289">
        <v>50</v>
      </c>
      <c r="E60" s="290">
        <v>60</v>
      </c>
      <c r="F60" s="290">
        <v>60</v>
      </c>
      <c r="G60" s="290">
        <v>70</v>
      </c>
      <c r="H60" s="290">
        <v>80</v>
      </c>
      <c r="I60" s="290">
        <v>90</v>
      </c>
      <c r="J60" s="290">
        <v>90</v>
      </c>
      <c r="K60" s="290">
        <v>100</v>
      </c>
      <c r="L60" s="292">
        <v>110</v>
      </c>
      <c r="M60" s="293">
        <v>110</v>
      </c>
      <c r="N60" s="267"/>
    </row>
    <row r="61" spans="2:14" ht="14.25" thickBot="1">
      <c r="B61" s="265"/>
      <c r="C61" s="282">
        <v>54</v>
      </c>
      <c r="D61" s="289">
        <v>60</v>
      </c>
      <c r="E61" s="290">
        <v>70</v>
      </c>
      <c r="F61" s="290">
        <v>80</v>
      </c>
      <c r="G61" s="290">
        <v>80</v>
      </c>
      <c r="H61" s="290">
        <v>90</v>
      </c>
      <c r="I61" s="294">
        <v>100</v>
      </c>
      <c r="J61" s="292">
        <v>110</v>
      </c>
      <c r="K61" s="291">
        <v>120</v>
      </c>
      <c r="L61" s="295">
        <v>130</v>
      </c>
      <c r="M61" s="296">
        <v>140</v>
      </c>
      <c r="N61" s="267"/>
    </row>
    <row r="62" spans="2:14" ht="14.25" thickBot="1">
      <c r="B62" s="265"/>
      <c r="C62" s="282">
        <v>60</v>
      </c>
      <c r="D62" s="289">
        <v>70</v>
      </c>
      <c r="E62" s="290">
        <v>80</v>
      </c>
      <c r="F62" s="290">
        <v>90</v>
      </c>
      <c r="G62" s="290">
        <v>100</v>
      </c>
      <c r="H62" s="297">
        <v>110</v>
      </c>
      <c r="I62" s="291">
        <v>120</v>
      </c>
      <c r="J62" s="295">
        <v>130</v>
      </c>
      <c r="K62" s="296">
        <v>140</v>
      </c>
      <c r="L62" s="298">
        <v>160</v>
      </c>
      <c r="M62" s="299">
        <v>170</v>
      </c>
      <c r="N62" s="267"/>
    </row>
    <row r="63" spans="2:14" ht="14.25" thickBot="1">
      <c r="B63" s="265"/>
      <c r="C63" s="282">
        <v>66</v>
      </c>
      <c r="D63" s="289">
        <v>80</v>
      </c>
      <c r="E63" s="290">
        <v>90</v>
      </c>
      <c r="F63" s="290">
        <v>100</v>
      </c>
      <c r="G63" s="300">
        <v>120</v>
      </c>
      <c r="H63" s="295">
        <v>130</v>
      </c>
      <c r="I63" s="296">
        <v>140</v>
      </c>
      <c r="J63" s="298">
        <v>150</v>
      </c>
      <c r="K63" s="301">
        <v>170</v>
      </c>
      <c r="L63" s="302">
        <v>180</v>
      </c>
      <c r="M63" s="303">
        <v>110</v>
      </c>
      <c r="N63" s="267"/>
    </row>
    <row r="64" spans="2:14" ht="14.25" thickBot="1">
      <c r="B64" s="265"/>
      <c r="C64" s="282">
        <v>72</v>
      </c>
      <c r="D64" s="304">
        <v>90</v>
      </c>
      <c r="E64" s="292">
        <v>100</v>
      </c>
      <c r="F64" s="300">
        <v>120</v>
      </c>
      <c r="G64" s="305">
        <v>130</v>
      </c>
      <c r="H64" s="306">
        <v>150</v>
      </c>
      <c r="I64" s="301">
        <v>160</v>
      </c>
      <c r="J64" s="302">
        <v>180</v>
      </c>
      <c r="K64" s="307">
        <v>110</v>
      </c>
      <c r="L64" s="308">
        <v>110</v>
      </c>
      <c r="M64" s="309">
        <v>120</v>
      </c>
      <c r="N64" s="267"/>
    </row>
    <row r="65" spans="2:14" ht="14.25" thickBot="1">
      <c r="B65" s="265"/>
      <c r="C65" s="282">
        <v>78</v>
      </c>
      <c r="D65" s="310">
        <v>60</v>
      </c>
      <c r="E65" s="311">
        <v>70</v>
      </c>
      <c r="F65" s="312">
        <v>80</v>
      </c>
      <c r="G65" s="313">
        <v>80</v>
      </c>
      <c r="H65" s="311">
        <v>90</v>
      </c>
      <c r="I65" s="311">
        <v>100</v>
      </c>
      <c r="J65" s="314">
        <v>110</v>
      </c>
      <c r="K65" s="315">
        <v>120</v>
      </c>
      <c r="L65" s="316">
        <v>130</v>
      </c>
      <c r="M65" s="317">
        <v>140</v>
      </c>
      <c r="N65" s="267"/>
    </row>
    <row r="66" spans="2:14" ht="14.25" thickBot="1">
      <c r="B66" s="265"/>
      <c r="C66" s="282">
        <v>84</v>
      </c>
      <c r="D66" s="318">
        <v>60</v>
      </c>
      <c r="E66" s="308">
        <v>70</v>
      </c>
      <c r="F66" s="319">
        <v>80</v>
      </c>
      <c r="G66" s="320">
        <v>90</v>
      </c>
      <c r="H66" s="320">
        <v>100</v>
      </c>
      <c r="I66" s="321">
        <v>120</v>
      </c>
      <c r="J66" s="322">
        <v>130</v>
      </c>
      <c r="K66" s="317">
        <v>140</v>
      </c>
      <c r="L66" s="323">
        <v>150</v>
      </c>
      <c r="M66" s="324">
        <v>160</v>
      </c>
      <c r="N66" s="267"/>
    </row>
    <row r="67" spans="2:14" ht="13.5" thickBot="1">
      <c r="B67" s="265"/>
      <c r="N67" s="267"/>
    </row>
    <row r="68" spans="2:14" ht="13.5">
      <c r="B68" s="265"/>
      <c r="D68" s="325"/>
      <c r="E68" s="326" t="s">
        <v>69</v>
      </c>
      <c r="N68" s="267"/>
    </row>
    <row r="69" spans="2:14" ht="12.75">
      <c r="B69" s="265"/>
      <c r="D69" s="327"/>
      <c r="E69" s="261" t="s">
        <v>70</v>
      </c>
      <c r="N69" s="267"/>
    </row>
    <row r="70" spans="2:14" ht="13.5">
      <c r="B70" s="265"/>
      <c r="D70" s="328"/>
      <c r="E70" s="326" t="s">
        <v>71</v>
      </c>
      <c r="N70" s="267"/>
    </row>
    <row r="71" spans="2:14" ht="12.75">
      <c r="B71" s="265"/>
      <c r="D71" s="329"/>
      <c r="E71" s="261" t="s">
        <v>72</v>
      </c>
      <c r="N71" s="267"/>
    </row>
    <row r="72" spans="2:14" ht="14.25" thickBot="1">
      <c r="B72" s="265"/>
      <c r="D72" s="330"/>
      <c r="E72" s="326" t="s">
        <v>73</v>
      </c>
      <c r="N72" s="267"/>
    </row>
    <row r="73" spans="2:14" ht="17.1" customHeight="1" thickBot="1">
      <c r="B73" s="331"/>
      <c r="C73" s="332"/>
      <c r="D73" s="332"/>
      <c r="E73" s="332"/>
      <c r="F73" s="332"/>
      <c r="G73" s="332"/>
      <c r="H73" s="332"/>
      <c r="I73" s="332"/>
      <c r="J73" s="332"/>
      <c r="K73" s="332"/>
      <c r="L73" s="332"/>
      <c r="M73" s="332"/>
      <c r="N73" s="333"/>
    </row>
    <row r="74" spans="2:14" ht="12.75">
      <c r="B74" s="795"/>
      <c r="C74" s="795"/>
      <c r="D74" s="795"/>
      <c r="E74" s="795"/>
      <c r="F74" s="795"/>
      <c r="G74" s="795"/>
      <c r="H74" s="795"/>
      <c r="I74" s="795"/>
      <c r="J74" s="795"/>
      <c r="K74" s="795"/>
      <c r="L74" s="795"/>
      <c r="M74" s="795"/>
      <c r="N74" s="795"/>
    </row>
    <row r="75" spans="2:14" ht="12.75">
      <c r="B75" s="788"/>
      <c r="C75" s="788"/>
      <c r="D75" s="788"/>
      <c r="E75" s="788"/>
      <c r="F75" s="788"/>
      <c r="G75" s="788"/>
      <c r="H75" s="788"/>
      <c r="I75" s="788"/>
      <c r="J75" s="788"/>
      <c r="K75" s="788"/>
      <c r="L75" s="788"/>
      <c r="M75" s="788"/>
      <c r="N75" s="788"/>
    </row>
    <row r="76" spans="2:14" ht="12.75">
      <c r="B76" s="788"/>
      <c r="C76" s="788"/>
      <c r="D76" s="788"/>
      <c r="E76" s="788"/>
      <c r="F76" s="788"/>
      <c r="G76" s="788"/>
      <c r="H76" s="788"/>
      <c r="I76" s="788"/>
      <c r="J76" s="788"/>
      <c r="K76" s="788"/>
      <c r="L76" s="788"/>
      <c r="M76" s="788"/>
      <c r="N76" s="788"/>
    </row>
    <row r="77" spans="2:14" ht="12.75">
      <c r="B77" s="788"/>
      <c r="C77" s="788"/>
      <c r="D77" s="788"/>
      <c r="E77" s="788"/>
      <c r="F77" s="788"/>
      <c r="G77" s="788"/>
      <c r="H77" s="788"/>
      <c r="I77" s="788"/>
      <c r="J77" s="788"/>
      <c r="K77" s="788"/>
      <c r="L77" s="788"/>
      <c r="M77" s="788"/>
      <c r="N77" s="788"/>
    </row>
  </sheetData>
  <sheetProtection algorithmName="SHA-512" hashValue="h3z9arWMqbbwAULFbuHzPDqlWLbJ9VE6W8m9Swc0Vzy4ypmJVww9MxgHLsxrbPnYC07NhOhMEGIZFoGYXC2p/w==" saltValue="jXGX3RUrLMYSY1NWQjUuyg==" spinCount="100000" sheet="1" objects="1" scenarios="1"/>
  <mergeCells count="4">
    <mergeCell ref="B1:N1"/>
    <mergeCell ref="B2:N5"/>
    <mergeCell ref="B6:N7"/>
    <mergeCell ref="B74:N7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CC1D8B-98E8-42A9-B17A-2A38423A488E}">
  <sheetPr>
    <tabColor rgb="FFFFFF00"/>
  </sheetPr>
  <dimension ref="B1:O77"/>
  <sheetViews>
    <sheetView workbookViewId="0" topLeftCell="A1">
      <selection pane="topLeft" activeCell="P72" sqref="P72"/>
    </sheetView>
  </sheetViews>
  <sheetFormatPr defaultRowHeight="12.75"/>
  <cols>
    <col min="1" max="1" width="9.142857142857142" style="261"/>
    <col min="2" max="2" width="3.7142857142857144" style="261" customWidth="1"/>
    <col min="3" max="13" width="9.142857142857142" style="261"/>
    <col min="14" max="14" width="3.7142857142857144" style="261" customWidth="1"/>
    <col min="15" max="16384" width="9.142857142857142" style="261"/>
  </cols>
  <sheetData>
    <row r="1" spans="2:14" ht="30" customHeight="1">
      <c r="B1" s="786" t="s">
        <v>63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</row>
    <row r="2" spans="2:14" ht="12.75">
      <c r="B2" s="788"/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</row>
    <row r="3" spans="2:14" ht="12.75"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</row>
    <row r="4" spans="2:14" ht="12.75"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</row>
    <row r="5" spans="2:14" ht="13.5" thickBot="1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</row>
    <row r="6" spans="2:14" ht="12.75" customHeight="1">
      <c r="B6" s="789" t="s">
        <v>64</v>
      </c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1"/>
    </row>
    <row r="7" spans="2:14" ht="13.5" customHeight="1" thickBot="1">
      <c r="B7" s="792"/>
      <c r="C7" s="793"/>
      <c r="D7" s="793"/>
      <c r="E7" s="793"/>
      <c r="F7" s="793"/>
      <c r="G7" s="793"/>
      <c r="H7" s="793"/>
      <c r="I7" s="793"/>
      <c r="J7" s="793"/>
      <c r="K7" s="793"/>
      <c r="L7" s="793"/>
      <c r="M7" s="793"/>
      <c r="N7" s="794"/>
    </row>
    <row r="8" spans="2:14" ht="12.75">
      <c r="B8" s="262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4"/>
    </row>
    <row r="9" spans="2:14" ht="18.75">
      <c r="B9" s="265"/>
      <c r="C9" s="266" t="s">
        <v>65</v>
      </c>
      <c r="N9" s="267"/>
    </row>
    <row r="10" spans="2:14" ht="12.75">
      <c r="B10" s="265"/>
      <c r="N10" s="267"/>
    </row>
    <row r="11" spans="2:14" ht="12.75">
      <c r="B11" s="265"/>
      <c r="N11" s="267"/>
    </row>
    <row r="12" spans="2:14" ht="12.75">
      <c r="B12" s="265"/>
      <c r="N12" s="267"/>
    </row>
    <row r="13" spans="2:14" ht="12.75">
      <c r="B13" s="265"/>
      <c r="N13" s="267"/>
    </row>
    <row r="14" spans="2:14" ht="12.75">
      <c r="B14" s="265"/>
      <c r="N14" s="267"/>
    </row>
    <row r="15" spans="2:14" ht="12.75">
      <c r="B15" s="265"/>
      <c r="N15" s="267"/>
    </row>
    <row r="16" spans="2:14" ht="12.75">
      <c r="B16" s="265"/>
      <c r="N16" s="267"/>
    </row>
    <row r="17" spans="2:14" ht="12.75">
      <c r="B17" s="265"/>
      <c r="N17" s="267"/>
    </row>
    <row r="18" spans="2:14" ht="12.75">
      <c r="B18" s="265"/>
      <c r="N18" s="267"/>
    </row>
    <row r="19" spans="2:14" ht="12.75">
      <c r="B19" s="265"/>
      <c r="N19" s="267"/>
    </row>
    <row r="20" spans="2:14" ht="12.75">
      <c r="B20" s="265"/>
      <c r="N20" s="267"/>
    </row>
    <row r="21" spans="2:14" ht="12.75">
      <c r="B21" s="265"/>
      <c r="N21" s="267"/>
    </row>
    <row r="22" spans="2:14" ht="12.75">
      <c r="B22" s="265"/>
      <c r="N22" s="267"/>
    </row>
    <row r="23" spans="2:14" ht="12.75">
      <c r="B23" s="265"/>
      <c r="N23" s="267"/>
    </row>
    <row r="24" spans="2:14" ht="12.75">
      <c r="B24" s="265"/>
      <c r="N24" s="267"/>
    </row>
    <row r="25" spans="2:14" ht="12.75">
      <c r="B25" s="265"/>
      <c r="N25" s="267"/>
    </row>
    <row r="26" spans="2:14" ht="12.75">
      <c r="B26" s="265"/>
      <c r="N26" s="267"/>
    </row>
    <row r="27" spans="2:14" ht="12.75">
      <c r="B27" s="265"/>
      <c r="N27" s="267"/>
    </row>
    <row r="28" spans="2:14" ht="12.75">
      <c r="B28" s="265"/>
      <c r="N28" s="267"/>
    </row>
    <row r="29" spans="2:14" ht="12.75">
      <c r="B29" s="265"/>
      <c r="N29" s="267"/>
    </row>
    <row r="30" spans="2:14" ht="12.75">
      <c r="B30" s="265"/>
      <c r="N30" s="267"/>
    </row>
    <row r="31" spans="2:14" ht="12.75">
      <c r="B31" s="265"/>
      <c r="N31" s="267"/>
    </row>
    <row r="32" spans="2:14" ht="12.75">
      <c r="B32" s="265"/>
      <c r="N32" s="267"/>
    </row>
    <row r="33" spans="2:14" ht="12.75">
      <c r="B33" s="265"/>
      <c r="N33" s="267"/>
    </row>
    <row r="34" spans="2:14" ht="12.75">
      <c r="B34" s="265"/>
      <c r="N34" s="267"/>
    </row>
    <row r="35" spans="2:14" ht="12.75" customHeight="1">
      <c r="B35" s="265"/>
      <c r="N35" s="267"/>
    </row>
    <row r="36" spans="2:14" ht="15.75" hidden="1">
      <c r="B36" s="265"/>
      <c r="C36" s="268" t="s">
        <v>66</v>
      </c>
      <c r="N36" s="267"/>
    </row>
    <row r="37" spans="2:14" ht="12.75" hidden="1">
      <c r="B37" s="265"/>
      <c r="N37" s="267"/>
    </row>
    <row r="38" spans="2:14" ht="12.75" hidden="1">
      <c r="B38" s="265"/>
      <c r="D38" s="269" t="s">
        <v>8</v>
      </c>
      <c r="N38" s="267"/>
    </row>
    <row r="39" spans="2:14" ht="12.75" hidden="1" thickBot="1">
      <c r="B39" s="265"/>
      <c r="C39" s="270" t="s">
        <v>67</v>
      </c>
      <c r="D39" s="269">
        <v>36</v>
      </c>
      <c r="E39" s="269">
        <v>48</v>
      </c>
      <c r="F39" s="269">
        <v>60</v>
      </c>
      <c r="G39" s="269">
        <v>72</v>
      </c>
      <c r="H39" s="269">
        <v>84</v>
      </c>
      <c r="I39" s="269">
        <v>96</v>
      </c>
      <c r="J39" s="269">
        <v>108</v>
      </c>
      <c r="K39" s="269">
        <v>120</v>
      </c>
      <c r="L39" s="269">
        <v>132</v>
      </c>
      <c r="M39" s="269">
        <v>144</v>
      </c>
      <c r="N39" s="267"/>
    </row>
    <row r="40" spans="2:14" ht="12.75" hidden="1">
      <c r="B40" s="265"/>
      <c r="C40" s="270">
        <v>24</v>
      </c>
      <c r="D40" s="271">
        <v>16</v>
      </c>
      <c r="E40" s="272">
        <v>20</v>
      </c>
      <c r="F40" s="272">
        <v>24</v>
      </c>
      <c r="G40" s="272">
        <v>28</v>
      </c>
      <c r="H40" s="272">
        <v>32</v>
      </c>
      <c r="I40" s="272">
        <v>37</v>
      </c>
      <c r="J40" s="272">
        <v>41</v>
      </c>
      <c r="K40" s="272">
        <v>45</v>
      </c>
      <c r="L40" s="272">
        <v>49</v>
      </c>
      <c r="M40" s="273">
        <v>53</v>
      </c>
      <c r="N40" s="267"/>
    </row>
    <row r="41" spans="2:14" ht="12.75" hidden="1">
      <c r="B41" s="265"/>
      <c r="C41" s="270">
        <v>30</v>
      </c>
      <c r="D41" s="274">
        <v>19</v>
      </c>
      <c r="E41" s="275">
        <v>23</v>
      </c>
      <c r="F41" s="275">
        <v>28</v>
      </c>
      <c r="G41" s="275">
        <v>33</v>
      </c>
      <c r="H41" s="275">
        <v>37</v>
      </c>
      <c r="I41" s="275">
        <v>42</v>
      </c>
      <c r="J41" s="275">
        <v>47</v>
      </c>
      <c r="K41" s="275">
        <v>51</v>
      </c>
      <c r="L41" s="275">
        <v>56</v>
      </c>
      <c r="M41" s="276">
        <v>60</v>
      </c>
      <c r="N41" s="267"/>
    </row>
    <row r="42" spans="2:14" ht="12.75" hidden="1">
      <c r="B42" s="265"/>
      <c r="C42" s="270">
        <v>36</v>
      </c>
      <c r="D42" s="274">
        <v>21</v>
      </c>
      <c r="E42" s="275">
        <v>26</v>
      </c>
      <c r="F42" s="275">
        <v>32</v>
      </c>
      <c r="G42" s="275">
        <v>37</v>
      </c>
      <c r="H42" s="275">
        <v>42</v>
      </c>
      <c r="I42" s="275">
        <v>47</v>
      </c>
      <c r="J42" s="275">
        <v>52</v>
      </c>
      <c r="K42" s="275">
        <v>58</v>
      </c>
      <c r="L42" s="275">
        <v>63</v>
      </c>
      <c r="M42" s="276">
        <v>68</v>
      </c>
      <c r="N42" s="267"/>
    </row>
    <row r="43" spans="2:14" ht="12.75" hidden="1">
      <c r="B43" s="265"/>
      <c r="C43" s="270">
        <v>42</v>
      </c>
      <c r="D43" s="274">
        <v>24</v>
      </c>
      <c r="E43" s="275">
        <v>30</v>
      </c>
      <c r="F43" s="275">
        <v>35</v>
      </c>
      <c r="G43" s="275">
        <v>41</v>
      </c>
      <c r="H43" s="275">
        <v>47</v>
      </c>
      <c r="I43" s="275">
        <v>53</v>
      </c>
      <c r="J43" s="275">
        <v>58</v>
      </c>
      <c r="K43" s="275">
        <v>64</v>
      </c>
      <c r="L43" s="275">
        <v>70</v>
      </c>
      <c r="M43" s="276">
        <v>76</v>
      </c>
      <c r="N43" s="267"/>
    </row>
    <row r="44" spans="2:14" ht="12.75" hidden="1">
      <c r="B44" s="265"/>
      <c r="C44" s="270">
        <v>48</v>
      </c>
      <c r="D44" s="274">
        <v>26</v>
      </c>
      <c r="E44" s="275">
        <v>33</v>
      </c>
      <c r="F44" s="275">
        <v>39</v>
      </c>
      <c r="G44" s="275">
        <v>45</v>
      </c>
      <c r="H44" s="275">
        <v>52</v>
      </c>
      <c r="I44" s="275">
        <v>58</v>
      </c>
      <c r="J44" s="275">
        <v>64</v>
      </c>
      <c r="K44" s="275">
        <v>70</v>
      </c>
      <c r="L44" s="275">
        <v>77</v>
      </c>
      <c r="M44" s="276">
        <v>83</v>
      </c>
      <c r="N44" s="267"/>
    </row>
    <row r="45" spans="2:14" ht="12.75" hidden="1">
      <c r="B45" s="265"/>
      <c r="C45" s="270">
        <v>54</v>
      </c>
      <c r="D45" s="274">
        <v>29</v>
      </c>
      <c r="E45" s="275">
        <v>36</v>
      </c>
      <c r="F45" s="275">
        <v>43</v>
      </c>
      <c r="G45" s="275">
        <v>50</v>
      </c>
      <c r="H45" s="275">
        <v>56</v>
      </c>
      <c r="I45" s="275">
        <v>63</v>
      </c>
      <c r="J45" s="275">
        <v>70</v>
      </c>
      <c r="K45" s="275">
        <v>77</v>
      </c>
      <c r="L45" s="275">
        <v>84</v>
      </c>
      <c r="M45" s="276">
        <v>91</v>
      </c>
      <c r="N45" s="267"/>
    </row>
    <row r="46" spans="2:14" ht="12.75" hidden="1">
      <c r="B46" s="265"/>
      <c r="C46" s="270">
        <v>60</v>
      </c>
      <c r="D46" s="274">
        <v>32</v>
      </c>
      <c r="E46" s="275">
        <v>39</v>
      </c>
      <c r="F46" s="275">
        <v>46</v>
      </c>
      <c r="G46" s="275">
        <v>54</v>
      </c>
      <c r="H46" s="275">
        <v>61</v>
      </c>
      <c r="I46" s="275">
        <v>69</v>
      </c>
      <c r="J46" s="275">
        <v>76</v>
      </c>
      <c r="K46" s="275">
        <v>83</v>
      </c>
      <c r="L46" s="275">
        <v>91</v>
      </c>
      <c r="M46" s="276">
        <v>98</v>
      </c>
      <c r="N46" s="267"/>
    </row>
    <row r="47" spans="2:14" ht="12.75" hidden="1">
      <c r="B47" s="265"/>
      <c r="C47" s="270">
        <v>66</v>
      </c>
      <c r="D47" s="274">
        <v>34</v>
      </c>
      <c r="E47" s="275">
        <v>42</v>
      </c>
      <c r="F47" s="275">
        <v>50</v>
      </c>
      <c r="G47" s="275">
        <v>58</v>
      </c>
      <c r="H47" s="275">
        <v>66</v>
      </c>
      <c r="I47" s="275">
        <v>74</v>
      </c>
      <c r="J47" s="275">
        <v>82</v>
      </c>
      <c r="K47" s="275">
        <v>90</v>
      </c>
      <c r="L47" s="275">
        <v>98</v>
      </c>
      <c r="M47" s="276">
        <v>106</v>
      </c>
      <c r="N47" s="267"/>
    </row>
    <row r="48" spans="2:14" ht="12.75" hidden="1">
      <c r="B48" s="265"/>
      <c r="C48" s="270">
        <v>72</v>
      </c>
      <c r="D48" s="274">
        <v>37</v>
      </c>
      <c r="E48" s="275">
        <v>45</v>
      </c>
      <c r="F48" s="275">
        <v>54</v>
      </c>
      <c r="G48" s="275">
        <v>62</v>
      </c>
      <c r="H48" s="275">
        <v>71</v>
      </c>
      <c r="I48" s="275">
        <v>79</v>
      </c>
      <c r="J48" s="275">
        <v>88</v>
      </c>
      <c r="K48" s="275">
        <v>96</v>
      </c>
      <c r="L48" s="275">
        <v>105</v>
      </c>
      <c r="M48" s="276">
        <v>113</v>
      </c>
      <c r="N48" s="267"/>
    </row>
    <row r="49" spans="2:14" ht="12.75" hidden="1">
      <c r="B49" s="265"/>
      <c r="C49" s="270">
        <v>78</v>
      </c>
      <c r="D49" s="274">
        <v>39</v>
      </c>
      <c r="E49" s="275">
        <v>48</v>
      </c>
      <c r="F49" s="275">
        <v>58</v>
      </c>
      <c r="G49" s="275">
        <v>67</v>
      </c>
      <c r="H49" s="275">
        <v>76</v>
      </c>
      <c r="I49" s="275">
        <v>85</v>
      </c>
      <c r="J49" s="275">
        <v>94</v>
      </c>
      <c r="K49" s="275">
        <v>103</v>
      </c>
      <c r="L49" s="275">
        <v>112</v>
      </c>
      <c r="M49" s="276">
        <v>121</v>
      </c>
      <c r="N49" s="267"/>
    </row>
    <row r="50" spans="2:14" ht="13.5" hidden="1" thickBot="1">
      <c r="B50" s="265"/>
      <c r="C50" s="270">
        <v>84</v>
      </c>
      <c r="D50" s="277">
        <v>42</v>
      </c>
      <c r="E50" s="278">
        <v>52</v>
      </c>
      <c r="F50" s="278">
        <v>61</v>
      </c>
      <c r="G50" s="278">
        <v>71</v>
      </c>
      <c r="H50" s="278">
        <v>80</v>
      </c>
      <c r="I50" s="278">
        <v>90</v>
      </c>
      <c r="J50" s="278">
        <v>100</v>
      </c>
      <c r="K50" s="278">
        <v>109</v>
      </c>
      <c r="L50" s="278">
        <v>119</v>
      </c>
      <c r="M50" s="279">
        <v>128</v>
      </c>
      <c r="N50" s="267"/>
    </row>
    <row r="51" spans="2:14" ht="12.75" hidden="1">
      <c r="B51" s="265"/>
      <c r="N51" s="267"/>
    </row>
    <row r="52" spans="2:14" ht="12.75">
      <c r="B52" s="265"/>
      <c r="N52" s="267"/>
    </row>
    <row r="53" spans="2:14" ht="15.75">
      <c r="B53" s="265"/>
      <c r="C53" s="268" t="s">
        <v>68</v>
      </c>
      <c r="N53" s="267"/>
    </row>
    <row r="54" spans="2:14" ht="12.75">
      <c r="B54" s="265"/>
      <c r="D54" s="269" t="s">
        <v>8</v>
      </c>
      <c r="N54" s="267"/>
    </row>
    <row r="55" spans="2:15" ht="14.25" thickBot="1">
      <c r="B55" s="265"/>
      <c r="C55" s="270" t="s">
        <v>67</v>
      </c>
      <c r="D55" s="280">
        <v>36</v>
      </c>
      <c r="E55" s="280">
        <v>48</v>
      </c>
      <c r="F55" s="280">
        <v>60</v>
      </c>
      <c r="G55" s="280">
        <v>72</v>
      </c>
      <c r="H55" s="280">
        <v>84</v>
      </c>
      <c r="I55" s="280">
        <v>96</v>
      </c>
      <c r="J55" s="280">
        <v>108</v>
      </c>
      <c r="K55" s="280">
        <v>120</v>
      </c>
      <c r="L55" s="280">
        <v>132</v>
      </c>
      <c r="M55" s="280">
        <v>144</v>
      </c>
      <c r="N55" s="267"/>
      <c r="O55" s="281"/>
    </row>
    <row r="56" spans="2:14" ht="14.25" thickBot="1">
      <c r="B56" s="265"/>
      <c r="C56" s="282">
        <v>24</v>
      </c>
      <c r="D56" s="283">
        <v>30</v>
      </c>
      <c r="E56" s="284">
        <v>30</v>
      </c>
      <c r="F56" s="284">
        <v>40</v>
      </c>
      <c r="G56" s="284">
        <v>40</v>
      </c>
      <c r="H56" s="284">
        <v>50</v>
      </c>
      <c r="I56" s="284">
        <v>50</v>
      </c>
      <c r="J56" s="284">
        <v>50</v>
      </c>
      <c r="K56" s="284">
        <v>60</v>
      </c>
      <c r="L56" s="284">
        <v>60</v>
      </c>
      <c r="M56" s="285">
        <v>70</v>
      </c>
      <c r="N56" s="267"/>
    </row>
    <row r="57" spans="2:14" ht="13.5">
      <c r="B57" s="265"/>
      <c r="C57" s="282">
        <v>30</v>
      </c>
      <c r="D57" s="286">
        <v>30</v>
      </c>
      <c r="E57" s="287">
        <v>30</v>
      </c>
      <c r="F57" s="287">
        <v>30</v>
      </c>
      <c r="G57" s="287">
        <v>40</v>
      </c>
      <c r="H57" s="287">
        <v>40</v>
      </c>
      <c r="I57" s="287">
        <v>40</v>
      </c>
      <c r="J57" s="287">
        <v>50</v>
      </c>
      <c r="K57" s="287">
        <v>50</v>
      </c>
      <c r="L57" s="287">
        <v>50</v>
      </c>
      <c r="M57" s="288">
        <v>60</v>
      </c>
      <c r="N57" s="267"/>
    </row>
    <row r="58" spans="2:14" ht="13.5">
      <c r="B58" s="265"/>
      <c r="C58" s="282">
        <v>36</v>
      </c>
      <c r="D58" s="289">
        <v>30</v>
      </c>
      <c r="E58" s="290">
        <v>30</v>
      </c>
      <c r="F58" s="290">
        <v>40</v>
      </c>
      <c r="G58" s="290">
        <v>50</v>
      </c>
      <c r="H58" s="290">
        <v>50</v>
      </c>
      <c r="I58" s="290">
        <v>60</v>
      </c>
      <c r="J58" s="290">
        <v>60</v>
      </c>
      <c r="K58" s="290">
        <v>70</v>
      </c>
      <c r="L58" s="290">
        <v>70</v>
      </c>
      <c r="M58" s="291">
        <v>70</v>
      </c>
      <c r="N58" s="267"/>
    </row>
    <row r="59" spans="2:14" ht="13.5">
      <c r="B59" s="265"/>
      <c r="C59" s="282">
        <v>42</v>
      </c>
      <c r="D59" s="289">
        <v>40</v>
      </c>
      <c r="E59" s="290">
        <v>50</v>
      </c>
      <c r="F59" s="290">
        <v>50</v>
      </c>
      <c r="G59" s="290">
        <v>60</v>
      </c>
      <c r="H59" s="290">
        <v>60</v>
      </c>
      <c r="I59" s="290">
        <v>70</v>
      </c>
      <c r="J59" s="290">
        <v>80</v>
      </c>
      <c r="K59" s="290">
        <v>80</v>
      </c>
      <c r="L59" s="290">
        <v>90</v>
      </c>
      <c r="M59" s="291">
        <v>90</v>
      </c>
      <c r="N59" s="267"/>
    </row>
    <row r="60" spans="2:14" ht="14.25" thickBot="1">
      <c r="B60" s="265"/>
      <c r="C60" s="282">
        <v>48</v>
      </c>
      <c r="D60" s="289">
        <v>50</v>
      </c>
      <c r="E60" s="290">
        <v>60</v>
      </c>
      <c r="F60" s="290">
        <v>60</v>
      </c>
      <c r="G60" s="290">
        <v>70</v>
      </c>
      <c r="H60" s="290">
        <v>80</v>
      </c>
      <c r="I60" s="290">
        <v>90</v>
      </c>
      <c r="J60" s="290">
        <v>90</v>
      </c>
      <c r="K60" s="290">
        <v>100</v>
      </c>
      <c r="L60" s="292">
        <v>110</v>
      </c>
      <c r="M60" s="293">
        <v>110</v>
      </c>
      <c r="N60" s="267"/>
    </row>
    <row r="61" spans="2:14" ht="14.25" thickBot="1">
      <c r="B61" s="265"/>
      <c r="C61" s="282">
        <v>54</v>
      </c>
      <c r="D61" s="289">
        <v>60</v>
      </c>
      <c r="E61" s="290">
        <v>70</v>
      </c>
      <c r="F61" s="290">
        <v>80</v>
      </c>
      <c r="G61" s="290">
        <v>80</v>
      </c>
      <c r="H61" s="290">
        <v>90</v>
      </c>
      <c r="I61" s="294">
        <v>100</v>
      </c>
      <c r="J61" s="292">
        <v>110</v>
      </c>
      <c r="K61" s="291">
        <v>120</v>
      </c>
      <c r="L61" s="295">
        <v>130</v>
      </c>
      <c r="M61" s="296">
        <v>140</v>
      </c>
      <c r="N61" s="267"/>
    </row>
    <row r="62" spans="2:14" ht="14.25" thickBot="1">
      <c r="B62" s="265"/>
      <c r="C62" s="282">
        <v>60</v>
      </c>
      <c r="D62" s="289">
        <v>70</v>
      </c>
      <c r="E62" s="290">
        <v>80</v>
      </c>
      <c r="F62" s="290">
        <v>90</v>
      </c>
      <c r="G62" s="290">
        <v>100</v>
      </c>
      <c r="H62" s="297">
        <v>110</v>
      </c>
      <c r="I62" s="291">
        <v>120</v>
      </c>
      <c r="J62" s="295">
        <v>130</v>
      </c>
      <c r="K62" s="296">
        <v>140</v>
      </c>
      <c r="L62" s="298">
        <v>160</v>
      </c>
      <c r="M62" s="299">
        <v>170</v>
      </c>
      <c r="N62" s="267"/>
    </row>
    <row r="63" spans="2:14" ht="14.25" thickBot="1">
      <c r="B63" s="265"/>
      <c r="C63" s="282">
        <v>66</v>
      </c>
      <c r="D63" s="289">
        <v>80</v>
      </c>
      <c r="E63" s="290">
        <v>90</v>
      </c>
      <c r="F63" s="290">
        <v>100</v>
      </c>
      <c r="G63" s="300">
        <v>120</v>
      </c>
      <c r="H63" s="295">
        <v>130</v>
      </c>
      <c r="I63" s="296">
        <v>140</v>
      </c>
      <c r="J63" s="298">
        <v>150</v>
      </c>
      <c r="K63" s="301">
        <v>170</v>
      </c>
      <c r="L63" s="302">
        <v>180</v>
      </c>
      <c r="M63" s="303">
        <v>110</v>
      </c>
      <c r="N63" s="267"/>
    </row>
    <row r="64" spans="2:14" ht="14.25" thickBot="1">
      <c r="B64" s="265"/>
      <c r="C64" s="282">
        <v>72</v>
      </c>
      <c r="D64" s="304">
        <v>90</v>
      </c>
      <c r="E64" s="292">
        <v>100</v>
      </c>
      <c r="F64" s="300">
        <v>120</v>
      </c>
      <c r="G64" s="305">
        <v>130</v>
      </c>
      <c r="H64" s="306">
        <v>150</v>
      </c>
      <c r="I64" s="301">
        <v>160</v>
      </c>
      <c r="J64" s="302">
        <v>180</v>
      </c>
      <c r="K64" s="307">
        <v>110</v>
      </c>
      <c r="L64" s="308">
        <v>110</v>
      </c>
      <c r="M64" s="309">
        <v>120</v>
      </c>
      <c r="N64" s="267"/>
    </row>
    <row r="65" spans="2:14" ht="14.25" thickBot="1">
      <c r="B65" s="265"/>
      <c r="C65" s="282">
        <v>78</v>
      </c>
      <c r="D65" s="310">
        <v>60</v>
      </c>
      <c r="E65" s="311">
        <v>70</v>
      </c>
      <c r="F65" s="312">
        <v>80</v>
      </c>
      <c r="G65" s="313">
        <v>80</v>
      </c>
      <c r="H65" s="311">
        <v>90</v>
      </c>
      <c r="I65" s="311">
        <v>100</v>
      </c>
      <c r="J65" s="314">
        <v>110</v>
      </c>
      <c r="K65" s="315">
        <v>120</v>
      </c>
      <c r="L65" s="316">
        <v>130</v>
      </c>
      <c r="M65" s="317">
        <v>140</v>
      </c>
      <c r="N65" s="267"/>
    </row>
    <row r="66" spans="2:14" ht="14.25" thickBot="1">
      <c r="B66" s="265"/>
      <c r="C66" s="282">
        <v>84</v>
      </c>
      <c r="D66" s="318">
        <v>60</v>
      </c>
      <c r="E66" s="308">
        <v>70</v>
      </c>
      <c r="F66" s="319">
        <v>80</v>
      </c>
      <c r="G66" s="320">
        <v>90</v>
      </c>
      <c r="H66" s="320">
        <v>100</v>
      </c>
      <c r="I66" s="321">
        <v>120</v>
      </c>
      <c r="J66" s="322">
        <v>130</v>
      </c>
      <c r="K66" s="317">
        <v>140</v>
      </c>
      <c r="L66" s="323">
        <v>150</v>
      </c>
      <c r="M66" s="324">
        <v>160</v>
      </c>
      <c r="N66" s="267"/>
    </row>
    <row r="67" spans="2:14" ht="13.5" thickBot="1">
      <c r="B67" s="265"/>
      <c r="N67" s="267"/>
    </row>
    <row r="68" spans="2:14" ht="13.5">
      <c r="B68" s="265"/>
      <c r="D68" s="325"/>
      <c r="E68" s="326" t="s">
        <v>69</v>
      </c>
      <c r="N68" s="267"/>
    </row>
    <row r="69" spans="2:14" ht="12.75">
      <c r="B69" s="265"/>
      <c r="D69" s="327"/>
      <c r="E69" s="261" t="s">
        <v>70</v>
      </c>
      <c r="N69" s="267"/>
    </row>
    <row r="70" spans="2:14" ht="13.5">
      <c r="B70" s="265"/>
      <c r="D70" s="328"/>
      <c r="E70" s="326" t="s">
        <v>71</v>
      </c>
      <c r="N70" s="267"/>
    </row>
    <row r="71" spans="2:14" ht="12.75">
      <c r="B71" s="265"/>
      <c r="D71" s="329"/>
      <c r="E71" s="261" t="s">
        <v>72</v>
      </c>
      <c r="N71" s="267"/>
    </row>
    <row r="72" spans="2:14" ht="14.25" thickBot="1">
      <c r="B72" s="265"/>
      <c r="D72" s="330"/>
      <c r="E72" s="326" t="s">
        <v>73</v>
      </c>
      <c r="N72" s="267"/>
    </row>
    <row r="73" spans="2:14" ht="17.1" customHeight="1" thickBot="1">
      <c r="B73" s="331"/>
      <c r="C73" s="332"/>
      <c r="D73" s="332"/>
      <c r="E73" s="332"/>
      <c r="F73" s="332"/>
      <c r="G73" s="332"/>
      <c r="H73" s="332"/>
      <c r="I73" s="332"/>
      <c r="J73" s="332"/>
      <c r="K73" s="332"/>
      <c r="L73" s="332"/>
      <c r="M73" s="332"/>
      <c r="N73" s="333"/>
    </row>
    <row r="74" spans="2:14" ht="12.75">
      <c r="B74" s="795"/>
      <c r="C74" s="795"/>
      <c r="D74" s="795"/>
      <c r="E74" s="795"/>
      <c r="F74" s="795"/>
      <c r="G74" s="795"/>
      <c r="H74" s="795"/>
      <c r="I74" s="795"/>
      <c r="J74" s="795"/>
      <c r="K74" s="795"/>
      <c r="L74" s="795"/>
      <c r="M74" s="795"/>
      <c r="N74" s="795"/>
    </row>
    <row r="75" spans="2:14" ht="12.75">
      <c r="B75" s="788"/>
      <c r="C75" s="788"/>
      <c r="D75" s="788"/>
      <c r="E75" s="788"/>
      <c r="F75" s="788"/>
      <c r="G75" s="788"/>
      <c r="H75" s="788"/>
      <c r="I75" s="788"/>
      <c r="J75" s="788"/>
      <c r="K75" s="788"/>
      <c r="L75" s="788"/>
      <c r="M75" s="788"/>
      <c r="N75" s="788"/>
    </row>
    <row r="76" spans="2:14" ht="12.75">
      <c r="B76" s="788"/>
      <c r="C76" s="788"/>
      <c r="D76" s="788"/>
      <c r="E76" s="788"/>
      <c r="F76" s="788"/>
      <c r="G76" s="788"/>
      <c r="H76" s="788"/>
      <c r="I76" s="788"/>
      <c r="J76" s="788"/>
      <c r="K76" s="788"/>
      <c r="L76" s="788"/>
      <c r="M76" s="788"/>
      <c r="N76" s="788"/>
    </row>
    <row r="77" spans="2:14" ht="12.75">
      <c r="B77" s="788"/>
      <c r="C77" s="788"/>
      <c r="D77" s="788"/>
      <c r="E77" s="788"/>
      <c r="F77" s="788"/>
      <c r="G77" s="788"/>
      <c r="H77" s="788"/>
      <c r="I77" s="788"/>
      <c r="J77" s="788"/>
      <c r="K77" s="788"/>
      <c r="L77" s="788"/>
      <c r="M77" s="788"/>
      <c r="N77" s="788"/>
    </row>
  </sheetData>
  <sheetProtection algorithmName="SHA-512" hashValue="yrtqFOpDeCNK4IBdDW7iV32nrLTQDM3kyuxNjPajX645ftGZ48YjFRyb8v2e52qswOREAm5U3MSQfpde00ADdQ==" saltValue="GUIBrkSseK/NDfq442EbiQ==" spinCount="100000" sheet="1" objects="1" scenarios="1"/>
  <mergeCells count="4">
    <mergeCell ref="B1:N1"/>
    <mergeCell ref="B2:N5"/>
    <mergeCell ref="B6:N7"/>
    <mergeCell ref="B74:N7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Commercial</vt:lpstr>
      <vt:lpstr>Gas Support</vt:lpstr>
      <vt:lpstr>Flex Face Dimensions</vt:lpstr>
      <vt:lpstr>GS Placement A</vt:lpstr>
      <vt:lpstr>GS Placement B</vt:lpstr>
      <vt:lpstr>GS Placement C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Smith</dc:creator>
  <cp:keywords/>
  <dc:description/>
  <cp:lastModifiedBy>Steve Bursach</cp:lastModifiedBy>
  <cp:lastPrinted>2025-02-06T13:15:04Z</cp:lastPrinted>
  <dcterms:created xsi:type="dcterms:W3CDTF">2024-12-10T13:28:18Z</dcterms:created>
  <dcterms:modified xsi:type="dcterms:W3CDTF">2025-02-06T13:15:48Z</dcterms:modified>
  <cp:category/>
</cp:coreProperties>
</file>